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queryTables/queryTable1.xml" ContentType="application/vnd.openxmlformats-officedocument.spreadsheetml.query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57.xml" ContentType="application/vnd.openxmlformats-officedocument.spreadsheetml.table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gccima-my.sharepoint.com/personal/cm_comer_gccima_onmicrosoft_com/Documents/2.-HÁBITTA/1.-PORTTO BLANCO CIMATARIO/15.-SIMULADOR/2026/"/>
    </mc:Choice>
  </mc:AlternateContent>
  <xr:revisionPtr revIDLastSave="1" documentId="13_ncr:1_{3587DA0D-C323-4EE4-A71F-F4BACF29B370}" xr6:coauthVersionLast="47" xr6:coauthVersionMax="47" xr10:uidLastSave="{F2B45D0B-C6DF-4D6C-8EF6-CB7145E551B5}"/>
  <bookViews>
    <workbookView xWindow="-108" yWindow="-108" windowWidth="23256" windowHeight="13896" tabRatio="773" firstSheet="1" activeTab="2" xr2:uid="{00000000-000D-0000-FFFF-FFFF00000000}"/>
  </bookViews>
  <sheets>
    <sheet name="DATOS" sheetId="11" state="hidden" r:id="rId1"/>
    <sheet name="RESUMEN EJECUTIVO" sheetId="12" r:id="rId2"/>
    <sheet name="SIMULADOR" sheetId="6" r:id="rId3"/>
    <sheet name="DATOS DEL CLIENTE" sheetId="8" r:id="rId4"/>
  </sheets>
  <externalReferences>
    <externalReference r:id="rId5"/>
  </externalReferences>
  <definedNames>
    <definedName name="AMATISTA_1">DATOS!$AP$7:$AP$26</definedName>
    <definedName name="AMATISTA_2">DATOS!$AQ$7:$AQ$26</definedName>
    <definedName name="_xlnm.Print_Area" localSheetId="3">'DATOS DEL CLIENTE'!$A$2:$AV$121</definedName>
    <definedName name="_xlnm.Print_Area" localSheetId="1">'RESUMEN EJECUTIVO'!$A$2:$AV$75</definedName>
    <definedName name="_xlnm.Print_Area" localSheetId="2">SIMULADOR!$A$1:$L$296</definedName>
    <definedName name="ARRECIFE_1">Tabla17[ARRECIFE 1]</definedName>
    <definedName name="ARRECIFE_2">Tabla50[ARRECIFE 2]</definedName>
    <definedName name="ARRECIFE_3">Tabla4850[ARRECIFE 3]</definedName>
    <definedName name="B_IMAGEN">INDEX(LOGO,MATCH(SIMULADOR!D3,PARQUE,0))</definedName>
    <definedName name="BOSQUE_1">DATOS!$AE$7:$AE$21</definedName>
    <definedName name="BOSQUE_2">DATOS!$AF$7:$AF$21</definedName>
    <definedName name="BOSQUE_3">DATOS!$AG$7:$AG$21</definedName>
    <definedName name="BOSQUE_4">DATOS!$AH$7:$AH$21</definedName>
    <definedName name="Categorías">OFFSET('[1]Presupuesto Mensual'!$B$3,1,,COUNTA('[1]Presupuesto Mensual'!$B:$B),)</definedName>
    <definedName name="CONSULTA">INDIRECT(SIMULADOR!$D$3)</definedName>
    <definedName name="DatosExternos_1" localSheetId="0" hidden="1">DATOS!$BO$6:$CK$6474</definedName>
    <definedName name="DESIERTO_1">DATOS!$Q$7:$Q$16</definedName>
    <definedName name="DESIERTO_2">DATOS!$R$7:$R$16</definedName>
    <definedName name="DESIERTO_3">DATOS!$S$7:$S$16</definedName>
    <definedName name="DESIERTO_4">DATOS!$T$7:$T$16</definedName>
    <definedName name="ESTADO_CIVIL">DATOS!$N$7:$N$8</definedName>
    <definedName name="FOTOS" localSheetId="2">INDEX(DATOS!XFC1:XFC3,MATCH(SIMULADOR!XFC3,DATOS!XFD1:XFD3,0))</definedName>
    <definedName name="Gastado">OFFSET('[1]Presupuesto Mensual'!$D$3,1,,COUNTA('[1]Presupuesto Mensual'!$D:$D)-2,)</definedName>
    <definedName name="JADE_1">Tabla52[JADE 1]</definedName>
    <definedName name="JADE_2">Tabla5254[JADE 2]</definedName>
    <definedName name="LAGO_1">DATOS!$AI$7:$AI$26</definedName>
    <definedName name="LAGO_2">DATOS!$AL$7:$AL$26</definedName>
    <definedName name="LOGO">DATOS!$C$3:$C$5</definedName>
    <definedName name="LOMAS_DE_PORTTO_BLANCO_CIMATARIO">DATOS!$C$4</definedName>
    <definedName name="LOMAS_ETAPA_1">DATOS!$AM$7:$AM$21</definedName>
    <definedName name="LOMAS_ETAPA_2">DATOS!$AN$7:$AN$21</definedName>
    <definedName name="LOMAS_ETAPA_3">DATOS!$AO$7:$AO$21</definedName>
    <definedName name="LPBC" localSheetId="1">Tabla3[LPBC]</definedName>
    <definedName name="LPBC">Tabla3[LPBC]</definedName>
    <definedName name="MALAQUITA_1">DATOS!$AT$7:$AT$26</definedName>
    <definedName name="MALAQUITA_2">DATOS!$AU$7:$AU$26</definedName>
    <definedName name="MANGLAR_1">DATOS!$AJ$7:$AJ$26</definedName>
    <definedName name="MANGLAR_2">DATOS!$AK$7:$AK$26</definedName>
    <definedName name="OPALO_1">Tabla18[OPALO 1]</definedName>
    <definedName name="OPALO_2">Tabla51[OPALO 2]</definedName>
    <definedName name="PARAMO_1">DATOS!$X$7:$X$16</definedName>
    <definedName name="PARAMO_2">DATOS!$Y$7:$Y$16</definedName>
    <definedName name="PARAMO_3">DATOS!$Z$7:$Z$16</definedName>
    <definedName name="PARQUE">DATOS!$B$3:$B$5</definedName>
    <definedName name="PBB" localSheetId="1">Tabla5[PBB]</definedName>
    <definedName name="PBB">Tabla5[PBB]</definedName>
    <definedName name="PBC" localSheetId="1">Tabla2[PBC]</definedName>
    <definedName name="PBC">Tabla2[PBC]</definedName>
    <definedName name="PORTTO_BLANCO_BERNAL">DATOS!$C$5</definedName>
    <definedName name="PORTTO_BLANCO_CIMATARIO">DATOS!$C$3</definedName>
    <definedName name="Presupuesto">OFFSET('[1]Presupuesto Mensual'!$C$3,1,,COUNTA('[1]Presupuesto Mensual'!$C:$C)-2,)</definedName>
    <definedName name="SELVA_1">DATOS!$AA$7:$AA$35</definedName>
    <definedName name="SELVA_2">DATOS!$AB$7:$AB$21</definedName>
    <definedName name="SELVA_3">DATOS!$AC$7:$AC$21</definedName>
    <definedName name="SELVA_4">DATOS!$AD$7:$AD$21</definedName>
    <definedName name="TAIGA_1">DATOS!$U$7:$U$16</definedName>
    <definedName name="TAIGA_2">DATOS!$V$7:$V$16</definedName>
    <definedName name="TAIGA_3">DATOS!$W$7:$W$16</definedName>
    <definedName name="TUNDRA_1">TUNDRA_2[TUNDRA 1]</definedName>
    <definedName name="ZAFIRO_1">DATOS!$AR$7:$AR$26</definedName>
    <definedName name="ZAFIRO_2">DATOS!$AS$7:$AS$26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6" l="1"/>
  <c r="AL23" i="12" l="1"/>
  <c r="E3" i="6"/>
  <c r="D20" i="6" l="1"/>
  <c r="D3" i="6"/>
  <c r="E19" i="6" s="1"/>
  <c r="D11" i="6"/>
  <c r="D13" i="6"/>
  <c r="G32" i="12" s="1"/>
  <c r="G34" i="12" s="1"/>
  <c r="BL30" i="11"/>
  <c r="BL31" i="11"/>
  <c r="BL32" i="11"/>
  <c r="BL33" i="11"/>
  <c r="BL34" i="11"/>
  <c r="BL35" i="11"/>
  <c r="BL36" i="11"/>
  <c r="BL37" i="11"/>
  <c r="BL38" i="11"/>
  <c r="BL39" i="11"/>
  <c r="BL40" i="11"/>
  <c r="BL41" i="11"/>
  <c r="BL42" i="11"/>
  <c r="BL43" i="11"/>
  <c r="BL44" i="11"/>
  <c r="BL45" i="11"/>
  <c r="BL46" i="11"/>
  <c r="BL47" i="11"/>
  <c r="BL48" i="11"/>
  <c r="BL49" i="11"/>
  <c r="BL50" i="11"/>
  <c r="BL51" i="11"/>
  <c r="BL52" i="11"/>
  <c r="BL53" i="11"/>
  <c r="BL54" i="11"/>
  <c r="BL55" i="11"/>
  <c r="BL56" i="11"/>
  <c r="BL57" i="11"/>
  <c r="BL58" i="11"/>
  <c r="BL59" i="11"/>
  <c r="BL60" i="11"/>
  <c r="BL61" i="11"/>
  <c r="BL62" i="11"/>
  <c r="BL63" i="11"/>
  <c r="BL64" i="11"/>
  <c r="BL65" i="11"/>
  <c r="BL66" i="11"/>
  <c r="BL67" i="11"/>
  <c r="BL68" i="11"/>
  <c r="BL69" i="11"/>
  <c r="BL70" i="11"/>
  <c r="BL71" i="11"/>
  <c r="BL72" i="11"/>
  <c r="BL73" i="11"/>
  <c r="BL74" i="11"/>
  <c r="BL75" i="11"/>
  <c r="BL76" i="11"/>
  <c r="BL77" i="11"/>
  <c r="BL78" i="11"/>
  <c r="BL79" i="11"/>
  <c r="BL80" i="11"/>
  <c r="BL81" i="11"/>
  <c r="BL82" i="11"/>
  <c r="BL83" i="11"/>
  <c r="BL84" i="11"/>
  <c r="BL85" i="11"/>
  <c r="BL86" i="11"/>
  <c r="BL87" i="11"/>
  <c r="BL88" i="11"/>
  <c r="BL89" i="11"/>
  <c r="BL90" i="11"/>
  <c r="BL91" i="11"/>
  <c r="BL92" i="11"/>
  <c r="BL93" i="11"/>
  <c r="BL94" i="11"/>
  <c r="BL95" i="11"/>
  <c r="BL96" i="11"/>
  <c r="BL97" i="11"/>
  <c r="BL98" i="11"/>
  <c r="BL99" i="11"/>
  <c r="BL100" i="11"/>
  <c r="BL101" i="11"/>
  <c r="BL102" i="11"/>
  <c r="BL103" i="11"/>
  <c r="BL104" i="11"/>
  <c r="BL105" i="11"/>
  <c r="BL106" i="11"/>
  <c r="BL107" i="11"/>
  <c r="BL108" i="11"/>
  <c r="BL109" i="11"/>
  <c r="BL110" i="11"/>
  <c r="BL111" i="11"/>
  <c r="BL112" i="11"/>
  <c r="BL113" i="11"/>
  <c r="BL114" i="11"/>
  <c r="BL115" i="11"/>
  <c r="BL116" i="11"/>
  <c r="BL117" i="11"/>
  <c r="BL118" i="11"/>
  <c r="BL119" i="11"/>
  <c r="BL120" i="11"/>
  <c r="BL121" i="11"/>
  <c r="BL122" i="11"/>
  <c r="BL123" i="11"/>
  <c r="BL124" i="11"/>
  <c r="BL125" i="11"/>
  <c r="BL126" i="11"/>
  <c r="BL127" i="11"/>
  <c r="BL128" i="11"/>
  <c r="BL129" i="11"/>
  <c r="BL130" i="11"/>
  <c r="BL131" i="11"/>
  <c r="BL132" i="11"/>
  <c r="BL133" i="11"/>
  <c r="BL134" i="11"/>
  <c r="BL135" i="11"/>
  <c r="BL136" i="11"/>
  <c r="BL137" i="11"/>
  <c r="BL138" i="11"/>
  <c r="BL139" i="11"/>
  <c r="BL140" i="11"/>
  <c r="BL141" i="11"/>
  <c r="BL142" i="11"/>
  <c r="BL143" i="11"/>
  <c r="BL144" i="11"/>
  <c r="BL145" i="11"/>
  <c r="BL146" i="11"/>
  <c r="BL147" i="11"/>
  <c r="BL148" i="11"/>
  <c r="BL149" i="11"/>
  <c r="BL150" i="11"/>
  <c r="BL151" i="11"/>
  <c r="BL152" i="11"/>
  <c r="BL153" i="11"/>
  <c r="BL154" i="11"/>
  <c r="BL155" i="11"/>
  <c r="BL156" i="11"/>
  <c r="BL157" i="11"/>
  <c r="BL158" i="11"/>
  <c r="BL159" i="11"/>
  <c r="BL160" i="11"/>
  <c r="BL161" i="11"/>
  <c r="BL162" i="11"/>
  <c r="BL163" i="11"/>
  <c r="BL164" i="11"/>
  <c r="BL165" i="11"/>
  <c r="BL166" i="11"/>
  <c r="BL167" i="11"/>
  <c r="BL168" i="11"/>
  <c r="BL169" i="11"/>
  <c r="BL170" i="11"/>
  <c r="BL171" i="11"/>
  <c r="BL172" i="11"/>
  <c r="BL173" i="11"/>
  <c r="BL174" i="11"/>
  <c r="BL175" i="11"/>
  <c r="BL176" i="11"/>
  <c r="BL177" i="11"/>
  <c r="BL178" i="11"/>
  <c r="BL179" i="11"/>
  <c r="BL180" i="11"/>
  <c r="BL181" i="11"/>
  <c r="BL182" i="11"/>
  <c r="BL183" i="11"/>
  <c r="BL184" i="11"/>
  <c r="BL185" i="11"/>
  <c r="BL186" i="11"/>
  <c r="BL187" i="11"/>
  <c r="BL188" i="11"/>
  <c r="BL189" i="11"/>
  <c r="BL190" i="11"/>
  <c r="BL191" i="11"/>
  <c r="BL192" i="11"/>
  <c r="BL193" i="11"/>
  <c r="BL194" i="11"/>
  <c r="BL195" i="11"/>
  <c r="BL196" i="11"/>
  <c r="BL197" i="11"/>
  <c r="BL198" i="11"/>
  <c r="BL199" i="11"/>
  <c r="BL200" i="11"/>
  <c r="BL201" i="11"/>
  <c r="BL202" i="11"/>
  <c r="BL203" i="11"/>
  <c r="BL204" i="11"/>
  <c r="BL205" i="11"/>
  <c r="BL206" i="11"/>
  <c r="BL207" i="11"/>
  <c r="BL208" i="11"/>
  <c r="BL209" i="11"/>
  <c r="BL210" i="11"/>
  <c r="BL211" i="11"/>
  <c r="BL212" i="11"/>
  <c r="BL213" i="11"/>
  <c r="BL214" i="11"/>
  <c r="BL215" i="11"/>
  <c r="BL216" i="11"/>
  <c r="BL217" i="11"/>
  <c r="BL218" i="11"/>
  <c r="BL219" i="11"/>
  <c r="BL220" i="11"/>
  <c r="BL221" i="11"/>
  <c r="BL222" i="11"/>
  <c r="BL223" i="11"/>
  <c r="BL224" i="11"/>
  <c r="BL225" i="11"/>
  <c r="BL226" i="11"/>
  <c r="BL227" i="11"/>
  <c r="BL228" i="11"/>
  <c r="BL229" i="11"/>
  <c r="BL230" i="11"/>
  <c r="BL231" i="11"/>
  <c r="BL232" i="11"/>
  <c r="BL233" i="11"/>
  <c r="BL234" i="11"/>
  <c r="BL235" i="11"/>
  <c r="BL236" i="11"/>
  <c r="BL237" i="11"/>
  <c r="BL238" i="11"/>
  <c r="BL239" i="11"/>
  <c r="BL240" i="11"/>
  <c r="BL241" i="11"/>
  <c r="BL242" i="11"/>
  <c r="BL243" i="11"/>
  <c r="BL244" i="11"/>
  <c r="BL245" i="11"/>
  <c r="BL246" i="11"/>
  <c r="BL247" i="11"/>
  <c r="BL248" i="11"/>
  <c r="BL249" i="11"/>
  <c r="BL250" i="11"/>
  <c r="BL251" i="11"/>
  <c r="BL252" i="11"/>
  <c r="BL253" i="11"/>
  <c r="BL254" i="11"/>
  <c r="BL255" i="11"/>
  <c r="BL256" i="11"/>
  <c r="BL257" i="11"/>
  <c r="BL258" i="11"/>
  <c r="BL259" i="11"/>
  <c r="BL260" i="11"/>
  <c r="BL261" i="11"/>
  <c r="BL262" i="11"/>
  <c r="BL263" i="11"/>
  <c r="BL264" i="11"/>
  <c r="BL265" i="11"/>
  <c r="BL266" i="11"/>
  <c r="BL267" i="11"/>
  <c r="BL268" i="11"/>
  <c r="BL269" i="11"/>
  <c r="BL270" i="11"/>
  <c r="BL271" i="11"/>
  <c r="BL272" i="11"/>
  <c r="BL273" i="11"/>
  <c r="BL274" i="11"/>
  <c r="BL275" i="11"/>
  <c r="BL276" i="11"/>
  <c r="BL277" i="11"/>
  <c r="BL278" i="11"/>
  <c r="BL279" i="11"/>
  <c r="BL280" i="11"/>
  <c r="BL281" i="11"/>
  <c r="BL282" i="11"/>
  <c r="BL283" i="11"/>
  <c r="BL284" i="11"/>
  <c r="BL285" i="11"/>
  <c r="BL286" i="11"/>
  <c r="BL287" i="11"/>
  <c r="BL288" i="11"/>
  <c r="BL289" i="11"/>
  <c r="BL290" i="11"/>
  <c r="BL291" i="11"/>
  <c r="BL292" i="11"/>
  <c r="BL293" i="11"/>
  <c r="BL294" i="11"/>
  <c r="BL295" i="11"/>
  <c r="BL296" i="11"/>
  <c r="BL297" i="11"/>
  <c r="BL298" i="11"/>
  <c r="BL299" i="11"/>
  <c r="BL300" i="11"/>
  <c r="BL301" i="11"/>
  <c r="BL302" i="11"/>
  <c r="BL303" i="11"/>
  <c r="BL304" i="11"/>
  <c r="BL305" i="11"/>
  <c r="BL306" i="11"/>
  <c r="BL307" i="11"/>
  <c r="BL308" i="11"/>
  <c r="BL309" i="11"/>
  <c r="BL310" i="11"/>
  <c r="BL311" i="11"/>
  <c r="BL312" i="11"/>
  <c r="BL313" i="11"/>
  <c r="BL314" i="11"/>
  <c r="BL315" i="11"/>
  <c r="BL316" i="11"/>
  <c r="BL317" i="11"/>
  <c r="BL318" i="11"/>
  <c r="BL319" i="11"/>
  <c r="BL320" i="11"/>
  <c r="BL321" i="11"/>
  <c r="BL322" i="11"/>
  <c r="BL323" i="11"/>
  <c r="BL324" i="11"/>
  <c r="BL325" i="11"/>
  <c r="BL326" i="11"/>
  <c r="BL327" i="11"/>
  <c r="BL328" i="11"/>
  <c r="BL329" i="11"/>
  <c r="BL330" i="11"/>
  <c r="BL331" i="11"/>
  <c r="BL332" i="11"/>
  <c r="BL333" i="11"/>
  <c r="BL334" i="11"/>
  <c r="BL335" i="11"/>
  <c r="BL336" i="11"/>
  <c r="BL337" i="11"/>
  <c r="BL338" i="11"/>
  <c r="BL339" i="11"/>
  <c r="BL340" i="11"/>
  <c r="BL341" i="11"/>
  <c r="BL342" i="11"/>
  <c r="BL343" i="11"/>
  <c r="BL344" i="11"/>
  <c r="BL345" i="11"/>
  <c r="BL346" i="11"/>
  <c r="BL347" i="11"/>
  <c r="BL348" i="11"/>
  <c r="BL349" i="11"/>
  <c r="BL350" i="11"/>
  <c r="BL351" i="11"/>
  <c r="BL352" i="11"/>
  <c r="BL353" i="11"/>
  <c r="BL354" i="11"/>
  <c r="BL355" i="11"/>
  <c r="BL356" i="11"/>
  <c r="BL357" i="11"/>
  <c r="BL358" i="11"/>
  <c r="BL359" i="11"/>
  <c r="BL360" i="11"/>
  <c r="BL361" i="11"/>
  <c r="BL362" i="11"/>
  <c r="BL363" i="11"/>
  <c r="BL364" i="11"/>
  <c r="BL365" i="11"/>
  <c r="BL366" i="11"/>
  <c r="BL367" i="11"/>
  <c r="BL368" i="11"/>
  <c r="BL369" i="11"/>
  <c r="BL370" i="11"/>
  <c r="BL371" i="11"/>
  <c r="BL372" i="11"/>
  <c r="BL373" i="11"/>
  <c r="BL374" i="11"/>
  <c r="BL375" i="11"/>
  <c r="BL376" i="11"/>
  <c r="BL377" i="11"/>
  <c r="BL378" i="11"/>
  <c r="BL379" i="11"/>
  <c r="BL380" i="11"/>
  <c r="BL381" i="11"/>
  <c r="BL382" i="11"/>
  <c r="BL383" i="11"/>
  <c r="BL384" i="11"/>
  <c r="BL385" i="11"/>
  <c r="BL386" i="11"/>
  <c r="BL387" i="11"/>
  <c r="BL388" i="11"/>
  <c r="BL389" i="11"/>
  <c r="BL390" i="11"/>
  <c r="BL391" i="11"/>
  <c r="BL392" i="11"/>
  <c r="BL393" i="11"/>
  <c r="BL394" i="11"/>
  <c r="BL395" i="11"/>
  <c r="BL396" i="11"/>
  <c r="BL397" i="11"/>
  <c r="BL398" i="11"/>
  <c r="BL399" i="11"/>
  <c r="BL400" i="11"/>
  <c r="BL401" i="11"/>
  <c r="BL402" i="11"/>
  <c r="BL403" i="11"/>
  <c r="BL404" i="11"/>
  <c r="BL405" i="11"/>
  <c r="BL406" i="11"/>
  <c r="BL407" i="11"/>
  <c r="BL408" i="11"/>
  <c r="BL409" i="11"/>
  <c r="BL410" i="11"/>
  <c r="BL411" i="11"/>
  <c r="BL412" i="11"/>
  <c r="BL413" i="11"/>
  <c r="BL414" i="11"/>
  <c r="BL415" i="11"/>
  <c r="BL416" i="11"/>
  <c r="BL417" i="11"/>
  <c r="BL418" i="11"/>
  <c r="BL419" i="11"/>
  <c r="BL420" i="11"/>
  <c r="BL421" i="11"/>
  <c r="BL422" i="11"/>
  <c r="BL423" i="11"/>
  <c r="BL424" i="11"/>
  <c r="BL425" i="11"/>
  <c r="BL426" i="11"/>
  <c r="BL427" i="11"/>
  <c r="BL428" i="11"/>
  <c r="BL429" i="11"/>
  <c r="BL430" i="11"/>
  <c r="BL431" i="11"/>
  <c r="BL432" i="11"/>
  <c r="BL433" i="11"/>
  <c r="BL434" i="11"/>
  <c r="BL435" i="11"/>
  <c r="BL436" i="11"/>
  <c r="BL437" i="11"/>
  <c r="BL438" i="11"/>
  <c r="BL439" i="11"/>
  <c r="BL440" i="11"/>
  <c r="BL441" i="11"/>
  <c r="BL442" i="11"/>
  <c r="BL443" i="11"/>
  <c r="BL444" i="11"/>
  <c r="BL445" i="11"/>
  <c r="BL446" i="11"/>
  <c r="BL447" i="11"/>
  <c r="BL448" i="11"/>
  <c r="BL449" i="11"/>
  <c r="BL450" i="11"/>
  <c r="BL451" i="11"/>
  <c r="BL452" i="11"/>
  <c r="BL453" i="11"/>
  <c r="BL454" i="11"/>
  <c r="BL455" i="11"/>
  <c r="BL456" i="11"/>
  <c r="BL457" i="11"/>
  <c r="BL458" i="11"/>
  <c r="BL459" i="11"/>
  <c r="BL460" i="11"/>
  <c r="BL461" i="11"/>
  <c r="BL462" i="11"/>
  <c r="BL463" i="11"/>
  <c r="BL464" i="11"/>
  <c r="BL465" i="11"/>
  <c r="BL466" i="11"/>
  <c r="BL467" i="11"/>
  <c r="BL468" i="11"/>
  <c r="BL469" i="11"/>
  <c r="BL470" i="11"/>
  <c r="BL471" i="11"/>
  <c r="BL472" i="11"/>
  <c r="BL473" i="11"/>
  <c r="BL474" i="11"/>
  <c r="BL475" i="11"/>
  <c r="BL476" i="11"/>
  <c r="BL477" i="11"/>
  <c r="BL478" i="11"/>
  <c r="BL479" i="11"/>
  <c r="BL480" i="11"/>
  <c r="BL481" i="11"/>
  <c r="BL482" i="11"/>
  <c r="BL483" i="11"/>
  <c r="BL484" i="11"/>
  <c r="BL485" i="11"/>
  <c r="BL486" i="11"/>
  <c r="BL487" i="11"/>
  <c r="BL488" i="11"/>
  <c r="BL489" i="11"/>
  <c r="BL490" i="11"/>
  <c r="BL491" i="11"/>
  <c r="BL492" i="11"/>
  <c r="BL493" i="11"/>
  <c r="BL494" i="11"/>
  <c r="BL495" i="11"/>
  <c r="BL496" i="11"/>
  <c r="BL497" i="11"/>
  <c r="BL498" i="11"/>
  <c r="BL499" i="11"/>
  <c r="BL500" i="11"/>
  <c r="BL501" i="11"/>
  <c r="BL502" i="11"/>
  <c r="BL503" i="11"/>
  <c r="BL504" i="11"/>
  <c r="BL505" i="11"/>
  <c r="BL506" i="11"/>
  <c r="BL507" i="11"/>
  <c r="BL508" i="11"/>
  <c r="BL509" i="11"/>
  <c r="BL510" i="11"/>
  <c r="BL511" i="11"/>
  <c r="BL512" i="11"/>
  <c r="BL513" i="11"/>
  <c r="BL514" i="11"/>
  <c r="BL515" i="11"/>
  <c r="BL516" i="11"/>
  <c r="BL517" i="11"/>
  <c r="BL518" i="11"/>
  <c r="BL519" i="11"/>
  <c r="BL520" i="11"/>
  <c r="BL521" i="11"/>
  <c r="BL522" i="11"/>
  <c r="BL523" i="11"/>
  <c r="BL524" i="11"/>
  <c r="BL525" i="11"/>
  <c r="BL526" i="11"/>
  <c r="BL527" i="11"/>
  <c r="BL528" i="11"/>
  <c r="BL529" i="11"/>
  <c r="BL530" i="11"/>
  <c r="BL531" i="11"/>
  <c r="BL532" i="11"/>
  <c r="BL533" i="11"/>
  <c r="BL534" i="11"/>
  <c r="BL535" i="11"/>
  <c r="BL536" i="11"/>
  <c r="BL537" i="11"/>
  <c r="BL538" i="11"/>
  <c r="BL539" i="11"/>
  <c r="BL540" i="11"/>
  <c r="BL541" i="11"/>
  <c r="BL542" i="11"/>
  <c r="BL543" i="11"/>
  <c r="BL544" i="11"/>
  <c r="BL545" i="11"/>
  <c r="BL546" i="11"/>
  <c r="BL547" i="11"/>
  <c r="BL548" i="11"/>
  <c r="BL549" i="11"/>
  <c r="BL550" i="11"/>
  <c r="BL551" i="11"/>
  <c r="BL552" i="11"/>
  <c r="BL553" i="11"/>
  <c r="BL554" i="11"/>
  <c r="BL555" i="11"/>
  <c r="BL556" i="11"/>
  <c r="BL557" i="11"/>
  <c r="BL558" i="11"/>
  <c r="BL559" i="11"/>
  <c r="BL560" i="11"/>
  <c r="BL561" i="11"/>
  <c r="BL562" i="11"/>
  <c r="BL563" i="11"/>
  <c r="BL564" i="11"/>
  <c r="BL565" i="11"/>
  <c r="BL566" i="11"/>
  <c r="BL567" i="11"/>
  <c r="BL568" i="11"/>
  <c r="BL569" i="11"/>
  <c r="BL570" i="11"/>
  <c r="BL571" i="11"/>
  <c r="BL572" i="11"/>
  <c r="BL573" i="11"/>
  <c r="BL574" i="11"/>
  <c r="BL575" i="11"/>
  <c r="BL576" i="11"/>
  <c r="BL577" i="11"/>
  <c r="BL578" i="11"/>
  <c r="BL579" i="11"/>
  <c r="BL580" i="11"/>
  <c r="BL581" i="11"/>
  <c r="BL582" i="11"/>
  <c r="BL583" i="11"/>
  <c r="BL584" i="11"/>
  <c r="BL585" i="11"/>
  <c r="BL586" i="11"/>
  <c r="BL587" i="11"/>
  <c r="BL588" i="11"/>
  <c r="BL589" i="11"/>
  <c r="BL590" i="11"/>
  <c r="BL591" i="11"/>
  <c r="BL592" i="11"/>
  <c r="BL593" i="11"/>
  <c r="BL594" i="11"/>
  <c r="BL595" i="11"/>
  <c r="BL596" i="11"/>
  <c r="BL597" i="11"/>
  <c r="BL598" i="11"/>
  <c r="BL599" i="11"/>
  <c r="BL600" i="11"/>
  <c r="BL601" i="11"/>
  <c r="BL602" i="11"/>
  <c r="BL603" i="11"/>
  <c r="BL604" i="11"/>
  <c r="BL605" i="11"/>
  <c r="BL606" i="11"/>
  <c r="BL607" i="11"/>
  <c r="BL608" i="11"/>
  <c r="BL609" i="11"/>
  <c r="BL610" i="11"/>
  <c r="BL611" i="11"/>
  <c r="BL612" i="11"/>
  <c r="BL613" i="11"/>
  <c r="BL614" i="11"/>
  <c r="BL615" i="11"/>
  <c r="BL616" i="11"/>
  <c r="BL617" i="11"/>
  <c r="BL618" i="11"/>
  <c r="BL619" i="11"/>
  <c r="BL620" i="11"/>
  <c r="BL621" i="11"/>
  <c r="BL622" i="11"/>
  <c r="BL623" i="11"/>
  <c r="BL624" i="11"/>
  <c r="BL625" i="11"/>
  <c r="BL626" i="11"/>
  <c r="BL627" i="11"/>
  <c r="BL628" i="11"/>
  <c r="BL629" i="11"/>
  <c r="BL630" i="11"/>
  <c r="BL631" i="11"/>
  <c r="BL632" i="11"/>
  <c r="BL633" i="11"/>
  <c r="BL634" i="11"/>
  <c r="BL635" i="11"/>
  <c r="BL636" i="11"/>
  <c r="BL637" i="11"/>
  <c r="BL638" i="11"/>
  <c r="BL639" i="11"/>
  <c r="BL640" i="11"/>
  <c r="BL641" i="11"/>
  <c r="BL642" i="11"/>
  <c r="BL643" i="11"/>
  <c r="BL644" i="11"/>
  <c r="BL645" i="11"/>
  <c r="BL646" i="11"/>
  <c r="BL647" i="11"/>
  <c r="BL648" i="11"/>
  <c r="BL649" i="11"/>
  <c r="BL650" i="11"/>
  <c r="BL651" i="11"/>
  <c r="BL652" i="11"/>
  <c r="BL653" i="11"/>
  <c r="BL654" i="11"/>
  <c r="BL655" i="11"/>
  <c r="BL656" i="11"/>
  <c r="BL657" i="11"/>
  <c r="BL658" i="11"/>
  <c r="BL659" i="11"/>
  <c r="BL660" i="11"/>
  <c r="BL661" i="11"/>
  <c r="BL662" i="11"/>
  <c r="BL663" i="11"/>
  <c r="BL664" i="11"/>
  <c r="BL665" i="11"/>
  <c r="BL666" i="11"/>
  <c r="BL667" i="11"/>
  <c r="BL668" i="11"/>
  <c r="BL669" i="11"/>
  <c r="BL670" i="11"/>
  <c r="BL671" i="11"/>
  <c r="BL672" i="11"/>
  <c r="BL673" i="11"/>
  <c r="BL674" i="11"/>
  <c r="BL675" i="11"/>
  <c r="BL676" i="11"/>
  <c r="BL677" i="11"/>
  <c r="BL678" i="11"/>
  <c r="BL679" i="11"/>
  <c r="BL680" i="11"/>
  <c r="BL681" i="11"/>
  <c r="BL682" i="11"/>
  <c r="BL683" i="11"/>
  <c r="BL684" i="11"/>
  <c r="BL685" i="11"/>
  <c r="BL686" i="11"/>
  <c r="BL687" i="11"/>
  <c r="BL688" i="11"/>
  <c r="BL689" i="11"/>
  <c r="BL690" i="11"/>
  <c r="BL691" i="11"/>
  <c r="BL692" i="11"/>
  <c r="BL693" i="11"/>
  <c r="BL694" i="11"/>
  <c r="BL695" i="11"/>
  <c r="BL696" i="11"/>
  <c r="BL697" i="11"/>
  <c r="BL698" i="11"/>
  <c r="BL699" i="11"/>
  <c r="BL700" i="11"/>
  <c r="BL701" i="11"/>
  <c r="BL702" i="11"/>
  <c r="BL703" i="11"/>
  <c r="BL704" i="11"/>
  <c r="BL705" i="11"/>
  <c r="BL706" i="11"/>
  <c r="BL707" i="11"/>
  <c r="BL708" i="11"/>
  <c r="BL709" i="11"/>
  <c r="BL710" i="11"/>
  <c r="BL711" i="11"/>
  <c r="BL712" i="11"/>
  <c r="BL713" i="11"/>
  <c r="BL714" i="11"/>
  <c r="BL715" i="11"/>
  <c r="BL716" i="11"/>
  <c r="BL717" i="11"/>
  <c r="BL718" i="11"/>
  <c r="BL719" i="11"/>
  <c r="BL720" i="11"/>
  <c r="BL721" i="11"/>
  <c r="BL722" i="11"/>
  <c r="BL723" i="11"/>
  <c r="BL724" i="11"/>
  <c r="BL725" i="11"/>
  <c r="BL726" i="11"/>
  <c r="BL727" i="11"/>
  <c r="BL728" i="11"/>
  <c r="BL729" i="11"/>
  <c r="BL730" i="11"/>
  <c r="BL731" i="11"/>
  <c r="BL732" i="11"/>
  <c r="BL733" i="11"/>
  <c r="BL734" i="11"/>
  <c r="BL735" i="11"/>
  <c r="BL736" i="11"/>
  <c r="BL737" i="11"/>
  <c r="BL738" i="11"/>
  <c r="BL739" i="11"/>
  <c r="BL740" i="11"/>
  <c r="BL741" i="11"/>
  <c r="BL742" i="11"/>
  <c r="BL743" i="11"/>
  <c r="BL744" i="11"/>
  <c r="BL745" i="11"/>
  <c r="BL746" i="11"/>
  <c r="BL747" i="11"/>
  <c r="BL748" i="11"/>
  <c r="BL749" i="11"/>
  <c r="BL750" i="11"/>
  <c r="BL751" i="11"/>
  <c r="BL752" i="11"/>
  <c r="BL753" i="11"/>
  <c r="BL754" i="11"/>
  <c r="BL755" i="11"/>
  <c r="BL756" i="11"/>
  <c r="BL757" i="11"/>
  <c r="BL758" i="11"/>
  <c r="BL759" i="11"/>
  <c r="BL760" i="11"/>
  <c r="BL761" i="11"/>
  <c r="BL762" i="11"/>
  <c r="BL763" i="11"/>
  <c r="BL764" i="11"/>
  <c r="BL765" i="11"/>
  <c r="BL766" i="11"/>
  <c r="BL767" i="11"/>
  <c r="BL768" i="11"/>
  <c r="BL769" i="11"/>
  <c r="BL770" i="11"/>
  <c r="BL771" i="11"/>
  <c r="BL772" i="11"/>
  <c r="BL773" i="11"/>
  <c r="BL774" i="11"/>
  <c r="BL775" i="11"/>
  <c r="BL776" i="11"/>
  <c r="BL777" i="11"/>
  <c r="BL778" i="11"/>
  <c r="BL779" i="11"/>
  <c r="BL780" i="11"/>
  <c r="BL781" i="11"/>
  <c r="BL782" i="11"/>
  <c r="BL783" i="11"/>
  <c r="BL784" i="11"/>
  <c r="BL785" i="11"/>
  <c r="BL786" i="11"/>
  <c r="BL787" i="11"/>
  <c r="BL788" i="11"/>
  <c r="BL789" i="11"/>
  <c r="BL790" i="11"/>
  <c r="BL791" i="11"/>
  <c r="BL792" i="11"/>
  <c r="BL793" i="11"/>
  <c r="BL794" i="11"/>
  <c r="BL795" i="11"/>
  <c r="BL796" i="11"/>
  <c r="BL797" i="11"/>
  <c r="BL798" i="11"/>
  <c r="BL799" i="11"/>
  <c r="BL800" i="11"/>
  <c r="BL801" i="11"/>
  <c r="BL802" i="11"/>
  <c r="BL803" i="11"/>
  <c r="BL804" i="11"/>
  <c r="BL805" i="11"/>
  <c r="BL806" i="11"/>
  <c r="BL807" i="11"/>
  <c r="BL808" i="11"/>
  <c r="BL809" i="11"/>
  <c r="BL810" i="11"/>
  <c r="BL811" i="11"/>
  <c r="BL812" i="11"/>
  <c r="BL813" i="11"/>
  <c r="BL814" i="11"/>
  <c r="BL815" i="11"/>
  <c r="BL816" i="11"/>
  <c r="BL817" i="11"/>
  <c r="BL818" i="11"/>
  <c r="BL819" i="11"/>
  <c r="BL820" i="11"/>
  <c r="BL821" i="11"/>
  <c r="BL822" i="11"/>
  <c r="BL823" i="11"/>
  <c r="BL824" i="11"/>
  <c r="BL825" i="11"/>
  <c r="BL826" i="11"/>
  <c r="BL827" i="11"/>
  <c r="BL828" i="11"/>
  <c r="BL829" i="11"/>
  <c r="BL830" i="11"/>
  <c r="BL831" i="11"/>
  <c r="BL832" i="11"/>
  <c r="BL833" i="11"/>
  <c r="BL834" i="11"/>
  <c r="BL835" i="11"/>
  <c r="BL836" i="11"/>
  <c r="BL837" i="11"/>
  <c r="BL838" i="11"/>
  <c r="BL839" i="11"/>
  <c r="BL840" i="11"/>
  <c r="BL841" i="11"/>
  <c r="BL842" i="11"/>
  <c r="BL843" i="11"/>
  <c r="BL844" i="11"/>
  <c r="BL845" i="11"/>
  <c r="BL846" i="11"/>
  <c r="BL847" i="11"/>
  <c r="BL848" i="11"/>
  <c r="BL849" i="11"/>
  <c r="BL850" i="11"/>
  <c r="BL851" i="11"/>
  <c r="BL852" i="11"/>
  <c r="BL853" i="11"/>
  <c r="BL854" i="11"/>
  <c r="BL855" i="11"/>
  <c r="BL856" i="11"/>
  <c r="BL857" i="11"/>
  <c r="BL858" i="11"/>
  <c r="BL859" i="11"/>
  <c r="BL860" i="11"/>
  <c r="BL861" i="11"/>
  <c r="BL862" i="11"/>
  <c r="BL863" i="11"/>
  <c r="BL864" i="11"/>
  <c r="BL865" i="11"/>
  <c r="BL866" i="11"/>
  <c r="BL867" i="11"/>
  <c r="BL868" i="11"/>
  <c r="BL869" i="11"/>
  <c r="BL870" i="11"/>
  <c r="BL871" i="11"/>
  <c r="BL872" i="11"/>
  <c r="BL873" i="11"/>
  <c r="BL874" i="11"/>
  <c r="BL875" i="11"/>
  <c r="BL876" i="11"/>
  <c r="BL877" i="11"/>
  <c r="BL878" i="11"/>
  <c r="BL879" i="11"/>
  <c r="BL880" i="11"/>
  <c r="BL881" i="11"/>
  <c r="BL882" i="11"/>
  <c r="BL883" i="11"/>
  <c r="BL884" i="11"/>
  <c r="BL885" i="11"/>
  <c r="BL886" i="11"/>
  <c r="BL887" i="11"/>
  <c r="BL888" i="11"/>
  <c r="BL889" i="11"/>
  <c r="BL890" i="11"/>
  <c r="BL891" i="11"/>
  <c r="BL892" i="11"/>
  <c r="BL893" i="11"/>
  <c r="BL894" i="11"/>
  <c r="BL895" i="11"/>
  <c r="BL896" i="11"/>
  <c r="BL897" i="11"/>
  <c r="BL898" i="11"/>
  <c r="BL899" i="11"/>
  <c r="BL900" i="11"/>
  <c r="BL901" i="11"/>
  <c r="BL902" i="11"/>
  <c r="BL903" i="11"/>
  <c r="BL904" i="11"/>
  <c r="BL905" i="11"/>
  <c r="BL906" i="11"/>
  <c r="BL907" i="11"/>
  <c r="BL908" i="11"/>
  <c r="BL909" i="11"/>
  <c r="BL910" i="11"/>
  <c r="BL911" i="11"/>
  <c r="BL912" i="11"/>
  <c r="BL913" i="11"/>
  <c r="BL914" i="11"/>
  <c r="BL915" i="11"/>
  <c r="BL916" i="11"/>
  <c r="BL917" i="11"/>
  <c r="BL918" i="11"/>
  <c r="BL919" i="11"/>
  <c r="BL920" i="11"/>
  <c r="BL921" i="11"/>
  <c r="BL922" i="11"/>
  <c r="BL923" i="11"/>
  <c r="BL924" i="11"/>
  <c r="BL925" i="11"/>
  <c r="BL926" i="11"/>
  <c r="BL927" i="11"/>
  <c r="BL928" i="11"/>
  <c r="BL929" i="11"/>
  <c r="BL930" i="11"/>
  <c r="BL931" i="11"/>
  <c r="BL932" i="11"/>
  <c r="BL933" i="11"/>
  <c r="BL934" i="11"/>
  <c r="BL935" i="11"/>
  <c r="BL936" i="11"/>
  <c r="BL937" i="11"/>
  <c r="BL938" i="11"/>
  <c r="BL939" i="11"/>
  <c r="BL940" i="11"/>
  <c r="BL941" i="11"/>
  <c r="BL942" i="11"/>
  <c r="BL943" i="11"/>
  <c r="BL944" i="11"/>
  <c r="BL945" i="11"/>
  <c r="BL946" i="11"/>
  <c r="BL947" i="11"/>
  <c r="BL948" i="11"/>
  <c r="BL949" i="11"/>
  <c r="BL950" i="11"/>
  <c r="BL951" i="11"/>
  <c r="BL952" i="11"/>
  <c r="BL953" i="11"/>
  <c r="BL954" i="11"/>
  <c r="BL955" i="11"/>
  <c r="BL956" i="11"/>
  <c r="BL957" i="11"/>
  <c r="BL958" i="11"/>
  <c r="BL959" i="11"/>
  <c r="BL960" i="11"/>
  <c r="BL961" i="11"/>
  <c r="BL962" i="11"/>
  <c r="BL963" i="11"/>
  <c r="BL964" i="11"/>
  <c r="BL965" i="11"/>
  <c r="BL966" i="11"/>
  <c r="BL967" i="11"/>
  <c r="BL968" i="11"/>
  <c r="BL969" i="11"/>
  <c r="BL970" i="11"/>
  <c r="BL971" i="11"/>
  <c r="BL972" i="11"/>
  <c r="BL973" i="11"/>
  <c r="BL974" i="11"/>
  <c r="BL975" i="11"/>
  <c r="BL976" i="11"/>
  <c r="BL977" i="11"/>
  <c r="BL978" i="11"/>
  <c r="BL979" i="11"/>
  <c r="BL980" i="11"/>
  <c r="BL981" i="11"/>
  <c r="BL982" i="11"/>
  <c r="BL983" i="11"/>
  <c r="BL984" i="11"/>
  <c r="BL985" i="11"/>
  <c r="BL986" i="11"/>
  <c r="BL987" i="11"/>
  <c r="BL988" i="11"/>
  <c r="BL989" i="11"/>
  <c r="BL990" i="11"/>
  <c r="BL991" i="11"/>
  <c r="BL992" i="11"/>
  <c r="BL993" i="11"/>
  <c r="BL994" i="11"/>
  <c r="BL995" i="11"/>
  <c r="BL996" i="11"/>
  <c r="BL997" i="11"/>
  <c r="BL998" i="11"/>
  <c r="BL999" i="11"/>
  <c r="BL1000" i="11"/>
  <c r="BL1001" i="11"/>
  <c r="BL1002" i="11"/>
  <c r="BL1003" i="11"/>
  <c r="BL1004" i="11"/>
  <c r="BL1005" i="11"/>
  <c r="BL1006" i="11"/>
  <c r="BL1007" i="11"/>
  <c r="BL1008" i="11"/>
  <c r="BL1009" i="11"/>
  <c r="BL1010" i="11"/>
  <c r="BL1011" i="11"/>
  <c r="BL1012" i="11"/>
  <c r="BL1013" i="11"/>
  <c r="BL1014" i="11"/>
  <c r="BL1015" i="11"/>
  <c r="BL1016" i="11"/>
  <c r="BL1017" i="11"/>
  <c r="BL1018" i="11"/>
  <c r="BL1019" i="11"/>
  <c r="BL1020" i="11"/>
  <c r="BL1021" i="11"/>
  <c r="BL1022" i="11"/>
  <c r="BL1023" i="11"/>
  <c r="BL1024" i="11"/>
  <c r="BL1025" i="11"/>
  <c r="BL1026" i="11"/>
  <c r="BL1027" i="11"/>
  <c r="BL1028" i="11"/>
  <c r="BL1029" i="11"/>
  <c r="BL1030" i="11"/>
  <c r="BL1031" i="11"/>
  <c r="BL1032" i="11"/>
  <c r="BL1033" i="11"/>
  <c r="BL1034" i="11"/>
  <c r="BL1035" i="11"/>
  <c r="BL1036" i="11"/>
  <c r="BL1037" i="11"/>
  <c r="BL1038" i="11"/>
  <c r="BL1039" i="11"/>
  <c r="BL1040" i="11"/>
  <c r="BL1041" i="11"/>
  <c r="BL1042" i="11"/>
  <c r="BL1043" i="11"/>
  <c r="BL1044" i="11"/>
  <c r="BL1045" i="11"/>
  <c r="BL1046" i="11"/>
  <c r="BL1047" i="11"/>
  <c r="BL1048" i="11"/>
  <c r="BL1049" i="11"/>
  <c r="BL1050" i="11"/>
  <c r="BL1051" i="11"/>
  <c r="BL1052" i="11"/>
  <c r="BL1053" i="11"/>
  <c r="BL1054" i="11"/>
  <c r="BL1055" i="11"/>
  <c r="BL1056" i="11"/>
  <c r="BL1057" i="11"/>
  <c r="BL1058" i="11"/>
  <c r="BL1059" i="11"/>
  <c r="BL1060" i="11"/>
  <c r="BL1061" i="11"/>
  <c r="BL1062" i="11"/>
  <c r="BL1063" i="11"/>
  <c r="BL1064" i="11"/>
  <c r="BL1065" i="11"/>
  <c r="BL1066" i="11"/>
  <c r="BL1067" i="11"/>
  <c r="BL1068" i="11"/>
  <c r="BL1069" i="11"/>
  <c r="BL1070" i="11"/>
  <c r="BL1071" i="11"/>
  <c r="BL1072" i="11"/>
  <c r="BL1073" i="11"/>
  <c r="BL1074" i="11"/>
  <c r="BL1075" i="11"/>
  <c r="BL1076" i="11"/>
  <c r="BL1077" i="11"/>
  <c r="BL1078" i="11"/>
  <c r="BL1079" i="11"/>
  <c r="BL1080" i="11"/>
  <c r="BL1081" i="11"/>
  <c r="BL1082" i="11"/>
  <c r="BL1083" i="11"/>
  <c r="BL1084" i="11"/>
  <c r="BL1085" i="11"/>
  <c r="BL1086" i="11"/>
  <c r="BL1087" i="11"/>
  <c r="BL1088" i="11"/>
  <c r="BL1089" i="11"/>
  <c r="BL1090" i="11"/>
  <c r="BL1091" i="11"/>
  <c r="BL1092" i="11"/>
  <c r="BL1093" i="11"/>
  <c r="BL1094" i="11"/>
  <c r="BL1095" i="11"/>
  <c r="BL1096" i="11"/>
  <c r="BL1097" i="11"/>
  <c r="BL1098" i="11"/>
  <c r="BL1099" i="11"/>
  <c r="BL1100" i="11"/>
  <c r="BL1101" i="11"/>
  <c r="BL1102" i="11"/>
  <c r="BL1103" i="11"/>
  <c r="BL1104" i="11"/>
  <c r="BL1105" i="11"/>
  <c r="BL1106" i="11"/>
  <c r="BL1107" i="11"/>
  <c r="BL1108" i="11"/>
  <c r="BL1109" i="11"/>
  <c r="BL1110" i="11"/>
  <c r="BL1111" i="11"/>
  <c r="BL1112" i="11"/>
  <c r="BL1113" i="11"/>
  <c r="BL1114" i="11"/>
  <c r="BL1115" i="11"/>
  <c r="BL1116" i="11"/>
  <c r="BL1117" i="11"/>
  <c r="BL1118" i="11"/>
  <c r="BL1119" i="11"/>
  <c r="BL1120" i="11"/>
  <c r="BL1121" i="11"/>
  <c r="BL1122" i="11"/>
  <c r="BL1123" i="11"/>
  <c r="BL1124" i="11"/>
  <c r="BL1125" i="11"/>
  <c r="BL1126" i="11"/>
  <c r="BL1127" i="11"/>
  <c r="BL1128" i="11"/>
  <c r="BL1129" i="11"/>
  <c r="BL1130" i="11"/>
  <c r="BL1131" i="11"/>
  <c r="BL1132" i="11"/>
  <c r="BL1133" i="11"/>
  <c r="BL1134" i="11"/>
  <c r="BL1135" i="11"/>
  <c r="BL1136" i="11"/>
  <c r="BL1137" i="11"/>
  <c r="BL1138" i="11"/>
  <c r="BL1139" i="11"/>
  <c r="BL1140" i="11"/>
  <c r="BL1141" i="11"/>
  <c r="BL1142" i="11"/>
  <c r="BL1143" i="11"/>
  <c r="BL1144" i="11"/>
  <c r="BL1145" i="11"/>
  <c r="BL1146" i="11"/>
  <c r="BL1147" i="11"/>
  <c r="BL1148" i="11"/>
  <c r="BL1149" i="11"/>
  <c r="BL1150" i="11"/>
  <c r="BL1151" i="11"/>
  <c r="BL1152" i="11"/>
  <c r="BL1153" i="11"/>
  <c r="BL1154" i="11"/>
  <c r="BL1155" i="11"/>
  <c r="BL1156" i="11"/>
  <c r="BL1157" i="11"/>
  <c r="BL1158" i="11"/>
  <c r="BL1159" i="11"/>
  <c r="BL1160" i="11"/>
  <c r="BL1161" i="11"/>
  <c r="BL1162" i="11"/>
  <c r="BL1163" i="11"/>
  <c r="BL1164" i="11"/>
  <c r="BL1165" i="11"/>
  <c r="BL1166" i="11"/>
  <c r="BL1167" i="11"/>
  <c r="BL1168" i="11"/>
  <c r="BL1169" i="11"/>
  <c r="BL1170" i="11"/>
  <c r="BL1171" i="11"/>
  <c r="BL1172" i="11"/>
  <c r="BL1173" i="11"/>
  <c r="BL1174" i="11"/>
  <c r="BL1175" i="11"/>
  <c r="BL1176" i="11"/>
  <c r="BL1177" i="11"/>
  <c r="BL1178" i="11"/>
  <c r="BL1179" i="11"/>
  <c r="BL1180" i="11"/>
  <c r="BL1181" i="11"/>
  <c r="BL1182" i="11"/>
  <c r="BL1183" i="11"/>
  <c r="BL1184" i="11"/>
  <c r="BL1185" i="11"/>
  <c r="BL1186" i="11"/>
  <c r="BL1187" i="11"/>
  <c r="BL1188" i="11"/>
  <c r="BL1189" i="11"/>
  <c r="BL1190" i="11"/>
  <c r="BL1191" i="11"/>
  <c r="BL1192" i="11"/>
  <c r="BL1193" i="11"/>
  <c r="BL1194" i="11"/>
  <c r="BL1195" i="11"/>
  <c r="BL1196" i="11"/>
  <c r="BL1197" i="11"/>
  <c r="BL1198" i="11"/>
  <c r="BL1199" i="11"/>
  <c r="BL1200" i="11"/>
  <c r="BL1201" i="11"/>
  <c r="BL1202" i="11"/>
  <c r="BL1203" i="11"/>
  <c r="BL1204" i="11"/>
  <c r="BL1205" i="11"/>
  <c r="BL1206" i="11"/>
  <c r="BL1207" i="11"/>
  <c r="BL1208" i="11"/>
  <c r="BL1209" i="11"/>
  <c r="BL1210" i="11"/>
  <c r="BL1211" i="11"/>
  <c r="BL1212" i="11"/>
  <c r="BL1213" i="11"/>
  <c r="BL1214" i="11"/>
  <c r="BL1215" i="11"/>
  <c r="BL1216" i="11"/>
  <c r="BL1217" i="11"/>
  <c r="BL1218" i="11"/>
  <c r="BL1219" i="11"/>
  <c r="BL1220" i="11"/>
  <c r="BL1221" i="11"/>
  <c r="BL1222" i="11"/>
  <c r="BL1223" i="11"/>
  <c r="BL1224" i="11"/>
  <c r="BL1225" i="11"/>
  <c r="BL1226" i="11"/>
  <c r="BL1227" i="11"/>
  <c r="BL1228" i="11"/>
  <c r="BL1229" i="11"/>
  <c r="BL1230" i="11"/>
  <c r="BL1231" i="11"/>
  <c r="BL1232" i="11"/>
  <c r="BL1233" i="11"/>
  <c r="BL1234" i="11"/>
  <c r="BL1235" i="11"/>
  <c r="BL1236" i="11"/>
  <c r="BL1237" i="11"/>
  <c r="BL1238" i="11"/>
  <c r="BL1239" i="11"/>
  <c r="BL1240" i="11"/>
  <c r="BL1241" i="11"/>
  <c r="BL1242" i="11"/>
  <c r="BL1243" i="11"/>
  <c r="BL1244" i="11"/>
  <c r="BL1245" i="11"/>
  <c r="BL1246" i="11"/>
  <c r="BL1247" i="11"/>
  <c r="BL1248" i="11"/>
  <c r="BL1249" i="11"/>
  <c r="BL1250" i="11"/>
  <c r="BL1251" i="11"/>
  <c r="BL1252" i="11"/>
  <c r="BL1253" i="11"/>
  <c r="BL1254" i="11"/>
  <c r="BL1255" i="11"/>
  <c r="BL1256" i="11"/>
  <c r="BL1257" i="11"/>
  <c r="BL1258" i="11"/>
  <c r="BL1259" i="11"/>
  <c r="BL1260" i="11"/>
  <c r="BL1261" i="11"/>
  <c r="BL1262" i="11"/>
  <c r="BL1263" i="11"/>
  <c r="BL1264" i="11"/>
  <c r="BL1265" i="11"/>
  <c r="BL1266" i="11"/>
  <c r="BL1267" i="11"/>
  <c r="BL1268" i="11"/>
  <c r="BL1269" i="11"/>
  <c r="BL1270" i="11"/>
  <c r="BL1271" i="11"/>
  <c r="BL1272" i="11"/>
  <c r="BL1273" i="11"/>
  <c r="BL1274" i="11"/>
  <c r="BL1275" i="11"/>
  <c r="BL1276" i="11"/>
  <c r="BL1277" i="11"/>
  <c r="BL1278" i="11"/>
  <c r="BL1279" i="11"/>
  <c r="BL1280" i="11"/>
  <c r="BL1281" i="11"/>
  <c r="BL1282" i="11"/>
  <c r="BL1283" i="11"/>
  <c r="BL1284" i="11"/>
  <c r="BL1285" i="11"/>
  <c r="BL1286" i="11"/>
  <c r="BL1287" i="11"/>
  <c r="BL1288" i="11"/>
  <c r="BL1289" i="11"/>
  <c r="BL1290" i="11"/>
  <c r="BL1291" i="11"/>
  <c r="BL1292" i="11"/>
  <c r="BL1293" i="11"/>
  <c r="BL1294" i="11"/>
  <c r="BL1295" i="11"/>
  <c r="BL1296" i="11"/>
  <c r="BL1297" i="11"/>
  <c r="BL1298" i="11"/>
  <c r="BL1299" i="11"/>
  <c r="BL1300" i="11"/>
  <c r="BL1301" i="11"/>
  <c r="BL1302" i="11"/>
  <c r="BL1303" i="11"/>
  <c r="BL1304" i="11"/>
  <c r="BL1305" i="11"/>
  <c r="BL1306" i="11"/>
  <c r="BL1307" i="11"/>
  <c r="BL1308" i="11"/>
  <c r="BL1309" i="11"/>
  <c r="BL1310" i="11"/>
  <c r="BL1311" i="11"/>
  <c r="BL1312" i="11"/>
  <c r="BL1313" i="11"/>
  <c r="BL1314" i="11"/>
  <c r="BL1315" i="11"/>
  <c r="BL1316" i="11"/>
  <c r="BL1317" i="11"/>
  <c r="BL1318" i="11"/>
  <c r="BL1319" i="11"/>
  <c r="BL1320" i="11"/>
  <c r="BL1321" i="11"/>
  <c r="BL1322" i="11"/>
  <c r="BL1323" i="11"/>
  <c r="BL1324" i="11"/>
  <c r="BL1325" i="11"/>
  <c r="BL1326" i="11"/>
  <c r="BL1327" i="11"/>
  <c r="BL1328" i="11"/>
  <c r="BL1329" i="11"/>
  <c r="BL1330" i="11"/>
  <c r="BL1331" i="11"/>
  <c r="BL1332" i="11"/>
  <c r="BL1333" i="11"/>
  <c r="BL1334" i="11"/>
  <c r="BL1335" i="11"/>
  <c r="BL1336" i="11"/>
  <c r="BL1337" i="11"/>
  <c r="BL1338" i="11"/>
  <c r="BL1339" i="11"/>
  <c r="BL1340" i="11"/>
  <c r="BL1341" i="11"/>
  <c r="BL1342" i="11"/>
  <c r="BL1343" i="11"/>
  <c r="BL1344" i="11"/>
  <c r="BL1345" i="11"/>
  <c r="BL1346" i="11"/>
  <c r="BL1347" i="11"/>
  <c r="BL1348" i="11"/>
  <c r="BL1349" i="11"/>
  <c r="BL1350" i="11"/>
  <c r="BL1351" i="11"/>
  <c r="BL1352" i="11"/>
  <c r="BL1353" i="11"/>
  <c r="BL1354" i="11"/>
  <c r="BL1355" i="11"/>
  <c r="BL1356" i="11"/>
  <c r="BL1357" i="11"/>
  <c r="BL1358" i="11"/>
  <c r="BL1359" i="11"/>
  <c r="BL1360" i="11"/>
  <c r="BL1361" i="11"/>
  <c r="BL1362" i="11"/>
  <c r="BL1363" i="11"/>
  <c r="BL1364" i="11"/>
  <c r="BL1365" i="11"/>
  <c r="BL1366" i="11"/>
  <c r="BL1367" i="11"/>
  <c r="BL1368" i="11"/>
  <c r="BL1369" i="11"/>
  <c r="BL1370" i="11"/>
  <c r="BL1371" i="11"/>
  <c r="BL1372" i="11"/>
  <c r="BL1373" i="11"/>
  <c r="BL1374" i="11"/>
  <c r="BL1375" i="11"/>
  <c r="BL1376" i="11"/>
  <c r="BL1377" i="11"/>
  <c r="BL1378" i="11"/>
  <c r="BL1379" i="11"/>
  <c r="BL1380" i="11"/>
  <c r="BL1381" i="11"/>
  <c r="BL1382" i="11"/>
  <c r="BL1383" i="11"/>
  <c r="BL1384" i="11"/>
  <c r="BL1385" i="11"/>
  <c r="BL1386" i="11"/>
  <c r="BL1387" i="11"/>
  <c r="BL1388" i="11"/>
  <c r="BL1389" i="11"/>
  <c r="BL1390" i="11"/>
  <c r="BL1391" i="11"/>
  <c r="BL1392" i="11"/>
  <c r="BL1393" i="11"/>
  <c r="BL1394" i="11"/>
  <c r="BL1395" i="11"/>
  <c r="BL1396" i="11"/>
  <c r="BL1397" i="11"/>
  <c r="BL1398" i="11"/>
  <c r="BL1399" i="11"/>
  <c r="BL1400" i="11"/>
  <c r="BL1401" i="11"/>
  <c r="BL1402" i="11"/>
  <c r="BL1403" i="11"/>
  <c r="BL1404" i="11"/>
  <c r="BL1405" i="11"/>
  <c r="BL1406" i="11"/>
  <c r="BL1407" i="11"/>
  <c r="BL1408" i="11"/>
  <c r="BL1409" i="11"/>
  <c r="BL1410" i="11"/>
  <c r="BL1411" i="11"/>
  <c r="BL1412" i="11"/>
  <c r="BL1413" i="11"/>
  <c r="BL1414" i="11"/>
  <c r="BL1415" i="11"/>
  <c r="BL1416" i="11"/>
  <c r="BL1417" i="11"/>
  <c r="BL1418" i="11"/>
  <c r="BL1419" i="11"/>
  <c r="BL1420" i="11"/>
  <c r="BL1421" i="11"/>
  <c r="BL1422" i="11"/>
  <c r="BL1423" i="11"/>
  <c r="BL1424" i="11"/>
  <c r="BL1425" i="11"/>
  <c r="BL1426" i="11"/>
  <c r="BL1427" i="11"/>
  <c r="BL1428" i="11"/>
  <c r="BL1429" i="11"/>
  <c r="BL1430" i="11"/>
  <c r="BL1431" i="11"/>
  <c r="BL1432" i="11"/>
  <c r="BL1433" i="11"/>
  <c r="BL1434" i="11"/>
  <c r="BL1435" i="11"/>
  <c r="BL1436" i="11"/>
  <c r="BL1437" i="11"/>
  <c r="BL1438" i="11"/>
  <c r="BL1439" i="11"/>
  <c r="BL1440" i="11"/>
  <c r="BL1441" i="11"/>
  <c r="BL1442" i="11"/>
  <c r="BL1443" i="11"/>
  <c r="BL1444" i="11"/>
  <c r="BL1445" i="11"/>
  <c r="BL1446" i="11"/>
  <c r="BL1447" i="11"/>
  <c r="BL1448" i="11"/>
  <c r="BL1449" i="11"/>
  <c r="BL1450" i="11"/>
  <c r="BL1451" i="11"/>
  <c r="BL1452" i="11"/>
  <c r="BL1453" i="11"/>
  <c r="BL1454" i="11"/>
  <c r="BL1455" i="11"/>
  <c r="BL1456" i="11"/>
  <c r="BL1457" i="11"/>
  <c r="BL1458" i="11"/>
  <c r="BL1459" i="11"/>
  <c r="BL1460" i="11"/>
  <c r="BL1461" i="11"/>
  <c r="BL1462" i="11"/>
  <c r="BL1463" i="11"/>
  <c r="BL1464" i="11"/>
  <c r="BL1465" i="11"/>
  <c r="BL1466" i="11"/>
  <c r="BL1467" i="11"/>
  <c r="BL1468" i="11"/>
  <c r="BL1469" i="11"/>
  <c r="BL1470" i="11"/>
  <c r="BL1471" i="11"/>
  <c r="BL1472" i="11"/>
  <c r="BL1473" i="11"/>
  <c r="BL1474" i="11"/>
  <c r="BL1475" i="11"/>
  <c r="BL1476" i="11"/>
  <c r="BL1477" i="11"/>
  <c r="BL1478" i="11"/>
  <c r="BL1479" i="11"/>
  <c r="BL1480" i="11"/>
  <c r="BL1481" i="11"/>
  <c r="BL1482" i="11"/>
  <c r="BL1483" i="11"/>
  <c r="BL1484" i="11"/>
  <c r="BL1485" i="11"/>
  <c r="BL1486" i="11"/>
  <c r="BL1487" i="11"/>
  <c r="BL1488" i="11"/>
  <c r="BL1489" i="11"/>
  <c r="BL1490" i="11"/>
  <c r="BL1491" i="11"/>
  <c r="BL1492" i="11"/>
  <c r="BL1493" i="11"/>
  <c r="BL1494" i="11"/>
  <c r="BL1495" i="11"/>
  <c r="BL1496" i="11"/>
  <c r="BL1497" i="11"/>
  <c r="BL1498" i="11"/>
  <c r="BL1499" i="11"/>
  <c r="BL1500" i="11"/>
  <c r="BL1501" i="11"/>
  <c r="BL1502" i="11"/>
  <c r="BL1503" i="11"/>
  <c r="BL1504" i="11"/>
  <c r="BL1505" i="11"/>
  <c r="BL1506" i="11"/>
  <c r="BL1507" i="11"/>
  <c r="BL1508" i="11"/>
  <c r="BL1509" i="11"/>
  <c r="BL1510" i="11"/>
  <c r="BL1511" i="11"/>
  <c r="BL1512" i="11"/>
  <c r="BL1513" i="11"/>
  <c r="BL1514" i="11"/>
  <c r="BL1515" i="11"/>
  <c r="BL1516" i="11"/>
  <c r="BL1517" i="11"/>
  <c r="BL1518" i="11"/>
  <c r="BL1519" i="11"/>
  <c r="BL1520" i="11"/>
  <c r="BL1521" i="11"/>
  <c r="BL1522" i="11"/>
  <c r="BL1523" i="11"/>
  <c r="BL1524" i="11"/>
  <c r="BL1525" i="11"/>
  <c r="BL1526" i="11"/>
  <c r="BL1527" i="11"/>
  <c r="BL1528" i="11"/>
  <c r="BL1529" i="11"/>
  <c r="BL1530" i="11"/>
  <c r="BL1531" i="11"/>
  <c r="BL1532" i="11"/>
  <c r="BL1533" i="11"/>
  <c r="BL1534" i="11"/>
  <c r="BL1535" i="11"/>
  <c r="BL1536" i="11"/>
  <c r="BL1537" i="11"/>
  <c r="BL1538" i="11"/>
  <c r="BL1539" i="11"/>
  <c r="BL1540" i="11"/>
  <c r="BL1541" i="11"/>
  <c r="BL1542" i="11"/>
  <c r="BL1543" i="11"/>
  <c r="BL1544" i="11"/>
  <c r="BL1545" i="11"/>
  <c r="BL1546" i="11"/>
  <c r="BL1547" i="11"/>
  <c r="BL1548" i="11"/>
  <c r="BL1549" i="11"/>
  <c r="BL1550" i="11"/>
  <c r="BL1551" i="11"/>
  <c r="BL1552" i="11"/>
  <c r="BL1553" i="11"/>
  <c r="BL1554" i="11"/>
  <c r="BL1555" i="11"/>
  <c r="BL1556" i="11"/>
  <c r="BL1557" i="11"/>
  <c r="BL1558" i="11"/>
  <c r="BL1559" i="11"/>
  <c r="BL1560" i="11"/>
  <c r="BL1561" i="11"/>
  <c r="BL1562" i="11"/>
  <c r="BL1563" i="11"/>
  <c r="BL1564" i="11"/>
  <c r="BL1565" i="11"/>
  <c r="BL1566" i="11"/>
  <c r="BL1567" i="11"/>
  <c r="BL1568" i="11"/>
  <c r="BL1569" i="11"/>
  <c r="BL1570" i="11"/>
  <c r="BL1571" i="11"/>
  <c r="BL1572" i="11"/>
  <c r="BL1573" i="11"/>
  <c r="BL1574" i="11"/>
  <c r="BL1575" i="11"/>
  <c r="BL1576" i="11"/>
  <c r="BL1577" i="11"/>
  <c r="BL1578" i="11"/>
  <c r="BL1579" i="11"/>
  <c r="BL1580" i="11"/>
  <c r="BL1581" i="11"/>
  <c r="BL1582" i="11"/>
  <c r="BL1583" i="11"/>
  <c r="BL1584" i="11"/>
  <c r="BL1585" i="11"/>
  <c r="BL1586" i="11"/>
  <c r="BL1587" i="11"/>
  <c r="BL1588" i="11"/>
  <c r="BL1589" i="11"/>
  <c r="BL1590" i="11"/>
  <c r="BL1591" i="11"/>
  <c r="BL1592" i="11"/>
  <c r="BL1593" i="11"/>
  <c r="BL1594" i="11"/>
  <c r="BL1595" i="11"/>
  <c r="BL1596" i="11"/>
  <c r="BL1597" i="11"/>
  <c r="BL1598" i="11"/>
  <c r="BL1599" i="11"/>
  <c r="BL1600" i="11"/>
  <c r="BL1601" i="11"/>
  <c r="BL1602" i="11"/>
  <c r="BL1603" i="11"/>
  <c r="BL1604" i="11"/>
  <c r="BL1605" i="11"/>
  <c r="BL1606" i="11"/>
  <c r="BL1607" i="11"/>
  <c r="BL1608" i="11"/>
  <c r="BL1609" i="11"/>
  <c r="BL1610" i="11"/>
  <c r="BL1611" i="11"/>
  <c r="BL1612" i="11"/>
  <c r="BL1613" i="11"/>
  <c r="BL1614" i="11"/>
  <c r="BL1615" i="11"/>
  <c r="BL1616" i="11"/>
  <c r="BL1617" i="11"/>
  <c r="BL1618" i="11"/>
  <c r="BL1619" i="11"/>
  <c r="BL1620" i="11"/>
  <c r="BL1621" i="11"/>
  <c r="BL1622" i="11"/>
  <c r="BL1623" i="11"/>
  <c r="BL1624" i="11"/>
  <c r="BL1625" i="11"/>
  <c r="BL1626" i="11"/>
  <c r="BL1627" i="11"/>
  <c r="BL1628" i="11"/>
  <c r="BL1629" i="11"/>
  <c r="BL1630" i="11"/>
  <c r="BL1631" i="11"/>
  <c r="BL1632" i="11"/>
  <c r="BL1633" i="11"/>
  <c r="BL1634" i="11"/>
  <c r="BL1635" i="11"/>
  <c r="BL1636" i="11"/>
  <c r="BL1637" i="11"/>
  <c r="BL1638" i="11"/>
  <c r="BL1639" i="11"/>
  <c r="BL1640" i="11"/>
  <c r="BL1641" i="11"/>
  <c r="BL1642" i="11"/>
  <c r="BL1643" i="11"/>
  <c r="BL1644" i="11"/>
  <c r="BL1645" i="11"/>
  <c r="BL1646" i="11"/>
  <c r="BL1647" i="11"/>
  <c r="BL1648" i="11"/>
  <c r="BL1649" i="11"/>
  <c r="BL1650" i="11"/>
  <c r="BL1651" i="11"/>
  <c r="BL1652" i="11"/>
  <c r="BL1653" i="11"/>
  <c r="BL1654" i="11"/>
  <c r="BL1655" i="11"/>
  <c r="BL1656" i="11"/>
  <c r="BL1657" i="11"/>
  <c r="BL1658" i="11"/>
  <c r="BL1659" i="11"/>
  <c r="BL1660" i="11"/>
  <c r="BL1661" i="11"/>
  <c r="BL1662" i="11"/>
  <c r="BL1663" i="11"/>
  <c r="BL1664" i="11"/>
  <c r="BL1665" i="11"/>
  <c r="BL1666" i="11"/>
  <c r="BL1667" i="11"/>
  <c r="BL1668" i="11"/>
  <c r="BL1669" i="11"/>
  <c r="BL1670" i="11"/>
  <c r="BL1671" i="11"/>
  <c r="BL1672" i="11"/>
  <c r="BL1673" i="11"/>
  <c r="BL1674" i="11"/>
  <c r="BL1675" i="11"/>
  <c r="BL1676" i="11"/>
  <c r="BL1677" i="11"/>
  <c r="BL1678" i="11"/>
  <c r="BL1679" i="11"/>
  <c r="BL1680" i="11"/>
  <c r="BL1681" i="11"/>
  <c r="BL1682" i="11"/>
  <c r="BL1683" i="11"/>
  <c r="BL1684" i="11"/>
  <c r="BL1685" i="11"/>
  <c r="BL1686" i="11"/>
  <c r="BL1687" i="11"/>
  <c r="BL1688" i="11"/>
  <c r="BL1689" i="11"/>
  <c r="BL1690" i="11"/>
  <c r="BL1691" i="11"/>
  <c r="BL1692" i="11"/>
  <c r="BL1693" i="11"/>
  <c r="BL1694" i="11"/>
  <c r="BL1695" i="11"/>
  <c r="BL1696" i="11"/>
  <c r="BL1697" i="11"/>
  <c r="BL1698" i="11"/>
  <c r="BL1699" i="11"/>
  <c r="BL1700" i="11"/>
  <c r="BL1701" i="11"/>
  <c r="BL1702" i="11"/>
  <c r="BL1703" i="11"/>
  <c r="BL1704" i="11"/>
  <c r="BL1705" i="11"/>
  <c r="BL1706" i="11"/>
  <c r="BL1707" i="11"/>
  <c r="BL1708" i="11"/>
  <c r="BL1709" i="11"/>
  <c r="BL1710" i="11"/>
  <c r="BL1711" i="11"/>
  <c r="BL1712" i="11"/>
  <c r="BL1713" i="11"/>
  <c r="BL1714" i="11"/>
  <c r="BL1715" i="11"/>
  <c r="BL1716" i="11"/>
  <c r="BL1717" i="11"/>
  <c r="BL1718" i="11"/>
  <c r="BL1719" i="11"/>
  <c r="BL1720" i="11"/>
  <c r="BL1721" i="11"/>
  <c r="BL1722" i="11"/>
  <c r="BL1723" i="11"/>
  <c r="BL1724" i="11"/>
  <c r="BL1725" i="11"/>
  <c r="BL1726" i="11"/>
  <c r="BL1727" i="11"/>
  <c r="BL1728" i="11"/>
  <c r="BL1729" i="11"/>
  <c r="BL1730" i="11"/>
  <c r="BL1731" i="11"/>
  <c r="BL1732" i="11"/>
  <c r="BL1733" i="11"/>
  <c r="BL1734" i="11"/>
  <c r="BL1735" i="11"/>
  <c r="BL1736" i="11"/>
  <c r="BL1737" i="11"/>
  <c r="BL1738" i="11"/>
  <c r="BL1739" i="11"/>
  <c r="BL1740" i="11"/>
  <c r="BL1741" i="11"/>
  <c r="BL1742" i="11"/>
  <c r="BL1743" i="11"/>
  <c r="BL1744" i="11"/>
  <c r="BL1745" i="11"/>
  <c r="BL1746" i="11"/>
  <c r="BL1747" i="11"/>
  <c r="BL1748" i="11"/>
  <c r="BL1749" i="11"/>
  <c r="BL1750" i="11"/>
  <c r="BL1751" i="11"/>
  <c r="BL1752" i="11"/>
  <c r="BL1753" i="11"/>
  <c r="BL1754" i="11"/>
  <c r="BL1755" i="11"/>
  <c r="BL1756" i="11"/>
  <c r="BL1757" i="11"/>
  <c r="BL1758" i="11"/>
  <c r="BL1759" i="11"/>
  <c r="BL1760" i="11"/>
  <c r="BL1761" i="11"/>
  <c r="BL1762" i="11"/>
  <c r="BL1763" i="11"/>
  <c r="BL1764" i="11"/>
  <c r="BL1765" i="11"/>
  <c r="BL1766" i="11"/>
  <c r="BL1767" i="11"/>
  <c r="BL1768" i="11"/>
  <c r="BL1769" i="11"/>
  <c r="BL1770" i="11"/>
  <c r="BL1771" i="11"/>
  <c r="BL1772" i="11"/>
  <c r="BL1773" i="11"/>
  <c r="BL1774" i="11"/>
  <c r="BL1775" i="11"/>
  <c r="BL1776" i="11"/>
  <c r="BL1777" i="11"/>
  <c r="BL1778" i="11"/>
  <c r="BL1779" i="11"/>
  <c r="BL1780" i="11"/>
  <c r="BL1781" i="11"/>
  <c r="BL1782" i="11"/>
  <c r="BL1783" i="11"/>
  <c r="BL1784" i="11"/>
  <c r="BL1785" i="11"/>
  <c r="BL1786" i="11"/>
  <c r="BL1787" i="11"/>
  <c r="BL1788" i="11"/>
  <c r="BL1789" i="11"/>
  <c r="BL1790" i="11"/>
  <c r="BL1791" i="11"/>
  <c r="BL1792" i="11"/>
  <c r="BL1793" i="11"/>
  <c r="BL1794" i="11"/>
  <c r="BL1795" i="11"/>
  <c r="BL1796" i="11"/>
  <c r="BL1797" i="11"/>
  <c r="BL1798" i="11"/>
  <c r="BL1799" i="11"/>
  <c r="BL1800" i="11"/>
  <c r="BL1801" i="11"/>
  <c r="BL1802" i="11"/>
  <c r="BL1803" i="11"/>
  <c r="BL1804" i="11"/>
  <c r="BL1805" i="11"/>
  <c r="BL1806" i="11"/>
  <c r="BL1807" i="11"/>
  <c r="BL1808" i="11"/>
  <c r="BL1809" i="11"/>
  <c r="BL1810" i="11"/>
  <c r="BL1811" i="11"/>
  <c r="BL1812" i="11"/>
  <c r="BL1813" i="11"/>
  <c r="BL1814" i="11"/>
  <c r="BL1815" i="11"/>
  <c r="BL1816" i="11"/>
  <c r="BL1817" i="11"/>
  <c r="BL1818" i="11"/>
  <c r="BL1819" i="11"/>
  <c r="BL1820" i="11"/>
  <c r="BL1821" i="11"/>
  <c r="BL1822" i="11"/>
  <c r="BL1823" i="11"/>
  <c r="BL1824" i="11"/>
  <c r="BL1825" i="11"/>
  <c r="BL1826" i="11"/>
  <c r="BL1827" i="11"/>
  <c r="BL1828" i="11"/>
  <c r="BL1829" i="11"/>
  <c r="BL1830" i="11"/>
  <c r="BL1831" i="11"/>
  <c r="BL1832" i="11"/>
  <c r="BL1833" i="11"/>
  <c r="BL1834" i="11"/>
  <c r="BL1835" i="11"/>
  <c r="BL1836" i="11"/>
  <c r="BL1837" i="11"/>
  <c r="BL1838" i="11"/>
  <c r="BL1839" i="11"/>
  <c r="BL1840" i="11"/>
  <c r="BL1841" i="11"/>
  <c r="BL1842" i="11"/>
  <c r="BL1843" i="11"/>
  <c r="BL1844" i="11"/>
  <c r="BL1845" i="11"/>
  <c r="BL1846" i="11"/>
  <c r="BL1847" i="11"/>
  <c r="BL1848" i="11"/>
  <c r="BL1849" i="11"/>
  <c r="BL1850" i="11"/>
  <c r="BL1851" i="11"/>
  <c r="BL1852" i="11"/>
  <c r="BL1853" i="11"/>
  <c r="BL1854" i="11"/>
  <c r="BL1855" i="11"/>
  <c r="BL1856" i="11"/>
  <c r="BL1857" i="11"/>
  <c r="BL1858" i="11"/>
  <c r="BL1859" i="11"/>
  <c r="BL1860" i="11"/>
  <c r="BL1861" i="11"/>
  <c r="BL1862" i="11"/>
  <c r="BL1863" i="11"/>
  <c r="BL1864" i="11"/>
  <c r="BL1865" i="11"/>
  <c r="BL1866" i="11"/>
  <c r="BL1867" i="11"/>
  <c r="BL1868" i="11"/>
  <c r="BL1869" i="11"/>
  <c r="BL1870" i="11"/>
  <c r="BL1871" i="11"/>
  <c r="BL1872" i="11"/>
  <c r="BL1873" i="11"/>
  <c r="BL1874" i="11"/>
  <c r="BL1875" i="11"/>
  <c r="BL1876" i="11"/>
  <c r="BL1877" i="11"/>
  <c r="BL1878" i="11"/>
  <c r="BL1879" i="11"/>
  <c r="BL1880" i="11"/>
  <c r="BL1881" i="11"/>
  <c r="BL1882" i="11"/>
  <c r="BL1883" i="11"/>
  <c r="BL1884" i="11"/>
  <c r="BL1885" i="11"/>
  <c r="BL1886" i="11"/>
  <c r="BL1887" i="11"/>
  <c r="BL1888" i="11"/>
  <c r="BL1889" i="11"/>
  <c r="BL1890" i="11"/>
  <c r="BL1891" i="11"/>
  <c r="BL1892" i="11"/>
  <c r="BL1893" i="11"/>
  <c r="BL1894" i="11"/>
  <c r="BL1895" i="11"/>
  <c r="BL1896" i="11"/>
  <c r="BL1897" i="11"/>
  <c r="BL1898" i="11"/>
  <c r="BL1899" i="11"/>
  <c r="BL1900" i="11"/>
  <c r="BL1901" i="11"/>
  <c r="BL1902" i="11"/>
  <c r="BL1903" i="11"/>
  <c r="BL1904" i="11"/>
  <c r="BL1905" i="11"/>
  <c r="BL1906" i="11"/>
  <c r="BL1907" i="11"/>
  <c r="BL1908" i="11"/>
  <c r="BL1909" i="11"/>
  <c r="BL1910" i="11"/>
  <c r="BL1911" i="11"/>
  <c r="BL1912" i="11"/>
  <c r="BL1913" i="11"/>
  <c r="BL1914" i="11"/>
  <c r="BL1915" i="11"/>
  <c r="BL1916" i="11"/>
  <c r="BL1917" i="11"/>
  <c r="BL1918" i="11"/>
  <c r="BL1919" i="11"/>
  <c r="BL1920" i="11"/>
  <c r="BL1921" i="11"/>
  <c r="BL1922" i="11"/>
  <c r="BL1923" i="11"/>
  <c r="BL1924" i="11"/>
  <c r="BL1925" i="11"/>
  <c r="BL1926" i="11"/>
  <c r="BL1927" i="11"/>
  <c r="BL1928" i="11"/>
  <c r="BL1929" i="11"/>
  <c r="BL1930" i="11"/>
  <c r="BL1931" i="11"/>
  <c r="BL1932" i="11"/>
  <c r="BL1933" i="11"/>
  <c r="BL1934" i="11"/>
  <c r="BL1935" i="11"/>
  <c r="BL1936" i="11"/>
  <c r="BL1937" i="11"/>
  <c r="BL1938" i="11"/>
  <c r="BL1939" i="11"/>
  <c r="BL1940" i="11"/>
  <c r="BL1941" i="11"/>
  <c r="BL1942" i="11"/>
  <c r="BL1943" i="11"/>
  <c r="BL1944" i="11"/>
  <c r="BL1945" i="11"/>
  <c r="BL1946" i="11"/>
  <c r="BL1947" i="11"/>
  <c r="BL1948" i="11"/>
  <c r="BL1949" i="11"/>
  <c r="BL1950" i="11"/>
  <c r="BL1951" i="11"/>
  <c r="BL1952" i="11"/>
  <c r="BL1953" i="11"/>
  <c r="BL1954" i="11"/>
  <c r="BL1955" i="11"/>
  <c r="BL1956" i="11"/>
  <c r="BL1957" i="11"/>
  <c r="BL1958" i="11"/>
  <c r="BL1959" i="11"/>
  <c r="BL1960" i="11"/>
  <c r="BL1961" i="11"/>
  <c r="BL1962" i="11"/>
  <c r="BL1963" i="11"/>
  <c r="BL1964" i="11"/>
  <c r="BL1965" i="11"/>
  <c r="BL1966" i="11"/>
  <c r="BL1967" i="11"/>
  <c r="BL1968" i="11"/>
  <c r="BL1969" i="11"/>
  <c r="BL1970" i="11"/>
  <c r="BL1971" i="11"/>
  <c r="BL1972" i="11"/>
  <c r="BL1973" i="11"/>
  <c r="BL1974" i="11"/>
  <c r="BL1975" i="11"/>
  <c r="BL1976" i="11"/>
  <c r="BL1977" i="11"/>
  <c r="BL1978" i="11"/>
  <c r="BL1979" i="11"/>
  <c r="BL1980" i="11"/>
  <c r="BL1981" i="11"/>
  <c r="BL1982" i="11"/>
  <c r="BL1983" i="11"/>
  <c r="BL1984" i="11"/>
  <c r="BL1985" i="11"/>
  <c r="BL1986" i="11"/>
  <c r="BL1987" i="11"/>
  <c r="BL1988" i="11"/>
  <c r="BL1989" i="11"/>
  <c r="BL1990" i="11"/>
  <c r="BL1991" i="11"/>
  <c r="BL1992" i="11"/>
  <c r="BL1993" i="11"/>
  <c r="BL1994" i="11"/>
  <c r="BL1995" i="11"/>
  <c r="BL1996" i="11"/>
  <c r="BL1997" i="11"/>
  <c r="BL1998" i="11"/>
  <c r="BL1999" i="11"/>
  <c r="BL2000" i="11"/>
  <c r="BL2001" i="11"/>
  <c r="BL2002" i="11"/>
  <c r="BL2003" i="11"/>
  <c r="BL2004" i="11"/>
  <c r="BL2005" i="11"/>
  <c r="BL2006" i="11"/>
  <c r="BL2007" i="11"/>
  <c r="BL2008" i="11"/>
  <c r="BL2009" i="11"/>
  <c r="BL2010" i="11"/>
  <c r="BL2011" i="11"/>
  <c r="BL2012" i="11"/>
  <c r="BL2013" i="11"/>
  <c r="BL2014" i="11"/>
  <c r="BL2015" i="11"/>
  <c r="BL2016" i="11"/>
  <c r="BL2017" i="11"/>
  <c r="BL2018" i="11"/>
  <c r="BL2019" i="11"/>
  <c r="BL2020" i="11"/>
  <c r="BL2021" i="11"/>
  <c r="BL2022" i="11"/>
  <c r="BL2023" i="11"/>
  <c r="BL2024" i="11"/>
  <c r="BL2025" i="11"/>
  <c r="BL2026" i="11"/>
  <c r="BL2027" i="11"/>
  <c r="BL2028" i="11"/>
  <c r="BL2029" i="11"/>
  <c r="BL2030" i="11"/>
  <c r="BL2031" i="11"/>
  <c r="BL2032" i="11"/>
  <c r="BL2033" i="11"/>
  <c r="BL2034" i="11"/>
  <c r="BL2035" i="11"/>
  <c r="BL2036" i="11"/>
  <c r="BL2037" i="11"/>
  <c r="BL2038" i="11"/>
  <c r="BL2039" i="11"/>
  <c r="BL2040" i="11"/>
  <c r="BL2041" i="11"/>
  <c r="BL2042" i="11"/>
  <c r="BL2043" i="11"/>
  <c r="BL2044" i="11"/>
  <c r="BL2045" i="11"/>
  <c r="BL2046" i="11"/>
  <c r="BL2047" i="11"/>
  <c r="BL2048" i="11"/>
  <c r="BL2049" i="11"/>
  <c r="BL2050" i="11"/>
  <c r="BL2051" i="11"/>
  <c r="BL2052" i="11"/>
  <c r="BL2053" i="11"/>
  <c r="BL2054" i="11"/>
  <c r="BL2055" i="11"/>
  <c r="BL2056" i="11"/>
  <c r="BL2057" i="11"/>
  <c r="BL2058" i="11"/>
  <c r="BL2059" i="11"/>
  <c r="BL2060" i="11"/>
  <c r="BL2061" i="11"/>
  <c r="BL2062" i="11"/>
  <c r="BL2063" i="11"/>
  <c r="BL2064" i="11"/>
  <c r="BL2065" i="11"/>
  <c r="BL2066" i="11"/>
  <c r="BL2067" i="11"/>
  <c r="BL2068" i="11"/>
  <c r="BL2069" i="11"/>
  <c r="BL2070" i="11"/>
  <c r="BL2071" i="11"/>
  <c r="BL2072" i="11"/>
  <c r="BL2073" i="11"/>
  <c r="BL2074" i="11"/>
  <c r="BL2075" i="11"/>
  <c r="BL2076" i="11"/>
  <c r="BL2077" i="11"/>
  <c r="BL2078" i="11"/>
  <c r="BL2079" i="11"/>
  <c r="BL2080" i="11"/>
  <c r="BL2081" i="11"/>
  <c r="BL2082" i="11"/>
  <c r="BL2083" i="11"/>
  <c r="BL2084" i="11"/>
  <c r="BL2085" i="11"/>
  <c r="BL2086" i="11"/>
  <c r="BL2087" i="11"/>
  <c r="BL2088" i="11"/>
  <c r="BL2089" i="11"/>
  <c r="BL2090" i="11"/>
  <c r="BL2091" i="11"/>
  <c r="BL2092" i="11"/>
  <c r="BL2093" i="11"/>
  <c r="BL2094" i="11"/>
  <c r="BL2095" i="11"/>
  <c r="BL2096" i="11"/>
  <c r="BL2097" i="11"/>
  <c r="BL2098" i="11"/>
  <c r="BL2099" i="11"/>
  <c r="BL2100" i="11"/>
  <c r="BL2101" i="11"/>
  <c r="BL2102" i="11"/>
  <c r="BL2103" i="11"/>
  <c r="BL2104" i="11"/>
  <c r="BL2105" i="11"/>
  <c r="BL2106" i="11"/>
  <c r="BL2107" i="11"/>
  <c r="BL2108" i="11"/>
  <c r="BL2109" i="11"/>
  <c r="BL2110" i="11"/>
  <c r="BL2111" i="11"/>
  <c r="BL2112" i="11"/>
  <c r="BL2113" i="11"/>
  <c r="BL2114" i="11"/>
  <c r="BL2115" i="11"/>
  <c r="BL2116" i="11"/>
  <c r="BL2117" i="11"/>
  <c r="BL2118" i="11"/>
  <c r="BL2119" i="11"/>
  <c r="BL2120" i="11"/>
  <c r="BL2121" i="11"/>
  <c r="BL2122" i="11"/>
  <c r="BL2123" i="11"/>
  <c r="BL2124" i="11"/>
  <c r="BL2125" i="11"/>
  <c r="BL2126" i="11"/>
  <c r="BL2127" i="11"/>
  <c r="BL2128" i="11"/>
  <c r="BL2129" i="11"/>
  <c r="BL2130" i="11"/>
  <c r="BL2131" i="11"/>
  <c r="BL2132" i="11"/>
  <c r="BL2133" i="11"/>
  <c r="BL2134" i="11"/>
  <c r="BL2135" i="11"/>
  <c r="BL2136" i="11"/>
  <c r="BL2137" i="11"/>
  <c r="BL2138" i="11"/>
  <c r="BL2139" i="11"/>
  <c r="BL2140" i="11"/>
  <c r="BL2141" i="11"/>
  <c r="BL2142" i="11"/>
  <c r="BL2143" i="11"/>
  <c r="BL2144" i="11"/>
  <c r="BL2145" i="11"/>
  <c r="BL2146" i="11"/>
  <c r="BL2147" i="11"/>
  <c r="BL2148" i="11"/>
  <c r="BL2149" i="11"/>
  <c r="BL2150" i="11"/>
  <c r="BL2151" i="11"/>
  <c r="BL2152" i="11"/>
  <c r="BL2153" i="11"/>
  <c r="BL2154" i="11"/>
  <c r="BL2155" i="11"/>
  <c r="BL2156" i="11"/>
  <c r="BL2157" i="11"/>
  <c r="BL2158" i="11"/>
  <c r="BL2159" i="11"/>
  <c r="BL2160" i="11"/>
  <c r="BL2161" i="11"/>
  <c r="BL2162" i="11"/>
  <c r="BL2163" i="11"/>
  <c r="BL2164" i="11"/>
  <c r="BL2165" i="11"/>
  <c r="BL2166" i="11"/>
  <c r="BL2167" i="11"/>
  <c r="BL2168" i="11"/>
  <c r="BL2169" i="11"/>
  <c r="BL2170" i="11"/>
  <c r="BL2171" i="11"/>
  <c r="BL2172" i="11"/>
  <c r="BL2173" i="11"/>
  <c r="BL2174" i="11"/>
  <c r="BL2175" i="11"/>
  <c r="BL2176" i="11"/>
  <c r="BL2177" i="11"/>
  <c r="BL2178" i="11"/>
  <c r="BL2179" i="11"/>
  <c r="BL2180" i="11"/>
  <c r="BL2181" i="11"/>
  <c r="BL2182" i="11"/>
  <c r="BL2183" i="11"/>
  <c r="BL2184" i="11"/>
  <c r="BL2185" i="11"/>
  <c r="BL2186" i="11"/>
  <c r="BL2187" i="11"/>
  <c r="BL2188" i="11"/>
  <c r="BL2189" i="11"/>
  <c r="BL2190" i="11"/>
  <c r="BL2191" i="11"/>
  <c r="BL2192" i="11"/>
  <c r="BL2193" i="11"/>
  <c r="BL2194" i="11"/>
  <c r="BL2195" i="11"/>
  <c r="BL2196" i="11"/>
  <c r="BL2197" i="11"/>
  <c r="BL2198" i="11"/>
  <c r="BL2199" i="11"/>
  <c r="BL2200" i="11"/>
  <c r="BL2201" i="11"/>
  <c r="BL2202" i="11"/>
  <c r="BL2203" i="11"/>
  <c r="BL2204" i="11"/>
  <c r="BL2205" i="11"/>
  <c r="BL2206" i="11"/>
  <c r="BL2207" i="11"/>
  <c r="BL2208" i="11"/>
  <c r="BL2209" i="11"/>
  <c r="BL2210" i="11"/>
  <c r="BL2211" i="11"/>
  <c r="BL2212" i="11"/>
  <c r="BL2213" i="11"/>
  <c r="BL2214" i="11"/>
  <c r="BL2215" i="11"/>
  <c r="BL2216" i="11"/>
  <c r="BL2217" i="11"/>
  <c r="BL2218" i="11"/>
  <c r="BL2219" i="11"/>
  <c r="BL2220" i="11"/>
  <c r="BL2221" i="11"/>
  <c r="BL2222" i="11"/>
  <c r="BL2223" i="11"/>
  <c r="BL2224" i="11"/>
  <c r="BL2225" i="11"/>
  <c r="BL2226" i="11"/>
  <c r="BL2227" i="11"/>
  <c r="BL2228" i="11"/>
  <c r="BL2229" i="11"/>
  <c r="BL2230" i="11"/>
  <c r="BL2231" i="11"/>
  <c r="BL2232" i="11"/>
  <c r="BL2233" i="11"/>
  <c r="BL2234" i="11"/>
  <c r="BL2235" i="11"/>
  <c r="BL2236" i="11"/>
  <c r="BL2237" i="11"/>
  <c r="BL2238" i="11"/>
  <c r="BL2239" i="11"/>
  <c r="BL2240" i="11"/>
  <c r="BL2241" i="11"/>
  <c r="BL2242" i="11"/>
  <c r="BL2243" i="11"/>
  <c r="BL2244" i="11"/>
  <c r="BL2245" i="11"/>
  <c r="BL2246" i="11"/>
  <c r="BL2247" i="11"/>
  <c r="BL2248" i="11"/>
  <c r="BL2249" i="11"/>
  <c r="BL2250" i="11"/>
  <c r="BL2251" i="11"/>
  <c r="BL2252" i="11"/>
  <c r="BL2253" i="11"/>
  <c r="BL2254" i="11"/>
  <c r="BL2255" i="11"/>
  <c r="BL2256" i="11"/>
  <c r="BL2257" i="11"/>
  <c r="BL2258" i="11"/>
  <c r="BL2259" i="11"/>
  <c r="BL2260" i="11"/>
  <c r="BL2261" i="11"/>
  <c r="BL2262" i="11"/>
  <c r="BL2263" i="11"/>
  <c r="BL2264" i="11"/>
  <c r="BL2265" i="11"/>
  <c r="BL2266" i="11"/>
  <c r="BL2267" i="11"/>
  <c r="BL2268" i="11"/>
  <c r="BL2269" i="11"/>
  <c r="BL2270" i="11"/>
  <c r="BL2271" i="11"/>
  <c r="BL2272" i="11"/>
  <c r="BL2273" i="11"/>
  <c r="BL2274" i="11"/>
  <c r="BL2275" i="11"/>
  <c r="BL2276" i="11"/>
  <c r="BL2277" i="11"/>
  <c r="BL2278" i="11"/>
  <c r="BL2279" i="11"/>
  <c r="BL2280" i="11"/>
  <c r="BL2281" i="11"/>
  <c r="BL2282" i="11"/>
  <c r="BL2283" i="11"/>
  <c r="BL2284" i="11"/>
  <c r="BL2285" i="11"/>
  <c r="BL2286" i="11"/>
  <c r="BL2287" i="11"/>
  <c r="BL2288" i="11"/>
  <c r="BL2289" i="11"/>
  <c r="BL2290" i="11"/>
  <c r="BL2291" i="11"/>
  <c r="BL2292" i="11"/>
  <c r="BL2293" i="11"/>
  <c r="BL2294" i="11"/>
  <c r="BL2295" i="11"/>
  <c r="BL2296" i="11"/>
  <c r="BL2297" i="11"/>
  <c r="BL2298" i="11"/>
  <c r="BL2299" i="11"/>
  <c r="BL2300" i="11"/>
  <c r="BL2301" i="11"/>
  <c r="BL2302" i="11"/>
  <c r="BL2303" i="11"/>
  <c r="BL2304" i="11"/>
  <c r="BL2305" i="11"/>
  <c r="BL2306" i="11"/>
  <c r="BL2307" i="11"/>
  <c r="BL2308" i="11"/>
  <c r="BL2309" i="11"/>
  <c r="BL2310" i="11"/>
  <c r="BL2311" i="11"/>
  <c r="BL2312" i="11"/>
  <c r="BL2313" i="11"/>
  <c r="BL2314" i="11"/>
  <c r="BL2315" i="11"/>
  <c r="BL2316" i="11"/>
  <c r="BL2317" i="11"/>
  <c r="BL2318" i="11"/>
  <c r="BL2319" i="11"/>
  <c r="BL2320" i="11"/>
  <c r="BL2321" i="11"/>
  <c r="BL2322" i="11"/>
  <c r="BL2323" i="11"/>
  <c r="BL2324" i="11"/>
  <c r="BL2325" i="11"/>
  <c r="BL2326" i="11"/>
  <c r="BL2327" i="11"/>
  <c r="BL2328" i="11"/>
  <c r="BL2329" i="11"/>
  <c r="BL2330" i="11"/>
  <c r="BL2331" i="11"/>
  <c r="BL2332" i="11"/>
  <c r="BL2333" i="11"/>
  <c r="BL2334" i="11"/>
  <c r="BL2335" i="11"/>
  <c r="BL2336" i="11"/>
  <c r="BL2337" i="11"/>
  <c r="BL2338" i="11"/>
  <c r="BL2339" i="11"/>
  <c r="BL2340" i="11"/>
  <c r="BL2341" i="11"/>
  <c r="BL2342" i="11"/>
  <c r="BL2343" i="11"/>
  <c r="BL2344" i="11"/>
  <c r="BL2345" i="11"/>
  <c r="BL2346" i="11"/>
  <c r="BL2347" i="11"/>
  <c r="BL2348" i="11"/>
  <c r="BL2349" i="11"/>
  <c r="BL2350" i="11"/>
  <c r="BL2351" i="11"/>
  <c r="BL2352" i="11"/>
  <c r="BL2353" i="11"/>
  <c r="BL2354" i="11"/>
  <c r="BL2355" i="11"/>
  <c r="BL2356" i="11"/>
  <c r="BL2357" i="11"/>
  <c r="BL2358" i="11"/>
  <c r="BL2359" i="11"/>
  <c r="BL2360" i="11"/>
  <c r="BL2361" i="11"/>
  <c r="BL2362" i="11"/>
  <c r="BL2363" i="11"/>
  <c r="BL2364" i="11"/>
  <c r="BL2365" i="11"/>
  <c r="BL2366" i="11"/>
  <c r="BL2367" i="11"/>
  <c r="BL2368" i="11"/>
  <c r="BL2369" i="11"/>
  <c r="BL2370" i="11"/>
  <c r="BL2371" i="11"/>
  <c r="BL2372" i="11"/>
  <c r="BL2373" i="11"/>
  <c r="BL2374" i="11"/>
  <c r="BL2375" i="11"/>
  <c r="BL2376" i="11"/>
  <c r="BL2377" i="11"/>
  <c r="BL2378" i="11"/>
  <c r="BL2379" i="11"/>
  <c r="BL2380" i="11"/>
  <c r="BL2381" i="11"/>
  <c r="BL2382" i="11"/>
  <c r="BL2383" i="11"/>
  <c r="BL2384" i="11"/>
  <c r="BL2385" i="11"/>
  <c r="BL2386" i="11"/>
  <c r="BL2387" i="11"/>
  <c r="BL2388" i="11"/>
  <c r="BL2389" i="11"/>
  <c r="BL2390" i="11"/>
  <c r="BL2391" i="11"/>
  <c r="BL2392" i="11"/>
  <c r="BL2393" i="11"/>
  <c r="BL2394" i="11"/>
  <c r="BL2395" i="11"/>
  <c r="BL2396" i="11"/>
  <c r="BL2397" i="11"/>
  <c r="BL2398" i="11"/>
  <c r="BL2399" i="11"/>
  <c r="BL2400" i="11"/>
  <c r="BL2401" i="11"/>
  <c r="BL2402" i="11"/>
  <c r="BL2403" i="11"/>
  <c r="BL2404" i="11"/>
  <c r="BL2405" i="11"/>
  <c r="BL2406" i="11"/>
  <c r="BL2407" i="11"/>
  <c r="BL2408" i="11"/>
  <c r="BL2409" i="11"/>
  <c r="BL2410" i="11"/>
  <c r="BL2411" i="11"/>
  <c r="BL2412" i="11"/>
  <c r="BL2413" i="11"/>
  <c r="BL2414" i="11"/>
  <c r="BL2415" i="11"/>
  <c r="BL2416" i="11"/>
  <c r="BL2417" i="11"/>
  <c r="BL2418" i="11"/>
  <c r="BL2419" i="11"/>
  <c r="BL2420" i="11"/>
  <c r="BL2421" i="11"/>
  <c r="BL2422" i="11"/>
  <c r="BL2423" i="11"/>
  <c r="BL2424" i="11"/>
  <c r="BL2425" i="11"/>
  <c r="BL2426" i="11"/>
  <c r="BL2427" i="11"/>
  <c r="BL2428" i="11"/>
  <c r="BL2429" i="11"/>
  <c r="BL2430" i="11"/>
  <c r="BL2431" i="11"/>
  <c r="BL2432" i="11"/>
  <c r="BL2433" i="11"/>
  <c r="BL2434" i="11"/>
  <c r="BL2435" i="11"/>
  <c r="BL2436" i="11"/>
  <c r="BL2437" i="11"/>
  <c r="BL2438" i="11"/>
  <c r="BL2439" i="11"/>
  <c r="BL2440" i="11"/>
  <c r="BL2441" i="11"/>
  <c r="BL2442" i="11"/>
  <c r="BL2443" i="11"/>
  <c r="BL2444" i="11"/>
  <c r="BL2445" i="11"/>
  <c r="BL2446" i="11"/>
  <c r="BL2447" i="11"/>
  <c r="BL2448" i="11"/>
  <c r="BL2449" i="11"/>
  <c r="BL2450" i="11"/>
  <c r="BL2451" i="11"/>
  <c r="BL2452" i="11"/>
  <c r="BL2453" i="11"/>
  <c r="BL2454" i="11"/>
  <c r="BL2455" i="11"/>
  <c r="BL2456" i="11"/>
  <c r="BL2457" i="11"/>
  <c r="BL2458" i="11"/>
  <c r="BL2459" i="11"/>
  <c r="BL2460" i="11"/>
  <c r="BL2461" i="11"/>
  <c r="BL2462" i="11"/>
  <c r="BL2463" i="11"/>
  <c r="BL2464" i="11"/>
  <c r="BL2465" i="11"/>
  <c r="BL2466" i="11"/>
  <c r="BL2467" i="11"/>
  <c r="BL2468" i="11"/>
  <c r="BL2469" i="11"/>
  <c r="BL2470" i="11"/>
  <c r="BL2471" i="11"/>
  <c r="BL2472" i="11"/>
  <c r="BL2473" i="11"/>
  <c r="BL2474" i="11"/>
  <c r="BL2475" i="11"/>
  <c r="BL2476" i="11"/>
  <c r="BL2477" i="11"/>
  <c r="BL2478" i="11"/>
  <c r="BL2479" i="11"/>
  <c r="BL2480" i="11"/>
  <c r="BL2481" i="11"/>
  <c r="BL2482" i="11"/>
  <c r="BL2483" i="11"/>
  <c r="BL2484" i="11"/>
  <c r="BL2485" i="11"/>
  <c r="BL2486" i="11"/>
  <c r="BL2487" i="11"/>
  <c r="BL2488" i="11"/>
  <c r="BL2489" i="11"/>
  <c r="BL2490" i="11"/>
  <c r="BL2491" i="11"/>
  <c r="BL2492" i="11"/>
  <c r="BL2493" i="11"/>
  <c r="BL2494" i="11"/>
  <c r="BL2495" i="11"/>
  <c r="BL2496" i="11"/>
  <c r="BL2497" i="11"/>
  <c r="BL2498" i="11"/>
  <c r="BL2499" i="11"/>
  <c r="BL2500" i="11"/>
  <c r="BL2501" i="11"/>
  <c r="BL2502" i="11"/>
  <c r="BL2503" i="11"/>
  <c r="BL2504" i="11"/>
  <c r="BL2505" i="11"/>
  <c r="BL2506" i="11"/>
  <c r="BL2507" i="11"/>
  <c r="BL2508" i="11"/>
  <c r="BL2509" i="11"/>
  <c r="BL2510" i="11"/>
  <c r="BL2511" i="11"/>
  <c r="BL2512" i="11"/>
  <c r="BL2513" i="11"/>
  <c r="BL2514" i="11"/>
  <c r="BL2515" i="11"/>
  <c r="BL2516" i="11"/>
  <c r="BL2517" i="11"/>
  <c r="BL2518" i="11"/>
  <c r="BL2519" i="11"/>
  <c r="BL2520" i="11"/>
  <c r="BL2521" i="11"/>
  <c r="BL2522" i="11"/>
  <c r="BL2523" i="11"/>
  <c r="BL2524" i="11"/>
  <c r="BL2525" i="11"/>
  <c r="BL2526" i="11"/>
  <c r="BL2527" i="11"/>
  <c r="BL2528" i="11"/>
  <c r="BL2529" i="11"/>
  <c r="BL2530" i="11"/>
  <c r="BL2531" i="11"/>
  <c r="BL2532" i="11"/>
  <c r="BL2533" i="11"/>
  <c r="BL2534" i="11"/>
  <c r="BL2535" i="11"/>
  <c r="BL2536" i="11"/>
  <c r="BL2537" i="11"/>
  <c r="BL2538" i="11"/>
  <c r="BL2539" i="11"/>
  <c r="BL2540" i="11"/>
  <c r="BL2541" i="11"/>
  <c r="BL2542" i="11"/>
  <c r="BL2543" i="11"/>
  <c r="BL2544" i="11"/>
  <c r="BL2545" i="11"/>
  <c r="BL2546" i="11"/>
  <c r="BL2547" i="11"/>
  <c r="BL2548" i="11"/>
  <c r="BL2549" i="11"/>
  <c r="BL2550" i="11"/>
  <c r="BL2551" i="11"/>
  <c r="BL2552" i="11"/>
  <c r="BL2553" i="11"/>
  <c r="BL2554" i="11"/>
  <c r="BL2555" i="11"/>
  <c r="BL2556" i="11"/>
  <c r="BL2557" i="11"/>
  <c r="BL2558" i="11"/>
  <c r="BL2559" i="11"/>
  <c r="BL2560" i="11"/>
  <c r="BL2561" i="11"/>
  <c r="BL2562" i="11"/>
  <c r="BL2563" i="11"/>
  <c r="BL2564" i="11"/>
  <c r="BL2565" i="11"/>
  <c r="BL2566" i="11"/>
  <c r="BL2567" i="11"/>
  <c r="BL2568" i="11"/>
  <c r="BL2569" i="11"/>
  <c r="BL2570" i="11"/>
  <c r="BL2571" i="11"/>
  <c r="BL2572" i="11"/>
  <c r="BL2573" i="11"/>
  <c r="BL2574" i="11"/>
  <c r="BL2575" i="11"/>
  <c r="BL2576" i="11"/>
  <c r="BL2577" i="11"/>
  <c r="BL2578" i="11"/>
  <c r="BL2579" i="11"/>
  <c r="BL2580" i="11"/>
  <c r="BL2581" i="11"/>
  <c r="BL2582" i="11"/>
  <c r="BL2583" i="11"/>
  <c r="BL2584" i="11"/>
  <c r="BL2585" i="11"/>
  <c r="BL2586" i="11"/>
  <c r="BL2587" i="11"/>
  <c r="BL2588" i="11"/>
  <c r="BL2589" i="11"/>
  <c r="BL2590" i="11"/>
  <c r="BL2591" i="11"/>
  <c r="BL2592" i="11"/>
  <c r="BL2593" i="11"/>
  <c r="BL2594" i="11"/>
  <c r="BL2595" i="11"/>
  <c r="BL2596" i="11"/>
  <c r="BL2597" i="11"/>
  <c r="BL2598" i="11"/>
  <c r="BL2599" i="11"/>
  <c r="BL2600" i="11"/>
  <c r="BL2601" i="11"/>
  <c r="BL2602" i="11"/>
  <c r="BL2603" i="11"/>
  <c r="BL2604" i="11"/>
  <c r="BL2605" i="11"/>
  <c r="BL2606" i="11"/>
  <c r="BL2607" i="11"/>
  <c r="BL2608" i="11"/>
  <c r="BL2609" i="11"/>
  <c r="BL2610" i="11"/>
  <c r="BL2611" i="11"/>
  <c r="BL2612" i="11"/>
  <c r="BL2613" i="11"/>
  <c r="BL2614" i="11"/>
  <c r="BL2615" i="11"/>
  <c r="BL2616" i="11"/>
  <c r="BL2617" i="11"/>
  <c r="BL2618" i="11"/>
  <c r="BL2619" i="11"/>
  <c r="BL2620" i="11"/>
  <c r="BL2621" i="11"/>
  <c r="BL2622" i="11"/>
  <c r="BL2623" i="11"/>
  <c r="BL2624" i="11"/>
  <c r="BL2625" i="11"/>
  <c r="BL2626" i="11"/>
  <c r="BL2627" i="11"/>
  <c r="BL2628" i="11"/>
  <c r="BL2629" i="11"/>
  <c r="BL2630" i="11"/>
  <c r="BL2631" i="11"/>
  <c r="BL2632" i="11"/>
  <c r="BL2633" i="11"/>
  <c r="BL2634" i="11"/>
  <c r="BL2635" i="11"/>
  <c r="BL2636" i="11"/>
  <c r="BL2637" i="11"/>
  <c r="BL2638" i="11"/>
  <c r="BL2639" i="11"/>
  <c r="BL2640" i="11"/>
  <c r="BL2641" i="11"/>
  <c r="BL2642" i="11"/>
  <c r="BL2643" i="11"/>
  <c r="BL2644" i="11"/>
  <c r="BL2645" i="11"/>
  <c r="BL2646" i="11"/>
  <c r="BL2647" i="11"/>
  <c r="BL2648" i="11"/>
  <c r="BL2649" i="11"/>
  <c r="BL2650" i="11"/>
  <c r="BL2651" i="11"/>
  <c r="BL2652" i="11"/>
  <c r="BL2653" i="11"/>
  <c r="BL2654" i="11"/>
  <c r="BL2655" i="11"/>
  <c r="BL2656" i="11"/>
  <c r="BL2657" i="11"/>
  <c r="BL2658" i="11"/>
  <c r="BL2659" i="11"/>
  <c r="BL2660" i="11"/>
  <c r="BL2661" i="11"/>
  <c r="BL2662" i="11"/>
  <c r="BL2663" i="11"/>
  <c r="BL2664" i="11"/>
  <c r="BL2665" i="11"/>
  <c r="BL2666" i="11"/>
  <c r="BL2667" i="11"/>
  <c r="BL2668" i="11"/>
  <c r="BL2669" i="11"/>
  <c r="BL2670" i="11"/>
  <c r="BL2671" i="11"/>
  <c r="BL2672" i="11"/>
  <c r="BL2673" i="11"/>
  <c r="BL2674" i="11"/>
  <c r="BL2675" i="11"/>
  <c r="BL2676" i="11"/>
  <c r="BL2677" i="11"/>
  <c r="BL2678" i="11"/>
  <c r="BL2679" i="11"/>
  <c r="BL2680" i="11"/>
  <c r="BL2681" i="11"/>
  <c r="BL2682" i="11"/>
  <c r="BL2683" i="11"/>
  <c r="BL2684" i="11"/>
  <c r="BL2685" i="11"/>
  <c r="BL2686" i="11"/>
  <c r="BL2687" i="11"/>
  <c r="BL2688" i="11"/>
  <c r="BL2689" i="11"/>
  <c r="BL2690" i="11"/>
  <c r="BL2691" i="11"/>
  <c r="BL2692" i="11"/>
  <c r="BL2693" i="11"/>
  <c r="BL2694" i="11"/>
  <c r="BL2695" i="11"/>
  <c r="BL2696" i="11"/>
  <c r="BL2697" i="11"/>
  <c r="BL2698" i="11"/>
  <c r="BL2699" i="11"/>
  <c r="BL2700" i="11"/>
  <c r="BL2701" i="11"/>
  <c r="BL2702" i="11"/>
  <c r="BL2703" i="11"/>
  <c r="BL2704" i="11"/>
  <c r="BL2705" i="11"/>
  <c r="BL2706" i="11"/>
  <c r="BL2707" i="11"/>
  <c r="BL2708" i="11"/>
  <c r="BL2709" i="11"/>
  <c r="BL2710" i="11"/>
  <c r="BL2711" i="11"/>
  <c r="BL2712" i="11"/>
  <c r="BL2713" i="11"/>
  <c r="BL2714" i="11"/>
  <c r="BL2715" i="11"/>
  <c r="BL2716" i="11"/>
  <c r="BL2717" i="11"/>
  <c r="BL2718" i="11"/>
  <c r="BL2719" i="11"/>
  <c r="BL2720" i="11"/>
  <c r="BL2721" i="11"/>
  <c r="BL2722" i="11"/>
  <c r="BL2723" i="11"/>
  <c r="BL2724" i="11"/>
  <c r="BL2725" i="11"/>
  <c r="BL2726" i="11"/>
  <c r="BL2727" i="11"/>
  <c r="BL2728" i="11"/>
  <c r="BL2729" i="11"/>
  <c r="BL2730" i="11"/>
  <c r="BL2731" i="11"/>
  <c r="BL2732" i="11"/>
  <c r="BL2733" i="11"/>
  <c r="BL2734" i="11"/>
  <c r="BL2735" i="11"/>
  <c r="BL2736" i="11"/>
  <c r="BL2737" i="11"/>
  <c r="BL2738" i="11"/>
  <c r="BL2739" i="11"/>
  <c r="BL2740" i="11"/>
  <c r="BL2741" i="11"/>
  <c r="BL2742" i="11"/>
  <c r="BL2743" i="11"/>
  <c r="BL2744" i="11"/>
  <c r="BL2745" i="11"/>
  <c r="BL2746" i="11"/>
  <c r="BL2747" i="11"/>
  <c r="BL2748" i="11"/>
  <c r="BL2749" i="11"/>
  <c r="BL2750" i="11"/>
  <c r="BL2751" i="11"/>
  <c r="BL2752" i="11"/>
  <c r="BL2753" i="11"/>
  <c r="BL2754" i="11"/>
  <c r="BL2755" i="11"/>
  <c r="BL2756" i="11"/>
  <c r="BL2757" i="11"/>
  <c r="BL2758" i="11"/>
  <c r="BL2759" i="11"/>
  <c r="BL2760" i="11"/>
  <c r="BL2761" i="11"/>
  <c r="BL2762" i="11"/>
  <c r="BL2763" i="11"/>
  <c r="BL2764" i="11"/>
  <c r="BL2765" i="11"/>
  <c r="BL2766" i="11"/>
  <c r="BL2767" i="11"/>
  <c r="BL2768" i="11"/>
  <c r="BL2769" i="11"/>
  <c r="BL2770" i="11"/>
  <c r="BL2771" i="11"/>
  <c r="BL2772" i="11"/>
  <c r="BL2773" i="11"/>
  <c r="BL2774" i="11"/>
  <c r="BL2775" i="11"/>
  <c r="BL2776" i="11"/>
  <c r="BL2777" i="11"/>
  <c r="BL2778" i="11"/>
  <c r="BL2779" i="11"/>
  <c r="BL2780" i="11"/>
  <c r="BL2781" i="11"/>
  <c r="BL2782" i="11"/>
  <c r="BL2783" i="11"/>
  <c r="BL2784" i="11"/>
  <c r="BL2785" i="11"/>
  <c r="BL2786" i="11"/>
  <c r="BL2787" i="11"/>
  <c r="BL2788" i="11"/>
  <c r="BL2789" i="11"/>
  <c r="BL2790" i="11"/>
  <c r="BL2791" i="11"/>
  <c r="BL2792" i="11"/>
  <c r="BL2793" i="11"/>
  <c r="BL2794" i="11"/>
  <c r="BL2795" i="11"/>
  <c r="BL2796" i="11"/>
  <c r="BL2797" i="11"/>
  <c r="BL2798" i="11"/>
  <c r="BL2799" i="11"/>
  <c r="BL2800" i="11"/>
  <c r="BL2801" i="11"/>
  <c r="BL2802" i="11"/>
  <c r="BL2803" i="11"/>
  <c r="BL2804" i="11"/>
  <c r="BL2805" i="11"/>
  <c r="BL2806" i="11"/>
  <c r="BL2807" i="11"/>
  <c r="BL2808" i="11"/>
  <c r="BL2809" i="11"/>
  <c r="BL2810" i="11"/>
  <c r="BL2811" i="11"/>
  <c r="BL2812" i="11"/>
  <c r="BL2813" i="11"/>
  <c r="BL2814" i="11"/>
  <c r="BL2815" i="11"/>
  <c r="BL2816" i="11"/>
  <c r="BL2817" i="11"/>
  <c r="BL2818" i="11"/>
  <c r="BL2819" i="11"/>
  <c r="BL2820" i="11"/>
  <c r="BL2821" i="11"/>
  <c r="BL2822" i="11"/>
  <c r="BL2823" i="11"/>
  <c r="BL2824" i="11"/>
  <c r="BL2825" i="11"/>
  <c r="BL2826" i="11"/>
  <c r="BL2827" i="11"/>
  <c r="BL2828" i="11"/>
  <c r="BL2829" i="11"/>
  <c r="BL2830" i="11"/>
  <c r="BL2831" i="11"/>
  <c r="BL2832" i="11"/>
  <c r="BL2833" i="11"/>
  <c r="BL2834" i="11"/>
  <c r="BL2835" i="11"/>
  <c r="BL2836" i="11"/>
  <c r="BL2837" i="11"/>
  <c r="BL2838" i="11"/>
  <c r="BL2839" i="11"/>
  <c r="BL2840" i="11"/>
  <c r="BL2841" i="11"/>
  <c r="BL2842" i="11"/>
  <c r="BL2843" i="11"/>
  <c r="BL2844" i="11"/>
  <c r="BL2845" i="11"/>
  <c r="BL2846" i="11"/>
  <c r="BL2847" i="11"/>
  <c r="BL2848" i="11"/>
  <c r="BL2849" i="11"/>
  <c r="BL2850" i="11"/>
  <c r="BL2851" i="11"/>
  <c r="BL2852" i="11"/>
  <c r="BL2853" i="11"/>
  <c r="BL2854" i="11"/>
  <c r="BL2855" i="11"/>
  <c r="BL2856" i="11"/>
  <c r="BL2857" i="11"/>
  <c r="BL2858" i="11"/>
  <c r="BL2859" i="11"/>
  <c r="BL2860" i="11"/>
  <c r="BL2861" i="11"/>
  <c r="BL2862" i="11"/>
  <c r="BL2863" i="11"/>
  <c r="BL2864" i="11"/>
  <c r="BL2865" i="11"/>
  <c r="BL2866" i="11"/>
  <c r="BL2867" i="11"/>
  <c r="BL2868" i="11"/>
  <c r="BL2869" i="11"/>
  <c r="BL2870" i="11"/>
  <c r="BL2871" i="11"/>
  <c r="BL2872" i="11"/>
  <c r="BL2873" i="11"/>
  <c r="BL2874" i="11"/>
  <c r="BL2875" i="11"/>
  <c r="BL2876" i="11"/>
  <c r="BL2877" i="11"/>
  <c r="BL2878" i="11"/>
  <c r="BL2879" i="11"/>
  <c r="BL2880" i="11"/>
  <c r="BL2881" i="11"/>
  <c r="BL2882" i="11"/>
  <c r="BL2883" i="11"/>
  <c r="BL2884" i="11"/>
  <c r="BL2885" i="11"/>
  <c r="BL2886" i="11"/>
  <c r="BL2887" i="11"/>
  <c r="BL2888" i="11"/>
  <c r="BL2889" i="11"/>
  <c r="BL2890" i="11"/>
  <c r="BL2891" i="11"/>
  <c r="BL2892" i="11"/>
  <c r="BL2893" i="11"/>
  <c r="BL2894" i="11"/>
  <c r="BL2895" i="11"/>
  <c r="BL2896" i="11"/>
  <c r="BL2897" i="11"/>
  <c r="BL2898" i="11"/>
  <c r="BL2899" i="11"/>
  <c r="BL2900" i="11"/>
  <c r="BL2901" i="11"/>
  <c r="BL2902" i="11"/>
  <c r="BL2903" i="11"/>
  <c r="BL2904" i="11"/>
  <c r="BL2905" i="11"/>
  <c r="BL2906" i="11"/>
  <c r="BL2907" i="11"/>
  <c r="BL2908" i="11"/>
  <c r="BL2909" i="11"/>
  <c r="BL2910" i="11"/>
  <c r="BL2911" i="11"/>
  <c r="BL2912" i="11"/>
  <c r="BL2913" i="11"/>
  <c r="BL2914" i="11"/>
  <c r="BL2915" i="11"/>
  <c r="BL2916" i="11"/>
  <c r="BL2917" i="11"/>
  <c r="BL2918" i="11"/>
  <c r="BL2919" i="11"/>
  <c r="BL2920" i="11"/>
  <c r="BL2921" i="11"/>
  <c r="BL2922" i="11"/>
  <c r="BL2923" i="11"/>
  <c r="BL2924" i="11"/>
  <c r="BL2925" i="11"/>
  <c r="BL2926" i="11"/>
  <c r="BL2927" i="11"/>
  <c r="BL2928" i="11"/>
  <c r="BL2929" i="11"/>
  <c r="BL2930" i="11"/>
  <c r="BL2931" i="11"/>
  <c r="BL2932" i="11"/>
  <c r="BL2933" i="11"/>
  <c r="BL2934" i="11"/>
  <c r="BL2935" i="11"/>
  <c r="BL2936" i="11"/>
  <c r="BL2937" i="11"/>
  <c r="BL2938" i="11"/>
  <c r="BL2939" i="11"/>
  <c r="BL2940" i="11"/>
  <c r="BL2941" i="11"/>
  <c r="BL2942" i="11"/>
  <c r="BL2943" i="11"/>
  <c r="BL2944" i="11"/>
  <c r="BL2945" i="11"/>
  <c r="BL2946" i="11"/>
  <c r="BL2947" i="11"/>
  <c r="BL2948" i="11"/>
  <c r="BL2949" i="11"/>
  <c r="BL2950" i="11"/>
  <c r="BL2951" i="11"/>
  <c r="BL2952" i="11"/>
  <c r="BL2953" i="11"/>
  <c r="BL2954" i="11"/>
  <c r="BL2955" i="11"/>
  <c r="BL2956" i="11"/>
  <c r="BL2957" i="11"/>
  <c r="BL2958" i="11"/>
  <c r="BL2959" i="11"/>
  <c r="BL2960" i="11"/>
  <c r="BL2961" i="11"/>
  <c r="BL2962" i="11"/>
  <c r="BL2963" i="11"/>
  <c r="BL2964" i="11"/>
  <c r="BL2965" i="11"/>
  <c r="BL2966" i="11"/>
  <c r="BL2967" i="11"/>
  <c r="BL2968" i="11"/>
  <c r="BL2969" i="11"/>
  <c r="BL2970" i="11"/>
  <c r="BL2971" i="11"/>
  <c r="BL2972" i="11"/>
  <c r="BL2973" i="11"/>
  <c r="BL2974" i="11"/>
  <c r="BL2975" i="11"/>
  <c r="BL2976" i="11"/>
  <c r="BL2977" i="11"/>
  <c r="BL2978" i="11"/>
  <c r="BL2979" i="11"/>
  <c r="BL2980" i="11"/>
  <c r="BL2981" i="11"/>
  <c r="BL2982" i="11"/>
  <c r="BL2983" i="11"/>
  <c r="BL2984" i="11"/>
  <c r="BL2985" i="11"/>
  <c r="BL2986" i="11"/>
  <c r="BL2987" i="11"/>
  <c r="BL2988" i="11"/>
  <c r="BL2989" i="11"/>
  <c r="BL2990" i="11"/>
  <c r="BL2991" i="11"/>
  <c r="BL2992" i="11"/>
  <c r="BL2993" i="11"/>
  <c r="BL2994" i="11"/>
  <c r="BL2995" i="11"/>
  <c r="BL2996" i="11"/>
  <c r="BL2997" i="11"/>
  <c r="BL2998" i="11"/>
  <c r="BL2999" i="11"/>
  <c r="BL3000" i="11"/>
  <c r="BL3001" i="11"/>
  <c r="BL3002" i="11"/>
  <c r="BL3003" i="11"/>
  <c r="BL3004" i="11"/>
  <c r="BL3005" i="11"/>
  <c r="BL3006" i="11"/>
  <c r="BL3007" i="11"/>
  <c r="BL3008" i="11"/>
  <c r="BL3009" i="11"/>
  <c r="BL3010" i="11"/>
  <c r="BL3011" i="11"/>
  <c r="BL3012" i="11"/>
  <c r="BL3013" i="11"/>
  <c r="BL3014" i="11"/>
  <c r="BL3015" i="11"/>
  <c r="BL3016" i="11"/>
  <c r="BL3017" i="11"/>
  <c r="BL3018" i="11"/>
  <c r="BL3019" i="11"/>
  <c r="BL3020" i="11"/>
  <c r="BL3021" i="11"/>
  <c r="BL3022" i="11"/>
  <c r="BL3023" i="11"/>
  <c r="BL3024" i="11"/>
  <c r="BL3025" i="11"/>
  <c r="BL3026" i="11"/>
  <c r="BL3027" i="11"/>
  <c r="BL3028" i="11"/>
  <c r="BL3029" i="11"/>
  <c r="BL3030" i="11"/>
  <c r="BL3031" i="11"/>
  <c r="BL3032" i="11"/>
  <c r="BL3033" i="11"/>
  <c r="BL3034" i="11"/>
  <c r="BL3035" i="11"/>
  <c r="BL3036" i="11"/>
  <c r="BL3037" i="11"/>
  <c r="BL3038" i="11"/>
  <c r="BL3039" i="11"/>
  <c r="BL3040" i="11"/>
  <c r="BL3041" i="11"/>
  <c r="BL3042" i="11"/>
  <c r="BL3043" i="11"/>
  <c r="BL3044" i="11"/>
  <c r="BL3045" i="11"/>
  <c r="BL3046" i="11"/>
  <c r="BL3047" i="11"/>
  <c r="BL3048" i="11"/>
  <c r="BL3049" i="11"/>
  <c r="BL3050" i="11"/>
  <c r="BL3051" i="11"/>
  <c r="BL3052" i="11"/>
  <c r="BL3053" i="11"/>
  <c r="BL3054" i="11"/>
  <c r="BL3055" i="11"/>
  <c r="BL3056" i="11"/>
  <c r="BL3057" i="11"/>
  <c r="BL3058" i="11"/>
  <c r="BL3059" i="11"/>
  <c r="BL3060" i="11"/>
  <c r="BL3061" i="11"/>
  <c r="BL3062" i="11"/>
  <c r="BL3063" i="11"/>
  <c r="BL3064" i="11"/>
  <c r="BL3065" i="11"/>
  <c r="BL3066" i="11"/>
  <c r="BL3067" i="11"/>
  <c r="BL3068" i="11"/>
  <c r="BL3069" i="11"/>
  <c r="BL3070" i="11"/>
  <c r="BL3071" i="11"/>
  <c r="BL3072" i="11"/>
  <c r="BL3073" i="11"/>
  <c r="BL3074" i="11"/>
  <c r="BL3075" i="11"/>
  <c r="BL3076" i="11"/>
  <c r="BL3077" i="11"/>
  <c r="BL3078" i="11"/>
  <c r="BL3079" i="11"/>
  <c r="BL3080" i="11"/>
  <c r="BL3081" i="11"/>
  <c r="BL3082" i="11"/>
  <c r="BL3083" i="11"/>
  <c r="BL3084" i="11"/>
  <c r="BL3085" i="11"/>
  <c r="BL3086" i="11"/>
  <c r="BL3087" i="11"/>
  <c r="BL3088" i="11"/>
  <c r="BL3089" i="11"/>
  <c r="BL3090" i="11"/>
  <c r="BL3091" i="11"/>
  <c r="BL3092" i="11"/>
  <c r="BL3093" i="11"/>
  <c r="BL3094" i="11"/>
  <c r="BL3095" i="11"/>
  <c r="BL3096" i="11"/>
  <c r="BL3097" i="11"/>
  <c r="BL3098" i="11"/>
  <c r="BL3099" i="11"/>
  <c r="BL3100" i="11"/>
  <c r="BL3101" i="11"/>
  <c r="BL3102" i="11"/>
  <c r="BL3103" i="11"/>
  <c r="BL3104" i="11"/>
  <c r="BL3105" i="11"/>
  <c r="BL3106" i="11"/>
  <c r="BL3107" i="11"/>
  <c r="BL3108" i="11"/>
  <c r="BL3109" i="11"/>
  <c r="BL3110" i="11"/>
  <c r="BL3111" i="11"/>
  <c r="BL3112" i="11"/>
  <c r="BL3113" i="11"/>
  <c r="BL3114" i="11"/>
  <c r="BL3115" i="11"/>
  <c r="BL3116" i="11"/>
  <c r="BL3117" i="11"/>
  <c r="BL3118" i="11"/>
  <c r="BL3119" i="11"/>
  <c r="BL3120" i="11"/>
  <c r="BL3121" i="11"/>
  <c r="BL3122" i="11"/>
  <c r="BL3123" i="11"/>
  <c r="BL3124" i="11"/>
  <c r="BL3125" i="11"/>
  <c r="BL3126" i="11"/>
  <c r="BL3127" i="11"/>
  <c r="BL3128" i="11"/>
  <c r="BL3129" i="11"/>
  <c r="BL3130" i="11"/>
  <c r="BL3131" i="11"/>
  <c r="BL3132" i="11"/>
  <c r="BL3133" i="11"/>
  <c r="BL3134" i="11"/>
  <c r="BL3135" i="11"/>
  <c r="BL3136" i="11"/>
  <c r="BL3137" i="11"/>
  <c r="BL3138" i="11"/>
  <c r="BL3139" i="11"/>
  <c r="BL3140" i="11"/>
  <c r="BL3141" i="11"/>
  <c r="BL3142" i="11"/>
  <c r="BL3143" i="11"/>
  <c r="BL3144" i="11"/>
  <c r="BL3145" i="11"/>
  <c r="BL3146" i="11"/>
  <c r="BL3147" i="11"/>
  <c r="BL3148" i="11"/>
  <c r="BL3149" i="11"/>
  <c r="BL3150" i="11"/>
  <c r="BL3151" i="11"/>
  <c r="BL3152" i="11"/>
  <c r="BL3153" i="11"/>
  <c r="BL3154" i="11"/>
  <c r="BL3155" i="11"/>
  <c r="BL3156" i="11"/>
  <c r="BL3157" i="11"/>
  <c r="BL3158" i="11"/>
  <c r="BL3159" i="11"/>
  <c r="BL3160" i="11"/>
  <c r="BL3161" i="11"/>
  <c r="BL3162" i="11"/>
  <c r="BL3163" i="11"/>
  <c r="BL3164" i="11"/>
  <c r="BL3165" i="11"/>
  <c r="BL3166" i="11"/>
  <c r="BL3167" i="11"/>
  <c r="BL3168" i="11"/>
  <c r="BL3169" i="11"/>
  <c r="BL3170" i="11"/>
  <c r="BL3171" i="11"/>
  <c r="BL3172" i="11"/>
  <c r="BL3173" i="11"/>
  <c r="BL3174" i="11"/>
  <c r="BL3175" i="11"/>
  <c r="BL3176" i="11"/>
  <c r="BL3177" i="11"/>
  <c r="BL3178" i="11"/>
  <c r="BL3179" i="11"/>
  <c r="BL3180" i="11"/>
  <c r="BL3181" i="11"/>
  <c r="BL3182" i="11"/>
  <c r="BL3183" i="11"/>
  <c r="BL3184" i="11"/>
  <c r="BL3185" i="11"/>
  <c r="BL3186" i="11"/>
  <c r="BL3187" i="11"/>
  <c r="BL3188" i="11"/>
  <c r="BL3189" i="11"/>
  <c r="BL3190" i="11"/>
  <c r="BL3191" i="11"/>
  <c r="BL3192" i="11"/>
  <c r="BL3193" i="11"/>
  <c r="BL3194" i="11"/>
  <c r="BL3195" i="11"/>
  <c r="BL3196" i="11"/>
  <c r="BL3197" i="11"/>
  <c r="BL3198" i="11"/>
  <c r="BL3199" i="11"/>
  <c r="BL3200" i="11"/>
  <c r="BL3201" i="11"/>
  <c r="BL3202" i="11"/>
  <c r="BL3203" i="11"/>
  <c r="BL3204" i="11"/>
  <c r="BL3205" i="11"/>
  <c r="BL3206" i="11"/>
  <c r="BL3207" i="11"/>
  <c r="BL3208" i="11"/>
  <c r="BL3209" i="11"/>
  <c r="BL3210" i="11"/>
  <c r="BL3211" i="11"/>
  <c r="BL3212" i="11"/>
  <c r="BL3213" i="11"/>
  <c r="BL3214" i="11"/>
  <c r="BL3215" i="11"/>
  <c r="BL3216" i="11"/>
  <c r="BL3217" i="11"/>
  <c r="BL3218" i="11"/>
  <c r="BL3219" i="11"/>
  <c r="BL3220" i="11"/>
  <c r="BL3221" i="11"/>
  <c r="BL3222" i="11"/>
  <c r="BL3223" i="11"/>
  <c r="BL3224" i="11"/>
  <c r="BL3225" i="11"/>
  <c r="BL3226" i="11"/>
  <c r="BL3227" i="11"/>
  <c r="BL3228" i="11"/>
  <c r="BL3229" i="11"/>
  <c r="BL3230" i="11"/>
  <c r="BL3231" i="11"/>
  <c r="BL3232" i="11"/>
  <c r="BL3233" i="11"/>
  <c r="BL3234" i="11"/>
  <c r="BL3235" i="11"/>
  <c r="BL3236" i="11"/>
  <c r="BL3237" i="11"/>
  <c r="BL3238" i="11"/>
  <c r="BL3239" i="11"/>
  <c r="BL3240" i="11"/>
  <c r="BL3241" i="11"/>
  <c r="BL3242" i="11"/>
  <c r="BL3243" i="11"/>
  <c r="BL3244" i="11"/>
  <c r="BL3245" i="11"/>
  <c r="BL3246" i="11"/>
  <c r="BL3247" i="11"/>
  <c r="BL3248" i="11"/>
  <c r="BL3249" i="11"/>
  <c r="BL3250" i="11"/>
  <c r="BL3251" i="11"/>
  <c r="BL3252" i="11"/>
  <c r="BL3253" i="11"/>
  <c r="BL3254" i="11"/>
  <c r="BL3255" i="11"/>
  <c r="BL3256" i="11"/>
  <c r="BL3257" i="11"/>
  <c r="BL3258" i="11"/>
  <c r="BL3259" i="11"/>
  <c r="BL3260" i="11"/>
  <c r="BL3261" i="11"/>
  <c r="BL3262" i="11"/>
  <c r="BL3263" i="11"/>
  <c r="BL3264" i="11"/>
  <c r="BL3265" i="11"/>
  <c r="BL3266" i="11"/>
  <c r="BL3267" i="11"/>
  <c r="BL3268" i="11"/>
  <c r="BL3269" i="11"/>
  <c r="BL3270" i="11"/>
  <c r="BL3271" i="11"/>
  <c r="BL3272" i="11"/>
  <c r="BL3273" i="11"/>
  <c r="BL3274" i="11"/>
  <c r="BL3275" i="11"/>
  <c r="BL3276" i="11"/>
  <c r="BL3277" i="11"/>
  <c r="BL3278" i="11"/>
  <c r="BL3279" i="11"/>
  <c r="BL3280" i="11"/>
  <c r="BL3281" i="11"/>
  <c r="BL3282" i="11"/>
  <c r="BL3283" i="11"/>
  <c r="BL3284" i="11"/>
  <c r="BL3285" i="11"/>
  <c r="BL3286" i="11"/>
  <c r="BL3287" i="11"/>
  <c r="BL3288" i="11"/>
  <c r="BL3289" i="11"/>
  <c r="BL3290" i="11"/>
  <c r="BL3291" i="11"/>
  <c r="BL3292" i="11"/>
  <c r="BL3293" i="11"/>
  <c r="BL3294" i="11"/>
  <c r="BL3295" i="11"/>
  <c r="BL3296" i="11"/>
  <c r="BL3297" i="11"/>
  <c r="BL3298" i="11"/>
  <c r="BL3299" i="11"/>
  <c r="BL3300" i="11"/>
  <c r="BL3301" i="11"/>
  <c r="BL3302" i="11"/>
  <c r="BL3303" i="11"/>
  <c r="BL3304" i="11"/>
  <c r="BL3305" i="11"/>
  <c r="BL3306" i="11"/>
  <c r="BL3307" i="11"/>
  <c r="BL3308" i="11"/>
  <c r="BL3309" i="11"/>
  <c r="BL3310" i="11"/>
  <c r="BL3311" i="11"/>
  <c r="BL3312" i="11"/>
  <c r="BL3313" i="11"/>
  <c r="BL3314" i="11"/>
  <c r="BL3315" i="11"/>
  <c r="BL3316" i="11"/>
  <c r="BL3317" i="11"/>
  <c r="BL3318" i="11"/>
  <c r="BL3319" i="11"/>
  <c r="BL3320" i="11"/>
  <c r="BL3321" i="11"/>
  <c r="BL3322" i="11"/>
  <c r="BL3323" i="11"/>
  <c r="BL3324" i="11"/>
  <c r="BL3325" i="11"/>
  <c r="BL3326" i="11"/>
  <c r="BL3327" i="11"/>
  <c r="BL3328" i="11"/>
  <c r="BL3329" i="11"/>
  <c r="BL3330" i="11"/>
  <c r="BL3331" i="11"/>
  <c r="BL3332" i="11"/>
  <c r="BL3333" i="11"/>
  <c r="BL3334" i="11"/>
  <c r="BL3335" i="11"/>
  <c r="BL3336" i="11"/>
  <c r="BL3337" i="11"/>
  <c r="BL3338" i="11"/>
  <c r="BL3339" i="11"/>
  <c r="BL3340" i="11"/>
  <c r="BL3341" i="11"/>
  <c r="BL3342" i="11"/>
  <c r="BL3343" i="11"/>
  <c r="BL3344" i="11"/>
  <c r="BL3345" i="11"/>
  <c r="BL3346" i="11"/>
  <c r="BL3347" i="11"/>
  <c r="BL3348" i="11"/>
  <c r="BL3349" i="11"/>
  <c r="BL3350" i="11"/>
  <c r="BL3351" i="11"/>
  <c r="BL3352" i="11"/>
  <c r="BL3353" i="11"/>
  <c r="BL3354" i="11"/>
  <c r="BL3355" i="11"/>
  <c r="BL3356" i="11"/>
  <c r="BL3357" i="11"/>
  <c r="BL3358" i="11"/>
  <c r="BL3359" i="11"/>
  <c r="BL3360" i="11"/>
  <c r="BL3361" i="11"/>
  <c r="BL3362" i="11"/>
  <c r="BL3363" i="11"/>
  <c r="BL3364" i="11"/>
  <c r="BL3365" i="11"/>
  <c r="BL3366" i="11"/>
  <c r="BL3367" i="11"/>
  <c r="BL3368" i="11"/>
  <c r="BL3369" i="11"/>
  <c r="BL3370" i="11"/>
  <c r="BL3371" i="11"/>
  <c r="BL3372" i="11"/>
  <c r="BL3373" i="11"/>
  <c r="BL3374" i="11"/>
  <c r="BL3375" i="11"/>
  <c r="BL3376" i="11"/>
  <c r="BL3377" i="11"/>
  <c r="BL3378" i="11"/>
  <c r="BL3379" i="11"/>
  <c r="BL3380" i="11"/>
  <c r="BL3381" i="11"/>
  <c r="BL3382" i="11"/>
  <c r="BL3383" i="11"/>
  <c r="BL3384" i="11"/>
  <c r="BL3385" i="11"/>
  <c r="BL3386" i="11"/>
  <c r="BL3387" i="11"/>
  <c r="BL3388" i="11"/>
  <c r="BL3389" i="11"/>
  <c r="BL3390" i="11"/>
  <c r="BL3391" i="11"/>
  <c r="BL3392" i="11"/>
  <c r="BL3393" i="11"/>
  <c r="BL3394" i="11"/>
  <c r="BL3395" i="11"/>
  <c r="BL3396" i="11"/>
  <c r="BL3397" i="11"/>
  <c r="BL3398" i="11"/>
  <c r="BL3399" i="11"/>
  <c r="BL3400" i="11"/>
  <c r="BL3401" i="11"/>
  <c r="BL3402" i="11"/>
  <c r="BL3403" i="11"/>
  <c r="BL3404" i="11"/>
  <c r="BL3405" i="11"/>
  <c r="BL3406" i="11"/>
  <c r="BL3407" i="11"/>
  <c r="BL3408" i="11"/>
  <c r="BL3409" i="11"/>
  <c r="BL3410" i="11"/>
  <c r="BL3411" i="11"/>
  <c r="BL3412" i="11"/>
  <c r="BL3413" i="11"/>
  <c r="BL3414" i="11"/>
  <c r="BL3415" i="11"/>
  <c r="BL3416" i="11"/>
  <c r="BL3417" i="11"/>
  <c r="BL3418" i="11"/>
  <c r="BL3419" i="11"/>
  <c r="BL3420" i="11"/>
  <c r="BL3421" i="11"/>
  <c r="BL3422" i="11"/>
  <c r="BL3423" i="11"/>
  <c r="BL3424" i="11"/>
  <c r="BL3425" i="11"/>
  <c r="BL3426" i="11"/>
  <c r="BL3427" i="11"/>
  <c r="BL3428" i="11"/>
  <c r="BL3429" i="11"/>
  <c r="BL3430" i="11"/>
  <c r="BL3431" i="11"/>
  <c r="BL3432" i="11"/>
  <c r="BL3433" i="11"/>
  <c r="BL3434" i="11"/>
  <c r="BL3435" i="11"/>
  <c r="BL3436" i="11"/>
  <c r="BL3437" i="11"/>
  <c r="BL3438" i="11"/>
  <c r="BL3439" i="11"/>
  <c r="BL3440" i="11"/>
  <c r="BL3441" i="11"/>
  <c r="BL3442" i="11"/>
  <c r="BL3443" i="11"/>
  <c r="BL3444" i="11"/>
  <c r="BL3445" i="11"/>
  <c r="BL3446" i="11"/>
  <c r="BL3447" i="11"/>
  <c r="BL3448" i="11"/>
  <c r="BL3449" i="11"/>
  <c r="BL3450" i="11"/>
  <c r="BL3451" i="11"/>
  <c r="BL3452" i="11"/>
  <c r="BL3453" i="11"/>
  <c r="BL3454" i="11"/>
  <c r="BL3455" i="11"/>
  <c r="BL3456" i="11"/>
  <c r="BL3457" i="11"/>
  <c r="BL3458" i="11"/>
  <c r="BL3459" i="11"/>
  <c r="BL3460" i="11"/>
  <c r="BL3461" i="11"/>
  <c r="BL3462" i="11"/>
  <c r="BL3463" i="11"/>
  <c r="BL3464" i="11"/>
  <c r="BL3465" i="11"/>
  <c r="BL3466" i="11"/>
  <c r="BL3467" i="11"/>
  <c r="BL3468" i="11"/>
  <c r="BL3469" i="11"/>
  <c r="BL3470" i="11"/>
  <c r="BL3471" i="11"/>
  <c r="BL3472" i="11"/>
  <c r="BL3473" i="11"/>
  <c r="BL3474" i="11"/>
  <c r="BL3475" i="11"/>
  <c r="BL3476" i="11"/>
  <c r="BL3477" i="11"/>
  <c r="BL3478" i="11"/>
  <c r="BL3479" i="11"/>
  <c r="BL3480" i="11"/>
  <c r="BL3481" i="11"/>
  <c r="BL3482" i="11"/>
  <c r="BL3483" i="11"/>
  <c r="BL3484" i="11"/>
  <c r="BL3485" i="11"/>
  <c r="BL3486" i="11"/>
  <c r="BL3487" i="11"/>
  <c r="BL3488" i="11"/>
  <c r="BL3489" i="11"/>
  <c r="BL3490" i="11"/>
  <c r="BL3491" i="11"/>
  <c r="BL3492" i="11"/>
  <c r="BL3493" i="11"/>
  <c r="BL3494" i="11"/>
  <c r="BL3495" i="11"/>
  <c r="BL3496" i="11"/>
  <c r="BL3497" i="11"/>
  <c r="BL3498" i="11"/>
  <c r="BL3499" i="11"/>
  <c r="BL3500" i="11"/>
  <c r="BL3501" i="11"/>
  <c r="BL3502" i="11"/>
  <c r="BL3503" i="11"/>
  <c r="BL3504" i="11"/>
  <c r="BL3505" i="11"/>
  <c r="BL3506" i="11"/>
  <c r="BL3507" i="11"/>
  <c r="BL3508" i="11"/>
  <c r="BL3509" i="11"/>
  <c r="BL3510" i="11"/>
  <c r="BL3511" i="11"/>
  <c r="BL3512" i="11"/>
  <c r="BL3513" i="11"/>
  <c r="BL3514" i="11"/>
  <c r="BL3515" i="11"/>
  <c r="BL3516" i="11"/>
  <c r="BL3517" i="11"/>
  <c r="BL3518" i="11"/>
  <c r="BL3519" i="11"/>
  <c r="BL3520" i="11"/>
  <c r="BL3521" i="11"/>
  <c r="BL3522" i="11"/>
  <c r="BL3523" i="11"/>
  <c r="BL3524" i="11"/>
  <c r="BL3525" i="11"/>
  <c r="BL3526" i="11"/>
  <c r="BL3527" i="11"/>
  <c r="BL3528" i="11"/>
  <c r="BL3529" i="11"/>
  <c r="BL3530" i="11"/>
  <c r="BL3531" i="11"/>
  <c r="BL3532" i="11"/>
  <c r="BL3533" i="11"/>
  <c r="BL3534" i="11"/>
  <c r="BL3535" i="11"/>
  <c r="BL3536" i="11"/>
  <c r="BL3537" i="11"/>
  <c r="BL3538" i="11"/>
  <c r="BL3539" i="11"/>
  <c r="BL3540" i="11"/>
  <c r="BL3541" i="11"/>
  <c r="BL3542" i="11"/>
  <c r="BL3543" i="11"/>
  <c r="BL3544" i="11"/>
  <c r="BL3545" i="11"/>
  <c r="BL3546" i="11"/>
  <c r="BL3547" i="11"/>
  <c r="BL3548" i="11"/>
  <c r="BL3549" i="11"/>
  <c r="BL3550" i="11"/>
  <c r="BL3551" i="11"/>
  <c r="BL3552" i="11"/>
  <c r="BL3553" i="11"/>
  <c r="BL3554" i="11"/>
  <c r="BL3555" i="11"/>
  <c r="BL3556" i="11"/>
  <c r="BL3557" i="11"/>
  <c r="BL3558" i="11"/>
  <c r="BL3559" i="11"/>
  <c r="BL3560" i="11"/>
  <c r="BL3561" i="11"/>
  <c r="BL3562" i="11"/>
  <c r="BL3563" i="11"/>
  <c r="BL3564" i="11"/>
  <c r="BL3565" i="11"/>
  <c r="BL3566" i="11"/>
  <c r="BL3567" i="11"/>
  <c r="BL3568" i="11"/>
  <c r="BL3569" i="11"/>
  <c r="BL3570" i="11"/>
  <c r="BL3571" i="11"/>
  <c r="BL3572" i="11"/>
  <c r="BL3573" i="11"/>
  <c r="BL3574" i="11"/>
  <c r="BL3575" i="11"/>
  <c r="BL3576" i="11"/>
  <c r="BL3577" i="11"/>
  <c r="BL3578" i="11"/>
  <c r="BL3579" i="11"/>
  <c r="BL3580" i="11"/>
  <c r="BL3581" i="11"/>
  <c r="BL3582" i="11"/>
  <c r="BL3583" i="11"/>
  <c r="BL3584" i="11"/>
  <c r="BL3585" i="11"/>
  <c r="BL3586" i="11"/>
  <c r="BL3587" i="11"/>
  <c r="BL3588" i="11"/>
  <c r="BL3589" i="11"/>
  <c r="BL3590" i="11"/>
  <c r="BL3591" i="11"/>
  <c r="BL3592" i="11"/>
  <c r="BL3593" i="11"/>
  <c r="BL3594" i="11"/>
  <c r="BL3595" i="11"/>
  <c r="BL3596" i="11"/>
  <c r="BL3597" i="11"/>
  <c r="BL3598" i="11"/>
  <c r="BL3599" i="11"/>
  <c r="BL3600" i="11"/>
  <c r="BL3601" i="11"/>
  <c r="BL3602" i="11"/>
  <c r="BL3603" i="11"/>
  <c r="BL3604" i="11"/>
  <c r="BL3605" i="11"/>
  <c r="BL3606" i="11"/>
  <c r="BL3607" i="11"/>
  <c r="BL3608" i="11"/>
  <c r="BL3609" i="11"/>
  <c r="BL3610" i="11"/>
  <c r="BL3611" i="11"/>
  <c r="BL3612" i="11"/>
  <c r="BL3613" i="11"/>
  <c r="BL3614" i="11"/>
  <c r="BL3615" i="11"/>
  <c r="BL3616" i="11"/>
  <c r="BL3617" i="11"/>
  <c r="BL3618" i="11"/>
  <c r="BL3619" i="11"/>
  <c r="BL3620" i="11"/>
  <c r="BL3621" i="11"/>
  <c r="BL3622" i="11"/>
  <c r="BL3623" i="11"/>
  <c r="BL3624" i="11"/>
  <c r="BL3625" i="11"/>
  <c r="BL3626" i="11"/>
  <c r="BL3627" i="11"/>
  <c r="BL3628" i="11"/>
  <c r="BL3629" i="11"/>
  <c r="BL3630" i="11"/>
  <c r="BL3631" i="11"/>
  <c r="BL3632" i="11"/>
  <c r="BL3633" i="11"/>
  <c r="BL3634" i="11"/>
  <c r="BL3635" i="11"/>
  <c r="BL3636" i="11"/>
  <c r="BL3637" i="11"/>
  <c r="BL3638" i="11"/>
  <c r="BL3639" i="11"/>
  <c r="BL3640" i="11"/>
  <c r="BL3641" i="11"/>
  <c r="BL3642" i="11"/>
  <c r="BL3643" i="11"/>
  <c r="BL3644" i="11"/>
  <c r="BL3645" i="11"/>
  <c r="BL3646" i="11"/>
  <c r="BL3647" i="11"/>
  <c r="BL3648" i="11"/>
  <c r="BL3649" i="11"/>
  <c r="BL3650" i="11"/>
  <c r="BL3651" i="11"/>
  <c r="BL3652" i="11"/>
  <c r="BL3653" i="11"/>
  <c r="BL3654" i="11"/>
  <c r="BL3655" i="11"/>
  <c r="BL3656" i="11"/>
  <c r="BL3657" i="11"/>
  <c r="BL3658" i="11"/>
  <c r="BL3659" i="11"/>
  <c r="BL3660" i="11"/>
  <c r="BL3661" i="11"/>
  <c r="BL3662" i="11"/>
  <c r="BL3663" i="11"/>
  <c r="BL3664" i="11"/>
  <c r="BL3665" i="11"/>
  <c r="BL3666" i="11"/>
  <c r="BL3667" i="11"/>
  <c r="BL3668" i="11"/>
  <c r="BL3669" i="11"/>
  <c r="BL3670" i="11"/>
  <c r="BL3671" i="11"/>
  <c r="BL3672" i="11"/>
  <c r="BL3673" i="11"/>
  <c r="BL3674" i="11"/>
  <c r="BL3675" i="11"/>
  <c r="BL3676" i="11"/>
  <c r="BL3677" i="11"/>
  <c r="BL3678" i="11"/>
  <c r="BL3679" i="11"/>
  <c r="BL3680" i="11"/>
  <c r="BL3681" i="11"/>
  <c r="BL3682" i="11"/>
  <c r="BL3683" i="11"/>
  <c r="BL3684" i="11"/>
  <c r="BL28" i="11"/>
  <c r="BL29" i="11"/>
  <c r="BL25" i="11"/>
  <c r="BL26" i="11"/>
  <c r="BL27" i="11"/>
  <c r="BL8" i="11"/>
  <c r="BL9" i="11"/>
  <c r="BL10" i="11"/>
  <c r="BL11" i="11"/>
  <c r="BL12" i="11"/>
  <c r="BL13" i="11"/>
  <c r="BL14" i="11"/>
  <c r="BL15" i="11"/>
  <c r="BL16" i="11"/>
  <c r="BL17" i="11"/>
  <c r="BL18" i="11"/>
  <c r="BL19" i="11"/>
  <c r="BL20" i="11"/>
  <c r="BL21" i="11"/>
  <c r="BL22" i="11"/>
  <c r="BL23" i="11"/>
  <c r="BL24" i="11"/>
  <c r="BL7" i="11"/>
  <c r="C58" i="6"/>
  <c r="AE7" i="12" l="1"/>
  <c r="H11" i="12"/>
  <c r="AE25" i="12"/>
  <c r="J30" i="6"/>
  <c r="I35" i="6"/>
  <c r="AH30" i="12" s="1"/>
  <c r="I34" i="6"/>
  <c r="AH29" i="12" s="1"/>
  <c r="I33" i="6"/>
  <c r="AH28" i="12" s="1"/>
  <c r="I32" i="6"/>
  <c r="AH27" i="12" s="1"/>
  <c r="H35" i="6"/>
  <c r="H34" i="6"/>
  <c r="H33" i="6"/>
  <c r="H32" i="6"/>
  <c r="H24" i="6"/>
  <c r="G30" i="12" l="1"/>
  <c r="J11" i="6"/>
  <c r="AE27" i="12"/>
  <c r="AE28" i="12"/>
  <c r="AE29" i="12"/>
  <c r="AE30" i="12"/>
  <c r="AE11" i="12"/>
  <c r="H13" i="12" l="1"/>
  <c r="H7" i="12"/>
  <c r="H9" i="12"/>
  <c r="B36" i="12"/>
  <c r="F23" i="12"/>
  <c r="V21" i="12"/>
  <c r="C21" i="12"/>
  <c r="C20" i="12"/>
  <c r="I3" i="6"/>
  <c r="H17" i="12" l="1"/>
  <c r="D21" i="6" l="1"/>
  <c r="H22" i="12"/>
  <c r="T28" i="12"/>
  <c r="Q22" i="12"/>
  <c r="D12" i="6"/>
  <c r="D22" i="6" l="1"/>
  <c r="D18" i="6" s="1"/>
  <c r="K57" i="6"/>
  <c r="G24" i="12"/>
  <c r="B25" i="6" l="1"/>
  <c r="H20" i="6"/>
  <c r="I7" i="6"/>
  <c r="M9" i="6" l="1"/>
  <c r="C20" i="6" l="1"/>
  <c r="B21" i="6" s="1"/>
  <c r="Q23" i="12" l="1"/>
  <c r="T29" i="12"/>
  <c r="C21" i="6"/>
  <c r="I21" i="6" s="1"/>
  <c r="I20" i="6"/>
  <c r="H21" i="6"/>
  <c r="T30" i="12" l="1"/>
  <c r="Q24" i="12"/>
  <c r="B22" i="6"/>
  <c r="H22" i="6" l="1"/>
  <c r="C22" i="6"/>
  <c r="I22" i="6" s="1"/>
  <c r="I8" i="6" l="1"/>
  <c r="I10" i="6" s="1"/>
  <c r="J33" i="6" l="1"/>
  <c r="AM28" i="12" s="1"/>
  <c r="J32" i="6"/>
  <c r="AM27" i="12" s="1"/>
  <c r="J34" i="6"/>
  <c r="AM29" i="12" s="1"/>
  <c r="J35" i="6"/>
  <c r="AM30" i="12" s="1"/>
  <c r="I11" i="6"/>
  <c r="N10" i="6"/>
  <c r="H25" i="12" l="1"/>
  <c r="I13" i="6"/>
  <c r="H26" i="12" l="1"/>
  <c r="I14" i="6"/>
  <c r="J13" i="6"/>
  <c r="I16" i="6"/>
  <c r="K20" i="6" s="1"/>
  <c r="D57" i="6" s="1"/>
  <c r="H57" i="6" l="1"/>
  <c r="J20" i="6"/>
  <c r="U20" i="12"/>
  <c r="J14" i="6"/>
  <c r="G27" i="12"/>
  <c r="I15" i="6"/>
  <c r="K21" i="6" l="1"/>
  <c r="K22" i="6" s="1"/>
  <c r="J22" i="6" s="1"/>
  <c r="G28" i="12"/>
  <c r="J21" i="6" l="1"/>
  <c r="E57" i="6" s="1"/>
  <c r="G57" i="6" s="1"/>
  <c r="I57" i="6" s="1"/>
  <c r="J57" i="6" s="1"/>
  <c r="D58" i="6" s="1"/>
  <c r="B58" i="6" s="1"/>
  <c r="X28" i="12"/>
  <c r="B59" i="6" l="1"/>
  <c r="C59" i="6"/>
  <c r="K58" i="6"/>
  <c r="H58" i="6" s="1"/>
  <c r="E58" i="6" s="1"/>
  <c r="G58" i="6" s="1"/>
  <c r="B60" i="6" l="1"/>
  <c r="C60" i="6"/>
  <c r="K59" i="6"/>
  <c r="I58" i="6"/>
  <c r="J58" i="6" s="1"/>
  <c r="D59" i="6" s="1"/>
  <c r="B61" i="6" l="1"/>
  <c r="C61" i="6"/>
  <c r="K60" i="6"/>
  <c r="H59" i="6"/>
  <c r="E59" i="6" s="1"/>
  <c r="G59" i="6" s="1"/>
  <c r="B62" i="6" l="1"/>
  <c r="C62" i="6"/>
  <c r="K61" i="6"/>
  <c r="I59" i="6"/>
  <c r="J59" i="6" s="1"/>
  <c r="D60" i="6" s="1"/>
  <c r="B63" i="6" l="1"/>
  <c r="K62" i="6"/>
  <c r="C63" i="6"/>
  <c r="H60" i="6"/>
  <c r="B64" i="6" l="1"/>
  <c r="K63" i="6"/>
  <c r="C64" i="6"/>
  <c r="E60" i="6"/>
  <c r="G60" i="6" s="1"/>
  <c r="I60" i="6" s="1"/>
  <c r="J60" i="6" s="1"/>
  <c r="D61" i="6" s="1"/>
  <c r="B65" i="6" l="1"/>
  <c r="K64" i="6"/>
  <c r="C65" i="6"/>
  <c r="H61" i="6"/>
  <c r="E61" i="6" s="1"/>
  <c r="G61" i="6" s="1"/>
  <c r="I61" i="6" s="1"/>
  <c r="J61" i="6" s="1"/>
  <c r="D62" i="6" s="1"/>
  <c r="B66" i="6" l="1"/>
  <c r="K65" i="6"/>
  <c r="C66" i="6"/>
  <c r="H62" i="6"/>
  <c r="E62" i="6" s="1"/>
  <c r="G62" i="6" s="1"/>
  <c r="B67" i="6" l="1"/>
  <c r="K66" i="6"/>
  <c r="C67" i="6"/>
  <c r="I62" i="6"/>
  <c r="J62" i="6" s="1"/>
  <c r="D63" i="6" s="1"/>
  <c r="X29" i="12"/>
  <c r="B68" i="6" l="1"/>
  <c r="K67" i="6"/>
  <c r="C68" i="6"/>
  <c r="H63" i="6"/>
  <c r="X30" i="12"/>
  <c r="B69" i="6" l="1"/>
  <c r="K68" i="6"/>
  <c r="C69" i="6"/>
  <c r="E63" i="6"/>
  <c r="G63" i="6" s="1"/>
  <c r="I63" i="6" s="1"/>
  <c r="J63" i="6" s="1"/>
  <c r="D64" i="6" s="1"/>
  <c r="X26" i="12"/>
  <c r="AL22" i="12" s="1"/>
  <c r="B70" i="6" l="1"/>
  <c r="K69" i="6"/>
  <c r="C70" i="6"/>
  <c r="H64" i="6"/>
  <c r="E64" i="6" s="1"/>
  <c r="G64" i="6" s="1"/>
  <c r="I64" i="6" s="1"/>
  <c r="J64" i="6" s="1"/>
  <c r="D65" i="6" s="1"/>
  <c r="B71" i="6" l="1"/>
  <c r="K70" i="6"/>
  <c r="C71" i="6"/>
  <c r="H65" i="6"/>
  <c r="E65" i="6" s="1"/>
  <c r="G65" i="6" s="1"/>
  <c r="B72" i="6" l="1"/>
  <c r="K71" i="6"/>
  <c r="C72" i="6"/>
  <c r="I65" i="6"/>
  <c r="J65" i="6" s="1"/>
  <c r="D66" i="6" s="1"/>
  <c r="B73" i="6" l="1"/>
  <c r="K72" i="6"/>
  <c r="C73" i="6"/>
  <c r="H66" i="6"/>
  <c r="B74" i="6" l="1"/>
  <c r="K73" i="6"/>
  <c r="C74" i="6"/>
  <c r="E66" i="6"/>
  <c r="G66" i="6" s="1"/>
  <c r="I66" i="6" s="1"/>
  <c r="J66" i="6" s="1"/>
  <c r="D67" i="6" s="1"/>
  <c r="B75" i="6" l="1"/>
  <c r="K74" i="6"/>
  <c r="C75" i="6"/>
  <c r="H67" i="6"/>
  <c r="B76" i="6" l="1"/>
  <c r="K75" i="6"/>
  <c r="C76" i="6"/>
  <c r="E67" i="6"/>
  <c r="G67" i="6" s="1"/>
  <c r="I67" i="6" s="1"/>
  <c r="J67" i="6" s="1"/>
  <c r="D68" i="6" s="1"/>
  <c r="B77" i="6" l="1"/>
  <c r="K76" i="6"/>
  <c r="C77" i="6"/>
  <c r="H68" i="6"/>
  <c r="B78" i="6" l="1"/>
  <c r="K77" i="6"/>
  <c r="C78" i="6"/>
  <c r="E68" i="6"/>
  <c r="G68" i="6" s="1"/>
  <c r="I68" i="6" s="1"/>
  <c r="J68" i="6" s="1"/>
  <c r="D69" i="6" s="1"/>
  <c r="B79" i="6" l="1"/>
  <c r="K78" i="6"/>
  <c r="C79" i="6"/>
  <c r="H69" i="6"/>
  <c r="E69" i="6" s="1"/>
  <c r="G69" i="6" s="1"/>
  <c r="I69" i="6" s="1"/>
  <c r="J69" i="6" s="1"/>
  <c r="D70" i="6" s="1"/>
  <c r="B80" i="6" l="1"/>
  <c r="K79" i="6"/>
  <c r="C80" i="6"/>
  <c r="H70" i="6"/>
  <c r="B81" i="6" l="1"/>
  <c r="K80" i="6"/>
  <c r="C81" i="6"/>
  <c r="E70" i="6"/>
  <c r="G70" i="6" s="1"/>
  <c r="I70" i="6" s="1"/>
  <c r="J70" i="6" s="1"/>
  <c r="D71" i="6" s="1"/>
  <c r="B82" i="6" l="1"/>
  <c r="K81" i="6"/>
  <c r="C82" i="6"/>
  <c r="H71" i="6"/>
  <c r="E71" i="6" s="1"/>
  <c r="G71" i="6" s="1"/>
  <c r="I71" i="6" s="1"/>
  <c r="J71" i="6" s="1"/>
  <c r="D72" i="6" s="1"/>
  <c r="B83" i="6" l="1"/>
  <c r="K82" i="6"/>
  <c r="C83" i="6"/>
  <c r="H72" i="6"/>
  <c r="E72" i="6" s="1"/>
  <c r="G72" i="6" s="1"/>
  <c r="I72" i="6" s="1"/>
  <c r="J72" i="6" s="1"/>
  <c r="D73" i="6" s="1"/>
  <c r="B84" i="6" l="1"/>
  <c r="K83" i="6"/>
  <c r="C84" i="6"/>
  <c r="H73" i="6"/>
  <c r="E73" i="6" s="1"/>
  <c r="G73" i="6" s="1"/>
  <c r="B85" i="6" l="1"/>
  <c r="K84" i="6"/>
  <c r="C85" i="6"/>
  <c r="I73" i="6"/>
  <c r="J73" i="6" s="1"/>
  <c r="D74" i="6" s="1"/>
  <c r="H74" i="6" s="1"/>
  <c r="B86" i="6" l="1"/>
  <c r="K85" i="6"/>
  <c r="C86" i="6"/>
  <c r="E74" i="6"/>
  <c r="G74" i="6" s="1"/>
  <c r="I74" i="6" s="1"/>
  <c r="J74" i="6" s="1"/>
  <c r="D75" i="6" s="1"/>
  <c r="H75" i="6" s="1"/>
  <c r="E75" i="6" s="1"/>
  <c r="G75" i="6" s="1"/>
  <c r="I75" i="6" s="1"/>
  <c r="J75" i="6" s="1"/>
  <c r="D76" i="6" s="1"/>
  <c r="B87" i="6" l="1"/>
  <c r="K86" i="6"/>
  <c r="C87" i="6"/>
  <c r="H76" i="6"/>
  <c r="B88" i="6" l="1"/>
  <c r="K87" i="6"/>
  <c r="C88" i="6"/>
  <c r="E76" i="6"/>
  <c r="G76" i="6" s="1"/>
  <c r="I76" i="6" s="1"/>
  <c r="J76" i="6" s="1"/>
  <c r="D77" i="6" s="1"/>
  <c r="B89" i="6" l="1"/>
  <c r="K88" i="6"/>
  <c r="C89" i="6"/>
  <c r="H77" i="6"/>
  <c r="E77" i="6" s="1"/>
  <c r="G77" i="6" s="1"/>
  <c r="I77" i="6" s="1"/>
  <c r="J77" i="6" s="1"/>
  <c r="D78" i="6" s="1"/>
  <c r="B90" i="6" l="1"/>
  <c r="K89" i="6"/>
  <c r="C90" i="6"/>
  <c r="H78" i="6"/>
  <c r="B91" i="6" l="1"/>
  <c r="K90" i="6"/>
  <c r="C91" i="6"/>
  <c r="E78" i="6"/>
  <c r="G78" i="6" s="1"/>
  <c r="I78" i="6" s="1"/>
  <c r="J78" i="6" s="1"/>
  <c r="D79" i="6" s="1"/>
  <c r="B92" i="6" l="1"/>
  <c r="K91" i="6"/>
  <c r="C92" i="6"/>
  <c r="H79" i="6"/>
  <c r="B93" i="6" l="1"/>
  <c r="K92" i="6"/>
  <c r="C93" i="6"/>
  <c r="E79" i="6"/>
  <c r="G79" i="6" s="1"/>
  <c r="I79" i="6" s="1"/>
  <c r="J79" i="6" s="1"/>
  <c r="D80" i="6" s="1"/>
  <c r="B94" i="6" l="1"/>
  <c r="K93" i="6"/>
  <c r="C94" i="6"/>
  <c r="H80" i="6"/>
  <c r="E80" i="6" s="1"/>
  <c r="G80" i="6" s="1"/>
  <c r="B95" i="6" l="1"/>
  <c r="K94" i="6"/>
  <c r="C95" i="6"/>
  <c r="I80" i="6"/>
  <c r="J80" i="6" s="1"/>
  <c r="D81" i="6" s="1"/>
  <c r="H81" i="6" s="1"/>
  <c r="B96" i="6" l="1"/>
  <c r="K95" i="6"/>
  <c r="C96" i="6"/>
  <c r="E81" i="6"/>
  <c r="G81" i="6" s="1"/>
  <c r="I81" i="6" s="1"/>
  <c r="J81" i="6" s="1"/>
  <c r="D82" i="6" s="1"/>
  <c r="H82" i="6" s="1"/>
  <c r="E82" i="6" s="1"/>
  <c r="G82" i="6" s="1"/>
  <c r="I82" i="6" s="1"/>
  <c r="J82" i="6" s="1"/>
  <c r="D83" i="6" s="1"/>
  <c r="H83" i="6" s="1"/>
  <c r="B97" i="6" l="1"/>
  <c r="K96" i="6"/>
  <c r="C97" i="6"/>
  <c r="E83" i="6"/>
  <c r="G83" i="6" s="1"/>
  <c r="I83" i="6" s="1"/>
  <c r="J83" i="6" s="1"/>
  <c r="D84" i="6" s="1"/>
  <c r="B98" i="6" l="1"/>
  <c r="K97" i="6"/>
  <c r="C98" i="6"/>
  <c r="H84" i="6"/>
  <c r="E84" i="6" s="1"/>
  <c r="G84" i="6" s="1"/>
  <c r="B99" i="6" l="1"/>
  <c r="K98" i="6"/>
  <c r="C99" i="6"/>
  <c r="I84" i="6"/>
  <c r="J84" i="6" s="1"/>
  <c r="D85" i="6" s="1"/>
  <c r="H85" i="6" s="1"/>
  <c r="K99" i="6" l="1"/>
  <c r="B100" i="6"/>
  <c r="C100" i="6"/>
  <c r="E85" i="6"/>
  <c r="G85" i="6" s="1"/>
  <c r="I85" i="6" s="1"/>
  <c r="J85" i="6" s="1"/>
  <c r="D86" i="6" s="1"/>
  <c r="K100" i="6" l="1"/>
  <c r="B101" i="6"/>
  <c r="C101" i="6"/>
  <c r="H86" i="6"/>
  <c r="E86" i="6" s="1"/>
  <c r="G86" i="6" s="1"/>
  <c r="K101" i="6" l="1"/>
  <c r="B102" i="6"/>
  <c r="C102" i="6"/>
  <c r="I86" i="6"/>
  <c r="J86" i="6" s="1"/>
  <c r="D87" i="6" s="1"/>
  <c r="K102" i="6" l="1"/>
  <c r="B103" i="6"/>
  <c r="C103" i="6"/>
  <c r="H87" i="6"/>
  <c r="K103" i="6" l="1"/>
  <c r="B104" i="6"/>
  <c r="C104" i="6"/>
  <c r="E87" i="6"/>
  <c r="G87" i="6" s="1"/>
  <c r="I87" i="6" s="1"/>
  <c r="J87" i="6" s="1"/>
  <c r="D88" i="6" s="1"/>
  <c r="K104" i="6" l="1"/>
  <c r="B105" i="6"/>
  <c r="C105" i="6"/>
  <c r="H88" i="6"/>
  <c r="K105" i="6" l="1"/>
  <c r="B106" i="6"/>
  <c r="C106" i="6"/>
  <c r="E88" i="6"/>
  <c r="G88" i="6" s="1"/>
  <c r="I88" i="6" s="1"/>
  <c r="J88" i="6" s="1"/>
  <c r="D89" i="6" s="1"/>
  <c r="K106" i="6" l="1"/>
  <c r="B107" i="6"/>
  <c r="C107" i="6"/>
  <c r="H89" i="6"/>
  <c r="E89" i="6" s="1"/>
  <c r="G89" i="6" s="1"/>
  <c r="I89" i="6" s="1"/>
  <c r="J89" i="6" s="1"/>
  <c r="D90" i="6" s="1"/>
  <c r="K107" i="6" l="1"/>
  <c r="B108" i="6"/>
  <c r="C108" i="6"/>
  <c r="H90" i="6"/>
  <c r="K108" i="6" l="1"/>
  <c r="B109" i="6"/>
  <c r="C109" i="6"/>
  <c r="E90" i="6"/>
  <c r="G90" i="6" s="1"/>
  <c r="I90" i="6" s="1"/>
  <c r="J90" i="6" s="1"/>
  <c r="D91" i="6" s="1"/>
  <c r="K109" i="6" l="1"/>
  <c r="B110" i="6"/>
  <c r="C110" i="6"/>
  <c r="H91" i="6"/>
  <c r="E91" i="6" s="1"/>
  <c r="G91" i="6" s="1"/>
  <c r="K110" i="6" l="1"/>
  <c r="B111" i="6"/>
  <c r="C111" i="6"/>
  <c r="I91" i="6"/>
  <c r="J91" i="6" s="1"/>
  <c r="D92" i="6" s="1"/>
  <c r="H92" i="6" s="1"/>
  <c r="K111" i="6" l="1"/>
  <c r="B112" i="6"/>
  <c r="C112" i="6"/>
  <c r="E92" i="6"/>
  <c r="G92" i="6" s="1"/>
  <c r="I92" i="6" s="1"/>
  <c r="J92" i="6" s="1"/>
  <c r="D93" i="6" s="1"/>
  <c r="H93" i="6" s="1"/>
  <c r="K112" i="6" l="1"/>
  <c r="B113" i="6"/>
  <c r="C113" i="6"/>
  <c r="E93" i="6"/>
  <c r="G93" i="6" s="1"/>
  <c r="I93" i="6" s="1"/>
  <c r="J93" i="6" s="1"/>
  <c r="D94" i="6" s="1"/>
  <c r="H94" i="6" s="1"/>
  <c r="K113" i="6" l="1"/>
  <c r="B114" i="6"/>
  <c r="C114" i="6"/>
  <c r="E94" i="6"/>
  <c r="G94" i="6" s="1"/>
  <c r="I94" i="6" s="1"/>
  <c r="J94" i="6" s="1"/>
  <c r="D95" i="6" s="1"/>
  <c r="H95" i="6" s="1"/>
  <c r="K114" i="6" l="1"/>
  <c r="B115" i="6"/>
  <c r="C115" i="6"/>
  <c r="E95" i="6"/>
  <c r="G95" i="6" s="1"/>
  <c r="I95" i="6" s="1"/>
  <c r="J95" i="6" s="1"/>
  <c r="D96" i="6" s="1"/>
  <c r="H96" i="6" s="1"/>
  <c r="K115" i="6" l="1"/>
  <c r="B116" i="6"/>
  <c r="C116" i="6"/>
  <c r="E96" i="6"/>
  <c r="G96" i="6" s="1"/>
  <c r="I96" i="6" s="1"/>
  <c r="J96" i="6" s="1"/>
  <c r="D97" i="6" s="1"/>
  <c r="H97" i="6" s="1"/>
  <c r="K116" i="6" l="1"/>
  <c r="B117" i="6"/>
  <c r="C117" i="6"/>
  <c r="E97" i="6"/>
  <c r="G97" i="6" s="1"/>
  <c r="I97" i="6" s="1"/>
  <c r="J97" i="6" s="1"/>
  <c r="D98" i="6" s="1"/>
  <c r="K117" i="6" l="1"/>
  <c r="B118" i="6"/>
  <c r="C118" i="6"/>
  <c r="H98" i="6"/>
  <c r="E98" i="6" s="1"/>
  <c r="G98" i="6" s="1"/>
  <c r="I98" i="6" s="1"/>
  <c r="J98" i="6" s="1"/>
  <c r="D99" i="6" s="1"/>
  <c r="K118" i="6" l="1"/>
  <c r="B119" i="6"/>
  <c r="C119" i="6"/>
  <c r="H99" i="6"/>
  <c r="E99" i="6" s="1"/>
  <c r="G99" i="6" s="1"/>
  <c r="I99" i="6" s="1"/>
  <c r="J99" i="6" s="1"/>
  <c r="D100" i="6" s="1"/>
  <c r="K119" i="6" l="1"/>
  <c r="B120" i="6"/>
  <c r="C120" i="6"/>
  <c r="H100" i="6"/>
  <c r="K120" i="6" l="1"/>
  <c r="B121" i="6"/>
  <c r="C121" i="6"/>
  <c r="E100" i="6"/>
  <c r="G100" i="6" s="1"/>
  <c r="I100" i="6" s="1"/>
  <c r="J100" i="6" s="1"/>
  <c r="D101" i="6" s="1"/>
  <c r="K121" i="6" l="1"/>
  <c r="B122" i="6"/>
  <c r="C122" i="6"/>
  <c r="H101" i="6"/>
  <c r="E101" i="6" s="1"/>
  <c r="G101" i="6" s="1"/>
  <c r="I101" i="6" s="1"/>
  <c r="J101" i="6" s="1"/>
  <c r="D102" i="6" s="1"/>
  <c r="K122" i="6" l="1"/>
  <c r="B123" i="6"/>
  <c r="C123" i="6"/>
  <c r="H102" i="6"/>
  <c r="K123" i="6" l="1"/>
  <c r="B124" i="6"/>
  <c r="C124" i="6"/>
  <c r="E102" i="6"/>
  <c r="G102" i="6" s="1"/>
  <c r="I102" i="6" s="1"/>
  <c r="J102" i="6" s="1"/>
  <c r="D103" i="6" s="1"/>
  <c r="K124" i="6" l="1"/>
  <c r="B125" i="6"/>
  <c r="C125" i="6"/>
  <c r="H103" i="6"/>
  <c r="K125" i="6" l="1"/>
  <c r="B126" i="6"/>
  <c r="C126" i="6"/>
  <c r="E103" i="6"/>
  <c r="G103" i="6" s="1"/>
  <c r="I103" i="6" s="1"/>
  <c r="J103" i="6" s="1"/>
  <c r="D104" i="6" s="1"/>
  <c r="K126" i="6" l="1"/>
  <c r="B127" i="6"/>
  <c r="C127" i="6"/>
  <c r="H104" i="6"/>
  <c r="E104" i="6" s="1"/>
  <c r="G104" i="6" s="1"/>
  <c r="I104" i="6" s="1"/>
  <c r="J104" i="6" s="1"/>
  <c r="D105" i="6" s="1"/>
  <c r="K127" i="6" l="1"/>
  <c r="B128" i="6"/>
  <c r="C128" i="6"/>
  <c r="H105" i="6"/>
  <c r="K128" i="6" l="1"/>
  <c r="B129" i="6"/>
  <c r="C129" i="6"/>
  <c r="E105" i="6"/>
  <c r="G105" i="6" s="1"/>
  <c r="I105" i="6" s="1"/>
  <c r="J105" i="6" s="1"/>
  <c r="D106" i="6" s="1"/>
  <c r="K129" i="6" l="1"/>
  <c r="B130" i="6"/>
  <c r="C130" i="6"/>
  <c r="H106" i="6"/>
  <c r="K130" i="6" l="1"/>
  <c r="B131" i="6"/>
  <c r="C131" i="6"/>
  <c r="E106" i="6"/>
  <c r="G106" i="6" s="1"/>
  <c r="I106" i="6" s="1"/>
  <c r="J106" i="6" s="1"/>
  <c r="D107" i="6" s="1"/>
  <c r="K131" i="6" l="1"/>
  <c r="B132" i="6"/>
  <c r="C132" i="6"/>
  <c r="H107" i="6"/>
  <c r="E107" i="6" s="1"/>
  <c r="G107" i="6" s="1"/>
  <c r="I107" i="6" s="1"/>
  <c r="J107" i="6" s="1"/>
  <c r="D108" i="6" s="1"/>
  <c r="K132" i="6" l="1"/>
  <c r="B133" i="6"/>
  <c r="C133" i="6"/>
  <c r="H108" i="6"/>
  <c r="K133" i="6" l="1"/>
  <c r="B134" i="6"/>
  <c r="C134" i="6"/>
  <c r="E108" i="6"/>
  <c r="G108" i="6" s="1"/>
  <c r="I108" i="6" s="1"/>
  <c r="J108" i="6" s="1"/>
  <c r="D109" i="6" s="1"/>
  <c r="K134" i="6" l="1"/>
  <c r="B135" i="6"/>
  <c r="C135" i="6"/>
  <c r="H109" i="6"/>
  <c r="K135" i="6" l="1"/>
  <c r="B136" i="6"/>
  <c r="C136" i="6"/>
  <c r="E109" i="6"/>
  <c r="G109" i="6" s="1"/>
  <c r="I109" i="6" s="1"/>
  <c r="J109" i="6" s="1"/>
  <c r="D110" i="6" s="1"/>
  <c r="K136" i="6" l="1"/>
  <c r="B137" i="6"/>
  <c r="C137" i="6"/>
  <c r="H110" i="6"/>
  <c r="K137" i="6" l="1"/>
  <c r="B138" i="6"/>
  <c r="C138" i="6"/>
  <c r="E110" i="6"/>
  <c r="G110" i="6" s="1"/>
  <c r="I110" i="6" s="1"/>
  <c r="J110" i="6" s="1"/>
  <c r="D111" i="6" s="1"/>
  <c r="K138" i="6" l="1"/>
  <c r="B139" i="6"/>
  <c r="C139" i="6"/>
  <c r="H111" i="6"/>
  <c r="K139" i="6" l="1"/>
  <c r="B140" i="6"/>
  <c r="C140" i="6"/>
  <c r="E111" i="6"/>
  <c r="G111" i="6" s="1"/>
  <c r="I111" i="6" s="1"/>
  <c r="J111" i="6" s="1"/>
  <c r="D112" i="6" s="1"/>
  <c r="K140" i="6" l="1"/>
  <c r="B141" i="6"/>
  <c r="C141" i="6"/>
  <c r="H112" i="6"/>
  <c r="K141" i="6" l="1"/>
  <c r="B142" i="6"/>
  <c r="C142" i="6"/>
  <c r="E112" i="6"/>
  <c r="G112" i="6" s="1"/>
  <c r="I112" i="6" s="1"/>
  <c r="J112" i="6" s="1"/>
  <c r="D113" i="6" s="1"/>
  <c r="K142" i="6" l="1"/>
  <c r="B143" i="6"/>
  <c r="C143" i="6"/>
  <c r="H113" i="6"/>
  <c r="K143" i="6" l="1"/>
  <c r="B144" i="6"/>
  <c r="C144" i="6"/>
  <c r="E113" i="6"/>
  <c r="G113" i="6" s="1"/>
  <c r="I113" i="6" s="1"/>
  <c r="J113" i="6" s="1"/>
  <c r="D114" i="6" s="1"/>
  <c r="K144" i="6" l="1"/>
  <c r="B145" i="6"/>
  <c r="C145" i="6"/>
  <c r="H114" i="6"/>
  <c r="K145" i="6" l="1"/>
  <c r="B146" i="6"/>
  <c r="C146" i="6"/>
  <c r="E114" i="6"/>
  <c r="G114" i="6" s="1"/>
  <c r="I114" i="6" s="1"/>
  <c r="J114" i="6" s="1"/>
  <c r="D115" i="6" s="1"/>
  <c r="K146" i="6" l="1"/>
  <c r="B147" i="6"/>
  <c r="C147" i="6"/>
  <c r="H115" i="6"/>
  <c r="E115" i="6" s="1"/>
  <c r="G115" i="6" s="1"/>
  <c r="I115" i="6" s="1"/>
  <c r="J115" i="6" s="1"/>
  <c r="D116" i="6" s="1"/>
  <c r="K147" i="6" l="1"/>
  <c r="B148" i="6"/>
  <c r="C148" i="6"/>
  <c r="H116" i="6"/>
  <c r="E116" i="6" s="1"/>
  <c r="G116" i="6" s="1"/>
  <c r="I116" i="6" s="1"/>
  <c r="J116" i="6" s="1"/>
  <c r="D117" i="6" s="1"/>
  <c r="K148" i="6" l="1"/>
  <c r="B149" i="6"/>
  <c r="C149" i="6"/>
  <c r="H117" i="6"/>
  <c r="K149" i="6" l="1"/>
  <c r="B150" i="6"/>
  <c r="C150" i="6"/>
  <c r="E117" i="6"/>
  <c r="G117" i="6" s="1"/>
  <c r="I117" i="6" s="1"/>
  <c r="J117" i="6" s="1"/>
  <c r="D118" i="6" s="1"/>
  <c r="K150" i="6" l="1"/>
  <c r="B151" i="6"/>
  <c r="C151" i="6"/>
  <c r="H118" i="6"/>
  <c r="E118" i="6" s="1"/>
  <c r="G118" i="6" s="1"/>
  <c r="I118" i="6" s="1"/>
  <c r="J118" i="6" s="1"/>
  <c r="D119" i="6" s="1"/>
  <c r="K151" i="6" l="1"/>
  <c r="B152" i="6"/>
  <c r="C152" i="6"/>
  <c r="H119" i="6"/>
  <c r="K152" i="6" l="1"/>
  <c r="B153" i="6"/>
  <c r="C153" i="6"/>
  <c r="E119" i="6"/>
  <c r="G119" i="6" s="1"/>
  <c r="I119" i="6" s="1"/>
  <c r="J119" i="6" s="1"/>
  <c r="D120" i="6" s="1"/>
  <c r="K153" i="6" l="1"/>
  <c r="B154" i="6"/>
  <c r="C154" i="6"/>
  <c r="H120" i="6"/>
  <c r="K154" i="6" l="1"/>
  <c r="B155" i="6"/>
  <c r="C155" i="6"/>
  <c r="E120" i="6"/>
  <c r="G120" i="6" s="1"/>
  <c r="I120" i="6" s="1"/>
  <c r="J120" i="6" s="1"/>
  <c r="D121" i="6" s="1"/>
  <c r="K155" i="6" l="1"/>
  <c r="B156" i="6"/>
  <c r="C156" i="6"/>
  <c r="H121" i="6"/>
  <c r="K156" i="6" l="1"/>
  <c r="B157" i="6"/>
  <c r="C157" i="6"/>
  <c r="E121" i="6"/>
  <c r="G121" i="6" s="1"/>
  <c r="I121" i="6" s="1"/>
  <c r="J121" i="6" s="1"/>
  <c r="D122" i="6" s="1"/>
  <c r="K157" i="6" l="1"/>
  <c r="B158" i="6"/>
  <c r="C158" i="6"/>
  <c r="H122" i="6"/>
  <c r="B159" i="6" l="1"/>
  <c r="C159" i="6"/>
  <c r="E122" i="6"/>
  <c r="G122" i="6" s="1"/>
  <c r="I122" i="6" s="1"/>
  <c r="J122" i="6" s="1"/>
  <c r="D123" i="6" s="1"/>
  <c r="K158" i="6" s="1"/>
  <c r="B160" i="6" l="1"/>
  <c r="C160" i="6"/>
  <c r="H123" i="6"/>
  <c r="C161" i="6" l="1"/>
  <c r="B161" i="6"/>
  <c r="E123" i="6"/>
  <c r="G123" i="6" s="1"/>
  <c r="I123" i="6" s="1"/>
  <c r="J123" i="6" s="1"/>
  <c r="D124" i="6" s="1"/>
  <c r="K159" i="6" s="1"/>
  <c r="B162" i="6" l="1"/>
  <c r="C162" i="6"/>
  <c r="H124" i="6"/>
  <c r="B163" i="6" l="1"/>
  <c r="C163" i="6"/>
  <c r="E124" i="6"/>
  <c r="G124" i="6" s="1"/>
  <c r="I124" i="6" s="1"/>
  <c r="J124" i="6" s="1"/>
  <c r="D125" i="6" s="1"/>
  <c r="K160" i="6" s="1"/>
  <c r="B164" i="6" l="1"/>
  <c r="C164" i="6"/>
  <c r="H125" i="6"/>
  <c r="E125" i="6" s="1"/>
  <c r="G125" i="6" s="1"/>
  <c r="I125" i="6" s="1"/>
  <c r="J125" i="6" s="1"/>
  <c r="D126" i="6" s="1"/>
  <c r="K161" i="6" s="1"/>
  <c r="B165" i="6" l="1"/>
  <c r="C165" i="6"/>
  <c r="H126" i="6"/>
  <c r="B166" i="6" l="1"/>
  <c r="C166" i="6"/>
  <c r="E126" i="6"/>
  <c r="G126" i="6" s="1"/>
  <c r="I126" i="6" s="1"/>
  <c r="J126" i="6" s="1"/>
  <c r="D127" i="6" s="1"/>
  <c r="K162" i="6" s="1"/>
  <c r="B167" i="6" l="1"/>
  <c r="C167" i="6"/>
  <c r="H127" i="6"/>
  <c r="B168" i="6" l="1"/>
  <c r="C168" i="6"/>
  <c r="E127" i="6"/>
  <c r="G127" i="6" s="1"/>
  <c r="I127" i="6" s="1"/>
  <c r="J127" i="6" s="1"/>
  <c r="D128" i="6" s="1"/>
  <c r="K163" i="6" s="1"/>
  <c r="B169" i="6" l="1"/>
  <c r="C169" i="6"/>
  <c r="H128" i="6"/>
  <c r="B170" i="6" l="1"/>
  <c r="C170" i="6"/>
  <c r="E128" i="6"/>
  <c r="G128" i="6" s="1"/>
  <c r="I128" i="6" s="1"/>
  <c r="J128" i="6" s="1"/>
  <c r="D129" i="6" s="1"/>
  <c r="K164" i="6" s="1"/>
  <c r="B171" i="6" l="1"/>
  <c r="C171" i="6"/>
  <c r="H129" i="6"/>
  <c r="B172" i="6" l="1"/>
  <c r="C172" i="6"/>
  <c r="E129" i="6"/>
  <c r="G129" i="6" s="1"/>
  <c r="I129" i="6" s="1"/>
  <c r="J129" i="6" s="1"/>
  <c r="D130" i="6" s="1"/>
  <c r="K165" i="6" s="1"/>
  <c r="B173" i="6" l="1"/>
  <c r="C173" i="6"/>
  <c r="H130" i="6"/>
  <c r="B174" i="6" l="1"/>
  <c r="C174" i="6"/>
  <c r="E130" i="6"/>
  <c r="G130" i="6" s="1"/>
  <c r="I130" i="6" s="1"/>
  <c r="J130" i="6" s="1"/>
  <c r="D131" i="6" s="1"/>
  <c r="K166" i="6" s="1"/>
  <c r="B175" i="6" l="1"/>
  <c r="C175" i="6"/>
  <c r="H131" i="6"/>
  <c r="B176" i="6" l="1"/>
  <c r="C176" i="6"/>
  <c r="E131" i="6"/>
  <c r="G131" i="6" s="1"/>
  <c r="I131" i="6" s="1"/>
  <c r="J131" i="6" s="1"/>
  <c r="D132" i="6" s="1"/>
  <c r="K167" i="6" s="1"/>
  <c r="B177" i="6" l="1"/>
  <c r="C177" i="6"/>
  <c r="H132" i="6"/>
  <c r="B178" i="6" l="1"/>
  <c r="C178" i="6"/>
  <c r="E132" i="6"/>
  <c r="G132" i="6" s="1"/>
  <c r="I132" i="6" s="1"/>
  <c r="J132" i="6" s="1"/>
  <c r="D133" i="6" s="1"/>
  <c r="K168" i="6" s="1"/>
  <c r="B179" i="6" l="1"/>
  <c r="C179" i="6"/>
  <c r="H133" i="6"/>
  <c r="B180" i="6" l="1"/>
  <c r="C180" i="6"/>
  <c r="E133" i="6"/>
  <c r="G133" i="6" s="1"/>
  <c r="I133" i="6" s="1"/>
  <c r="J133" i="6" s="1"/>
  <c r="D134" i="6" s="1"/>
  <c r="K169" i="6" s="1"/>
  <c r="B181" i="6" l="1"/>
  <c r="C181" i="6"/>
  <c r="H134" i="6"/>
  <c r="B182" i="6" l="1"/>
  <c r="C182" i="6"/>
  <c r="E134" i="6"/>
  <c r="G134" i="6" s="1"/>
  <c r="I134" i="6" s="1"/>
  <c r="J134" i="6" s="1"/>
  <c r="D135" i="6" s="1"/>
  <c r="K170" i="6" s="1"/>
  <c r="B183" i="6" l="1"/>
  <c r="C183" i="6"/>
  <c r="H135" i="6"/>
  <c r="B184" i="6" l="1"/>
  <c r="C184" i="6"/>
  <c r="E135" i="6"/>
  <c r="G135" i="6" s="1"/>
  <c r="I135" i="6" s="1"/>
  <c r="J135" i="6" s="1"/>
  <c r="D136" i="6" s="1"/>
  <c r="K171" i="6" s="1"/>
  <c r="C185" i="6" l="1"/>
  <c r="B185" i="6"/>
  <c r="H136" i="6"/>
  <c r="B186" i="6" l="1"/>
  <c r="C186" i="6"/>
  <c r="E136" i="6"/>
  <c r="G136" i="6" s="1"/>
  <c r="I136" i="6" s="1"/>
  <c r="J136" i="6" s="1"/>
  <c r="D137" i="6" s="1"/>
  <c r="K172" i="6" s="1"/>
  <c r="B187" i="6" l="1"/>
  <c r="C187" i="6"/>
  <c r="H137" i="6"/>
  <c r="B188" i="6" l="1"/>
  <c r="C188" i="6"/>
  <c r="E137" i="6"/>
  <c r="G137" i="6" s="1"/>
  <c r="I137" i="6" s="1"/>
  <c r="J137" i="6" s="1"/>
  <c r="D138" i="6" s="1"/>
  <c r="K173" i="6" s="1"/>
  <c r="C189" i="6" l="1"/>
  <c r="B189" i="6"/>
  <c r="H138" i="6"/>
  <c r="B190" i="6" l="1"/>
  <c r="C190" i="6"/>
  <c r="E138" i="6"/>
  <c r="G138" i="6" s="1"/>
  <c r="I138" i="6" s="1"/>
  <c r="J138" i="6" s="1"/>
  <c r="D139" i="6" s="1"/>
  <c r="K174" i="6" s="1"/>
  <c r="B191" i="6" l="1"/>
  <c r="C191" i="6"/>
  <c r="H139" i="6"/>
  <c r="B192" i="6" l="1"/>
  <c r="C192" i="6"/>
  <c r="E139" i="6"/>
  <c r="G139" i="6" s="1"/>
  <c r="I139" i="6" s="1"/>
  <c r="J139" i="6" s="1"/>
  <c r="D140" i="6" s="1"/>
  <c r="K175" i="6" s="1"/>
  <c r="B193" i="6" l="1"/>
  <c r="C193" i="6"/>
  <c r="H140" i="6"/>
  <c r="E140" i="6" s="1"/>
  <c r="G140" i="6" s="1"/>
  <c r="I140" i="6" s="1"/>
  <c r="J140" i="6" s="1"/>
  <c r="D141" i="6" s="1"/>
  <c r="K176" i="6" s="1"/>
  <c r="B194" i="6" l="1"/>
  <c r="C194" i="6"/>
  <c r="H141" i="6"/>
  <c r="B195" i="6" l="1"/>
  <c r="C195" i="6"/>
  <c r="E141" i="6"/>
  <c r="G141" i="6" s="1"/>
  <c r="I141" i="6" s="1"/>
  <c r="J141" i="6" s="1"/>
  <c r="D142" i="6" s="1"/>
  <c r="B196" i="6" l="1"/>
  <c r="C196" i="6"/>
  <c r="K177" i="6"/>
  <c r="H142" i="6"/>
  <c r="E142" i="6" s="1"/>
  <c r="G142" i="6" s="1"/>
  <c r="I142" i="6" s="1"/>
  <c r="J142" i="6" s="1"/>
  <c r="D143" i="6" s="1"/>
  <c r="B197" i="6" l="1"/>
  <c r="C197" i="6"/>
  <c r="H143" i="6"/>
  <c r="E143" i="6" s="1"/>
  <c r="G143" i="6" s="1"/>
  <c r="K178" i="6"/>
  <c r="B198" i="6" l="1"/>
  <c r="C198" i="6"/>
  <c r="I143" i="6"/>
  <c r="J143" i="6" s="1"/>
  <c r="D144" i="6" s="1"/>
  <c r="H144" i="6" s="1"/>
  <c r="E144" i="6" s="1"/>
  <c r="G144" i="6" s="1"/>
  <c r="I144" i="6" s="1"/>
  <c r="J144" i="6" s="1"/>
  <c r="D145" i="6" s="1"/>
  <c r="B199" i="6" l="1"/>
  <c r="C199" i="6"/>
  <c r="K179" i="6"/>
  <c r="H145" i="6"/>
  <c r="K180" i="6"/>
  <c r="B200" i="6" l="1"/>
  <c r="C200" i="6"/>
  <c r="E145" i="6"/>
  <c r="G145" i="6" s="1"/>
  <c r="I145" i="6" s="1"/>
  <c r="J145" i="6" s="1"/>
  <c r="D146" i="6" s="1"/>
  <c r="B201" i="6" l="1"/>
  <c r="C201" i="6"/>
  <c r="K181" i="6"/>
  <c r="H146" i="6"/>
  <c r="E146" i="6" s="1"/>
  <c r="G146" i="6" s="1"/>
  <c r="I146" i="6" s="1"/>
  <c r="J146" i="6" s="1"/>
  <c r="D147" i="6" s="1"/>
  <c r="B202" i="6" l="1"/>
  <c r="C202" i="6"/>
  <c r="K182" i="6"/>
  <c r="H147" i="6"/>
  <c r="B203" i="6" l="1"/>
  <c r="C203" i="6"/>
  <c r="E147" i="6"/>
  <c r="G147" i="6" s="1"/>
  <c r="I147" i="6" s="1"/>
  <c r="J147" i="6" s="1"/>
  <c r="D148" i="6" s="1"/>
  <c r="C204" i="6" l="1"/>
  <c r="B204" i="6"/>
  <c r="H148" i="6"/>
  <c r="E148" i="6" s="1"/>
  <c r="G148" i="6" s="1"/>
  <c r="I148" i="6" s="1"/>
  <c r="J148" i="6" s="1"/>
  <c r="D149" i="6" s="1"/>
  <c r="K183" i="6"/>
  <c r="C205" i="6" l="1"/>
  <c r="B205" i="6"/>
  <c r="K184" i="6"/>
  <c r="H149" i="6"/>
  <c r="B206" i="6" l="1"/>
  <c r="C206" i="6"/>
  <c r="E149" i="6"/>
  <c r="G149" i="6" s="1"/>
  <c r="I149" i="6" s="1"/>
  <c r="J149" i="6" s="1"/>
  <c r="D150" i="6" s="1"/>
  <c r="C207" i="6" l="1"/>
  <c r="B207" i="6"/>
  <c r="K185" i="6"/>
  <c r="H150" i="6"/>
  <c r="E150" i="6" s="1"/>
  <c r="G150" i="6" s="1"/>
  <c r="B208" i="6" l="1"/>
  <c r="C208" i="6"/>
  <c r="I150" i="6"/>
  <c r="J150" i="6" s="1"/>
  <c r="D151" i="6" s="1"/>
  <c r="H151" i="6" s="1"/>
  <c r="B209" i="6" l="1"/>
  <c r="C209" i="6"/>
  <c r="K186" i="6"/>
  <c r="E151" i="6"/>
  <c r="G151" i="6" s="1"/>
  <c r="I151" i="6" s="1"/>
  <c r="J151" i="6" s="1"/>
  <c r="D152" i="6" s="1"/>
  <c r="C210" i="6" l="1"/>
  <c r="B210" i="6"/>
  <c r="K187" i="6"/>
  <c r="H152" i="6"/>
  <c r="E152" i="6" s="1"/>
  <c r="G152" i="6" s="1"/>
  <c r="I152" i="6" s="1"/>
  <c r="J152" i="6" s="1"/>
  <c r="D153" i="6" s="1"/>
  <c r="B211" i="6" l="1"/>
  <c r="C211" i="6"/>
  <c r="K188" i="6"/>
  <c r="H153" i="6"/>
  <c r="B212" i="6" l="1"/>
  <c r="C212" i="6"/>
  <c r="E153" i="6"/>
  <c r="G153" i="6" s="1"/>
  <c r="I153" i="6" s="1"/>
  <c r="J153" i="6" s="1"/>
  <c r="D154" i="6" s="1"/>
  <c r="B213" i="6" l="1"/>
  <c r="C213" i="6"/>
  <c r="K189" i="6"/>
  <c r="H154" i="6"/>
  <c r="B214" i="6" l="1"/>
  <c r="C214" i="6"/>
  <c r="E154" i="6"/>
  <c r="G154" i="6" s="1"/>
  <c r="I154" i="6" s="1"/>
  <c r="J154" i="6" s="1"/>
  <c r="D155" i="6" s="1"/>
  <c r="C215" i="6" l="1"/>
  <c r="B215" i="6"/>
  <c r="K190" i="6"/>
  <c r="H155" i="6"/>
  <c r="E155" i="6" s="1"/>
  <c r="G155" i="6" s="1"/>
  <c r="B216" i="6" l="1"/>
  <c r="C216" i="6"/>
  <c r="I155" i="6"/>
  <c r="J155" i="6" s="1"/>
  <c r="D156" i="6" s="1"/>
  <c r="H156" i="6" s="1"/>
  <c r="C217" i="6" l="1"/>
  <c r="B217" i="6"/>
  <c r="K191" i="6"/>
  <c r="E156" i="6"/>
  <c r="G156" i="6" s="1"/>
  <c r="I156" i="6" s="1"/>
  <c r="J156" i="6" s="1"/>
  <c r="D157" i="6" s="1"/>
  <c r="B218" i="6" l="1"/>
  <c r="C218" i="6"/>
  <c r="K192" i="6"/>
  <c r="H157" i="6"/>
  <c r="E157" i="6" s="1"/>
  <c r="G157" i="6" s="1"/>
  <c r="I157" i="6" s="1"/>
  <c r="J157" i="6" s="1"/>
  <c r="D158" i="6" s="1"/>
  <c r="B219" i="6" l="1"/>
  <c r="C219" i="6"/>
  <c r="H158" i="6"/>
  <c r="K193" i="6"/>
  <c r="B220" i="6" l="1"/>
  <c r="C220" i="6"/>
  <c r="E158" i="6"/>
  <c r="G158" i="6" s="1"/>
  <c r="I158" i="6" s="1"/>
  <c r="J158" i="6" s="1"/>
  <c r="D159" i="6" s="1"/>
  <c r="B221" i="6" l="1"/>
  <c r="C221" i="6"/>
  <c r="K194" i="6"/>
  <c r="H159" i="6"/>
  <c r="C222" i="6" l="1"/>
  <c r="B222" i="6"/>
  <c r="E159" i="6"/>
  <c r="G159" i="6" s="1"/>
  <c r="I159" i="6" s="1"/>
  <c r="J159" i="6" s="1"/>
  <c r="D160" i="6" s="1"/>
  <c r="B223" i="6" l="1"/>
  <c r="C223" i="6"/>
  <c r="K195" i="6"/>
  <c r="H160" i="6"/>
  <c r="E160" i="6" s="1"/>
  <c r="G160" i="6" s="1"/>
  <c r="B224" i="6" l="1"/>
  <c r="C224" i="6"/>
  <c r="I160" i="6"/>
  <c r="J160" i="6" s="1"/>
  <c r="D161" i="6" s="1"/>
  <c r="H161" i="6" s="1"/>
  <c r="B225" i="6" l="1"/>
  <c r="C225" i="6"/>
  <c r="K196" i="6"/>
  <c r="E161" i="6"/>
  <c r="G161" i="6" s="1"/>
  <c r="I161" i="6" s="1"/>
  <c r="J161" i="6" s="1"/>
  <c r="D162" i="6" s="1"/>
  <c r="C226" i="6" l="1"/>
  <c r="B226" i="6"/>
  <c r="H162" i="6"/>
  <c r="K197" i="6"/>
  <c r="B227" i="6" l="1"/>
  <c r="C227" i="6"/>
  <c r="E162" i="6"/>
  <c r="G162" i="6" s="1"/>
  <c r="I162" i="6" s="1"/>
  <c r="J162" i="6" s="1"/>
  <c r="D163" i="6" s="1"/>
  <c r="B228" i="6" l="1"/>
  <c r="C228" i="6"/>
  <c r="H163" i="6"/>
  <c r="E163" i="6" s="1"/>
  <c r="G163" i="6" s="1"/>
  <c r="I163" i="6" s="1"/>
  <c r="J163" i="6" s="1"/>
  <c r="D164" i="6" s="1"/>
  <c r="K198" i="6"/>
  <c r="B229" i="6" l="1"/>
  <c r="C229" i="6"/>
  <c r="K199" i="6"/>
  <c r="H164" i="6"/>
  <c r="B230" i="6" l="1"/>
  <c r="C230" i="6"/>
  <c r="E164" i="6"/>
  <c r="G164" i="6" s="1"/>
  <c r="I164" i="6" s="1"/>
  <c r="J164" i="6" s="1"/>
  <c r="D165" i="6" s="1"/>
  <c r="B231" i="6" l="1"/>
  <c r="C231" i="6"/>
  <c r="K200" i="6"/>
  <c r="H165" i="6"/>
  <c r="E165" i="6" s="1"/>
  <c r="G165" i="6" s="1"/>
  <c r="I165" i="6" s="1"/>
  <c r="J165" i="6" s="1"/>
  <c r="D166" i="6" s="1"/>
  <c r="B232" i="6" l="1"/>
  <c r="C232" i="6"/>
  <c r="K201" i="6"/>
  <c r="H166" i="6"/>
  <c r="E166" i="6"/>
  <c r="G166" i="6" s="1"/>
  <c r="B233" i="6" l="1"/>
  <c r="C233" i="6"/>
  <c r="I166" i="6"/>
  <c r="J166" i="6" s="1"/>
  <c r="D167" i="6" s="1"/>
  <c r="K202" i="6" s="1"/>
  <c r="C234" i="6" l="1"/>
  <c r="B234" i="6"/>
  <c r="H167" i="6"/>
  <c r="E167" i="6" s="1"/>
  <c r="G167" i="6" s="1"/>
  <c r="I167" i="6" s="1"/>
  <c r="J167" i="6" s="1"/>
  <c r="D168" i="6" s="1"/>
  <c r="B235" i="6" l="1"/>
  <c r="C235" i="6"/>
  <c r="K203" i="6"/>
  <c r="H168" i="6"/>
  <c r="E168" i="6" s="1"/>
  <c r="G168" i="6" s="1"/>
  <c r="I168" i="6" s="1"/>
  <c r="J168" i="6" s="1"/>
  <c r="D169" i="6" s="1"/>
  <c r="B236" i="6" l="1"/>
  <c r="C236" i="6"/>
  <c r="H169" i="6"/>
  <c r="E169" i="6" s="1"/>
  <c r="G169" i="6" s="1"/>
  <c r="I169" i="6" s="1"/>
  <c r="J169" i="6" s="1"/>
  <c r="D170" i="6" s="1"/>
  <c r="K204" i="6"/>
  <c r="C237" i="6" l="1"/>
  <c r="B237" i="6"/>
  <c r="H170" i="6"/>
  <c r="E170" i="6" s="1"/>
  <c r="G170" i="6" s="1"/>
  <c r="I170" i="6" s="1"/>
  <c r="J170" i="6" s="1"/>
  <c r="D171" i="6" s="1"/>
  <c r="K205" i="6"/>
  <c r="B238" i="6" l="1"/>
  <c r="C238" i="6"/>
  <c r="H171" i="6"/>
  <c r="E171" i="6" s="1"/>
  <c r="G171" i="6" s="1"/>
  <c r="I171" i="6" s="1"/>
  <c r="J171" i="6" s="1"/>
  <c r="D172" i="6" s="1"/>
  <c r="K206" i="6"/>
  <c r="B239" i="6" l="1"/>
  <c r="C239" i="6"/>
  <c r="H172" i="6"/>
  <c r="K207" i="6"/>
  <c r="C240" i="6" l="1"/>
  <c r="B240" i="6"/>
  <c r="E172" i="6"/>
  <c r="G172" i="6" s="1"/>
  <c r="I172" i="6" s="1"/>
  <c r="J172" i="6" s="1"/>
  <c r="D173" i="6" s="1"/>
  <c r="B241" i="6" l="1"/>
  <c r="C241" i="6"/>
  <c r="H173" i="6"/>
  <c r="E173" i="6" s="1"/>
  <c r="G173" i="6" s="1"/>
  <c r="I173" i="6" s="1"/>
  <c r="J173" i="6" s="1"/>
  <c r="D174" i="6" s="1"/>
  <c r="K208" i="6"/>
  <c r="C242" i="6" l="1"/>
  <c r="B242" i="6"/>
  <c r="H174" i="6"/>
  <c r="E174" i="6" s="1"/>
  <c r="G174" i="6" s="1"/>
  <c r="I174" i="6" s="1"/>
  <c r="J174" i="6" s="1"/>
  <c r="D175" i="6" s="1"/>
  <c r="K209" i="6"/>
  <c r="B243" i="6" l="1"/>
  <c r="C243" i="6"/>
  <c r="H175" i="6"/>
  <c r="E175" i="6" s="1"/>
  <c r="G175" i="6" s="1"/>
  <c r="I175" i="6" s="1"/>
  <c r="J175" i="6" s="1"/>
  <c r="D176" i="6" s="1"/>
  <c r="K210" i="6"/>
  <c r="B244" i="6" l="1"/>
  <c r="C244" i="6"/>
  <c r="H176" i="6"/>
  <c r="K211" i="6"/>
  <c r="B245" i="6" l="1"/>
  <c r="C245" i="6"/>
  <c r="E176" i="6"/>
  <c r="G176" i="6" s="1"/>
  <c r="I176" i="6" s="1"/>
  <c r="J176" i="6" s="1"/>
  <c r="D177" i="6" s="1"/>
  <c r="C246" i="6" l="1"/>
  <c r="B246" i="6"/>
  <c r="K212" i="6"/>
  <c r="H177" i="6"/>
  <c r="B247" i="6" l="1"/>
  <c r="C247" i="6"/>
  <c r="E177" i="6"/>
  <c r="G177" i="6" s="1"/>
  <c r="I177" i="6" s="1"/>
  <c r="J177" i="6" s="1"/>
  <c r="D178" i="6" s="1"/>
  <c r="B248" i="6" l="1"/>
  <c r="C248" i="6"/>
  <c r="K213" i="6"/>
  <c r="H178" i="6"/>
  <c r="B249" i="6" l="1"/>
  <c r="C249" i="6"/>
  <c r="E178" i="6"/>
  <c r="G178" i="6" s="1"/>
  <c r="I178" i="6" s="1"/>
  <c r="J178" i="6" s="1"/>
  <c r="D179" i="6" s="1"/>
  <c r="C250" i="6" l="1"/>
  <c r="B250" i="6"/>
  <c r="K214" i="6"/>
  <c r="H179" i="6"/>
  <c r="B251" i="6" l="1"/>
  <c r="C251" i="6"/>
  <c r="E179" i="6"/>
  <c r="G179" i="6" s="1"/>
  <c r="I179" i="6" s="1"/>
  <c r="J179" i="6" s="1"/>
  <c r="D180" i="6" s="1"/>
  <c r="B252" i="6" l="1"/>
  <c r="C252" i="6"/>
  <c r="K215" i="6"/>
  <c r="H180" i="6"/>
  <c r="B253" i="6" l="1"/>
  <c r="C253" i="6"/>
  <c r="E180" i="6"/>
  <c r="G180" i="6" s="1"/>
  <c r="I180" i="6" s="1"/>
  <c r="J180" i="6" s="1"/>
  <c r="D181" i="6" s="1"/>
  <c r="C254" i="6" l="1"/>
  <c r="B254" i="6"/>
  <c r="K216" i="6"/>
  <c r="H181" i="6"/>
  <c r="B255" i="6" l="1"/>
  <c r="C255" i="6"/>
  <c r="E181" i="6"/>
  <c r="G181" i="6" s="1"/>
  <c r="I181" i="6" s="1"/>
  <c r="J181" i="6" s="1"/>
  <c r="D182" i="6" s="1"/>
  <c r="C256" i="6" l="1"/>
  <c r="B256" i="6"/>
  <c r="K217" i="6"/>
  <c r="H182" i="6"/>
  <c r="E182" i="6" s="1"/>
  <c r="G182" i="6" s="1"/>
  <c r="I182" i="6" s="1"/>
  <c r="J182" i="6" s="1"/>
  <c r="D183" i="6" s="1"/>
  <c r="C257" i="6" l="1"/>
  <c r="B257" i="6"/>
  <c r="H183" i="6"/>
  <c r="E183" i="6" s="1"/>
  <c r="G183" i="6" s="1"/>
  <c r="I183" i="6" s="1"/>
  <c r="J183" i="6" s="1"/>
  <c r="D184" i="6" s="1"/>
  <c r="K218" i="6"/>
  <c r="C258" i="6" l="1"/>
  <c r="B258" i="6"/>
  <c r="K219" i="6"/>
  <c r="H184" i="6"/>
  <c r="C259" i="6" l="1"/>
  <c r="B259" i="6"/>
  <c r="E184" i="6"/>
  <c r="G184" i="6" s="1"/>
  <c r="I184" i="6" s="1"/>
  <c r="J184" i="6" s="1"/>
  <c r="D185" i="6" s="1"/>
  <c r="B260" i="6" l="1"/>
  <c r="C260" i="6"/>
  <c r="K220" i="6"/>
  <c r="H185" i="6"/>
  <c r="E185" i="6" s="1"/>
  <c r="G185" i="6" s="1"/>
  <c r="I185" i="6" s="1"/>
  <c r="J185" i="6" s="1"/>
  <c r="D186" i="6" s="1"/>
  <c r="C261" i="6" l="1"/>
  <c r="B261" i="6"/>
  <c r="H186" i="6"/>
  <c r="K221" i="6"/>
  <c r="C262" i="6" l="1"/>
  <c r="B262" i="6"/>
  <c r="E186" i="6"/>
  <c r="G186" i="6" s="1"/>
  <c r="I186" i="6" s="1"/>
  <c r="J186" i="6" s="1"/>
  <c r="D187" i="6" s="1"/>
  <c r="B263" i="6" l="1"/>
  <c r="C263" i="6"/>
  <c r="K222" i="6"/>
  <c r="H187" i="6"/>
  <c r="E187" i="6" s="1"/>
  <c r="G187" i="6" s="1"/>
  <c r="I187" i="6" s="1"/>
  <c r="J187" i="6" s="1"/>
  <c r="D188" i="6" s="1"/>
  <c r="C264" i="6" l="1"/>
  <c r="B264" i="6"/>
  <c r="K223" i="6"/>
  <c r="H188" i="6"/>
  <c r="B265" i="6" l="1"/>
  <c r="C265" i="6"/>
  <c r="E188" i="6"/>
  <c r="G188" i="6" s="1"/>
  <c r="I188" i="6" s="1"/>
  <c r="J188" i="6" s="1"/>
  <c r="D189" i="6" s="1"/>
  <c r="B266" i="6" l="1"/>
  <c r="C266" i="6"/>
  <c r="H189" i="6"/>
  <c r="K224" i="6"/>
  <c r="B267" i="6" l="1"/>
  <c r="C267" i="6"/>
  <c r="E189" i="6"/>
  <c r="G189" i="6" s="1"/>
  <c r="I189" i="6" s="1"/>
  <c r="J189" i="6" s="1"/>
  <c r="D190" i="6" s="1"/>
  <c r="C268" i="6" l="1"/>
  <c r="B268" i="6"/>
  <c r="H190" i="6"/>
  <c r="E190" i="6" s="1"/>
  <c r="G190" i="6" s="1"/>
  <c r="I190" i="6" s="1"/>
  <c r="J190" i="6" s="1"/>
  <c r="D191" i="6" s="1"/>
  <c r="K225" i="6"/>
  <c r="B269" i="6" l="1"/>
  <c r="C269" i="6"/>
  <c r="K226" i="6"/>
  <c r="H191" i="6"/>
  <c r="B270" i="6" l="1"/>
  <c r="C270" i="6"/>
  <c r="E191" i="6"/>
  <c r="G191" i="6" s="1"/>
  <c r="I191" i="6" s="1"/>
  <c r="J191" i="6" s="1"/>
  <c r="D192" i="6" s="1"/>
  <c r="B271" i="6" l="1"/>
  <c r="C271" i="6"/>
  <c r="H192" i="6"/>
  <c r="E192" i="6" s="1"/>
  <c r="G192" i="6" s="1"/>
  <c r="I192" i="6" s="1"/>
  <c r="J192" i="6" s="1"/>
  <c r="D193" i="6" s="1"/>
  <c r="K227" i="6"/>
  <c r="B272" i="6" l="1"/>
  <c r="C272" i="6"/>
  <c r="K228" i="6"/>
  <c r="H193" i="6"/>
  <c r="E193" i="6" s="1"/>
  <c r="G193" i="6" s="1"/>
  <c r="I193" i="6" s="1"/>
  <c r="J193" i="6" s="1"/>
  <c r="D194" i="6" s="1"/>
  <c r="B273" i="6" l="1"/>
  <c r="C273" i="6"/>
  <c r="K229" i="6"/>
  <c r="H194" i="6"/>
  <c r="B274" i="6" l="1"/>
  <c r="C274" i="6"/>
  <c r="E194" i="6"/>
  <c r="G194" i="6" s="1"/>
  <c r="I194" i="6" s="1"/>
  <c r="J194" i="6" s="1"/>
  <c r="D195" i="6" s="1"/>
  <c r="B275" i="6" l="1"/>
  <c r="C275" i="6"/>
  <c r="H195" i="6"/>
  <c r="E195" i="6" s="1"/>
  <c r="G195" i="6" s="1"/>
  <c r="I195" i="6" s="1"/>
  <c r="J195" i="6" s="1"/>
  <c r="D196" i="6" s="1"/>
  <c r="K230" i="6"/>
  <c r="B276" i="6" l="1"/>
  <c r="C276" i="6"/>
  <c r="H196" i="6"/>
  <c r="E196" i="6" s="1"/>
  <c r="G196" i="6" s="1"/>
  <c r="I196" i="6" s="1"/>
  <c r="J196" i="6" s="1"/>
  <c r="D197" i="6" s="1"/>
  <c r="K231" i="6"/>
  <c r="B277" i="6" l="1"/>
  <c r="C277" i="6"/>
  <c r="H197" i="6"/>
  <c r="E197" i="6" s="1"/>
  <c r="G197" i="6" s="1"/>
  <c r="I197" i="6" s="1"/>
  <c r="J197" i="6" s="1"/>
  <c r="D198" i="6" s="1"/>
  <c r="K232" i="6"/>
  <c r="B278" i="6" l="1"/>
  <c r="C278" i="6"/>
  <c r="K233" i="6"/>
  <c r="H198" i="6"/>
  <c r="B279" i="6" l="1"/>
  <c r="C279" i="6"/>
  <c r="E198" i="6"/>
  <c r="G198" i="6" s="1"/>
  <c r="I198" i="6" s="1"/>
  <c r="J198" i="6" s="1"/>
  <c r="D199" i="6" s="1"/>
  <c r="B280" i="6" l="1"/>
  <c r="C280" i="6"/>
  <c r="K234" i="6"/>
  <c r="H199" i="6"/>
  <c r="E199" i="6" s="1"/>
  <c r="G199" i="6" s="1"/>
  <c r="I199" i="6" s="1"/>
  <c r="J199" i="6" s="1"/>
  <c r="D200" i="6" s="1"/>
  <c r="B281" i="6" l="1"/>
  <c r="C281" i="6"/>
  <c r="K235" i="6"/>
  <c r="H200" i="6"/>
  <c r="C282" i="6" l="1"/>
  <c r="B282" i="6"/>
  <c r="E200" i="6"/>
  <c r="G200" i="6" s="1"/>
  <c r="I200" i="6" s="1"/>
  <c r="J200" i="6" s="1"/>
  <c r="D201" i="6" s="1"/>
  <c r="B283" i="6" l="1"/>
  <c r="C283" i="6"/>
  <c r="K236" i="6"/>
  <c r="H201" i="6"/>
  <c r="E201" i="6" s="1"/>
  <c r="G201" i="6" s="1"/>
  <c r="I201" i="6" s="1"/>
  <c r="J201" i="6" s="1"/>
  <c r="D202" i="6" s="1"/>
  <c r="C284" i="6" l="1"/>
  <c r="B284" i="6"/>
  <c r="H202" i="6"/>
  <c r="E202" i="6" s="1"/>
  <c r="G202" i="6" s="1"/>
  <c r="K237" i="6"/>
  <c r="B285" i="6" l="1"/>
  <c r="C285" i="6"/>
  <c r="I202" i="6"/>
  <c r="J202" i="6" s="1"/>
  <c r="D203" i="6" s="1"/>
  <c r="K238" i="6" s="1"/>
  <c r="B286" i="6" l="1"/>
  <c r="C286" i="6"/>
  <c r="H203" i="6"/>
  <c r="E203" i="6" s="1"/>
  <c r="G203" i="6" s="1"/>
  <c r="I203" i="6" s="1"/>
  <c r="J203" i="6" s="1"/>
  <c r="D204" i="6" s="1"/>
  <c r="H204" i="6" s="1"/>
  <c r="B287" i="6" l="1"/>
  <c r="C287" i="6"/>
  <c r="K239" i="6"/>
  <c r="E204" i="6"/>
  <c r="G204" i="6" s="1"/>
  <c r="I204" i="6" s="1"/>
  <c r="J204" i="6" s="1"/>
  <c r="D205" i="6" s="1"/>
  <c r="B288" i="6" l="1"/>
  <c r="C288" i="6"/>
  <c r="K240" i="6"/>
  <c r="H205" i="6"/>
  <c r="E205" i="6" s="1"/>
  <c r="G205" i="6" s="1"/>
  <c r="I205" i="6" s="1"/>
  <c r="J205" i="6" s="1"/>
  <c r="D206" i="6" s="1"/>
  <c r="C289" i="6" l="1"/>
  <c r="B289" i="6"/>
  <c r="K241" i="6"/>
  <c r="H206" i="6"/>
  <c r="E206" i="6" s="1"/>
  <c r="G206" i="6" s="1"/>
  <c r="I206" i="6" s="1"/>
  <c r="J206" i="6" s="1"/>
  <c r="D207" i="6" s="1"/>
  <c r="B290" i="6" l="1"/>
  <c r="C290" i="6"/>
  <c r="H207" i="6"/>
  <c r="K242" i="6"/>
  <c r="B291" i="6" l="1"/>
  <c r="C291" i="6"/>
  <c r="E207" i="6"/>
  <c r="G207" i="6" s="1"/>
  <c r="I207" i="6" s="1"/>
  <c r="J207" i="6" s="1"/>
  <c r="D208" i="6" s="1"/>
  <c r="B292" i="6" l="1"/>
  <c r="C292" i="6"/>
  <c r="K243" i="6"/>
  <c r="H208" i="6"/>
  <c r="E208" i="6" s="1"/>
  <c r="G208" i="6" s="1"/>
  <c r="I208" i="6" s="1"/>
  <c r="J208" i="6" s="1"/>
  <c r="D209" i="6" s="1"/>
  <c r="B293" i="6" l="1"/>
  <c r="C293" i="6"/>
  <c r="K244" i="6"/>
  <c r="H209" i="6"/>
  <c r="C294" i="6" l="1"/>
  <c r="B294" i="6"/>
  <c r="E209" i="6"/>
  <c r="G209" i="6" s="1"/>
  <c r="I209" i="6" s="1"/>
  <c r="J209" i="6" s="1"/>
  <c r="D210" i="6" s="1"/>
  <c r="C295" i="6" l="1"/>
  <c r="B295" i="6"/>
  <c r="H210" i="6"/>
  <c r="E210" i="6" s="1"/>
  <c r="G210" i="6" s="1"/>
  <c r="I210" i="6" s="1"/>
  <c r="J210" i="6" s="1"/>
  <c r="D211" i="6" s="1"/>
  <c r="K245" i="6"/>
  <c r="B296" i="6" l="1"/>
  <c r="C296" i="6"/>
  <c r="H211" i="6"/>
  <c r="K246" i="6"/>
  <c r="B297" i="6" l="1"/>
  <c r="C297" i="6"/>
  <c r="E211" i="6"/>
  <c r="G211" i="6" s="1"/>
  <c r="I211" i="6" s="1"/>
  <c r="J211" i="6" s="1"/>
  <c r="D212" i="6" s="1"/>
  <c r="B298" i="6" l="1"/>
  <c r="C298" i="6"/>
  <c r="K247" i="6"/>
  <c r="H212" i="6"/>
  <c r="B299" i="6" l="1"/>
  <c r="C299" i="6"/>
  <c r="E212" i="6"/>
  <c r="G212" i="6" s="1"/>
  <c r="I212" i="6" s="1"/>
  <c r="J212" i="6" s="1"/>
  <c r="D213" i="6" s="1"/>
  <c r="C300" i="6" l="1"/>
  <c r="B300" i="6"/>
  <c r="H213" i="6"/>
  <c r="E213" i="6" s="1"/>
  <c r="G213" i="6" s="1"/>
  <c r="I213" i="6" s="1"/>
  <c r="J213" i="6" s="1"/>
  <c r="D214" i="6" s="1"/>
  <c r="K248" i="6"/>
  <c r="B301" i="6" l="1"/>
  <c r="C301" i="6"/>
  <c r="H214" i="6"/>
  <c r="E214" i="6" s="1"/>
  <c r="G214" i="6" s="1"/>
  <c r="K249" i="6"/>
  <c r="B302" i="6" l="1"/>
  <c r="C302" i="6"/>
  <c r="I214" i="6"/>
  <c r="J214" i="6" s="1"/>
  <c r="D215" i="6" s="1"/>
  <c r="K250" i="6" s="1"/>
  <c r="B303" i="6" l="1"/>
  <c r="C303" i="6"/>
  <c r="H215" i="6"/>
  <c r="E215" i="6" s="1"/>
  <c r="G215" i="6" s="1"/>
  <c r="B304" i="6" l="1"/>
  <c r="C304" i="6"/>
  <c r="I215" i="6"/>
  <c r="J215" i="6" s="1"/>
  <c r="D216" i="6" s="1"/>
  <c r="H216" i="6" s="1"/>
  <c r="B305" i="6" l="1"/>
  <c r="C305" i="6"/>
  <c r="K251" i="6"/>
  <c r="E216" i="6"/>
  <c r="G216" i="6" s="1"/>
  <c r="I216" i="6" s="1"/>
  <c r="J216" i="6" s="1"/>
  <c r="D217" i="6" s="1"/>
  <c r="B306" i="6" l="1"/>
  <c r="C306" i="6"/>
  <c r="H217" i="6"/>
  <c r="E217" i="6"/>
  <c r="G217" i="6" s="1"/>
  <c r="K252" i="6"/>
  <c r="B307" i="6" l="1"/>
  <c r="C307" i="6"/>
  <c r="I217" i="6"/>
  <c r="J217" i="6" s="1"/>
  <c r="D218" i="6" s="1"/>
  <c r="H218" i="6" s="1"/>
  <c r="E218" i="6" s="1"/>
  <c r="G218" i="6" s="1"/>
  <c r="C308" i="6" l="1"/>
  <c r="B308" i="6"/>
  <c r="K253" i="6"/>
  <c r="I218" i="6"/>
  <c r="J218" i="6" s="1"/>
  <c r="D219" i="6" s="1"/>
  <c r="K254" i="6" s="1"/>
  <c r="B309" i="6" l="1"/>
  <c r="C309" i="6"/>
  <c r="H219" i="6"/>
  <c r="E219" i="6" s="1"/>
  <c r="G219" i="6" s="1"/>
  <c r="I219" i="6" s="1"/>
  <c r="J219" i="6" s="1"/>
  <c r="D220" i="6" s="1"/>
  <c r="B310" i="6" l="1"/>
  <c r="C310" i="6"/>
  <c r="H220" i="6"/>
  <c r="E220" i="6" s="1"/>
  <c r="G220" i="6" s="1"/>
  <c r="K255" i="6"/>
  <c r="B311" i="6" l="1"/>
  <c r="C311" i="6"/>
  <c r="I220" i="6"/>
  <c r="J220" i="6" s="1"/>
  <c r="D221" i="6" s="1"/>
  <c r="H221" i="6" s="1"/>
  <c r="E221" i="6" s="1"/>
  <c r="G221" i="6" s="1"/>
  <c r="B312" i="6" l="1"/>
  <c r="C312" i="6"/>
  <c r="K256" i="6"/>
  <c r="I221" i="6"/>
  <c r="J221" i="6" s="1"/>
  <c r="D222" i="6" s="1"/>
  <c r="B313" i="6" l="1"/>
  <c r="C313" i="6"/>
  <c r="H222" i="6"/>
  <c r="E222" i="6" s="1"/>
  <c r="G222" i="6" s="1"/>
  <c r="K257" i="6"/>
  <c r="C314" i="6" l="1"/>
  <c r="B314" i="6"/>
  <c r="I222" i="6"/>
  <c r="J222" i="6" s="1"/>
  <c r="D223" i="6" s="1"/>
  <c r="H223" i="6" s="1"/>
  <c r="B315" i="6" l="1"/>
  <c r="C315" i="6"/>
  <c r="E223" i="6"/>
  <c r="G223" i="6" s="1"/>
  <c r="I223" i="6" s="1"/>
  <c r="J223" i="6" s="1"/>
  <c r="D224" i="6" s="1"/>
  <c r="K259" i="6" s="1"/>
  <c r="K258" i="6"/>
  <c r="B316" i="6" l="1"/>
  <c r="C316" i="6"/>
  <c r="H224" i="6"/>
  <c r="E224" i="6" s="1"/>
  <c r="G224" i="6" s="1"/>
  <c r="B317" i="6" l="1"/>
  <c r="C317" i="6"/>
  <c r="I224" i="6"/>
  <c r="J224" i="6" s="1"/>
  <c r="D225" i="6" s="1"/>
  <c r="C318" i="6" l="1"/>
  <c r="B318" i="6"/>
  <c r="H225" i="6"/>
  <c r="K260" i="6"/>
  <c r="C319" i="6" l="1"/>
  <c r="B319" i="6"/>
  <c r="E225" i="6"/>
  <c r="G225" i="6" s="1"/>
  <c r="I225" i="6" s="1"/>
  <c r="J225" i="6" s="1"/>
  <c r="D226" i="6" s="1"/>
  <c r="B320" i="6" l="1"/>
  <c r="C320" i="6"/>
  <c r="H226" i="6"/>
  <c r="K261" i="6"/>
  <c r="B321" i="6" l="1"/>
  <c r="C321" i="6"/>
  <c r="E226" i="6"/>
  <c r="G226" i="6" s="1"/>
  <c r="I226" i="6" s="1"/>
  <c r="J226" i="6" s="1"/>
  <c r="D227" i="6" s="1"/>
  <c r="C322" i="6" l="1"/>
  <c r="B322" i="6"/>
  <c r="H227" i="6"/>
  <c r="E227" i="6" s="1"/>
  <c r="G227" i="6" s="1"/>
  <c r="I227" i="6" s="1"/>
  <c r="J227" i="6" s="1"/>
  <c r="D228" i="6" s="1"/>
  <c r="K262" i="6"/>
  <c r="B323" i="6" l="1"/>
  <c r="C323" i="6"/>
  <c r="K263" i="6"/>
  <c r="H228" i="6"/>
  <c r="C324" i="6" l="1"/>
  <c r="B324" i="6"/>
  <c r="E228" i="6"/>
  <c r="G228" i="6" s="1"/>
  <c r="I228" i="6" s="1"/>
  <c r="J228" i="6" s="1"/>
  <c r="D229" i="6" s="1"/>
  <c r="B325" i="6" l="1"/>
  <c r="C325" i="6"/>
  <c r="H229" i="6"/>
  <c r="E229" i="6" s="1"/>
  <c r="G229" i="6" s="1"/>
  <c r="K264" i="6"/>
  <c r="B326" i="6" l="1"/>
  <c r="C326" i="6"/>
  <c r="I229" i="6"/>
  <c r="J229" i="6" s="1"/>
  <c r="D230" i="6" s="1"/>
  <c r="H230" i="6" s="1"/>
  <c r="E230" i="6" s="1"/>
  <c r="G230" i="6" s="1"/>
  <c r="I230" i="6" s="1"/>
  <c r="J230" i="6" s="1"/>
  <c r="D231" i="6" s="1"/>
  <c r="B327" i="6" l="1"/>
  <c r="C327" i="6"/>
  <c r="K265" i="6"/>
  <c r="H231" i="6"/>
  <c r="E231" i="6" s="1"/>
  <c r="G231" i="6" s="1"/>
  <c r="I231" i="6" s="1"/>
  <c r="J231" i="6" s="1"/>
  <c r="D232" i="6" s="1"/>
  <c r="K266" i="6"/>
  <c r="C328" i="6" l="1"/>
  <c r="B328" i="6"/>
  <c r="H232" i="6"/>
  <c r="K267" i="6"/>
  <c r="E232" i="6"/>
  <c r="G232" i="6" s="1"/>
  <c r="B329" i="6" l="1"/>
  <c r="C329" i="6"/>
  <c r="I232" i="6"/>
  <c r="J232" i="6" s="1"/>
  <c r="D233" i="6" s="1"/>
  <c r="K268" i="6" s="1"/>
  <c r="B330" i="6" l="1"/>
  <c r="C330" i="6"/>
  <c r="H233" i="6"/>
  <c r="E233" i="6" s="1"/>
  <c r="G233" i="6" s="1"/>
  <c r="I233" i="6" s="1"/>
  <c r="J233" i="6" s="1"/>
  <c r="D234" i="6" s="1"/>
  <c r="K269" i="6" s="1"/>
  <c r="C331" i="6" l="1"/>
  <c r="B331" i="6"/>
  <c r="H234" i="6"/>
  <c r="E234" i="6" s="1"/>
  <c r="G234" i="6" s="1"/>
  <c r="B332" i="6" l="1"/>
  <c r="C332" i="6"/>
  <c r="I234" i="6"/>
  <c r="J234" i="6" s="1"/>
  <c r="D235" i="6" s="1"/>
  <c r="H235" i="6" s="1"/>
  <c r="C333" i="6" l="1"/>
  <c r="B333" i="6"/>
  <c r="E235" i="6"/>
  <c r="G235" i="6" s="1"/>
  <c r="I235" i="6" s="1"/>
  <c r="J235" i="6" s="1"/>
  <c r="D236" i="6" s="1"/>
  <c r="H236" i="6" s="1"/>
  <c r="K270" i="6"/>
  <c r="B334" i="6" l="1"/>
  <c r="B335" i="6" s="1"/>
  <c r="B336" i="6" s="1"/>
  <c r="B337" i="6" s="1"/>
  <c r="B338" i="6" s="1"/>
  <c r="B339" i="6" s="1"/>
  <c r="B340" i="6" s="1"/>
  <c r="B341" i="6" s="1"/>
  <c r="B342" i="6" s="1"/>
  <c r="B343" i="6" s="1"/>
  <c r="B344" i="6" s="1"/>
  <c r="B345" i="6" s="1"/>
  <c r="C334" i="6"/>
  <c r="E236" i="6"/>
  <c r="G236" i="6" s="1"/>
  <c r="I236" i="6" s="1"/>
  <c r="J236" i="6" s="1"/>
  <c r="D237" i="6" s="1"/>
  <c r="K272" i="6" s="1"/>
  <c r="K271" i="6"/>
  <c r="B346" i="6" l="1"/>
  <c r="E345" i="6"/>
  <c r="G345" i="6" s="1"/>
  <c r="I345" i="6" s="1"/>
  <c r="J345" i="6" s="1"/>
  <c r="H237" i="6"/>
  <c r="E237" i="6" s="1"/>
  <c r="G237" i="6" s="1"/>
  <c r="I237" i="6" s="1"/>
  <c r="J237" i="6" s="1"/>
  <c r="D238" i="6" s="1"/>
  <c r="K273" i="6" s="1"/>
  <c r="B347" i="6" l="1"/>
  <c r="E346" i="6"/>
  <c r="G346" i="6" s="1"/>
  <c r="I346" i="6" s="1"/>
  <c r="J346" i="6" s="1"/>
  <c r="H238" i="6"/>
  <c r="E238" i="6" s="1"/>
  <c r="G238" i="6" s="1"/>
  <c r="E347" i="6" l="1"/>
  <c r="G347" i="6" s="1"/>
  <c r="I347" i="6" s="1"/>
  <c r="J347" i="6" s="1"/>
  <c r="B348" i="6"/>
  <c r="I238" i="6"/>
  <c r="J238" i="6" s="1"/>
  <c r="D239" i="6" s="1"/>
  <c r="K274" i="6" s="1"/>
  <c r="B349" i="6" l="1"/>
  <c r="E348" i="6"/>
  <c r="G348" i="6" s="1"/>
  <c r="I348" i="6" s="1"/>
  <c r="J348" i="6" s="1"/>
  <c r="H239" i="6"/>
  <c r="E239" i="6" s="1"/>
  <c r="G239" i="6" s="1"/>
  <c r="I239" i="6" s="1"/>
  <c r="J239" i="6" s="1"/>
  <c r="D240" i="6" s="1"/>
  <c r="H240" i="6" s="1"/>
  <c r="B350" i="6" l="1"/>
  <c r="E349" i="6"/>
  <c r="G349" i="6" s="1"/>
  <c r="I349" i="6" s="1"/>
  <c r="J349" i="6" s="1"/>
  <c r="E240" i="6"/>
  <c r="G240" i="6" s="1"/>
  <c r="I240" i="6" s="1"/>
  <c r="J240" i="6" s="1"/>
  <c r="D241" i="6" s="1"/>
  <c r="H241" i="6" s="1"/>
  <c r="K275" i="6"/>
  <c r="E350" i="6" l="1"/>
  <c r="G350" i="6" s="1"/>
  <c r="I350" i="6" s="1"/>
  <c r="J350" i="6" s="1"/>
  <c r="B351" i="6"/>
  <c r="E241" i="6"/>
  <c r="G241" i="6" s="1"/>
  <c r="I241" i="6" s="1"/>
  <c r="J241" i="6" s="1"/>
  <c r="D242" i="6" s="1"/>
  <c r="K277" i="6" s="1"/>
  <c r="K276" i="6"/>
  <c r="E351" i="6" l="1"/>
  <c r="G351" i="6" s="1"/>
  <c r="I351" i="6" s="1"/>
  <c r="J351" i="6" s="1"/>
  <c r="B352" i="6"/>
  <c r="H242" i="6"/>
  <c r="E242" i="6" s="1"/>
  <c r="G242" i="6" s="1"/>
  <c r="E352" i="6" l="1"/>
  <c r="G352" i="6" s="1"/>
  <c r="I352" i="6" s="1"/>
  <c r="J352" i="6" s="1"/>
  <c r="B353" i="6"/>
  <c r="I242" i="6"/>
  <c r="J242" i="6" s="1"/>
  <c r="D243" i="6" s="1"/>
  <c r="H243" i="6" s="1"/>
  <c r="B354" i="6" l="1"/>
  <c r="E353" i="6"/>
  <c r="G353" i="6" s="1"/>
  <c r="I353" i="6" s="1"/>
  <c r="J353" i="6" s="1"/>
  <c r="E243" i="6"/>
  <c r="G243" i="6" s="1"/>
  <c r="I243" i="6" s="1"/>
  <c r="J243" i="6" s="1"/>
  <c r="D244" i="6" s="1"/>
  <c r="H244" i="6" s="1"/>
  <c r="K278" i="6"/>
  <c r="B355" i="6" l="1"/>
  <c r="E354" i="6"/>
  <c r="G354" i="6" s="1"/>
  <c r="I354" i="6" s="1"/>
  <c r="J354" i="6" s="1"/>
  <c r="K279" i="6"/>
  <c r="E244" i="6"/>
  <c r="G244" i="6" s="1"/>
  <c r="I244" i="6" s="1"/>
  <c r="J244" i="6" s="1"/>
  <c r="D245" i="6" s="1"/>
  <c r="H245" i="6" s="1"/>
  <c r="B356" i="6" l="1"/>
  <c r="E355" i="6"/>
  <c r="G355" i="6" s="1"/>
  <c r="I355" i="6" s="1"/>
  <c r="J355" i="6" s="1"/>
  <c r="E245" i="6"/>
  <c r="G245" i="6" s="1"/>
  <c r="I245" i="6" s="1"/>
  <c r="J245" i="6" s="1"/>
  <c r="D246" i="6" s="1"/>
  <c r="K281" i="6" s="1"/>
  <c r="K280" i="6"/>
  <c r="B357" i="6" l="1"/>
  <c r="E356" i="6"/>
  <c r="G356" i="6" s="1"/>
  <c r="I356" i="6" s="1"/>
  <c r="J356" i="6" s="1"/>
  <c r="H246" i="6"/>
  <c r="E246" i="6" s="1"/>
  <c r="G246" i="6" s="1"/>
  <c r="I246" i="6" s="1"/>
  <c r="J246" i="6" s="1"/>
  <c r="D247" i="6" s="1"/>
  <c r="K282" i="6" s="1"/>
  <c r="B358" i="6" l="1"/>
  <c r="E357" i="6"/>
  <c r="G357" i="6" s="1"/>
  <c r="I357" i="6" s="1"/>
  <c r="J357" i="6" s="1"/>
  <c r="H247" i="6"/>
  <c r="E247" i="6" s="1"/>
  <c r="G247" i="6" s="1"/>
  <c r="I247" i="6" s="1"/>
  <c r="J247" i="6" s="1"/>
  <c r="D248" i="6" s="1"/>
  <c r="H248" i="6" s="1"/>
  <c r="E358" i="6" l="1"/>
  <c r="G358" i="6" s="1"/>
  <c r="I358" i="6" s="1"/>
  <c r="J358" i="6" s="1"/>
  <c r="B359" i="6"/>
  <c r="E248" i="6"/>
  <c r="G248" i="6" s="1"/>
  <c r="I248" i="6" s="1"/>
  <c r="J248" i="6" s="1"/>
  <c r="D249" i="6" s="1"/>
  <c r="H249" i="6" s="1"/>
  <c r="E249" i="6" s="1"/>
  <c r="G249" i="6" s="1"/>
  <c r="I249" i="6" s="1"/>
  <c r="J249" i="6" s="1"/>
  <c r="D250" i="6" s="1"/>
  <c r="K283" i="6"/>
  <c r="E359" i="6" l="1"/>
  <c r="G359" i="6" s="1"/>
  <c r="I359" i="6" s="1"/>
  <c r="J359" i="6" s="1"/>
  <c r="B360" i="6"/>
  <c r="K284" i="6"/>
  <c r="H250" i="6"/>
  <c r="K285" i="6"/>
  <c r="E250" i="6"/>
  <c r="G250" i="6" s="1"/>
  <c r="E360" i="6" l="1"/>
  <c r="G360" i="6" s="1"/>
  <c r="I360" i="6" s="1"/>
  <c r="J360" i="6" s="1"/>
  <c r="B361" i="6"/>
  <c r="I250" i="6"/>
  <c r="J250" i="6" s="1"/>
  <c r="D251" i="6" s="1"/>
  <c r="H251" i="6" s="1"/>
  <c r="B362" i="6" l="1"/>
  <c r="E361" i="6"/>
  <c r="G361" i="6" s="1"/>
  <c r="I361" i="6" s="1"/>
  <c r="J361" i="6" s="1"/>
  <c r="E251" i="6"/>
  <c r="G251" i="6" s="1"/>
  <c r="I251" i="6" s="1"/>
  <c r="J251" i="6" s="1"/>
  <c r="D252" i="6" s="1"/>
  <c r="K286" i="6"/>
  <c r="E362" i="6" l="1"/>
  <c r="G362" i="6" s="1"/>
  <c r="I362" i="6" s="1"/>
  <c r="J362" i="6" s="1"/>
  <c r="B363" i="6"/>
  <c r="H252" i="6"/>
  <c r="E252" i="6" s="1"/>
  <c r="G252" i="6" s="1"/>
  <c r="I252" i="6" s="1"/>
  <c r="J252" i="6" s="1"/>
  <c r="D253" i="6" s="1"/>
  <c r="H253" i="6" s="1"/>
  <c r="K287" i="6"/>
  <c r="E363" i="6" l="1"/>
  <c r="G363" i="6" s="1"/>
  <c r="I363" i="6" s="1"/>
  <c r="J363" i="6" s="1"/>
  <c r="B364" i="6"/>
  <c r="K288" i="6"/>
  <c r="E253" i="6"/>
  <c r="G253" i="6" s="1"/>
  <c r="I253" i="6" s="1"/>
  <c r="J253" i="6" s="1"/>
  <c r="D254" i="6" s="1"/>
  <c r="E364" i="6" l="1"/>
  <c r="G364" i="6" s="1"/>
  <c r="I364" i="6" s="1"/>
  <c r="J364" i="6" s="1"/>
  <c r="B365" i="6"/>
  <c r="H254" i="6"/>
  <c r="E254" i="6" s="1"/>
  <c r="G254" i="6" s="1"/>
  <c r="K289" i="6"/>
  <c r="E365" i="6" l="1"/>
  <c r="G365" i="6" s="1"/>
  <c r="I365" i="6" s="1"/>
  <c r="J365" i="6" s="1"/>
  <c r="B366" i="6"/>
  <c r="I254" i="6"/>
  <c r="J254" i="6" s="1"/>
  <c r="D255" i="6" s="1"/>
  <c r="H255" i="6" s="1"/>
  <c r="E366" i="6" l="1"/>
  <c r="G366" i="6" s="1"/>
  <c r="I366" i="6" s="1"/>
  <c r="J366" i="6" s="1"/>
  <c r="B367" i="6"/>
  <c r="K290" i="6"/>
  <c r="E255" i="6"/>
  <c r="G255" i="6" s="1"/>
  <c r="I255" i="6" s="1"/>
  <c r="J255" i="6" s="1"/>
  <c r="D256" i="6" s="1"/>
  <c r="B368" i="6" l="1"/>
  <c r="E367" i="6"/>
  <c r="G367" i="6" s="1"/>
  <c r="I367" i="6" s="1"/>
  <c r="J367" i="6" s="1"/>
  <c r="K291" i="6"/>
  <c r="H256" i="6"/>
  <c r="E256" i="6" s="1"/>
  <c r="G256" i="6" s="1"/>
  <c r="I256" i="6" s="1"/>
  <c r="J256" i="6" s="1"/>
  <c r="D257" i="6" s="1"/>
  <c r="K292" i="6" s="1"/>
  <c r="B369" i="6" l="1"/>
  <c r="E368" i="6"/>
  <c r="G368" i="6" s="1"/>
  <c r="I368" i="6" s="1"/>
  <c r="J368" i="6" s="1"/>
  <c r="H257" i="6"/>
  <c r="E257" i="6"/>
  <c r="G257" i="6" s="1"/>
  <c r="E369" i="6" l="1"/>
  <c r="G369" i="6" s="1"/>
  <c r="I369" i="6" s="1"/>
  <c r="J369" i="6" s="1"/>
  <c r="B370" i="6"/>
  <c r="I257" i="6"/>
  <c r="J257" i="6" s="1"/>
  <c r="D258" i="6" s="1"/>
  <c r="H258" i="6" s="1"/>
  <c r="E258" i="6" s="1"/>
  <c r="G258" i="6" s="1"/>
  <c r="I258" i="6" s="1"/>
  <c r="J258" i="6" s="1"/>
  <c r="D259" i="6" s="1"/>
  <c r="H259" i="6" s="1"/>
  <c r="E259" i="6" s="1"/>
  <c r="G259" i="6" s="1"/>
  <c r="B371" i="6" l="1"/>
  <c r="E370" i="6"/>
  <c r="G370" i="6" s="1"/>
  <c r="I370" i="6" s="1"/>
  <c r="J370" i="6" s="1"/>
  <c r="K293" i="6"/>
  <c r="K294" i="6"/>
  <c r="I259" i="6"/>
  <c r="J259" i="6" s="1"/>
  <c r="D260" i="6" s="1"/>
  <c r="K295" i="6" s="1"/>
  <c r="B372" i="6" l="1"/>
  <c r="E371" i="6"/>
  <c r="G371" i="6" s="1"/>
  <c r="I371" i="6" s="1"/>
  <c r="J371" i="6" s="1"/>
  <c r="H260" i="6"/>
  <c r="E260" i="6" s="1"/>
  <c r="G260" i="6" s="1"/>
  <c r="I260" i="6" s="1"/>
  <c r="J260" i="6" s="1"/>
  <c r="D261" i="6" s="1"/>
  <c r="H261" i="6" s="1"/>
  <c r="E261" i="6" s="1"/>
  <c r="G261" i="6" s="1"/>
  <c r="I261" i="6" s="1"/>
  <c r="J261" i="6" s="1"/>
  <c r="D262" i="6" s="1"/>
  <c r="E372" i="6" l="1"/>
  <c r="G372" i="6" s="1"/>
  <c r="I372" i="6" s="1"/>
  <c r="J372" i="6" s="1"/>
  <c r="B373" i="6"/>
  <c r="K296" i="6"/>
  <c r="H262" i="6"/>
  <c r="K297" i="6"/>
  <c r="E262" i="6"/>
  <c r="G262" i="6" s="1"/>
  <c r="B374" i="6" l="1"/>
  <c r="E373" i="6"/>
  <c r="G373" i="6" s="1"/>
  <c r="I373" i="6" s="1"/>
  <c r="J373" i="6" s="1"/>
  <c r="I262" i="6"/>
  <c r="J262" i="6" s="1"/>
  <c r="D263" i="6" s="1"/>
  <c r="K298" i="6" s="1"/>
  <c r="E374" i="6" l="1"/>
  <c r="G374" i="6" s="1"/>
  <c r="I374" i="6" s="1"/>
  <c r="J374" i="6" s="1"/>
  <c r="B375" i="6"/>
  <c r="H263" i="6"/>
  <c r="E263" i="6" s="1"/>
  <c r="G263" i="6" s="1"/>
  <c r="B376" i="6" l="1"/>
  <c r="E375" i="6"/>
  <c r="G375" i="6" s="1"/>
  <c r="I375" i="6" s="1"/>
  <c r="J375" i="6" s="1"/>
  <c r="I263" i="6"/>
  <c r="J263" i="6" s="1"/>
  <c r="D264" i="6" s="1"/>
  <c r="H264" i="6" s="1"/>
  <c r="B377" i="6" l="1"/>
  <c r="E376" i="6"/>
  <c r="G376" i="6" s="1"/>
  <c r="I376" i="6" s="1"/>
  <c r="J376" i="6" s="1"/>
  <c r="K299" i="6"/>
  <c r="E264" i="6"/>
  <c r="G264" i="6" s="1"/>
  <c r="I264" i="6" s="1"/>
  <c r="J264" i="6" s="1"/>
  <c r="D265" i="6" s="1"/>
  <c r="H265" i="6" s="1"/>
  <c r="B378" i="6" l="1"/>
  <c r="E377" i="6"/>
  <c r="G377" i="6" s="1"/>
  <c r="I377" i="6" s="1"/>
  <c r="J377" i="6" s="1"/>
  <c r="K300" i="6"/>
  <c r="E265" i="6"/>
  <c r="G265" i="6" s="1"/>
  <c r="I265" i="6" s="1"/>
  <c r="J265" i="6" s="1"/>
  <c r="D266" i="6" s="1"/>
  <c r="B379" i="6" l="1"/>
  <c r="E378" i="6"/>
  <c r="G378" i="6" s="1"/>
  <c r="I378" i="6" s="1"/>
  <c r="J378" i="6" s="1"/>
  <c r="K301" i="6"/>
  <c r="H266" i="6"/>
  <c r="E266" i="6"/>
  <c r="G266" i="6" s="1"/>
  <c r="E379" i="6" l="1"/>
  <c r="G379" i="6" s="1"/>
  <c r="I379" i="6" s="1"/>
  <c r="J379" i="6" s="1"/>
  <c r="B380" i="6"/>
  <c r="I266" i="6"/>
  <c r="J266" i="6" s="1"/>
  <c r="D267" i="6" s="1"/>
  <c r="K302" i="6" s="1"/>
  <c r="K380" i="6" l="1"/>
  <c r="B381" i="6"/>
  <c r="E380" i="6"/>
  <c r="G380" i="6" s="1"/>
  <c r="I380" i="6" s="1"/>
  <c r="J380" i="6" s="1"/>
  <c r="H267" i="6"/>
  <c r="E267" i="6"/>
  <c r="G267" i="6" s="1"/>
  <c r="E381" i="6" l="1"/>
  <c r="G381" i="6" s="1"/>
  <c r="I381" i="6" s="1"/>
  <c r="J381" i="6" s="1"/>
  <c r="K381" i="6"/>
  <c r="B382" i="6"/>
  <c r="I267" i="6"/>
  <c r="J267" i="6" s="1"/>
  <c r="D268" i="6" s="1"/>
  <c r="H268" i="6" s="1"/>
  <c r="E382" i="6" l="1"/>
  <c r="G382" i="6" s="1"/>
  <c r="I382" i="6" s="1"/>
  <c r="J382" i="6" s="1"/>
  <c r="K382" i="6"/>
  <c r="B383" i="6"/>
  <c r="K303" i="6"/>
  <c r="E268" i="6"/>
  <c r="G268" i="6" s="1"/>
  <c r="I268" i="6" s="1"/>
  <c r="J268" i="6" s="1"/>
  <c r="D269" i="6" s="1"/>
  <c r="K304" i="6" s="1"/>
  <c r="B384" i="6" l="1"/>
  <c r="E383" i="6"/>
  <c r="G383" i="6" s="1"/>
  <c r="I383" i="6" s="1"/>
  <c r="J383" i="6" s="1"/>
  <c r="K383" i="6"/>
  <c r="H269" i="6"/>
  <c r="E269" i="6" s="1"/>
  <c r="G269" i="6" s="1"/>
  <c r="B385" i="6" l="1"/>
  <c r="E384" i="6"/>
  <c r="G384" i="6" s="1"/>
  <c r="I384" i="6" s="1"/>
  <c r="J384" i="6" s="1"/>
  <c r="K384" i="6"/>
  <c r="I269" i="6"/>
  <c r="J269" i="6" s="1"/>
  <c r="D270" i="6" s="1"/>
  <c r="K305" i="6" s="1"/>
  <c r="B386" i="6" l="1"/>
  <c r="K385" i="6"/>
  <c r="E385" i="6"/>
  <c r="G385" i="6" s="1"/>
  <c r="I385" i="6" s="1"/>
  <c r="J385" i="6" s="1"/>
  <c r="H270" i="6"/>
  <c r="E270" i="6" s="1"/>
  <c r="G270" i="6" s="1"/>
  <c r="I270" i="6" s="1"/>
  <c r="J270" i="6" s="1"/>
  <c r="D271" i="6" s="1"/>
  <c r="H271" i="6" s="1"/>
  <c r="E386" i="6" l="1"/>
  <c r="G386" i="6" s="1"/>
  <c r="I386" i="6" s="1"/>
  <c r="J386" i="6" s="1"/>
  <c r="B387" i="6"/>
  <c r="K386" i="6"/>
  <c r="K306" i="6"/>
  <c r="E271" i="6"/>
  <c r="G271" i="6" s="1"/>
  <c r="I271" i="6" s="1"/>
  <c r="J271" i="6" s="1"/>
  <c r="D272" i="6" s="1"/>
  <c r="B388" i="6" l="1"/>
  <c r="K387" i="6"/>
  <c r="E387" i="6"/>
  <c r="G387" i="6" s="1"/>
  <c r="I387" i="6" s="1"/>
  <c r="J387" i="6" s="1"/>
  <c r="K307" i="6"/>
  <c r="H272" i="6"/>
  <c r="E272" i="6" s="1"/>
  <c r="G272" i="6" s="1"/>
  <c r="I272" i="6" s="1"/>
  <c r="J272" i="6" s="1"/>
  <c r="D273" i="6" s="1"/>
  <c r="H273" i="6" s="1"/>
  <c r="K388" i="6" l="1"/>
  <c r="E388" i="6"/>
  <c r="G388" i="6" s="1"/>
  <c r="I388" i="6" s="1"/>
  <c r="J388" i="6" s="1"/>
  <c r="B389" i="6"/>
  <c r="E273" i="6"/>
  <c r="G273" i="6" s="1"/>
  <c r="I273" i="6" s="1"/>
  <c r="J273" i="6" s="1"/>
  <c r="D274" i="6" s="1"/>
  <c r="H274" i="6" s="1"/>
  <c r="K308" i="6"/>
  <c r="E389" i="6" l="1"/>
  <c r="G389" i="6" s="1"/>
  <c r="I389" i="6" s="1"/>
  <c r="J389" i="6" s="1"/>
  <c r="K389" i="6"/>
  <c r="E274" i="6"/>
  <c r="G274" i="6" s="1"/>
  <c r="I274" i="6" s="1"/>
  <c r="J274" i="6" s="1"/>
  <c r="D275" i="6" s="1"/>
  <c r="K309" i="6"/>
  <c r="K310" i="6" l="1"/>
  <c r="H275" i="6"/>
  <c r="E275" i="6" s="1"/>
  <c r="G275" i="6" s="1"/>
  <c r="I275" i="6" l="1"/>
  <c r="J275" i="6" s="1"/>
  <c r="D276" i="6" s="1"/>
  <c r="H276" i="6" l="1"/>
  <c r="E276" i="6" s="1"/>
  <c r="G276" i="6" s="1"/>
  <c r="K311" i="6"/>
  <c r="I276" i="6" l="1"/>
  <c r="J276" i="6" s="1"/>
  <c r="D277" i="6" s="1"/>
  <c r="K312" i="6" s="1"/>
  <c r="H277" i="6" l="1"/>
  <c r="E277" i="6" s="1"/>
  <c r="G277" i="6" s="1"/>
  <c r="I277" i="6" l="1"/>
  <c r="J277" i="6" s="1"/>
  <c r="D278" i="6" s="1"/>
  <c r="H278" i="6" s="1"/>
  <c r="K346" i="6"/>
  <c r="E278" i="6" l="1"/>
  <c r="G278" i="6" s="1"/>
  <c r="I278" i="6" s="1"/>
  <c r="J278" i="6" s="1"/>
  <c r="D279" i="6" s="1"/>
  <c r="K313" i="6"/>
  <c r="H279" i="6" l="1"/>
  <c r="K314" i="6"/>
  <c r="K347" i="6"/>
  <c r="E279" i="6" l="1"/>
  <c r="G279" i="6" s="1"/>
  <c r="I279" i="6" s="1"/>
  <c r="J279" i="6" s="1"/>
  <c r="D280" i="6" s="1"/>
  <c r="H280" i="6" l="1"/>
  <c r="E280" i="6" s="1"/>
  <c r="G280" i="6" s="1"/>
  <c r="I280" i="6" s="1"/>
  <c r="J280" i="6" s="1"/>
  <c r="D281" i="6" s="1"/>
  <c r="K316" i="6" s="1"/>
  <c r="K315" i="6"/>
  <c r="H281" i="6" l="1"/>
  <c r="E281" i="6" s="1"/>
  <c r="G281" i="6" s="1"/>
  <c r="I281" i="6" s="1"/>
  <c r="J281" i="6" s="1"/>
  <c r="D282" i="6" s="1"/>
  <c r="H282" i="6" s="1"/>
  <c r="K317" i="6" l="1"/>
  <c r="E282" i="6"/>
  <c r="G282" i="6" s="1"/>
  <c r="I282" i="6" s="1"/>
  <c r="J282" i="6" s="1"/>
  <c r="D283" i="6" s="1"/>
  <c r="K318" i="6" l="1"/>
  <c r="H283" i="6"/>
  <c r="E283" i="6" s="1"/>
  <c r="G283" i="6" s="1"/>
  <c r="I283" i="6" s="1"/>
  <c r="J283" i="6" s="1"/>
  <c r="D284" i="6" s="1"/>
  <c r="H284" i="6" s="1"/>
  <c r="E284" i="6" s="1"/>
  <c r="G284" i="6" s="1"/>
  <c r="I284" i="6" s="1"/>
  <c r="J284" i="6" s="1"/>
  <c r="D285" i="6" s="1"/>
  <c r="K320" i="6" s="1"/>
  <c r="K319" i="6" l="1"/>
  <c r="H285" i="6"/>
  <c r="E285" i="6" s="1"/>
  <c r="G285" i="6" s="1"/>
  <c r="I285" i="6" s="1"/>
  <c r="J285" i="6" s="1"/>
  <c r="D286" i="6" s="1"/>
  <c r="K321" i="6" s="1"/>
  <c r="H286" i="6" l="1"/>
  <c r="E286" i="6" s="1"/>
  <c r="G286" i="6" s="1"/>
  <c r="I286" i="6" l="1"/>
  <c r="J286" i="6" s="1"/>
  <c r="D287" i="6" s="1"/>
  <c r="H287" i="6" s="1"/>
  <c r="E287" i="6" s="1"/>
  <c r="G287" i="6" s="1"/>
  <c r="I287" i="6" s="1"/>
  <c r="J287" i="6" s="1"/>
  <c r="D288" i="6" s="1"/>
  <c r="K323" i="6" s="1"/>
  <c r="K322" i="6" l="1"/>
  <c r="H288" i="6"/>
  <c r="E288" i="6" s="1"/>
  <c r="G288" i="6" s="1"/>
  <c r="I288" i="6" s="1"/>
  <c r="J288" i="6" s="1"/>
  <c r="D289" i="6" s="1"/>
  <c r="H289" i="6" s="1"/>
  <c r="E289" i="6" s="1"/>
  <c r="G289" i="6" s="1"/>
  <c r="I289" i="6" s="1"/>
  <c r="J289" i="6" s="1"/>
  <c r="D290" i="6" s="1"/>
  <c r="K353" i="6"/>
  <c r="K324" i="6" l="1"/>
  <c r="H290" i="6"/>
  <c r="K325" i="6"/>
  <c r="E290" i="6"/>
  <c r="G290" i="6" s="1"/>
  <c r="K354" i="6"/>
  <c r="I290" i="6" l="1"/>
  <c r="J290" i="6" s="1"/>
  <c r="D291" i="6" s="1"/>
  <c r="H291" i="6" s="1"/>
  <c r="E291" i="6" s="1"/>
  <c r="G291" i="6" s="1"/>
  <c r="I291" i="6" s="1"/>
  <c r="J291" i="6" s="1"/>
  <c r="D292" i="6" s="1"/>
  <c r="K326" i="6" l="1"/>
  <c r="K327" i="6"/>
  <c r="H292" i="6"/>
  <c r="E292" i="6"/>
  <c r="G292" i="6" s="1"/>
  <c r="I292" i="6" l="1"/>
  <c r="J292" i="6" s="1"/>
  <c r="D293" i="6" s="1"/>
  <c r="K328" i="6" s="1"/>
  <c r="H293" i="6" l="1"/>
  <c r="E293" i="6" s="1"/>
  <c r="G293" i="6" s="1"/>
  <c r="I293" i="6" s="1"/>
  <c r="J293" i="6" s="1"/>
  <c r="D294" i="6" s="1"/>
  <c r="K329" i="6" l="1"/>
  <c r="E294" i="6"/>
  <c r="G294" i="6" s="1"/>
  <c r="H294" i="6"/>
  <c r="I294" i="6" l="1"/>
  <c r="J294" i="6" s="1"/>
  <c r="D295" i="6" s="1"/>
  <c r="K330" i="6" l="1"/>
  <c r="H295" i="6"/>
  <c r="E295" i="6" s="1"/>
  <c r="G295" i="6" s="1"/>
  <c r="K359" i="6"/>
  <c r="I295" i="6" l="1"/>
  <c r="J295" i="6" s="1"/>
  <c r="D296" i="6" s="1"/>
  <c r="K360" i="6"/>
  <c r="H296" i="6" l="1"/>
  <c r="E296" i="6" s="1"/>
  <c r="G296" i="6" s="1"/>
  <c r="I296" i="6" s="1"/>
  <c r="J296" i="6" s="1"/>
  <c r="D297" i="6" s="1"/>
  <c r="K331" i="6"/>
  <c r="K332" i="6" l="1"/>
  <c r="H297" i="6"/>
  <c r="E297" i="6" s="1"/>
  <c r="G297" i="6" s="1"/>
  <c r="I297" i="6" s="1"/>
  <c r="J297" i="6" s="1"/>
  <c r="D298" i="6" s="1"/>
  <c r="E298" i="6" l="1"/>
  <c r="G298" i="6" s="1"/>
  <c r="K333" i="6"/>
  <c r="H298" i="6"/>
  <c r="I298" i="6" l="1"/>
  <c r="J298" i="6" s="1"/>
  <c r="D299" i="6" s="1"/>
  <c r="H299" i="6" s="1"/>
  <c r="K362" i="6"/>
  <c r="K334" i="6" l="1"/>
  <c r="E299" i="6"/>
  <c r="G299" i="6" s="1"/>
  <c r="I299" i="6" s="1"/>
  <c r="J299" i="6" s="1"/>
  <c r="D300" i="6" s="1"/>
  <c r="K363" i="6"/>
  <c r="E300" i="6" l="1"/>
  <c r="G300" i="6" s="1"/>
  <c r="K335" i="6"/>
  <c r="H300" i="6"/>
  <c r="I300" i="6" l="1"/>
  <c r="J300" i="6" s="1"/>
  <c r="D301" i="6" s="1"/>
  <c r="H301" i="6" s="1"/>
  <c r="K365" i="6"/>
  <c r="E301" i="6" l="1"/>
  <c r="G301" i="6" s="1"/>
  <c r="I301" i="6" s="1"/>
  <c r="J301" i="6" s="1"/>
  <c r="D302" i="6" s="1"/>
  <c r="K337" i="6" s="1"/>
  <c r="K336" i="6"/>
  <c r="H302" i="6" l="1"/>
  <c r="E302" i="6"/>
  <c r="G302" i="6" s="1"/>
  <c r="K367" i="6"/>
  <c r="K368" i="6"/>
  <c r="I302" i="6" l="1"/>
  <c r="J302" i="6" s="1"/>
  <c r="D303" i="6" s="1"/>
  <c r="H303" i="6" s="1"/>
  <c r="K369" i="6"/>
  <c r="E303" i="6" l="1"/>
  <c r="G303" i="6" s="1"/>
  <c r="I303" i="6" s="1"/>
  <c r="J303" i="6" s="1"/>
  <c r="D304" i="6" s="1"/>
  <c r="K338" i="6"/>
  <c r="K370" i="6"/>
  <c r="E304" i="6" l="1"/>
  <c r="G304" i="6" s="1"/>
  <c r="H304" i="6"/>
  <c r="K339" i="6"/>
  <c r="K371" i="6"/>
  <c r="I304" i="6" l="1"/>
  <c r="J304" i="6" s="1"/>
  <c r="D305" i="6" s="1"/>
  <c r="E305" i="6" s="1"/>
  <c r="G305" i="6" s="1"/>
  <c r="K372" i="6"/>
  <c r="H305" i="6" l="1"/>
  <c r="I305" i="6" s="1"/>
  <c r="J305" i="6" s="1"/>
  <c r="D306" i="6" s="1"/>
  <c r="E306" i="6" s="1"/>
  <c r="G306" i="6" s="1"/>
  <c r="K340" i="6"/>
  <c r="K373" i="6"/>
  <c r="K341" i="6" l="1"/>
  <c r="H306" i="6"/>
  <c r="I306" i="6" s="1"/>
  <c r="J306" i="6" s="1"/>
  <c r="D307" i="6" s="1"/>
  <c r="H307" i="6" s="1"/>
  <c r="K374" i="6"/>
  <c r="E307" i="6" l="1"/>
  <c r="G307" i="6" s="1"/>
  <c r="I307" i="6" s="1"/>
  <c r="J307" i="6" s="1"/>
  <c r="D308" i="6" s="1"/>
  <c r="E308" i="6" s="1"/>
  <c r="G308" i="6" s="1"/>
  <c r="K342" i="6"/>
  <c r="K375" i="6"/>
  <c r="K343" i="6" l="1"/>
  <c r="H308" i="6"/>
  <c r="I308" i="6" s="1"/>
  <c r="J308" i="6" s="1"/>
  <c r="D309" i="6" s="1"/>
  <c r="K344" i="6" s="1"/>
  <c r="K376" i="6"/>
  <c r="H309" i="6" l="1"/>
  <c r="E309" i="6"/>
  <c r="G309" i="6" s="1"/>
  <c r="K377" i="6"/>
  <c r="I309" i="6" l="1"/>
  <c r="J309" i="6" s="1"/>
  <c r="D310" i="6" s="1"/>
  <c r="E310" i="6" s="1"/>
  <c r="G310" i="6" s="1"/>
  <c r="K378" i="6"/>
  <c r="K345" i="6" l="1"/>
  <c r="H310" i="6"/>
  <c r="I310" i="6" s="1"/>
  <c r="J310" i="6" s="1"/>
  <c r="D311" i="6" s="1"/>
  <c r="E311" i="6" s="1"/>
  <c r="G311" i="6" s="1"/>
  <c r="K379" i="6"/>
  <c r="H311" i="6" l="1"/>
  <c r="I311" i="6" s="1"/>
  <c r="J311" i="6" s="1"/>
  <c r="D312" i="6" s="1"/>
  <c r="H312" i="6" s="1"/>
  <c r="K348" i="6"/>
  <c r="E312" i="6" l="1"/>
  <c r="G312" i="6" s="1"/>
  <c r="I312" i="6" s="1"/>
  <c r="J312" i="6" s="1"/>
  <c r="D313" i="6" s="1"/>
  <c r="E313" i="6" s="1"/>
  <c r="G313" i="6" s="1"/>
  <c r="H313" i="6" l="1"/>
  <c r="I313" i="6" s="1"/>
  <c r="J313" i="6" s="1"/>
  <c r="D314" i="6" s="1"/>
  <c r="H314" i="6" s="1"/>
  <c r="K349" i="6"/>
  <c r="E314" i="6" l="1"/>
  <c r="G314" i="6" s="1"/>
  <c r="I314" i="6" s="1"/>
  <c r="J314" i="6" s="1"/>
  <c r="D315" i="6" s="1"/>
  <c r="H315" i="6" s="1"/>
  <c r="K350" i="6"/>
  <c r="E315" i="6" l="1"/>
  <c r="G315" i="6" s="1"/>
  <c r="I315" i="6" s="1"/>
  <c r="J315" i="6" s="1"/>
  <c r="D316" i="6" s="1"/>
  <c r="H316" i="6" s="1"/>
  <c r="K351" i="6"/>
  <c r="E316" i="6" l="1"/>
  <c r="G316" i="6" s="1"/>
  <c r="I316" i="6" s="1"/>
  <c r="J316" i="6" s="1"/>
  <c r="D317" i="6" s="1"/>
  <c r="H317" i="6" s="1"/>
  <c r="K352" i="6"/>
  <c r="E317" i="6" l="1"/>
  <c r="G317" i="6" s="1"/>
  <c r="I317" i="6" s="1"/>
  <c r="J317" i="6" s="1"/>
  <c r="D318" i="6" s="1"/>
  <c r="H318" i="6" s="1"/>
  <c r="E318" i="6" l="1"/>
  <c r="G318" i="6" s="1"/>
  <c r="I318" i="6" s="1"/>
  <c r="J318" i="6" s="1"/>
  <c r="D319" i="6" s="1"/>
  <c r="H319" i="6" s="1"/>
  <c r="E319" i="6" l="1"/>
  <c r="G319" i="6" s="1"/>
  <c r="I319" i="6" s="1"/>
  <c r="J319" i="6" s="1"/>
  <c r="D320" i="6" s="1"/>
  <c r="H320" i="6" s="1"/>
  <c r="K355" i="6"/>
  <c r="E320" i="6" l="1"/>
  <c r="G320" i="6" s="1"/>
  <c r="I320" i="6" s="1"/>
  <c r="J320" i="6" s="1"/>
  <c r="D321" i="6" s="1"/>
  <c r="H321" i="6" s="1"/>
  <c r="K356" i="6"/>
  <c r="E321" i="6" l="1"/>
  <c r="G321" i="6" s="1"/>
  <c r="I321" i="6" s="1"/>
  <c r="J321" i="6" s="1"/>
  <c r="D322" i="6" s="1"/>
  <c r="E322" i="6" s="1"/>
  <c r="G322" i="6" s="1"/>
  <c r="K357" i="6"/>
  <c r="H322" i="6" l="1"/>
  <c r="I322" i="6" s="1"/>
  <c r="J322" i="6" s="1"/>
  <c r="D323" i="6" s="1"/>
  <c r="K358" i="6" l="1"/>
  <c r="H323" i="6"/>
  <c r="E323" i="6"/>
  <c r="G323" i="6" s="1"/>
  <c r="I323" i="6" l="1"/>
  <c r="J323" i="6" s="1"/>
  <c r="D324" i="6" s="1"/>
  <c r="E324" i="6" s="1"/>
  <c r="G324" i="6" s="1"/>
  <c r="H324" i="6" l="1"/>
  <c r="I324" i="6" s="1"/>
  <c r="J324" i="6" s="1"/>
  <c r="D325" i="6" s="1"/>
  <c r="H325" i="6" s="1"/>
  <c r="E325" i="6" l="1"/>
  <c r="G325" i="6" s="1"/>
  <c r="I325" i="6" s="1"/>
  <c r="J325" i="6" s="1"/>
  <c r="D326" i="6" s="1"/>
  <c r="K361" i="6"/>
  <c r="H326" i="6" l="1"/>
  <c r="E326" i="6"/>
  <c r="G326" i="6" s="1"/>
  <c r="I326" i="6" l="1"/>
  <c r="J326" i="6" s="1"/>
  <c r="D327" i="6" s="1"/>
  <c r="H327" i="6" s="1"/>
  <c r="E327" i="6" l="1"/>
  <c r="G327" i="6" s="1"/>
  <c r="I327" i="6" s="1"/>
  <c r="J327" i="6" s="1"/>
  <c r="D328" i="6" s="1"/>
  <c r="H328" i="6" s="1"/>
  <c r="K364" i="6"/>
  <c r="E328" i="6" l="1"/>
  <c r="G328" i="6" s="1"/>
  <c r="I328" i="6" s="1"/>
  <c r="J328" i="6" s="1"/>
  <c r="D329" i="6" s="1"/>
  <c r="E329" i="6" s="1"/>
  <c r="G329" i="6" s="1"/>
  <c r="H329" i="6" l="1"/>
  <c r="I329" i="6" s="1"/>
  <c r="J329" i="6" s="1"/>
  <c r="D330" i="6" s="1"/>
  <c r="E330" i="6" s="1"/>
  <c r="G330" i="6" s="1"/>
  <c r="I330" i="6" s="1"/>
  <c r="J330" i="6" s="1"/>
  <c r="D331" i="6" s="1"/>
  <c r="E331" i="6" s="1"/>
  <c r="G331" i="6" s="1"/>
  <c r="I331" i="6" s="1"/>
  <c r="J331" i="6" s="1"/>
  <c r="D332" i="6" s="1"/>
  <c r="E332" i="6" s="1"/>
  <c r="G332" i="6" s="1"/>
  <c r="I332" i="6" s="1"/>
  <c r="J332" i="6" s="1"/>
  <c r="D333" i="6" s="1"/>
  <c r="E333" i="6" s="1"/>
  <c r="G333" i="6" s="1"/>
  <c r="I333" i="6" s="1"/>
  <c r="J333" i="6" s="1"/>
  <c r="D334" i="6" s="1"/>
  <c r="E334" i="6" s="1"/>
  <c r="G334" i="6" s="1"/>
  <c r="I334" i="6" s="1"/>
  <c r="J334" i="6" s="1"/>
  <c r="D335" i="6" s="1"/>
  <c r="E335" i="6" s="1"/>
  <c r="G335" i="6" s="1"/>
  <c r="I335" i="6" s="1"/>
  <c r="J335" i="6" s="1"/>
  <c r="D336" i="6" s="1"/>
  <c r="E336" i="6" s="1"/>
  <c r="G336" i="6" s="1"/>
  <c r="I336" i="6" s="1"/>
  <c r="J336" i="6" s="1"/>
  <c r="D337" i="6" s="1"/>
  <c r="E337" i="6" s="1"/>
  <c r="G337" i="6" s="1"/>
  <c r="I337" i="6" s="1"/>
  <c r="J337" i="6" s="1"/>
  <c r="D338" i="6" s="1"/>
  <c r="E338" i="6" s="1"/>
  <c r="G338" i="6" s="1"/>
  <c r="I338" i="6" s="1"/>
  <c r="J338" i="6" s="1"/>
  <c r="D339" i="6" s="1"/>
  <c r="E339" i="6" s="1"/>
  <c r="G339" i="6" s="1"/>
  <c r="I339" i="6" s="1"/>
  <c r="J339" i="6" s="1"/>
  <c r="D340" i="6" s="1"/>
  <c r="E340" i="6" s="1"/>
  <c r="G340" i="6" s="1"/>
  <c r="I340" i="6" s="1"/>
  <c r="J340" i="6" s="1"/>
  <c r="D341" i="6" s="1"/>
  <c r="E341" i="6" s="1"/>
  <c r="G341" i="6" s="1"/>
  <c r="I341" i="6" s="1"/>
  <c r="J341" i="6" s="1"/>
  <c r="D342" i="6" s="1"/>
  <c r="E342" i="6" s="1"/>
  <c r="G342" i="6" s="1"/>
  <c r="I342" i="6" s="1"/>
  <c r="J342" i="6" s="1"/>
  <c r="D343" i="6" s="1"/>
  <c r="E343" i="6" s="1"/>
  <c r="G343" i="6" s="1"/>
  <c r="I343" i="6" s="1"/>
  <c r="J343" i="6" s="1"/>
  <c r="D344" i="6" s="1"/>
  <c r="E344" i="6" s="1"/>
  <c r="G344" i="6" s="1"/>
  <c r="I344" i="6" s="1"/>
  <c r="J344" i="6" s="1"/>
  <c r="K36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769A20-9B89-44B1-909E-A1F0DE967866}" keepAlive="1" name="Consulta - INVENTARIOHABITTA" description="Conexión a la consulta 'INVENTARIOHABITTA' en el libro." type="5" refreshedVersion="8" background="1" saveData="1">
    <dbPr connection="Provider=Microsoft.Mashup.OleDb.1;Data Source=$Workbook$;Location=INVENTARIOHABITTA;Extended Properties=&quot;&quot;" command="SELECT * FROM [INVENTARIOHABITTA]"/>
  </connection>
</connections>
</file>

<file path=xl/sharedStrings.xml><?xml version="1.0" encoding="utf-8"?>
<sst xmlns="http://schemas.openxmlformats.org/spreadsheetml/2006/main" count="53996" uniqueCount="13796">
  <si>
    <t>PARQUE</t>
  </si>
  <si>
    <t>LOGO</t>
  </si>
  <si>
    <t>PORTTO BLANCO CIMATARIO</t>
  </si>
  <si>
    <t xml:space="preserve"> </t>
  </si>
  <si>
    <t>LOMAS DE PORTTO BLANCO CIMATARIO</t>
  </si>
  <si>
    <t>PORTTO BLANCO BERNAL</t>
  </si>
  <si>
    <t>DESARROLLO</t>
  </si>
  <si>
    <t>PBC</t>
  </si>
  <si>
    <t>LPBC</t>
  </si>
  <si>
    <t>PBB</t>
  </si>
  <si>
    <t>PRECIOS</t>
  </si>
  <si>
    <t>PROMOCIONES</t>
  </si>
  <si>
    <t>ESTADO CIVIL</t>
  </si>
  <si>
    <t>DESIERTO 1</t>
  </si>
  <si>
    <t>DESIERTO 2</t>
  </si>
  <si>
    <t>DESIERTO 3</t>
  </si>
  <si>
    <t>DESIERTO 4</t>
  </si>
  <si>
    <t>TAIGA 1</t>
  </si>
  <si>
    <t>TAIGA 2</t>
  </si>
  <si>
    <t>TAIGA 3</t>
  </si>
  <si>
    <t>PARAMO 1</t>
  </si>
  <si>
    <t>PARAMO 2</t>
  </si>
  <si>
    <t>PARAMO 3</t>
  </si>
  <si>
    <t>SELVA 1</t>
  </si>
  <si>
    <t>SELVA 2</t>
  </si>
  <si>
    <t>SELVA 3</t>
  </si>
  <si>
    <t>SELVA 4</t>
  </si>
  <si>
    <t>BOSQUE 1</t>
  </si>
  <si>
    <t>BOSQUE 2</t>
  </si>
  <si>
    <t>BOSQUE 3</t>
  </si>
  <si>
    <t>BOSQUE 4</t>
  </si>
  <si>
    <t>LAGO 1</t>
  </si>
  <si>
    <t>MANGLAR 1</t>
  </si>
  <si>
    <t>MANGLAR 2</t>
  </si>
  <si>
    <t>LAGO 2</t>
  </si>
  <si>
    <t>LOMAS ETAPA 1</t>
  </si>
  <si>
    <t>LOMAS ETAPA 2</t>
  </si>
  <si>
    <t>LOMAS ETAPA 3</t>
  </si>
  <si>
    <t>AMATISTA 1</t>
  </si>
  <si>
    <t>AMATISTA 2</t>
  </si>
  <si>
    <t>ZAFIRO 1</t>
  </si>
  <si>
    <t>ZAFIRO 2</t>
  </si>
  <si>
    <t>MALAQUITA 1</t>
  </si>
  <si>
    <t>MALAQUITA 2</t>
  </si>
  <si>
    <t>ARRECIFE 3</t>
  </si>
  <si>
    <t>ARRECIFE 1</t>
  </si>
  <si>
    <t>TUNDRA 1</t>
  </si>
  <si>
    <t>ARRECIFE 2</t>
  </si>
  <si>
    <t>JADE 1</t>
  </si>
  <si>
    <t>LLAVE 1</t>
  </si>
  <si>
    <t>LLAVE</t>
  </si>
  <si>
    <t>TIPO</t>
  </si>
  <si>
    <t>DESIERTO_1</t>
  </si>
  <si>
    <t>LOMAS_ETAPA_1</t>
  </si>
  <si>
    <t>AMATISTA_1</t>
  </si>
  <si>
    <t>ESTANDAR</t>
  </si>
  <si>
    <t>AÑO NUEVO NUEVAS PROMOCIONES 01-31 ENERO 2023</t>
  </si>
  <si>
    <t>SOLTERO</t>
  </si>
  <si>
    <t>32ZAFIRO_2</t>
  </si>
  <si>
    <t>32ZAFIRO 2</t>
  </si>
  <si>
    <t>ESTANDAR A</t>
  </si>
  <si>
    <t>DESIERTO_2</t>
  </si>
  <si>
    <t>LOMAS_ETAPA_2</t>
  </si>
  <si>
    <t>AMATISTA_2</t>
  </si>
  <si>
    <t>PREMIUM</t>
  </si>
  <si>
    <t>PROMOCION SORPRESA SHERPA NAVIDEÑO 06 -31 DIC 2022</t>
  </si>
  <si>
    <t>CASADO</t>
  </si>
  <si>
    <t>94ZAFIRO_2</t>
  </si>
  <si>
    <t>94ZAFIRO 2</t>
  </si>
  <si>
    <t>DESIERTO_3</t>
  </si>
  <si>
    <t>LOMAS_ETAPA_3</t>
  </si>
  <si>
    <t>ZAFIRO_1</t>
  </si>
  <si>
    <t>LA NAVIDAD LLEGO A GRUPO CCIMA 01-31 DIC 2022</t>
  </si>
  <si>
    <t>1AMATISTA_1</t>
  </si>
  <si>
    <t>1AMATISTA 1</t>
  </si>
  <si>
    <t>DESIERTO_4</t>
  </si>
  <si>
    <t>ZAFIRO_2</t>
  </si>
  <si>
    <t>LANZAMIENTO PPB "LANZAMIENTO MALAQUITA"  24 NOV 2022</t>
  </si>
  <si>
    <t>APLICA BIENES</t>
  </si>
  <si>
    <t>2AMATISTA_1</t>
  </si>
  <si>
    <t>2AMATISTA 1</t>
  </si>
  <si>
    <t>TAIGA_1</t>
  </si>
  <si>
    <t>MALAQUITA_1</t>
  </si>
  <si>
    <t>N/A</t>
  </si>
  <si>
    <t>PROMOCIONES FERIA GANADERA DE QUERETARO 24 NOV - 12 DIC 2022</t>
  </si>
  <si>
    <t>SI</t>
  </si>
  <si>
    <t>3AMATISTA_1</t>
  </si>
  <si>
    <t>3AMATISTA 1</t>
  </si>
  <si>
    <t>TAIGA_2</t>
  </si>
  <si>
    <t>MALAQUITA_2</t>
  </si>
  <si>
    <t xml:space="preserve">EL BUEN FIN LLEGO A GRUPO CCIMA 01-30 NOV 2022 </t>
  </si>
  <si>
    <t>NO</t>
  </si>
  <si>
    <t>4AMATISTA_1</t>
  </si>
  <si>
    <t>4AMATISTA 1</t>
  </si>
  <si>
    <t>TAIGA_3</t>
  </si>
  <si>
    <t xml:space="preserve">PROMOCIONES ANIVERSARIO GRUPO CCIMA 01-31 OCT 2022 </t>
  </si>
  <si>
    <t>5AMATISTA_1</t>
  </si>
  <si>
    <t>5AMATISTA 1</t>
  </si>
  <si>
    <t>PARAMO_1</t>
  </si>
  <si>
    <t>PROMOCIONES MES PATRIO 19 - 30 SEP 2023</t>
  </si>
  <si>
    <t xml:space="preserve">VIVE EN CASA </t>
  </si>
  <si>
    <t>6AMATISTA_1</t>
  </si>
  <si>
    <t>6AMATISTA 1</t>
  </si>
  <si>
    <t>PARAMO_2</t>
  </si>
  <si>
    <t>JADE_1</t>
  </si>
  <si>
    <t>LINEAMIENTOS PPB SEPTIEMBRE MES PATRIO 13 - 30 SEP 2022</t>
  </si>
  <si>
    <t>PROPIA</t>
  </si>
  <si>
    <t>7AMATISTA_1</t>
  </si>
  <si>
    <t>7AMATISTA 1</t>
  </si>
  <si>
    <t>PARAMO_3</t>
  </si>
  <si>
    <t xml:space="preserve">RENTA </t>
  </si>
  <si>
    <t>8AMATISTA_1</t>
  </si>
  <si>
    <t>8AMATISTA 1</t>
  </si>
  <si>
    <t>SELVA_1</t>
  </si>
  <si>
    <t xml:space="preserve">FAMILIAR </t>
  </si>
  <si>
    <t>9AMATISTA_1</t>
  </si>
  <si>
    <t>9AMATISTA 1</t>
  </si>
  <si>
    <t>SELVA_2</t>
  </si>
  <si>
    <t>OTRO</t>
  </si>
  <si>
    <t>10AMATISTA_1</t>
  </si>
  <si>
    <t>10AMATISTA 1</t>
  </si>
  <si>
    <t>SELVA_3</t>
  </si>
  <si>
    <t>USO DE PROPIEDAD</t>
  </si>
  <si>
    <t>11AMATISTA_1</t>
  </si>
  <si>
    <t>11AMATISTA 1</t>
  </si>
  <si>
    <t>SELVA_4</t>
  </si>
  <si>
    <t>12AMATISTA_1</t>
  </si>
  <si>
    <t>12AMATISTA 1</t>
  </si>
  <si>
    <t>BOSQUE_1</t>
  </si>
  <si>
    <t>PATRIMONIO</t>
  </si>
  <si>
    <t>13AMATISTA_1</t>
  </si>
  <si>
    <t>13AMATISTA 1</t>
  </si>
  <si>
    <t>BOSQUE_2</t>
  </si>
  <si>
    <t>INVERSION</t>
  </si>
  <si>
    <t>14AMATISTA_1</t>
  </si>
  <si>
    <t>14AMATISTA 1</t>
  </si>
  <si>
    <t>BOSQUE_3</t>
  </si>
  <si>
    <t>15AMATISTA_1</t>
  </si>
  <si>
    <t>15AMATISTA 1</t>
  </si>
  <si>
    <t>BOSQUE_4</t>
  </si>
  <si>
    <t>ESTUDIOS</t>
  </si>
  <si>
    <t>16AMATISTA_1</t>
  </si>
  <si>
    <t>16AMATISTA 1</t>
  </si>
  <si>
    <t>LAGO_1</t>
  </si>
  <si>
    <t>17AMATISTA_1</t>
  </si>
  <si>
    <t>17AMATISTA 1</t>
  </si>
  <si>
    <t>PREMIUM A</t>
  </si>
  <si>
    <t>MANGLAR_1</t>
  </si>
  <si>
    <t>PRIMARIA</t>
  </si>
  <si>
    <t>18AMATISTA_1</t>
  </si>
  <si>
    <t>18AMATISTA 1</t>
  </si>
  <si>
    <t>MANGLAR_2</t>
  </si>
  <si>
    <t>SECUNDARIA</t>
  </si>
  <si>
    <t>TIPO DE CONTRATO</t>
  </si>
  <si>
    <t>19AMATISTA_1</t>
  </si>
  <si>
    <t>19AMATISTA 1</t>
  </si>
  <si>
    <t>LAGO_2</t>
  </si>
  <si>
    <t>PREPARATORIA</t>
  </si>
  <si>
    <t>PERSONA FISICA</t>
  </si>
  <si>
    <t>20AMATISTA_1</t>
  </si>
  <si>
    <t>20AMATISTA 1</t>
  </si>
  <si>
    <t>ARRECIFE_1</t>
  </si>
  <si>
    <t>TSU</t>
  </si>
  <si>
    <t xml:space="preserve">PERSONA MORAL </t>
  </si>
  <si>
    <t>21AMATISTA_1</t>
  </si>
  <si>
    <t>21AMATISTA 1</t>
  </si>
  <si>
    <t>ARRECIFE_3</t>
  </si>
  <si>
    <t>LICENCIATURA</t>
  </si>
  <si>
    <t>COPROPIEDAD</t>
  </si>
  <si>
    <t>22AMATISTA_1</t>
  </si>
  <si>
    <t>22AMATISTA 1</t>
  </si>
  <si>
    <t>PREMIUM AA</t>
  </si>
  <si>
    <t>TUNDRA_1</t>
  </si>
  <si>
    <t>INGENIERIA</t>
  </si>
  <si>
    <t>23AMATISTA_1</t>
  </si>
  <si>
    <t>23AMATISTA 1</t>
  </si>
  <si>
    <t>ARRECIFE_2</t>
  </si>
  <si>
    <t>MAESTRIA</t>
  </si>
  <si>
    <t>ENGANCHE DIFERIDO:</t>
  </si>
  <si>
    <t>24AMATISTA_1</t>
  </si>
  <si>
    <t>24AMATISTA 1</t>
  </si>
  <si>
    <t>DOCTORADO</t>
  </si>
  <si>
    <t>25AMATISTA_1</t>
  </si>
  <si>
    <t>25AMATISTA 1</t>
  </si>
  <si>
    <t>ENGANCHE DIFERIDO 1 MES</t>
  </si>
  <si>
    <t>26AMATISTA_1</t>
  </si>
  <si>
    <t>26AMATISTA 1</t>
  </si>
  <si>
    <t>ENGANCHE DIFERIDO 2 MESES</t>
  </si>
  <si>
    <t>27AMATISTA_1</t>
  </si>
  <si>
    <t>27AMATISTA 1</t>
  </si>
  <si>
    <t>28AMATISTA_1</t>
  </si>
  <si>
    <t>28AMATISTA 1</t>
  </si>
  <si>
    <t>29AMATISTA_1</t>
  </si>
  <si>
    <t>29AMATISTA 1</t>
  </si>
  <si>
    <t>30AMATISTA_1</t>
  </si>
  <si>
    <t>30AMATISTA 1</t>
  </si>
  <si>
    <t>31AMATISTA_1</t>
  </si>
  <si>
    <t>31AMATISTA 1</t>
  </si>
  <si>
    <t>32AMATISTA_1</t>
  </si>
  <si>
    <t>32AMATISTA 1</t>
  </si>
  <si>
    <t>33AMATISTA_1</t>
  </si>
  <si>
    <t>33AMATISTA 1</t>
  </si>
  <si>
    <t>34AMATISTA_1</t>
  </si>
  <si>
    <t>34AMATISTA 1</t>
  </si>
  <si>
    <t>35AMATISTA_1</t>
  </si>
  <si>
    <t>35AMATISTA 1</t>
  </si>
  <si>
    <t>36AMATISTA_1</t>
  </si>
  <si>
    <t>36AMATISTA 1</t>
  </si>
  <si>
    <t>37AMATISTA_1</t>
  </si>
  <si>
    <t>37AMATISTA 1</t>
  </si>
  <si>
    <t>38AMATISTA_1</t>
  </si>
  <si>
    <t>38AMATISTA 1</t>
  </si>
  <si>
    <t>39AMATISTA_1</t>
  </si>
  <si>
    <t>39AMATISTA 1</t>
  </si>
  <si>
    <t>40AMATISTA_1</t>
  </si>
  <si>
    <t>40AMATISTA 1</t>
  </si>
  <si>
    <t>41AMATISTA_1</t>
  </si>
  <si>
    <t>41AMATISTA 1</t>
  </si>
  <si>
    <t>42AMATISTA_1</t>
  </si>
  <si>
    <t>42AMATISTA 1</t>
  </si>
  <si>
    <t>43AMATISTA_1</t>
  </si>
  <si>
    <t>43AMATISTA 1</t>
  </si>
  <si>
    <t>44AMATISTA_1</t>
  </si>
  <si>
    <t>44AMATISTA 1</t>
  </si>
  <si>
    <t>45AMATISTA_1</t>
  </si>
  <si>
    <t>45AMATISTA 1</t>
  </si>
  <si>
    <t>46AMATISTA_1</t>
  </si>
  <si>
    <t>46AMATISTA 1</t>
  </si>
  <si>
    <t>47AMATISTA_1</t>
  </si>
  <si>
    <t>47AMATISTA 1</t>
  </si>
  <si>
    <t>48AMATISTA_1</t>
  </si>
  <si>
    <t>48AMATISTA 1</t>
  </si>
  <si>
    <t>49AMATISTA_1</t>
  </si>
  <si>
    <t>49AMATISTA 1</t>
  </si>
  <si>
    <t>50AMATISTA_1</t>
  </si>
  <si>
    <t>50AMATISTA 1</t>
  </si>
  <si>
    <t>51AMATISTA_1</t>
  </si>
  <si>
    <t>51AMATISTA 1</t>
  </si>
  <si>
    <t>52AMATISTA_1</t>
  </si>
  <si>
    <t>52AMATISTA 1</t>
  </si>
  <si>
    <t>53AMATISTA_1</t>
  </si>
  <si>
    <t>53AMATISTA 1</t>
  </si>
  <si>
    <t>54AMATISTA_1</t>
  </si>
  <si>
    <t>54AMATISTA 1</t>
  </si>
  <si>
    <t>55AMATISTA_1</t>
  </si>
  <si>
    <t>55AMATISTA 1</t>
  </si>
  <si>
    <t>56AMATISTA_1</t>
  </si>
  <si>
    <t>56AMATISTA 1</t>
  </si>
  <si>
    <t>57AMATISTA_1</t>
  </si>
  <si>
    <t>57AMATISTA 1</t>
  </si>
  <si>
    <t>58AMATISTA_1</t>
  </si>
  <si>
    <t>58AMATISTA 1</t>
  </si>
  <si>
    <t>59AMATISTA_1</t>
  </si>
  <si>
    <t>59AMATISTA 1</t>
  </si>
  <si>
    <t>60AMATISTA_1</t>
  </si>
  <si>
    <t>60AMATISTA 1</t>
  </si>
  <si>
    <t>61AMATISTA_1</t>
  </si>
  <si>
    <t>61AMATISTA 1</t>
  </si>
  <si>
    <t>62AMATISTA_1</t>
  </si>
  <si>
    <t>62AMATISTA 1</t>
  </si>
  <si>
    <t>ESTANDAR AA</t>
  </si>
  <si>
    <t>63AMATISTA_1</t>
  </si>
  <si>
    <t>63AMATISTA 1</t>
  </si>
  <si>
    <t>64AMATISTA_1</t>
  </si>
  <si>
    <t>64AMATISTA 1</t>
  </si>
  <si>
    <t>65AMATISTA_1</t>
  </si>
  <si>
    <t>65AMATISTA 1</t>
  </si>
  <si>
    <t>66AMATISTA_1</t>
  </si>
  <si>
    <t>66AMATISTA 1</t>
  </si>
  <si>
    <t>67AMATISTA_1</t>
  </si>
  <si>
    <t>67AMATISTA 1</t>
  </si>
  <si>
    <t>68AMATISTA_1</t>
  </si>
  <si>
    <t>68AMATISTA 1</t>
  </si>
  <si>
    <t>69AMATISTA_1</t>
  </si>
  <si>
    <t>69AMATISTA 1</t>
  </si>
  <si>
    <t>70AMATISTA_1</t>
  </si>
  <si>
    <t>70AMATISTA 1</t>
  </si>
  <si>
    <t>71AMATISTA_1</t>
  </si>
  <si>
    <t>71AMATISTA 1</t>
  </si>
  <si>
    <t>72AMATISTA_1</t>
  </si>
  <si>
    <t>72AMATISTA 1</t>
  </si>
  <si>
    <t>73AMATISTA_1</t>
  </si>
  <si>
    <t>73AMATISTA 1</t>
  </si>
  <si>
    <t>74AMATISTA_1</t>
  </si>
  <si>
    <t>74AMATISTA 1</t>
  </si>
  <si>
    <t>75AMATISTA_1</t>
  </si>
  <si>
    <t>75AMATISTA 1</t>
  </si>
  <si>
    <t>76AMATISTA_1</t>
  </si>
  <si>
    <t>76AMATISTA 1</t>
  </si>
  <si>
    <t>77AMATISTA_1</t>
  </si>
  <si>
    <t>77AMATISTA 1</t>
  </si>
  <si>
    <t>78AMATISTA_1</t>
  </si>
  <si>
    <t>78AMATISTA 1</t>
  </si>
  <si>
    <t>79AMATISTA_1</t>
  </si>
  <si>
    <t>79AMATISTA 1</t>
  </si>
  <si>
    <t>80AMATISTA_1</t>
  </si>
  <si>
    <t>80AMATISTA 1</t>
  </si>
  <si>
    <t>81AMATISTA_1</t>
  </si>
  <si>
    <t>81AMATISTA 1</t>
  </si>
  <si>
    <t>82AMATISTA_1</t>
  </si>
  <si>
    <t>82AMATISTA 1</t>
  </si>
  <si>
    <t>83AMATISTA_1</t>
  </si>
  <si>
    <t>83AMATISTA 1</t>
  </si>
  <si>
    <t>84AMATISTA_1</t>
  </si>
  <si>
    <t>84AMATISTA 1</t>
  </si>
  <si>
    <t>85AMATISTA_1</t>
  </si>
  <si>
    <t>85AMATISTA 1</t>
  </si>
  <si>
    <t>86AMATISTA_1</t>
  </si>
  <si>
    <t>86AMATISTA 1</t>
  </si>
  <si>
    <t>87AMATISTA_1</t>
  </si>
  <si>
    <t>87AMATISTA 1</t>
  </si>
  <si>
    <t>88AMATISTA_1</t>
  </si>
  <si>
    <t>88AMATISTA 1</t>
  </si>
  <si>
    <t>89AMATISTA_1</t>
  </si>
  <si>
    <t>89AMATISTA 1</t>
  </si>
  <si>
    <t>90AMATISTA_1</t>
  </si>
  <si>
    <t>90AMATISTA 1</t>
  </si>
  <si>
    <t>91AMATISTA_1</t>
  </si>
  <si>
    <t>91AMATISTA 1</t>
  </si>
  <si>
    <t>92AMATISTA_1</t>
  </si>
  <si>
    <t>92AMATISTA 1</t>
  </si>
  <si>
    <t>93AMATISTA_1</t>
  </si>
  <si>
    <t>93AMATISTA 1</t>
  </si>
  <si>
    <t>94AMATISTA_1</t>
  </si>
  <si>
    <t>94AMATISTA 1</t>
  </si>
  <si>
    <t>95AMATISTA_1</t>
  </si>
  <si>
    <t>95AMATISTA 1</t>
  </si>
  <si>
    <t>96AMATISTA_1</t>
  </si>
  <si>
    <t>96AMATISTA 1</t>
  </si>
  <si>
    <t>97AMATISTA_1</t>
  </si>
  <si>
    <t>97AMATISTA 1</t>
  </si>
  <si>
    <t>98AMATISTA_1</t>
  </si>
  <si>
    <t>98AMATISTA 1</t>
  </si>
  <si>
    <t>99AMATISTA_1</t>
  </si>
  <si>
    <t>99AMATISTA 1</t>
  </si>
  <si>
    <t>100AMATISTA_1</t>
  </si>
  <si>
    <t>100AMATISTA 1</t>
  </si>
  <si>
    <t>1AMATISTA_2</t>
  </si>
  <si>
    <t>1AMATISTA 2</t>
  </si>
  <si>
    <t>ESTANDAR AAA</t>
  </si>
  <si>
    <t>2AMATISTA_2</t>
  </si>
  <si>
    <t>2AMATISTA 2</t>
  </si>
  <si>
    <t>3AMATISTA_2</t>
  </si>
  <si>
    <t>3AMATISTA 2</t>
  </si>
  <si>
    <t>4AMATISTA_2</t>
  </si>
  <si>
    <t>4AMATISTA 2</t>
  </si>
  <si>
    <t>5AMATISTA_2</t>
  </si>
  <si>
    <t>5AMATISTA 2</t>
  </si>
  <si>
    <t>6AMATISTA_2</t>
  </si>
  <si>
    <t>6AMATISTA 2</t>
  </si>
  <si>
    <t>7AMATISTA_2</t>
  </si>
  <si>
    <t>7AMATISTA 2</t>
  </si>
  <si>
    <t>8AMATISTA_2</t>
  </si>
  <si>
    <t>8AMATISTA 2</t>
  </si>
  <si>
    <t>9AMATISTA_2</t>
  </si>
  <si>
    <t>9AMATISTA 2</t>
  </si>
  <si>
    <t>10AMATISTA_2</t>
  </si>
  <si>
    <t>10AMATISTA 2</t>
  </si>
  <si>
    <t>11AMATISTA_2</t>
  </si>
  <si>
    <t>11AMATISTA 2</t>
  </si>
  <si>
    <t>12AMATISTA_2</t>
  </si>
  <si>
    <t>12AMATISTA 2</t>
  </si>
  <si>
    <t>13AMATISTA_2</t>
  </si>
  <si>
    <t>13AMATISTA 2</t>
  </si>
  <si>
    <t>14AMATISTA_2</t>
  </si>
  <si>
    <t>14AMATISTA 2</t>
  </si>
  <si>
    <t>15AMATISTA_2</t>
  </si>
  <si>
    <t>15AMATISTA 2</t>
  </si>
  <si>
    <t>16AMATISTA_2</t>
  </si>
  <si>
    <t>16AMATISTA 2</t>
  </si>
  <si>
    <t>17AMATISTA_2</t>
  </si>
  <si>
    <t>17AMATISTA 2</t>
  </si>
  <si>
    <t>18AMATISTA_2</t>
  </si>
  <si>
    <t>18AMATISTA 2</t>
  </si>
  <si>
    <t>19AMATISTA_2</t>
  </si>
  <si>
    <t>19AMATISTA 2</t>
  </si>
  <si>
    <t>20AMATISTA_2</t>
  </si>
  <si>
    <t>20AMATISTA 2</t>
  </si>
  <si>
    <t>21AMATISTA_2</t>
  </si>
  <si>
    <t>21AMATISTA 2</t>
  </si>
  <si>
    <t>22AMATISTA_2</t>
  </si>
  <si>
    <t>22AMATISTA 2</t>
  </si>
  <si>
    <t>23AMATISTA_2</t>
  </si>
  <si>
    <t>23AMATISTA 2</t>
  </si>
  <si>
    <t>24AMATISTA_2</t>
  </si>
  <si>
    <t>24AMATISTA 2</t>
  </si>
  <si>
    <t>25AMATISTA_2</t>
  </si>
  <si>
    <t>25AMATISTA 2</t>
  </si>
  <si>
    <t>26AMATISTA_2</t>
  </si>
  <si>
    <t>26AMATISTA 2</t>
  </si>
  <si>
    <t>27AMATISTA_2</t>
  </si>
  <si>
    <t>27AMATISTA 2</t>
  </si>
  <si>
    <t>28AMATISTA_2</t>
  </si>
  <si>
    <t>28AMATISTA 2</t>
  </si>
  <si>
    <t>29AMATISTA_2</t>
  </si>
  <si>
    <t>29AMATISTA 2</t>
  </si>
  <si>
    <t>30AMATISTA_2</t>
  </si>
  <si>
    <t>30AMATISTA 2</t>
  </si>
  <si>
    <t>31AMATISTA_2</t>
  </si>
  <si>
    <t>31AMATISTA 2</t>
  </si>
  <si>
    <t>32AMATISTA_2</t>
  </si>
  <si>
    <t>32AMATISTA 2</t>
  </si>
  <si>
    <t>33AMATISTA_2</t>
  </si>
  <si>
    <t>33AMATISTA 2</t>
  </si>
  <si>
    <t>34AMATISTA_2</t>
  </si>
  <si>
    <t>34AMATISTA 2</t>
  </si>
  <si>
    <t>35AMATISTA_2</t>
  </si>
  <si>
    <t>35AMATISTA 2</t>
  </si>
  <si>
    <t>36AMATISTA_2</t>
  </si>
  <si>
    <t>36AMATISTA 2</t>
  </si>
  <si>
    <t>37AMATISTA_2</t>
  </si>
  <si>
    <t>37AMATISTA 2</t>
  </si>
  <si>
    <t>38AMATISTA_2</t>
  </si>
  <si>
    <t>38AMATISTA 2</t>
  </si>
  <si>
    <t>39AMATISTA_2</t>
  </si>
  <si>
    <t>39AMATISTA 2</t>
  </si>
  <si>
    <t>40AMATISTA_2</t>
  </si>
  <si>
    <t>40AMATISTA 2</t>
  </si>
  <si>
    <t>41AMATISTA_2</t>
  </si>
  <si>
    <t>41AMATISTA 2</t>
  </si>
  <si>
    <t>42AMATISTA_2</t>
  </si>
  <si>
    <t>42AMATISTA 2</t>
  </si>
  <si>
    <t>43AMATISTA_2</t>
  </si>
  <si>
    <t>43AMATISTA 2</t>
  </si>
  <si>
    <t>44AMATISTA_2</t>
  </si>
  <si>
    <t>44AMATISTA 2</t>
  </si>
  <si>
    <t>45AMATISTA_2</t>
  </si>
  <si>
    <t>45AMATISTA 2</t>
  </si>
  <si>
    <t>46AMATISTA_2</t>
  </si>
  <si>
    <t>46AMATISTA 2</t>
  </si>
  <si>
    <t>47AMATISTA_2</t>
  </si>
  <si>
    <t>47AMATISTA 2</t>
  </si>
  <si>
    <t>48AMATISTA_2</t>
  </si>
  <si>
    <t>48AMATISTA 2</t>
  </si>
  <si>
    <t>49AMATISTA_2</t>
  </si>
  <si>
    <t>49AMATISTA 2</t>
  </si>
  <si>
    <t>51AMATISTA_2</t>
  </si>
  <si>
    <t>51AMATISTA 2</t>
  </si>
  <si>
    <t>52AMATISTA_2</t>
  </si>
  <si>
    <t>52AMATISTA 2</t>
  </si>
  <si>
    <t>53AMATISTA_2</t>
  </si>
  <si>
    <t>53AMATISTA 2</t>
  </si>
  <si>
    <t>54AMATISTA_2</t>
  </si>
  <si>
    <t>54AMATISTA 2</t>
  </si>
  <si>
    <t>55AMATISTA_2</t>
  </si>
  <si>
    <t>55AMATISTA 2</t>
  </si>
  <si>
    <t>56AMATISTA_2</t>
  </si>
  <si>
    <t>56AMATISTA 2</t>
  </si>
  <si>
    <t>57AMATISTA_2</t>
  </si>
  <si>
    <t>57AMATISTA 2</t>
  </si>
  <si>
    <t>58AMATISTA_2</t>
  </si>
  <si>
    <t>58AMATISTA 2</t>
  </si>
  <si>
    <t>59AMATISTA_2</t>
  </si>
  <si>
    <t>59AMATISTA 2</t>
  </si>
  <si>
    <t>60AMATISTA_2</t>
  </si>
  <si>
    <t>60AMATISTA 2</t>
  </si>
  <si>
    <t>61AMATISTA_2</t>
  </si>
  <si>
    <t>61AMATISTA 2</t>
  </si>
  <si>
    <t>62AMATISTA_2</t>
  </si>
  <si>
    <t>62AMATISTA 2</t>
  </si>
  <si>
    <t>63AMATISTA_2</t>
  </si>
  <si>
    <t>63AMATISTA 2</t>
  </si>
  <si>
    <t>64AMATISTA_2</t>
  </si>
  <si>
    <t>64AMATISTA 2</t>
  </si>
  <si>
    <t>65AMATISTA_2</t>
  </si>
  <si>
    <t>65AMATISTA 2</t>
  </si>
  <si>
    <t>67AMATISTA_2</t>
  </si>
  <si>
    <t>67AMATISTA 2</t>
  </si>
  <si>
    <t>68AMATISTA_2</t>
  </si>
  <si>
    <t>68AMATISTA 2</t>
  </si>
  <si>
    <t>69AMATISTA_2</t>
  </si>
  <si>
    <t>69AMATISTA 2</t>
  </si>
  <si>
    <t>70AMATISTA_2</t>
  </si>
  <si>
    <t>70AMATISTA 2</t>
  </si>
  <si>
    <t>71AMATISTA_2</t>
  </si>
  <si>
    <t>71AMATISTA 2</t>
  </si>
  <si>
    <t>1ZAFIRO_1</t>
  </si>
  <si>
    <t>1ZAFIRO 1</t>
  </si>
  <si>
    <t>2ZAFIRO_1</t>
  </si>
  <si>
    <t>2ZAFIRO 1</t>
  </si>
  <si>
    <t>3ZAFIRO_1</t>
  </si>
  <si>
    <t>3ZAFIRO 1</t>
  </si>
  <si>
    <t>4ZAFIRO_1</t>
  </si>
  <si>
    <t>4ZAFIRO 1</t>
  </si>
  <si>
    <t>5ZAFIRO_1</t>
  </si>
  <si>
    <t>5ZAFIRO 1</t>
  </si>
  <si>
    <t>6ZAFIRO_1</t>
  </si>
  <si>
    <t>6ZAFIRO 1</t>
  </si>
  <si>
    <t>7ZAFIRO_1</t>
  </si>
  <si>
    <t>7ZAFIRO 1</t>
  </si>
  <si>
    <t>8ZAFIRO_1</t>
  </si>
  <si>
    <t>8ZAFIRO 1</t>
  </si>
  <si>
    <t>9ZAFIRO_1</t>
  </si>
  <si>
    <t>9ZAFIRO 1</t>
  </si>
  <si>
    <t>10ZAFIRO_1</t>
  </si>
  <si>
    <t>10ZAFIRO 1</t>
  </si>
  <si>
    <t>11ZAFIRO_1</t>
  </si>
  <si>
    <t>11ZAFIRO 1</t>
  </si>
  <si>
    <t>12ZAFIRO_1</t>
  </si>
  <si>
    <t>12ZAFIRO 1</t>
  </si>
  <si>
    <t>13ZAFIRO_1</t>
  </si>
  <si>
    <t>13ZAFIRO 1</t>
  </si>
  <si>
    <t>14ZAFIRO_1</t>
  </si>
  <si>
    <t>14ZAFIRO 1</t>
  </si>
  <si>
    <t>15ZAFIRO_1</t>
  </si>
  <si>
    <t>15ZAFIRO 1</t>
  </si>
  <si>
    <t>16ZAFIRO_1</t>
  </si>
  <si>
    <t>16ZAFIRO 1</t>
  </si>
  <si>
    <t>17ZAFIRO_1</t>
  </si>
  <si>
    <t>17ZAFIRO 1</t>
  </si>
  <si>
    <t>18ZAFIRO_1</t>
  </si>
  <si>
    <t>18ZAFIRO 1</t>
  </si>
  <si>
    <t>19ZAFIRO_1</t>
  </si>
  <si>
    <t>19ZAFIRO 1</t>
  </si>
  <si>
    <t>20ZAFIRO_1</t>
  </si>
  <si>
    <t>20ZAFIRO 1</t>
  </si>
  <si>
    <t>21ZAFIRO_1</t>
  </si>
  <si>
    <t>21ZAFIRO 1</t>
  </si>
  <si>
    <t>22ZAFIRO_1</t>
  </si>
  <si>
    <t>22ZAFIRO 1</t>
  </si>
  <si>
    <t>23ZAFIRO_1</t>
  </si>
  <si>
    <t>23ZAFIRO 1</t>
  </si>
  <si>
    <t>24ZAFIRO_1</t>
  </si>
  <si>
    <t>24ZAFIRO 1</t>
  </si>
  <si>
    <t>25ZAFIRO_1</t>
  </si>
  <si>
    <t>25ZAFIRO 1</t>
  </si>
  <si>
    <t>26ZAFIRO_1</t>
  </si>
  <si>
    <t>26ZAFIRO 1</t>
  </si>
  <si>
    <t>27ZAFIRO_1</t>
  </si>
  <si>
    <t>27ZAFIRO 1</t>
  </si>
  <si>
    <t>28ZAFIRO_1</t>
  </si>
  <si>
    <t>28ZAFIRO 1</t>
  </si>
  <si>
    <t>29ZAFIRO_1</t>
  </si>
  <si>
    <t>29ZAFIRO 1</t>
  </si>
  <si>
    <t>30ZAFIRO_1</t>
  </si>
  <si>
    <t>30ZAFIRO 1</t>
  </si>
  <si>
    <t>31ZAFIRO_1</t>
  </si>
  <si>
    <t>31ZAFIRO 1</t>
  </si>
  <si>
    <t>32ZAFIRO_1</t>
  </si>
  <si>
    <t>32ZAFIRO 1</t>
  </si>
  <si>
    <t>33ZAFIRO_1</t>
  </si>
  <si>
    <t>33ZAFIRO 1</t>
  </si>
  <si>
    <t>34ZAFIRO_1</t>
  </si>
  <si>
    <t>34ZAFIRO 1</t>
  </si>
  <si>
    <t>35ZAFIRO_1</t>
  </si>
  <si>
    <t>35ZAFIRO 1</t>
  </si>
  <si>
    <t>36ZAFIRO_1</t>
  </si>
  <si>
    <t>36ZAFIRO 1</t>
  </si>
  <si>
    <t>37ZAFIRO_1</t>
  </si>
  <si>
    <t>37ZAFIRO 1</t>
  </si>
  <si>
    <t>38ZAFIRO_1</t>
  </si>
  <si>
    <t>38ZAFIRO 1</t>
  </si>
  <si>
    <t>39ZAFIRO_1</t>
  </si>
  <si>
    <t>39ZAFIRO 1</t>
  </si>
  <si>
    <t>40ZAFIRO_1</t>
  </si>
  <si>
    <t>40ZAFIRO 1</t>
  </si>
  <si>
    <t>41ZAFIRO_1</t>
  </si>
  <si>
    <t>41ZAFIRO 1</t>
  </si>
  <si>
    <t>42ZAFIRO_1</t>
  </si>
  <si>
    <t>42ZAFIRO 1</t>
  </si>
  <si>
    <t>43ZAFIRO_1</t>
  </si>
  <si>
    <t>43ZAFIRO 1</t>
  </si>
  <si>
    <t>44ZAFIRO_1</t>
  </si>
  <si>
    <t>44ZAFIRO 1</t>
  </si>
  <si>
    <t>45ZAFIRO_1</t>
  </si>
  <si>
    <t>45ZAFIRO 1</t>
  </si>
  <si>
    <t>46ZAFIRO_1</t>
  </si>
  <si>
    <t>46ZAFIRO 1</t>
  </si>
  <si>
    <t>47ZAFIRO_1</t>
  </si>
  <si>
    <t>47ZAFIRO 1</t>
  </si>
  <si>
    <t>48ZAFIRO_1</t>
  </si>
  <si>
    <t>48ZAFIRO 1</t>
  </si>
  <si>
    <t>49ZAFIRO_1</t>
  </si>
  <si>
    <t>49ZAFIRO 1</t>
  </si>
  <si>
    <t>50ZAFIRO_1</t>
  </si>
  <si>
    <t>50ZAFIRO 1</t>
  </si>
  <si>
    <t>51ZAFIRO_1</t>
  </si>
  <si>
    <t>51ZAFIRO 1</t>
  </si>
  <si>
    <t>52ZAFIRO_1</t>
  </si>
  <si>
    <t>52ZAFIRO 1</t>
  </si>
  <si>
    <t>53ZAFIRO_1</t>
  </si>
  <si>
    <t>53ZAFIRO 1</t>
  </si>
  <si>
    <t>54ZAFIRO_1</t>
  </si>
  <si>
    <t>54ZAFIRO 1</t>
  </si>
  <si>
    <t>55ZAFIRO_1</t>
  </si>
  <si>
    <t>55ZAFIRO 1</t>
  </si>
  <si>
    <t>56ZAFIRO_1</t>
  </si>
  <si>
    <t>56ZAFIRO 1</t>
  </si>
  <si>
    <t>57ZAFIRO_1</t>
  </si>
  <si>
    <t>57ZAFIRO 1</t>
  </si>
  <si>
    <t>58ZAFIRO_1</t>
  </si>
  <si>
    <t>58ZAFIRO 1</t>
  </si>
  <si>
    <t>59ZAFIRO_1</t>
  </si>
  <si>
    <t>59ZAFIRO 1</t>
  </si>
  <si>
    <t>60ZAFIRO_1</t>
  </si>
  <si>
    <t>60ZAFIRO 1</t>
  </si>
  <si>
    <t>61ZAFIRO_1</t>
  </si>
  <si>
    <t>61ZAFIRO 1</t>
  </si>
  <si>
    <t>62ZAFIRO_1</t>
  </si>
  <si>
    <t>62ZAFIRO 1</t>
  </si>
  <si>
    <t>63ZAFIRO_1</t>
  </si>
  <si>
    <t>63ZAFIRO 1</t>
  </si>
  <si>
    <t>64ZAFIRO_1</t>
  </si>
  <si>
    <t>64ZAFIRO 1</t>
  </si>
  <si>
    <t>65ZAFIRO_1</t>
  </si>
  <si>
    <t>65ZAFIRO 1</t>
  </si>
  <si>
    <t>66ZAFIRO_1</t>
  </si>
  <si>
    <t>66ZAFIRO 1</t>
  </si>
  <si>
    <t>67ZAFIRO_1</t>
  </si>
  <si>
    <t>67ZAFIRO 1</t>
  </si>
  <si>
    <t>68ZAFIRO_1</t>
  </si>
  <si>
    <t>68ZAFIRO 1</t>
  </si>
  <si>
    <t>69ZAFIRO_1</t>
  </si>
  <si>
    <t>69ZAFIRO 1</t>
  </si>
  <si>
    <t>70ZAFIRO_1</t>
  </si>
  <si>
    <t>70ZAFIRO 1</t>
  </si>
  <si>
    <t>71ZAFIRO_1</t>
  </si>
  <si>
    <t>71ZAFIRO 1</t>
  </si>
  <si>
    <t>72ZAFIRO_1</t>
  </si>
  <si>
    <t>72ZAFIRO 1</t>
  </si>
  <si>
    <t>73ZAFIRO_1</t>
  </si>
  <si>
    <t>73ZAFIRO 1</t>
  </si>
  <si>
    <t>74ZAFIRO_1</t>
  </si>
  <si>
    <t>74ZAFIRO 1</t>
  </si>
  <si>
    <t>75ZAFIRO_1</t>
  </si>
  <si>
    <t>75ZAFIRO 1</t>
  </si>
  <si>
    <t>76ZAFIRO_1</t>
  </si>
  <si>
    <t>76ZAFIRO 1</t>
  </si>
  <si>
    <t>77ZAFIRO_1</t>
  </si>
  <si>
    <t>77ZAFIRO 1</t>
  </si>
  <si>
    <t>78ZAFIRO_1</t>
  </si>
  <si>
    <t>78ZAFIRO 1</t>
  </si>
  <si>
    <t>79ZAFIRO_1</t>
  </si>
  <si>
    <t>79ZAFIRO 1</t>
  </si>
  <si>
    <t>80ZAFIRO_1</t>
  </si>
  <si>
    <t>80ZAFIRO 1</t>
  </si>
  <si>
    <t>81ZAFIRO_1</t>
  </si>
  <si>
    <t>81ZAFIRO 1</t>
  </si>
  <si>
    <t>82ZAFIRO_1</t>
  </si>
  <si>
    <t>82ZAFIRO 1</t>
  </si>
  <si>
    <t>83ZAFIRO_1</t>
  </si>
  <si>
    <t>83ZAFIRO 1</t>
  </si>
  <si>
    <t>84ZAFIRO_1</t>
  </si>
  <si>
    <t>84ZAFIRO 1</t>
  </si>
  <si>
    <t>85ZAFIRO_1</t>
  </si>
  <si>
    <t>85ZAFIRO 1</t>
  </si>
  <si>
    <t>86ZAFIRO_1</t>
  </si>
  <si>
    <t>86ZAFIRO 1</t>
  </si>
  <si>
    <t>87ZAFIRO_1</t>
  </si>
  <si>
    <t>87ZAFIRO 1</t>
  </si>
  <si>
    <t>88ZAFIRO_1</t>
  </si>
  <si>
    <t>88ZAFIRO 1</t>
  </si>
  <si>
    <t>89ZAFIRO_1</t>
  </si>
  <si>
    <t>89ZAFIRO 1</t>
  </si>
  <si>
    <t>90ZAFIRO_1</t>
  </si>
  <si>
    <t>90ZAFIRO 1</t>
  </si>
  <si>
    <t>91ZAFIRO_1</t>
  </si>
  <si>
    <t>91ZAFIRO 1</t>
  </si>
  <si>
    <t>92ZAFIRO_1</t>
  </si>
  <si>
    <t>92ZAFIRO 1</t>
  </si>
  <si>
    <t>93ZAFIRO_1</t>
  </si>
  <si>
    <t>93ZAFIRO 1</t>
  </si>
  <si>
    <t>94ZAFIRO_1</t>
  </si>
  <si>
    <t>94ZAFIRO 1</t>
  </si>
  <si>
    <t>95ZAFIRO_1</t>
  </si>
  <si>
    <t>95ZAFIRO 1</t>
  </si>
  <si>
    <t>96ZAFIRO_1</t>
  </si>
  <si>
    <t>96ZAFIRO 1</t>
  </si>
  <si>
    <t>97ZAFIRO_1</t>
  </si>
  <si>
    <t>97ZAFIRO 1</t>
  </si>
  <si>
    <t>98ZAFIRO_1</t>
  </si>
  <si>
    <t>98ZAFIRO 1</t>
  </si>
  <si>
    <t>99ZAFIRO_1</t>
  </si>
  <si>
    <t>99ZAFIRO 1</t>
  </si>
  <si>
    <t>100ZAFIRO_1</t>
  </si>
  <si>
    <t>100ZAFIRO 1</t>
  </si>
  <si>
    <t>101ZAFIRO_1</t>
  </si>
  <si>
    <t>101ZAFIRO 1</t>
  </si>
  <si>
    <t>102ZAFIRO_1</t>
  </si>
  <si>
    <t>102ZAFIRO 1</t>
  </si>
  <si>
    <t>103ZAFIRO_1</t>
  </si>
  <si>
    <t>103ZAFIRO 1</t>
  </si>
  <si>
    <t>104ZAFIRO_1</t>
  </si>
  <si>
    <t>104ZAFIRO 1</t>
  </si>
  <si>
    <t>105ZAFIRO_1</t>
  </si>
  <si>
    <t>105ZAFIRO 1</t>
  </si>
  <si>
    <t>106ZAFIRO_1</t>
  </si>
  <si>
    <t>106ZAFIRO 1</t>
  </si>
  <si>
    <t>107ZAFIRO_1</t>
  </si>
  <si>
    <t>107ZAFIRO 1</t>
  </si>
  <si>
    <t>1ZAFIRO_2</t>
  </si>
  <si>
    <t>1ZAFIRO 2</t>
  </si>
  <si>
    <t>2ZAFIRO_2</t>
  </si>
  <si>
    <t>2ZAFIRO 2</t>
  </si>
  <si>
    <t>3ZAFIRO_2</t>
  </si>
  <si>
    <t>3ZAFIRO 2</t>
  </si>
  <si>
    <t>4ZAFIRO_2</t>
  </si>
  <si>
    <t>4ZAFIRO 2</t>
  </si>
  <si>
    <t>5ZAFIRO_2</t>
  </si>
  <si>
    <t>5ZAFIRO 2</t>
  </si>
  <si>
    <t>6ZAFIRO_2</t>
  </si>
  <si>
    <t>6ZAFIRO 2</t>
  </si>
  <si>
    <t>7ZAFIRO_2</t>
  </si>
  <si>
    <t>7ZAFIRO 2</t>
  </si>
  <si>
    <t>8ZAFIRO_2</t>
  </si>
  <si>
    <t>8ZAFIRO 2</t>
  </si>
  <si>
    <t>9ZAFIRO_2</t>
  </si>
  <si>
    <t>9ZAFIRO 2</t>
  </si>
  <si>
    <t>10ZAFIRO_2</t>
  </si>
  <si>
    <t>10ZAFIRO 2</t>
  </si>
  <si>
    <t>11ZAFIRO_2</t>
  </si>
  <si>
    <t>11ZAFIRO 2</t>
  </si>
  <si>
    <t>12ZAFIRO_2</t>
  </si>
  <si>
    <t>12ZAFIRO 2</t>
  </si>
  <si>
    <t>13ZAFIRO_2</t>
  </si>
  <si>
    <t>13ZAFIRO 2</t>
  </si>
  <si>
    <t>14ZAFIRO_2</t>
  </si>
  <si>
    <t>14ZAFIRO 2</t>
  </si>
  <si>
    <t>15ZAFIRO_2</t>
  </si>
  <si>
    <t>15ZAFIRO 2</t>
  </si>
  <si>
    <t>16ZAFIRO_2</t>
  </si>
  <si>
    <t>16ZAFIRO 2</t>
  </si>
  <si>
    <t>17ZAFIRO_2</t>
  </si>
  <si>
    <t>17ZAFIRO 2</t>
  </si>
  <si>
    <t>18ZAFIRO_2</t>
  </si>
  <si>
    <t>18ZAFIRO 2</t>
  </si>
  <si>
    <t>19ZAFIRO_2</t>
  </si>
  <si>
    <t>19ZAFIRO 2</t>
  </si>
  <si>
    <t>20ZAFIRO_2</t>
  </si>
  <si>
    <t>20ZAFIRO 2</t>
  </si>
  <si>
    <t>21ZAFIRO_2</t>
  </si>
  <si>
    <t>21ZAFIRO 2</t>
  </si>
  <si>
    <t>22ZAFIRO_2</t>
  </si>
  <si>
    <t>22ZAFIRO 2</t>
  </si>
  <si>
    <t>23ZAFIRO_2</t>
  </si>
  <si>
    <t>23ZAFIRO 2</t>
  </si>
  <si>
    <t>24ZAFIRO_2</t>
  </si>
  <si>
    <t>24ZAFIRO 2</t>
  </si>
  <si>
    <t>25ZAFIRO_2</t>
  </si>
  <si>
    <t>25ZAFIRO 2</t>
  </si>
  <si>
    <t>26ZAFIRO_2</t>
  </si>
  <si>
    <t>26ZAFIRO 2</t>
  </si>
  <si>
    <t>27ZAFIRO_2</t>
  </si>
  <si>
    <t>27ZAFIRO 2</t>
  </si>
  <si>
    <t>28ZAFIRO_2</t>
  </si>
  <si>
    <t>28ZAFIRO 2</t>
  </si>
  <si>
    <t>29ZAFIRO_2</t>
  </si>
  <si>
    <t>29ZAFIRO 2</t>
  </si>
  <si>
    <t>30ZAFIRO_2</t>
  </si>
  <si>
    <t>30ZAFIRO 2</t>
  </si>
  <si>
    <t>31ZAFIRO_2</t>
  </si>
  <si>
    <t>31ZAFIRO 2</t>
  </si>
  <si>
    <t>50AMATISTA_2</t>
  </si>
  <si>
    <t>50AMATISTA 2</t>
  </si>
  <si>
    <t>33ZAFIRO_2</t>
  </si>
  <si>
    <t>33ZAFIRO 2</t>
  </si>
  <si>
    <t>34ZAFIRO_2</t>
  </si>
  <si>
    <t>34ZAFIRO 2</t>
  </si>
  <si>
    <t>35ZAFIRO_2</t>
  </si>
  <si>
    <t>35ZAFIRO 2</t>
  </si>
  <si>
    <t>36ZAFIRO_2</t>
  </si>
  <si>
    <t>36ZAFIRO 2</t>
  </si>
  <si>
    <t>37ZAFIRO_2</t>
  </si>
  <si>
    <t>37ZAFIRO 2</t>
  </si>
  <si>
    <t>38ZAFIRO_2</t>
  </si>
  <si>
    <t>38ZAFIRO 2</t>
  </si>
  <si>
    <t>39ZAFIRO_2</t>
  </si>
  <si>
    <t>39ZAFIRO 2</t>
  </si>
  <si>
    <t>40ZAFIRO_2</t>
  </si>
  <si>
    <t>40ZAFIRO 2</t>
  </si>
  <si>
    <t>41ZAFIRO_2</t>
  </si>
  <si>
    <t>41ZAFIRO 2</t>
  </si>
  <si>
    <t>42ZAFIRO_2</t>
  </si>
  <si>
    <t>42ZAFIRO 2</t>
  </si>
  <si>
    <t>43ZAFIRO_2</t>
  </si>
  <si>
    <t>43ZAFIRO 2</t>
  </si>
  <si>
    <t>44ZAFIRO_2</t>
  </si>
  <si>
    <t>44ZAFIRO 2</t>
  </si>
  <si>
    <t>45ZAFIRO_2</t>
  </si>
  <si>
    <t>45ZAFIRO 2</t>
  </si>
  <si>
    <t>46ZAFIRO_2</t>
  </si>
  <si>
    <t>46ZAFIRO 2</t>
  </si>
  <si>
    <t>47ZAFIRO_2</t>
  </si>
  <si>
    <t>47ZAFIRO 2</t>
  </si>
  <si>
    <t>48ZAFIRO_2</t>
  </si>
  <si>
    <t>48ZAFIRO 2</t>
  </si>
  <si>
    <t>49ZAFIRO_2</t>
  </si>
  <si>
    <t>49ZAFIRO 2</t>
  </si>
  <si>
    <t>50ZAFIRO_2</t>
  </si>
  <si>
    <t>50ZAFIRO 2</t>
  </si>
  <si>
    <t>51ZAFIRO_2</t>
  </si>
  <si>
    <t>51ZAFIRO 2</t>
  </si>
  <si>
    <t>52ZAFIRO_2</t>
  </si>
  <si>
    <t>52ZAFIRO 2</t>
  </si>
  <si>
    <t>53ZAFIRO_2</t>
  </si>
  <si>
    <t>53ZAFIRO 2</t>
  </si>
  <si>
    <t>54ZAFIRO_2</t>
  </si>
  <si>
    <t>54ZAFIRO 2</t>
  </si>
  <si>
    <t>55ZAFIRO_2</t>
  </si>
  <si>
    <t>55ZAFIRO 2</t>
  </si>
  <si>
    <t>56ZAFIRO_2</t>
  </si>
  <si>
    <t>56ZAFIRO 2</t>
  </si>
  <si>
    <t>57ZAFIRO_2</t>
  </si>
  <si>
    <t>57ZAFIRO 2</t>
  </si>
  <si>
    <t>58ZAFIRO_2</t>
  </si>
  <si>
    <t>58ZAFIRO 2</t>
  </si>
  <si>
    <t>59ZAFIRO_2</t>
  </si>
  <si>
    <t>59ZAFIRO 2</t>
  </si>
  <si>
    <t>60ZAFIRO_2</t>
  </si>
  <si>
    <t>60ZAFIRO 2</t>
  </si>
  <si>
    <t>61ZAFIRO_2</t>
  </si>
  <si>
    <t>61ZAFIRO 2</t>
  </si>
  <si>
    <t>62ZAFIRO_2</t>
  </si>
  <si>
    <t>62ZAFIRO 2</t>
  </si>
  <si>
    <t>63ZAFIRO_2</t>
  </si>
  <si>
    <t>63ZAFIRO 2</t>
  </si>
  <si>
    <t>64ZAFIRO_2</t>
  </si>
  <si>
    <t>64ZAFIRO 2</t>
  </si>
  <si>
    <t>65ZAFIRO_2</t>
  </si>
  <si>
    <t>65ZAFIRO 2</t>
  </si>
  <si>
    <t>66ZAFIRO_2</t>
  </si>
  <si>
    <t>66ZAFIRO 2</t>
  </si>
  <si>
    <t>67ZAFIRO_2</t>
  </si>
  <si>
    <t>67ZAFIRO 2</t>
  </si>
  <si>
    <t>68ZAFIRO_2</t>
  </si>
  <si>
    <t>68ZAFIRO 2</t>
  </si>
  <si>
    <t>69ZAFIRO_2</t>
  </si>
  <si>
    <t>69ZAFIRO 2</t>
  </si>
  <si>
    <t>70ZAFIRO_2</t>
  </si>
  <si>
    <t>70ZAFIRO 2</t>
  </si>
  <si>
    <t>71ZAFIRO_2</t>
  </si>
  <si>
    <t>71ZAFIRO 2</t>
  </si>
  <si>
    <t>72ZAFIRO_2</t>
  </si>
  <si>
    <t>72ZAFIRO 2</t>
  </si>
  <si>
    <t>73ZAFIRO_2</t>
  </si>
  <si>
    <t>73ZAFIRO 2</t>
  </si>
  <si>
    <t>66AMATISTA_2</t>
  </si>
  <si>
    <t>66AMATISTA 2</t>
  </si>
  <si>
    <t>75ZAFIRO_2</t>
  </si>
  <si>
    <t>75ZAFIRO 2</t>
  </si>
  <si>
    <t>76ZAFIRO_2</t>
  </si>
  <si>
    <t>76ZAFIRO 2</t>
  </si>
  <si>
    <t>77ZAFIRO_2</t>
  </si>
  <si>
    <t>77ZAFIRO 2</t>
  </si>
  <si>
    <t>78ZAFIRO_2</t>
  </si>
  <si>
    <t>78ZAFIRO 2</t>
  </si>
  <si>
    <t>79ZAFIRO_2</t>
  </si>
  <si>
    <t>79ZAFIRO 2</t>
  </si>
  <si>
    <t>80ZAFIRO_2</t>
  </si>
  <si>
    <t>80ZAFIRO 2</t>
  </si>
  <si>
    <t>81ZAFIRO_2</t>
  </si>
  <si>
    <t>81ZAFIRO 2</t>
  </si>
  <si>
    <t>82ZAFIRO_2</t>
  </si>
  <si>
    <t>82ZAFIRO 2</t>
  </si>
  <si>
    <t>83ZAFIRO_2</t>
  </si>
  <si>
    <t>83ZAFIRO 2</t>
  </si>
  <si>
    <t>84ZAFIRO_2</t>
  </si>
  <si>
    <t>84ZAFIRO 2</t>
  </si>
  <si>
    <t>85ZAFIRO_2</t>
  </si>
  <si>
    <t>85ZAFIRO 2</t>
  </si>
  <si>
    <t>86ZAFIRO_2</t>
  </si>
  <si>
    <t>86ZAFIRO 2</t>
  </si>
  <si>
    <t>87ZAFIRO_2</t>
  </si>
  <si>
    <t>87ZAFIRO 2</t>
  </si>
  <si>
    <t>88ZAFIRO_2</t>
  </si>
  <si>
    <t>88ZAFIRO 2</t>
  </si>
  <si>
    <t>89ZAFIRO_2</t>
  </si>
  <si>
    <t>89ZAFIRO 2</t>
  </si>
  <si>
    <t>90ZAFIRO_2</t>
  </si>
  <si>
    <t>90ZAFIRO 2</t>
  </si>
  <si>
    <t>91ZAFIRO_2</t>
  </si>
  <si>
    <t>91ZAFIRO 2</t>
  </si>
  <si>
    <t>92ZAFIRO_2</t>
  </si>
  <si>
    <t>92ZAFIRO 2</t>
  </si>
  <si>
    <t>93ZAFIRO_2</t>
  </si>
  <si>
    <t>93ZAFIRO 2</t>
  </si>
  <si>
    <t>74ZAFIRO_2</t>
  </si>
  <si>
    <t>74ZAFIRO 2</t>
  </si>
  <si>
    <t>95ZAFIRO_2</t>
  </si>
  <si>
    <t>95ZAFIRO 2</t>
  </si>
  <si>
    <t>1MALAQUITA_1</t>
  </si>
  <si>
    <t>1MALAQUITA 1</t>
  </si>
  <si>
    <t>2MALAQUITA_1</t>
  </si>
  <si>
    <t>2MALAQUITA 1</t>
  </si>
  <si>
    <t>3MALAQUITA_1</t>
  </si>
  <si>
    <t>3MALAQUITA 1</t>
  </si>
  <si>
    <t>4MALAQUITA_1</t>
  </si>
  <si>
    <t>4MALAQUITA 1</t>
  </si>
  <si>
    <t>5MALAQUITA_1</t>
  </si>
  <si>
    <t>5MALAQUITA 1</t>
  </si>
  <si>
    <t>6MALAQUITA_1</t>
  </si>
  <si>
    <t>6MALAQUITA 1</t>
  </si>
  <si>
    <t>7MALAQUITA_1</t>
  </si>
  <si>
    <t>7MALAQUITA 1</t>
  </si>
  <si>
    <t>8MALAQUITA_1</t>
  </si>
  <si>
    <t>8MALAQUITA 1</t>
  </si>
  <si>
    <t>9MALAQUITA_1</t>
  </si>
  <si>
    <t>9MALAQUITA 1</t>
  </si>
  <si>
    <t>10MALAQUITA_1</t>
  </si>
  <si>
    <t>10MALAQUITA 1</t>
  </si>
  <si>
    <t>11MALAQUITA_1</t>
  </si>
  <si>
    <t>11MALAQUITA 1</t>
  </si>
  <si>
    <t>12MALAQUITA_1</t>
  </si>
  <si>
    <t>12MALAQUITA 1</t>
  </si>
  <si>
    <t>13MALAQUITA_1</t>
  </si>
  <si>
    <t>13MALAQUITA 1</t>
  </si>
  <si>
    <t>14MALAQUITA_1</t>
  </si>
  <si>
    <t>14MALAQUITA 1</t>
  </si>
  <si>
    <t>15MALAQUITA_1</t>
  </si>
  <si>
    <t>15MALAQUITA 1</t>
  </si>
  <si>
    <t>16MALAQUITA_1</t>
  </si>
  <si>
    <t>16MALAQUITA 1</t>
  </si>
  <si>
    <t>17MALAQUITA_1</t>
  </si>
  <si>
    <t>17MALAQUITA 1</t>
  </si>
  <si>
    <t>18MALAQUITA_1</t>
  </si>
  <si>
    <t>18MALAQUITA 1</t>
  </si>
  <si>
    <t>19MALAQUITA_1</t>
  </si>
  <si>
    <t>19MALAQUITA 1</t>
  </si>
  <si>
    <t>20MALAQUITA_1</t>
  </si>
  <si>
    <t>20MALAQUITA 1</t>
  </si>
  <si>
    <t>21MALAQUITA_1</t>
  </si>
  <si>
    <t>21MALAQUITA 1</t>
  </si>
  <si>
    <t>22MALAQUITA_1</t>
  </si>
  <si>
    <t>22MALAQUITA 1</t>
  </si>
  <si>
    <t>23MALAQUITA_1</t>
  </si>
  <si>
    <t>23MALAQUITA 1</t>
  </si>
  <si>
    <t>24MALAQUITA_1</t>
  </si>
  <si>
    <t>24MALAQUITA 1</t>
  </si>
  <si>
    <t>25MALAQUITA_1</t>
  </si>
  <si>
    <t>25MALAQUITA 1</t>
  </si>
  <si>
    <t>26MALAQUITA_1</t>
  </si>
  <si>
    <t>26MALAQUITA 1</t>
  </si>
  <si>
    <t>27MALAQUITA_1</t>
  </si>
  <si>
    <t>27MALAQUITA 1</t>
  </si>
  <si>
    <t>28MALAQUITA_1</t>
  </si>
  <si>
    <t>28MALAQUITA 1</t>
  </si>
  <si>
    <t>29MALAQUITA_1</t>
  </si>
  <si>
    <t>29MALAQUITA 1</t>
  </si>
  <si>
    <t>30MALAQUITA_1</t>
  </si>
  <si>
    <t>30MALAQUITA 1</t>
  </si>
  <si>
    <t>31MALAQUITA_1</t>
  </si>
  <si>
    <t>31MALAQUITA 1</t>
  </si>
  <si>
    <t>32MALAQUITA_1</t>
  </si>
  <si>
    <t>32MALAQUITA 1</t>
  </si>
  <si>
    <t>33MALAQUITA_1</t>
  </si>
  <si>
    <t>33MALAQUITA 1</t>
  </si>
  <si>
    <t>34MALAQUITA_1</t>
  </si>
  <si>
    <t>34MALAQUITA 1</t>
  </si>
  <si>
    <t>35MALAQUITA_1</t>
  </si>
  <si>
    <t>35MALAQUITA 1</t>
  </si>
  <si>
    <t>36MALAQUITA_1</t>
  </si>
  <si>
    <t>36MALAQUITA 1</t>
  </si>
  <si>
    <t>37MALAQUITA_1</t>
  </si>
  <si>
    <t>37MALAQUITA 1</t>
  </si>
  <si>
    <t>38MALAQUITA_1</t>
  </si>
  <si>
    <t>38MALAQUITA 1</t>
  </si>
  <si>
    <t>39MALAQUITA_1</t>
  </si>
  <si>
    <t>39MALAQUITA 1</t>
  </si>
  <si>
    <t>40MALAQUITA_1</t>
  </si>
  <si>
    <t>40MALAQUITA 1</t>
  </si>
  <si>
    <t>41MALAQUITA_1</t>
  </si>
  <si>
    <t>41MALAQUITA 1</t>
  </si>
  <si>
    <t>42MALAQUITA_1</t>
  </si>
  <si>
    <t>42MALAQUITA 1</t>
  </si>
  <si>
    <t>43MALAQUITA_1</t>
  </si>
  <si>
    <t>43MALAQUITA 1</t>
  </si>
  <si>
    <t>44MALAQUITA_1</t>
  </si>
  <si>
    <t>44MALAQUITA 1</t>
  </si>
  <si>
    <t>45MALAQUITA_1</t>
  </si>
  <si>
    <t>45MALAQUITA 1</t>
  </si>
  <si>
    <t>46MALAQUITA_1</t>
  </si>
  <si>
    <t>46MALAQUITA 1</t>
  </si>
  <si>
    <t>47MALAQUITA_1</t>
  </si>
  <si>
    <t>47MALAQUITA 1</t>
  </si>
  <si>
    <t>48MALAQUITA_1</t>
  </si>
  <si>
    <t>48MALAQUITA 1</t>
  </si>
  <si>
    <t>49MALAQUITA_1</t>
  </si>
  <si>
    <t>49MALAQUITA 1</t>
  </si>
  <si>
    <t>50MALAQUITA_1</t>
  </si>
  <si>
    <t>50MALAQUITA 1</t>
  </si>
  <si>
    <t>51MALAQUITA_1</t>
  </si>
  <si>
    <t>51MALAQUITA 1</t>
  </si>
  <si>
    <t>52MALAQUITA_1</t>
  </si>
  <si>
    <t>52MALAQUITA 1</t>
  </si>
  <si>
    <t>53MALAQUITA_1</t>
  </si>
  <si>
    <t>53MALAQUITA 1</t>
  </si>
  <si>
    <t>54MALAQUITA_1</t>
  </si>
  <si>
    <t>54MALAQUITA 1</t>
  </si>
  <si>
    <t>55MALAQUITA_1</t>
  </si>
  <si>
    <t>55MALAQUITA 1</t>
  </si>
  <si>
    <t>56MALAQUITA_1</t>
  </si>
  <si>
    <t>56MALAQUITA 1</t>
  </si>
  <si>
    <t>57MALAQUITA_1</t>
  </si>
  <si>
    <t>57MALAQUITA 1</t>
  </si>
  <si>
    <t>58MALAQUITA_1</t>
  </si>
  <si>
    <t>58MALAQUITA 1</t>
  </si>
  <si>
    <t>59MALAQUITA_1</t>
  </si>
  <si>
    <t>59MALAQUITA 1</t>
  </si>
  <si>
    <t>60MALAQUITA_1</t>
  </si>
  <si>
    <t>60MALAQUITA 1</t>
  </si>
  <si>
    <t>61MALAQUITA_1</t>
  </si>
  <si>
    <t>61MALAQUITA 1</t>
  </si>
  <si>
    <t>62MALAQUITA_1</t>
  </si>
  <si>
    <t>62MALAQUITA 1</t>
  </si>
  <si>
    <t>63MALAQUITA_1</t>
  </si>
  <si>
    <t>63MALAQUITA 1</t>
  </si>
  <si>
    <t>64MALAQUITA_1</t>
  </si>
  <si>
    <t>64MALAQUITA 1</t>
  </si>
  <si>
    <t>65MALAQUITA_1</t>
  </si>
  <si>
    <t>65MALAQUITA 1</t>
  </si>
  <si>
    <t>66MALAQUITA_1</t>
  </si>
  <si>
    <t>66MALAQUITA 1</t>
  </si>
  <si>
    <t>67MALAQUITA_1</t>
  </si>
  <si>
    <t>67MALAQUITA 1</t>
  </si>
  <si>
    <t>68MALAQUITA_1</t>
  </si>
  <si>
    <t>68MALAQUITA 1</t>
  </si>
  <si>
    <t>69MALAQUITA_1</t>
  </si>
  <si>
    <t>69MALAQUITA 1</t>
  </si>
  <si>
    <t>70MALAQUITA_1</t>
  </si>
  <si>
    <t>70MALAQUITA 1</t>
  </si>
  <si>
    <t>71MALAQUITA_1</t>
  </si>
  <si>
    <t>71MALAQUITA 1</t>
  </si>
  <si>
    <t>72MALAQUITA_1</t>
  </si>
  <si>
    <t>72MALAQUITA 1</t>
  </si>
  <si>
    <t>73MALAQUITA_1</t>
  </si>
  <si>
    <t>73MALAQUITA 1</t>
  </si>
  <si>
    <t>74MALAQUITA_1</t>
  </si>
  <si>
    <t>74MALAQUITA 1</t>
  </si>
  <si>
    <t>75MALAQUITA_1</t>
  </si>
  <si>
    <t>75MALAQUITA 1</t>
  </si>
  <si>
    <t>76MALAQUITA_1</t>
  </si>
  <si>
    <t>76MALAQUITA 1</t>
  </si>
  <si>
    <t>77MALAQUITA_1</t>
  </si>
  <si>
    <t>77MALAQUITA 1</t>
  </si>
  <si>
    <t>78MALAQUITA_1</t>
  </si>
  <si>
    <t>78MALAQUITA 1</t>
  </si>
  <si>
    <t>79MALAQUITA_1</t>
  </si>
  <si>
    <t>79MALAQUITA 1</t>
  </si>
  <si>
    <t>80MALAQUITA_1</t>
  </si>
  <si>
    <t>80MALAQUITA 1</t>
  </si>
  <si>
    <t>81MALAQUITA_1</t>
  </si>
  <si>
    <t>81MALAQUITA 1</t>
  </si>
  <si>
    <t>82MALAQUITA_1</t>
  </si>
  <si>
    <t>82MALAQUITA 1</t>
  </si>
  <si>
    <t>83MALAQUITA_1</t>
  </si>
  <si>
    <t>83MALAQUITA 1</t>
  </si>
  <si>
    <t>84MALAQUITA_1</t>
  </si>
  <si>
    <t>84MALAQUITA 1</t>
  </si>
  <si>
    <t>85MALAQUITA_1</t>
  </si>
  <si>
    <t>85MALAQUITA 1</t>
  </si>
  <si>
    <t>86MALAQUITA_1</t>
  </si>
  <si>
    <t>86MALAQUITA 1</t>
  </si>
  <si>
    <t>87MALAQUITA_1</t>
  </si>
  <si>
    <t>87MALAQUITA 1</t>
  </si>
  <si>
    <t>88MALAQUITA_1</t>
  </si>
  <si>
    <t>88MALAQUITA 1</t>
  </si>
  <si>
    <t>89MALAQUITA_1</t>
  </si>
  <si>
    <t>89MALAQUITA 1</t>
  </si>
  <si>
    <t>90MALAQUITA_1</t>
  </si>
  <si>
    <t>90MALAQUITA 1</t>
  </si>
  <si>
    <t>91MALAQUITA_1</t>
  </si>
  <si>
    <t>91MALAQUITA 1</t>
  </si>
  <si>
    <t>92MALAQUITA_1</t>
  </si>
  <si>
    <t>92MALAQUITA 1</t>
  </si>
  <si>
    <t>93MALAQUITA_1</t>
  </si>
  <si>
    <t>93MALAQUITA 1</t>
  </si>
  <si>
    <t>94MALAQUITA_1</t>
  </si>
  <si>
    <t>94MALAQUITA 1</t>
  </si>
  <si>
    <t>95MALAQUITA_1</t>
  </si>
  <si>
    <t>95MALAQUITA 1</t>
  </si>
  <si>
    <t>96MALAQUITA_1</t>
  </si>
  <si>
    <t>96MALAQUITA 1</t>
  </si>
  <si>
    <t>97MALAQUITA_1</t>
  </si>
  <si>
    <t>97MALAQUITA 1</t>
  </si>
  <si>
    <t>98MALAQUITA_1</t>
  </si>
  <si>
    <t>98MALAQUITA 1</t>
  </si>
  <si>
    <t>99MALAQUITA_1</t>
  </si>
  <si>
    <t>99MALAQUITA 1</t>
  </si>
  <si>
    <t>100MALAQUITA_1</t>
  </si>
  <si>
    <t>100MALAQUITA 1</t>
  </si>
  <si>
    <t>101MALAQUITA_1</t>
  </si>
  <si>
    <t>101MALAQUITA 1</t>
  </si>
  <si>
    <t>102MALAQUITA_1</t>
  </si>
  <si>
    <t>102MALAQUITA 1</t>
  </si>
  <si>
    <t>103MALAQUITA_1</t>
  </si>
  <si>
    <t>103MALAQUITA 1</t>
  </si>
  <si>
    <t>104MALAQUITA_1</t>
  </si>
  <si>
    <t>104MALAQUITA 1</t>
  </si>
  <si>
    <t>1MALAQUITA_2</t>
  </si>
  <si>
    <t>1MALAQUITA 2</t>
  </si>
  <si>
    <t>2MALAQUITA_2</t>
  </si>
  <si>
    <t>2MALAQUITA 2</t>
  </si>
  <si>
    <t>3MALAQUITA_2</t>
  </si>
  <si>
    <t>3MALAQUITA 2</t>
  </si>
  <si>
    <t>4MALAQUITA_2</t>
  </si>
  <si>
    <t>4MALAQUITA 2</t>
  </si>
  <si>
    <t>5MALAQUITA_2</t>
  </si>
  <si>
    <t>5MALAQUITA 2</t>
  </si>
  <si>
    <t>6MALAQUITA_2</t>
  </si>
  <si>
    <t>6MALAQUITA 2</t>
  </si>
  <si>
    <t>7MALAQUITA_2</t>
  </si>
  <si>
    <t>7MALAQUITA 2</t>
  </si>
  <si>
    <t>8MALAQUITA_2</t>
  </si>
  <si>
    <t>8MALAQUITA 2</t>
  </si>
  <si>
    <t>9MALAQUITA_2</t>
  </si>
  <si>
    <t>9MALAQUITA 2</t>
  </si>
  <si>
    <t>10MALAQUITA_2</t>
  </si>
  <si>
    <t>10MALAQUITA 2</t>
  </si>
  <si>
    <t>11MALAQUITA_2</t>
  </si>
  <si>
    <t>11MALAQUITA 2</t>
  </si>
  <si>
    <t>12MALAQUITA_2</t>
  </si>
  <si>
    <t>12MALAQUITA 2</t>
  </si>
  <si>
    <t>13MALAQUITA_2</t>
  </si>
  <si>
    <t>13MALAQUITA 2</t>
  </si>
  <si>
    <t>14MALAQUITA_2</t>
  </si>
  <si>
    <t>14MALAQUITA 2</t>
  </si>
  <si>
    <t>15MALAQUITA_2</t>
  </si>
  <si>
    <t>15MALAQUITA 2</t>
  </si>
  <si>
    <t>16MALAQUITA_2</t>
  </si>
  <si>
    <t>16MALAQUITA 2</t>
  </si>
  <si>
    <t>17MALAQUITA_2</t>
  </si>
  <si>
    <t>17MALAQUITA 2</t>
  </si>
  <si>
    <t>18MALAQUITA_2</t>
  </si>
  <si>
    <t>18MALAQUITA 2</t>
  </si>
  <si>
    <t>19MALAQUITA_2</t>
  </si>
  <si>
    <t>19MALAQUITA 2</t>
  </si>
  <si>
    <t>20MALAQUITA_2</t>
  </si>
  <si>
    <t>20MALAQUITA 2</t>
  </si>
  <si>
    <t>21MALAQUITA_2</t>
  </si>
  <si>
    <t>21MALAQUITA 2</t>
  </si>
  <si>
    <t>22MALAQUITA_2</t>
  </si>
  <si>
    <t>22MALAQUITA 2</t>
  </si>
  <si>
    <t>23MALAQUITA_2</t>
  </si>
  <si>
    <t>23MALAQUITA 2</t>
  </si>
  <si>
    <t>24MALAQUITA_2</t>
  </si>
  <si>
    <t>24MALAQUITA 2</t>
  </si>
  <si>
    <t>25MALAQUITA_2</t>
  </si>
  <si>
    <t>25MALAQUITA 2</t>
  </si>
  <si>
    <t>26MALAQUITA_2</t>
  </si>
  <si>
    <t>26MALAQUITA 2</t>
  </si>
  <si>
    <t>27MALAQUITA_2</t>
  </si>
  <si>
    <t>27MALAQUITA 2</t>
  </si>
  <si>
    <t>28MALAQUITA_2</t>
  </si>
  <si>
    <t>28MALAQUITA 2</t>
  </si>
  <si>
    <t>29MALAQUITA_2</t>
  </si>
  <si>
    <t>29MALAQUITA 2</t>
  </si>
  <si>
    <t>30MALAQUITA_2</t>
  </si>
  <si>
    <t>30MALAQUITA 2</t>
  </si>
  <si>
    <t>31MALAQUITA_2</t>
  </si>
  <si>
    <t>31MALAQUITA 2</t>
  </si>
  <si>
    <t>32MALAQUITA_2</t>
  </si>
  <si>
    <t>32MALAQUITA 2</t>
  </si>
  <si>
    <t>33MALAQUITA_2</t>
  </si>
  <si>
    <t>33MALAQUITA 2</t>
  </si>
  <si>
    <t>34MALAQUITA_2</t>
  </si>
  <si>
    <t>34MALAQUITA 2</t>
  </si>
  <si>
    <t>35MALAQUITA_2</t>
  </si>
  <si>
    <t>35MALAQUITA 2</t>
  </si>
  <si>
    <t>36MALAQUITA_2</t>
  </si>
  <si>
    <t>36MALAQUITA 2</t>
  </si>
  <si>
    <t>37MALAQUITA_2</t>
  </si>
  <si>
    <t>37MALAQUITA 2</t>
  </si>
  <si>
    <t>38MALAQUITA_2</t>
  </si>
  <si>
    <t>38MALAQUITA 2</t>
  </si>
  <si>
    <t>39MALAQUITA_2</t>
  </si>
  <si>
    <t>39MALAQUITA 2</t>
  </si>
  <si>
    <t>40MALAQUITA_2</t>
  </si>
  <si>
    <t>40MALAQUITA 2</t>
  </si>
  <si>
    <t>41MALAQUITA_2</t>
  </si>
  <si>
    <t>41MALAQUITA 2</t>
  </si>
  <si>
    <t>42MALAQUITA_2</t>
  </si>
  <si>
    <t>42MALAQUITA 2</t>
  </si>
  <si>
    <t>43MALAQUITA_2</t>
  </si>
  <si>
    <t>43MALAQUITA 2</t>
  </si>
  <si>
    <t>44MALAQUITA_2</t>
  </si>
  <si>
    <t>44MALAQUITA 2</t>
  </si>
  <si>
    <t>45MALAQUITA_2</t>
  </si>
  <si>
    <t>45MALAQUITA 2</t>
  </si>
  <si>
    <t>46MALAQUITA_2</t>
  </si>
  <si>
    <t>46MALAQUITA 2</t>
  </si>
  <si>
    <t>47MALAQUITA_2</t>
  </si>
  <si>
    <t>47MALAQUITA 2</t>
  </si>
  <si>
    <t>48MALAQUITA_2</t>
  </si>
  <si>
    <t>48MALAQUITA 2</t>
  </si>
  <si>
    <t>49MALAQUITA_2</t>
  </si>
  <si>
    <t>49MALAQUITA 2</t>
  </si>
  <si>
    <t>50MALAQUITA_2</t>
  </si>
  <si>
    <t>50MALAQUITA 2</t>
  </si>
  <si>
    <t>51MALAQUITA_2</t>
  </si>
  <si>
    <t>51MALAQUITA 2</t>
  </si>
  <si>
    <t>52MALAQUITA_2</t>
  </si>
  <si>
    <t>52MALAQUITA 2</t>
  </si>
  <si>
    <t>53MALAQUITA_2</t>
  </si>
  <si>
    <t>53MALAQUITA 2</t>
  </si>
  <si>
    <t>54MALAQUITA_2</t>
  </si>
  <si>
    <t>54MALAQUITA 2</t>
  </si>
  <si>
    <t>55MALAQUITA_2</t>
  </si>
  <si>
    <t>55MALAQUITA 2</t>
  </si>
  <si>
    <t>56MALAQUITA_2</t>
  </si>
  <si>
    <t>56MALAQUITA 2</t>
  </si>
  <si>
    <t>57MALAQUITA_2</t>
  </si>
  <si>
    <t>57MALAQUITA 2</t>
  </si>
  <si>
    <t>58MALAQUITA_2</t>
  </si>
  <si>
    <t>58MALAQUITA 2</t>
  </si>
  <si>
    <t>59MALAQUITA_2</t>
  </si>
  <si>
    <t>59MALAQUITA 2</t>
  </si>
  <si>
    <t>60MALAQUITA_2</t>
  </si>
  <si>
    <t>60MALAQUITA 2</t>
  </si>
  <si>
    <t>61MALAQUITA_2</t>
  </si>
  <si>
    <t>61MALAQUITA 2</t>
  </si>
  <si>
    <t>62MALAQUITA_2</t>
  </si>
  <si>
    <t>62MALAQUITA 2</t>
  </si>
  <si>
    <t>63MALAQUITA_2</t>
  </si>
  <si>
    <t>63MALAQUITA 2</t>
  </si>
  <si>
    <t>64MALAQUITA_2</t>
  </si>
  <si>
    <t>64MALAQUITA 2</t>
  </si>
  <si>
    <t>65MALAQUITA_2</t>
  </si>
  <si>
    <t>65MALAQUITA 2</t>
  </si>
  <si>
    <t>66MALAQUITA_2</t>
  </si>
  <si>
    <t>66MALAQUITA 2</t>
  </si>
  <si>
    <t>67MALAQUITA_2</t>
  </si>
  <si>
    <t>67MALAQUITA 2</t>
  </si>
  <si>
    <t>68MALAQUITA_2</t>
  </si>
  <si>
    <t>68MALAQUITA 2</t>
  </si>
  <si>
    <t>69MALAQUITA_2</t>
  </si>
  <si>
    <t>69MALAQUITA 2</t>
  </si>
  <si>
    <t>70MALAQUITA_2</t>
  </si>
  <si>
    <t>70MALAQUITA 2</t>
  </si>
  <si>
    <t>71MALAQUITA_2</t>
  </si>
  <si>
    <t>71MALAQUITA 2</t>
  </si>
  <si>
    <t>72MALAQUITA_2</t>
  </si>
  <si>
    <t>72MALAQUITA 2</t>
  </si>
  <si>
    <t>73MALAQUITA_2</t>
  </si>
  <si>
    <t>73MALAQUITA 2</t>
  </si>
  <si>
    <t>74MALAQUITA_2</t>
  </si>
  <si>
    <t>74MALAQUITA 2</t>
  </si>
  <si>
    <t>75MALAQUITA_2</t>
  </si>
  <si>
    <t>75MALAQUITA 2</t>
  </si>
  <si>
    <t>76MALAQUITA_2</t>
  </si>
  <si>
    <t>76MALAQUITA 2</t>
  </si>
  <si>
    <t>77MALAQUITA_2</t>
  </si>
  <si>
    <t>77MALAQUITA 2</t>
  </si>
  <si>
    <t>78MALAQUITA_2</t>
  </si>
  <si>
    <t>78MALAQUITA 2</t>
  </si>
  <si>
    <t>79MALAQUITA_2</t>
  </si>
  <si>
    <t>79MALAQUITA 2</t>
  </si>
  <si>
    <t>80MALAQUITA_2</t>
  </si>
  <si>
    <t>80MALAQUITA 2</t>
  </si>
  <si>
    <t>81MALAQUITA_2</t>
  </si>
  <si>
    <t>81MALAQUITA 2</t>
  </si>
  <si>
    <t>82MALAQUITA_2</t>
  </si>
  <si>
    <t>82MALAQUITA 2</t>
  </si>
  <si>
    <t>83MALAQUITA_2</t>
  </si>
  <si>
    <t>83MALAQUITA 2</t>
  </si>
  <si>
    <t>84MALAQUITA_2</t>
  </si>
  <si>
    <t>84MALAQUITA 2</t>
  </si>
  <si>
    <t>85MALAQUITA_2</t>
  </si>
  <si>
    <t>85MALAQUITA 2</t>
  </si>
  <si>
    <t>86MALAQUITA_2</t>
  </si>
  <si>
    <t>86MALAQUITA 2</t>
  </si>
  <si>
    <t>87MALAQUITA_2</t>
  </si>
  <si>
    <t>87MALAQUITA 2</t>
  </si>
  <si>
    <t>88MALAQUITA_2</t>
  </si>
  <si>
    <t>88MALAQUITA 2</t>
  </si>
  <si>
    <t>89MALAQUITA_2</t>
  </si>
  <si>
    <t>89MALAQUITA 2</t>
  </si>
  <si>
    <t>90MALAQUITA_2</t>
  </si>
  <si>
    <t>90MALAQUITA 2</t>
  </si>
  <si>
    <t>91MALAQUITA_2</t>
  </si>
  <si>
    <t>91MALAQUITA 2</t>
  </si>
  <si>
    <t>92MALAQUITA_2</t>
  </si>
  <si>
    <t>92MALAQUITA 2</t>
  </si>
  <si>
    <t>93MALAQUITA_2</t>
  </si>
  <si>
    <t>93MALAQUITA 2</t>
  </si>
  <si>
    <t>94MALAQUITA_2</t>
  </si>
  <si>
    <t>94MALAQUITA 2</t>
  </si>
  <si>
    <t>95MALAQUITA_2</t>
  </si>
  <si>
    <t>95MALAQUITA 2</t>
  </si>
  <si>
    <t>96MALAQUITA_2</t>
  </si>
  <si>
    <t>96MALAQUITA 2</t>
  </si>
  <si>
    <t>97MALAQUITA_2</t>
  </si>
  <si>
    <t>97MALAQUITA 2</t>
  </si>
  <si>
    <t>98MALAQUITA_2</t>
  </si>
  <si>
    <t>98MALAQUITA 2</t>
  </si>
  <si>
    <t>99MALAQUITA_2</t>
  </si>
  <si>
    <t>99MALAQUITA 2</t>
  </si>
  <si>
    <t>100MALAQUITA_2</t>
  </si>
  <si>
    <t>100MALAQUITA 2</t>
  </si>
  <si>
    <t>101MALAQUITA_2</t>
  </si>
  <si>
    <t>101MALAQUITA 2</t>
  </si>
  <si>
    <t>102MALAQUITA_2</t>
  </si>
  <si>
    <t>102MALAQUITA 2</t>
  </si>
  <si>
    <t>103MALAQUITA_2</t>
  </si>
  <si>
    <t>103MALAQUITA 2</t>
  </si>
  <si>
    <t>104MALAQUITA_2</t>
  </si>
  <si>
    <t>104MALAQUITA 2</t>
  </si>
  <si>
    <t>105MALAQUITA_2</t>
  </si>
  <si>
    <t>105MALAQUITA 2</t>
  </si>
  <si>
    <t>106MALAQUITA_2</t>
  </si>
  <si>
    <t>106MALAQUITA 2</t>
  </si>
  <si>
    <t>107MALAQUITA_2</t>
  </si>
  <si>
    <t>107MALAQUITA 2</t>
  </si>
  <si>
    <t>108MALAQUITA_2</t>
  </si>
  <si>
    <t>108MALAQUITA 2</t>
  </si>
  <si>
    <t>109MALAQUITA_2</t>
  </si>
  <si>
    <t>109MALAQUITA 2</t>
  </si>
  <si>
    <t>110MALAQUITA_2</t>
  </si>
  <si>
    <t>110MALAQUITA 2</t>
  </si>
  <si>
    <t>1OPALO_1</t>
  </si>
  <si>
    <t>1OPALO 1</t>
  </si>
  <si>
    <t>2OPALO_1</t>
  </si>
  <si>
    <t>2OPALO 1</t>
  </si>
  <si>
    <t>3OPALO_1</t>
  </si>
  <si>
    <t>3OPALO 1</t>
  </si>
  <si>
    <t>4OPALO_1</t>
  </si>
  <si>
    <t>4OPALO 1</t>
  </si>
  <si>
    <t>5OPALO_1</t>
  </si>
  <si>
    <t>5OPALO 1</t>
  </si>
  <si>
    <t>6OPALO_1</t>
  </si>
  <si>
    <t>6OPALO 1</t>
  </si>
  <si>
    <t>7OPALO_1</t>
  </si>
  <si>
    <t>7OPALO 1</t>
  </si>
  <si>
    <t>8OPALO_1</t>
  </si>
  <si>
    <t>8OPALO 1</t>
  </si>
  <si>
    <t>9OPALO_1</t>
  </si>
  <si>
    <t>9OPALO 1</t>
  </si>
  <si>
    <t>10OPALO_1</t>
  </si>
  <si>
    <t>10OPALO 1</t>
  </si>
  <si>
    <t>11OPALO_1</t>
  </si>
  <si>
    <t>11OPALO 1</t>
  </si>
  <si>
    <t>12OPALO_1</t>
  </si>
  <si>
    <t>12OPALO 1</t>
  </si>
  <si>
    <t>13OPALO_1</t>
  </si>
  <si>
    <t>13OPALO 1</t>
  </si>
  <si>
    <t>14OPALO_1</t>
  </si>
  <si>
    <t>14OPALO 1</t>
  </si>
  <si>
    <t>15OPALO_1</t>
  </si>
  <si>
    <t>15OPALO 1</t>
  </si>
  <si>
    <t>16OPALO_1</t>
  </si>
  <si>
    <t>16OPALO 1</t>
  </si>
  <si>
    <t>17OPALO_1</t>
  </si>
  <si>
    <t>17OPALO 1</t>
  </si>
  <si>
    <t>18OPALO_1</t>
  </si>
  <si>
    <t>18OPALO 1</t>
  </si>
  <si>
    <t>19OPALO_1</t>
  </si>
  <si>
    <t>19OPALO 1</t>
  </si>
  <si>
    <t>20OPALO_1</t>
  </si>
  <si>
    <t>20OPALO 1</t>
  </si>
  <si>
    <t>21OPALO_1</t>
  </si>
  <si>
    <t>21OPALO 1</t>
  </si>
  <si>
    <t>22OPALO_1</t>
  </si>
  <si>
    <t>22OPALO 1</t>
  </si>
  <si>
    <t>23OPALO_1</t>
  </si>
  <si>
    <t>23OPALO 1</t>
  </si>
  <si>
    <t>24OPALO_1</t>
  </si>
  <si>
    <t>24OPALO 1</t>
  </si>
  <si>
    <t>25OPALO_1</t>
  </si>
  <si>
    <t>25OPALO 1</t>
  </si>
  <si>
    <t>26OPALO_1</t>
  </si>
  <si>
    <t>26OPALO 1</t>
  </si>
  <si>
    <t>27OPALO_1</t>
  </si>
  <si>
    <t>27OPALO 1</t>
  </si>
  <si>
    <t>28OPALO_1</t>
  </si>
  <si>
    <t>28OPALO 1</t>
  </si>
  <si>
    <t>29OPALO_1</t>
  </si>
  <si>
    <t>29OPALO 1</t>
  </si>
  <si>
    <t>30OPALO_1</t>
  </si>
  <si>
    <t>30OPALO 1</t>
  </si>
  <si>
    <t>31OPALO_1</t>
  </si>
  <si>
    <t>31OPALO 1</t>
  </si>
  <si>
    <t>32OPALO_1</t>
  </si>
  <si>
    <t>32OPALO 1</t>
  </si>
  <si>
    <t>33OPALO_1</t>
  </si>
  <si>
    <t>33OPALO 1</t>
  </si>
  <si>
    <t>34OPALO_1</t>
  </si>
  <si>
    <t>34OPALO 1</t>
  </si>
  <si>
    <t>35OPALO_1</t>
  </si>
  <si>
    <t>35OPALO 1</t>
  </si>
  <si>
    <t>36OPALO_1</t>
  </si>
  <si>
    <t>36OPALO 1</t>
  </si>
  <si>
    <t>37OPALO_1</t>
  </si>
  <si>
    <t>37OPALO 1</t>
  </si>
  <si>
    <t>38OPALO_1</t>
  </si>
  <si>
    <t>38OPALO 1</t>
  </si>
  <si>
    <t>39OPALO_1</t>
  </si>
  <si>
    <t>39OPALO 1</t>
  </si>
  <si>
    <t>40OPALO_1</t>
  </si>
  <si>
    <t>40OPALO 1</t>
  </si>
  <si>
    <t>41OPALO_1</t>
  </si>
  <si>
    <t>41OPALO 1</t>
  </si>
  <si>
    <t>42OPALO_1</t>
  </si>
  <si>
    <t>42OPALO 1</t>
  </si>
  <si>
    <t>43OPALO_1</t>
  </si>
  <si>
    <t>43OPALO 1</t>
  </si>
  <si>
    <t>44OPALO_1</t>
  </si>
  <si>
    <t>44OPALO 1</t>
  </si>
  <si>
    <t>45OPALO_1</t>
  </si>
  <si>
    <t>45OPALO 1</t>
  </si>
  <si>
    <t>46OPALO_1</t>
  </si>
  <si>
    <t>46OPALO 1</t>
  </si>
  <si>
    <t>47OPALO_1</t>
  </si>
  <si>
    <t>47OPALO 1</t>
  </si>
  <si>
    <t>48OPALO_1</t>
  </si>
  <si>
    <t>48OPALO 1</t>
  </si>
  <si>
    <t>49OPALO_1</t>
  </si>
  <si>
    <t>49OPALO 1</t>
  </si>
  <si>
    <t>50OPALO_1</t>
  </si>
  <si>
    <t>50OPALO 1</t>
  </si>
  <si>
    <t>51OPALO_1</t>
  </si>
  <si>
    <t>51OPALO 1</t>
  </si>
  <si>
    <t>52OPALO_1</t>
  </si>
  <si>
    <t>52OPALO 1</t>
  </si>
  <si>
    <t>53OPALO_1</t>
  </si>
  <si>
    <t>53OPALO 1</t>
  </si>
  <si>
    <t>54OPALO_1</t>
  </si>
  <si>
    <t>54OPALO 1</t>
  </si>
  <si>
    <t>55OPALO_1</t>
  </si>
  <si>
    <t>55OPALO 1</t>
  </si>
  <si>
    <t>56OPALO_1</t>
  </si>
  <si>
    <t>56OPALO 1</t>
  </si>
  <si>
    <t>57OPALO_1</t>
  </si>
  <si>
    <t>57OPALO 1</t>
  </si>
  <si>
    <t>58OPALO_1</t>
  </si>
  <si>
    <t>58OPALO 1</t>
  </si>
  <si>
    <t>59OPALO_1</t>
  </si>
  <si>
    <t>59OPALO 1</t>
  </si>
  <si>
    <t>60OPALO_1</t>
  </si>
  <si>
    <t>60OPALO 1</t>
  </si>
  <si>
    <t>61OPALO_1</t>
  </si>
  <si>
    <t>61OPALO 1</t>
  </si>
  <si>
    <t>62OPALO_1</t>
  </si>
  <si>
    <t>62OPALO 1</t>
  </si>
  <si>
    <t>63OPALO_1</t>
  </si>
  <si>
    <t>63OPALO 1</t>
  </si>
  <si>
    <t>64OPALO_1</t>
  </si>
  <si>
    <t>64OPALO 1</t>
  </si>
  <si>
    <t>65OPALO_1</t>
  </si>
  <si>
    <t>65OPALO 1</t>
  </si>
  <si>
    <t>66OPALO_1</t>
  </si>
  <si>
    <t>66OPALO 1</t>
  </si>
  <si>
    <t>67OPALO_1</t>
  </si>
  <si>
    <t>67OPALO 1</t>
  </si>
  <si>
    <t>68OPALO_1</t>
  </si>
  <si>
    <t>68OPALO 1</t>
  </si>
  <si>
    <t>69OPALO_1</t>
  </si>
  <si>
    <t>69OPALO 1</t>
  </si>
  <si>
    <t>70OPALO_1</t>
  </si>
  <si>
    <t>70OPALO 1</t>
  </si>
  <si>
    <t>71OPALO_1</t>
  </si>
  <si>
    <t>71OPALO 1</t>
  </si>
  <si>
    <t>72OPALO_1</t>
  </si>
  <si>
    <t>72OPALO 1</t>
  </si>
  <si>
    <t>73OPALO_1</t>
  </si>
  <si>
    <t>73OPALO 1</t>
  </si>
  <si>
    <t>74OPALO_1</t>
  </si>
  <si>
    <t>74OPALO 1</t>
  </si>
  <si>
    <t>75OPALO_1</t>
  </si>
  <si>
    <t>75OPALO 1</t>
  </si>
  <si>
    <t>76OPALO_1</t>
  </si>
  <si>
    <t>76OPALO 1</t>
  </si>
  <si>
    <t>77OPALO_1</t>
  </si>
  <si>
    <t>77OPALO 1</t>
  </si>
  <si>
    <t>78OPALO_1</t>
  </si>
  <si>
    <t>78OPALO 1</t>
  </si>
  <si>
    <t>79OPALO_1</t>
  </si>
  <si>
    <t>79OPALO 1</t>
  </si>
  <si>
    <t>80OPALO_1</t>
  </si>
  <si>
    <t>80OPALO 1</t>
  </si>
  <si>
    <t>81OPALO_1</t>
  </si>
  <si>
    <t>81OPALO 1</t>
  </si>
  <si>
    <t>82OPALO_1</t>
  </si>
  <si>
    <t>82OPALO 1</t>
  </si>
  <si>
    <t>83OPALO_1</t>
  </si>
  <si>
    <t>83OPALO 1</t>
  </si>
  <si>
    <t>84OPALO_1</t>
  </si>
  <si>
    <t>84OPALO 1</t>
  </si>
  <si>
    <t>85OPALO_1</t>
  </si>
  <si>
    <t>85OPALO 1</t>
  </si>
  <si>
    <t>86OPALO_1</t>
  </si>
  <si>
    <t>86OPALO 1</t>
  </si>
  <si>
    <t>87OPALO_1</t>
  </si>
  <si>
    <t>87OPALO 1</t>
  </si>
  <si>
    <t>88OPALO_1</t>
  </si>
  <si>
    <t>88OPALO 1</t>
  </si>
  <si>
    <t>89OPALO_1</t>
  </si>
  <si>
    <t>89OPALO 1</t>
  </si>
  <si>
    <t>90OPALO_1</t>
  </si>
  <si>
    <t>90OPALO 1</t>
  </si>
  <si>
    <t>91OPALO_1</t>
  </si>
  <si>
    <t>91OPALO 1</t>
  </si>
  <si>
    <t>92OPALO_1</t>
  </si>
  <si>
    <t>92OPALO 1</t>
  </si>
  <si>
    <t>93OPALO_1</t>
  </si>
  <si>
    <t>93OPALO 1</t>
  </si>
  <si>
    <t>94OPALO_1</t>
  </si>
  <si>
    <t>94OPALO 1</t>
  </si>
  <si>
    <t>95OPALO_1</t>
  </si>
  <si>
    <t>95OPALO 1</t>
  </si>
  <si>
    <t>96OPALO_1</t>
  </si>
  <si>
    <t>96OPALO 1</t>
  </si>
  <si>
    <t>97OPALO_1</t>
  </si>
  <si>
    <t>97OPALO 1</t>
  </si>
  <si>
    <t>98OPALO_1</t>
  </si>
  <si>
    <t>98OPALO 1</t>
  </si>
  <si>
    <t>99OPALO_1</t>
  </si>
  <si>
    <t>99OPALO 1</t>
  </si>
  <si>
    <t>100OPALO_1</t>
  </si>
  <si>
    <t>100OPALO 1</t>
  </si>
  <si>
    <t>101OPALO_1</t>
  </si>
  <si>
    <t>101OPALO 1</t>
  </si>
  <si>
    <t>102OPALO_1</t>
  </si>
  <si>
    <t>102OPALO 1</t>
  </si>
  <si>
    <t>103OPALO_1</t>
  </si>
  <si>
    <t>103OPALO 1</t>
  </si>
  <si>
    <t>104OPALO_1</t>
  </si>
  <si>
    <t>104OPALO 1</t>
  </si>
  <si>
    <t>105OPALO_1</t>
  </si>
  <si>
    <t>105OPALO 1</t>
  </si>
  <si>
    <t>1OPALO_2</t>
  </si>
  <si>
    <t>1OPALO 2</t>
  </si>
  <si>
    <t>2OPALO_2</t>
  </si>
  <si>
    <t>2OPALO 2</t>
  </si>
  <si>
    <t>3OPALO_2</t>
  </si>
  <si>
    <t>3OPALO 2</t>
  </si>
  <si>
    <t>4OPALO_2</t>
  </si>
  <si>
    <t>4OPALO 2</t>
  </si>
  <si>
    <t>5OPALO_2</t>
  </si>
  <si>
    <t>5OPALO 2</t>
  </si>
  <si>
    <t>6OPALO_2</t>
  </si>
  <si>
    <t>6OPALO 2</t>
  </si>
  <si>
    <t>7OPALO_2</t>
  </si>
  <si>
    <t>7OPALO 2</t>
  </si>
  <si>
    <t>8OPALO_2</t>
  </si>
  <si>
    <t>8OPALO 2</t>
  </si>
  <si>
    <t>9OPALO_2</t>
  </si>
  <si>
    <t>9OPALO 2</t>
  </si>
  <si>
    <t>10OPALO_2</t>
  </si>
  <si>
    <t>10OPALO 2</t>
  </si>
  <si>
    <t>11OPALO_2</t>
  </si>
  <si>
    <t>11OPALO 2</t>
  </si>
  <si>
    <t>12OPALO_2</t>
  </si>
  <si>
    <t>12OPALO 2</t>
  </si>
  <si>
    <t>13OPALO_2</t>
  </si>
  <si>
    <t>13OPALO 2</t>
  </si>
  <si>
    <t>14OPALO_2</t>
  </si>
  <si>
    <t>14OPALO 2</t>
  </si>
  <si>
    <t>15OPALO_2</t>
  </si>
  <si>
    <t>15OPALO 2</t>
  </si>
  <si>
    <t>16OPALO_2</t>
  </si>
  <si>
    <t>16OPALO 2</t>
  </si>
  <si>
    <t>17OPALO_2</t>
  </si>
  <si>
    <t>17OPALO 2</t>
  </si>
  <si>
    <t>18OPALO_2</t>
  </si>
  <si>
    <t>18OPALO 2</t>
  </si>
  <si>
    <t>19OPALO_2</t>
  </si>
  <si>
    <t>19OPALO 2</t>
  </si>
  <si>
    <t>20OPALO_2</t>
  </si>
  <si>
    <t>20OPALO 2</t>
  </si>
  <si>
    <t>PREMIUM AAA</t>
  </si>
  <si>
    <t>21OPALO_2</t>
  </si>
  <si>
    <t>21OPALO 2</t>
  </si>
  <si>
    <t>22OPALO_2</t>
  </si>
  <si>
    <t>22OPALO 2</t>
  </si>
  <si>
    <t>23OPALO_2</t>
  </si>
  <si>
    <t>23OPALO 2</t>
  </si>
  <si>
    <t>24OPALO_2</t>
  </si>
  <si>
    <t>24OPALO 2</t>
  </si>
  <si>
    <t>25OPALO_2</t>
  </si>
  <si>
    <t>25OPALO 2</t>
  </si>
  <si>
    <t>26OPALO_2</t>
  </si>
  <si>
    <t>26OPALO 2</t>
  </si>
  <si>
    <t>27OPALO_2</t>
  </si>
  <si>
    <t>27OPALO 2</t>
  </si>
  <si>
    <t>28OPALO_2</t>
  </si>
  <si>
    <t>28OPALO 2</t>
  </si>
  <si>
    <t>29OPALO_2</t>
  </si>
  <si>
    <t>29OPALO 2</t>
  </si>
  <si>
    <t>30OPALO_2</t>
  </si>
  <si>
    <t>30OPALO 2</t>
  </si>
  <si>
    <t>31OPALO_2</t>
  </si>
  <si>
    <t>31OPALO 2</t>
  </si>
  <si>
    <t>32OPALO_2</t>
  </si>
  <si>
    <t>32OPALO 2</t>
  </si>
  <si>
    <t>33OPALO_2</t>
  </si>
  <si>
    <t>33OPALO 2</t>
  </si>
  <si>
    <t>34OPALO_2</t>
  </si>
  <si>
    <t>34OPALO 2</t>
  </si>
  <si>
    <t>35OPALO_2</t>
  </si>
  <si>
    <t>35OPALO 2</t>
  </si>
  <si>
    <t>36OPALO_2</t>
  </si>
  <si>
    <t>36OPALO 2</t>
  </si>
  <si>
    <t>37OPALO_2</t>
  </si>
  <si>
    <t>37OPALO 2</t>
  </si>
  <si>
    <t>38OPALO_2</t>
  </si>
  <si>
    <t>38OPALO 2</t>
  </si>
  <si>
    <t>39OPALO_2</t>
  </si>
  <si>
    <t>39OPALO 2</t>
  </si>
  <si>
    <t>40OPALO_2</t>
  </si>
  <si>
    <t>40OPALO 2</t>
  </si>
  <si>
    <t>41OPALO_2</t>
  </si>
  <si>
    <t>41OPALO 2</t>
  </si>
  <si>
    <t>42OPALO_2</t>
  </si>
  <si>
    <t>42OPALO 2</t>
  </si>
  <si>
    <t>43OPALO_2</t>
  </si>
  <si>
    <t>43OPALO 2</t>
  </si>
  <si>
    <t>44OPALO_2</t>
  </si>
  <si>
    <t>44OPALO 2</t>
  </si>
  <si>
    <t>45OPALO_2</t>
  </si>
  <si>
    <t>45OPALO 2</t>
  </si>
  <si>
    <t>46OPALO_2</t>
  </si>
  <si>
    <t>46OPALO 2</t>
  </si>
  <si>
    <t>47OPALO_2</t>
  </si>
  <si>
    <t>47OPALO 2</t>
  </si>
  <si>
    <t>48OPALO_2</t>
  </si>
  <si>
    <t>48OPALO 2</t>
  </si>
  <si>
    <t>49OPALO_2</t>
  </si>
  <si>
    <t>49OPALO 2</t>
  </si>
  <si>
    <t>50OPALO_2</t>
  </si>
  <si>
    <t>50OPALO 2</t>
  </si>
  <si>
    <t>51OPALO_2</t>
  </si>
  <si>
    <t>51OPALO 2</t>
  </si>
  <si>
    <t>52OPALO_2</t>
  </si>
  <si>
    <t>52OPALO 2</t>
  </si>
  <si>
    <t>53OPALO_2</t>
  </si>
  <si>
    <t>53OPALO 2</t>
  </si>
  <si>
    <t>54OPALO_2</t>
  </si>
  <si>
    <t>54OPALO 2</t>
  </si>
  <si>
    <t>55OPALO_2</t>
  </si>
  <si>
    <t>55OPALO 2</t>
  </si>
  <si>
    <t>56OPALO_2</t>
  </si>
  <si>
    <t>56OPALO 2</t>
  </si>
  <si>
    <t>57OPALO_2</t>
  </si>
  <si>
    <t>57OPALO 2</t>
  </si>
  <si>
    <t>58OPALO_2</t>
  </si>
  <si>
    <t>58OPALO 2</t>
  </si>
  <si>
    <t>59OPALO_2</t>
  </si>
  <si>
    <t>59OPALO 2</t>
  </si>
  <si>
    <t>60OPALO_2</t>
  </si>
  <si>
    <t>60OPALO 2</t>
  </si>
  <si>
    <t>61OPALO_2</t>
  </si>
  <si>
    <t>61OPALO 2</t>
  </si>
  <si>
    <t>62OPALO_2</t>
  </si>
  <si>
    <t>62OPALO 2</t>
  </si>
  <si>
    <t>63OPALO_2</t>
  </si>
  <si>
    <t>63OPALO 2</t>
  </si>
  <si>
    <t>64OPALO_2</t>
  </si>
  <si>
    <t>64OPALO 2</t>
  </si>
  <si>
    <t>65OPALO_2</t>
  </si>
  <si>
    <t>65OPALO 2</t>
  </si>
  <si>
    <t>66OPALO_2</t>
  </si>
  <si>
    <t>66OPALO 2</t>
  </si>
  <si>
    <t>67OPALO_2</t>
  </si>
  <si>
    <t>67OPALO 2</t>
  </si>
  <si>
    <t>68OPALO_2</t>
  </si>
  <si>
    <t>68OPALO 2</t>
  </si>
  <si>
    <t>69OPALO_2</t>
  </si>
  <si>
    <t>69OPALO 2</t>
  </si>
  <si>
    <t>70OPALO_2</t>
  </si>
  <si>
    <t>70OPALO 2</t>
  </si>
  <si>
    <t>71OPALO_2</t>
  </si>
  <si>
    <t>71OPALO 2</t>
  </si>
  <si>
    <t>72OPALO_2</t>
  </si>
  <si>
    <t>72OPALO 2</t>
  </si>
  <si>
    <t>73OPALO_2</t>
  </si>
  <si>
    <t>73OPALO 2</t>
  </si>
  <si>
    <t>74OPALO_2</t>
  </si>
  <si>
    <t>74OPALO 2</t>
  </si>
  <si>
    <t>75OPALO_2</t>
  </si>
  <si>
    <t>75OPALO 2</t>
  </si>
  <si>
    <t>76OPALO_2</t>
  </si>
  <si>
    <t>76OPALO 2</t>
  </si>
  <si>
    <t>77OPALO_2</t>
  </si>
  <si>
    <t>77OPALO 2</t>
  </si>
  <si>
    <t>78OPALO_2</t>
  </si>
  <si>
    <t>78OPALO 2</t>
  </si>
  <si>
    <t>79OPALO_2</t>
  </si>
  <si>
    <t>79OPALO 2</t>
  </si>
  <si>
    <t>80OPALO_2</t>
  </si>
  <si>
    <t>80OPALO 2</t>
  </si>
  <si>
    <t>81OPALO_2</t>
  </si>
  <si>
    <t>81OPALO 2</t>
  </si>
  <si>
    <t>82OPALO_2</t>
  </si>
  <si>
    <t>82OPALO 2</t>
  </si>
  <si>
    <t>83OPALO_2</t>
  </si>
  <si>
    <t>83OPALO 2</t>
  </si>
  <si>
    <t>84OPALO_2</t>
  </si>
  <si>
    <t>84OPALO 2</t>
  </si>
  <si>
    <t>85OPALO_2</t>
  </si>
  <si>
    <t>85OPALO 2</t>
  </si>
  <si>
    <t>86OPALO_2</t>
  </si>
  <si>
    <t>86OPALO 2</t>
  </si>
  <si>
    <t>87OPALO_2</t>
  </si>
  <si>
    <t>87OPALO 2</t>
  </si>
  <si>
    <t>88OPALO_2</t>
  </si>
  <si>
    <t>88OPALO 2</t>
  </si>
  <si>
    <t>89OPALO_2</t>
  </si>
  <si>
    <t>89OPALO 2</t>
  </si>
  <si>
    <t>90OPALO_2</t>
  </si>
  <si>
    <t>90OPALO 2</t>
  </si>
  <si>
    <t>91OPALO_2</t>
  </si>
  <si>
    <t>91OPALO 2</t>
  </si>
  <si>
    <t>92OPALO_2</t>
  </si>
  <si>
    <t>92OPALO 2</t>
  </si>
  <si>
    <t>93OPALO_2</t>
  </si>
  <si>
    <t>93OPALO 2</t>
  </si>
  <si>
    <t>94OPALO_2</t>
  </si>
  <si>
    <t>94OPALO 2</t>
  </si>
  <si>
    <t>95OPALO_2</t>
  </si>
  <si>
    <t>95OPALO 2</t>
  </si>
  <si>
    <t>96OPALO_2</t>
  </si>
  <si>
    <t>96OPALO 2</t>
  </si>
  <si>
    <t>97OPALO_2</t>
  </si>
  <si>
    <t>97OPALO 2</t>
  </si>
  <si>
    <t>98OPALO_2</t>
  </si>
  <si>
    <t>98OPALO 2</t>
  </si>
  <si>
    <t>99OPALO_2</t>
  </si>
  <si>
    <t>99OPALO 2</t>
  </si>
  <si>
    <t>100OPALO_2</t>
  </si>
  <si>
    <t>100OPALO 2</t>
  </si>
  <si>
    <t>101OPALO_2</t>
  </si>
  <si>
    <t>101OPALO 2</t>
  </si>
  <si>
    <t>102OPALO_2</t>
  </si>
  <si>
    <t>102OPALO 2</t>
  </si>
  <si>
    <t>103OPALO_2</t>
  </si>
  <si>
    <t>103OPALO 2</t>
  </si>
  <si>
    <t>104OPALO_2</t>
  </si>
  <si>
    <t>104OPALO 2</t>
  </si>
  <si>
    <t>105OPALO_2</t>
  </si>
  <si>
    <t>105OPALO 2</t>
  </si>
  <si>
    <t>106OPALO_2</t>
  </si>
  <si>
    <t>106OPALO 2</t>
  </si>
  <si>
    <t>107OPALO_2</t>
  </si>
  <si>
    <t>107OPALO 2</t>
  </si>
  <si>
    <t>108OPALO_2</t>
  </si>
  <si>
    <t>108OPALO 2</t>
  </si>
  <si>
    <t>109OPALO_2</t>
  </si>
  <si>
    <t>109OPALO 2</t>
  </si>
  <si>
    <t>110OPALO_2</t>
  </si>
  <si>
    <t>110OPALO 2</t>
  </si>
  <si>
    <t>111OPALO_2</t>
  </si>
  <si>
    <t>111OPALO 2</t>
  </si>
  <si>
    <t>112OPALO_2</t>
  </si>
  <si>
    <t>112OPALO 2</t>
  </si>
  <si>
    <t>113OPALO_2</t>
  </si>
  <si>
    <t>113OPALO 2</t>
  </si>
  <si>
    <t>114OPALO_2</t>
  </si>
  <si>
    <t>114OPALO 2</t>
  </si>
  <si>
    <t>115OPALO_2</t>
  </si>
  <si>
    <t>115OPALO 2</t>
  </si>
  <si>
    <t>1JADE_1</t>
  </si>
  <si>
    <t>1JADE 1</t>
  </si>
  <si>
    <t>2JADE_1</t>
  </si>
  <si>
    <t>2JADE 1</t>
  </si>
  <si>
    <t>3JADE_1</t>
  </si>
  <si>
    <t>3JADE 1</t>
  </si>
  <si>
    <t>4JADE_1</t>
  </si>
  <si>
    <t>4JADE 1</t>
  </si>
  <si>
    <t>5JADE_1</t>
  </si>
  <si>
    <t>5JADE 1</t>
  </si>
  <si>
    <t>6JADE_1</t>
  </si>
  <si>
    <t>6JADE 1</t>
  </si>
  <si>
    <t>7JADE_1</t>
  </si>
  <si>
    <t>7JADE 1</t>
  </si>
  <si>
    <t>8JADE_1</t>
  </si>
  <si>
    <t>8JADE 1</t>
  </si>
  <si>
    <t>9JADE_1</t>
  </si>
  <si>
    <t>9JADE 1</t>
  </si>
  <si>
    <t>10JADE_1</t>
  </si>
  <si>
    <t>10JADE 1</t>
  </si>
  <si>
    <t>11JADE_1</t>
  </si>
  <si>
    <t>11JADE 1</t>
  </si>
  <si>
    <t>12JADE_1</t>
  </si>
  <si>
    <t>12JADE 1</t>
  </si>
  <si>
    <t>13JADE_1</t>
  </si>
  <si>
    <t>13JADE 1</t>
  </si>
  <si>
    <t>14JADE_1</t>
  </si>
  <si>
    <t>14JADE 1</t>
  </si>
  <si>
    <t>15JADE_1</t>
  </si>
  <si>
    <t>15JADE 1</t>
  </si>
  <si>
    <t>16JADE_1</t>
  </si>
  <si>
    <t>16JADE 1</t>
  </si>
  <si>
    <t>17JADE_1</t>
  </si>
  <si>
    <t>17JADE 1</t>
  </si>
  <si>
    <t>18JADE_1</t>
  </si>
  <si>
    <t>18JADE 1</t>
  </si>
  <si>
    <t>19JADE_1</t>
  </si>
  <si>
    <t>19JADE 1</t>
  </si>
  <si>
    <t>20JADE_1</t>
  </si>
  <si>
    <t>20JADE 1</t>
  </si>
  <si>
    <t>21JADE_1</t>
  </si>
  <si>
    <t>21JADE 1</t>
  </si>
  <si>
    <t>22JADE_1</t>
  </si>
  <si>
    <t>22JADE 1</t>
  </si>
  <si>
    <t>23JADE_1</t>
  </si>
  <si>
    <t>23JADE 1</t>
  </si>
  <si>
    <t>24JADE_1</t>
  </si>
  <si>
    <t>24JADE 1</t>
  </si>
  <si>
    <t>25JADE_1</t>
  </si>
  <si>
    <t>25JADE 1</t>
  </si>
  <si>
    <t>26JADE_1</t>
  </si>
  <si>
    <t>26JADE 1</t>
  </si>
  <si>
    <t>27JADE_1</t>
  </si>
  <si>
    <t>27JADE 1</t>
  </si>
  <si>
    <t>28JADE_1</t>
  </si>
  <si>
    <t>28JADE 1</t>
  </si>
  <si>
    <t>29JADE_1</t>
  </si>
  <si>
    <t>29JADE 1</t>
  </si>
  <si>
    <t>30JADE_1</t>
  </si>
  <si>
    <t>30JADE 1</t>
  </si>
  <si>
    <t>31JADE_1</t>
  </si>
  <si>
    <t>31JADE 1</t>
  </si>
  <si>
    <t>32JADE_1</t>
  </si>
  <si>
    <t>32JADE 1</t>
  </si>
  <si>
    <t>33JADE_1</t>
  </si>
  <si>
    <t>33JADE 1</t>
  </si>
  <si>
    <t>34JADE_1</t>
  </si>
  <si>
    <t>34JADE 1</t>
  </si>
  <si>
    <t>35JADE_1</t>
  </si>
  <si>
    <t>35JADE 1</t>
  </si>
  <si>
    <t>36JADE_1</t>
  </si>
  <si>
    <t>36JADE 1</t>
  </si>
  <si>
    <t>37JADE_1</t>
  </si>
  <si>
    <t>37JADE 1</t>
  </si>
  <si>
    <t>38JADE_1</t>
  </si>
  <si>
    <t>38JADE 1</t>
  </si>
  <si>
    <t>39JADE_1</t>
  </si>
  <si>
    <t>39JADE 1</t>
  </si>
  <si>
    <t>40JADE_1</t>
  </si>
  <si>
    <t>40JADE 1</t>
  </si>
  <si>
    <t>41JADE_1</t>
  </si>
  <si>
    <t>41JADE 1</t>
  </si>
  <si>
    <t>42JADE_1</t>
  </si>
  <si>
    <t>42JADE 1</t>
  </si>
  <si>
    <t>43JADE_1</t>
  </si>
  <si>
    <t>43JADE 1</t>
  </si>
  <si>
    <t>44JADE_1</t>
  </si>
  <si>
    <t>44JADE 1</t>
  </si>
  <si>
    <t>45JADE_1</t>
  </si>
  <si>
    <t>45JADE 1</t>
  </si>
  <si>
    <t>46JADE_1</t>
  </si>
  <si>
    <t>46JADE 1</t>
  </si>
  <si>
    <t>47JADE_1</t>
  </si>
  <si>
    <t>47JADE 1</t>
  </si>
  <si>
    <t>48JADE_1</t>
  </si>
  <si>
    <t>48JADE 1</t>
  </si>
  <si>
    <t>49JADE_1</t>
  </si>
  <si>
    <t>49JADE 1</t>
  </si>
  <si>
    <t>50JADE_1</t>
  </si>
  <si>
    <t>50JADE 1</t>
  </si>
  <si>
    <t>51JADE_1</t>
  </si>
  <si>
    <t>51JADE 1</t>
  </si>
  <si>
    <t>52JADE_1</t>
  </si>
  <si>
    <t>52JADE 1</t>
  </si>
  <si>
    <t>53JADE_1</t>
  </si>
  <si>
    <t>53JADE 1</t>
  </si>
  <si>
    <t>54JADE_1</t>
  </si>
  <si>
    <t>54JADE 1</t>
  </si>
  <si>
    <t>55JADE_1</t>
  </si>
  <si>
    <t>55JADE 1</t>
  </si>
  <si>
    <t>56JADE_1</t>
  </si>
  <si>
    <t>56JADE 1</t>
  </si>
  <si>
    <t>57JADE_1</t>
  </si>
  <si>
    <t>57JADE 1</t>
  </si>
  <si>
    <t>58JADE_1</t>
  </si>
  <si>
    <t>58JADE 1</t>
  </si>
  <si>
    <t>59JADE_1</t>
  </si>
  <si>
    <t>59JADE 1</t>
  </si>
  <si>
    <t>60JADE_1</t>
  </si>
  <si>
    <t>60JADE 1</t>
  </si>
  <si>
    <t>61JADE_1</t>
  </si>
  <si>
    <t>61JADE 1</t>
  </si>
  <si>
    <t>62JADE_1</t>
  </si>
  <si>
    <t>62JADE 1</t>
  </si>
  <si>
    <t>63JADE_1</t>
  </si>
  <si>
    <t>63JADE 1</t>
  </si>
  <si>
    <t>64JADE_1</t>
  </si>
  <si>
    <t>64JADE 1</t>
  </si>
  <si>
    <t>65JADE_1</t>
  </si>
  <si>
    <t>65JADE 1</t>
  </si>
  <si>
    <t>66JADE_1</t>
  </si>
  <si>
    <t>66JADE 1</t>
  </si>
  <si>
    <t>67JADE_1</t>
  </si>
  <si>
    <t>67JADE 1</t>
  </si>
  <si>
    <t>68JADE_1</t>
  </si>
  <si>
    <t>68JADE 1</t>
  </si>
  <si>
    <t>69JADE_1</t>
  </si>
  <si>
    <t>69JADE 1</t>
  </si>
  <si>
    <t>70JADE_1</t>
  </si>
  <si>
    <t>70JADE 1</t>
  </si>
  <si>
    <t>71JADE_1</t>
  </si>
  <si>
    <t>71JADE 1</t>
  </si>
  <si>
    <t>72JADE_1</t>
  </si>
  <si>
    <t>72JADE 1</t>
  </si>
  <si>
    <t>73JADE_1</t>
  </si>
  <si>
    <t>73JADE 1</t>
  </si>
  <si>
    <t>74JADE_1</t>
  </si>
  <si>
    <t>74JADE 1</t>
  </si>
  <si>
    <t>75JADE_1</t>
  </si>
  <si>
    <t>75JADE 1</t>
  </si>
  <si>
    <t>76JADE_1</t>
  </si>
  <si>
    <t>76JADE 1</t>
  </si>
  <si>
    <t>77JADE_1</t>
  </si>
  <si>
    <t>77JADE 1</t>
  </si>
  <si>
    <t>78JADE_1</t>
  </si>
  <si>
    <t>78JADE 1</t>
  </si>
  <si>
    <t>79JADE_1</t>
  </si>
  <si>
    <t>79JADE 1</t>
  </si>
  <si>
    <t>80JADE_1</t>
  </si>
  <si>
    <t>80JADE 1</t>
  </si>
  <si>
    <t>81JADE_1</t>
  </si>
  <si>
    <t>81JADE 1</t>
  </si>
  <si>
    <t>82JADE_1</t>
  </si>
  <si>
    <t>82JADE 1</t>
  </si>
  <si>
    <t>83JADE_1</t>
  </si>
  <si>
    <t>83JADE 1</t>
  </si>
  <si>
    <t>84JADE_1</t>
  </si>
  <si>
    <t>84JADE 1</t>
  </si>
  <si>
    <t>85JADE_1</t>
  </si>
  <si>
    <t>85JADE 1</t>
  </si>
  <si>
    <t>86JADE_1</t>
  </si>
  <si>
    <t>86JADE 1</t>
  </si>
  <si>
    <t>87JADE_1</t>
  </si>
  <si>
    <t>87JADE 1</t>
  </si>
  <si>
    <t>88JADE_1</t>
  </si>
  <si>
    <t>88JADE 1</t>
  </si>
  <si>
    <t>89JADE_1</t>
  </si>
  <si>
    <t>89JADE 1</t>
  </si>
  <si>
    <t>90JADE_1</t>
  </si>
  <si>
    <t>90JADE 1</t>
  </si>
  <si>
    <t>91JADE_1</t>
  </si>
  <si>
    <t>91JADE 1</t>
  </si>
  <si>
    <t>92JADE_1</t>
  </si>
  <si>
    <t>92JADE 1</t>
  </si>
  <si>
    <t>93JADE_1</t>
  </si>
  <si>
    <t>93JADE 1</t>
  </si>
  <si>
    <t>94JADE_1</t>
  </si>
  <si>
    <t>94JADE 1</t>
  </si>
  <si>
    <t>95JADE_1</t>
  </si>
  <si>
    <t>95JADE 1</t>
  </si>
  <si>
    <t>96JADE_1</t>
  </si>
  <si>
    <t>96JADE 1</t>
  </si>
  <si>
    <t>97JADE_1</t>
  </si>
  <si>
    <t>97JADE 1</t>
  </si>
  <si>
    <t>98JADE_1</t>
  </si>
  <si>
    <t>98JADE 1</t>
  </si>
  <si>
    <t>99JADE_1</t>
  </si>
  <si>
    <t>99JADE 1</t>
  </si>
  <si>
    <t>100JADE_1</t>
  </si>
  <si>
    <t>100JADE 1</t>
  </si>
  <si>
    <t>101JADE_1</t>
  </si>
  <si>
    <t>101JADE 1</t>
  </si>
  <si>
    <t>102JADE_1</t>
  </si>
  <si>
    <t>102JADE 1</t>
  </si>
  <si>
    <t>103JADE_1</t>
  </si>
  <si>
    <t>103JADE 1</t>
  </si>
  <si>
    <t>104JADE_1</t>
  </si>
  <si>
    <t>104JADE 1</t>
  </si>
  <si>
    <t>1ESTEPA_1</t>
  </si>
  <si>
    <t>1ESTEPA 1</t>
  </si>
  <si>
    <t>2ESTEPA_1</t>
  </si>
  <si>
    <t>2ESTEPA 1</t>
  </si>
  <si>
    <t xml:space="preserve">ESTANDAR A </t>
  </si>
  <si>
    <t>R-3ESTEPA_1</t>
  </si>
  <si>
    <t>R-3ESTEPA 1</t>
  </si>
  <si>
    <t>4ESTEPA_1</t>
  </si>
  <si>
    <t>4ESTEPA 1</t>
  </si>
  <si>
    <t>R-9PARAMO_4</t>
  </si>
  <si>
    <t>R-9PARAMO 4</t>
  </si>
  <si>
    <t>R-134TAIGA_1</t>
  </si>
  <si>
    <t>R-134TAIGA 1</t>
  </si>
  <si>
    <t>R-45MANGLAR_1</t>
  </si>
  <si>
    <t>R-45MANGLAR 1</t>
  </si>
  <si>
    <t>R-4ESTEPA_1</t>
  </si>
  <si>
    <t>R-4ESTEPA 1</t>
  </si>
  <si>
    <t>9ESTEPA_1</t>
  </si>
  <si>
    <t>9ESTEPA 1</t>
  </si>
  <si>
    <t>10ESTEPA_1</t>
  </si>
  <si>
    <t>10ESTEPA 1</t>
  </si>
  <si>
    <t>11ESTEPA_1</t>
  </si>
  <si>
    <t>11ESTEPA 1</t>
  </si>
  <si>
    <t>R-7ESTEPA_1</t>
  </si>
  <si>
    <t>R-7ESTEPA 1</t>
  </si>
  <si>
    <t>R-41ESTEPA_1</t>
  </si>
  <si>
    <t>R-41ESTEPA 1</t>
  </si>
  <si>
    <t>R-9ESTEPA_1</t>
  </si>
  <si>
    <t>R-9ESTEPA 1</t>
  </si>
  <si>
    <t>15ESTEPA_1</t>
  </si>
  <si>
    <t>15ESTEPA 1</t>
  </si>
  <si>
    <t>16ESTEPA_1</t>
  </si>
  <si>
    <t>16ESTEPA 1</t>
  </si>
  <si>
    <t>17ESTEPA_1</t>
  </si>
  <si>
    <t>17ESTEPA 1</t>
  </si>
  <si>
    <t>R-13ESTEPA_1</t>
  </si>
  <si>
    <t>R-13ESTEPA 1</t>
  </si>
  <si>
    <t>19ESTEPA_1</t>
  </si>
  <si>
    <t>19ESTEPA 1</t>
  </si>
  <si>
    <t>20ESTEPA_1</t>
  </si>
  <si>
    <t>20ESTEPA 1</t>
  </si>
  <si>
    <t>21ESTEPA_1</t>
  </si>
  <si>
    <t>21ESTEPA 1</t>
  </si>
  <si>
    <t>R-17ESTEPA_1</t>
  </si>
  <si>
    <t>R-17ESTEPA 1</t>
  </si>
  <si>
    <t>23ESTEPA_1</t>
  </si>
  <si>
    <t>23ESTEPA 1</t>
  </si>
  <si>
    <t>24ESTEPA_1</t>
  </si>
  <si>
    <t>24ESTEPA 1</t>
  </si>
  <si>
    <t>R-70DESIERTO_1</t>
  </si>
  <si>
    <t>R-70DESIERTO 1</t>
  </si>
  <si>
    <t>R-89MANGLAR_1</t>
  </si>
  <si>
    <t>R-89MANGLAR 1</t>
  </si>
  <si>
    <t>R-26PARAMO_4</t>
  </si>
  <si>
    <t>R-26PARAMO 4</t>
  </si>
  <si>
    <t>R-27PARAMO_4</t>
  </si>
  <si>
    <t>R-27PARAMO 4</t>
  </si>
  <si>
    <t>R-8ESTEPA_1</t>
  </si>
  <si>
    <t>R-8ESTEPA 1</t>
  </si>
  <si>
    <t>R-79TAIGA_1</t>
  </si>
  <si>
    <t>R-79TAIGA 1</t>
  </si>
  <si>
    <t>32ESTEPA_1</t>
  </si>
  <si>
    <t>32ESTEPA 1</t>
  </si>
  <si>
    <t>R-37DESIERTO_2</t>
  </si>
  <si>
    <t>R-37DESIERTO 2</t>
  </si>
  <si>
    <t>34ESTEPA_1</t>
  </si>
  <si>
    <t>34ESTEPA 1</t>
  </si>
  <si>
    <t>R-34PARAMO_4</t>
  </si>
  <si>
    <t>R-34PARAMO 4</t>
  </si>
  <si>
    <t>R-35PARAMO_4</t>
  </si>
  <si>
    <t>R-35PARAMO 4</t>
  </si>
  <si>
    <t>R-36PARAMO_4</t>
  </si>
  <si>
    <t>R-36PARAMO 4</t>
  </si>
  <si>
    <t>R-119PARAMO_1</t>
  </si>
  <si>
    <t>R-119PARAMO 1</t>
  </si>
  <si>
    <t>R-117PARAMO_1</t>
  </si>
  <si>
    <t>R-117PARAMO 1</t>
  </si>
  <si>
    <t>R-17PARAMO_4</t>
  </si>
  <si>
    <t>R-17PARAMO 4</t>
  </si>
  <si>
    <t>R-18PARAMO_4</t>
  </si>
  <si>
    <t>R-18PARAMO 4</t>
  </si>
  <si>
    <t>R-19PARAMO_4</t>
  </si>
  <si>
    <t>R-19PARAMO 4</t>
  </si>
  <si>
    <t>R-126PARAMO_1</t>
  </si>
  <si>
    <t>R-126PARAMO 1</t>
  </si>
  <si>
    <t>43ESTEPA_1</t>
  </si>
  <si>
    <t>43ESTEPA 1</t>
  </si>
  <si>
    <t>R-127PARAMO_1</t>
  </si>
  <si>
    <t>R-127PARAMO 1</t>
  </si>
  <si>
    <t>59TUNDRA_1</t>
  </si>
  <si>
    <t>59TUNDRA 1</t>
  </si>
  <si>
    <t>83TUNDRA_1</t>
  </si>
  <si>
    <t>83TUNDRA 1</t>
  </si>
  <si>
    <t>84TUNDRA_1</t>
  </si>
  <si>
    <t>84TUNDRA 1</t>
  </si>
  <si>
    <t>85TUNDRA_1</t>
  </si>
  <si>
    <t>85TUNDRA 1</t>
  </si>
  <si>
    <t>49ESTEPA_1</t>
  </si>
  <si>
    <t>49ESTEPA 1</t>
  </si>
  <si>
    <t>50ESTEPA_1</t>
  </si>
  <si>
    <t>50ESTEPA 1</t>
  </si>
  <si>
    <t>51ESTEPA_1</t>
  </si>
  <si>
    <t>51ESTEPA 1</t>
  </si>
  <si>
    <t>52ESTEPA_1</t>
  </si>
  <si>
    <t>52ESTEPA 1</t>
  </si>
  <si>
    <t>53ESTEPA_1</t>
  </si>
  <si>
    <t>53ESTEPA 1</t>
  </si>
  <si>
    <t>R-54SELVA_3</t>
  </si>
  <si>
    <t>R-54SELVA 3</t>
  </si>
  <si>
    <t>56ESTEPA_1</t>
  </si>
  <si>
    <t>56ESTEPA 1</t>
  </si>
  <si>
    <t>R-35ESTEPA_1</t>
  </si>
  <si>
    <t>R-35ESTEPA 1</t>
  </si>
  <si>
    <t>R-36ESTEPA_1</t>
  </si>
  <si>
    <t>R-36ESTEPA 1</t>
  </si>
  <si>
    <t>59ESTEPA_1</t>
  </si>
  <si>
    <t>59ESTEPA 1</t>
  </si>
  <si>
    <t>R-38ESTEPA_1</t>
  </si>
  <si>
    <t>R-38ESTEPA 1</t>
  </si>
  <si>
    <t>R-39ESTEPA_1</t>
  </si>
  <si>
    <t>R-39ESTEPA 1</t>
  </si>
  <si>
    <t>R-40ESTEPA_1</t>
  </si>
  <si>
    <t>R-40ESTEPA 1</t>
  </si>
  <si>
    <t>63ESTEPA_1</t>
  </si>
  <si>
    <t>63ESTEPA 1</t>
  </si>
  <si>
    <t>R-44ESTEPA_1</t>
  </si>
  <si>
    <t>R-44ESTEPA 1</t>
  </si>
  <si>
    <t>65ESTEPA_1</t>
  </si>
  <si>
    <t>65ESTEPA 1</t>
  </si>
  <si>
    <t>66ESTEPA_1</t>
  </si>
  <si>
    <t>66ESTEPA 1</t>
  </si>
  <si>
    <t>67ESTEPA_1</t>
  </si>
  <si>
    <t>67ESTEPA 1</t>
  </si>
  <si>
    <t>68ESTEPA_1</t>
  </si>
  <si>
    <t>68ESTEPA 1</t>
  </si>
  <si>
    <t>69ESTEPA_1</t>
  </si>
  <si>
    <t>69ESTEPA 1</t>
  </si>
  <si>
    <t>70ESTEPA_1</t>
  </si>
  <si>
    <t>70ESTEPA 1</t>
  </si>
  <si>
    <t>71ESTEPA_1</t>
  </si>
  <si>
    <t>71ESTEPA 1</t>
  </si>
  <si>
    <t>72ESTEPA_1</t>
  </si>
  <si>
    <t>72ESTEPA 1</t>
  </si>
  <si>
    <t>73ESTEPA_1</t>
  </si>
  <si>
    <t>73ESTEPA 1</t>
  </si>
  <si>
    <t>74ESTEPA_1</t>
  </si>
  <si>
    <t>74ESTEPA 1</t>
  </si>
  <si>
    <t>R-64ESTEPA_1</t>
  </si>
  <si>
    <t>R-64ESTEPA 1</t>
  </si>
  <si>
    <t>76ESTEPA_1</t>
  </si>
  <si>
    <t>76ESTEPA 1</t>
  </si>
  <si>
    <t>77ESTEPA_1</t>
  </si>
  <si>
    <t>77ESTEPA 1</t>
  </si>
  <si>
    <t>78ESTEPA_1</t>
  </si>
  <si>
    <t>78ESTEPA 1</t>
  </si>
  <si>
    <t>R-32PARAMO_4</t>
  </si>
  <si>
    <t>R-32PARAMO 4</t>
  </si>
  <si>
    <t>R-33PARAMO_4</t>
  </si>
  <si>
    <t>R-33PARAMO 4</t>
  </si>
  <si>
    <t>80ESTEPA_1</t>
  </si>
  <si>
    <t>80ESTEPA 1</t>
  </si>
  <si>
    <t>R-57ESTEPA_1</t>
  </si>
  <si>
    <t>R-57ESTEPA 1</t>
  </si>
  <si>
    <t>82ESTEPA_1</t>
  </si>
  <si>
    <t>82ESTEPA 1</t>
  </si>
  <si>
    <t>R-65ESTEPA_1</t>
  </si>
  <si>
    <t>R-65ESTEPA 1</t>
  </si>
  <si>
    <t>84ESTEPA_1</t>
  </si>
  <si>
    <t>84ESTEPA 1</t>
  </si>
  <si>
    <t>85ESTEPA_1</t>
  </si>
  <si>
    <t>85ESTEPA 1</t>
  </si>
  <si>
    <t>86ESTEPA_1</t>
  </si>
  <si>
    <t>86ESTEPA 1</t>
  </si>
  <si>
    <t>87ESTEPA_1</t>
  </si>
  <si>
    <t>87ESTEPA 1</t>
  </si>
  <si>
    <t>R-69ESTEPA_1</t>
  </si>
  <si>
    <t>R-69ESTEPA 1</t>
  </si>
  <si>
    <t>89ESTEPA_1</t>
  </si>
  <si>
    <t>89ESTEPA 1</t>
  </si>
  <si>
    <t>R-76ESTEPA_1</t>
  </si>
  <si>
    <t>R-76ESTEPA 1</t>
  </si>
  <si>
    <t>R-34DESIERTO_2</t>
  </si>
  <si>
    <t>R-34DESIERTO 2</t>
  </si>
  <si>
    <t>R-75ESTEPA_1</t>
  </si>
  <si>
    <t>R-75ESTEPA 1</t>
  </si>
  <si>
    <t>R-74ESTEPA_1</t>
  </si>
  <si>
    <t>R-74ESTEPA 1</t>
  </si>
  <si>
    <t>94ESTEPA_1</t>
  </si>
  <si>
    <t>94ESTEPA 1</t>
  </si>
  <si>
    <t>95ESTEPA_1</t>
  </si>
  <si>
    <t>95ESTEPA 1</t>
  </si>
  <si>
    <t>R-71ESTEPA_1</t>
  </si>
  <si>
    <t>R-71ESTEPA 1</t>
  </si>
  <si>
    <t>R-26ESTEPA_1</t>
  </si>
  <si>
    <t>R-26ESTEPA 1</t>
  </si>
  <si>
    <t>R-28ESTEPA_1</t>
  </si>
  <si>
    <t>R-28ESTEPA 1</t>
  </si>
  <si>
    <t>R-50ESTEPA_2</t>
  </si>
  <si>
    <t>R-50ESTEPA 2</t>
  </si>
  <si>
    <t>R-31ESTEPA_1</t>
  </si>
  <si>
    <t>R-31ESTEPA 1</t>
  </si>
  <si>
    <t>R-78PARAMO_2</t>
  </si>
  <si>
    <t>R-78PARAMO 2</t>
  </si>
  <si>
    <t>102ESTEPA_1</t>
  </si>
  <si>
    <t>102ESTEPA 1</t>
  </si>
  <si>
    <t>103ESTEPA_1</t>
  </si>
  <si>
    <t>103ESTEPA 1</t>
  </si>
  <si>
    <t>104ESTEPA_1</t>
  </si>
  <si>
    <t>104ESTEPA 1</t>
  </si>
  <si>
    <t>R-54ESTEPA_1</t>
  </si>
  <si>
    <t>R-54ESTEPA 1</t>
  </si>
  <si>
    <t>106ESTEPA_1</t>
  </si>
  <si>
    <t>106ESTEPA 1</t>
  </si>
  <si>
    <t>R-21ESTEPA_1</t>
  </si>
  <si>
    <t>R-21ESTEPA 1</t>
  </si>
  <si>
    <t>R-22ESTEPA_1</t>
  </si>
  <si>
    <t>R-22ESTEPA 1</t>
  </si>
  <si>
    <t>R-102TAIGA_1</t>
  </si>
  <si>
    <t>R-102TAIGA 1</t>
  </si>
  <si>
    <t>109ESTEPA_1</t>
  </si>
  <si>
    <t>109ESTEPA 1</t>
  </si>
  <si>
    <t>R-15PARAMO_4</t>
  </si>
  <si>
    <t>R-15PARAMO 4</t>
  </si>
  <si>
    <t>R-11PARAMO_4</t>
  </si>
  <si>
    <t>R-11PARAMO 4</t>
  </si>
  <si>
    <t>R-12PARAMO_4</t>
  </si>
  <si>
    <t>R-12PARAMO 4</t>
  </si>
  <si>
    <t>R-16PARAMO_4</t>
  </si>
  <si>
    <t>R-16PARAMO 4</t>
  </si>
  <si>
    <t>R-14PARAMO_4</t>
  </si>
  <si>
    <t>R-14PARAMO 4</t>
  </si>
  <si>
    <t>115ESTEPA_1</t>
  </si>
  <si>
    <t>115ESTEPA 1</t>
  </si>
  <si>
    <t>116ESTEPA_1</t>
  </si>
  <si>
    <t>116ESTEPA 1</t>
  </si>
  <si>
    <t>R-146TAIGA_1</t>
  </si>
  <si>
    <t>R-146TAIGA 1</t>
  </si>
  <si>
    <t>R-43DESIERTO_1</t>
  </si>
  <si>
    <t>R-43DESIERTO 1</t>
  </si>
  <si>
    <t>R-53PARAMO_4</t>
  </si>
  <si>
    <t>R-53PARAMO 4</t>
  </si>
  <si>
    <t>1ESTEPA_2</t>
  </si>
  <si>
    <t>1ESTEPA 2</t>
  </si>
  <si>
    <t>2ESTEPA_2</t>
  </si>
  <si>
    <t>2ESTEPA 2</t>
  </si>
  <si>
    <t>3ESTEPA_2</t>
  </si>
  <si>
    <t>3ESTEPA 2</t>
  </si>
  <si>
    <t>4ESTEPA_2</t>
  </si>
  <si>
    <t>4ESTEPA 2</t>
  </si>
  <si>
    <t>5ESTEPA_2</t>
  </si>
  <si>
    <t>5ESTEPA 2</t>
  </si>
  <si>
    <t>6ESTEPA_2</t>
  </si>
  <si>
    <t>6ESTEPA 2</t>
  </si>
  <si>
    <t>7ESTEPA_2</t>
  </si>
  <si>
    <t>7ESTEPA 2</t>
  </si>
  <si>
    <t>8ESTEPA_2</t>
  </si>
  <si>
    <t>8ESTEPA 2</t>
  </si>
  <si>
    <t>9ESTEPA_2</t>
  </si>
  <si>
    <t>9ESTEPA 2</t>
  </si>
  <si>
    <t>10ESTEPA_2</t>
  </si>
  <si>
    <t>10ESTEPA 2</t>
  </si>
  <si>
    <t>11ESTEPA_2</t>
  </si>
  <si>
    <t>11ESTEPA 2</t>
  </si>
  <si>
    <t>12ESTEPA_2</t>
  </si>
  <si>
    <t>12ESTEPA 2</t>
  </si>
  <si>
    <t>13ESTEPA_2</t>
  </si>
  <si>
    <t>13ESTEPA 2</t>
  </si>
  <si>
    <t>14ESTEPA_2</t>
  </si>
  <si>
    <t>14ESTEPA 2</t>
  </si>
  <si>
    <t>15ESTEPA_2</t>
  </si>
  <si>
    <t>15ESTEPA 2</t>
  </si>
  <si>
    <t>16ESTEPA_2</t>
  </si>
  <si>
    <t>16ESTEPA 2</t>
  </si>
  <si>
    <t>17ESTEPA_2</t>
  </si>
  <si>
    <t>17ESTEPA 2</t>
  </si>
  <si>
    <t>R-34ESTEPA_2</t>
  </si>
  <si>
    <t>R-34ESTEPA 2</t>
  </si>
  <si>
    <t>19ESTEPA_2</t>
  </si>
  <si>
    <t>19ESTEPA 2</t>
  </si>
  <si>
    <t>20ESTEPA_2</t>
  </si>
  <si>
    <t>20ESTEPA 2</t>
  </si>
  <si>
    <t>21ESTEPA_2</t>
  </si>
  <si>
    <t>21ESTEPA 2</t>
  </si>
  <si>
    <t>22ESTEPA_2</t>
  </si>
  <si>
    <t>22ESTEPA 2</t>
  </si>
  <si>
    <t>23ESTEPA_2</t>
  </si>
  <si>
    <t>23ESTEPA 2</t>
  </si>
  <si>
    <t>24ESTEPA_2</t>
  </si>
  <si>
    <t>24ESTEPA 2</t>
  </si>
  <si>
    <t>25ESTEPA_2</t>
  </si>
  <si>
    <t>25ESTEPA 2</t>
  </si>
  <si>
    <t>26ESTEPA_2</t>
  </si>
  <si>
    <t>26ESTEPA 2</t>
  </si>
  <si>
    <t>27ESTEPA_2</t>
  </si>
  <si>
    <t>27ESTEPA 2</t>
  </si>
  <si>
    <t>28ESTEPA_2</t>
  </si>
  <si>
    <t>28ESTEPA 2</t>
  </si>
  <si>
    <t>R-32ESTEPA_2</t>
  </si>
  <si>
    <t>R-32ESTEPA 2</t>
  </si>
  <si>
    <t>R-27ESTEPA_2</t>
  </si>
  <si>
    <t>R-27ESTEPA 2</t>
  </si>
  <si>
    <t>31ESTEPA_2</t>
  </si>
  <si>
    <t>31ESTEPA 2</t>
  </si>
  <si>
    <t>R-26ESTEPA_2</t>
  </si>
  <si>
    <t>R-26ESTEPA 2</t>
  </si>
  <si>
    <t>33ESTEPA_2</t>
  </si>
  <si>
    <t>33ESTEPA 2</t>
  </si>
  <si>
    <t>34ESTEPA_2</t>
  </si>
  <si>
    <t>34ESTEPA 2</t>
  </si>
  <si>
    <t>35ESTEPA_2</t>
  </si>
  <si>
    <t>35ESTEPA 2</t>
  </si>
  <si>
    <t>R-37PARAMO_4</t>
  </si>
  <si>
    <t>R-37PARAMO 4</t>
  </si>
  <si>
    <t>R-38PARAMO_4</t>
  </si>
  <si>
    <t>R-38PARAMO 4</t>
  </si>
  <si>
    <t>37ESTEPA_2</t>
  </si>
  <si>
    <t>37ESTEPA 2</t>
  </si>
  <si>
    <t>38ESTEPA_2</t>
  </si>
  <si>
    <t>38ESTEPA 2</t>
  </si>
  <si>
    <t>39ESTEPA_2</t>
  </si>
  <si>
    <t>39ESTEPA 2</t>
  </si>
  <si>
    <t>40ESTEPA_2</t>
  </si>
  <si>
    <t>40ESTEPA 2</t>
  </si>
  <si>
    <t>41ESTEPA_2</t>
  </si>
  <si>
    <t>41ESTEPA 2</t>
  </si>
  <si>
    <t>42ESTEPA_2</t>
  </si>
  <si>
    <t>42ESTEPA 2</t>
  </si>
  <si>
    <t>43ESTEPA_2</t>
  </si>
  <si>
    <t>43ESTEPA 2</t>
  </si>
  <si>
    <t>44ESTEPA_2</t>
  </si>
  <si>
    <t>44ESTEPA 2</t>
  </si>
  <si>
    <t>45ESTEPA_2</t>
  </si>
  <si>
    <t>45ESTEPA 2</t>
  </si>
  <si>
    <t>46ESTEPA_2</t>
  </si>
  <si>
    <t>46ESTEPA 2</t>
  </si>
  <si>
    <t>47ESTEPA_2</t>
  </si>
  <si>
    <t>47ESTEPA 2</t>
  </si>
  <si>
    <t>R-99PARAMO_4</t>
  </si>
  <si>
    <t>R-99PARAMO 4</t>
  </si>
  <si>
    <t>R-100PARAMO_4</t>
  </si>
  <si>
    <t>R-100PARAMO 4</t>
  </si>
  <si>
    <t>49ESTEPA_2</t>
  </si>
  <si>
    <t>49ESTEPA 2</t>
  </si>
  <si>
    <t>50ESTEPA_2</t>
  </si>
  <si>
    <t>50ESTEPA 2</t>
  </si>
  <si>
    <t>51ESTEPA_2</t>
  </si>
  <si>
    <t>51ESTEPA 2</t>
  </si>
  <si>
    <t>52ESTEPA_2</t>
  </si>
  <si>
    <t>52ESTEPA 2</t>
  </si>
  <si>
    <t>53ESTEPA_2</t>
  </si>
  <si>
    <t>53ESTEPA 2</t>
  </si>
  <si>
    <t>54ESTEPA_2</t>
  </si>
  <si>
    <t>54ESTEPA 2</t>
  </si>
  <si>
    <t>55ESTEPA_2</t>
  </si>
  <si>
    <t>55ESTEPA 2</t>
  </si>
  <si>
    <t>56ESTEPA_2</t>
  </si>
  <si>
    <t>56ESTEPA 2</t>
  </si>
  <si>
    <t>57ESTEPA_2</t>
  </si>
  <si>
    <t>57ESTEPA 2</t>
  </si>
  <si>
    <t>58ESTEPA_2</t>
  </si>
  <si>
    <t>58ESTEPA 2</t>
  </si>
  <si>
    <t>59ESTEPA_2</t>
  </si>
  <si>
    <t>59ESTEPA 2</t>
  </si>
  <si>
    <t>60ESTEPA_2</t>
  </si>
  <si>
    <t>60ESTEPA 2</t>
  </si>
  <si>
    <t>61ESTEPA_2</t>
  </si>
  <si>
    <t>61ESTEPA 2</t>
  </si>
  <si>
    <t>62ESTEPA_2</t>
  </si>
  <si>
    <t>62ESTEPA 2</t>
  </si>
  <si>
    <t>63ESTEPA_2</t>
  </si>
  <si>
    <t>63ESTEPA 2</t>
  </si>
  <si>
    <t>64ESTEPA_2</t>
  </si>
  <si>
    <t>64ESTEPA 2</t>
  </si>
  <si>
    <t>65ESTEPA_2</t>
  </si>
  <si>
    <t>65ESTEPA 2</t>
  </si>
  <si>
    <t>66ESTEPA_2</t>
  </si>
  <si>
    <t>66ESTEPA 2</t>
  </si>
  <si>
    <t>67ESTEPA_2</t>
  </si>
  <si>
    <t>67ESTEPA 2</t>
  </si>
  <si>
    <t>68ESTEPA_2</t>
  </si>
  <si>
    <t>68ESTEPA 2</t>
  </si>
  <si>
    <t>69ESTEPA_2</t>
  </si>
  <si>
    <t>69ESTEPA 2</t>
  </si>
  <si>
    <t>70ESTEPA_2</t>
  </si>
  <si>
    <t>70ESTEPA 2</t>
  </si>
  <si>
    <t>R-35ESTEPA_2</t>
  </si>
  <si>
    <t>R-35ESTEPA 2</t>
  </si>
  <si>
    <t>72ESTEPA_2</t>
  </si>
  <si>
    <t>72ESTEPA 2</t>
  </si>
  <si>
    <t>73ESTEPA_2</t>
  </si>
  <si>
    <t>73ESTEPA 2</t>
  </si>
  <si>
    <t>74ESTEPA_2</t>
  </si>
  <si>
    <t>74ESTEPA 2</t>
  </si>
  <si>
    <t>75ESTEPA_2</t>
  </si>
  <si>
    <t>75ESTEPA 2</t>
  </si>
  <si>
    <t>1ESTEPA_3</t>
  </si>
  <si>
    <t>1ESTEPA 3</t>
  </si>
  <si>
    <t>2ESTEPA_3</t>
  </si>
  <si>
    <t>2ESTEPA 3</t>
  </si>
  <si>
    <t>3ESTEPA_3</t>
  </si>
  <si>
    <t>3ESTEPA 3</t>
  </si>
  <si>
    <t>4ESTEPA_3</t>
  </si>
  <si>
    <t>4ESTEPA 3</t>
  </si>
  <si>
    <t>5ESTEPA_3</t>
  </si>
  <si>
    <t>5ESTEPA 3</t>
  </si>
  <si>
    <t>6ESTEPA_3</t>
  </si>
  <si>
    <t>6ESTEPA 3</t>
  </si>
  <si>
    <t>7ESTEPA_3</t>
  </si>
  <si>
    <t>7ESTEPA 3</t>
  </si>
  <si>
    <t>8ESTEPA_3</t>
  </si>
  <si>
    <t>8ESTEPA 3</t>
  </si>
  <si>
    <t>9ESTEPA_3</t>
  </si>
  <si>
    <t>9ESTEPA 3</t>
  </si>
  <si>
    <t>10ESTEPA_3</t>
  </si>
  <si>
    <t>10ESTEPA 3</t>
  </si>
  <si>
    <t>11ESTEPA_3</t>
  </si>
  <si>
    <t>11ESTEPA 3</t>
  </si>
  <si>
    <t>12ESTEPA_3</t>
  </si>
  <si>
    <t>12ESTEPA 3</t>
  </si>
  <si>
    <t>13ESTEPA_3</t>
  </si>
  <si>
    <t>13ESTEPA 3</t>
  </si>
  <si>
    <t>14ESTEPA_3</t>
  </si>
  <si>
    <t>14ESTEPA 3</t>
  </si>
  <si>
    <t>15ESTEPA_3</t>
  </si>
  <si>
    <t>15ESTEPA 3</t>
  </si>
  <si>
    <t>16ESTEPA_3</t>
  </si>
  <si>
    <t>16ESTEPA 3</t>
  </si>
  <si>
    <t>17ESTEPA_3</t>
  </si>
  <si>
    <t>17ESTEPA 3</t>
  </si>
  <si>
    <t>18ESTEPA_3</t>
  </si>
  <si>
    <t>18ESTEPA 3</t>
  </si>
  <si>
    <t>19ESTEPA_3</t>
  </si>
  <si>
    <t>19ESTEPA 3</t>
  </si>
  <si>
    <t>20ESTEPA_3</t>
  </si>
  <si>
    <t>20ESTEPA 3</t>
  </si>
  <si>
    <t>21ESTEPA_3</t>
  </si>
  <si>
    <t>21ESTEPA 3</t>
  </si>
  <si>
    <t>22ESTEPA_3</t>
  </si>
  <si>
    <t>22ESTEPA 3</t>
  </si>
  <si>
    <t>23ESTEPA_3</t>
  </si>
  <si>
    <t>23ESTEPA 3</t>
  </si>
  <si>
    <t>24ESTEPA_3</t>
  </si>
  <si>
    <t>24ESTEPA 3</t>
  </si>
  <si>
    <t>25ESTEPA_3</t>
  </si>
  <si>
    <t>25ESTEPA 3</t>
  </si>
  <si>
    <t>26ESTEPA_3</t>
  </si>
  <si>
    <t>26ESTEPA 3</t>
  </si>
  <si>
    <t>27ESTEPA_3</t>
  </si>
  <si>
    <t>27ESTEPA 3</t>
  </si>
  <si>
    <t>28ESTEPA_3</t>
  </si>
  <si>
    <t>28ESTEPA 3</t>
  </si>
  <si>
    <t>1MANGLAR_A</t>
  </si>
  <si>
    <t>1MANGLAR A</t>
  </si>
  <si>
    <t>2MANGLAR_A</t>
  </si>
  <si>
    <t>2MANGLAR A</t>
  </si>
  <si>
    <t>3MANGLAR_A</t>
  </si>
  <si>
    <t>3MANGLAR A</t>
  </si>
  <si>
    <t>4MANGLAR_A</t>
  </si>
  <si>
    <t>4MANGLAR A</t>
  </si>
  <si>
    <t>5MANGLAR_A</t>
  </si>
  <si>
    <t>5MANGLAR A</t>
  </si>
  <si>
    <t>6MANGLAR_A</t>
  </si>
  <si>
    <t>6MANGLAR A</t>
  </si>
  <si>
    <t>7MANGLAR_A</t>
  </si>
  <si>
    <t>7MANGLAR A</t>
  </si>
  <si>
    <t>8MANGLAR_A</t>
  </si>
  <si>
    <t>8MANGLAR A</t>
  </si>
  <si>
    <t>9MANGLAR_A</t>
  </si>
  <si>
    <t>9MANGLAR A</t>
  </si>
  <si>
    <t>10MANGLAR_A</t>
  </si>
  <si>
    <t>10MANGLAR A</t>
  </si>
  <si>
    <t>11MANGLAR_A</t>
  </si>
  <si>
    <t>11MANGLAR A</t>
  </si>
  <si>
    <t>12MANGLAR_A</t>
  </si>
  <si>
    <t>12MANGLAR A</t>
  </si>
  <si>
    <t>13MANGLAR_A</t>
  </si>
  <si>
    <t>13MANGLAR A</t>
  </si>
  <si>
    <t>14MANGLAR_A</t>
  </si>
  <si>
    <t>14MANGLAR A</t>
  </si>
  <si>
    <t>15MANGLAR_A</t>
  </si>
  <si>
    <t>15MANGLAR A</t>
  </si>
  <si>
    <t>16MANGLAR_A</t>
  </si>
  <si>
    <t>16MANGLAR A</t>
  </si>
  <si>
    <t>17MANGLAR_A</t>
  </si>
  <si>
    <t>17MANGLAR A</t>
  </si>
  <si>
    <t>18MANGLAR_A</t>
  </si>
  <si>
    <t>18MANGLAR A</t>
  </si>
  <si>
    <t>19MANGLAR_A</t>
  </si>
  <si>
    <t>19MANGLAR A</t>
  </si>
  <si>
    <t>20MANGLAR_A</t>
  </si>
  <si>
    <t>20MANGLAR A</t>
  </si>
  <si>
    <t>21MANGLAR_A</t>
  </si>
  <si>
    <t>21MANGLAR A</t>
  </si>
  <si>
    <t>22MANGLAR_A</t>
  </si>
  <si>
    <t>22MANGLAR A</t>
  </si>
  <si>
    <t>1PARAMO_A</t>
  </si>
  <si>
    <t>1PARAMO A</t>
  </si>
  <si>
    <t>2PARAMO_A</t>
  </si>
  <si>
    <t>2PARAMO A</t>
  </si>
  <si>
    <t>3PARAMO_A</t>
  </si>
  <si>
    <t>3PARAMO A</t>
  </si>
  <si>
    <t>4PARAMO_A</t>
  </si>
  <si>
    <t>4PARAMO A</t>
  </si>
  <si>
    <t>5PARAMO_A</t>
  </si>
  <si>
    <t>5PARAMO A</t>
  </si>
  <si>
    <t>6PARAMO_A</t>
  </si>
  <si>
    <t>6PARAMO A</t>
  </si>
  <si>
    <t>7PARAMO_A</t>
  </si>
  <si>
    <t>7PARAMO A</t>
  </si>
  <si>
    <t>8PARAMO_A</t>
  </si>
  <si>
    <t>8PARAMO A</t>
  </si>
  <si>
    <t>9PARAMO_A</t>
  </si>
  <si>
    <t>9PARAMO A</t>
  </si>
  <si>
    <t>10PARAMO_A</t>
  </si>
  <si>
    <t>10PARAMO A</t>
  </si>
  <si>
    <t>11PARAMO_A</t>
  </si>
  <si>
    <t>11PARAMO A</t>
  </si>
  <si>
    <t>12PARAMO_A</t>
  </si>
  <si>
    <t>12PARAMO A</t>
  </si>
  <si>
    <t>13PARAMO_A</t>
  </si>
  <si>
    <t>13PARAMO A</t>
  </si>
  <si>
    <t>14PARAMO_A</t>
  </si>
  <si>
    <t>14PARAMO A</t>
  </si>
  <si>
    <t>15PARAMO_A</t>
  </si>
  <si>
    <t>15PARAMO A</t>
  </si>
  <si>
    <t>16PARAMO_A</t>
  </si>
  <si>
    <t>16PARAMO A</t>
  </si>
  <si>
    <t>1PARAMO_B</t>
  </si>
  <si>
    <t>1PARAMO B</t>
  </si>
  <si>
    <t>2PARAMO_B</t>
  </si>
  <si>
    <t>2PARAMO B</t>
  </si>
  <si>
    <t>3PARAMO_B</t>
  </si>
  <si>
    <t>3PARAMO B</t>
  </si>
  <si>
    <t>4PARAMO_B</t>
  </si>
  <si>
    <t>4PARAMO B</t>
  </si>
  <si>
    <t>5PARAMO_B</t>
  </si>
  <si>
    <t>5PARAMO B</t>
  </si>
  <si>
    <t>6PARAMO_B</t>
  </si>
  <si>
    <t>6PARAMO B</t>
  </si>
  <si>
    <t>7PARAMO_B</t>
  </si>
  <si>
    <t>7PARAMO B</t>
  </si>
  <si>
    <t>8PARAMO_B</t>
  </si>
  <si>
    <t>8PARAMO B</t>
  </si>
  <si>
    <t>9PARAMO_B</t>
  </si>
  <si>
    <t>9PARAMO B</t>
  </si>
  <si>
    <t>10PARAMO_B</t>
  </si>
  <si>
    <t>10PARAMO B</t>
  </si>
  <si>
    <t>11PARAMO_B</t>
  </si>
  <si>
    <t>11PARAMO B</t>
  </si>
  <si>
    <t>12PARAMO_B</t>
  </si>
  <si>
    <t>12PARAMO B</t>
  </si>
  <si>
    <t>13PARAMO_B</t>
  </si>
  <si>
    <t>13PARAMO B</t>
  </si>
  <si>
    <t>1DESIERTO_1</t>
  </si>
  <si>
    <t>1DESIERTO 1</t>
  </si>
  <si>
    <t>2DESIERTO_1</t>
  </si>
  <si>
    <t>2DESIERTO 1</t>
  </si>
  <si>
    <t>3DESIERTO_1</t>
  </si>
  <si>
    <t>3DESIERTO 1</t>
  </si>
  <si>
    <t>4DESIERTO_1</t>
  </si>
  <si>
    <t>4DESIERTO 1</t>
  </si>
  <si>
    <t>5DESIERTO_1</t>
  </si>
  <si>
    <t>5DESIERTO 1</t>
  </si>
  <si>
    <t>R-6DESIERTO_1</t>
  </si>
  <si>
    <t>R-6DESIERTO 1</t>
  </si>
  <si>
    <t>7DESIERTO_1</t>
  </si>
  <si>
    <t>7DESIERTO 1</t>
  </si>
  <si>
    <t>8DESIERTO_1</t>
  </si>
  <si>
    <t>8DESIERTO 1</t>
  </si>
  <si>
    <t>9DESIERTO_1</t>
  </si>
  <si>
    <t>9DESIERTO 1</t>
  </si>
  <si>
    <t>10DESIERTO_1</t>
  </si>
  <si>
    <t>10DESIERTO 1</t>
  </si>
  <si>
    <t>11DESIERTO_1</t>
  </si>
  <si>
    <t>11DESIERTO 1</t>
  </si>
  <si>
    <t>12DESIERTO_1</t>
  </si>
  <si>
    <t>12DESIERTO 1</t>
  </si>
  <si>
    <t>13DESIERTO_1</t>
  </si>
  <si>
    <t>13DESIERTO 1</t>
  </si>
  <si>
    <t>14DESIERTO_1</t>
  </si>
  <si>
    <t>14DESIERTO 1</t>
  </si>
  <si>
    <t>15DESIERTO_1</t>
  </si>
  <si>
    <t>15DESIERTO 1</t>
  </si>
  <si>
    <t>16DESIERTO_1</t>
  </si>
  <si>
    <t>16DESIERTO 1</t>
  </si>
  <si>
    <t>17DESIERTO_1</t>
  </si>
  <si>
    <t>17DESIERTO 1</t>
  </si>
  <si>
    <t>18DESIERTO_1</t>
  </si>
  <si>
    <t>18DESIERTO 1</t>
  </si>
  <si>
    <t>19DESIERTO_1</t>
  </si>
  <si>
    <t>19DESIERTO 1</t>
  </si>
  <si>
    <t>20DESIERTO_1</t>
  </si>
  <si>
    <t>20DESIERTO 1</t>
  </si>
  <si>
    <t>21DESIERTO_1</t>
  </si>
  <si>
    <t>21DESIERTO 1</t>
  </si>
  <si>
    <t>22DESIERTO_1</t>
  </si>
  <si>
    <t>22DESIERTO 1</t>
  </si>
  <si>
    <t>23DESIERTO_1</t>
  </si>
  <si>
    <t>23DESIERTO 1</t>
  </si>
  <si>
    <t>24DESIERTO_1</t>
  </si>
  <si>
    <t>24DESIERTO 1</t>
  </si>
  <si>
    <t>25DESIERTO_1</t>
  </si>
  <si>
    <t>25DESIERTO 1</t>
  </si>
  <si>
    <t>26DESIERTO_1</t>
  </si>
  <si>
    <t>26DESIERTO 1</t>
  </si>
  <si>
    <t>27DESIERTO_1</t>
  </si>
  <si>
    <t>27DESIERTO 1</t>
  </si>
  <si>
    <t>28DESIERTO_1</t>
  </si>
  <si>
    <t>28DESIERTO 1</t>
  </si>
  <si>
    <t>29DESIERTO_1</t>
  </si>
  <si>
    <t>29DESIERTO 1</t>
  </si>
  <si>
    <t>30DESIERTO_1</t>
  </si>
  <si>
    <t>30DESIERTO 1</t>
  </si>
  <si>
    <t>31DESIERTO_1</t>
  </si>
  <si>
    <t>31DESIERTO 1</t>
  </si>
  <si>
    <t>32DESIERTO_1</t>
  </si>
  <si>
    <t>32DESIERTO 1</t>
  </si>
  <si>
    <t>33DESIERTO_1</t>
  </si>
  <si>
    <t>33DESIERTO 1</t>
  </si>
  <si>
    <t>34DESIERTO_1</t>
  </si>
  <si>
    <t>34DESIERTO 1</t>
  </si>
  <si>
    <t>35DESIERTO_1</t>
  </si>
  <si>
    <t>35DESIERTO 1</t>
  </si>
  <si>
    <t>36DESIERTO_1</t>
  </si>
  <si>
    <t>36DESIERTO 1</t>
  </si>
  <si>
    <t>37DESIERTO_1</t>
  </si>
  <si>
    <t>37DESIERTO 1</t>
  </si>
  <si>
    <t>38DESIERTO_1</t>
  </si>
  <si>
    <t>38DESIERTO 1</t>
  </si>
  <si>
    <t>39DESIERTO_1</t>
  </si>
  <si>
    <t>39DESIERTO 1</t>
  </si>
  <si>
    <t>40DESIERTO_1</t>
  </si>
  <si>
    <t>40DESIERTO 1</t>
  </si>
  <si>
    <t>41DESIERTO_1</t>
  </si>
  <si>
    <t>41DESIERTO 1</t>
  </si>
  <si>
    <t>42DESIERTO_1</t>
  </si>
  <si>
    <t>42DESIERTO 1</t>
  </si>
  <si>
    <t>43DESIERTO_1</t>
  </si>
  <si>
    <t>43DESIERTO 1</t>
  </si>
  <si>
    <t>44DESIERTO_1</t>
  </si>
  <si>
    <t>44DESIERTO 1</t>
  </si>
  <si>
    <t>45DESIERTO_1</t>
  </si>
  <si>
    <t>45DESIERTO 1</t>
  </si>
  <si>
    <t>46DESIERTO_1</t>
  </si>
  <si>
    <t>46DESIERTO 1</t>
  </si>
  <si>
    <t>47DESIERTO_1</t>
  </si>
  <si>
    <t>47DESIERTO 1</t>
  </si>
  <si>
    <t>48DESIERTO_1</t>
  </si>
  <si>
    <t>48DESIERTO 1</t>
  </si>
  <si>
    <t>49DESIERTO_1</t>
  </si>
  <si>
    <t>49DESIERTO 1</t>
  </si>
  <si>
    <t>50DESIERTO_1</t>
  </si>
  <si>
    <t>50DESIERTO 1</t>
  </si>
  <si>
    <t>51DESIERTO_1</t>
  </si>
  <si>
    <t>51DESIERTO 1</t>
  </si>
  <si>
    <t>52DESIERTO_1</t>
  </si>
  <si>
    <t>52DESIERTO 1</t>
  </si>
  <si>
    <t>53DESIERTO_1</t>
  </si>
  <si>
    <t>53DESIERTO 1</t>
  </si>
  <si>
    <t>54DESIERTO_1</t>
  </si>
  <si>
    <t>54DESIERTO 1</t>
  </si>
  <si>
    <t>55DESIERTO_1</t>
  </si>
  <si>
    <t>55DESIERTO 1</t>
  </si>
  <si>
    <t>56DESIERTO_1</t>
  </si>
  <si>
    <t>56DESIERTO 1</t>
  </si>
  <si>
    <t>57DESIERTO_1</t>
  </si>
  <si>
    <t>57DESIERTO 1</t>
  </si>
  <si>
    <t>58DESIERTO_1</t>
  </si>
  <si>
    <t>58DESIERTO 1</t>
  </si>
  <si>
    <t>59DESIERTO_1</t>
  </si>
  <si>
    <t>59DESIERTO 1</t>
  </si>
  <si>
    <t>60DESIERTO_1</t>
  </si>
  <si>
    <t>60DESIERTO 1</t>
  </si>
  <si>
    <t>61DESIERTO_1</t>
  </si>
  <si>
    <t>61DESIERTO 1</t>
  </si>
  <si>
    <t>62DESIERTO_1</t>
  </si>
  <si>
    <t>62DESIERTO 1</t>
  </si>
  <si>
    <t>63DESIERTO_1</t>
  </si>
  <si>
    <t>63DESIERTO 1</t>
  </si>
  <si>
    <t>64DESIERTO_1</t>
  </si>
  <si>
    <t>64DESIERTO 1</t>
  </si>
  <si>
    <t>65DESIERTO_1</t>
  </si>
  <si>
    <t>65DESIERTO 1</t>
  </si>
  <si>
    <t>66DESIERTO_1</t>
  </si>
  <si>
    <t>66DESIERTO 1</t>
  </si>
  <si>
    <t>67DESIERTO_1</t>
  </si>
  <si>
    <t>67DESIERTO 1</t>
  </si>
  <si>
    <t>68DESIERTO_1</t>
  </si>
  <si>
    <t>68DESIERTO 1</t>
  </si>
  <si>
    <t>69DESIERTO_1</t>
  </si>
  <si>
    <t>69DESIERTO 1</t>
  </si>
  <si>
    <t>70DESIERTO_1</t>
  </si>
  <si>
    <t>70DESIERTO 1</t>
  </si>
  <si>
    <t>71DESIERTO_1</t>
  </si>
  <si>
    <t>71DESIERTO 1</t>
  </si>
  <si>
    <t>R-72DESIERTO_1</t>
  </si>
  <si>
    <t>R-72DESIERTO 1</t>
  </si>
  <si>
    <t>73DESIERTO_1</t>
  </si>
  <si>
    <t>73DESIERTO 1</t>
  </si>
  <si>
    <t>74DESIERTO_1</t>
  </si>
  <si>
    <t>74DESIERTO 1</t>
  </si>
  <si>
    <t>75DESIERTO_1</t>
  </si>
  <si>
    <t>75DESIERTO 1</t>
  </si>
  <si>
    <t>76DESIERTO_1</t>
  </si>
  <si>
    <t>76DESIERTO 1</t>
  </si>
  <si>
    <t>1DESIERTO_2</t>
  </si>
  <si>
    <t>1DESIERTO 2</t>
  </si>
  <si>
    <t>2DESIERTO_2</t>
  </si>
  <si>
    <t>2DESIERTO 2</t>
  </si>
  <si>
    <t>3DESIERTO_2</t>
  </si>
  <si>
    <t>3DESIERTO 2</t>
  </si>
  <si>
    <t>4DESIERTO_2</t>
  </si>
  <si>
    <t>4DESIERTO 2</t>
  </si>
  <si>
    <t>5DESIERTO_2</t>
  </si>
  <si>
    <t>5DESIERTO 2</t>
  </si>
  <si>
    <t>6DESIERTO_2</t>
  </si>
  <si>
    <t>6DESIERTO 2</t>
  </si>
  <si>
    <t>7DESIERTO_2</t>
  </si>
  <si>
    <t>7DESIERTO 2</t>
  </si>
  <si>
    <t>8DESIERTO_2</t>
  </si>
  <si>
    <t>8DESIERTO 2</t>
  </si>
  <si>
    <t>9DESIERTO_2</t>
  </si>
  <si>
    <t>9DESIERTO 2</t>
  </si>
  <si>
    <t>10DESIERTO_2</t>
  </si>
  <si>
    <t>10DESIERTO 2</t>
  </si>
  <si>
    <t>11DESIERTO_2</t>
  </si>
  <si>
    <t>11DESIERTO 2</t>
  </si>
  <si>
    <t>12DESIERTO_2</t>
  </si>
  <si>
    <t>12DESIERTO 2</t>
  </si>
  <si>
    <t>13DESIERTO_2</t>
  </si>
  <si>
    <t>13DESIERTO 2</t>
  </si>
  <si>
    <t>14DESIERTO_2</t>
  </si>
  <si>
    <t>14DESIERTO 2</t>
  </si>
  <si>
    <t>15DESIERTO_2</t>
  </si>
  <si>
    <t>15DESIERTO 2</t>
  </si>
  <si>
    <t>16DESIERTO_2</t>
  </si>
  <si>
    <t>16DESIERTO 2</t>
  </si>
  <si>
    <t>17DESIERTO_2</t>
  </si>
  <si>
    <t>17DESIERTO 2</t>
  </si>
  <si>
    <t>18DESIERTO_2</t>
  </si>
  <si>
    <t>18DESIERTO 2</t>
  </si>
  <si>
    <t>19DESIERTO_2</t>
  </si>
  <si>
    <t>19DESIERTO 2</t>
  </si>
  <si>
    <t>20DESIERTO_2</t>
  </si>
  <si>
    <t>20DESIERTO 2</t>
  </si>
  <si>
    <t>21DESIERTO_2</t>
  </si>
  <si>
    <t>21DESIERTO 2</t>
  </si>
  <si>
    <t>22DESIERTO_2</t>
  </si>
  <si>
    <t>22DESIERTO 2</t>
  </si>
  <si>
    <t>R-23DESIERTO_2</t>
  </si>
  <si>
    <t>R-23DESIERTO 2</t>
  </si>
  <si>
    <t>24DESIERTO_2</t>
  </si>
  <si>
    <t>24DESIERTO 2</t>
  </si>
  <si>
    <t>25DESIERTO_2</t>
  </si>
  <si>
    <t>25DESIERTO 2</t>
  </si>
  <si>
    <t>26DESIERTO_2</t>
  </si>
  <si>
    <t>26DESIERTO 2</t>
  </si>
  <si>
    <t>27DESIERTO_2</t>
  </si>
  <si>
    <t>27DESIERTO 2</t>
  </si>
  <si>
    <t>28DESIERTO_2</t>
  </si>
  <si>
    <t>28DESIERTO 2</t>
  </si>
  <si>
    <t>29DESIERTO_2</t>
  </si>
  <si>
    <t>29DESIERTO 2</t>
  </si>
  <si>
    <t>R-30DESIERTO_2</t>
  </si>
  <si>
    <t>R-30DESIERTO 2</t>
  </si>
  <si>
    <t>31DESIERTO_2</t>
  </si>
  <si>
    <t>31DESIERTO 2</t>
  </si>
  <si>
    <t>32DESIERTO_2</t>
  </si>
  <si>
    <t>32DESIERTO 2</t>
  </si>
  <si>
    <t>33DESIERTO_2</t>
  </si>
  <si>
    <t>33DESIERTO 2</t>
  </si>
  <si>
    <t>34DESIERTO_2</t>
  </si>
  <si>
    <t>34DESIERTO 2</t>
  </si>
  <si>
    <t>35DESIERTO_2</t>
  </si>
  <si>
    <t>35DESIERTO 2</t>
  </si>
  <si>
    <t>36DESIERTO_2</t>
  </si>
  <si>
    <t>36DESIERTO 2</t>
  </si>
  <si>
    <t>37DESIERTO_2</t>
  </si>
  <si>
    <t>37DESIERTO 2</t>
  </si>
  <si>
    <t>38DESIERTO_2</t>
  </si>
  <si>
    <t>38DESIERTO 2</t>
  </si>
  <si>
    <t>39DESIERTO_2</t>
  </si>
  <si>
    <t>39DESIERTO 2</t>
  </si>
  <si>
    <t>40DESIERTO_2</t>
  </si>
  <si>
    <t>40DESIERTO 2</t>
  </si>
  <si>
    <t>41DESIERTO_2</t>
  </si>
  <si>
    <t>41DESIERTO 2</t>
  </si>
  <si>
    <t>42DESIERTO_2</t>
  </si>
  <si>
    <t>42DESIERTO 2</t>
  </si>
  <si>
    <t>43DESIERTO_2</t>
  </si>
  <si>
    <t>43DESIERTO 2</t>
  </si>
  <si>
    <t>44DESIERTO_2</t>
  </si>
  <si>
    <t>44DESIERTO 2</t>
  </si>
  <si>
    <t>45DESIERTO_2</t>
  </si>
  <si>
    <t>45DESIERTO 2</t>
  </si>
  <si>
    <t>46DESIERTO_2</t>
  </si>
  <si>
    <t>46DESIERTO 2</t>
  </si>
  <si>
    <t>47DESIERTO_2</t>
  </si>
  <si>
    <t>47DESIERTO 2</t>
  </si>
  <si>
    <t>48DESIERTO_2</t>
  </si>
  <si>
    <t>48DESIERTO 2</t>
  </si>
  <si>
    <t>49DESIERTO_2</t>
  </si>
  <si>
    <t>49DESIERTO 2</t>
  </si>
  <si>
    <t>50DESIERTO_2</t>
  </si>
  <si>
    <t>50DESIERTO 2</t>
  </si>
  <si>
    <t>51DESIERTO_2</t>
  </si>
  <si>
    <t>51DESIERTO 2</t>
  </si>
  <si>
    <t>52DESIERTO_2</t>
  </si>
  <si>
    <t>52DESIERTO 2</t>
  </si>
  <si>
    <t>53DESIERTO_2</t>
  </si>
  <si>
    <t>53DESIERTO 2</t>
  </si>
  <si>
    <t>54DESIERTO_2</t>
  </si>
  <si>
    <t>54DESIERTO 2</t>
  </si>
  <si>
    <t>55DESIERTO_2</t>
  </si>
  <si>
    <t>55DESIERTO 2</t>
  </si>
  <si>
    <t>56DESIERTO_2</t>
  </si>
  <si>
    <t>56DESIERTO 2</t>
  </si>
  <si>
    <t>57DESIERTO_2</t>
  </si>
  <si>
    <t>57DESIERTO 2</t>
  </si>
  <si>
    <t>58DESIERTO_2</t>
  </si>
  <si>
    <t>58DESIERTO 2</t>
  </si>
  <si>
    <t>59DESIERTO_2</t>
  </si>
  <si>
    <t>59DESIERTO 2</t>
  </si>
  <si>
    <t>60DESIERTO_2</t>
  </si>
  <si>
    <t>60DESIERTO 2</t>
  </si>
  <si>
    <t>61DESIERTO_2</t>
  </si>
  <si>
    <t>61DESIERTO 2</t>
  </si>
  <si>
    <t>62DESIERTO_2</t>
  </si>
  <si>
    <t>62DESIERTO 2</t>
  </si>
  <si>
    <t>63DESIERTO_2</t>
  </si>
  <si>
    <t>63DESIERTO 2</t>
  </si>
  <si>
    <t>64DESIERTO_2</t>
  </si>
  <si>
    <t>64DESIERTO 2</t>
  </si>
  <si>
    <t>65DESIERTO_2</t>
  </si>
  <si>
    <t>65DESIERTO 2</t>
  </si>
  <si>
    <t>66DESIERTO_2</t>
  </si>
  <si>
    <t>66DESIERTO 2</t>
  </si>
  <si>
    <t>67DESIERTO_2</t>
  </si>
  <si>
    <t>67DESIERTO 2</t>
  </si>
  <si>
    <t>68DESIERTO_2</t>
  </si>
  <si>
    <t>68DESIERTO 2</t>
  </si>
  <si>
    <t>69DESIERTO_2</t>
  </si>
  <si>
    <t>69DESIERTO 2</t>
  </si>
  <si>
    <t>70DESIERTO_2</t>
  </si>
  <si>
    <t>70DESIERTO 2</t>
  </si>
  <si>
    <t>71DESIERTO_2</t>
  </si>
  <si>
    <t>71DESIERTO 2</t>
  </si>
  <si>
    <t>72DESIERTO_2</t>
  </si>
  <si>
    <t>72DESIERTO 2</t>
  </si>
  <si>
    <t>73DESIERTO_2</t>
  </si>
  <si>
    <t>73DESIERTO 2</t>
  </si>
  <si>
    <t>74DESIERTO_2</t>
  </si>
  <si>
    <t>74DESIERTO 2</t>
  </si>
  <si>
    <t>75DESIERTO_2</t>
  </si>
  <si>
    <t>75DESIERTO 2</t>
  </si>
  <si>
    <t>76DESIERTO_2</t>
  </si>
  <si>
    <t>76DESIERTO 2</t>
  </si>
  <si>
    <t>77DESIERTO_2</t>
  </si>
  <si>
    <t>77DESIERTO 2</t>
  </si>
  <si>
    <t>78DESIERTO_2</t>
  </si>
  <si>
    <t>78DESIERTO 2</t>
  </si>
  <si>
    <t>79DESIERTO_2</t>
  </si>
  <si>
    <t>79DESIERTO 2</t>
  </si>
  <si>
    <t>80DESIERTO_2</t>
  </si>
  <si>
    <t>80DESIERTO 2</t>
  </si>
  <si>
    <t>81DESIERTO_2</t>
  </si>
  <si>
    <t>81DESIERTO 2</t>
  </si>
  <si>
    <t>82DESIERTO_2</t>
  </si>
  <si>
    <t>82DESIERTO 2</t>
  </si>
  <si>
    <t>83DESIERTO_2</t>
  </si>
  <si>
    <t>83DESIERTO 2</t>
  </si>
  <si>
    <t>R-84DESIERTO_2</t>
  </si>
  <si>
    <t>R-84DESIERTO 2</t>
  </si>
  <si>
    <t>85DESIERTO_2</t>
  </si>
  <si>
    <t>85DESIERTO 2</t>
  </si>
  <si>
    <t>86DESIERTO_2</t>
  </si>
  <si>
    <t>86DESIERTO 2</t>
  </si>
  <si>
    <t>87DESIERTO_2</t>
  </si>
  <si>
    <t>87DESIERTO 2</t>
  </si>
  <si>
    <t>88DESIERTO_2</t>
  </si>
  <si>
    <t>88DESIERTO 2</t>
  </si>
  <si>
    <t>89DESIERTO_2</t>
  </si>
  <si>
    <t>89DESIERTO 2</t>
  </si>
  <si>
    <t>90DESIERTO_2</t>
  </si>
  <si>
    <t>90DESIERTO 2</t>
  </si>
  <si>
    <t>91DESIERTO_2</t>
  </si>
  <si>
    <t>91DESIERTO 2</t>
  </si>
  <si>
    <t>92DESIERTO_2</t>
  </si>
  <si>
    <t>92DESIERTO 2</t>
  </si>
  <si>
    <t>93DESIERTO_2</t>
  </si>
  <si>
    <t>93DESIERTO 2</t>
  </si>
  <si>
    <t>94DESIERTO_2</t>
  </si>
  <si>
    <t>94DESIERTO 2</t>
  </si>
  <si>
    <t>95DESIERTO_2</t>
  </si>
  <si>
    <t>95DESIERTO 2</t>
  </si>
  <si>
    <t>96DESIERTO_2</t>
  </si>
  <si>
    <t>96DESIERTO 2</t>
  </si>
  <si>
    <t>97DESIERTO_2</t>
  </si>
  <si>
    <t>97DESIERTO 2</t>
  </si>
  <si>
    <t>98DESIERTO_2</t>
  </si>
  <si>
    <t>98DESIERTO 2</t>
  </si>
  <si>
    <t>99DESIERTO_2</t>
  </si>
  <si>
    <t>99DESIERTO 2</t>
  </si>
  <si>
    <t>100DESIERTO_2</t>
  </si>
  <si>
    <t>100DESIERTO 2</t>
  </si>
  <si>
    <t>101DESIERTO_2</t>
  </si>
  <si>
    <t>101DESIERTO 2</t>
  </si>
  <si>
    <t>102DESIERTO_2</t>
  </si>
  <si>
    <t>102DESIERTO 2</t>
  </si>
  <si>
    <t>103DESIERTO_2</t>
  </si>
  <si>
    <t>103DESIERTO 2</t>
  </si>
  <si>
    <t>104DESIERTO_2</t>
  </si>
  <si>
    <t>104DESIERTO 2</t>
  </si>
  <si>
    <t>105DESIERTO_2</t>
  </si>
  <si>
    <t>105DESIERTO 2</t>
  </si>
  <si>
    <t>1DESIERTO_3</t>
  </si>
  <si>
    <t>1DESIERTO 3</t>
  </si>
  <si>
    <t>2DESIERTO_3</t>
  </si>
  <si>
    <t>2DESIERTO 3</t>
  </si>
  <si>
    <t>3DESIERTO_3</t>
  </si>
  <si>
    <t>3DESIERTO 3</t>
  </si>
  <si>
    <t>4DESIERTO_3</t>
  </si>
  <si>
    <t>4DESIERTO 3</t>
  </si>
  <si>
    <t>5DESIERTO_3</t>
  </si>
  <si>
    <t>5DESIERTO 3</t>
  </si>
  <si>
    <t>6DESIERTO_3</t>
  </si>
  <si>
    <t>6DESIERTO 3</t>
  </si>
  <si>
    <t>7DESIERTO_3</t>
  </si>
  <si>
    <t>7DESIERTO 3</t>
  </si>
  <si>
    <t>8DESIERTO_3</t>
  </si>
  <si>
    <t>8DESIERTO 3</t>
  </si>
  <si>
    <t>9DESIERTO_3</t>
  </si>
  <si>
    <t>9DESIERTO 3</t>
  </si>
  <si>
    <t>10DESIERTO_3</t>
  </si>
  <si>
    <t>10DESIERTO 3</t>
  </si>
  <si>
    <t>11DESIERTO_3</t>
  </si>
  <si>
    <t>11DESIERTO 3</t>
  </si>
  <si>
    <t>12DESIERTO_3</t>
  </si>
  <si>
    <t>12DESIERTO 3</t>
  </si>
  <si>
    <t>13DESIERTO_3</t>
  </si>
  <si>
    <t>13DESIERTO 3</t>
  </si>
  <si>
    <t>14DESIERTO_3</t>
  </si>
  <si>
    <t>14DESIERTO 3</t>
  </si>
  <si>
    <t>15DESIERTO_3</t>
  </si>
  <si>
    <t>15DESIERTO 3</t>
  </si>
  <si>
    <t>16DESIERTO_3</t>
  </si>
  <si>
    <t>16DESIERTO 3</t>
  </si>
  <si>
    <t>17DESIERTO_3</t>
  </si>
  <si>
    <t>17DESIERTO 3</t>
  </si>
  <si>
    <t>18DESIERTO_3</t>
  </si>
  <si>
    <t>18DESIERTO 3</t>
  </si>
  <si>
    <t>19DESIERTO_3</t>
  </si>
  <si>
    <t>19DESIERTO 3</t>
  </si>
  <si>
    <t>20DESIERTO_3</t>
  </si>
  <si>
    <t>20DESIERTO 3</t>
  </si>
  <si>
    <t>21DESIERTO_3</t>
  </si>
  <si>
    <t>21DESIERTO 3</t>
  </si>
  <si>
    <t>22DESIERTO_3</t>
  </si>
  <si>
    <t>22DESIERTO 3</t>
  </si>
  <si>
    <t>23DESIERTO_3</t>
  </si>
  <si>
    <t>23DESIERTO 3</t>
  </si>
  <si>
    <t>24DESIERTO_3</t>
  </si>
  <si>
    <t>24DESIERTO 3</t>
  </si>
  <si>
    <t>25DESIERTO_3</t>
  </si>
  <si>
    <t>25DESIERTO 3</t>
  </si>
  <si>
    <t>26DESIERTO_3</t>
  </si>
  <si>
    <t>26DESIERTO 3</t>
  </si>
  <si>
    <t>27DESIERTO_3</t>
  </si>
  <si>
    <t>27DESIERTO 3</t>
  </si>
  <si>
    <t>28DESIERTO_3</t>
  </si>
  <si>
    <t>28DESIERTO 3</t>
  </si>
  <si>
    <t>29DESIERTO_3</t>
  </si>
  <si>
    <t>29DESIERTO 3</t>
  </si>
  <si>
    <t>30DESIERTO_3</t>
  </si>
  <si>
    <t>30DESIERTO 3</t>
  </si>
  <si>
    <t>31DESIERTO_3</t>
  </si>
  <si>
    <t>31DESIERTO 3</t>
  </si>
  <si>
    <t>32DESIERTO_3</t>
  </si>
  <si>
    <t>32DESIERTO 3</t>
  </si>
  <si>
    <t>33DESIERTO_3</t>
  </si>
  <si>
    <t>33DESIERTO 3</t>
  </si>
  <si>
    <t>34DESIERTO_3</t>
  </si>
  <si>
    <t>34DESIERTO 3</t>
  </si>
  <si>
    <t>35DESIERTO_3</t>
  </si>
  <si>
    <t>35DESIERTO 3</t>
  </si>
  <si>
    <t>36DESIERTO_3</t>
  </si>
  <si>
    <t>36DESIERTO 3</t>
  </si>
  <si>
    <t>37DESIERTO_3</t>
  </si>
  <si>
    <t>37DESIERTO 3</t>
  </si>
  <si>
    <t>38DESIERTO_3</t>
  </si>
  <si>
    <t>38DESIERTO 3</t>
  </si>
  <si>
    <t>39DESIERTO_3</t>
  </si>
  <si>
    <t>39DESIERTO 3</t>
  </si>
  <si>
    <t>40DESIERTO_3</t>
  </si>
  <si>
    <t>40DESIERTO 3</t>
  </si>
  <si>
    <t>41DESIERTO_3</t>
  </si>
  <si>
    <t>41DESIERTO 3</t>
  </si>
  <si>
    <t>42DESIERTO_3</t>
  </si>
  <si>
    <t>42DESIERTO 3</t>
  </si>
  <si>
    <t>43DESIERTO_3</t>
  </si>
  <si>
    <t>43DESIERTO 3</t>
  </si>
  <si>
    <t>44DESIERTO_3</t>
  </si>
  <si>
    <t>44DESIERTO 3</t>
  </si>
  <si>
    <t>45DESIERTO_3</t>
  </si>
  <si>
    <t>45DESIERTO 3</t>
  </si>
  <si>
    <t>46DESIERTO_3</t>
  </si>
  <si>
    <t>46DESIERTO 3</t>
  </si>
  <si>
    <t>47DESIERTO_3</t>
  </si>
  <si>
    <t>47DESIERTO 3</t>
  </si>
  <si>
    <t>48DESIERTO_3</t>
  </si>
  <si>
    <t>48DESIERTO 3</t>
  </si>
  <si>
    <t>49DESIERTO_3</t>
  </si>
  <si>
    <t>49DESIERTO 3</t>
  </si>
  <si>
    <t>50DESIERTO_3</t>
  </si>
  <si>
    <t>50DESIERTO 3</t>
  </si>
  <si>
    <t>51DESIERTO_3</t>
  </si>
  <si>
    <t>51DESIERTO 3</t>
  </si>
  <si>
    <t>52DESIERTO_3</t>
  </si>
  <si>
    <t>52DESIERTO 3</t>
  </si>
  <si>
    <t>R-53DESIERTO_3</t>
  </si>
  <si>
    <t>R-53DESIERTO 3</t>
  </si>
  <si>
    <t>54DESIERTO_3</t>
  </si>
  <si>
    <t>54DESIERTO 3</t>
  </si>
  <si>
    <t>55DESIERTO_3</t>
  </si>
  <si>
    <t>55DESIERTO 3</t>
  </si>
  <si>
    <t>56DESIERTO_3</t>
  </si>
  <si>
    <t>56DESIERTO 3</t>
  </si>
  <si>
    <t>57DESIERTO_3</t>
  </si>
  <si>
    <t>57DESIERTO 3</t>
  </si>
  <si>
    <t>58DESIERTO_3</t>
  </si>
  <si>
    <t>58DESIERTO 3</t>
  </si>
  <si>
    <t>59DESIERTO_3</t>
  </si>
  <si>
    <t>59DESIERTO 3</t>
  </si>
  <si>
    <t>60DESIERTO_3</t>
  </si>
  <si>
    <t>60DESIERTO 3</t>
  </si>
  <si>
    <t>61DESIERTO_3</t>
  </si>
  <si>
    <t>61DESIERTO 3</t>
  </si>
  <si>
    <t>62DESIERTO_3</t>
  </si>
  <si>
    <t>62DESIERTO 3</t>
  </si>
  <si>
    <t>63DESIERTO_3</t>
  </si>
  <si>
    <t>63DESIERTO 3</t>
  </si>
  <si>
    <t>64DESIERTO_3</t>
  </si>
  <si>
    <t>64DESIERTO 3</t>
  </si>
  <si>
    <t>65DESIERTO_3</t>
  </si>
  <si>
    <t>65DESIERTO 3</t>
  </si>
  <si>
    <t>66DESIERTO_3</t>
  </si>
  <si>
    <t>66DESIERTO 3</t>
  </si>
  <si>
    <t>67DESIERTO_3</t>
  </si>
  <si>
    <t>67DESIERTO 3</t>
  </si>
  <si>
    <t>68DESIERTO_3</t>
  </si>
  <si>
    <t>68DESIERTO 3</t>
  </si>
  <si>
    <t>69DESIERTO_3</t>
  </si>
  <si>
    <t>69DESIERTO 3</t>
  </si>
  <si>
    <t>70DESIERTO_3</t>
  </si>
  <si>
    <t>70DESIERTO 3</t>
  </si>
  <si>
    <t>71DESIERTO_3</t>
  </si>
  <si>
    <t>71DESIERTO 3</t>
  </si>
  <si>
    <t>1DESIERTO_4</t>
  </si>
  <si>
    <t>1DESIERTO 4</t>
  </si>
  <si>
    <t>4DESIERTO_4</t>
  </si>
  <si>
    <t>4DESIERTO 4</t>
  </si>
  <si>
    <t>5DESIERTO_4</t>
  </si>
  <si>
    <t>5DESIERTO 4</t>
  </si>
  <si>
    <t>6DESIERTO_4</t>
  </si>
  <si>
    <t>6DESIERTO 4</t>
  </si>
  <si>
    <t>7DESIERTO_4</t>
  </si>
  <si>
    <t>7DESIERTO 4</t>
  </si>
  <si>
    <t>8DESIERTO_4</t>
  </si>
  <si>
    <t>8DESIERTO 4</t>
  </si>
  <si>
    <t>9DESIERTO_4</t>
  </si>
  <si>
    <t>9DESIERTO 4</t>
  </si>
  <si>
    <t>10DESIERTO_4</t>
  </si>
  <si>
    <t>10DESIERTO 4</t>
  </si>
  <si>
    <t>11DESIERTO_4</t>
  </si>
  <si>
    <t>11DESIERTO 4</t>
  </si>
  <si>
    <t>12DESIERTO_4</t>
  </si>
  <si>
    <t>12DESIERTO 4</t>
  </si>
  <si>
    <t>13DESIERTO_4</t>
  </si>
  <si>
    <t>13DESIERTO 4</t>
  </si>
  <si>
    <t>14DESIERTO_4</t>
  </si>
  <si>
    <t>14DESIERTO 4</t>
  </si>
  <si>
    <t>15DESIERTO_4</t>
  </si>
  <si>
    <t>15DESIERTO 4</t>
  </si>
  <si>
    <t>16DESIERTO_4</t>
  </si>
  <si>
    <t>16DESIERTO 4</t>
  </si>
  <si>
    <t>17DESIERTO_4</t>
  </si>
  <si>
    <t>17DESIERTO 4</t>
  </si>
  <si>
    <t>18DESIERTO_4</t>
  </si>
  <si>
    <t>18DESIERTO 4</t>
  </si>
  <si>
    <t>19DESIERTO_4</t>
  </si>
  <si>
    <t>19DESIERTO 4</t>
  </si>
  <si>
    <t>20DESIERTO_4</t>
  </si>
  <si>
    <t>20DESIERTO 4</t>
  </si>
  <si>
    <t>21DESIERTO_4</t>
  </si>
  <si>
    <t>21DESIERTO 4</t>
  </si>
  <si>
    <t>22DESIERTO_4</t>
  </si>
  <si>
    <t>22DESIERTO 4</t>
  </si>
  <si>
    <t>23DESIERTO_4</t>
  </si>
  <si>
    <t>23DESIERTO 4</t>
  </si>
  <si>
    <t>24DESIERTO_4</t>
  </si>
  <si>
    <t>24DESIERTO 4</t>
  </si>
  <si>
    <t>25DESIERTO_4</t>
  </si>
  <si>
    <t>25DESIERTO 4</t>
  </si>
  <si>
    <t>26DESIERTO_4</t>
  </si>
  <si>
    <t>26DESIERTO 4</t>
  </si>
  <si>
    <t>27DESIERTO_4</t>
  </si>
  <si>
    <t>27DESIERTO 4</t>
  </si>
  <si>
    <t>R-25DESIERTO_4</t>
  </si>
  <si>
    <t>R-25DESIERTO 4</t>
  </si>
  <si>
    <t>R-58DESIERTO_4</t>
  </si>
  <si>
    <t>R-58DESIERTO 4</t>
  </si>
  <si>
    <t>30DESIERTO_4</t>
  </si>
  <si>
    <t>30DESIERTO 4</t>
  </si>
  <si>
    <t>31DESIERTO_4</t>
  </si>
  <si>
    <t>31DESIERTO 4</t>
  </si>
  <si>
    <t>32DESIERTO_4</t>
  </si>
  <si>
    <t>32DESIERTO 4</t>
  </si>
  <si>
    <t>33DESIERTO_4</t>
  </si>
  <si>
    <t>33DESIERTO 4</t>
  </si>
  <si>
    <t>R-39DESIERTO_1</t>
  </si>
  <si>
    <t>R-39DESIERTO 1</t>
  </si>
  <si>
    <t>35DESIERTO_4</t>
  </si>
  <si>
    <t>35DESIERTO 4</t>
  </si>
  <si>
    <t>R-81MANGLAR_2</t>
  </si>
  <si>
    <t>R-81MANGLAR 2</t>
  </si>
  <si>
    <t>37DESIERTO_4</t>
  </si>
  <si>
    <t>37DESIERTO 4</t>
  </si>
  <si>
    <t>38DESIERTO_4</t>
  </si>
  <si>
    <t>38DESIERTO 4</t>
  </si>
  <si>
    <t>R-45DESIERTO_4</t>
  </si>
  <si>
    <t>R-45DESIERTO 4</t>
  </si>
  <si>
    <t>40DESIERTO_4</t>
  </si>
  <si>
    <t>40DESIERTO 4</t>
  </si>
  <si>
    <t>41DESIERTO_4</t>
  </si>
  <si>
    <t>41DESIERTO 4</t>
  </si>
  <si>
    <t>42DESIERTO_4</t>
  </si>
  <si>
    <t>42DESIERTO 4</t>
  </si>
  <si>
    <t>R-65DESIERTO_4</t>
  </si>
  <si>
    <t>R-65DESIERTO 4</t>
  </si>
  <si>
    <t>44DESIERTO_4</t>
  </si>
  <si>
    <t>44DESIERTO 4</t>
  </si>
  <si>
    <t>45DESIERTO_4</t>
  </si>
  <si>
    <t>45DESIERTO 4</t>
  </si>
  <si>
    <t>46DESIERTO_4</t>
  </si>
  <si>
    <t>46DESIERTO 4</t>
  </si>
  <si>
    <t>47DESIERTO_4</t>
  </si>
  <si>
    <t>47DESIERTO 4</t>
  </si>
  <si>
    <t>48DESIERTO_4</t>
  </si>
  <si>
    <t>48DESIERTO 4</t>
  </si>
  <si>
    <t>49DESIERTO_4</t>
  </si>
  <si>
    <t>49DESIERTO 4</t>
  </si>
  <si>
    <t>R-80DESIERTO_4</t>
  </si>
  <si>
    <t>R-80DESIERTO 4</t>
  </si>
  <si>
    <t>51DESIERTO_4</t>
  </si>
  <si>
    <t>51DESIERTO 4</t>
  </si>
  <si>
    <t>52DESIERTO_4</t>
  </si>
  <si>
    <t>52DESIERTO 4</t>
  </si>
  <si>
    <t>53DESIERTO_4</t>
  </si>
  <si>
    <t>53DESIERTO 4</t>
  </si>
  <si>
    <t>54DESIERTO_4</t>
  </si>
  <si>
    <t>54DESIERTO 4</t>
  </si>
  <si>
    <t>55DESIERTO_4</t>
  </si>
  <si>
    <t>55DESIERTO 4</t>
  </si>
  <si>
    <t>R-87DESIERTO_4</t>
  </si>
  <si>
    <t>R-87DESIERTO 4</t>
  </si>
  <si>
    <t>57DESIERTO_4</t>
  </si>
  <si>
    <t>57DESIERTO 4</t>
  </si>
  <si>
    <t>58DESIERTO_4</t>
  </si>
  <si>
    <t>58DESIERTO 4</t>
  </si>
  <si>
    <t>R-91DESIERTO_4</t>
  </si>
  <si>
    <t>R-91DESIERTO 4</t>
  </si>
  <si>
    <t>60DESIERTO_4</t>
  </si>
  <si>
    <t>60DESIERTO 4</t>
  </si>
  <si>
    <t>61DESIERTO_4</t>
  </si>
  <si>
    <t>61DESIERTO 4</t>
  </si>
  <si>
    <t>R-145TAIGA_1</t>
  </si>
  <si>
    <t>R-145TAIGA 1</t>
  </si>
  <si>
    <t>63DESIERTO_4</t>
  </si>
  <si>
    <t>63DESIERTO 4</t>
  </si>
  <si>
    <t>64DESIERTO_4</t>
  </si>
  <si>
    <t>64DESIERTO 4</t>
  </si>
  <si>
    <t>R-55DESIERTO_4</t>
  </si>
  <si>
    <t>R-55DESIERTO 4</t>
  </si>
  <si>
    <t>66DESIERTO_4</t>
  </si>
  <si>
    <t>66DESIERTO 4</t>
  </si>
  <si>
    <t>67DESIERTO_4</t>
  </si>
  <si>
    <t>67DESIERTO 4</t>
  </si>
  <si>
    <t>68DESIERTO_4</t>
  </si>
  <si>
    <t>68DESIERTO 4</t>
  </si>
  <si>
    <t>69DESIERTO_4</t>
  </si>
  <si>
    <t>69DESIERTO 4</t>
  </si>
  <si>
    <t>70DESIERTO_4</t>
  </si>
  <si>
    <t>70DESIERTO 4</t>
  </si>
  <si>
    <t>72DESIERTO_4</t>
  </si>
  <si>
    <t>72DESIERTO 4</t>
  </si>
  <si>
    <t>73DESIERTO_4</t>
  </si>
  <si>
    <t>73DESIERTO 4</t>
  </si>
  <si>
    <t>74DESIERTO_4</t>
  </si>
  <si>
    <t>74DESIERTO 4</t>
  </si>
  <si>
    <t>75DESIERTO_4</t>
  </si>
  <si>
    <t>75DESIERTO 4</t>
  </si>
  <si>
    <t>76DESIERTO_4</t>
  </si>
  <si>
    <t>76DESIERTO 4</t>
  </si>
  <si>
    <t>77DESIERTO_4</t>
  </si>
  <si>
    <t>77DESIERTO 4</t>
  </si>
  <si>
    <t>78DESIERTO_4</t>
  </si>
  <si>
    <t>78DESIERTO 4</t>
  </si>
  <si>
    <t>79DESIERTO_4</t>
  </si>
  <si>
    <t>79DESIERTO 4</t>
  </si>
  <si>
    <t>80DESIERTO_4</t>
  </si>
  <si>
    <t>80DESIERTO 4</t>
  </si>
  <si>
    <t>81DESIERTO_4</t>
  </si>
  <si>
    <t>81DESIERTO 4</t>
  </si>
  <si>
    <t>82DESIERTO_4</t>
  </si>
  <si>
    <t>82DESIERTO 4</t>
  </si>
  <si>
    <t>83DESIERTO_4</t>
  </si>
  <si>
    <t>83DESIERTO 4</t>
  </si>
  <si>
    <t>84DESIERTO_4</t>
  </si>
  <si>
    <t>84DESIERTO 4</t>
  </si>
  <si>
    <t>85DESIERTO_4</t>
  </si>
  <si>
    <t>85DESIERTO 4</t>
  </si>
  <si>
    <t>86DESIERTO_4</t>
  </si>
  <si>
    <t>86DESIERTO 4</t>
  </si>
  <si>
    <t>87DESIERTO_4</t>
  </si>
  <si>
    <t>87DESIERTO 4</t>
  </si>
  <si>
    <t>88DESIERTO_4</t>
  </si>
  <si>
    <t>88DESIERTO 4</t>
  </si>
  <si>
    <t>89DESIERTO_4</t>
  </si>
  <si>
    <t>89DESIERTO 4</t>
  </si>
  <si>
    <t>90DESIERTO_4</t>
  </si>
  <si>
    <t>90DESIERTO 4</t>
  </si>
  <si>
    <t>91DESIERTO_4</t>
  </si>
  <si>
    <t>91DESIERTO 4</t>
  </si>
  <si>
    <t>92DESIERTO_4</t>
  </si>
  <si>
    <t>92DESIERTO 4</t>
  </si>
  <si>
    <t>93DESIERTO_4</t>
  </si>
  <si>
    <t>93DESIERTO 4</t>
  </si>
  <si>
    <t>94DESIERTO_4</t>
  </si>
  <si>
    <t>94DESIERTO 4</t>
  </si>
  <si>
    <t>95DESIERTO_4</t>
  </si>
  <si>
    <t>95DESIERTO 4</t>
  </si>
  <si>
    <t>96DESIERTO_4</t>
  </si>
  <si>
    <t>96DESIERTO 4</t>
  </si>
  <si>
    <t>97DESIERTO_4</t>
  </si>
  <si>
    <t>97DESIERTO 4</t>
  </si>
  <si>
    <t>1TAIGA_1</t>
  </si>
  <si>
    <t>1TAIGA 1</t>
  </si>
  <si>
    <t>2TAIGA_1</t>
  </si>
  <si>
    <t>2TAIGA 1</t>
  </si>
  <si>
    <t>3TAIGA_1</t>
  </si>
  <si>
    <t>3TAIGA 1</t>
  </si>
  <si>
    <t>4TAIGA_1</t>
  </si>
  <si>
    <t>4TAIGA 1</t>
  </si>
  <si>
    <t>5TAIGA_1</t>
  </si>
  <si>
    <t>5TAIGA 1</t>
  </si>
  <si>
    <t>6TAIGA_1</t>
  </si>
  <si>
    <t>6TAIGA 1</t>
  </si>
  <si>
    <t>7TAIGA_1</t>
  </si>
  <si>
    <t>7TAIGA 1</t>
  </si>
  <si>
    <t>8TAIGA_1</t>
  </si>
  <si>
    <t>8TAIGA 1</t>
  </si>
  <si>
    <t>9TAIGA_1</t>
  </si>
  <si>
    <t>9TAIGA 1</t>
  </si>
  <si>
    <t>10TAIGA_1</t>
  </si>
  <si>
    <t>10TAIGA 1</t>
  </si>
  <si>
    <t>11TAIGA_1</t>
  </si>
  <si>
    <t>11TAIGA 1</t>
  </si>
  <si>
    <t>12TAIGA_1</t>
  </si>
  <si>
    <t>12TAIGA 1</t>
  </si>
  <si>
    <t>13TAIGA_1</t>
  </si>
  <si>
    <t>13TAIGA 1</t>
  </si>
  <si>
    <t>14TAIGA_1</t>
  </si>
  <si>
    <t>14TAIGA 1</t>
  </si>
  <si>
    <t>15TAIGA_1</t>
  </si>
  <si>
    <t>15TAIGA 1</t>
  </si>
  <si>
    <t>16TAIGA_1</t>
  </si>
  <si>
    <t>16TAIGA 1</t>
  </si>
  <si>
    <t>17TAIGA_1</t>
  </si>
  <si>
    <t>17TAIGA 1</t>
  </si>
  <si>
    <t>18TAIGA_1</t>
  </si>
  <si>
    <t>18TAIGA 1</t>
  </si>
  <si>
    <t>R-26TAIGA_1</t>
  </si>
  <si>
    <t>R-26TAIGA 1</t>
  </si>
  <si>
    <t>R-25TAIGA_1</t>
  </si>
  <si>
    <t>R-25TAIGA 1</t>
  </si>
  <si>
    <t>R-24TAIGA_1</t>
  </si>
  <si>
    <t>R-24TAIGA 1</t>
  </si>
  <si>
    <t>R-28TAIGA_1</t>
  </si>
  <si>
    <t>R-28TAIGA 1</t>
  </si>
  <si>
    <t>24TAIGA_1</t>
  </si>
  <si>
    <t>24TAIGA 1</t>
  </si>
  <si>
    <t>25TAIGA_1</t>
  </si>
  <si>
    <t>25TAIGA 1</t>
  </si>
  <si>
    <t>26TAIGA_1</t>
  </si>
  <si>
    <t>26TAIGA 1</t>
  </si>
  <si>
    <t>27TAIGA_1</t>
  </si>
  <si>
    <t>27TAIGA 1</t>
  </si>
  <si>
    <t>28TAIGA_1</t>
  </si>
  <si>
    <t>28TAIGA 1</t>
  </si>
  <si>
    <t>29TAIGA_1</t>
  </si>
  <si>
    <t>29TAIGA 1</t>
  </si>
  <si>
    <t>30TAIGA_1</t>
  </si>
  <si>
    <t>30TAIGA 1</t>
  </si>
  <si>
    <t>31TAIGA_1</t>
  </si>
  <si>
    <t>31TAIGA 1</t>
  </si>
  <si>
    <t>32TAIGA_1</t>
  </si>
  <si>
    <t>32TAIGA 1</t>
  </si>
  <si>
    <t>R-123TAIGA_1</t>
  </si>
  <si>
    <t>R-123TAIGA 1</t>
  </si>
  <si>
    <t>R-38TAIGA_1</t>
  </si>
  <si>
    <t>R-38TAIGA 1</t>
  </si>
  <si>
    <t>R-39TAIGA_1</t>
  </si>
  <si>
    <t>R-39TAIGA 1</t>
  </si>
  <si>
    <t>36TAIGA_1</t>
  </si>
  <si>
    <t>36TAIGA 1</t>
  </si>
  <si>
    <t>37TAIGA_1</t>
  </si>
  <si>
    <t>37TAIGA 1</t>
  </si>
  <si>
    <t>38TAIGA_1</t>
  </si>
  <si>
    <t>38TAIGA 1</t>
  </si>
  <si>
    <t>39TAIGA_1</t>
  </si>
  <si>
    <t>39TAIGA 1</t>
  </si>
  <si>
    <t>40TAIGA_1</t>
  </si>
  <si>
    <t>40TAIGA 1</t>
  </si>
  <si>
    <t>41TAIGA_1</t>
  </si>
  <si>
    <t>41TAIGA 1</t>
  </si>
  <si>
    <t>42TAIGA_1</t>
  </si>
  <si>
    <t>42TAIGA 1</t>
  </si>
  <si>
    <t>43TAIGA_1</t>
  </si>
  <si>
    <t>43TAIGA 1</t>
  </si>
  <si>
    <t>44TAIGA_1</t>
  </si>
  <si>
    <t>44TAIGA 1</t>
  </si>
  <si>
    <t>R-53TAIGA_1</t>
  </si>
  <si>
    <t>R-53TAIGA 1</t>
  </si>
  <si>
    <t>46TAIGA_1</t>
  </si>
  <si>
    <t>46TAIGA 1</t>
  </si>
  <si>
    <t>47TAIGA_1</t>
  </si>
  <si>
    <t>47TAIGA 1</t>
  </si>
  <si>
    <t>48TAIGA_1</t>
  </si>
  <si>
    <t>48TAIGA 1</t>
  </si>
  <si>
    <t>49TAIGA_1</t>
  </si>
  <si>
    <t>49TAIGA 1</t>
  </si>
  <si>
    <t>50TAIGA_1</t>
  </si>
  <si>
    <t>50TAIGA 1</t>
  </si>
  <si>
    <t>51TAIGA_1</t>
  </si>
  <si>
    <t>51TAIGA 1</t>
  </si>
  <si>
    <t>52TAIGA_1</t>
  </si>
  <si>
    <t>52TAIGA 1</t>
  </si>
  <si>
    <t>53TAIGA_1</t>
  </si>
  <si>
    <t>53TAIGA 1</t>
  </si>
  <si>
    <t>54TAIGA_1</t>
  </si>
  <si>
    <t>54TAIGA 1</t>
  </si>
  <si>
    <t>55TAIGA_1</t>
  </si>
  <si>
    <t>55TAIGA 1</t>
  </si>
  <si>
    <t>56TAIGA_1</t>
  </si>
  <si>
    <t>56TAIGA 1</t>
  </si>
  <si>
    <t>57TAIGA_1</t>
  </si>
  <si>
    <t>57TAIGA 1</t>
  </si>
  <si>
    <t>58TAIGA_1</t>
  </si>
  <si>
    <t>58TAIGA 1</t>
  </si>
  <si>
    <t>R-67TAIGA_1</t>
  </si>
  <si>
    <t>R-67TAIGA 1</t>
  </si>
  <si>
    <t>60TAIGA_1</t>
  </si>
  <si>
    <t>60TAIGA 1</t>
  </si>
  <si>
    <t>61TAIGA_1</t>
  </si>
  <si>
    <t>61TAIGA 1</t>
  </si>
  <si>
    <t>62TAIGA_1</t>
  </si>
  <si>
    <t>62TAIGA 1</t>
  </si>
  <si>
    <t>63TAIGA_1</t>
  </si>
  <si>
    <t>63TAIGA 1</t>
  </si>
  <si>
    <t>64TAIGA_1</t>
  </si>
  <si>
    <t>64TAIGA 1</t>
  </si>
  <si>
    <t>65TAIGA_1</t>
  </si>
  <si>
    <t>65TAIGA 1</t>
  </si>
  <si>
    <t>66TAIGA_1</t>
  </si>
  <si>
    <t>66TAIGA 1</t>
  </si>
  <si>
    <t>67TAIGA_1</t>
  </si>
  <si>
    <t>67TAIGA 1</t>
  </si>
  <si>
    <t>R-76TAIGA_1</t>
  </si>
  <si>
    <t>R-76TAIGA 1</t>
  </si>
  <si>
    <t>69TAIGA_1</t>
  </si>
  <si>
    <t>69TAIGA 1</t>
  </si>
  <si>
    <t>70TAIGA_1</t>
  </si>
  <si>
    <t>70TAIGA 1</t>
  </si>
  <si>
    <t>R-52PARAMO_4</t>
  </si>
  <si>
    <t>R-52PARAMO 4</t>
  </si>
  <si>
    <t>R-105PARAMO_4</t>
  </si>
  <si>
    <t>R-105PARAMO 4</t>
  </si>
  <si>
    <t>R-81TAIGA_1</t>
  </si>
  <si>
    <t>R-81TAIGA 1</t>
  </si>
  <si>
    <t>R-89TAIGA_1</t>
  </si>
  <si>
    <t>R-89TAIGA 1</t>
  </si>
  <si>
    <t>75TAIGA_1</t>
  </si>
  <si>
    <t>75TAIGA 1</t>
  </si>
  <si>
    <t>76TAIGA_1</t>
  </si>
  <si>
    <t>76TAIGA 1</t>
  </si>
  <si>
    <t>77TAIGA_1</t>
  </si>
  <si>
    <t>77TAIGA 1</t>
  </si>
  <si>
    <t>78TAIGA_1</t>
  </si>
  <si>
    <t>78TAIGA 1</t>
  </si>
  <si>
    <t>79TAIGA_1</t>
  </si>
  <si>
    <t>79TAIGA 1</t>
  </si>
  <si>
    <t>80TAIGA_1</t>
  </si>
  <si>
    <t>80TAIGA 1</t>
  </si>
  <si>
    <t>R-82TAIGA_1</t>
  </si>
  <si>
    <t>R-82TAIGA 1</t>
  </si>
  <si>
    <t>R-90TAIGA_1</t>
  </si>
  <si>
    <t>R-90TAIGA 1</t>
  </si>
  <si>
    <t>83TAIGA_1</t>
  </si>
  <si>
    <t>83TAIGA 1</t>
  </si>
  <si>
    <t>84TAIGA_1</t>
  </si>
  <si>
    <t>84TAIGA 1</t>
  </si>
  <si>
    <t>85TAIGA_1</t>
  </si>
  <si>
    <t>85TAIGA 1</t>
  </si>
  <si>
    <t>86TAIGA_1</t>
  </si>
  <si>
    <t>86TAIGA 1</t>
  </si>
  <si>
    <t>87TAIGA_1</t>
  </si>
  <si>
    <t>87TAIGA 1</t>
  </si>
  <si>
    <t>88TAIGA_1</t>
  </si>
  <si>
    <t>88TAIGA 1</t>
  </si>
  <si>
    <t>89TAIGA_1</t>
  </si>
  <si>
    <t>89TAIGA 1</t>
  </si>
  <si>
    <t>90TAIGA_1</t>
  </si>
  <si>
    <t>90TAIGA 1</t>
  </si>
  <si>
    <t>R-108TAIGA_1</t>
  </si>
  <si>
    <t>R-108TAIGA 1</t>
  </si>
  <si>
    <t>92TAIGA_1</t>
  </si>
  <si>
    <t>92TAIGA 1</t>
  </si>
  <si>
    <t>93TAIGA_1</t>
  </si>
  <si>
    <t>93TAIGA 1</t>
  </si>
  <si>
    <t>94TAIGA_1</t>
  </si>
  <si>
    <t>94TAIGA 1</t>
  </si>
  <si>
    <t>95TAIGA_1</t>
  </si>
  <si>
    <t>95TAIGA 1</t>
  </si>
  <si>
    <t>96TAIGA_1</t>
  </si>
  <si>
    <t>96TAIGA 1</t>
  </si>
  <si>
    <t>97TAIGA_1</t>
  </si>
  <si>
    <t>97TAIGA 1</t>
  </si>
  <si>
    <t>98TAIGA_1</t>
  </si>
  <si>
    <t>98TAIGA 1</t>
  </si>
  <si>
    <t>99TAIGA_1</t>
  </si>
  <si>
    <t>99TAIGA 1</t>
  </si>
  <si>
    <t>100TAIGA_1</t>
  </si>
  <si>
    <t>100TAIGA 1</t>
  </si>
  <si>
    <t>101TAIGA_1</t>
  </si>
  <si>
    <t>101TAIGA 1</t>
  </si>
  <si>
    <t>102TAIGA_1</t>
  </si>
  <si>
    <t>102TAIGA 1</t>
  </si>
  <si>
    <t>103TAIGA_1</t>
  </si>
  <si>
    <t>103TAIGA 1</t>
  </si>
  <si>
    <t>104TAIGA_1</t>
  </si>
  <si>
    <t>104TAIGA 1</t>
  </si>
  <si>
    <t>105TAIGA_1</t>
  </si>
  <si>
    <t>105TAIGA 1</t>
  </si>
  <si>
    <t>106TAIGA_1</t>
  </si>
  <si>
    <t>106TAIGA 1</t>
  </si>
  <si>
    <t>107TAIGA_1</t>
  </si>
  <si>
    <t>107TAIGA 1</t>
  </si>
  <si>
    <t>108TAIGA_1</t>
  </si>
  <si>
    <t>108TAIGA 1</t>
  </si>
  <si>
    <t>109TAIGA_1</t>
  </si>
  <si>
    <t>109TAIGA 1</t>
  </si>
  <si>
    <t>110TAIGA_1</t>
  </si>
  <si>
    <t>110TAIGA 1</t>
  </si>
  <si>
    <t>111TAIGA_1</t>
  </si>
  <si>
    <t>111TAIGA 1</t>
  </si>
  <si>
    <t>112TAIGA_1</t>
  </si>
  <si>
    <t>112TAIGA 1</t>
  </si>
  <si>
    <t>1TAIGA_2</t>
  </si>
  <si>
    <t>1TAIGA 2</t>
  </si>
  <si>
    <t>2TAIGA_2</t>
  </si>
  <si>
    <t>2TAIGA 2</t>
  </si>
  <si>
    <t>3TAIGA_2</t>
  </si>
  <si>
    <t>3TAIGA 2</t>
  </si>
  <si>
    <t>R-4TAIGA_2</t>
  </si>
  <si>
    <t>R-4TAIGA 2</t>
  </si>
  <si>
    <t>5TAIGA_2</t>
  </si>
  <si>
    <t>5TAIGA 2</t>
  </si>
  <si>
    <t>6TAIGA_2</t>
  </si>
  <si>
    <t>6TAIGA 2</t>
  </si>
  <si>
    <t>R-50TAIGA_2</t>
  </si>
  <si>
    <t>R-50TAIGA 2</t>
  </si>
  <si>
    <t>8TAIGA_2</t>
  </si>
  <si>
    <t>8TAIGA 2</t>
  </si>
  <si>
    <t>R-92PARAMO_3</t>
  </si>
  <si>
    <t>R-92PARAMO 3</t>
  </si>
  <si>
    <t>10TAIGA_2</t>
  </si>
  <si>
    <t>10TAIGA 2</t>
  </si>
  <si>
    <t>R-7DESIERTO_3</t>
  </si>
  <si>
    <t>R-7DESIERTO 3</t>
  </si>
  <si>
    <t>12TAIGA_2</t>
  </si>
  <si>
    <t>12TAIGA 2</t>
  </si>
  <si>
    <t>13TAIGA_2</t>
  </si>
  <si>
    <t>13TAIGA 2</t>
  </si>
  <si>
    <t>R-47SELVA_3</t>
  </si>
  <si>
    <t>R-47SELVA 3</t>
  </si>
  <si>
    <t>R-58TAIGA_2</t>
  </si>
  <si>
    <t>R-58TAIGA 2</t>
  </si>
  <si>
    <t>17TAIGA_2</t>
  </si>
  <si>
    <t>17TAIGA 2</t>
  </si>
  <si>
    <t>R-93PARAMO_3</t>
  </si>
  <si>
    <t>R-93PARAMO 3</t>
  </si>
  <si>
    <t>R-8DESIERTO_3</t>
  </si>
  <si>
    <t>R-8DESIERTO 3</t>
  </si>
  <si>
    <t>R-20TAIGA_2</t>
  </si>
  <si>
    <t>R-20TAIGA 2</t>
  </si>
  <si>
    <t>21TAIGA_2</t>
  </si>
  <si>
    <t>21TAIGA 2</t>
  </si>
  <si>
    <t>22TAIGA_2</t>
  </si>
  <si>
    <t>22TAIGA 2</t>
  </si>
  <si>
    <t>23TAIGA_2</t>
  </si>
  <si>
    <t>23TAIGA 2</t>
  </si>
  <si>
    <t>R-45TAIGA_2</t>
  </si>
  <si>
    <t>R-45TAIGA 2</t>
  </si>
  <si>
    <t>R-46TAIGA_2</t>
  </si>
  <si>
    <t>R-46TAIGA 2</t>
  </si>
  <si>
    <t>26TAIGA_2</t>
  </si>
  <si>
    <t>26TAIGA 2</t>
  </si>
  <si>
    <t>27TAIGA_2</t>
  </si>
  <si>
    <t>27TAIGA 2</t>
  </si>
  <si>
    <t>28TAIGA_2</t>
  </si>
  <si>
    <t>28TAIGA 2</t>
  </si>
  <si>
    <t>29TAIGA_2</t>
  </si>
  <si>
    <t>29TAIGA 2</t>
  </si>
  <si>
    <t>30TAIGA_2</t>
  </si>
  <si>
    <t>30TAIGA 2</t>
  </si>
  <si>
    <t>31TAIGA_2</t>
  </si>
  <si>
    <t>31TAIGA 2</t>
  </si>
  <si>
    <t>32TAIGA_2</t>
  </si>
  <si>
    <t>32TAIGA 2</t>
  </si>
  <si>
    <t>33TAIGA_2</t>
  </si>
  <si>
    <t>33TAIGA 2</t>
  </si>
  <si>
    <t>34TAIGA_2</t>
  </si>
  <si>
    <t>34TAIGA 2</t>
  </si>
  <si>
    <t>35TAIGA_2</t>
  </si>
  <si>
    <t>35TAIGA 2</t>
  </si>
  <si>
    <t>36TAIGA_2</t>
  </si>
  <si>
    <t>36TAIGA 2</t>
  </si>
  <si>
    <t>37TAIGA_2</t>
  </si>
  <si>
    <t>37TAIGA 2</t>
  </si>
  <si>
    <t>38TAIGA_2</t>
  </si>
  <si>
    <t>38TAIGA 2</t>
  </si>
  <si>
    <t>39TAIGA_2</t>
  </si>
  <si>
    <t>39TAIGA 2</t>
  </si>
  <si>
    <t>40TAIGA_2</t>
  </si>
  <si>
    <t>40TAIGA 2</t>
  </si>
  <si>
    <t>41TAIGA_2</t>
  </si>
  <si>
    <t>41TAIGA 2</t>
  </si>
  <si>
    <t>42TAIGA_2</t>
  </si>
  <si>
    <t>42TAIGA 2</t>
  </si>
  <si>
    <t>43TAIGA_2</t>
  </si>
  <si>
    <t>43TAIGA 2</t>
  </si>
  <si>
    <t>44TAIGA_2</t>
  </si>
  <si>
    <t>44TAIGA 2</t>
  </si>
  <si>
    <t>R-29TAIGA_1</t>
  </si>
  <si>
    <t>R-29TAIGA 1</t>
  </si>
  <si>
    <t>47TAIGA_2</t>
  </si>
  <si>
    <t>47TAIGA 2</t>
  </si>
  <si>
    <t>48TAIGA_2</t>
  </si>
  <si>
    <t>48TAIGA 2</t>
  </si>
  <si>
    <t>49TAIGA_2</t>
  </si>
  <si>
    <t>49TAIGA 2</t>
  </si>
  <si>
    <t>50TAIGA_2</t>
  </si>
  <si>
    <t>50TAIGA 2</t>
  </si>
  <si>
    <t>R-59TAIGA_2</t>
  </si>
  <si>
    <t>R-59TAIGA 2</t>
  </si>
  <si>
    <t>52TAIGA_2</t>
  </si>
  <si>
    <t>52TAIGA 2</t>
  </si>
  <si>
    <t>R-84TAIGA_2</t>
  </si>
  <si>
    <t>R-84TAIGA 2</t>
  </si>
  <si>
    <t>R-9TAIGA_2</t>
  </si>
  <si>
    <t>R-9TAIGA 2</t>
  </si>
  <si>
    <t>R-10TAIGA_2</t>
  </si>
  <si>
    <t>R-10TAIGA 2</t>
  </si>
  <si>
    <t>56TAIGA_2</t>
  </si>
  <si>
    <t>56TAIGA 2</t>
  </si>
  <si>
    <t>57TAIGA_2</t>
  </si>
  <si>
    <t>57TAIGA 2</t>
  </si>
  <si>
    <t>R-80TAIGA_2</t>
  </si>
  <si>
    <t>R-80TAIGA 2</t>
  </si>
  <si>
    <t>59TAIGA_2</t>
  </si>
  <si>
    <t>59TAIGA 2</t>
  </si>
  <si>
    <t>60TAIGA_2</t>
  </si>
  <si>
    <t>60TAIGA 2</t>
  </si>
  <si>
    <t>61TAIGA_2</t>
  </si>
  <si>
    <t>61TAIGA 2</t>
  </si>
  <si>
    <t>62TAIGA_2</t>
  </si>
  <si>
    <t>62TAIGA 2</t>
  </si>
  <si>
    <t>63TAIGA_2</t>
  </si>
  <si>
    <t>63TAIGA 2</t>
  </si>
  <si>
    <t>R-74TAIGA_2</t>
  </si>
  <si>
    <t>R-74TAIGA 2</t>
  </si>
  <si>
    <t>R-73TAIGA_2</t>
  </si>
  <si>
    <t>R-73TAIGA 2</t>
  </si>
  <si>
    <t>66TAIGA_2</t>
  </si>
  <si>
    <t>66TAIGA 2</t>
  </si>
  <si>
    <t>67TAIGA_2</t>
  </si>
  <si>
    <t>67TAIGA 2</t>
  </si>
  <si>
    <t>68TAIGA_2</t>
  </si>
  <si>
    <t>68TAIGA 2</t>
  </si>
  <si>
    <t>R-69TAIGA_2</t>
  </si>
  <si>
    <t>R-69TAIGA 2</t>
  </si>
  <si>
    <t>R-55TAIGA_2</t>
  </si>
  <si>
    <t>R-55TAIGA 2</t>
  </si>
  <si>
    <t>R-67TAIGA_2</t>
  </si>
  <si>
    <t>R-67TAIGA 2</t>
  </si>
  <si>
    <t>R-94PARAMO_3</t>
  </si>
  <si>
    <t>R-94PARAMO 3</t>
  </si>
  <si>
    <t>R-102MANGLAR_2</t>
  </si>
  <si>
    <t>R-102MANGLAR 2</t>
  </si>
  <si>
    <t>R-53SELVA_3</t>
  </si>
  <si>
    <t>R-53SELVA 3</t>
  </si>
  <si>
    <t>76TAIGA_2</t>
  </si>
  <si>
    <t>76TAIGA 2</t>
  </si>
  <si>
    <t>1TAIGA_3</t>
  </si>
  <si>
    <t>1TAIGA 3</t>
  </si>
  <si>
    <t>2TAIGA_3</t>
  </si>
  <si>
    <t>2TAIGA 3</t>
  </si>
  <si>
    <t>3TAIGA_3</t>
  </si>
  <si>
    <t>3TAIGA 3</t>
  </si>
  <si>
    <t>4TAIGA_3</t>
  </si>
  <si>
    <t>4TAIGA 3</t>
  </si>
  <si>
    <t>5TAIGA_3</t>
  </si>
  <si>
    <t>5TAIGA 3</t>
  </si>
  <si>
    <t>6TAIGA_3</t>
  </si>
  <si>
    <t>6TAIGA 3</t>
  </si>
  <si>
    <t>7TAIGA_3</t>
  </si>
  <si>
    <t>7TAIGA 3</t>
  </si>
  <si>
    <t>8TAIGA_3</t>
  </si>
  <si>
    <t>8TAIGA 3</t>
  </si>
  <si>
    <t>9TAIGA_3</t>
  </si>
  <si>
    <t>9TAIGA 3</t>
  </si>
  <si>
    <t>10TAIGA_3</t>
  </si>
  <si>
    <t>10TAIGA 3</t>
  </si>
  <si>
    <t>11TAIGA_3</t>
  </si>
  <si>
    <t>11TAIGA 3</t>
  </si>
  <si>
    <t>12TAIGA_3</t>
  </si>
  <si>
    <t>12TAIGA 3</t>
  </si>
  <si>
    <t>13TAIGA_3</t>
  </si>
  <si>
    <t>13TAIGA 3</t>
  </si>
  <si>
    <t>14TAIGA_3</t>
  </si>
  <si>
    <t>14TAIGA 3</t>
  </si>
  <si>
    <t>15TAIGA_3</t>
  </si>
  <si>
    <t>15TAIGA 3</t>
  </si>
  <si>
    <t>16TAIGA_3</t>
  </si>
  <si>
    <t>16TAIGA 3</t>
  </si>
  <si>
    <t>17TAIGA_3</t>
  </si>
  <si>
    <t>17TAIGA 3</t>
  </si>
  <si>
    <t>18TAIGA_3</t>
  </si>
  <si>
    <t>18TAIGA 3</t>
  </si>
  <si>
    <t>19TAIGA_3</t>
  </si>
  <si>
    <t>19TAIGA 3</t>
  </si>
  <si>
    <t>20TAIGA_3</t>
  </si>
  <si>
    <t>20TAIGA 3</t>
  </si>
  <si>
    <t>21TAIGA_3</t>
  </si>
  <si>
    <t>21TAIGA 3</t>
  </si>
  <si>
    <t>R-20TAIGA_3</t>
  </si>
  <si>
    <t>R-20TAIGA 3</t>
  </si>
  <si>
    <t>23TAIGA_3</t>
  </si>
  <si>
    <t>23TAIGA 3</t>
  </si>
  <si>
    <t>24TAIGA_3</t>
  </si>
  <si>
    <t>24TAIGA 3</t>
  </si>
  <si>
    <t>25TAIGA_3</t>
  </si>
  <si>
    <t>25TAIGA 3</t>
  </si>
  <si>
    <t>26TAIGA_3</t>
  </si>
  <si>
    <t>26TAIGA 3</t>
  </si>
  <si>
    <t>R-27TAIGA_3</t>
  </si>
  <si>
    <t>R-27TAIGA 3</t>
  </si>
  <si>
    <t>28TAIGA_3</t>
  </si>
  <si>
    <t>28TAIGA 3</t>
  </si>
  <si>
    <t>29TAIGA_3</t>
  </si>
  <si>
    <t>29TAIGA 3</t>
  </si>
  <si>
    <t>30TAIGA_3</t>
  </si>
  <si>
    <t>30TAIGA 3</t>
  </si>
  <si>
    <t>31TAIGA_3</t>
  </si>
  <si>
    <t>31TAIGA 3</t>
  </si>
  <si>
    <t>32TAIGA_3</t>
  </si>
  <si>
    <t>32TAIGA 3</t>
  </si>
  <si>
    <t>33TAIGA_3</t>
  </si>
  <si>
    <t>33TAIGA 3</t>
  </si>
  <si>
    <t>34TAIGA_3</t>
  </si>
  <si>
    <t>34TAIGA 3</t>
  </si>
  <si>
    <t>1PARAMO_1</t>
  </si>
  <si>
    <t>1PARAMO 1</t>
  </si>
  <si>
    <t>2PARAMO_1</t>
  </si>
  <si>
    <t>2PARAMO 1</t>
  </si>
  <si>
    <t>3PARAMO_1</t>
  </si>
  <si>
    <t>3PARAMO 1</t>
  </si>
  <si>
    <t>4PARAMO_1</t>
  </si>
  <si>
    <t>4PARAMO 1</t>
  </si>
  <si>
    <t>5PARAMO_1</t>
  </si>
  <si>
    <t>5PARAMO 1</t>
  </si>
  <si>
    <t>6PARAMO_1</t>
  </si>
  <si>
    <t>6PARAMO 1</t>
  </si>
  <si>
    <t>7PARAMO_1</t>
  </si>
  <si>
    <t>7PARAMO 1</t>
  </si>
  <si>
    <t>8PARAMO_1</t>
  </si>
  <si>
    <t>8PARAMO 1</t>
  </si>
  <si>
    <t>R-93PARAMO_1</t>
  </si>
  <si>
    <t>R-93PARAMO 1</t>
  </si>
  <si>
    <t>10PARAMO_1</t>
  </si>
  <si>
    <t>10PARAMO 1</t>
  </si>
  <si>
    <t>11PARAMO_1</t>
  </si>
  <si>
    <t>11PARAMO 1</t>
  </si>
  <si>
    <t>12PARAMO_1</t>
  </si>
  <si>
    <t>12PARAMO 1</t>
  </si>
  <si>
    <t>13PARAMO_1</t>
  </si>
  <si>
    <t>13PARAMO 1</t>
  </si>
  <si>
    <t>14PARAMO_1</t>
  </si>
  <si>
    <t>14PARAMO 1</t>
  </si>
  <si>
    <t>R-123PARAMO_1</t>
  </si>
  <si>
    <t>R-123PARAMO 1</t>
  </si>
  <si>
    <t>R-124PARAMO_1</t>
  </si>
  <si>
    <t>R-124PARAMO 1</t>
  </si>
  <si>
    <t>17PARAMO_1</t>
  </si>
  <si>
    <t>17PARAMO 1</t>
  </si>
  <si>
    <t>18PARAMO_1</t>
  </si>
  <si>
    <t>18PARAMO 1</t>
  </si>
  <si>
    <t>19PARAMO_1</t>
  </si>
  <si>
    <t>19PARAMO 1</t>
  </si>
  <si>
    <t>20PARAMO_1</t>
  </si>
  <si>
    <t>20PARAMO 1</t>
  </si>
  <si>
    <t>21PARAMO_1</t>
  </si>
  <si>
    <t>21PARAMO 1</t>
  </si>
  <si>
    <t>22PARAMO_1</t>
  </si>
  <si>
    <t>22PARAMO 1</t>
  </si>
  <si>
    <t>23PARAMO_1</t>
  </si>
  <si>
    <t>23PARAMO 1</t>
  </si>
  <si>
    <t>24PARAMO_1</t>
  </si>
  <si>
    <t>24PARAMO 1</t>
  </si>
  <si>
    <t>25PARAMO_1</t>
  </si>
  <si>
    <t>25PARAMO 1</t>
  </si>
  <si>
    <t>26PARAMO_1</t>
  </si>
  <si>
    <t>26PARAMO 1</t>
  </si>
  <si>
    <t>27PARAMO_1</t>
  </si>
  <si>
    <t>27PARAMO 1</t>
  </si>
  <si>
    <t>28PARAMO_1</t>
  </si>
  <si>
    <t>28PARAMO 1</t>
  </si>
  <si>
    <t>29PARAMO_1</t>
  </si>
  <si>
    <t>29PARAMO 1</t>
  </si>
  <si>
    <t>30PARAMO_1</t>
  </si>
  <si>
    <t>30PARAMO 1</t>
  </si>
  <si>
    <t>31PARAMO_1</t>
  </si>
  <si>
    <t>31PARAMO 1</t>
  </si>
  <si>
    <t>32PARAMO_1</t>
  </si>
  <si>
    <t>32PARAMO 1</t>
  </si>
  <si>
    <t>33PARAMO_1</t>
  </si>
  <si>
    <t>33PARAMO 1</t>
  </si>
  <si>
    <t>34PARAMO_1</t>
  </si>
  <si>
    <t>34PARAMO 1</t>
  </si>
  <si>
    <t>35PARAMO_1</t>
  </si>
  <si>
    <t>35PARAMO 1</t>
  </si>
  <si>
    <t>36PARAMO_1</t>
  </si>
  <si>
    <t>36PARAMO 1</t>
  </si>
  <si>
    <t>37PARAMO_1</t>
  </si>
  <si>
    <t>37PARAMO 1</t>
  </si>
  <si>
    <t>38PARAMO_1</t>
  </si>
  <si>
    <t>38PARAMO 1</t>
  </si>
  <si>
    <t>39PARAMO_1</t>
  </si>
  <si>
    <t>39PARAMO 1</t>
  </si>
  <si>
    <t>R-18PARAMO_1</t>
  </si>
  <si>
    <t>R-18PARAMO 1</t>
  </si>
  <si>
    <t>R-19PARAMO_1</t>
  </si>
  <si>
    <t>R-19PARAMO 1</t>
  </si>
  <si>
    <t>42PARAMO_1</t>
  </si>
  <si>
    <t>42PARAMO 1</t>
  </si>
  <si>
    <t>43PARAMO_1</t>
  </si>
  <si>
    <t>43PARAMO 1</t>
  </si>
  <si>
    <t>44PARAMO_1</t>
  </si>
  <si>
    <t>44PARAMO 1</t>
  </si>
  <si>
    <t>45PARAMO_1</t>
  </si>
  <si>
    <t>45PARAMO 1</t>
  </si>
  <si>
    <t>46PARAMO_1</t>
  </si>
  <si>
    <t>46PARAMO 1</t>
  </si>
  <si>
    <t>R-12PARAMO_1</t>
  </si>
  <si>
    <t>R-12PARAMO 1</t>
  </si>
  <si>
    <t>48PARAMO_1</t>
  </si>
  <si>
    <t>48PARAMO 1</t>
  </si>
  <si>
    <t>49PARAMO_1</t>
  </si>
  <si>
    <t>49PARAMO 1</t>
  </si>
  <si>
    <t>50PARAMO_1</t>
  </si>
  <si>
    <t>50PARAMO 1</t>
  </si>
  <si>
    <t>R-6PARAMO_1</t>
  </si>
  <si>
    <t>R-6PARAMO 1</t>
  </si>
  <si>
    <t>52PARAMO_1</t>
  </si>
  <si>
    <t>52PARAMO 1</t>
  </si>
  <si>
    <t>53PARAMO_1</t>
  </si>
  <si>
    <t>53PARAMO 1</t>
  </si>
  <si>
    <t>54PARAMO_1</t>
  </si>
  <si>
    <t>54PARAMO 1</t>
  </si>
  <si>
    <t>55PARAMO_1</t>
  </si>
  <si>
    <t>55PARAMO 1</t>
  </si>
  <si>
    <t>56PARAMO_1</t>
  </si>
  <si>
    <t>56PARAMO 1</t>
  </si>
  <si>
    <t>57PARAMO_1</t>
  </si>
  <si>
    <t>57PARAMO 1</t>
  </si>
  <si>
    <t>58PARAMO_1</t>
  </si>
  <si>
    <t>58PARAMO 1</t>
  </si>
  <si>
    <t>59PARAMO_1</t>
  </si>
  <si>
    <t>59PARAMO 1</t>
  </si>
  <si>
    <t>60PARAMO_1</t>
  </si>
  <si>
    <t>60PARAMO 1</t>
  </si>
  <si>
    <t>61PARAMO_1</t>
  </si>
  <si>
    <t>61PARAMO 1</t>
  </si>
  <si>
    <t>62PARAMO_1</t>
  </si>
  <si>
    <t>62PARAMO 1</t>
  </si>
  <si>
    <t>63PARAMO_1</t>
  </si>
  <si>
    <t>63PARAMO 1</t>
  </si>
  <si>
    <t>64PARAMO_1</t>
  </si>
  <si>
    <t>64PARAMO 1</t>
  </si>
  <si>
    <t>65PARAMO_1</t>
  </si>
  <si>
    <t>65PARAMO 1</t>
  </si>
  <si>
    <t>66PARAMO_1</t>
  </si>
  <si>
    <t>66PARAMO 1</t>
  </si>
  <si>
    <t>67PARAMO_1</t>
  </si>
  <si>
    <t>67PARAMO 1</t>
  </si>
  <si>
    <t>68PARAMO_1</t>
  </si>
  <si>
    <t>68PARAMO 1</t>
  </si>
  <si>
    <t>69PARAMO_1</t>
  </si>
  <si>
    <t>69PARAMO 1</t>
  </si>
  <si>
    <t>70PARAMO_1</t>
  </si>
  <si>
    <t>70PARAMO 1</t>
  </si>
  <si>
    <t>71PARAMO_1</t>
  </si>
  <si>
    <t>71PARAMO 1</t>
  </si>
  <si>
    <t>72PARAMO_1</t>
  </si>
  <si>
    <t>72PARAMO 1</t>
  </si>
  <si>
    <t>73PARAMO_1</t>
  </si>
  <si>
    <t>73PARAMO 1</t>
  </si>
  <si>
    <t>74PARAMO_1</t>
  </si>
  <si>
    <t>74PARAMO 1</t>
  </si>
  <si>
    <t>75PARAMO_1</t>
  </si>
  <si>
    <t>75PARAMO 1</t>
  </si>
  <si>
    <t>76PARAMO_1</t>
  </si>
  <si>
    <t>76PARAMO 1</t>
  </si>
  <si>
    <t>77PARAMO_1</t>
  </si>
  <si>
    <t>77PARAMO 1</t>
  </si>
  <si>
    <t>78PARAMO_1</t>
  </si>
  <si>
    <t>78PARAMO 1</t>
  </si>
  <si>
    <t>79PARAMO_1</t>
  </si>
  <si>
    <t>79PARAMO 1</t>
  </si>
  <si>
    <t>80PARAMO_1</t>
  </si>
  <si>
    <t>80PARAMO 1</t>
  </si>
  <si>
    <t>81PARAMO_1</t>
  </si>
  <si>
    <t>81PARAMO 1</t>
  </si>
  <si>
    <t>82PARAMO_1</t>
  </si>
  <si>
    <t>82PARAMO 1</t>
  </si>
  <si>
    <t>83PARAMO_1</t>
  </si>
  <si>
    <t>83PARAMO 1</t>
  </si>
  <si>
    <t>84PARAMO_1</t>
  </si>
  <si>
    <t>84PARAMO 1</t>
  </si>
  <si>
    <t>85PARAMO_1</t>
  </si>
  <si>
    <t>85PARAMO 1</t>
  </si>
  <si>
    <t>86PARAMO_1</t>
  </si>
  <si>
    <t>86PARAMO 1</t>
  </si>
  <si>
    <t>87PARAMO_1</t>
  </si>
  <si>
    <t>87PARAMO 1</t>
  </si>
  <si>
    <t>88PARAMO_1</t>
  </si>
  <si>
    <t>88PARAMO 1</t>
  </si>
  <si>
    <t>89PARAMO_1</t>
  </si>
  <si>
    <t>89PARAMO 1</t>
  </si>
  <si>
    <t>90PARAMO_1</t>
  </si>
  <si>
    <t>90PARAMO 1</t>
  </si>
  <si>
    <t>91PARAMO_1</t>
  </si>
  <si>
    <t>91PARAMO 1</t>
  </si>
  <si>
    <t>92PARAMO_1</t>
  </si>
  <si>
    <t>92PARAMO 1</t>
  </si>
  <si>
    <t>93PARAMO_1</t>
  </si>
  <si>
    <t>93PARAMO 1</t>
  </si>
  <si>
    <t>94PARAMO_1</t>
  </si>
  <si>
    <t>94PARAMO 1</t>
  </si>
  <si>
    <t>95PARAMO_1</t>
  </si>
  <si>
    <t>95PARAMO 1</t>
  </si>
  <si>
    <t>96PARAMO_1</t>
  </si>
  <si>
    <t>96PARAMO 1</t>
  </si>
  <si>
    <t>97PARAMO_1</t>
  </si>
  <si>
    <t>97PARAMO 1</t>
  </si>
  <si>
    <t>98PARAMO_1</t>
  </si>
  <si>
    <t>98PARAMO 1</t>
  </si>
  <si>
    <t>99PARAMO_1</t>
  </si>
  <si>
    <t>99PARAMO 1</t>
  </si>
  <si>
    <t>100PARAMO_1</t>
  </si>
  <si>
    <t>100PARAMO 1</t>
  </si>
  <si>
    <t>101PARAMO_1</t>
  </si>
  <si>
    <t>101PARAMO 1</t>
  </si>
  <si>
    <t>102PARAMO_1</t>
  </si>
  <si>
    <t>102PARAMO 1</t>
  </si>
  <si>
    <t>103PARAMO_1</t>
  </si>
  <si>
    <t>103PARAMO 1</t>
  </si>
  <si>
    <t>104PARAMO_1</t>
  </si>
  <si>
    <t>104PARAMO 1</t>
  </si>
  <si>
    <t>105PARAMO_1</t>
  </si>
  <si>
    <t>105PARAMO 1</t>
  </si>
  <si>
    <t>106PARAMO_1</t>
  </si>
  <si>
    <t>106PARAMO 1</t>
  </si>
  <si>
    <t>107PARAMO_1</t>
  </si>
  <si>
    <t>107PARAMO 1</t>
  </si>
  <si>
    <t>1PARAMO_2</t>
  </si>
  <si>
    <t>1PARAMO 2</t>
  </si>
  <si>
    <t>2PARAMO_2</t>
  </si>
  <si>
    <t>2PARAMO 2</t>
  </si>
  <si>
    <t>3PARAMO_2</t>
  </si>
  <si>
    <t>3PARAMO 2</t>
  </si>
  <si>
    <t>4PARAMO_2</t>
  </si>
  <si>
    <t>4PARAMO 2</t>
  </si>
  <si>
    <t>5PARAMO_2</t>
  </si>
  <si>
    <t>5PARAMO 2</t>
  </si>
  <si>
    <t>6PARAMO_2</t>
  </si>
  <si>
    <t>6PARAMO 2</t>
  </si>
  <si>
    <t>7PARAMO_2</t>
  </si>
  <si>
    <t>7PARAMO 2</t>
  </si>
  <si>
    <t>8PARAMO_2</t>
  </si>
  <si>
    <t>8PARAMO 2</t>
  </si>
  <si>
    <t>9PARAMO_2</t>
  </si>
  <si>
    <t>9PARAMO 2</t>
  </si>
  <si>
    <t>10PARAMO_2</t>
  </si>
  <si>
    <t>10PARAMO 2</t>
  </si>
  <si>
    <t>11PARAMO_2</t>
  </si>
  <si>
    <t>11PARAMO 2</t>
  </si>
  <si>
    <t>12PARAMO_2</t>
  </si>
  <si>
    <t>12PARAMO 2</t>
  </si>
  <si>
    <t>13PARAMO_2</t>
  </si>
  <si>
    <t>13PARAMO 2</t>
  </si>
  <si>
    <t>14PARAMO_2</t>
  </si>
  <si>
    <t>14PARAMO 2</t>
  </si>
  <si>
    <t>R-17PARAMO_2</t>
  </si>
  <si>
    <t>R-17PARAMO 2</t>
  </si>
  <si>
    <t>16PARAMO_2</t>
  </si>
  <si>
    <t>16PARAMO 2</t>
  </si>
  <si>
    <t>17PARAMO_2</t>
  </si>
  <si>
    <t>17PARAMO 2</t>
  </si>
  <si>
    <t>18PARAMO_2</t>
  </si>
  <si>
    <t>18PARAMO 2</t>
  </si>
  <si>
    <t>19PARAMO_2</t>
  </si>
  <si>
    <t>19PARAMO 2</t>
  </si>
  <si>
    <t>20PARAMO_2</t>
  </si>
  <si>
    <t>20PARAMO 2</t>
  </si>
  <si>
    <t>21PARAMO_2</t>
  </si>
  <si>
    <t>21PARAMO 2</t>
  </si>
  <si>
    <t>R-90PARAMO_2</t>
  </si>
  <si>
    <t>R-90PARAMO 2</t>
  </si>
  <si>
    <t>23PARAMO_2</t>
  </si>
  <si>
    <t>23PARAMO 2</t>
  </si>
  <si>
    <t>24PARAMO_2</t>
  </si>
  <si>
    <t>24PARAMO 2</t>
  </si>
  <si>
    <t>25PARAMO_2</t>
  </si>
  <si>
    <t>25PARAMO 2</t>
  </si>
  <si>
    <t>26PARAMO_2</t>
  </si>
  <si>
    <t>26PARAMO 2</t>
  </si>
  <si>
    <t>27PARAMO_2</t>
  </si>
  <si>
    <t>27PARAMO 2</t>
  </si>
  <si>
    <t>28PARAMO_2</t>
  </si>
  <si>
    <t>28PARAMO 2</t>
  </si>
  <si>
    <t>29PARAMO_2</t>
  </si>
  <si>
    <t>29PARAMO 2</t>
  </si>
  <si>
    <t>30PARAMO_2</t>
  </si>
  <si>
    <t>30PARAMO 2</t>
  </si>
  <si>
    <t>R-77PARAMO_2</t>
  </si>
  <si>
    <t>R-77PARAMO 2</t>
  </si>
  <si>
    <t>R-75PARAMO_2</t>
  </si>
  <si>
    <t>R-75PARAMO 2</t>
  </si>
  <si>
    <t>33PARAMO_2</t>
  </si>
  <si>
    <t>33PARAMO 2</t>
  </si>
  <si>
    <t>34PARAMO_2</t>
  </si>
  <si>
    <t>34PARAMO 2</t>
  </si>
  <si>
    <t>35PARAMO_2</t>
  </si>
  <si>
    <t>35PARAMO 2</t>
  </si>
  <si>
    <t>36PARAMO_2</t>
  </si>
  <si>
    <t>36PARAMO 2</t>
  </si>
  <si>
    <t>37PARAMO_2</t>
  </si>
  <si>
    <t>37PARAMO 2</t>
  </si>
  <si>
    <t>38PARAMO_2</t>
  </si>
  <si>
    <t>38PARAMO 2</t>
  </si>
  <si>
    <t>39PARAMO_2</t>
  </si>
  <si>
    <t>39PARAMO 2</t>
  </si>
  <si>
    <t>40PARAMO_2</t>
  </si>
  <si>
    <t>40PARAMO 2</t>
  </si>
  <si>
    <t>41PARAMO_2</t>
  </si>
  <si>
    <t>41PARAMO 2</t>
  </si>
  <si>
    <t>42PARAMO_2</t>
  </si>
  <si>
    <t>42PARAMO 2</t>
  </si>
  <si>
    <t>43PARAMO_2</t>
  </si>
  <si>
    <t>43PARAMO 2</t>
  </si>
  <si>
    <t>44PARAMO_2</t>
  </si>
  <si>
    <t>44PARAMO 2</t>
  </si>
  <si>
    <t>45PARAMO_2</t>
  </si>
  <si>
    <t>45PARAMO 2</t>
  </si>
  <si>
    <t>R-96PARAMO_2</t>
  </si>
  <si>
    <t>R-96PARAMO 2</t>
  </si>
  <si>
    <t>R-113PARAMO_2</t>
  </si>
  <si>
    <t>R-113PARAMO 2</t>
  </si>
  <si>
    <t>48PARAMO_2</t>
  </si>
  <si>
    <t>48PARAMO 2</t>
  </si>
  <si>
    <t>49PARAMO_2</t>
  </si>
  <si>
    <t>49PARAMO 2</t>
  </si>
  <si>
    <t>50PARAMO_2</t>
  </si>
  <si>
    <t>50PARAMO 2</t>
  </si>
  <si>
    <t>R-107PARAMO_2</t>
  </si>
  <si>
    <t>R-107PARAMO 2</t>
  </si>
  <si>
    <t>52PARAMO_2</t>
  </si>
  <si>
    <t>52PARAMO 2</t>
  </si>
  <si>
    <t>53PARAMO_2</t>
  </si>
  <si>
    <t>53PARAMO 2</t>
  </si>
  <si>
    <t>R-118PARAMO_2</t>
  </si>
  <si>
    <t>R-118PARAMO 2</t>
  </si>
  <si>
    <t>R-117PARAMO_2</t>
  </si>
  <si>
    <t>R-117PARAMO 2</t>
  </si>
  <si>
    <t>56PARAMO_2</t>
  </si>
  <si>
    <t>56PARAMO 2</t>
  </si>
  <si>
    <t>57PARAMO_2</t>
  </si>
  <si>
    <t>57PARAMO 2</t>
  </si>
  <si>
    <t>R-112PARAMO_2</t>
  </si>
  <si>
    <t>R-112PARAMO 2</t>
  </si>
  <si>
    <t>59PARAMO_2</t>
  </si>
  <si>
    <t>59PARAMO 2</t>
  </si>
  <si>
    <t>60PARAMO_2</t>
  </si>
  <si>
    <t>60PARAMO 2</t>
  </si>
  <si>
    <t>61PARAMO_2</t>
  </si>
  <si>
    <t>61PARAMO 2</t>
  </si>
  <si>
    <t>62PARAMO_2</t>
  </si>
  <si>
    <t>62PARAMO 2</t>
  </si>
  <si>
    <t>R-19PARAMO_2</t>
  </si>
  <si>
    <t>R-19PARAMO 2</t>
  </si>
  <si>
    <t>R-20PARAMO_2</t>
  </si>
  <si>
    <t>R-20PARAMO 2</t>
  </si>
  <si>
    <t>R-26PARAMO_2</t>
  </si>
  <si>
    <t>R-26PARAMO 2</t>
  </si>
  <si>
    <t>66PARAMO_2</t>
  </si>
  <si>
    <t>66PARAMO 2</t>
  </si>
  <si>
    <t>67PARAMO_2</t>
  </si>
  <si>
    <t>67PARAMO 2</t>
  </si>
  <si>
    <t>68PARAMO_2</t>
  </si>
  <si>
    <t>68PARAMO 2</t>
  </si>
  <si>
    <t>69PARAMO_2</t>
  </si>
  <si>
    <t>69PARAMO 2</t>
  </si>
  <si>
    <t>70PARAMO_2</t>
  </si>
  <si>
    <t>70PARAMO 2</t>
  </si>
  <si>
    <t>71PARAMO_2</t>
  </si>
  <si>
    <t>71PARAMO 2</t>
  </si>
  <si>
    <t>72PARAMO_2</t>
  </si>
  <si>
    <t>72PARAMO 2</t>
  </si>
  <si>
    <t>73PARAMO_2</t>
  </si>
  <si>
    <t>73PARAMO 2</t>
  </si>
  <si>
    <t>74PARAMO_2</t>
  </si>
  <si>
    <t>74PARAMO 2</t>
  </si>
  <si>
    <t>75PARAMO_2</t>
  </si>
  <si>
    <t>75PARAMO 2</t>
  </si>
  <si>
    <t>76PARAMO_2</t>
  </si>
  <si>
    <t>76PARAMO 2</t>
  </si>
  <si>
    <t>77PARAMO_2</t>
  </si>
  <si>
    <t>77PARAMO 2</t>
  </si>
  <si>
    <t>R-40PARAMO_2</t>
  </si>
  <si>
    <t>R-40PARAMO 2</t>
  </si>
  <si>
    <t>R-41PARAMO_2</t>
  </si>
  <si>
    <t>R-41PARAMO 2</t>
  </si>
  <si>
    <t>80PARAMO_2</t>
  </si>
  <si>
    <t>80PARAMO 2</t>
  </si>
  <si>
    <t>81PARAMO_2</t>
  </si>
  <si>
    <t>81PARAMO 2</t>
  </si>
  <si>
    <t>82PARAMO_2</t>
  </si>
  <si>
    <t>82PARAMO 2</t>
  </si>
  <si>
    <t>83PARAMO_2</t>
  </si>
  <si>
    <t>83PARAMO 2</t>
  </si>
  <si>
    <t>84PARAMO_2</t>
  </si>
  <si>
    <t>84PARAMO 2</t>
  </si>
  <si>
    <t>85PARAMO_2</t>
  </si>
  <si>
    <t>85PARAMO 2</t>
  </si>
  <si>
    <t>86PARAMO_2</t>
  </si>
  <si>
    <t>86PARAMO 2</t>
  </si>
  <si>
    <t>87PARAMO_2</t>
  </si>
  <si>
    <t>87PARAMO 2</t>
  </si>
  <si>
    <t>R-51PARAMO_2</t>
  </si>
  <si>
    <t>R-51PARAMO 2</t>
  </si>
  <si>
    <t>89PARAMO_2</t>
  </si>
  <si>
    <t>89PARAMO 2</t>
  </si>
  <si>
    <t>90PARAMO_2</t>
  </si>
  <si>
    <t>90PARAMO 2</t>
  </si>
  <si>
    <t>91PARAMO_2</t>
  </si>
  <si>
    <t>91PARAMO 2</t>
  </si>
  <si>
    <t>92PARAMO_2</t>
  </si>
  <si>
    <t>92PARAMO 2</t>
  </si>
  <si>
    <t>R-23PARAMO_2</t>
  </si>
  <si>
    <t>R-23PARAMO 2</t>
  </si>
  <si>
    <t>94PARAMO_2</t>
  </si>
  <si>
    <t>94PARAMO 2</t>
  </si>
  <si>
    <t>95PARAMO_2</t>
  </si>
  <si>
    <t>95PARAMO 2</t>
  </si>
  <si>
    <t>96PARAMO_2</t>
  </si>
  <si>
    <t>96PARAMO 2</t>
  </si>
  <si>
    <t>97PARAMO_2</t>
  </si>
  <si>
    <t>97PARAMO 2</t>
  </si>
  <si>
    <t>98PARAMO_2</t>
  </si>
  <si>
    <t>98PARAMO 2</t>
  </si>
  <si>
    <t>99PARAMO_2</t>
  </si>
  <si>
    <t>99PARAMO 2</t>
  </si>
  <si>
    <t>1PARAMO_3</t>
  </si>
  <si>
    <t>1PARAMO 3</t>
  </si>
  <si>
    <t>2PARAMO_3</t>
  </si>
  <si>
    <t>2PARAMO 3</t>
  </si>
  <si>
    <t>3PARAMO_3</t>
  </si>
  <si>
    <t>3PARAMO 3</t>
  </si>
  <si>
    <t>4PARAMO_3</t>
  </si>
  <si>
    <t>4PARAMO 3</t>
  </si>
  <si>
    <t>5PARAMO_3</t>
  </si>
  <si>
    <t>5PARAMO 3</t>
  </si>
  <si>
    <t>6PARAMO_3</t>
  </si>
  <si>
    <t>6PARAMO 3</t>
  </si>
  <si>
    <t>7PARAMO_3</t>
  </si>
  <si>
    <t>7PARAMO 3</t>
  </si>
  <si>
    <t>8PARAMO_3</t>
  </si>
  <si>
    <t>8PARAMO 3</t>
  </si>
  <si>
    <t>9PARAMO_3</t>
  </si>
  <si>
    <t>9PARAMO 3</t>
  </si>
  <si>
    <t>10PARAMO_3</t>
  </si>
  <si>
    <t>10PARAMO 3</t>
  </si>
  <si>
    <t>11PARAMO_3</t>
  </si>
  <si>
    <t>11PARAMO 3</t>
  </si>
  <si>
    <t>12PARAMO_3</t>
  </si>
  <si>
    <t>12PARAMO 3</t>
  </si>
  <si>
    <t>13PARAMO_3</t>
  </si>
  <si>
    <t>13PARAMO 3</t>
  </si>
  <si>
    <t>14PARAMO_3</t>
  </si>
  <si>
    <t>14PARAMO 3</t>
  </si>
  <si>
    <t>15PARAMO_3</t>
  </si>
  <si>
    <t>15PARAMO 3</t>
  </si>
  <si>
    <t>16PARAMO_3</t>
  </si>
  <si>
    <t>16PARAMO 3</t>
  </si>
  <si>
    <t>17PARAMO_3</t>
  </si>
  <si>
    <t>17PARAMO 3</t>
  </si>
  <si>
    <t>18PARAMO_3</t>
  </si>
  <si>
    <t>18PARAMO 3</t>
  </si>
  <si>
    <t>19PARAMO_3</t>
  </si>
  <si>
    <t>19PARAMO 3</t>
  </si>
  <si>
    <t>20PARAMO_3</t>
  </si>
  <si>
    <t>20PARAMO 3</t>
  </si>
  <si>
    <t>21PARAMO_3</t>
  </si>
  <si>
    <t>21PARAMO 3</t>
  </si>
  <si>
    <t>22PARAMO_3</t>
  </si>
  <si>
    <t>22PARAMO 3</t>
  </si>
  <si>
    <t>23PARAMO_3</t>
  </si>
  <si>
    <t>23PARAMO 3</t>
  </si>
  <si>
    <t>24PARAMO_3</t>
  </si>
  <si>
    <t>24PARAMO 3</t>
  </si>
  <si>
    <t>25PARAMO_3</t>
  </si>
  <si>
    <t>25PARAMO 3</t>
  </si>
  <si>
    <t>26PARAMO_3</t>
  </si>
  <si>
    <t>26PARAMO 3</t>
  </si>
  <si>
    <t>27PARAMO_3</t>
  </si>
  <si>
    <t>27PARAMO 3</t>
  </si>
  <si>
    <t>28PARAMO_3</t>
  </si>
  <si>
    <t>28PARAMO 3</t>
  </si>
  <si>
    <t>29PARAMO_3</t>
  </si>
  <si>
    <t>29PARAMO 3</t>
  </si>
  <si>
    <t>30PARAMO_3</t>
  </si>
  <si>
    <t>30PARAMO 3</t>
  </si>
  <si>
    <t>31PARAMO_3</t>
  </si>
  <si>
    <t>31PARAMO 3</t>
  </si>
  <si>
    <t>32PARAMO_3</t>
  </si>
  <si>
    <t>32PARAMO 3</t>
  </si>
  <si>
    <t>33PARAMO_3</t>
  </si>
  <si>
    <t>33PARAMO 3</t>
  </si>
  <si>
    <t>34PARAMO_3</t>
  </si>
  <si>
    <t>34PARAMO 3</t>
  </si>
  <si>
    <t>35PARAMO_3</t>
  </si>
  <si>
    <t>35PARAMO 3</t>
  </si>
  <si>
    <t>36PARAMO_3</t>
  </si>
  <si>
    <t>36PARAMO 3</t>
  </si>
  <si>
    <t>37PARAMO_3</t>
  </si>
  <si>
    <t>37PARAMO 3</t>
  </si>
  <si>
    <t>38PARAMO_3</t>
  </si>
  <si>
    <t>38PARAMO 3</t>
  </si>
  <si>
    <t>39PARAMO_3</t>
  </si>
  <si>
    <t>39PARAMO 3</t>
  </si>
  <si>
    <t>40PARAMO_3</t>
  </si>
  <si>
    <t>40PARAMO 3</t>
  </si>
  <si>
    <t>41PARAMO_3</t>
  </si>
  <si>
    <t>41PARAMO 3</t>
  </si>
  <si>
    <t>42PARAMO_3</t>
  </si>
  <si>
    <t>42PARAMO 3</t>
  </si>
  <si>
    <t>43PARAMO_3</t>
  </si>
  <si>
    <t>43PARAMO 3</t>
  </si>
  <si>
    <t>44PARAMO_3</t>
  </si>
  <si>
    <t>44PARAMO 3</t>
  </si>
  <si>
    <t>45PARAMO_3</t>
  </si>
  <si>
    <t>45PARAMO 3</t>
  </si>
  <si>
    <t>46PARAMO_3</t>
  </si>
  <si>
    <t>46PARAMO 3</t>
  </si>
  <si>
    <t>47PARAMO_3</t>
  </si>
  <si>
    <t>47PARAMO 3</t>
  </si>
  <si>
    <t>48PARAMO_3</t>
  </si>
  <si>
    <t>48PARAMO 3</t>
  </si>
  <si>
    <t>49PARAMO_3</t>
  </si>
  <si>
    <t>49PARAMO 3</t>
  </si>
  <si>
    <t>50PARAMO_3</t>
  </si>
  <si>
    <t>50PARAMO 3</t>
  </si>
  <si>
    <t>51PARAMO_3</t>
  </si>
  <si>
    <t>51PARAMO 3</t>
  </si>
  <si>
    <t>52PARAMO_3</t>
  </si>
  <si>
    <t>52PARAMO 3</t>
  </si>
  <si>
    <t>53PARAMO_3</t>
  </si>
  <si>
    <t>53PARAMO 3</t>
  </si>
  <si>
    <t>54PARAMO_3</t>
  </si>
  <si>
    <t>54PARAMO 3</t>
  </si>
  <si>
    <t>55PARAMO_3</t>
  </si>
  <si>
    <t>55PARAMO 3</t>
  </si>
  <si>
    <t>56PARAMO_3</t>
  </si>
  <si>
    <t>56PARAMO 3</t>
  </si>
  <si>
    <t>57PARAMO_3</t>
  </si>
  <si>
    <t>57PARAMO 3</t>
  </si>
  <si>
    <t>58PARAMO_3</t>
  </si>
  <si>
    <t>58PARAMO 3</t>
  </si>
  <si>
    <t>59PARAMO_3</t>
  </si>
  <si>
    <t>59PARAMO 3</t>
  </si>
  <si>
    <t>60PARAMO_3</t>
  </si>
  <si>
    <t>60PARAMO 3</t>
  </si>
  <si>
    <t>61PARAMO_3</t>
  </si>
  <si>
    <t>61PARAMO 3</t>
  </si>
  <si>
    <t>62PARAMO_3</t>
  </si>
  <si>
    <t>62PARAMO 3</t>
  </si>
  <si>
    <t>63PARAMO_3</t>
  </si>
  <si>
    <t>63PARAMO 3</t>
  </si>
  <si>
    <t>64PARAMO_3</t>
  </si>
  <si>
    <t>64PARAMO 3</t>
  </si>
  <si>
    <t>65PARAMO_3</t>
  </si>
  <si>
    <t>65PARAMO 3</t>
  </si>
  <si>
    <t>66PARAMO_3</t>
  </si>
  <si>
    <t>66PARAMO 3</t>
  </si>
  <si>
    <t>67PARAMO_3</t>
  </si>
  <si>
    <t>67PARAMO 3</t>
  </si>
  <si>
    <t>68PARAMO_3</t>
  </si>
  <si>
    <t>68PARAMO 3</t>
  </si>
  <si>
    <t>R-1PARAMO_3</t>
  </si>
  <si>
    <t>R-1PARAMO 3</t>
  </si>
  <si>
    <t>70PARAMO_3</t>
  </si>
  <si>
    <t>70PARAMO 3</t>
  </si>
  <si>
    <t>71PARAMO_3</t>
  </si>
  <si>
    <t>71PARAMO 3</t>
  </si>
  <si>
    <t>72PARAMO_3</t>
  </si>
  <si>
    <t>72PARAMO 3</t>
  </si>
  <si>
    <t>73PARAMO_3</t>
  </si>
  <si>
    <t>73PARAMO 3</t>
  </si>
  <si>
    <t>74PARAMO_3</t>
  </si>
  <si>
    <t>74PARAMO 3</t>
  </si>
  <si>
    <t>75PARAMO_3</t>
  </si>
  <si>
    <t>75PARAMO 3</t>
  </si>
  <si>
    <t>76PARAMO_3</t>
  </si>
  <si>
    <t>76PARAMO 3</t>
  </si>
  <si>
    <t>77PARAMO_3</t>
  </si>
  <si>
    <t>77PARAMO 3</t>
  </si>
  <si>
    <t>78PARAMO_3</t>
  </si>
  <si>
    <t>78PARAMO 3</t>
  </si>
  <si>
    <t>79PARAMO_3</t>
  </si>
  <si>
    <t>79PARAMO 3</t>
  </si>
  <si>
    <t>80PARAMO_3</t>
  </si>
  <si>
    <t>80PARAMO 3</t>
  </si>
  <si>
    <t>81PARAMO_3</t>
  </si>
  <si>
    <t>81PARAMO 3</t>
  </si>
  <si>
    <t>82PARAMO_3</t>
  </si>
  <si>
    <t>82PARAMO 3</t>
  </si>
  <si>
    <t>R-89PARAMO_3</t>
  </si>
  <si>
    <t>R-89PARAMO 3</t>
  </si>
  <si>
    <t>84PARAMO_3</t>
  </si>
  <si>
    <t>84PARAMO 3</t>
  </si>
  <si>
    <t>85PARAMO_3</t>
  </si>
  <si>
    <t>85PARAMO 3</t>
  </si>
  <si>
    <t>R-99PARAMO_3</t>
  </si>
  <si>
    <t>R-99PARAMO 3</t>
  </si>
  <si>
    <t>R-100PARAMO_3</t>
  </si>
  <si>
    <t>R-100PARAMO 3</t>
  </si>
  <si>
    <t>88PARAMO_3</t>
  </si>
  <si>
    <t>88PARAMO 3</t>
  </si>
  <si>
    <t>89PARAMO_3</t>
  </si>
  <si>
    <t>89PARAMO 3</t>
  </si>
  <si>
    <t>90PARAMO_3</t>
  </si>
  <si>
    <t>90PARAMO 3</t>
  </si>
  <si>
    <t>91PARAMO_3</t>
  </si>
  <si>
    <t>91PARAMO 3</t>
  </si>
  <si>
    <t>R-105PARAMO_3</t>
  </si>
  <si>
    <t>R-105PARAMO 3</t>
  </si>
  <si>
    <t>93PARAMO_3</t>
  </si>
  <si>
    <t>93PARAMO 3</t>
  </si>
  <si>
    <t>94PARAMO_3</t>
  </si>
  <si>
    <t>94PARAMO 3</t>
  </si>
  <si>
    <t>95PARAMO_3</t>
  </si>
  <si>
    <t>95PARAMO 3</t>
  </si>
  <si>
    <t>96PARAMO_3</t>
  </si>
  <si>
    <t>96PARAMO 3</t>
  </si>
  <si>
    <t>97PARAMO_3</t>
  </si>
  <si>
    <t>97PARAMO 3</t>
  </si>
  <si>
    <t>98PARAMO_3</t>
  </si>
  <si>
    <t>98PARAMO 3</t>
  </si>
  <si>
    <t>99PARAMO_3</t>
  </si>
  <si>
    <t>99PARAMO 3</t>
  </si>
  <si>
    <t>100PARAMO_3</t>
  </si>
  <si>
    <t>100PARAMO 3</t>
  </si>
  <si>
    <t>101PARAMO_3</t>
  </si>
  <si>
    <t>101PARAMO 3</t>
  </si>
  <si>
    <t>102PARAMO_3</t>
  </si>
  <si>
    <t>102PARAMO 3</t>
  </si>
  <si>
    <t>103PARAMO_3</t>
  </si>
  <si>
    <t>103PARAMO 3</t>
  </si>
  <si>
    <t>104PARAMO_3</t>
  </si>
  <si>
    <t>104PARAMO 3</t>
  </si>
  <si>
    <t>105PARAMO_3</t>
  </si>
  <si>
    <t>105PARAMO 3</t>
  </si>
  <si>
    <t>1SELVA_1</t>
  </si>
  <si>
    <t>1SELVA 1</t>
  </si>
  <si>
    <t>2SELVA_1</t>
  </si>
  <si>
    <t>2SELVA 1</t>
  </si>
  <si>
    <t>3SELVA_1</t>
  </si>
  <si>
    <t>3SELVA 1</t>
  </si>
  <si>
    <t>4SELVA_1</t>
  </si>
  <si>
    <t>4SELVA 1</t>
  </si>
  <si>
    <t>5SELVA_1</t>
  </si>
  <si>
    <t>5SELVA 1</t>
  </si>
  <si>
    <t>6SELVA_1</t>
  </si>
  <si>
    <t>6SELVA 1</t>
  </si>
  <si>
    <t>7SELVA_1</t>
  </si>
  <si>
    <t>7SELVA 1</t>
  </si>
  <si>
    <t>8SELVA_1</t>
  </si>
  <si>
    <t>8SELVA 1</t>
  </si>
  <si>
    <t>9SELVA_1</t>
  </si>
  <si>
    <t>9SELVA 1</t>
  </si>
  <si>
    <t>10SELVA_1</t>
  </si>
  <si>
    <t>10SELVA 1</t>
  </si>
  <si>
    <t>11SELVA_1</t>
  </si>
  <si>
    <t>11SELVA 1</t>
  </si>
  <si>
    <t>12SELVA_1</t>
  </si>
  <si>
    <t>12SELVA 1</t>
  </si>
  <si>
    <t>13SELVA_1</t>
  </si>
  <si>
    <t>13SELVA 1</t>
  </si>
  <si>
    <t>14SELVA_1</t>
  </si>
  <si>
    <t>14SELVA 1</t>
  </si>
  <si>
    <t>15SELVA_1</t>
  </si>
  <si>
    <t>15SELVA 1</t>
  </si>
  <si>
    <t>16SELVA_1</t>
  </si>
  <si>
    <t>16SELVA 1</t>
  </si>
  <si>
    <t>17SELVA_1</t>
  </si>
  <si>
    <t>17SELVA 1</t>
  </si>
  <si>
    <t>18SELVA_1</t>
  </si>
  <si>
    <t>18SELVA 1</t>
  </si>
  <si>
    <t>19SELVA_1</t>
  </si>
  <si>
    <t>19SELVA 1</t>
  </si>
  <si>
    <t>20SELVA_1</t>
  </si>
  <si>
    <t>20SELVA 1</t>
  </si>
  <si>
    <t>21SELVA_1</t>
  </si>
  <si>
    <t>21SELVA 1</t>
  </si>
  <si>
    <t>22SELVA_1</t>
  </si>
  <si>
    <t>22SELVA 1</t>
  </si>
  <si>
    <t>23SELVA_1</t>
  </si>
  <si>
    <t>23SELVA 1</t>
  </si>
  <si>
    <t>24SELVA_1</t>
  </si>
  <si>
    <t>24SELVA 1</t>
  </si>
  <si>
    <t>25SELVA_1</t>
  </si>
  <si>
    <t>25SELVA 1</t>
  </si>
  <si>
    <t>26SELVA_1</t>
  </si>
  <si>
    <t>26SELVA 1</t>
  </si>
  <si>
    <t>27SELVA_1</t>
  </si>
  <si>
    <t>27SELVA 1</t>
  </si>
  <si>
    <t>28SELVA_1</t>
  </si>
  <si>
    <t>28SELVA 1</t>
  </si>
  <si>
    <t>29SELVA_1</t>
  </si>
  <si>
    <t>29SELVA 1</t>
  </si>
  <si>
    <t>30SELVA_1</t>
  </si>
  <si>
    <t>30SELVA 1</t>
  </si>
  <si>
    <t>31SELVA_1</t>
  </si>
  <si>
    <t>31SELVA 1</t>
  </si>
  <si>
    <t>32SELVA_1</t>
  </si>
  <si>
    <t>32SELVA 1</t>
  </si>
  <si>
    <t>33SELVA_1</t>
  </si>
  <si>
    <t>33SELVA 1</t>
  </si>
  <si>
    <t>34SELVA_1</t>
  </si>
  <si>
    <t>34SELVA 1</t>
  </si>
  <si>
    <t>35SELVA_1</t>
  </si>
  <si>
    <t>35SELVA 1</t>
  </si>
  <si>
    <t>36SELVA_1</t>
  </si>
  <si>
    <t>36SELVA 1</t>
  </si>
  <si>
    <t>37SELVA_1</t>
  </si>
  <si>
    <t>37SELVA 1</t>
  </si>
  <si>
    <t>38SELVA_1</t>
  </si>
  <si>
    <t>38SELVA 1</t>
  </si>
  <si>
    <t>39SELVA_1</t>
  </si>
  <si>
    <t>39SELVA 1</t>
  </si>
  <si>
    <t>40SELVA_1</t>
  </si>
  <si>
    <t>40SELVA 1</t>
  </si>
  <si>
    <t>41SELVA_1</t>
  </si>
  <si>
    <t>41SELVA 1</t>
  </si>
  <si>
    <t>42SELVA_1</t>
  </si>
  <si>
    <t>42SELVA 1</t>
  </si>
  <si>
    <t>43SELVA_1</t>
  </si>
  <si>
    <t>43SELVA 1</t>
  </si>
  <si>
    <t>44SELVA_1</t>
  </si>
  <si>
    <t>44SELVA 1</t>
  </si>
  <si>
    <t>45SELVA_1</t>
  </si>
  <si>
    <t>45SELVA 1</t>
  </si>
  <si>
    <t>46SELVA_1</t>
  </si>
  <si>
    <t>46SELVA 1</t>
  </si>
  <si>
    <t>47SELVA_1</t>
  </si>
  <si>
    <t>47SELVA 1</t>
  </si>
  <si>
    <t>48SELVA_1</t>
  </si>
  <si>
    <t>48SELVA 1</t>
  </si>
  <si>
    <t>49SELVA_1</t>
  </si>
  <si>
    <t>49SELVA 1</t>
  </si>
  <si>
    <t>50SELVA_1</t>
  </si>
  <si>
    <t>50SELVA 1</t>
  </si>
  <si>
    <t>51SELVA_1</t>
  </si>
  <si>
    <t>51SELVA 1</t>
  </si>
  <si>
    <t>52SELVA_1</t>
  </si>
  <si>
    <t>52SELVA 1</t>
  </si>
  <si>
    <t>53SELVA_1</t>
  </si>
  <si>
    <t>53SELVA 1</t>
  </si>
  <si>
    <t>54SELVA_1</t>
  </si>
  <si>
    <t>54SELVA 1</t>
  </si>
  <si>
    <t>R-59SELVA_1</t>
  </si>
  <si>
    <t>R-59SELVA 1</t>
  </si>
  <si>
    <t>56SELVA_1</t>
  </si>
  <si>
    <t>56SELVA 1</t>
  </si>
  <si>
    <t>57SELVA_1</t>
  </si>
  <si>
    <t>57SELVA 1</t>
  </si>
  <si>
    <t>58SELVA_1</t>
  </si>
  <si>
    <t>58SELVA 1</t>
  </si>
  <si>
    <t>59SELVA_1</t>
  </si>
  <si>
    <t>59SELVA 1</t>
  </si>
  <si>
    <t>60SELVA_1</t>
  </si>
  <si>
    <t>60SELVA 1</t>
  </si>
  <si>
    <t>61SELVA_1</t>
  </si>
  <si>
    <t>61SELVA 1</t>
  </si>
  <si>
    <t>62SELVA_1</t>
  </si>
  <si>
    <t>62SELVA 1</t>
  </si>
  <si>
    <t>63SELVA_1</t>
  </si>
  <si>
    <t>63SELVA 1</t>
  </si>
  <si>
    <t>64SELVA_1</t>
  </si>
  <si>
    <t>64SELVA 1</t>
  </si>
  <si>
    <t>65SELVA_1</t>
  </si>
  <si>
    <t>65SELVA 1</t>
  </si>
  <si>
    <t>66SELVA_1</t>
  </si>
  <si>
    <t>66SELVA 1</t>
  </si>
  <si>
    <t>67SELVA_1</t>
  </si>
  <si>
    <t>67SELVA 1</t>
  </si>
  <si>
    <t>68SELVA_1</t>
  </si>
  <si>
    <t>68SELVA 1</t>
  </si>
  <si>
    <t>R-73SELVA_1</t>
  </si>
  <si>
    <t>R-73SELVA 1</t>
  </si>
  <si>
    <t>70SELVA_1</t>
  </si>
  <si>
    <t>70SELVA 1</t>
  </si>
  <si>
    <t>71SELVA_1</t>
  </si>
  <si>
    <t>71SELVA 1</t>
  </si>
  <si>
    <t>72SELVA_1</t>
  </si>
  <si>
    <t>72SELVA 1</t>
  </si>
  <si>
    <t>73SELVA_1</t>
  </si>
  <si>
    <t>73SELVA 1</t>
  </si>
  <si>
    <t>74SELVA_1</t>
  </si>
  <si>
    <t>74SELVA 1</t>
  </si>
  <si>
    <t>75SELVA_1</t>
  </si>
  <si>
    <t>75SELVA 1</t>
  </si>
  <si>
    <t>76SELVA_1</t>
  </si>
  <si>
    <t>76SELVA 1</t>
  </si>
  <si>
    <t>77SELVA_1</t>
  </si>
  <si>
    <t>77SELVA 1</t>
  </si>
  <si>
    <t>78SELVA_1</t>
  </si>
  <si>
    <t>78SELVA 1</t>
  </si>
  <si>
    <t>79SELVA_1</t>
  </si>
  <si>
    <t>79SELVA 1</t>
  </si>
  <si>
    <t>80SELVA_1</t>
  </si>
  <si>
    <t>80SELVA 1</t>
  </si>
  <si>
    <t>81SELVA_1</t>
  </si>
  <si>
    <t>81SELVA 1</t>
  </si>
  <si>
    <t>82SELVA_1</t>
  </si>
  <si>
    <t>82SELVA 1</t>
  </si>
  <si>
    <t>83SELVA_1</t>
  </si>
  <si>
    <t>83SELVA 1</t>
  </si>
  <si>
    <t>84SELVA_1</t>
  </si>
  <si>
    <t>84SELVA 1</t>
  </si>
  <si>
    <t>85SELVA_1</t>
  </si>
  <si>
    <t>85SELVA 1</t>
  </si>
  <si>
    <t>86SELVA_1</t>
  </si>
  <si>
    <t>86SELVA 1</t>
  </si>
  <si>
    <t>87SELVA_1</t>
  </si>
  <si>
    <t>87SELVA 1</t>
  </si>
  <si>
    <t>88SELVA_1</t>
  </si>
  <si>
    <t>88SELVA 1</t>
  </si>
  <si>
    <t>89SELVA_1</t>
  </si>
  <si>
    <t>89SELVA 1</t>
  </si>
  <si>
    <t>90SELVA_1</t>
  </si>
  <si>
    <t>90SELVA 1</t>
  </si>
  <si>
    <t>91SELVA_1</t>
  </si>
  <si>
    <t>91SELVA 1</t>
  </si>
  <si>
    <t>92SELVA_1</t>
  </si>
  <si>
    <t>92SELVA 1</t>
  </si>
  <si>
    <t>93SELVA_1</t>
  </si>
  <si>
    <t>93SELVA 1</t>
  </si>
  <si>
    <t>94SELVA_1</t>
  </si>
  <si>
    <t>94SELVA 1</t>
  </si>
  <si>
    <t>95SELVA_1</t>
  </si>
  <si>
    <t>95SELVA 1</t>
  </si>
  <si>
    <t>96SELVA_1</t>
  </si>
  <si>
    <t>96SELVA 1</t>
  </si>
  <si>
    <t>97SELVA_1</t>
  </si>
  <si>
    <t>97SELVA 1</t>
  </si>
  <si>
    <t>98SELVA_1</t>
  </si>
  <si>
    <t>98SELVA 1</t>
  </si>
  <si>
    <t>99SELVA_1</t>
  </si>
  <si>
    <t>99SELVA 1</t>
  </si>
  <si>
    <t>100SELVA_1</t>
  </si>
  <si>
    <t>100SELVA 1</t>
  </si>
  <si>
    <t>101SELVA_1</t>
  </si>
  <si>
    <t>101SELVA 1</t>
  </si>
  <si>
    <t>102SELVA_1</t>
  </si>
  <si>
    <t>102SELVA 1</t>
  </si>
  <si>
    <t>103SELVA_1</t>
  </si>
  <si>
    <t>103SELVA 1</t>
  </si>
  <si>
    <t>104SELVA_1</t>
  </si>
  <si>
    <t>104SELVA 1</t>
  </si>
  <si>
    <t>105SELVA_1</t>
  </si>
  <si>
    <t>105SELVA 1</t>
  </si>
  <si>
    <t>106SELVA_1</t>
  </si>
  <si>
    <t>106SELVA 1</t>
  </si>
  <si>
    <t>107SELVA_1</t>
  </si>
  <si>
    <t>107SELVA 1</t>
  </si>
  <si>
    <t>108SELVA_1</t>
  </si>
  <si>
    <t>108SELVA 1</t>
  </si>
  <si>
    <t>109SELVA_1</t>
  </si>
  <si>
    <t>109SELVA 1</t>
  </si>
  <si>
    <t>110SELVA_1</t>
  </si>
  <si>
    <t>110SELVA 1</t>
  </si>
  <si>
    <t>111SELVA_1</t>
  </si>
  <si>
    <t>111SELVA 1</t>
  </si>
  <si>
    <t>112SELVA_1</t>
  </si>
  <si>
    <t>112SELVA 1</t>
  </si>
  <si>
    <t>113SELVA_1</t>
  </si>
  <si>
    <t>113SELVA 1</t>
  </si>
  <si>
    <t>114SELVA_1</t>
  </si>
  <si>
    <t>114SELVA 1</t>
  </si>
  <si>
    <t>1SELVA_2</t>
  </si>
  <si>
    <t>1SELVA 2</t>
  </si>
  <si>
    <t>2SELVA_2</t>
  </si>
  <si>
    <t>2SELVA 2</t>
  </si>
  <si>
    <t>3SELVA_2</t>
  </si>
  <si>
    <t>3SELVA 2</t>
  </si>
  <si>
    <t>4SELVA_2</t>
  </si>
  <si>
    <t>4SELVA 2</t>
  </si>
  <si>
    <t>5SELVA_2</t>
  </si>
  <si>
    <t>5SELVA 2</t>
  </si>
  <si>
    <t>6SELVA_2</t>
  </si>
  <si>
    <t>6SELVA 2</t>
  </si>
  <si>
    <t>7SELVA_2</t>
  </si>
  <si>
    <t>7SELVA 2</t>
  </si>
  <si>
    <t>8SELVA_2</t>
  </si>
  <si>
    <t>8SELVA 2</t>
  </si>
  <si>
    <t>9SELVA_2</t>
  </si>
  <si>
    <t>9SELVA 2</t>
  </si>
  <si>
    <t>10SELVA_2</t>
  </si>
  <si>
    <t>10SELVA 2</t>
  </si>
  <si>
    <t>11SELVA_2</t>
  </si>
  <si>
    <t>11SELVA 2</t>
  </si>
  <si>
    <t>12SELVA_2</t>
  </si>
  <si>
    <t>12SELVA 2</t>
  </si>
  <si>
    <t>13SELVA_2</t>
  </si>
  <si>
    <t>13SELVA 2</t>
  </si>
  <si>
    <t>14SELVA_2</t>
  </si>
  <si>
    <t>14SELVA 2</t>
  </si>
  <si>
    <t>15SELVA_2</t>
  </si>
  <si>
    <t>15SELVA 2</t>
  </si>
  <si>
    <t>16SELVA_2</t>
  </si>
  <si>
    <t>16SELVA 2</t>
  </si>
  <si>
    <t>17SELVA_2</t>
  </si>
  <si>
    <t>17SELVA 2</t>
  </si>
  <si>
    <t>18SELVA_2</t>
  </si>
  <si>
    <t>18SELVA 2</t>
  </si>
  <si>
    <t>19SELVA_2</t>
  </si>
  <si>
    <t>19SELVA 2</t>
  </si>
  <si>
    <t>20SELVA_2</t>
  </si>
  <si>
    <t>20SELVA 2</t>
  </si>
  <si>
    <t>21SELVA_2</t>
  </si>
  <si>
    <t>21SELVA 2</t>
  </si>
  <si>
    <t>22SELVA_2</t>
  </si>
  <si>
    <t>22SELVA 2</t>
  </si>
  <si>
    <t>23SELVA_2</t>
  </si>
  <si>
    <t>23SELVA 2</t>
  </si>
  <si>
    <t>24SELVA_2</t>
  </si>
  <si>
    <t>24SELVA 2</t>
  </si>
  <si>
    <t>25SELVA_2</t>
  </si>
  <si>
    <t>25SELVA 2</t>
  </si>
  <si>
    <t>26SELVA_2</t>
  </si>
  <si>
    <t>26SELVA 2</t>
  </si>
  <si>
    <t>R-48SELVA_4</t>
  </si>
  <si>
    <t>R-48SELVA 4</t>
  </si>
  <si>
    <t>29SELVA_2</t>
  </si>
  <si>
    <t>29SELVA 2</t>
  </si>
  <si>
    <t>30SELVA_2</t>
  </si>
  <si>
    <t>30SELVA 2</t>
  </si>
  <si>
    <t>31SELVA_2</t>
  </si>
  <si>
    <t>31SELVA 2</t>
  </si>
  <si>
    <t>32SELVA_2</t>
  </si>
  <si>
    <t>32SELVA 2</t>
  </si>
  <si>
    <t>33SELVA_2</t>
  </si>
  <si>
    <t>33SELVA 2</t>
  </si>
  <si>
    <t>34SELVA_2</t>
  </si>
  <si>
    <t>34SELVA 2</t>
  </si>
  <si>
    <t>35SELVA_2</t>
  </si>
  <si>
    <t>35SELVA 2</t>
  </si>
  <si>
    <t>36SELVA_2</t>
  </si>
  <si>
    <t>36SELVA 2</t>
  </si>
  <si>
    <t>37SELVA_2</t>
  </si>
  <si>
    <t>37SELVA 2</t>
  </si>
  <si>
    <t>38SELVA_2</t>
  </si>
  <si>
    <t>38SELVA 2</t>
  </si>
  <si>
    <t>39SELVA_2</t>
  </si>
  <si>
    <t>39SELVA 2</t>
  </si>
  <si>
    <t>40SELVA_2</t>
  </si>
  <si>
    <t>40SELVA 2</t>
  </si>
  <si>
    <t>41SELVA_2</t>
  </si>
  <si>
    <t>41SELVA 2</t>
  </si>
  <si>
    <t>R-46SELVA_2</t>
  </si>
  <si>
    <t>R-46SELVA 2</t>
  </si>
  <si>
    <t xml:space="preserve">PREMIUM A </t>
  </si>
  <si>
    <t>43SELVA_2</t>
  </si>
  <si>
    <t>43SELVA 2</t>
  </si>
  <si>
    <t>44SELVA_2</t>
  </si>
  <si>
    <t>44SELVA 2</t>
  </si>
  <si>
    <t>45SELVA_2</t>
  </si>
  <si>
    <t>45SELVA 2</t>
  </si>
  <si>
    <t>46SELVA_2</t>
  </si>
  <si>
    <t>46SELVA 2</t>
  </si>
  <si>
    <t>47SELVA_2</t>
  </si>
  <si>
    <t>47SELVA 2</t>
  </si>
  <si>
    <t>48SELVA_2</t>
  </si>
  <si>
    <t>48SELVA 2</t>
  </si>
  <si>
    <t>49SELVA_2</t>
  </si>
  <si>
    <t>49SELVA 2</t>
  </si>
  <si>
    <t>50SELVA_2</t>
  </si>
  <si>
    <t>50SELVA 2</t>
  </si>
  <si>
    <t>R-54SELVA_2</t>
  </si>
  <si>
    <t>R-54SELVA 2</t>
  </si>
  <si>
    <t>R-55SELVA_2</t>
  </si>
  <si>
    <t>R-55SELVA 2</t>
  </si>
  <si>
    <t>53SELVA_2</t>
  </si>
  <si>
    <t>53SELVA 2</t>
  </si>
  <si>
    <t>54SELVA_2</t>
  </si>
  <si>
    <t>54SELVA 2</t>
  </si>
  <si>
    <t>55SELVA_2</t>
  </si>
  <si>
    <t>55SELVA 2</t>
  </si>
  <si>
    <t>56SELVA_2</t>
  </si>
  <si>
    <t>56SELVA 2</t>
  </si>
  <si>
    <t>57SELVA_2</t>
  </si>
  <si>
    <t>57SELVA 2</t>
  </si>
  <si>
    <t>58SELVA_2</t>
  </si>
  <si>
    <t>58SELVA 2</t>
  </si>
  <si>
    <t>59SELVA_2</t>
  </si>
  <si>
    <t>59SELVA 2</t>
  </si>
  <si>
    <t>60SELVA_2</t>
  </si>
  <si>
    <t>60SELVA 2</t>
  </si>
  <si>
    <t>61SELVA_2</t>
  </si>
  <si>
    <t>61SELVA 2</t>
  </si>
  <si>
    <t>62SELVA_2</t>
  </si>
  <si>
    <t>62SELVA 2</t>
  </si>
  <si>
    <t>R-65SELVA_2</t>
  </si>
  <si>
    <t>R-65SELVA 2</t>
  </si>
  <si>
    <t>64SELVA_2</t>
  </si>
  <si>
    <t>64SELVA 2</t>
  </si>
  <si>
    <t>65SELVA_2</t>
  </si>
  <si>
    <t>65SELVA 2</t>
  </si>
  <si>
    <t>66SELVA_2</t>
  </si>
  <si>
    <t>66SELVA 2</t>
  </si>
  <si>
    <t>R-69SELVA_2</t>
  </si>
  <si>
    <t>R-69SELVA 2</t>
  </si>
  <si>
    <t>R-70SELVA_2</t>
  </si>
  <si>
    <t>R-70SELVA 2</t>
  </si>
  <si>
    <t>69SELVA_2</t>
  </si>
  <si>
    <t>69SELVA 2</t>
  </si>
  <si>
    <t>70SELVA_2</t>
  </si>
  <si>
    <t>70SELVA 2</t>
  </si>
  <si>
    <t>71SELVA_2</t>
  </si>
  <si>
    <t>71SELVA 2</t>
  </si>
  <si>
    <t>72SELVA_2</t>
  </si>
  <si>
    <t>72SELVA 2</t>
  </si>
  <si>
    <t>R-80SELVA_2</t>
  </si>
  <si>
    <t>R-80SELVA 2</t>
  </si>
  <si>
    <t>74SELVA_2</t>
  </si>
  <si>
    <t>74SELVA 2</t>
  </si>
  <si>
    <t>75SELVA_2</t>
  </si>
  <si>
    <t>75SELVA 2</t>
  </si>
  <si>
    <t>76SELVA_2</t>
  </si>
  <si>
    <t>76SELVA 2</t>
  </si>
  <si>
    <t>77SELVA_2</t>
  </si>
  <si>
    <t>77SELVA 2</t>
  </si>
  <si>
    <t>78SELVA_2</t>
  </si>
  <si>
    <t>78SELVA 2</t>
  </si>
  <si>
    <t>79SELVA_2</t>
  </si>
  <si>
    <t>79SELVA 2</t>
  </si>
  <si>
    <t>80SELVA_2</t>
  </si>
  <si>
    <t>80SELVA 2</t>
  </si>
  <si>
    <t>R-106SELVA_2</t>
  </si>
  <si>
    <t>R-106SELVA 2</t>
  </si>
  <si>
    <t>82SELVA_2</t>
  </si>
  <si>
    <t>82SELVA 2</t>
  </si>
  <si>
    <t>R-104SELVA_2</t>
  </si>
  <si>
    <t>R-104SELVA 2</t>
  </si>
  <si>
    <t>84SELVA_2</t>
  </si>
  <si>
    <t>84SELVA 2</t>
  </si>
  <si>
    <t>85SELVA_2</t>
  </si>
  <si>
    <t>85SELVA 2</t>
  </si>
  <si>
    <t>86SELVA_2</t>
  </si>
  <si>
    <t>86SELVA 2</t>
  </si>
  <si>
    <t>R-98SELVA_2</t>
  </si>
  <si>
    <t>R-98SELVA 2</t>
  </si>
  <si>
    <t>R-90SELVA_2</t>
  </si>
  <si>
    <t>R-90SELVA 2</t>
  </si>
  <si>
    <t>89SELVA_2</t>
  </si>
  <si>
    <t>89SELVA 2</t>
  </si>
  <si>
    <t>90SELVA_2</t>
  </si>
  <si>
    <t>90SELVA 2</t>
  </si>
  <si>
    <t>R-95SELVA_2</t>
  </si>
  <si>
    <t>R-95SELVA 2</t>
  </si>
  <si>
    <t>92SELVA_2</t>
  </si>
  <si>
    <t>92SELVA 2</t>
  </si>
  <si>
    <t>93SELVA_2</t>
  </si>
  <si>
    <t>93SELVA 2</t>
  </si>
  <si>
    <t>94SELVA_2</t>
  </si>
  <si>
    <t>94SELVA 2</t>
  </si>
  <si>
    <t>95SELVA_2</t>
  </si>
  <si>
    <t>95SELVA 2</t>
  </si>
  <si>
    <t>96SELVA_2</t>
  </si>
  <si>
    <t>96SELVA 2</t>
  </si>
  <si>
    <t>97SELVA_2</t>
  </si>
  <si>
    <t>97SELVA 2</t>
  </si>
  <si>
    <t>98SELVA_2</t>
  </si>
  <si>
    <t>98SELVA 2</t>
  </si>
  <si>
    <t>99SELVA_2</t>
  </si>
  <si>
    <t>99SELVA 2</t>
  </si>
  <si>
    <t>100SELVA_2</t>
  </si>
  <si>
    <t>100SELVA 2</t>
  </si>
  <si>
    <t>101SELVA_2</t>
  </si>
  <si>
    <t>101SELVA 2</t>
  </si>
  <si>
    <t>R-50PARAMO_4</t>
  </si>
  <si>
    <t>R-50PARAMO 4</t>
  </si>
  <si>
    <t>103SELVA_2</t>
  </si>
  <si>
    <t>103SELVA 2</t>
  </si>
  <si>
    <t>104SELVA_2</t>
  </si>
  <si>
    <t>104SELVA 2</t>
  </si>
  <si>
    <t>105SELVA_2</t>
  </si>
  <si>
    <t>105SELVA 2</t>
  </si>
  <si>
    <t>106SELVA_2</t>
  </si>
  <si>
    <t>106SELVA 2</t>
  </si>
  <si>
    <t>107SELVA_2</t>
  </si>
  <si>
    <t>107SELVA 2</t>
  </si>
  <si>
    <t>108SELVA_2</t>
  </si>
  <si>
    <t>108SELVA 2</t>
  </si>
  <si>
    <t>109SELVA_2</t>
  </si>
  <si>
    <t>109SELVA 2</t>
  </si>
  <si>
    <t>110SELVA_2</t>
  </si>
  <si>
    <t>110SELVA 2</t>
  </si>
  <si>
    <t>111SELVA_2</t>
  </si>
  <si>
    <t>111SELVA 2</t>
  </si>
  <si>
    <t>112SELVA_2</t>
  </si>
  <si>
    <t>112SELVA 2</t>
  </si>
  <si>
    <t>113SELVA_2</t>
  </si>
  <si>
    <t>113SELVA 2</t>
  </si>
  <si>
    <t>114SELVA_2</t>
  </si>
  <si>
    <t>114SELVA 2</t>
  </si>
  <si>
    <t>115SELVA_2</t>
  </si>
  <si>
    <t>115SELVA 2</t>
  </si>
  <si>
    <t>1SELVA_3</t>
  </si>
  <si>
    <t>1SELVA 3</t>
  </si>
  <si>
    <t>2SELVA_3</t>
  </si>
  <si>
    <t>2SELVA 3</t>
  </si>
  <si>
    <t>3SELVA_3</t>
  </si>
  <si>
    <t>3SELVA 3</t>
  </si>
  <si>
    <t>4SELVA_3</t>
  </si>
  <si>
    <t>4SELVA 3</t>
  </si>
  <si>
    <t>5SELVA_3</t>
  </si>
  <si>
    <t>5SELVA 3</t>
  </si>
  <si>
    <t>6SELVA_3</t>
  </si>
  <si>
    <t>6SELVA 3</t>
  </si>
  <si>
    <t>7SELVA_3</t>
  </si>
  <si>
    <t>7SELVA 3</t>
  </si>
  <si>
    <t>8SELVA_3</t>
  </si>
  <si>
    <t>8SELVA 3</t>
  </si>
  <si>
    <t>9SELVA_3</t>
  </si>
  <si>
    <t>9SELVA 3</t>
  </si>
  <si>
    <t>10SELVA_3</t>
  </si>
  <si>
    <t>10SELVA 3</t>
  </si>
  <si>
    <t>11SELVA_3</t>
  </si>
  <si>
    <t>11SELVA 3</t>
  </si>
  <si>
    <t>R-14SELVA_3</t>
  </si>
  <si>
    <t>R-14SELVA 3</t>
  </si>
  <si>
    <t>13SELVA_3</t>
  </si>
  <si>
    <t>13SELVA 3</t>
  </si>
  <si>
    <t>14SELVA_3</t>
  </si>
  <si>
    <t>14SELVA 3</t>
  </si>
  <si>
    <t>15SELVA_3</t>
  </si>
  <si>
    <t>15SELVA 3</t>
  </si>
  <si>
    <t>16SELVA_3</t>
  </si>
  <si>
    <t>16SELVA 3</t>
  </si>
  <si>
    <t>17SELVA_3</t>
  </si>
  <si>
    <t>17SELVA 3</t>
  </si>
  <si>
    <t>18SELVA_3</t>
  </si>
  <si>
    <t>18SELVA 3</t>
  </si>
  <si>
    <t>19SELVA_3</t>
  </si>
  <si>
    <t>19SELVA 3</t>
  </si>
  <si>
    <t>20SELVA_3</t>
  </si>
  <si>
    <t>20SELVA 3</t>
  </si>
  <si>
    <t>21SELVA_3</t>
  </si>
  <si>
    <t>21SELVA 3</t>
  </si>
  <si>
    <t>22SELVA_3</t>
  </si>
  <si>
    <t>22SELVA 3</t>
  </si>
  <si>
    <t>23SELVA_3</t>
  </si>
  <si>
    <t>23SELVA 3</t>
  </si>
  <si>
    <t>24SELVA_3</t>
  </si>
  <si>
    <t>24SELVA 3</t>
  </si>
  <si>
    <t>25SELVA_3</t>
  </si>
  <si>
    <t>25SELVA 3</t>
  </si>
  <si>
    <t>26SELVA_3</t>
  </si>
  <si>
    <t>26SELVA 3</t>
  </si>
  <si>
    <t>27SELVA_3</t>
  </si>
  <si>
    <t>27SELVA 3</t>
  </si>
  <si>
    <t>28SELVA_3</t>
  </si>
  <si>
    <t>28SELVA 3</t>
  </si>
  <si>
    <t>29SELVA_3</t>
  </si>
  <si>
    <t>29SELVA 3</t>
  </si>
  <si>
    <t>30SELVA_3</t>
  </si>
  <si>
    <t>30SELVA 3</t>
  </si>
  <si>
    <t>31SELVA_3</t>
  </si>
  <si>
    <t>31SELVA 3</t>
  </si>
  <si>
    <t>32SELVA_3</t>
  </si>
  <si>
    <t>32SELVA 3</t>
  </si>
  <si>
    <t>33SELVA_3</t>
  </si>
  <si>
    <t>33SELVA 3</t>
  </si>
  <si>
    <t>34SELVA_3</t>
  </si>
  <si>
    <t>34SELVA 3</t>
  </si>
  <si>
    <t>35SELVA_3</t>
  </si>
  <si>
    <t>35SELVA 3</t>
  </si>
  <si>
    <t>R-38SELVA_3</t>
  </si>
  <si>
    <t>R-38SELVA 3</t>
  </si>
  <si>
    <t>R-73SELVA_3</t>
  </si>
  <si>
    <t>R-73SELVA 3</t>
  </si>
  <si>
    <t>R-40SELVA_3</t>
  </si>
  <si>
    <t>R-40SELVA 3</t>
  </si>
  <si>
    <t>39SELVA_3</t>
  </si>
  <si>
    <t>39SELVA 3</t>
  </si>
  <si>
    <t>40SELVA_3</t>
  </si>
  <si>
    <t>40SELVA 3</t>
  </si>
  <si>
    <t>41SELVA_3</t>
  </si>
  <si>
    <t>41SELVA 3</t>
  </si>
  <si>
    <t>42SELVA_3</t>
  </si>
  <si>
    <t>42SELVA 3</t>
  </si>
  <si>
    <t>43SELVA_3</t>
  </si>
  <si>
    <t>43SELVA 3</t>
  </si>
  <si>
    <t>R-52SELVA_3</t>
  </si>
  <si>
    <t>R-52SELVA 3</t>
  </si>
  <si>
    <t>45SELVA_3</t>
  </si>
  <si>
    <t>45SELVA 3</t>
  </si>
  <si>
    <t>46SELVA_3</t>
  </si>
  <si>
    <t>46SELVA 3</t>
  </si>
  <si>
    <t>47SELVA_3</t>
  </si>
  <si>
    <t>47SELVA 3</t>
  </si>
  <si>
    <t>48SELVA_3</t>
  </si>
  <si>
    <t>48SELVA 3</t>
  </si>
  <si>
    <t>49SELVA_3</t>
  </si>
  <si>
    <t>49SELVA 3</t>
  </si>
  <si>
    <t>50SELVA_3</t>
  </si>
  <si>
    <t>50SELVA 3</t>
  </si>
  <si>
    <t>51SELVA_3</t>
  </si>
  <si>
    <t>51SELVA 3</t>
  </si>
  <si>
    <t>52SELVA_3</t>
  </si>
  <si>
    <t>52SELVA 3</t>
  </si>
  <si>
    <t>53SELVA_3</t>
  </si>
  <si>
    <t>53SELVA 3</t>
  </si>
  <si>
    <t>54SELVA_3</t>
  </si>
  <si>
    <t>54SELVA 3</t>
  </si>
  <si>
    <t>55SELVA_3</t>
  </si>
  <si>
    <t>55SELVA 3</t>
  </si>
  <si>
    <t>56SELVA_3</t>
  </si>
  <si>
    <t>56SELVA 3</t>
  </si>
  <si>
    <t>57SELVA_3</t>
  </si>
  <si>
    <t>57SELVA 3</t>
  </si>
  <si>
    <t>58SELVA_3</t>
  </si>
  <si>
    <t>58SELVA 3</t>
  </si>
  <si>
    <t>R-2SELVA_3</t>
  </si>
  <si>
    <t>R-2SELVA 3</t>
  </si>
  <si>
    <t>60SELVA_3</t>
  </si>
  <si>
    <t>60SELVA 3</t>
  </si>
  <si>
    <t>61SELVA_3</t>
  </si>
  <si>
    <t>61SELVA 3</t>
  </si>
  <si>
    <t>62SELVA_3</t>
  </si>
  <si>
    <t>62SELVA 3</t>
  </si>
  <si>
    <t>63SELVA_3</t>
  </si>
  <si>
    <t>63SELVA 3</t>
  </si>
  <si>
    <t>64SELVA_3</t>
  </si>
  <si>
    <t>64SELVA 3</t>
  </si>
  <si>
    <t>65SELVA_3</t>
  </si>
  <si>
    <t>65SELVA 3</t>
  </si>
  <si>
    <t>66SELVA_3</t>
  </si>
  <si>
    <t>66SELVA 3</t>
  </si>
  <si>
    <t>67SELVA_3</t>
  </si>
  <si>
    <t>67SELVA 3</t>
  </si>
  <si>
    <t>68SELVA_3</t>
  </si>
  <si>
    <t>68SELVA 3</t>
  </si>
  <si>
    <t>69SELVA_3</t>
  </si>
  <si>
    <t>69SELVA 3</t>
  </si>
  <si>
    <t>70SELVA_3</t>
  </si>
  <si>
    <t>70SELVA 3</t>
  </si>
  <si>
    <t>71SELVA_3</t>
  </si>
  <si>
    <t>71SELVA 3</t>
  </si>
  <si>
    <t>72SELVA_3</t>
  </si>
  <si>
    <t>72SELVA 3</t>
  </si>
  <si>
    <t>73SELVA_3</t>
  </si>
  <si>
    <t>73SELVA 3</t>
  </si>
  <si>
    <t>74SELVA_3</t>
  </si>
  <si>
    <t>74SELVA 3</t>
  </si>
  <si>
    <t>75SELVA_3</t>
  </si>
  <si>
    <t>75SELVA 3</t>
  </si>
  <si>
    <t>76SELVA_3</t>
  </si>
  <si>
    <t>76SELVA 3</t>
  </si>
  <si>
    <t>77SELVA_3</t>
  </si>
  <si>
    <t>77SELVA 3</t>
  </si>
  <si>
    <t>78SELVA_3</t>
  </si>
  <si>
    <t>78SELVA 3</t>
  </si>
  <si>
    <t>79SELVA_3</t>
  </si>
  <si>
    <t>79SELVA 3</t>
  </si>
  <si>
    <t>80SELVA_3</t>
  </si>
  <si>
    <t>80SELVA 3</t>
  </si>
  <si>
    <t>81SELVA_3</t>
  </si>
  <si>
    <t>81SELVA 3</t>
  </si>
  <si>
    <t>82SELVA_3</t>
  </si>
  <si>
    <t>82SELVA 3</t>
  </si>
  <si>
    <t>83SELVA_3</t>
  </si>
  <si>
    <t>83SELVA 3</t>
  </si>
  <si>
    <t>84SELVA_3</t>
  </si>
  <si>
    <t>84SELVA 3</t>
  </si>
  <si>
    <t>85SELVA_3</t>
  </si>
  <si>
    <t>85SELVA 3</t>
  </si>
  <si>
    <t>86SELVA_3</t>
  </si>
  <si>
    <t>86SELVA 3</t>
  </si>
  <si>
    <t>87SELVA_3</t>
  </si>
  <si>
    <t>87SELVA 3</t>
  </si>
  <si>
    <t>88SELVA_3</t>
  </si>
  <si>
    <t>88SELVA 3</t>
  </si>
  <si>
    <t>89SELVA_3</t>
  </si>
  <si>
    <t>89SELVA 3</t>
  </si>
  <si>
    <t>90SELVA_3</t>
  </si>
  <si>
    <t>90SELVA 3</t>
  </si>
  <si>
    <t>91SELVA_3</t>
  </si>
  <si>
    <t>91SELVA 3</t>
  </si>
  <si>
    <t>92SELVA_3</t>
  </si>
  <si>
    <t>92SELVA 3</t>
  </si>
  <si>
    <t>93SELVA_3</t>
  </si>
  <si>
    <t>93SELVA 3</t>
  </si>
  <si>
    <t>94SELVA_3</t>
  </si>
  <si>
    <t>94SELVA 3</t>
  </si>
  <si>
    <t>95SELVA_3</t>
  </si>
  <si>
    <t>95SELVA 3</t>
  </si>
  <si>
    <t>96SELVA_3</t>
  </si>
  <si>
    <t>96SELVA 3</t>
  </si>
  <si>
    <t>97SELVA_3</t>
  </si>
  <si>
    <t>97SELVA 3</t>
  </si>
  <si>
    <t>98SELVA_3</t>
  </si>
  <si>
    <t>98SELVA 3</t>
  </si>
  <si>
    <t>99SELVA_3</t>
  </si>
  <si>
    <t>99SELVA 3</t>
  </si>
  <si>
    <t>100SELVA_3</t>
  </si>
  <si>
    <t>100SELVA 3</t>
  </si>
  <si>
    <t>101SELVA_3</t>
  </si>
  <si>
    <t>101SELVA 3</t>
  </si>
  <si>
    <t>102SELVA_3</t>
  </si>
  <si>
    <t>102SELVA 3</t>
  </si>
  <si>
    <t>103SELVA_3</t>
  </si>
  <si>
    <t>103SELVA 3</t>
  </si>
  <si>
    <t>104SELVA_3</t>
  </si>
  <si>
    <t>104SELVA 3</t>
  </si>
  <si>
    <t>R-112SELVA_3</t>
  </si>
  <si>
    <t>R-112SELVA 3</t>
  </si>
  <si>
    <t>1SELVA_4</t>
  </si>
  <si>
    <t>1SELVA 4</t>
  </si>
  <si>
    <t>2SELVA_4</t>
  </si>
  <si>
    <t>2SELVA 4</t>
  </si>
  <si>
    <t>3SELVA_4</t>
  </si>
  <si>
    <t>3SELVA 4</t>
  </si>
  <si>
    <t>4SELVA_4</t>
  </si>
  <si>
    <t>4SELVA 4</t>
  </si>
  <si>
    <t>5SELVA_4</t>
  </si>
  <si>
    <t>5SELVA 4</t>
  </si>
  <si>
    <t>R-4SELVA_4</t>
  </si>
  <si>
    <t>R-4SELVA 4</t>
  </si>
  <si>
    <t>R-5SELVA_4</t>
  </si>
  <si>
    <t>R-5SELVA 4</t>
  </si>
  <si>
    <t>8SELVA_4</t>
  </si>
  <si>
    <t>8SELVA 4</t>
  </si>
  <si>
    <t>9SELVA_4</t>
  </si>
  <si>
    <t>9SELVA 4</t>
  </si>
  <si>
    <t>10SELVA_4</t>
  </si>
  <si>
    <t>10SELVA 4</t>
  </si>
  <si>
    <t>11SELVA_4</t>
  </si>
  <si>
    <t>11SELVA 4</t>
  </si>
  <si>
    <t>12SELVA_4</t>
  </si>
  <si>
    <t>12SELVA 4</t>
  </si>
  <si>
    <t>13SELVA_4</t>
  </si>
  <si>
    <t>13SELVA 4</t>
  </si>
  <si>
    <t>R-19SELVA_4</t>
  </si>
  <si>
    <t>R-19SELVA 4</t>
  </si>
  <si>
    <t>R-21SELVA_4</t>
  </si>
  <si>
    <t>R-21SELVA 4</t>
  </si>
  <si>
    <t>17SELVA_4</t>
  </si>
  <si>
    <t>17SELVA 4</t>
  </si>
  <si>
    <t>18SELVA_4</t>
  </si>
  <si>
    <t>18SELVA 4</t>
  </si>
  <si>
    <t>19SELVA_4</t>
  </si>
  <si>
    <t>19SELVA 4</t>
  </si>
  <si>
    <t>20SELVA_4</t>
  </si>
  <si>
    <t>20SELVA 4</t>
  </si>
  <si>
    <t>21SELVA_4</t>
  </si>
  <si>
    <t>21SELVA 4</t>
  </si>
  <si>
    <t>R-22SELVA_4</t>
  </si>
  <si>
    <t>R-22SELVA 4</t>
  </si>
  <si>
    <t>23SELVA_4</t>
  </si>
  <si>
    <t>23SELVA 4</t>
  </si>
  <si>
    <t>R-25SELVA_4</t>
  </si>
  <si>
    <t>R-25SELVA 4</t>
  </si>
  <si>
    <t>25SELVA_4</t>
  </si>
  <si>
    <t>25SELVA 4</t>
  </si>
  <si>
    <t>26SELVA_4</t>
  </si>
  <si>
    <t>26SELVA 4</t>
  </si>
  <si>
    <t>R-17SELVA_4</t>
  </si>
  <si>
    <t>R-17SELVA 4</t>
  </si>
  <si>
    <t>R-16SELVA_4</t>
  </si>
  <si>
    <t>R-16SELVA 4</t>
  </si>
  <si>
    <t>R-15SELVA_4</t>
  </si>
  <si>
    <t>R-15SELVA 4</t>
  </si>
  <si>
    <t>30SELVA_4</t>
  </si>
  <si>
    <t>30SELVA 4</t>
  </si>
  <si>
    <t>31SELVA_4</t>
  </si>
  <si>
    <t>31SELVA 4</t>
  </si>
  <si>
    <t>R-10SELVA_4</t>
  </si>
  <si>
    <t>R-10SELVA 4</t>
  </si>
  <si>
    <t>R-7SELVA_4</t>
  </si>
  <si>
    <t>R-7SELVA 4</t>
  </si>
  <si>
    <t>R-8SELVA_4</t>
  </si>
  <si>
    <t>R-8SELVA 4</t>
  </si>
  <si>
    <t>R-57SELVA_4</t>
  </si>
  <si>
    <t>R-57SELVA 4</t>
  </si>
  <si>
    <t>R-11SELVA_4</t>
  </si>
  <si>
    <t>R-11SELVA 4</t>
  </si>
  <si>
    <t>R-24SELVA_4</t>
  </si>
  <si>
    <t>R-24SELVA 4</t>
  </si>
  <si>
    <t>R-18SELVA_4</t>
  </si>
  <si>
    <t>R-18SELVA 4</t>
  </si>
  <si>
    <t>R-23SELVA_4</t>
  </si>
  <si>
    <t>R-23SELVA 4</t>
  </si>
  <si>
    <t>R-6SELVA_4</t>
  </si>
  <si>
    <t>R-6SELVA 4</t>
  </si>
  <si>
    <t>R-26TAIGA_3</t>
  </si>
  <si>
    <t>R-26TAIGA 3</t>
  </si>
  <si>
    <t>R-35SELVA_4</t>
  </si>
  <si>
    <t>R-35SELVA 4</t>
  </si>
  <si>
    <t>R-42SELVA_4</t>
  </si>
  <si>
    <t>R-42SELVA 4</t>
  </si>
  <si>
    <t>R-36SELVA_4</t>
  </si>
  <si>
    <t>R-36SELVA 4</t>
  </si>
  <si>
    <t>R-41SELVA_4</t>
  </si>
  <si>
    <t>R-41SELVA 4</t>
  </si>
  <si>
    <t>45SELVA_4</t>
  </si>
  <si>
    <t>45SELVA 4</t>
  </si>
  <si>
    <t>R-49SELVA_4</t>
  </si>
  <si>
    <t>R-49SELVA 4</t>
  </si>
  <si>
    <t>R-31SELVA_4</t>
  </si>
  <si>
    <t>R-31SELVA 4</t>
  </si>
  <si>
    <t>R-9SELVA_4</t>
  </si>
  <si>
    <t>R-9SELVA 4</t>
  </si>
  <si>
    <t>R-47SELVA_4</t>
  </si>
  <si>
    <t>R-47SELVA 4</t>
  </si>
  <si>
    <t>R-50SELVA_4</t>
  </si>
  <si>
    <t>R-50SELVA 4</t>
  </si>
  <si>
    <t>R-51SELVA_4</t>
  </si>
  <si>
    <t>R-51SELVA 4</t>
  </si>
  <si>
    <t>52SELVA_4</t>
  </si>
  <si>
    <t>52SELVA 4</t>
  </si>
  <si>
    <t>R-26SELVA_4</t>
  </si>
  <si>
    <t>R-26SELVA 4</t>
  </si>
  <si>
    <t>R-38SELVA_4</t>
  </si>
  <si>
    <t>R-38SELVA 4</t>
  </si>
  <si>
    <t>R-39SELVA_4</t>
  </si>
  <si>
    <t>R-39SELVA 4</t>
  </si>
  <si>
    <t>56SELVA_4</t>
  </si>
  <si>
    <t>56SELVA 4</t>
  </si>
  <si>
    <t>R-58SELVA_4</t>
  </si>
  <si>
    <t>R-58SELVA 4</t>
  </si>
  <si>
    <t>R-55SELVA_4</t>
  </si>
  <si>
    <t>R-55SELVA 4</t>
  </si>
  <si>
    <t>R-56SELVA_4</t>
  </si>
  <si>
    <t>R-56SELVA 4</t>
  </si>
  <si>
    <t>60SELVA_4</t>
  </si>
  <si>
    <t>60SELVA 4</t>
  </si>
  <si>
    <t>R-30SELVA_4</t>
  </si>
  <si>
    <t>R-30SELVA 4</t>
  </si>
  <si>
    <t>62SELVA_4</t>
  </si>
  <si>
    <t>62SELVA 4</t>
  </si>
  <si>
    <t>63SELVA_4</t>
  </si>
  <si>
    <t>63SELVA 4</t>
  </si>
  <si>
    <t>R-29SELVA_4</t>
  </si>
  <si>
    <t>R-29SELVA 4</t>
  </si>
  <si>
    <t>1BOSQUE_1</t>
  </si>
  <si>
    <t>1BOSQUE 1</t>
  </si>
  <si>
    <t>2BOSQUE_1</t>
  </si>
  <si>
    <t>2BOSQUE 1</t>
  </si>
  <si>
    <t>3BOSQUE_1</t>
  </si>
  <si>
    <t>3BOSQUE 1</t>
  </si>
  <si>
    <t>4BOSQUE_1</t>
  </si>
  <si>
    <t>4BOSQUE 1</t>
  </si>
  <si>
    <t>5BOSQUE_1</t>
  </si>
  <si>
    <t>5BOSQUE 1</t>
  </si>
  <si>
    <t>6BOSQUE_1</t>
  </si>
  <si>
    <t>6BOSQUE 1</t>
  </si>
  <si>
    <t>7BOSQUE_1</t>
  </si>
  <si>
    <t>7BOSQUE 1</t>
  </si>
  <si>
    <t>8BOSQUE_1</t>
  </si>
  <si>
    <t>8BOSQUE 1</t>
  </si>
  <si>
    <t>9BOSQUE_1</t>
  </si>
  <si>
    <t>9BOSQUE 1</t>
  </si>
  <si>
    <t>10BOSQUE_1</t>
  </si>
  <si>
    <t>10BOSQUE 1</t>
  </si>
  <si>
    <t>11BOSQUE_1</t>
  </si>
  <si>
    <t>11BOSQUE 1</t>
  </si>
  <si>
    <t>12BOSQUE_1</t>
  </si>
  <si>
    <t>12BOSQUE 1</t>
  </si>
  <si>
    <t>13BOSQUE_1</t>
  </si>
  <si>
    <t>13BOSQUE 1</t>
  </si>
  <si>
    <t>14BOSQUE_1</t>
  </si>
  <si>
    <t>14BOSQUE 1</t>
  </si>
  <si>
    <t>15BOSQUE_1</t>
  </si>
  <si>
    <t>15BOSQUE 1</t>
  </si>
  <si>
    <t>16BOSQUE_1</t>
  </si>
  <si>
    <t>16BOSQUE 1</t>
  </si>
  <si>
    <t>17BOSQUE_1</t>
  </si>
  <si>
    <t>17BOSQUE 1</t>
  </si>
  <si>
    <t>18BOSQUE_1</t>
  </si>
  <si>
    <t>18BOSQUE 1</t>
  </si>
  <si>
    <t>19BOSQUE_1</t>
  </si>
  <si>
    <t>19BOSQUE 1</t>
  </si>
  <si>
    <t>20BOSQUE_1</t>
  </si>
  <si>
    <t>20BOSQUE 1</t>
  </si>
  <si>
    <t>21BOSQUE_1</t>
  </si>
  <si>
    <t>21BOSQUE 1</t>
  </si>
  <si>
    <t>R-28BOSQUE_1</t>
  </si>
  <si>
    <t>R-28BOSQUE 1</t>
  </si>
  <si>
    <t>23BOSQUE_1</t>
  </si>
  <si>
    <t>23BOSQUE 1</t>
  </si>
  <si>
    <t>24BOSQUE_1</t>
  </si>
  <si>
    <t>24BOSQUE 1</t>
  </si>
  <si>
    <t>25BOSQUE_1</t>
  </si>
  <si>
    <t>25BOSQUE 1</t>
  </si>
  <si>
    <t>26BOSQUE_1</t>
  </si>
  <si>
    <t>26BOSQUE 1</t>
  </si>
  <si>
    <t>27BOSQUE_1</t>
  </si>
  <si>
    <t>27BOSQUE 1</t>
  </si>
  <si>
    <t>28BOSQUE_1</t>
  </si>
  <si>
    <t>28BOSQUE 1</t>
  </si>
  <si>
    <t>29BOSQUE_1</t>
  </si>
  <si>
    <t>29BOSQUE 1</t>
  </si>
  <si>
    <t>30BOSQUE_1</t>
  </si>
  <si>
    <t>30BOSQUE 1</t>
  </si>
  <si>
    <t>31BOSQUE_1</t>
  </si>
  <si>
    <t>31BOSQUE 1</t>
  </si>
  <si>
    <t>32BOSQUE_1</t>
  </si>
  <si>
    <t>32BOSQUE 1</t>
  </si>
  <si>
    <t>33BOSQUE_1</t>
  </si>
  <si>
    <t>33BOSQUE 1</t>
  </si>
  <si>
    <t>34BOSQUE_1</t>
  </si>
  <si>
    <t>34BOSQUE 1</t>
  </si>
  <si>
    <t>35BOSQUE_1</t>
  </si>
  <si>
    <t>35BOSQUE 1</t>
  </si>
  <si>
    <t>36BOSQUE_1</t>
  </si>
  <si>
    <t>36BOSQUE 1</t>
  </si>
  <si>
    <t>R-43BOSQUE_1</t>
  </si>
  <si>
    <t>R-43BOSQUE 1</t>
  </si>
  <si>
    <t>38BOSQUE_1</t>
  </si>
  <si>
    <t>38BOSQUE 1</t>
  </si>
  <si>
    <t>39BOSQUE_1</t>
  </si>
  <si>
    <t>39BOSQUE 1</t>
  </si>
  <si>
    <t>R-46BOSQUE_1</t>
  </si>
  <si>
    <t>R-46BOSQUE 1</t>
  </si>
  <si>
    <t>R-47BOSQUE_1</t>
  </si>
  <si>
    <t>R-47BOSQUE 1</t>
  </si>
  <si>
    <t>42BOSQUE_1</t>
  </si>
  <si>
    <t>42BOSQUE 1</t>
  </si>
  <si>
    <t>43BOSQUE_1</t>
  </si>
  <si>
    <t>43BOSQUE 1</t>
  </si>
  <si>
    <t>44BOSQUE_1</t>
  </si>
  <si>
    <t>44BOSQUE 1</t>
  </si>
  <si>
    <t>45BOSQUE_1</t>
  </si>
  <si>
    <t>45BOSQUE 1</t>
  </si>
  <si>
    <t>46BOSQUE_1</t>
  </si>
  <si>
    <t>46BOSQUE 1</t>
  </si>
  <si>
    <t>47BOSQUE_1</t>
  </si>
  <si>
    <t>47BOSQUE 1</t>
  </si>
  <si>
    <t>48BOSQUE_1</t>
  </si>
  <si>
    <t>48BOSQUE 1</t>
  </si>
  <si>
    <t>49BOSQUE_1</t>
  </si>
  <si>
    <t>49BOSQUE 1</t>
  </si>
  <si>
    <t>50BOSQUE_1</t>
  </si>
  <si>
    <t>50BOSQUE 1</t>
  </si>
  <si>
    <t>51BOSQUE_1</t>
  </si>
  <si>
    <t>51BOSQUE 1</t>
  </si>
  <si>
    <t>52BOSQUE_1</t>
  </si>
  <si>
    <t>52BOSQUE 1</t>
  </si>
  <si>
    <t>53BOSQUE_1</t>
  </si>
  <si>
    <t>53BOSQUE 1</t>
  </si>
  <si>
    <t>54BOSQUE_1</t>
  </si>
  <si>
    <t>54BOSQUE 1</t>
  </si>
  <si>
    <t>55BOSQUE_1</t>
  </si>
  <si>
    <t>55BOSQUE 1</t>
  </si>
  <si>
    <t>56BOSQUE_1</t>
  </si>
  <si>
    <t>56BOSQUE 1</t>
  </si>
  <si>
    <t>57BOSQUE_1</t>
  </si>
  <si>
    <t>57BOSQUE 1</t>
  </si>
  <si>
    <t>58BOSQUE_1</t>
  </si>
  <si>
    <t>58BOSQUE 1</t>
  </si>
  <si>
    <t>59BOSQUE_1</t>
  </si>
  <si>
    <t>59BOSQUE 1</t>
  </si>
  <si>
    <t>60BOSQUE_1</t>
  </si>
  <si>
    <t>60BOSQUE 1</t>
  </si>
  <si>
    <t>61BOSQUE_1</t>
  </si>
  <si>
    <t>61BOSQUE 1</t>
  </si>
  <si>
    <t>62BOSQUE_1</t>
  </si>
  <si>
    <t>62BOSQUE 1</t>
  </si>
  <si>
    <t>63BOSQUE_1</t>
  </si>
  <si>
    <t>63BOSQUE 1</t>
  </si>
  <si>
    <t>64BOSQUE_1</t>
  </si>
  <si>
    <t>64BOSQUE 1</t>
  </si>
  <si>
    <t>65BOSQUE_1</t>
  </si>
  <si>
    <t>65BOSQUE 1</t>
  </si>
  <si>
    <t>66BOSQUE_1</t>
  </si>
  <si>
    <t>66BOSQUE 1</t>
  </si>
  <si>
    <t>67BOSQUE_1</t>
  </si>
  <si>
    <t>67BOSQUE 1</t>
  </si>
  <si>
    <t>68BOSQUE_1</t>
  </si>
  <si>
    <t>68BOSQUE 1</t>
  </si>
  <si>
    <t>69BOSQUE_1</t>
  </si>
  <si>
    <t>69BOSQUE 1</t>
  </si>
  <si>
    <t>70BOSQUE_1</t>
  </si>
  <si>
    <t>70BOSQUE 1</t>
  </si>
  <si>
    <t>71BOSQUE_1</t>
  </si>
  <si>
    <t>71BOSQUE 1</t>
  </si>
  <si>
    <t>72BOSQUE_1</t>
  </si>
  <si>
    <t>72BOSQUE 1</t>
  </si>
  <si>
    <t>R-95BOSQUE_1</t>
  </si>
  <si>
    <t>R-95BOSQUE 1</t>
  </si>
  <si>
    <t>74BOSQUE_1</t>
  </si>
  <si>
    <t>74BOSQUE 1</t>
  </si>
  <si>
    <t>75BOSQUE_1</t>
  </si>
  <si>
    <t>75BOSQUE 1</t>
  </si>
  <si>
    <t>76BOSQUE_1</t>
  </si>
  <si>
    <t>76BOSQUE 1</t>
  </si>
  <si>
    <t>77BOSQUE_1</t>
  </si>
  <si>
    <t>77BOSQUE 1</t>
  </si>
  <si>
    <t>78BOSQUE_1</t>
  </si>
  <si>
    <t>78BOSQUE 1</t>
  </si>
  <si>
    <t>79BOSQUE_1</t>
  </si>
  <si>
    <t>79BOSQUE 1</t>
  </si>
  <si>
    <t>80BOSQUE_1</t>
  </si>
  <si>
    <t>80BOSQUE 1</t>
  </si>
  <si>
    <t>81BOSQUE_1</t>
  </si>
  <si>
    <t>81BOSQUE 1</t>
  </si>
  <si>
    <t>R-98BOSQUE_1</t>
  </si>
  <si>
    <t>R-98BOSQUE 1</t>
  </si>
  <si>
    <t>83BOSQUE_1</t>
  </si>
  <si>
    <t>83BOSQUE 1</t>
  </si>
  <si>
    <t>84BOSQUE_1</t>
  </si>
  <si>
    <t>84BOSQUE 1</t>
  </si>
  <si>
    <t>85BOSQUE_1</t>
  </si>
  <si>
    <t>85BOSQUE 1</t>
  </si>
  <si>
    <t>86BOSQUE_1</t>
  </si>
  <si>
    <t>86BOSQUE 1</t>
  </si>
  <si>
    <t>R-106BOSQUE_1</t>
  </si>
  <si>
    <t>R-106BOSQUE 1</t>
  </si>
  <si>
    <t>R-105BOSQUE_1</t>
  </si>
  <si>
    <t>R-105BOSQUE 1</t>
  </si>
  <si>
    <t>89BOSQUE_1</t>
  </si>
  <si>
    <t>89BOSQUE 1</t>
  </si>
  <si>
    <t>90BOSQUE_1</t>
  </si>
  <si>
    <t>90BOSQUE 1</t>
  </si>
  <si>
    <t>91BOSQUE_1</t>
  </si>
  <si>
    <t>91BOSQUE 1</t>
  </si>
  <si>
    <t>92BOSQUE_1</t>
  </si>
  <si>
    <t>92BOSQUE 1</t>
  </si>
  <si>
    <t>93BOSQUE_1</t>
  </si>
  <si>
    <t>93BOSQUE 1</t>
  </si>
  <si>
    <t>94BOSQUE_1</t>
  </si>
  <si>
    <t>94BOSQUE 1</t>
  </si>
  <si>
    <t>95BOSQUE_1</t>
  </si>
  <si>
    <t>95BOSQUE 1</t>
  </si>
  <si>
    <t>96BOSQUE_1</t>
  </si>
  <si>
    <t>96BOSQUE 1</t>
  </si>
  <si>
    <t>97BOSQUE_1</t>
  </si>
  <si>
    <t>97BOSQUE 1</t>
  </si>
  <si>
    <t>98BOSQUE_1</t>
  </si>
  <si>
    <t>98BOSQUE 1</t>
  </si>
  <si>
    <t>99BOSQUE_1</t>
  </si>
  <si>
    <t>99BOSQUE 1</t>
  </si>
  <si>
    <t>100BOSQUE_1</t>
  </si>
  <si>
    <t>100BOSQUE 1</t>
  </si>
  <si>
    <t>101BOSQUE_1</t>
  </si>
  <si>
    <t>101BOSQUE 1</t>
  </si>
  <si>
    <t>102BOSQUE_1</t>
  </si>
  <si>
    <t>102BOSQUE 1</t>
  </si>
  <si>
    <t>103BOSQUE_1</t>
  </si>
  <si>
    <t>103BOSQUE 1</t>
  </si>
  <si>
    <t>104BOSQUE_1</t>
  </si>
  <si>
    <t>104BOSQUE 1</t>
  </si>
  <si>
    <t>105BOSQUE_1</t>
  </si>
  <si>
    <t>105BOSQUE 1</t>
  </si>
  <si>
    <t>106BOSQUE_1</t>
  </si>
  <si>
    <t>106BOSQUE 1</t>
  </si>
  <si>
    <t>107BOSQUE_1</t>
  </si>
  <si>
    <t>107BOSQUE 1</t>
  </si>
  <si>
    <t>108BOSQUE_1</t>
  </si>
  <si>
    <t>108BOSQUE 1</t>
  </si>
  <si>
    <t>109BOSQUE_1</t>
  </si>
  <si>
    <t>109BOSQUE 1</t>
  </si>
  <si>
    <t>110BOSQUE_1</t>
  </si>
  <si>
    <t>110BOSQUE 1</t>
  </si>
  <si>
    <t>1BOSQUE_2</t>
  </si>
  <si>
    <t>1BOSQUE 2</t>
  </si>
  <si>
    <t>2BOSQUE_2</t>
  </si>
  <si>
    <t>2BOSQUE 2</t>
  </si>
  <si>
    <t>3BOSQUE_2</t>
  </si>
  <si>
    <t>3BOSQUE 2</t>
  </si>
  <si>
    <t>4BOSQUE_2</t>
  </si>
  <si>
    <t>4BOSQUE 2</t>
  </si>
  <si>
    <t>5BOSQUE_2</t>
  </si>
  <si>
    <t>5BOSQUE 2</t>
  </si>
  <si>
    <t>6BOSQUE_2</t>
  </si>
  <si>
    <t>6BOSQUE 2</t>
  </si>
  <si>
    <t>7BOSQUE_2</t>
  </si>
  <si>
    <t>7BOSQUE 2</t>
  </si>
  <si>
    <t>8BOSQUE_2</t>
  </si>
  <si>
    <t>8BOSQUE 2</t>
  </si>
  <si>
    <t>9BOSQUE_2</t>
  </si>
  <si>
    <t>9BOSQUE 2</t>
  </si>
  <si>
    <t>10BOSQUE_2</t>
  </si>
  <si>
    <t>10BOSQUE 2</t>
  </si>
  <si>
    <t>11BOSQUE_2</t>
  </si>
  <si>
    <t>11BOSQUE 2</t>
  </si>
  <si>
    <t>12BOSQUE_2</t>
  </si>
  <si>
    <t>12BOSQUE 2</t>
  </si>
  <si>
    <t>13BOSQUE_2</t>
  </si>
  <si>
    <t>13BOSQUE 2</t>
  </si>
  <si>
    <t>14BOSQUE_2</t>
  </si>
  <si>
    <t>14BOSQUE 2</t>
  </si>
  <si>
    <t>15BOSQUE_2</t>
  </si>
  <si>
    <t>15BOSQUE 2</t>
  </si>
  <si>
    <t>16BOSQUE_2</t>
  </si>
  <si>
    <t>16BOSQUE 2</t>
  </si>
  <si>
    <t>17BOSQUE_2</t>
  </si>
  <si>
    <t>17BOSQUE 2</t>
  </si>
  <si>
    <t>18BOSQUE_2</t>
  </si>
  <si>
    <t>18BOSQUE 2</t>
  </si>
  <si>
    <t>19BOSQUE_2</t>
  </si>
  <si>
    <t>19BOSQUE 2</t>
  </si>
  <si>
    <t>20BOSQUE_2</t>
  </si>
  <si>
    <t>20BOSQUE 2</t>
  </si>
  <si>
    <t>21BOSQUE_2</t>
  </si>
  <si>
    <t>21BOSQUE 2</t>
  </si>
  <si>
    <t>22BOSQUE_2</t>
  </si>
  <si>
    <t>22BOSQUE 2</t>
  </si>
  <si>
    <t>23BOSQUE_2</t>
  </si>
  <si>
    <t>23BOSQUE 2</t>
  </si>
  <si>
    <t>24BOSQUE_2</t>
  </si>
  <si>
    <t>24BOSQUE 2</t>
  </si>
  <si>
    <t>25BOSQUE_2</t>
  </si>
  <si>
    <t>25BOSQUE 2</t>
  </si>
  <si>
    <t>R-28BOSQUE_2</t>
  </si>
  <si>
    <t>R-28BOSQUE 2</t>
  </si>
  <si>
    <t>27BOSQUE_2</t>
  </si>
  <si>
    <t>27BOSQUE 2</t>
  </si>
  <si>
    <t>28BOSQUE_2</t>
  </si>
  <si>
    <t>28BOSQUE 2</t>
  </si>
  <si>
    <t>29BOSQUE_2</t>
  </si>
  <si>
    <t>29BOSQUE 2</t>
  </si>
  <si>
    <t>30BOSQUE_2</t>
  </si>
  <si>
    <t>30BOSQUE 2</t>
  </si>
  <si>
    <t>31BOSQUE_2</t>
  </si>
  <si>
    <t>31BOSQUE 2</t>
  </si>
  <si>
    <t>32BOSQUE_2</t>
  </si>
  <si>
    <t>32BOSQUE 2</t>
  </si>
  <si>
    <t>34BOSQUE_2</t>
  </si>
  <si>
    <t>34BOSQUE 2</t>
  </si>
  <si>
    <t>35BOSQUE_2</t>
  </si>
  <si>
    <t>35BOSQUE 2</t>
  </si>
  <si>
    <t>36BOSQUE_2</t>
  </si>
  <si>
    <t>36BOSQUE 2</t>
  </si>
  <si>
    <t>R-38BOSQUE_2</t>
  </si>
  <si>
    <t>R-38BOSQUE 2</t>
  </si>
  <si>
    <t>38BOSQUE_2</t>
  </si>
  <si>
    <t>38BOSQUE 2</t>
  </si>
  <si>
    <t>39BOSQUE_2</t>
  </si>
  <si>
    <t>39BOSQUE 2</t>
  </si>
  <si>
    <t>41BOSQUE_2</t>
  </si>
  <si>
    <t>41BOSQUE 2</t>
  </si>
  <si>
    <t>42BOSQUE_2</t>
  </si>
  <si>
    <t>42BOSQUE 2</t>
  </si>
  <si>
    <t>43BOSQUE_2</t>
  </si>
  <si>
    <t>43BOSQUE 2</t>
  </si>
  <si>
    <t>44BOSQUE_2</t>
  </si>
  <si>
    <t>44BOSQUE 2</t>
  </si>
  <si>
    <t>45BOSQUE_2</t>
  </si>
  <si>
    <t>45BOSQUE 2</t>
  </si>
  <si>
    <t>46BOSQUE_2</t>
  </si>
  <si>
    <t>46BOSQUE 2</t>
  </si>
  <si>
    <t>47BOSQUE_2</t>
  </si>
  <si>
    <t>47BOSQUE 2</t>
  </si>
  <si>
    <t>48BOSQUE_2</t>
  </si>
  <si>
    <t>48BOSQUE 2</t>
  </si>
  <si>
    <t>49BOSQUE_2</t>
  </si>
  <si>
    <t>49BOSQUE 2</t>
  </si>
  <si>
    <t>50BOSQUE_2</t>
  </si>
  <si>
    <t>50BOSQUE 2</t>
  </si>
  <si>
    <t>51BOSQUE_2</t>
  </si>
  <si>
    <t>51BOSQUE 2</t>
  </si>
  <si>
    <t>52BOSQUE_2</t>
  </si>
  <si>
    <t>52BOSQUE 2</t>
  </si>
  <si>
    <t>53BOSQUE_2</t>
  </si>
  <si>
    <t>53BOSQUE 2</t>
  </si>
  <si>
    <t>54BOSQUE_2</t>
  </si>
  <si>
    <t>54BOSQUE 2</t>
  </si>
  <si>
    <t>55BOSQUE_2</t>
  </si>
  <si>
    <t>55BOSQUE 2</t>
  </si>
  <si>
    <t>56BOSQUE_2</t>
  </si>
  <si>
    <t>56BOSQUE 2</t>
  </si>
  <si>
    <t>57BOSQUE_2</t>
  </si>
  <si>
    <t>57BOSQUE 2</t>
  </si>
  <si>
    <t>58BOSQUE_2</t>
  </si>
  <si>
    <t>58BOSQUE 2</t>
  </si>
  <si>
    <t>59BOSQUE_2</t>
  </si>
  <si>
    <t>59BOSQUE 2</t>
  </si>
  <si>
    <t>60BOSQUE_2</t>
  </si>
  <si>
    <t>60BOSQUE 2</t>
  </si>
  <si>
    <t>61BOSQUE_2</t>
  </si>
  <si>
    <t>61BOSQUE 2</t>
  </si>
  <si>
    <t>62BOSQUE_2</t>
  </si>
  <si>
    <t>62BOSQUE 2</t>
  </si>
  <si>
    <t>63BOSQUE_2</t>
  </si>
  <si>
    <t>63BOSQUE 2</t>
  </si>
  <si>
    <t>64BOSQUE_2</t>
  </si>
  <si>
    <t>64BOSQUE 2</t>
  </si>
  <si>
    <t>65BOSQUE_2</t>
  </si>
  <si>
    <t>65BOSQUE 2</t>
  </si>
  <si>
    <t>66BOSQUE_2</t>
  </si>
  <si>
    <t>66BOSQUE 2</t>
  </si>
  <si>
    <t>67BOSQUE_2</t>
  </si>
  <si>
    <t>67BOSQUE 2</t>
  </si>
  <si>
    <t>R-60BOSQUE_2</t>
  </si>
  <si>
    <t>R-60BOSQUE 2</t>
  </si>
  <si>
    <t>69BOSQUE_2</t>
  </si>
  <si>
    <t>69BOSQUE 2</t>
  </si>
  <si>
    <t>70BOSQUE_2</t>
  </si>
  <si>
    <t>70BOSQUE 2</t>
  </si>
  <si>
    <t>71BOSQUE_2</t>
  </si>
  <si>
    <t>71BOSQUE 2</t>
  </si>
  <si>
    <t>72BOSQUE_2</t>
  </si>
  <si>
    <t>72BOSQUE 2</t>
  </si>
  <si>
    <t>73BOSQUE_2</t>
  </si>
  <si>
    <t>73BOSQUE 2</t>
  </si>
  <si>
    <t>74BOSQUE_2</t>
  </si>
  <si>
    <t>74BOSQUE 2</t>
  </si>
  <si>
    <t>75BOSQUE_2</t>
  </si>
  <si>
    <t>75BOSQUE 2</t>
  </si>
  <si>
    <t>76BOSQUE_2</t>
  </si>
  <si>
    <t>76BOSQUE 2</t>
  </si>
  <si>
    <t>77BOSQUE_2</t>
  </si>
  <si>
    <t>77BOSQUE 2</t>
  </si>
  <si>
    <t>78BOSQUE_2</t>
  </si>
  <si>
    <t>78BOSQUE 2</t>
  </si>
  <si>
    <t>79BOSQUE_2</t>
  </si>
  <si>
    <t>79BOSQUE 2</t>
  </si>
  <si>
    <t>80BOSQUE_2</t>
  </si>
  <si>
    <t>80BOSQUE 2</t>
  </si>
  <si>
    <t>81BOSQUE_2</t>
  </si>
  <si>
    <t>81BOSQUE 2</t>
  </si>
  <si>
    <t>82BOSQUE_2</t>
  </si>
  <si>
    <t>82BOSQUE 2</t>
  </si>
  <si>
    <t>R-81BOSQUE_2</t>
  </si>
  <si>
    <t>R-81BOSQUE 2</t>
  </si>
  <si>
    <t>84BOSQUE_2</t>
  </si>
  <si>
    <t>84BOSQUE 2</t>
  </si>
  <si>
    <t>85BOSQUE_2</t>
  </si>
  <si>
    <t>85BOSQUE 2</t>
  </si>
  <si>
    <t>86BOSQUE_2</t>
  </si>
  <si>
    <t>86BOSQUE 2</t>
  </si>
  <si>
    <t>87BOSQUE_2</t>
  </si>
  <si>
    <t>87BOSQUE 2</t>
  </si>
  <si>
    <t>88BOSQUE_2</t>
  </si>
  <si>
    <t>88BOSQUE 2</t>
  </si>
  <si>
    <t>89BOSQUE_2</t>
  </si>
  <si>
    <t>89BOSQUE 2</t>
  </si>
  <si>
    <t>90BOSQUE_2</t>
  </si>
  <si>
    <t>90BOSQUE 2</t>
  </si>
  <si>
    <t>91BOSQUE_2</t>
  </si>
  <si>
    <t>91BOSQUE 2</t>
  </si>
  <si>
    <t>92BOSQUE_2</t>
  </si>
  <si>
    <t>92BOSQUE 2</t>
  </si>
  <si>
    <t>93BOSQUE_2</t>
  </si>
  <si>
    <t>93BOSQUE 2</t>
  </si>
  <si>
    <t>94BOSQUE_2</t>
  </si>
  <si>
    <t>94BOSQUE 2</t>
  </si>
  <si>
    <t>R-93BOSQUE_2</t>
  </si>
  <si>
    <t>R-93BOSQUE 2</t>
  </si>
  <si>
    <t>96BOSQUE_2</t>
  </si>
  <si>
    <t>96BOSQUE 2</t>
  </si>
  <si>
    <t>97BOSQUE_2</t>
  </si>
  <si>
    <t>97BOSQUE 2</t>
  </si>
  <si>
    <t>R-96BOSQUE_2</t>
  </si>
  <si>
    <t>R-96BOSQUE 2</t>
  </si>
  <si>
    <t>R-97BOSQUE_2</t>
  </si>
  <si>
    <t>R-97BOSQUE 2</t>
  </si>
  <si>
    <t>100BOSQUE_2</t>
  </si>
  <si>
    <t>100BOSQUE 2</t>
  </si>
  <si>
    <t>101BOSQUE_2</t>
  </si>
  <si>
    <t>101BOSQUE 2</t>
  </si>
  <si>
    <t>102BOSQUE_2</t>
  </si>
  <si>
    <t>102BOSQUE 2</t>
  </si>
  <si>
    <t>103BOSQUE_2</t>
  </si>
  <si>
    <t>103BOSQUE 2</t>
  </si>
  <si>
    <t>R-102BOSQUE_2</t>
  </si>
  <si>
    <t>R-102BOSQUE 2</t>
  </si>
  <si>
    <t>R-103BOSQUE_2</t>
  </si>
  <si>
    <t>R-103BOSQUE 2</t>
  </si>
  <si>
    <t>106BOSQUE_2</t>
  </si>
  <si>
    <t>106BOSQUE 2</t>
  </si>
  <si>
    <t>107BOSQUE_2</t>
  </si>
  <si>
    <t>107BOSQUE 2</t>
  </si>
  <si>
    <t>108BOSQUE_2</t>
  </si>
  <si>
    <t>108BOSQUE 2</t>
  </si>
  <si>
    <t>109BOSQUE_2</t>
  </si>
  <si>
    <t>109BOSQUE 2</t>
  </si>
  <si>
    <t>110BOSQUE_2</t>
  </si>
  <si>
    <t>110BOSQUE 2</t>
  </si>
  <si>
    <t>111BOSQUE_2</t>
  </si>
  <si>
    <t>111BOSQUE 2</t>
  </si>
  <si>
    <t>112BOSQUE_2</t>
  </si>
  <si>
    <t>112BOSQUE 2</t>
  </si>
  <si>
    <t>113BOSQUE_2</t>
  </si>
  <si>
    <t>113BOSQUE 2</t>
  </si>
  <si>
    <t>114BOSQUE_2</t>
  </si>
  <si>
    <t>114BOSQUE 2</t>
  </si>
  <si>
    <t>115BOSQUE_2</t>
  </si>
  <si>
    <t>115BOSQUE 2</t>
  </si>
  <si>
    <t>116BOSQUE_2</t>
  </si>
  <si>
    <t>116BOSQUE 2</t>
  </si>
  <si>
    <t>117BOSQUE_2</t>
  </si>
  <si>
    <t>117BOSQUE 2</t>
  </si>
  <si>
    <t>1BOSQUE_3</t>
  </si>
  <si>
    <t>1BOSQUE 3</t>
  </si>
  <si>
    <t>2BOSQUE_3</t>
  </si>
  <si>
    <t>2BOSQUE 3</t>
  </si>
  <si>
    <t>3BOSQUE_3</t>
  </si>
  <si>
    <t>3BOSQUE 3</t>
  </si>
  <si>
    <t>4BOSQUE_3</t>
  </si>
  <si>
    <t>4BOSQUE 3</t>
  </si>
  <si>
    <t>5BOSQUE_3</t>
  </si>
  <si>
    <t>5BOSQUE 3</t>
  </si>
  <si>
    <t>6BOSQUE_3</t>
  </si>
  <si>
    <t>6BOSQUE 3</t>
  </si>
  <si>
    <t>7BOSQUE_3</t>
  </si>
  <si>
    <t>7BOSQUE 3</t>
  </si>
  <si>
    <t>8BOSQUE_3</t>
  </si>
  <si>
    <t>8BOSQUE 3</t>
  </si>
  <si>
    <t>9BOSQUE_3</t>
  </si>
  <si>
    <t>9BOSQUE 3</t>
  </si>
  <si>
    <t>10BOSQUE_3</t>
  </si>
  <si>
    <t>10BOSQUE 3</t>
  </si>
  <si>
    <t>11BOSQUE_3</t>
  </si>
  <si>
    <t>11BOSQUE 3</t>
  </si>
  <si>
    <t>12BOSQUE_3</t>
  </si>
  <si>
    <t>12BOSQUE 3</t>
  </si>
  <si>
    <t>13BOSQUE_3</t>
  </si>
  <si>
    <t>13BOSQUE 3</t>
  </si>
  <si>
    <t>14BOSQUE_3</t>
  </si>
  <si>
    <t>14BOSQUE 3</t>
  </si>
  <si>
    <t>15BOSQUE_3</t>
  </si>
  <si>
    <t>15BOSQUE 3</t>
  </si>
  <si>
    <t>R-7TAIGA_2</t>
  </si>
  <si>
    <t>R-7TAIGA 2</t>
  </si>
  <si>
    <t>17BOSQUE_3</t>
  </si>
  <si>
    <t>17BOSQUE 3</t>
  </si>
  <si>
    <t>18BOSQUE_3</t>
  </si>
  <si>
    <t>18BOSQUE 3</t>
  </si>
  <si>
    <t>19BOSQUE_3</t>
  </si>
  <si>
    <t>19BOSQUE 3</t>
  </si>
  <si>
    <t>20BOSQUE_3</t>
  </si>
  <si>
    <t>20BOSQUE 3</t>
  </si>
  <si>
    <t>21BOSQUE_3</t>
  </si>
  <si>
    <t>21BOSQUE 3</t>
  </si>
  <si>
    <t>22BOSQUE_3</t>
  </si>
  <si>
    <t>22BOSQUE 3</t>
  </si>
  <si>
    <t>23BOSQUE_3</t>
  </si>
  <si>
    <t>23BOSQUE 3</t>
  </si>
  <si>
    <t>24BOSQUE_3</t>
  </si>
  <si>
    <t>24BOSQUE 3</t>
  </si>
  <si>
    <t>25BOSQUE_3</t>
  </si>
  <si>
    <t>25BOSQUE 3</t>
  </si>
  <si>
    <t>26BOSQUE_3</t>
  </si>
  <si>
    <t>26BOSQUE 3</t>
  </si>
  <si>
    <t>27BOSQUE_3</t>
  </si>
  <si>
    <t>27BOSQUE 3</t>
  </si>
  <si>
    <t>28BOSQUE_3</t>
  </si>
  <si>
    <t>28BOSQUE 3</t>
  </si>
  <si>
    <t>29BOSQUE_3</t>
  </si>
  <si>
    <t>29BOSQUE 3</t>
  </si>
  <si>
    <t>30BOSQUE_3</t>
  </si>
  <si>
    <t>30BOSQUE 3</t>
  </si>
  <si>
    <t>31BOSQUE_3</t>
  </si>
  <si>
    <t>31BOSQUE 3</t>
  </si>
  <si>
    <t>32BOSQUE_3</t>
  </si>
  <si>
    <t>32BOSQUE 3</t>
  </si>
  <si>
    <t>33BOSQUE_3</t>
  </si>
  <si>
    <t>33BOSQUE 3</t>
  </si>
  <si>
    <t>34BOSQUE_3</t>
  </si>
  <si>
    <t>34BOSQUE 3</t>
  </si>
  <si>
    <t>35BOSQUE_3</t>
  </si>
  <si>
    <t>35BOSQUE 3</t>
  </si>
  <si>
    <t>36BOSQUE_3</t>
  </si>
  <si>
    <t>36BOSQUE 3</t>
  </si>
  <si>
    <t>37BOSQUE_3</t>
  </si>
  <si>
    <t>37BOSQUE 3</t>
  </si>
  <si>
    <t>38BOSQUE_3</t>
  </si>
  <si>
    <t>38BOSQUE 3</t>
  </si>
  <si>
    <t>39BOSQUE_3</t>
  </si>
  <si>
    <t>39BOSQUE 3</t>
  </si>
  <si>
    <t>40BOSQUE_3</t>
  </si>
  <si>
    <t>40BOSQUE 3</t>
  </si>
  <si>
    <t>41BOSQUE_3</t>
  </si>
  <si>
    <t>41BOSQUE 3</t>
  </si>
  <si>
    <t>42BOSQUE_3</t>
  </si>
  <si>
    <t>42BOSQUE 3</t>
  </si>
  <si>
    <t>43BOSQUE_3</t>
  </si>
  <si>
    <t>43BOSQUE 3</t>
  </si>
  <si>
    <t>44BOSQUE_3</t>
  </si>
  <si>
    <t>44BOSQUE 3</t>
  </si>
  <si>
    <t>45BOSQUE_3</t>
  </si>
  <si>
    <t>45BOSQUE 3</t>
  </si>
  <si>
    <t>46BOSQUE_3</t>
  </si>
  <si>
    <t>46BOSQUE 3</t>
  </si>
  <si>
    <t>47BOSQUE_3</t>
  </si>
  <si>
    <t>47BOSQUE 3</t>
  </si>
  <si>
    <t>48BOSQUE_3</t>
  </si>
  <si>
    <t>48BOSQUE 3</t>
  </si>
  <si>
    <t>49BOSQUE_3</t>
  </si>
  <si>
    <t>49BOSQUE 3</t>
  </si>
  <si>
    <t>50BOSQUE_3</t>
  </si>
  <si>
    <t>50BOSQUE 3</t>
  </si>
  <si>
    <t>51BOSQUE_3</t>
  </si>
  <si>
    <t>51BOSQUE 3</t>
  </si>
  <si>
    <t>R-48BOSQUE_3</t>
  </si>
  <si>
    <t>R-48BOSQUE 3</t>
  </si>
  <si>
    <t>53BOSQUE_3</t>
  </si>
  <si>
    <t>53BOSQUE 3</t>
  </si>
  <si>
    <t>54BOSQUE_3</t>
  </si>
  <si>
    <t>54BOSQUE 3</t>
  </si>
  <si>
    <t>55BOSQUE_3</t>
  </si>
  <si>
    <t>55BOSQUE 3</t>
  </si>
  <si>
    <t>56BOSQUE_3</t>
  </si>
  <si>
    <t>56BOSQUE 3</t>
  </si>
  <si>
    <t>57BOSQUE_3</t>
  </si>
  <si>
    <t>57BOSQUE 3</t>
  </si>
  <si>
    <t>58BOSQUE_3</t>
  </si>
  <si>
    <t>58BOSQUE 3</t>
  </si>
  <si>
    <t>59BOSQUE_3</t>
  </si>
  <si>
    <t>59BOSQUE 3</t>
  </si>
  <si>
    <t>60BOSQUE_3</t>
  </si>
  <si>
    <t>60BOSQUE 3</t>
  </si>
  <si>
    <t>R-58BOSQUE_3</t>
  </si>
  <si>
    <t>R-58BOSQUE 3</t>
  </si>
  <si>
    <t>R-60BOSQUE_3</t>
  </si>
  <si>
    <t>R-60BOSQUE 3</t>
  </si>
  <si>
    <t>R-59BOSQUE_3</t>
  </si>
  <si>
    <t>R-59BOSQUE 3</t>
  </si>
  <si>
    <t>64BOSQUE_3</t>
  </si>
  <si>
    <t>64BOSQUE 3</t>
  </si>
  <si>
    <t>65BOSQUE_3</t>
  </si>
  <si>
    <t>65BOSQUE 3</t>
  </si>
  <si>
    <t>R-89BOSQUE_3</t>
  </si>
  <si>
    <t>R-89BOSQUE 3</t>
  </si>
  <si>
    <t>67BOSQUE_3</t>
  </si>
  <si>
    <t>67BOSQUE 3</t>
  </si>
  <si>
    <t>68BOSQUE_3</t>
  </si>
  <si>
    <t>68BOSQUE 3</t>
  </si>
  <si>
    <t>69BOSQUE_3</t>
  </si>
  <si>
    <t>69BOSQUE 3</t>
  </si>
  <si>
    <t>70BOSQUE_3</t>
  </si>
  <si>
    <t>70BOSQUE 3</t>
  </si>
  <si>
    <t>71BOSQUE_3</t>
  </si>
  <si>
    <t>71BOSQUE 3</t>
  </si>
  <si>
    <t>72BOSQUE_3</t>
  </si>
  <si>
    <t>72BOSQUE 3</t>
  </si>
  <si>
    <t>73BOSQUE_3</t>
  </si>
  <si>
    <t>73BOSQUE 3</t>
  </si>
  <si>
    <t>74BOSQUE_3</t>
  </si>
  <si>
    <t>74BOSQUE 3</t>
  </si>
  <si>
    <t>75BOSQUE_3</t>
  </si>
  <si>
    <t>75BOSQUE 3</t>
  </si>
  <si>
    <t>76BOSQUE_3</t>
  </si>
  <si>
    <t>76BOSQUE 3</t>
  </si>
  <si>
    <t>77BOSQUE_3</t>
  </si>
  <si>
    <t>77BOSQUE 3</t>
  </si>
  <si>
    <t>78BOSQUE_3</t>
  </si>
  <si>
    <t>78BOSQUE 3</t>
  </si>
  <si>
    <t>79BOSQUE_3</t>
  </si>
  <si>
    <t>79BOSQUE 3</t>
  </si>
  <si>
    <t>80BOSQUE_3</t>
  </si>
  <si>
    <t>80BOSQUE 3</t>
  </si>
  <si>
    <t>81BOSQUE_3</t>
  </si>
  <si>
    <t>81BOSQUE 3</t>
  </si>
  <si>
    <t>82BOSQUE_3</t>
  </si>
  <si>
    <t>82BOSQUE 3</t>
  </si>
  <si>
    <t>83BOSQUE_3</t>
  </si>
  <si>
    <t>83BOSQUE 3</t>
  </si>
  <si>
    <t>84BOSQUE_3</t>
  </si>
  <si>
    <t>84BOSQUE 3</t>
  </si>
  <si>
    <t>85BOSQUE_3</t>
  </si>
  <si>
    <t>85BOSQUE 3</t>
  </si>
  <si>
    <t>86BOSQUE_3</t>
  </si>
  <si>
    <t>86BOSQUE 3</t>
  </si>
  <si>
    <t>87BOSQUE_3</t>
  </si>
  <si>
    <t>87BOSQUE 3</t>
  </si>
  <si>
    <t>88BOSQUE_3</t>
  </si>
  <si>
    <t>88BOSQUE 3</t>
  </si>
  <si>
    <t>89BOSQUE_3</t>
  </si>
  <si>
    <t>89BOSQUE 3</t>
  </si>
  <si>
    <t>90BOSQUE_3</t>
  </si>
  <si>
    <t>90BOSQUE 3</t>
  </si>
  <si>
    <t>91BOSQUE_3</t>
  </si>
  <si>
    <t>91BOSQUE 3</t>
  </si>
  <si>
    <t>R-91BOSQUE_3</t>
  </si>
  <si>
    <t>R-91BOSQUE 3</t>
  </si>
  <si>
    <t>93BOSQUE_3</t>
  </si>
  <si>
    <t>93BOSQUE 3</t>
  </si>
  <si>
    <t>94BOSQUE_3</t>
  </si>
  <si>
    <t>94BOSQUE 3</t>
  </si>
  <si>
    <t>95BOSQUE_3</t>
  </si>
  <si>
    <t>95BOSQUE 3</t>
  </si>
  <si>
    <t>96BOSQUE_3</t>
  </si>
  <si>
    <t>96BOSQUE 3</t>
  </si>
  <si>
    <t>97BOSQUE_3</t>
  </si>
  <si>
    <t>97BOSQUE 3</t>
  </si>
  <si>
    <t>98BOSQUE_3</t>
  </si>
  <si>
    <t>98BOSQUE 3</t>
  </si>
  <si>
    <t>R-97BOSQUE_3</t>
  </si>
  <si>
    <t>R-97BOSQUE 3</t>
  </si>
  <si>
    <t>100BOSQUE_3</t>
  </si>
  <si>
    <t>100BOSQUE 3</t>
  </si>
  <si>
    <t>101BOSQUE_3</t>
  </si>
  <si>
    <t>101BOSQUE 3</t>
  </si>
  <si>
    <t>102BOSQUE_3</t>
  </si>
  <si>
    <t>102BOSQUE 3</t>
  </si>
  <si>
    <t>103BOSQUE_3</t>
  </si>
  <si>
    <t>103BOSQUE 3</t>
  </si>
  <si>
    <t>104BOSQUE_3</t>
  </si>
  <si>
    <t>104BOSQUE 3</t>
  </si>
  <si>
    <t>R-103BOSQUE_3</t>
  </si>
  <si>
    <t>R-103BOSQUE 3</t>
  </si>
  <si>
    <t>106BOSQUE_3</t>
  </si>
  <si>
    <t>106BOSQUE 3</t>
  </si>
  <si>
    <t>107BOSQUE_3</t>
  </si>
  <si>
    <t>107BOSQUE 3</t>
  </si>
  <si>
    <t>108BOSQUE_3</t>
  </si>
  <si>
    <t>108BOSQUE 3</t>
  </si>
  <si>
    <t>109BOSQUE_3</t>
  </si>
  <si>
    <t>109BOSQUE 3</t>
  </si>
  <si>
    <t>110BOSQUE_3</t>
  </si>
  <si>
    <t>110BOSQUE 3</t>
  </si>
  <si>
    <t>111BOSQUE_3</t>
  </si>
  <si>
    <t>111BOSQUE 3</t>
  </si>
  <si>
    <t>112BOSQUE_3</t>
  </si>
  <si>
    <t>112BOSQUE 3</t>
  </si>
  <si>
    <t>1BOSQUE_4</t>
  </si>
  <si>
    <t>1BOSQUE 4</t>
  </si>
  <si>
    <t>2BOSQUE_4</t>
  </si>
  <si>
    <t>2BOSQUE 4</t>
  </si>
  <si>
    <t>3BOSQUE_4</t>
  </si>
  <si>
    <t>3BOSQUE 4</t>
  </si>
  <si>
    <t>4BOSQUE_4</t>
  </si>
  <si>
    <t>4BOSQUE 4</t>
  </si>
  <si>
    <t>5BOSQUE_4</t>
  </si>
  <si>
    <t>5BOSQUE 4</t>
  </si>
  <si>
    <t>6BOSQUE_4</t>
  </si>
  <si>
    <t>6BOSQUE 4</t>
  </si>
  <si>
    <t>7BOSQUE_4</t>
  </si>
  <si>
    <t>7BOSQUE 4</t>
  </si>
  <si>
    <t>8BOSQUE_4</t>
  </si>
  <si>
    <t>8BOSQUE 4</t>
  </si>
  <si>
    <t>R-56BOSQUE_4</t>
  </si>
  <si>
    <t>R-56BOSQUE 4</t>
  </si>
  <si>
    <t>R-30BOSQUE_4</t>
  </si>
  <si>
    <t>R-30BOSQUE 4</t>
  </si>
  <si>
    <t>R-8BOSQUE_4</t>
  </si>
  <si>
    <t>R-8BOSQUE 4</t>
  </si>
  <si>
    <t>13BOSQUE_4</t>
  </si>
  <si>
    <t>13BOSQUE 4</t>
  </si>
  <si>
    <t>14BOSQUE_4</t>
  </si>
  <si>
    <t>14BOSQUE 4</t>
  </si>
  <si>
    <t>15BOSQUE_4</t>
  </si>
  <si>
    <t>15BOSQUE 4</t>
  </si>
  <si>
    <t>16BOSQUE_4</t>
  </si>
  <si>
    <t>16BOSQUE 4</t>
  </si>
  <si>
    <t>17BOSQUE_4</t>
  </si>
  <si>
    <t>17BOSQUE 4</t>
  </si>
  <si>
    <t>18BOSQUE_4</t>
  </si>
  <si>
    <t>18BOSQUE 4</t>
  </si>
  <si>
    <t>19BOSQUE_4</t>
  </si>
  <si>
    <t>19BOSQUE 4</t>
  </si>
  <si>
    <t>20BOSQUE_4</t>
  </si>
  <si>
    <t>20BOSQUE 4</t>
  </si>
  <si>
    <t>21BOSQUE_4</t>
  </si>
  <si>
    <t>21BOSQUE 4</t>
  </si>
  <si>
    <t>R-18BOSQUE_4</t>
  </si>
  <si>
    <t>R-18BOSQUE 4</t>
  </si>
  <si>
    <t>R-29ESTEPA_3</t>
  </si>
  <si>
    <t>R-29ESTEPA 3</t>
  </si>
  <si>
    <t>R-20BOSQUE_4</t>
  </si>
  <si>
    <t>R-20BOSQUE 4</t>
  </si>
  <si>
    <t>R-22BOSQUE_4</t>
  </si>
  <si>
    <t>R-22BOSQUE 4</t>
  </si>
  <si>
    <t>26BOSQUE_4</t>
  </si>
  <si>
    <t>26BOSQUE 4</t>
  </si>
  <si>
    <t>R-26BOSQUE_4</t>
  </si>
  <si>
    <t>R-26BOSQUE 4</t>
  </si>
  <si>
    <t>R-27BOSQUE_4</t>
  </si>
  <si>
    <t>R-27BOSQUE 4</t>
  </si>
  <si>
    <t>R-28BOSQUE_4</t>
  </si>
  <si>
    <t>R-28BOSQUE 4</t>
  </si>
  <si>
    <t>30BOSQUE_4</t>
  </si>
  <si>
    <t>30BOSQUE 4</t>
  </si>
  <si>
    <t>31BOSQUE_4</t>
  </si>
  <si>
    <t>31BOSQUE 4</t>
  </si>
  <si>
    <t>32BOSQUE_4</t>
  </si>
  <si>
    <t>32BOSQUE 4</t>
  </si>
  <si>
    <t>R-33BOSQUE_4</t>
  </si>
  <si>
    <t>R-33BOSQUE 4</t>
  </si>
  <si>
    <t>R-34BOSQUE_4</t>
  </si>
  <si>
    <t>R-34BOSQUE 4</t>
  </si>
  <si>
    <t>35BOSQUE_4</t>
  </si>
  <si>
    <t>35BOSQUE 4</t>
  </si>
  <si>
    <t>36BOSQUE_4</t>
  </si>
  <si>
    <t>36BOSQUE 4</t>
  </si>
  <si>
    <t>37BOSQUE_4</t>
  </si>
  <si>
    <t>37BOSQUE 4</t>
  </si>
  <si>
    <t>38BOSQUE_4</t>
  </si>
  <si>
    <t>38BOSQUE 4</t>
  </si>
  <si>
    <t>R-53SELVA_4</t>
  </si>
  <si>
    <t>R-53SELVA 4</t>
  </si>
  <si>
    <t>40BOSQUE_4</t>
  </si>
  <si>
    <t>40BOSQUE 4</t>
  </si>
  <si>
    <t>41BOSQUE_4</t>
  </si>
  <si>
    <t>41BOSQUE 4</t>
  </si>
  <si>
    <t>42BOSQUE_4</t>
  </si>
  <si>
    <t>42BOSQUE 4</t>
  </si>
  <si>
    <t>43BOSQUE_4</t>
  </si>
  <si>
    <t>43BOSQUE 4</t>
  </si>
  <si>
    <t>44BOSQUE_4</t>
  </si>
  <si>
    <t>44BOSQUE 4</t>
  </si>
  <si>
    <t>45BOSQUE_4</t>
  </si>
  <si>
    <t>45BOSQUE 4</t>
  </si>
  <si>
    <t>46BOSQUE_4</t>
  </si>
  <si>
    <t>46BOSQUE 4</t>
  </si>
  <si>
    <t>47BOSQUE_4</t>
  </si>
  <si>
    <t>47BOSQUE 4</t>
  </si>
  <si>
    <t>48BOSQUE_4</t>
  </si>
  <si>
    <t>48BOSQUE 4</t>
  </si>
  <si>
    <t>49BOSQUE_4</t>
  </si>
  <si>
    <t>49BOSQUE 4</t>
  </si>
  <si>
    <t>77ARRECIFE_3</t>
  </si>
  <si>
    <t>77ARRECIFE 3</t>
  </si>
  <si>
    <t>51BOSQUE_4</t>
  </si>
  <si>
    <t>51BOSQUE 4</t>
  </si>
  <si>
    <t>52BOSQUE_4</t>
  </si>
  <si>
    <t>52BOSQUE 4</t>
  </si>
  <si>
    <t>53BOSQUE_4</t>
  </si>
  <si>
    <t>53BOSQUE 4</t>
  </si>
  <si>
    <t>54BOSQUE_4</t>
  </si>
  <si>
    <t>54BOSQUE 4</t>
  </si>
  <si>
    <t>55BOSQUE_4</t>
  </si>
  <si>
    <t>55BOSQUE 4</t>
  </si>
  <si>
    <t>56BOSQUE_4</t>
  </si>
  <si>
    <t>56BOSQUE 4</t>
  </si>
  <si>
    <t>R-93LAGO_1</t>
  </si>
  <si>
    <t>R-93LAGO 1</t>
  </si>
  <si>
    <t>2LAGO_1</t>
  </si>
  <si>
    <t>2LAGO 1</t>
  </si>
  <si>
    <t>3LAGO_1</t>
  </si>
  <si>
    <t>3LAGO 1</t>
  </si>
  <si>
    <t>4LAGO_1</t>
  </si>
  <si>
    <t>4LAGO 1</t>
  </si>
  <si>
    <t>5LAGO_1</t>
  </si>
  <si>
    <t>5LAGO 1</t>
  </si>
  <si>
    <t>6LAGO_1</t>
  </si>
  <si>
    <t>6LAGO 1</t>
  </si>
  <si>
    <t>7LAGO_1</t>
  </si>
  <si>
    <t>7LAGO 1</t>
  </si>
  <si>
    <t>8LAGO_1</t>
  </si>
  <si>
    <t>8LAGO 1</t>
  </si>
  <si>
    <t>9LAGO_1</t>
  </si>
  <si>
    <t>9LAGO 1</t>
  </si>
  <si>
    <t>10LAGO_1</t>
  </si>
  <si>
    <t>10LAGO 1</t>
  </si>
  <si>
    <t>11LAGO_1</t>
  </si>
  <si>
    <t>11LAGO 1</t>
  </si>
  <si>
    <t>12LAGO_1</t>
  </si>
  <si>
    <t>12LAGO 1</t>
  </si>
  <si>
    <t>13LAGO_1</t>
  </si>
  <si>
    <t>13LAGO 1</t>
  </si>
  <si>
    <t>14LAGO_1</t>
  </si>
  <si>
    <t>14LAGO 1</t>
  </si>
  <si>
    <t>15LAGO_1</t>
  </si>
  <si>
    <t>15LAGO 1</t>
  </si>
  <si>
    <t>16LAGO_1</t>
  </si>
  <si>
    <t>16LAGO 1</t>
  </si>
  <si>
    <t>17LAGO_1</t>
  </si>
  <si>
    <t>17LAGO 1</t>
  </si>
  <si>
    <t>18LAGO_1</t>
  </si>
  <si>
    <t>18LAGO 1</t>
  </si>
  <si>
    <t>19LAGO_1</t>
  </si>
  <si>
    <t>19LAGO 1</t>
  </si>
  <si>
    <t>20LAGO_1</t>
  </si>
  <si>
    <t>20LAGO 1</t>
  </si>
  <si>
    <t>21LAGO_1</t>
  </si>
  <si>
    <t>21LAGO 1</t>
  </si>
  <si>
    <t>22LAGO_1</t>
  </si>
  <si>
    <t>22LAGO 1</t>
  </si>
  <si>
    <t>23LAGO_1</t>
  </si>
  <si>
    <t>23LAGO 1</t>
  </si>
  <si>
    <t>24LAGO_1</t>
  </si>
  <si>
    <t>24LAGO 1</t>
  </si>
  <si>
    <t>25LAGO_1</t>
  </si>
  <si>
    <t>25LAGO 1</t>
  </si>
  <si>
    <t>26LAGO_1</t>
  </si>
  <si>
    <t>26LAGO 1</t>
  </si>
  <si>
    <t>27LAGO_1</t>
  </si>
  <si>
    <t>27LAGO 1</t>
  </si>
  <si>
    <t>28LAGO_1</t>
  </si>
  <si>
    <t>28LAGO 1</t>
  </si>
  <si>
    <t>29LAGO_1</t>
  </si>
  <si>
    <t>29LAGO 1</t>
  </si>
  <si>
    <t>30LAGO_1</t>
  </si>
  <si>
    <t>30LAGO 1</t>
  </si>
  <si>
    <t>31LAGO_1</t>
  </si>
  <si>
    <t>31LAGO 1</t>
  </si>
  <si>
    <t>32LAGO_1</t>
  </si>
  <si>
    <t>32LAGO 1</t>
  </si>
  <si>
    <t>33LAGO_1</t>
  </si>
  <si>
    <t>33LAGO 1</t>
  </si>
  <si>
    <t>34LAGO_1</t>
  </si>
  <si>
    <t>34LAGO 1</t>
  </si>
  <si>
    <t>35LAGO_1</t>
  </si>
  <si>
    <t>35LAGO 1</t>
  </si>
  <si>
    <t>36LAGO_1</t>
  </si>
  <si>
    <t>36LAGO 1</t>
  </si>
  <si>
    <t>37LAGO_1</t>
  </si>
  <si>
    <t>37LAGO 1</t>
  </si>
  <si>
    <t>38LAGO_1</t>
  </si>
  <si>
    <t>38LAGO 1</t>
  </si>
  <si>
    <t>39LAGO_1</t>
  </si>
  <si>
    <t>39LAGO 1</t>
  </si>
  <si>
    <t>40LAGO_1</t>
  </si>
  <si>
    <t>40LAGO 1</t>
  </si>
  <si>
    <t>41LAGO_1</t>
  </si>
  <si>
    <t>41LAGO 1</t>
  </si>
  <si>
    <t>42LAGO_1</t>
  </si>
  <si>
    <t>42LAGO 1</t>
  </si>
  <si>
    <t>43LAGO_1</t>
  </si>
  <si>
    <t>43LAGO 1</t>
  </si>
  <si>
    <t>44LAGO_1</t>
  </si>
  <si>
    <t>44LAGO 1</t>
  </si>
  <si>
    <t>45LAGO_1</t>
  </si>
  <si>
    <t>45LAGO 1</t>
  </si>
  <si>
    <t>46LAGO_1</t>
  </si>
  <si>
    <t>46LAGO 1</t>
  </si>
  <si>
    <t>47LAGO_1</t>
  </si>
  <si>
    <t>47LAGO 1</t>
  </si>
  <si>
    <t>48LAGO_1</t>
  </si>
  <si>
    <t>48LAGO 1</t>
  </si>
  <si>
    <t>49LAGO_1</t>
  </si>
  <si>
    <t>49LAGO 1</t>
  </si>
  <si>
    <t>50LAGO_1</t>
  </si>
  <si>
    <t>50LAGO 1</t>
  </si>
  <si>
    <t>51LAGO_1</t>
  </si>
  <si>
    <t>51LAGO 1</t>
  </si>
  <si>
    <t>52LAGO_1</t>
  </si>
  <si>
    <t>52LAGO 1</t>
  </si>
  <si>
    <t>53LAGO_1</t>
  </si>
  <si>
    <t>53LAGO 1</t>
  </si>
  <si>
    <t>54LAGO_1</t>
  </si>
  <si>
    <t>54LAGO 1</t>
  </si>
  <si>
    <t>55LAGO_1</t>
  </si>
  <si>
    <t>55LAGO 1</t>
  </si>
  <si>
    <t>56LAGO_1</t>
  </si>
  <si>
    <t>56LAGO 1</t>
  </si>
  <si>
    <t>57LAGO_1</t>
  </si>
  <si>
    <t>57LAGO 1</t>
  </si>
  <si>
    <t>58LAGO_1</t>
  </si>
  <si>
    <t>58LAGO 1</t>
  </si>
  <si>
    <t>59LAGO_1</t>
  </si>
  <si>
    <t>59LAGO 1</t>
  </si>
  <si>
    <t>60LAGO_1</t>
  </si>
  <si>
    <t>60LAGO 1</t>
  </si>
  <si>
    <t>61LAGO_1</t>
  </si>
  <si>
    <t>61LAGO 1</t>
  </si>
  <si>
    <t>62LAGO_1</t>
  </si>
  <si>
    <t>62LAGO 1</t>
  </si>
  <si>
    <t>63LAGO_1</t>
  </si>
  <si>
    <t>63LAGO 1</t>
  </si>
  <si>
    <t>R-28LAGO_1</t>
  </si>
  <si>
    <t>R-28LAGO 1</t>
  </si>
  <si>
    <t>65LAGO_1</t>
  </si>
  <si>
    <t>65LAGO 1</t>
  </si>
  <si>
    <t>66LAGO_1</t>
  </si>
  <si>
    <t>66LAGO 1</t>
  </si>
  <si>
    <t>67LAGO_1</t>
  </si>
  <si>
    <t>67LAGO 1</t>
  </si>
  <si>
    <t>68LAGO_1</t>
  </si>
  <si>
    <t>68LAGO 1</t>
  </si>
  <si>
    <t>69LAGO_1</t>
  </si>
  <si>
    <t>69LAGO 1</t>
  </si>
  <si>
    <t>70LAGO_1</t>
  </si>
  <si>
    <t>70LAGO 1</t>
  </si>
  <si>
    <t>71LAGO_1</t>
  </si>
  <si>
    <t>71LAGO 1</t>
  </si>
  <si>
    <t>72LAGO_1</t>
  </si>
  <si>
    <t>72LAGO 1</t>
  </si>
  <si>
    <t>73LAGO_1</t>
  </si>
  <si>
    <t>73LAGO 1</t>
  </si>
  <si>
    <t>74LAGO_1</t>
  </si>
  <si>
    <t>74LAGO 1</t>
  </si>
  <si>
    <t>75LAGO_1</t>
  </si>
  <si>
    <t>75LAGO 1</t>
  </si>
  <si>
    <t>76LAGO_1</t>
  </si>
  <si>
    <t>76LAGO 1</t>
  </si>
  <si>
    <t>R-95LAGO_1</t>
  </si>
  <si>
    <t>R-95LAGO 1</t>
  </si>
  <si>
    <t>78LAGO_1</t>
  </si>
  <si>
    <t>78LAGO 1</t>
  </si>
  <si>
    <t>79LAGO_1</t>
  </si>
  <si>
    <t>79LAGO 1</t>
  </si>
  <si>
    <t>80LAGO_1</t>
  </si>
  <si>
    <t>80LAGO 1</t>
  </si>
  <si>
    <t>81LAGO_1</t>
  </si>
  <si>
    <t>81LAGO 1</t>
  </si>
  <si>
    <t>82LAGO_1</t>
  </si>
  <si>
    <t>82LAGO 1</t>
  </si>
  <si>
    <t>83LAGO_1</t>
  </si>
  <si>
    <t>83LAGO 1</t>
  </si>
  <si>
    <t>84LAGO_1</t>
  </si>
  <si>
    <t>84LAGO 1</t>
  </si>
  <si>
    <t>R-26LAGO_1</t>
  </si>
  <si>
    <t>R-26LAGO 1</t>
  </si>
  <si>
    <t>R-27LAGO_1</t>
  </si>
  <si>
    <t>R-27LAGO 1</t>
  </si>
  <si>
    <t>87LAGO_1</t>
  </si>
  <si>
    <t>87LAGO 1</t>
  </si>
  <si>
    <t>88LAGO_1</t>
  </si>
  <si>
    <t>88LAGO 1</t>
  </si>
  <si>
    <t>89LAGO_1</t>
  </si>
  <si>
    <t>89LAGO 1</t>
  </si>
  <si>
    <t>R-43LAGO_1</t>
  </si>
  <si>
    <t>R-43LAGO 1</t>
  </si>
  <si>
    <t>91LAGO_1</t>
  </si>
  <si>
    <t>91LAGO 1</t>
  </si>
  <si>
    <t>92LAGO_1</t>
  </si>
  <si>
    <t>92LAGO 1</t>
  </si>
  <si>
    <t>93LAGO_1</t>
  </si>
  <si>
    <t>93LAGO 1</t>
  </si>
  <si>
    <t>94LAGO_1</t>
  </si>
  <si>
    <t>94LAGO 1</t>
  </si>
  <si>
    <t>95LAGO_1</t>
  </si>
  <si>
    <t>95LAGO 1</t>
  </si>
  <si>
    <t>96LAGO_1</t>
  </si>
  <si>
    <t>96LAGO 1</t>
  </si>
  <si>
    <t>97LAGO_1</t>
  </si>
  <si>
    <t>97LAGO 1</t>
  </si>
  <si>
    <t>98LAGO_1</t>
  </si>
  <si>
    <t>98LAGO 1</t>
  </si>
  <si>
    <t>99LAGO_1</t>
  </si>
  <si>
    <t>99LAGO 1</t>
  </si>
  <si>
    <t>100LAGO_1</t>
  </si>
  <si>
    <t>100LAGO 1</t>
  </si>
  <si>
    <t>101LAGO_1</t>
  </si>
  <si>
    <t>101LAGO 1</t>
  </si>
  <si>
    <t>102LAGO_1</t>
  </si>
  <si>
    <t>102LAGO 1</t>
  </si>
  <si>
    <t>103LAGO_1</t>
  </si>
  <si>
    <t>103LAGO 1</t>
  </si>
  <si>
    <t>104LAGO_1</t>
  </si>
  <si>
    <t>104LAGO 1</t>
  </si>
  <si>
    <t>105LAGO_1</t>
  </si>
  <si>
    <t>105LAGO 1</t>
  </si>
  <si>
    <t>106LAGO_1</t>
  </si>
  <si>
    <t>106LAGO 1</t>
  </si>
  <si>
    <t>107LAGO_1</t>
  </si>
  <si>
    <t>107LAGO 1</t>
  </si>
  <si>
    <t>R-3LAGO_1</t>
  </si>
  <si>
    <t>R-3LAGO 1</t>
  </si>
  <si>
    <t>109LAGO_1</t>
  </si>
  <si>
    <t>109LAGO 1</t>
  </si>
  <si>
    <t>110LAGO_1</t>
  </si>
  <si>
    <t>110LAGO 1</t>
  </si>
  <si>
    <t>R-88LAGO_1</t>
  </si>
  <si>
    <t>R-88LAGO 1</t>
  </si>
  <si>
    <t>112LAGO_1</t>
  </si>
  <si>
    <t>112LAGO 1</t>
  </si>
  <si>
    <t>R-1LAGO_1</t>
  </si>
  <si>
    <t>R-1LAGO 1</t>
  </si>
  <si>
    <t>1LAGO_2</t>
  </si>
  <si>
    <t>1LAGO 2</t>
  </si>
  <si>
    <t>2LAGO_2</t>
  </si>
  <si>
    <t>2LAGO 2</t>
  </si>
  <si>
    <t>3LAGO_2</t>
  </si>
  <si>
    <t>3LAGO 2</t>
  </si>
  <si>
    <t>4LAGO_2</t>
  </si>
  <si>
    <t>4LAGO 2</t>
  </si>
  <si>
    <t>5LAGO_2</t>
  </si>
  <si>
    <t>5LAGO 2</t>
  </si>
  <si>
    <t>6LAGO_2</t>
  </si>
  <si>
    <t>6LAGO 2</t>
  </si>
  <si>
    <t>7LAGO_2</t>
  </si>
  <si>
    <t>7LAGO 2</t>
  </si>
  <si>
    <t>8LAGO_2</t>
  </si>
  <si>
    <t>8LAGO 2</t>
  </si>
  <si>
    <t>9LAGO_2</t>
  </si>
  <si>
    <t>9LAGO 2</t>
  </si>
  <si>
    <t>10LAGO_2</t>
  </si>
  <si>
    <t>10LAGO 2</t>
  </si>
  <si>
    <t>11LAGO_2</t>
  </si>
  <si>
    <t>11LAGO 2</t>
  </si>
  <si>
    <t>12LAGO_2</t>
  </si>
  <si>
    <t>12LAGO 2</t>
  </si>
  <si>
    <t>13LAGO_2</t>
  </si>
  <si>
    <t>13LAGO 2</t>
  </si>
  <si>
    <t>14LAGO_2</t>
  </si>
  <si>
    <t>14LAGO 2</t>
  </si>
  <si>
    <t>15LAGO_2</t>
  </si>
  <si>
    <t>15LAGO 2</t>
  </si>
  <si>
    <t>16LAGO_2</t>
  </si>
  <si>
    <t>16LAGO 2</t>
  </si>
  <si>
    <t>17LAGO_2</t>
  </si>
  <si>
    <t>17LAGO 2</t>
  </si>
  <si>
    <t>18LAGO_2</t>
  </si>
  <si>
    <t>18LAGO 2</t>
  </si>
  <si>
    <t>19LAGO_2</t>
  </si>
  <si>
    <t>19LAGO 2</t>
  </si>
  <si>
    <t>22LAGO_2</t>
  </si>
  <si>
    <t>22LAGO 2</t>
  </si>
  <si>
    <t>20LAGO_2</t>
  </si>
  <si>
    <t>20LAGO 2</t>
  </si>
  <si>
    <t>24LAGO_2</t>
  </si>
  <si>
    <t>24LAGO 2</t>
  </si>
  <si>
    <t>25LAGO_2</t>
  </si>
  <si>
    <t>25LAGO 2</t>
  </si>
  <si>
    <t>26LAGO_2</t>
  </si>
  <si>
    <t>26LAGO 2</t>
  </si>
  <si>
    <t>27LAGO_2</t>
  </si>
  <si>
    <t>27LAGO 2</t>
  </si>
  <si>
    <t>21LAGO_2</t>
  </si>
  <si>
    <t>21LAGO 2</t>
  </si>
  <si>
    <t>29LAGO_2</t>
  </si>
  <si>
    <t>29LAGO 2</t>
  </si>
  <si>
    <t>30LAGO_2</t>
  </si>
  <si>
    <t>30LAGO 2</t>
  </si>
  <si>
    <t>31LAGO_2</t>
  </si>
  <si>
    <t>31LAGO 2</t>
  </si>
  <si>
    <t>23LAGO_2</t>
  </si>
  <si>
    <t>23LAGO 2</t>
  </si>
  <si>
    <t>28LAGO_2</t>
  </si>
  <si>
    <t>28LAGO 2</t>
  </si>
  <si>
    <t>34LAGO_2</t>
  </si>
  <si>
    <t>34LAGO 2</t>
  </si>
  <si>
    <t>35LAGO_2</t>
  </si>
  <si>
    <t>35LAGO 2</t>
  </si>
  <si>
    <t>36LAGO_2</t>
  </si>
  <si>
    <t>36LAGO 2</t>
  </si>
  <si>
    <t>37LAGO_2</t>
  </si>
  <si>
    <t>37LAGO 2</t>
  </si>
  <si>
    <t>38LAGO_2</t>
  </si>
  <si>
    <t>38LAGO 2</t>
  </si>
  <si>
    <t>39LAGO_2</t>
  </si>
  <si>
    <t>39LAGO 2</t>
  </si>
  <si>
    <t>40LAGO_2</t>
  </si>
  <si>
    <t>40LAGO 2</t>
  </si>
  <si>
    <t>41LAGO_2</t>
  </si>
  <si>
    <t>41LAGO 2</t>
  </si>
  <si>
    <t>42LAGO_2</t>
  </si>
  <si>
    <t>42LAGO 2</t>
  </si>
  <si>
    <t>43LAGO_2</t>
  </si>
  <si>
    <t>43LAGO 2</t>
  </si>
  <si>
    <t>44LAGO_2</t>
  </si>
  <si>
    <t>44LAGO 2</t>
  </si>
  <si>
    <t>45LAGO_2</t>
  </si>
  <si>
    <t>45LAGO 2</t>
  </si>
  <si>
    <t>46LAGO_2</t>
  </si>
  <si>
    <t>46LAGO 2</t>
  </si>
  <si>
    <t>47LAGO_2</t>
  </si>
  <si>
    <t>47LAGO 2</t>
  </si>
  <si>
    <t>48LAGO_2</t>
  </si>
  <si>
    <t>48LAGO 2</t>
  </si>
  <si>
    <t>49LAGO_2</t>
  </si>
  <si>
    <t>49LAGO 2</t>
  </si>
  <si>
    <t>50LAGO_2</t>
  </si>
  <si>
    <t>50LAGO 2</t>
  </si>
  <si>
    <t>51LAGO_2</t>
  </si>
  <si>
    <t>51LAGO 2</t>
  </si>
  <si>
    <t>52LAGO_2</t>
  </si>
  <si>
    <t>52LAGO 2</t>
  </si>
  <si>
    <t>53LAGO_2</t>
  </si>
  <si>
    <t>53LAGO 2</t>
  </si>
  <si>
    <t>54LAGO_2</t>
  </si>
  <si>
    <t>54LAGO 2</t>
  </si>
  <si>
    <t>55LAGO_2</t>
  </si>
  <si>
    <t>55LAGO 2</t>
  </si>
  <si>
    <t>56LAGO_2</t>
  </si>
  <si>
    <t>56LAGO 2</t>
  </si>
  <si>
    <t>57LAGO_2</t>
  </si>
  <si>
    <t>57LAGO 2</t>
  </si>
  <si>
    <t>58LAGO_2</t>
  </si>
  <si>
    <t>58LAGO 2</t>
  </si>
  <si>
    <t>59LAGO_2</t>
  </si>
  <si>
    <t>59LAGO 2</t>
  </si>
  <si>
    <t>60LAGO_2</t>
  </si>
  <si>
    <t>60LAGO 2</t>
  </si>
  <si>
    <t>61LAGO_2</t>
  </si>
  <si>
    <t>61LAGO 2</t>
  </si>
  <si>
    <t>62LAGO_2</t>
  </si>
  <si>
    <t>62LAGO 2</t>
  </si>
  <si>
    <t>63LAGO_2</t>
  </si>
  <si>
    <t>63LAGO 2</t>
  </si>
  <si>
    <t>64LAGO_2</t>
  </si>
  <si>
    <t>64LAGO 2</t>
  </si>
  <si>
    <t>65LAGO_2</t>
  </si>
  <si>
    <t>65LAGO 2</t>
  </si>
  <si>
    <t>66LAGO_2</t>
  </si>
  <si>
    <t>66LAGO 2</t>
  </si>
  <si>
    <t>67LAGO_2</t>
  </si>
  <si>
    <t>67LAGO 2</t>
  </si>
  <si>
    <t>68LAGO_2</t>
  </si>
  <si>
    <t>68LAGO 2</t>
  </si>
  <si>
    <t>69LAGO_2</t>
  </si>
  <si>
    <t>69LAGO 2</t>
  </si>
  <si>
    <t>70LAGO_2</t>
  </si>
  <si>
    <t>70LAGO 2</t>
  </si>
  <si>
    <t>71LAGO_2</t>
  </si>
  <si>
    <t>71LAGO 2</t>
  </si>
  <si>
    <t>72LAGO_2</t>
  </si>
  <si>
    <t>72LAGO 2</t>
  </si>
  <si>
    <t>73LAGO_2</t>
  </si>
  <si>
    <t>73LAGO 2</t>
  </si>
  <si>
    <t>74LAGO_2</t>
  </si>
  <si>
    <t>74LAGO 2</t>
  </si>
  <si>
    <t>75LAGO_2</t>
  </si>
  <si>
    <t>75LAGO 2</t>
  </si>
  <si>
    <t>76LAGO_2</t>
  </si>
  <si>
    <t>76LAGO 2</t>
  </si>
  <si>
    <t xml:space="preserve"> PREMIUM AA</t>
  </si>
  <si>
    <t>77LAGO_2</t>
  </si>
  <si>
    <t>77LAGO 2</t>
  </si>
  <si>
    <t>78LAGO_2</t>
  </si>
  <si>
    <t>78LAGO 2</t>
  </si>
  <si>
    <t>79LAGO_2</t>
  </si>
  <si>
    <t>79LAGO 2</t>
  </si>
  <si>
    <t>80LAGO_2</t>
  </si>
  <si>
    <t>80LAGO 2</t>
  </si>
  <si>
    <t>81LAGO_2</t>
  </si>
  <si>
    <t>81LAGO 2</t>
  </si>
  <si>
    <t>82LAGO_2</t>
  </si>
  <si>
    <t>82LAGO 2</t>
  </si>
  <si>
    <t>83LAGO_2</t>
  </si>
  <si>
    <t>83LAGO 2</t>
  </si>
  <si>
    <t>84LAGO_2</t>
  </si>
  <si>
    <t>84LAGO 2</t>
  </si>
  <si>
    <t>85LAGO_2</t>
  </si>
  <si>
    <t>85LAGO 2</t>
  </si>
  <si>
    <t>86LAGO_2</t>
  </si>
  <si>
    <t>86LAGO 2</t>
  </si>
  <si>
    <t>87LAGO_2</t>
  </si>
  <si>
    <t>87LAGO 2</t>
  </si>
  <si>
    <t>88LAGO_2</t>
  </si>
  <si>
    <t>88LAGO 2</t>
  </si>
  <si>
    <t>89LAGO_2</t>
  </si>
  <si>
    <t>89LAGO 2</t>
  </si>
  <si>
    <t>90LAGO_2</t>
  </si>
  <si>
    <t>90LAGO 2</t>
  </si>
  <si>
    <t>91LAGO_2</t>
  </si>
  <si>
    <t>91LAGO 2</t>
  </si>
  <si>
    <t>92LAGO_2</t>
  </si>
  <si>
    <t>92LAGO 2</t>
  </si>
  <si>
    <t>93LAGO_2</t>
  </si>
  <si>
    <t>93LAGO 2</t>
  </si>
  <si>
    <t>94LAGO_2</t>
  </si>
  <si>
    <t>94LAGO 2</t>
  </si>
  <si>
    <t>95LAGO_2</t>
  </si>
  <si>
    <t>95LAGO 2</t>
  </si>
  <si>
    <t>96LAGO_2</t>
  </si>
  <si>
    <t>96LAGO 2</t>
  </si>
  <si>
    <t>97LAGO_2</t>
  </si>
  <si>
    <t>97LAGO 2</t>
  </si>
  <si>
    <t>98LAGO_2</t>
  </si>
  <si>
    <t>98LAGO 2</t>
  </si>
  <si>
    <t>99LAGO_2</t>
  </si>
  <si>
    <t>99LAGO 2</t>
  </si>
  <si>
    <t>100LAGO_2</t>
  </si>
  <si>
    <t>100LAGO 2</t>
  </si>
  <si>
    <t>101LAGO_2</t>
  </si>
  <si>
    <t>101LAGO 2</t>
  </si>
  <si>
    <t>102LAGO_2</t>
  </si>
  <si>
    <t>102LAGO 2</t>
  </si>
  <si>
    <t>103LAGO_2</t>
  </si>
  <si>
    <t>103LAGO 2</t>
  </si>
  <si>
    <t>104LAGO_2</t>
  </si>
  <si>
    <t>104LAGO 2</t>
  </si>
  <si>
    <t>32LAGO_2</t>
  </si>
  <si>
    <t>32LAGO 2</t>
  </si>
  <si>
    <t>106LAGO_2</t>
  </si>
  <si>
    <t>106LAGO 2</t>
  </si>
  <si>
    <t>107LAGO_2</t>
  </si>
  <si>
    <t>107LAGO 2</t>
  </si>
  <si>
    <t>108LAGO_2</t>
  </si>
  <si>
    <t>108LAGO 2</t>
  </si>
  <si>
    <t>109LAGO_2</t>
  </si>
  <si>
    <t>109LAGO 2</t>
  </si>
  <si>
    <t>110LAGO_2</t>
  </si>
  <si>
    <t>110LAGO 2</t>
  </si>
  <si>
    <t>111LAGO_2</t>
  </si>
  <si>
    <t>111LAGO 2</t>
  </si>
  <si>
    <t>112LAGO_2</t>
  </si>
  <si>
    <t>112LAGO 2</t>
  </si>
  <si>
    <t>113LAGO_2</t>
  </si>
  <si>
    <t>113LAGO 2</t>
  </si>
  <si>
    <t>114LAGO_2</t>
  </si>
  <si>
    <t>114LAGO 2</t>
  </si>
  <si>
    <t>115LAGO_2</t>
  </si>
  <si>
    <t>115LAGO 2</t>
  </si>
  <si>
    <t>116LAGO_2</t>
  </si>
  <si>
    <t>116LAGO 2</t>
  </si>
  <si>
    <t>117LAGO_2</t>
  </si>
  <si>
    <t>117LAGO 2</t>
  </si>
  <si>
    <t>118LAGO_2</t>
  </si>
  <si>
    <t>118LAGO 2</t>
  </si>
  <si>
    <t>119LAGO_2</t>
  </si>
  <si>
    <t>119LAGO 2</t>
  </si>
  <si>
    <t>120LAGO_2</t>
  </si>
  <si>
    <t>120LAGO 2</t>
  </si>
  <si>
    <t>121LAGO_2</t>
  </si>
  <si>
    <t>121LAGO 2</t>
  </si>
  <si>
    <t>122LAGO_2</t>
  </si>
  <si>
    <t>122LAGO 2</t>
  </si>
  <si>
    <t>123LAGO_2</t>
  </si>
  <si>
    <t>123LAGO 2</t>
  </si>
  <si>
    <t>124LAGO_2</t>
  </si>
  <si>
    <t>124LAGO 2</t>
  </si>
  <si>
    <t>125LAGO_2</t>
  </si>
  <si>
    <t>125LAGO 2</t>
  </si>
  <si>
    <t>126LAGO_2</t>
  </si>
  <si>
    <t>126LAGO 2</t>
  </si>
  <si>
    <t>127LAGO_2</t>
  </si>
  <si>
    <t>127LAGO 2</t>
  </si>
  <si>
    <t>128LAGO_2</t>
  </si>
  <si>
    <t>128LAGO 2</t>
  </si>
  <si>
    <t>129LAGO_2</t>
  </si>
  <si>
    <t>129LAGO 2</t>
  </si>
  <si>
    <t>130LAGO_2</t>
  </si>
  <si>
    <t>130LAGO 2</t>
  </si>
  <si>
    <t>131LAGO_2</t>
  </si>
  <si>
    <t>131LAGO 2</t>
  </si>
  <si>
    <t>132LAGO_2</t>
  </si>
  <si>
    <t>132LAGO 2</t>
  </si>
  <si>
    <t>133LAGO_2</t>
  </si>
  <si>
    <t>133LAGO 2</t>
  </si>
  <si>
    <t>134LAGO_2</t>
  </si>
  <si>
    <t>134LAGO 2</t>
  </si>
  <si>
    <t>135LAGO_2</t>
  </si>
  <si>
    <t>135LAGO 2</t>
  </si>
  <si>
    <t>136LAGO_2</t>
  </si>
  <si>
    <t>136LAGO 2</t>
  </si>
  <si>
    <t>137LAGO_2</t>
  </si>
  <si>
    <t>137LAGO 2</t>
  </si>
  <si>
    <t>138LAGO_2</t>
  </si>
  <si>
    <t>138LAGO 2</t>
  </si>
  <si>
    <t>139LAGO_2</t>
  </si>
  <si>
    <t>139LAGO 2</t>
  </si>
  <si>
    <t>140LAGO_2</t>
  </si>
  <si>
    <t>140LAGO 2</t>
  </si>
  <si>
    <t>141LAGO_2</t>
  </si>
  <si>
    <t>141LAGO 2</t>
  </si>
  <si>
    <t>142LAGO_2</t>
  </si>
  <si>
    <t>142LAGO 2</t>
  </si>
  <si>
    <t>143LAGO_2</t>
  </si>
  <si>
    <t>143LAGO 2</t>
  </si>
  <si>
    <t>144LAGO_2</t>
  </si>
  <si>
    <t>144LAGO 2</t>
  </si>
  <si>
    <t>145LAGO_2</t>
  </si>
  <si>
    <t>145LAGO 2</t>
  </si>
  <si>
    <t>146LAGO_2</t>
  </si>
  <si>
    <t>146LAGO 2</t>
  </si>
  <si>
    <t>147LAGO_2</t>
  </si>
  <si>
    <t>147LAGO 2</t>
  </si>
  <si>
    <t>148LAGO_2</t>
  </si>
  <si>
    <t>148LAGO 2</t>
  </si>
  <si>
    <t>149LAGO_2</t>
  </si>
  <si>
    <t>149LAGO 2</t>
  </si>
  <si>
    <t>150LAGO_2</t>
  </si>
  <si>
    <t>150LAGO 2</t>
  </si>
  <si>
    <t>151LAGO_2</t>
  </si>
  <si>
    <t>151LAGO 2</t>
  </si>
  <si>
    <t>152LAGO_2</t>
  </si>
  <si>
    <t>152LAGO 2</t>
  </si>
  <si>
    <t>153LAGO_2</t>
  </si>
  <si>
    <t>153LAGO 2</t>
  </si>
  <si>
    <t>1MANGLAR_1</t>
  </si>
  <si>
    <t>1MANGLAR 1</t>
  </si>
  <si>
    <t>2MANGLAR_1</t>
  </si>
  <si>
    <t>2MANGLAR 1</t>
  </si>
  <si>
    <t>3MANGLAR_1</t>
  </si>
  <si>
    <t>3MANGLAR 1</t>
  </si>
  <si>
    <t>4MANGLAR_1</t>
  </si>
  <si>
    <t>4MANGLAR 1</t>
  </si>
  <si>
    <t>5MANGLAR_1</t>
  </si>
  <si>
    <t>5MANGLAR 1</t>
  </si>
  <si>
    <t>6MANGLAR_1</t>
  </si>
  <si>
    <t>6MANGLAR 1</t>
  </si>
  <si>
    <t>7MANGLAR_1</t>
  </si>
  <si>
    <t>7MANGLAR 1</t>
  </si>
  <si>
    <t>8MANGLAR_1</t>
  </si>
  <si>
    <t>8MANGLAR 1</t>
  </si>
  <si>
    <t>9MANGLAR_1</t>
  </si>
  <si>
    <t>9MANGLAR 1</t>
  </si>
  <si>
    <t>10MANGLAR_1</t>
  </si>
  <si>
    <t>10MANGLAR 1</t>
  </si>
  <si>
    <t>11MANGLAR_1</t>
  </si>
  <si>
    <t>11MANGLAR 1</t>
  </si>
  <si>
    <t>12MANGLAR_1</t>
  </si>
  <si>
    <t>12MANGLAR 1</t>
  </si>
  <si>
    <t>13MANGLAR_1</t>
  </si>
  <si>
    <t>13MANGLAR 1</t>
  </si>
  <si>
    <t>14MANGLAR_1</t>
  </si>
  <si>
    <t>14MANGLAR 1</t>
  </si>
  <si>
    <t>15MANGLAR_1</t>
  </si>
  <si>
    <t>15MANGLAR 1</t>
  </si>
  <si>
    <t>16MANGLAR_1</t>
  </si>
  <si>
    <t>16MANGLAR 1</t>
  </si>
  <si>
    <t>17MANGLAR_1</t>
  </si>
  <si>
    <t>17MANGLAR 1</t>
  </si>
  <si>
    <t>18MANGLAR_1</t>
  </si>
  <si>
    <t>18MANGLAR 1</t>
  </si>
  <si>
    <t>19MANGLAR_1</t>
  </si>
  <si>
    <t>19MANGLAR 1</t>
  </si>
  <si>
    <t>20MANGLAR_1</t>
  </si>
  <si>
    <t>20MANGLAR 1</t>
  </si>
  <si>
    <t>21MANGLAR_1</t>
  </si>
  <si>
    <t>21MANGLAR 1</t>
  </si>
  <si>
    <t>22MANGLAR_1</t>
  </si>
  <si>
    <t>22MANGLAR 1</t>
  </si>
  <si>
    <t>23MANGLAR_1</t>
  </si>
  <si>
    <t>23MANGLAR 1</t>
  </si>
  <si>
    <t>R-61MANGLAR_1</t>
  </si>
  <si>
    <t>R-61MANGLAR 1</t>
  </si>
  <si>
    <t>R-62MANGLAR_1</t>
  </si>
  <si>
    <t>R-62MANGLAR 1</t>
  </si>
  <si>
    <t>R-62TAIGA_2</t>
  </si>
  <si>
    <t>R-62TAIGA 2</t>
  </si>
  <si>
    <t>R-8PARAMO_1</t>
  </si>
  <si>
    <t>R-8PARAMO 1</t>
  </si>
  <si>
    <t>27MANGLAR_1</t>
  </si>
  <si>
    <t>27MANGLAR 1</t>
  </si>
  <si>
    <t>28MANGLAR_1</t>
  </si>
  <si>
    <t>28MANGLAR 1</t>
  </si>
  <si>
    <t>29MANGLAR_1</t>
  </si>
  <si>
    <t>29MANGLAR 1</t>
  </si>
  <si>
    <t>30MANGLAR_1</t>
  </si>
  <si>
    <t>30MANGLAR 1</t>
  </si>
  <si>
    <t>31MANGLAR_1</t>
  </si>
  <si>
    <t>31MANGLAR 1</t>
  </si>
  <si>
    <t>32MANGLAR_1</t>
  </si>
  <si>
    <t>32MANGLAR 1</t>
  </si>
  <si>
    <t>33MANGLAR_1</t>
  </si>
  <si>
    <t>33MANGLAR 1</t>
  </si>
  <si>
    <t>34MANGLAR_1</t>
  </si>
  <si>
    <t>34MANGLAR 1</t>
  </si>
  <si>
    <t>35MANGLAR_1</t>
  </si>
  <si>
    <t>35MANGLAR 1</t>
  </si>
  <si>
    <t>36MANGLAR_1</t>
  </si>
  <si>
    <t>36MANGLAR 1</t>
  </si>
  <si>
    <t>R-133MANGLAR_1</t>
  </si>
  <si>
    <t>R-133MANGLAR 1</t>
  </si>
  <si>
    <t>38MANGLAR_1</t>
  </si>
  <si>
    <t>38MANGLAR 1</t>
  </si>
  <si>
    <t>R-130MANGLAR_1</t>
  </si>
  <si>
    <t>R-130MANGLAR 1</t>
  </si>
  <si>
    <t>40MANGLAR_1</t>
  </si>
  <si>
    <t>40MANGLAR 1</t>
  </si>
  <si>
    <t>41MANGLAR_1</t>
  </si>
  <si>
    <t>41MANGLAR 1</t>
  </si>
  <si>
    <t>42MANGLAR_1</t>
  </si>
  <si>
    <t>42MANGLAR 1</t>
  </si>
  <si>
    <t>43MANGLAR_1</t>
  </si>
  <si>
    <t>43MANGLAR 1</t>
  </si>
  <si>
    <t>44MANGLAR_1</t>
  </si>
  <si>
    <t>44MANGLAR 1</t>
  </si>
  <si>
    <t>45MANGLAR_1</t>
  </si>
  <si>
    <t>45MANGLAR 1</t>
  </si>
  <si>
    <t>46MANGLAR_1</t>
  </si>
  <si>
    <t>46MANGLAR 1</t>
  </si>
  <si>
    <t>47MANGLAR_1</t>
  </si>
  <si>
    <t>47MANGLAR 1</t>
  </si>
  <si>
    <t>48MANGLAR_1</t>
  </si>
  <si>
    <t>48MANGLAR 1</t>
  </si>
  <si>
    <t>49MANGLAR_1</t>
  </si>
  <si>
    <t>49MANGLAR 1</t>
  </si>
  <si>
    <t>50MANGLAR_1</t>
  </si>
  <si>
    <t>50MANGLAR 1</t>
  </si>
  <si>
    <t>51MANGLAR_1</t>
  </si>
  <si>
    <t>51MANGLAR 1</t>
  </si>
  <si>
    <t>52MANGLAR_1</t>
  </si>
  <si>
    <t>52MANGLAR 1</t>
  </si>
  <si>
    <t>53MANGLAR_1</t>
  </si>
  <si>
    <t>53MANGLAR 1</t>
  </si>
  <si>
    <t>54MANGLAR_1</t>
  </si>
  <si>
    <t>54MANGLAR 1</t>
  </si>
  <si>
    <t>55MANGLAR_1</t>
  </si>
  <si>
    <t>55MANGLAR 1</t>
  </si>
  <si>
    <t>56MANGLAR_1</t>
  </si>
  <si>
    <t>56MANGLAR 1</t>
  </si>
  <si>
    <t>57MANGLAR_1</t>
  </si>
  <si>
    <t>57MANGLAR 1</t>
  </si>
  <si>
    <t>58MANGLAR_1</t>
  </si>
  <si>
    <t>58MANGLAR 1</t>
  </si>
  <si>
    <t>59MANGLAR_1</t>
  </si>
  <si>
    <t>59MANGLAR 1</t>
  </si>
  <si>
    <t>60MANGLAR_1</t>
  </si>
  <si>
    <t>60MANGLAR 1</t>
  </si>
  <si>
    <t>R-94MANGLAR_1</t>
  </si>
  <si>
    <t>R-94MANGLAR 1</t>
  </si>
  <si>
    <t>R-95MANGLAR_1</t>
  </si>
  <si>
    <t>R-95MANGLAR 1</t>
  </si>
  <si>
    <t>63MANGLAR_1</t>
  </si>
  <si>
    <t>63MANGLAR 1</t>
  </si>
  <si>
    <t>64MANGLAR_1</t>
  </si>
  <si>
    <t>64MANGLAR 1</t>
  </si>
  <si>
    <t>65MANGLAR_1</t>
  </si>
  <si>
    <t>65MANGLAR 1</t>
  </si>
  <si>
    <t>66MANGLAR_1</t>
  </si>
  <si>
    <t>66MANGLAR 1</t>
  </si>
  <si>
    <t>67MANGLAR_1</t>
  </si>
  <si>
    <t>67MANGLAR 1</t>
  </si>
  <si>
    <t>68MANGLAR_1</t>
  </si>
  <si>
    <t>68MANGLAR 1</t>
  </si>
  <si>
    <t>69MANGLAR_1</t>
  </si>
  <si>
    <t>69MANGLAR 1</t>
  </si>
  <si>
    <t>70MANGLAR_1</t>
  </si>
  <si>
    <t>70MANGLAR 1</t>
  </si>
  <si>
    <t>71MANGLAR_1</t>
  </si>
  <si>
    <t>71MANGLAR 1</t>
  </si>
  <si>
    <t>72MANGLAR_1</t>
  </si>
  <si>
    <t>72MANGLAR 1</t>
  </si>
  <si>
    <t>73MANGLAR_1</t>
  </si>
  <si>
    <t>73MANGLAR 1</t>
  </si>
  <si>
    <t>74MANGLAR_1</t>
  </si>
  <si>
    <t>74MANGLAR 1</t>
  </si>
  <si>
    <t>75MANGLAR_1</t>
  </si>
  <si>
    <t>75MANGLAR 1</t>
  </si>
  <si>
    <t>76MANGLAR_1</t>
  </si>
  <si>
    <t>76MANGLAR 1</t>
  </si>
  <si>
    <t>77MANGLAR_1</t>
  </si>
  <si>
    <t>77MANGLAR 1</t>
  </si>
  <si>
    <t>78MANGLAR_1</t>
  </si>
  <si>
    <t>78MANGLAR 1</t>
  </si>
  <si>
    <t>79MANGLAR_1</t>
  </si>
  <si>
    <t>79MANGLAR 1</t>
  </si>
  <si>
    <t>R-1MANGLAR_2</t>
  </si>
  <si>
    <t>R-1MANGLAR 2</t>
  </si>
  <si>
    <t>2MANGLAR_2</t>
  </si>
  <si>
    <t>2MANGLAR 2</t>
  </si>
  <si>
    <t>3MANGLAR_2</t>
  </si>
  <si>
    <t>3MANGLAR 2</t>
  </si>
  <si>
    <t>R-65MANGLAR_2</t>
  </si>
  <si>
    <t>R-65MANGLAR 2</t>
  </si>
  <si>
    <t>R-28SELVA_4</t>
  </si>
  <si>
    <t>R-28SELVA 4</t>
  </si>
  <si>
    <t>R-91MANGLAR_2</t>
  </si>
  <si>
    <t>R-91MANGLAR 2</t>
  </si>
  <si>
    <t>R-92MANGLAR_2</t>
  </si>
  <si>
    <t>R-92MANGLAR 2</t>
  </si>
  <si>
    <t>8MANGLAR_2</t>
  </si>
  <si>
    <t>8MANGLAR 2</t>
  </si>
  <si>
    <t>R-16MANGLAR_2</t>
  </si>
  <si>
    <t>R-16MANGLAR 2</t>
  </si>
  <si>
    <t>R-15MANGLAR_2</t>
  </si>
  <si>
    <t>R-15MANGLAR 2</t>
  </si>
  <si>
    <t>R-14MANGLAR_2</t>
  </si>
  <si>
    <t>R-14MANGLAR 2</t>
  </si>
  <si>
    <t>R-13MANGLAR_2</t>
  </si>
  <si>
    <t>R-13MANGLAR 2</t>
  </si>
  <si>
    <t>13MANGLAR_2</t>
  </si>
  <si>
    <t>13MANGLAR 2</t>
  </si>
  <si>
    <t>14MANGLAR_2</t>
  </si>
  <si>
    <t>14MANGLAR 2</t>
  </si>
  <si>
    <t>15MANGLAR_2</t>
  </si>
  <si>
    <t>15MANGLAR 2</t>
  </si>
  <si>
    <t>16MANGLAR_2</t>
  </si>
  <si>
    <t>16MANGLAR 2</t>
  </si>
  <si>
    <t>17MANGLAR_2</t>
  </si>
  <si>
    <t>17MANGLAR 2</t>
  </si>
  <si>
    <t>R-7MANGLAR_2</t>
  </si>
  <si>
    <t>R-7MANGLAR 2</t>
  </si>
  <si>
    <t>R-19MANGLAR_2</t>
  </si>
  <si>
    <t>R-19MANGLAR 2</t>
  </si>
  <si>
    <t>R-20MANGLAR_2</t>
  </si>
  <si>
    <t>R-20MANGLAR 2</t>
  </si>
  <si>
    <t>R-39MANGLAR_2</t>
  </si>
  <si>
    <t>R-39MANGLAR 2</t>
  </si>
  <si>
    <t>R-37MANGLAR_2</t>
  </si>
  <si>
    <t>R-37MANGLAR 2</t>
  </si>
  <si>
    <t>27MANGLAR_2</t>
  </si>
  <si>
    <t>27MANGLAR 2</t>
  </si>
  <si>
    <t>28MANGLAR_2</t>
  </si>
  <si>
    <t>28MANGLAR 2</t>
  </si>
  <si>
    <t>29MANGLAR_2</t>
  </si>
  <si>
    <t>29MANGLAR 2</t>
  </si>
  <si>
    <t>30MANGLAR_2</t>
  </si>
  <si>
    <t>30MANGLAR 2</t>
  </si>
  <si>
    <t>R-31MANGLAR_2</t>
  </si>
  <si>
    <t>R-31MANGLAR 2</t>
  </si>
  <si>
    <t>R-32MANGLAR_2</t>
  </si>
  <si>
    <t>R-32MANGLAR 2</t>
  </si>
  <si>
    <t>R-38MANGLAR_2</t>
  </si>
  <si>
    <t>R-38MANGLAR 2</t>
  </si>
  <si>
    <t>R-93MANGLAR_2</t>
  </si>
  <si>
    <t>R-93MANGLAR 2</t>
  </si>
  <si>
    <t>R-42MANGLAR_2</t>
  </si>
  <si>
    <t>R-42MANGLAR 2</t>
  </si>
  <si>
    <t>R-43MANGLAR_2</t>
  </si>
  <si>
    <t>R-43MANGLAR 2</t>
  </si>
  <si>
    <t>R-44MANGLAR_2</t>
  </si>
  <si>
    <t>R-44MANGLAR 2</t>
  </si>
  <si>
    <t>R-45MANGLAR_2</t>
  </si>
  <si>
    <t>R-45MANGLAR 2</t>
  </si>
  <si>
    <t>R-49MANGLAR_2</t>
  </si>
  <si>
    <t>R-49MANGLAR 2</t>
  </si>
  <si>
    <t>R-47MANGLAR_2</t>
  </si>
  <si>
    <t>R-47MANGLAR 2</t>
  </si>
  <si>
    <t>41MANGLAR_2</t>
  </si>
  <si>
    <t>41MANGLAR 2</t>
  </si>
  <si>
    <t>42MANGLAR_2</t>
  </si>
  <si>
    <t>42MANGLAR 2</t>
  </si>
  <si>
    <t>43MANGLAR_2</t>
  </si>
  <si>
    <t>43MANGLAR 2</t>
  </si>
  <si>
    <t>44MANGLAR_2</t>
  </si>
  <si>
    <t>44MANGLAR 2</t>
  </si>
  <si>
    <t>45MANGLAR_2</t>
  </si>
  <si>
    <t>45MANGLAR 2</t>
  </si>
  <si>
    <t>46MANGLAR_2</t>
  </si>
  <si>
    <t>46MANGLAR 2</t>
  </si>
  <si>
    <t>R-46MANGLAR_2</t>
  </si>
  <si>
    <t>R-46MANGLAR 2</t>
  </si>
  <si>
    <t>48MANGLAR_2</t>
  </si>
  <si>
    <t>48MANGLAR 2</t>
  </si>
  <si>
    <t>R-50MANGLAR_2</t>
  </si>
  <si>
    <t>R-50MANGLAR 2</t>
  </si>
  <si>
    <t>R-26MANGLAR_2</t>
  </si>
  <si>
    <t>R-26MANGLAR 2</t>
  </si>
  <si>
    <t>R-25MANGLAR_2</t>
  </si>
  <si>
    <t>R-25MANGLAR 2</t>
  </si>
  <si>
    <t>R-24MANGLAR_2</t>
  </si>
  <si>
    <t>R-24MANGLAR 2</t>
  </si>
  <si>
    <t>R-23MANGLAR_2</t>
  </si>
  <si>
    <t>R-23MANGLAR 2</t>
  </si>
  <si>
    <t>R-22MANGLAR_2</t>
  </si>
  <si>
    <t>R-22MANGLAR 2</t>
  </si>
  <si>
    <t>R-21MANGLAR_2</t>
  </si>
  <si>
    <t>R-21MANGLAR 2</t>
  </si>
  <si>
    <t>55MANGLAR_2</t>
  </si>
  <si>
    <t>55MANGLAR 2</t>
  </si>
  <si>
    <t>R-2MANGLAR_2</t>
  </si>
  <si>
    <t>R-2MANGLAR 2</t>
  </si>
  <si>
    <t>R-64MANGLAR_2</t>
  </si>
  <si>
    <t>R-64MANGLAR 2</t>
  </si>
  <si>
    <t>R-103MANGLAR_2</t>
  </si>
  <si>
    <t>R-103MANGLAR 2</t>
  </si>
  <si>
    <t>R-66MANGLAR_2</t>
  </si>
  <si>
    <t>R-66MANGLAR 2</t>
  </si>
  <si>
    <t>60MANGLAR_2</t>
  </si>
  <si>
    <t>60MANGLAR 2</t>
  </si>
  <si>
    <t>61MANGLAR_2</t>
  </si>
  <si>
    <t>61MANGLAR 2</t>
  </si>
  <si>
    <t>R-62MANGLAR_2</t>
  </si>
  <si>
    <t>R-62MANGLAR 2</t>
  </si>
  <si>
    <t>R-67MANGLAR_2</t>
  </si>
  <si>
    <t>R-67MANGLAR 2</t>
  </si>
  <si>
    <t>R-70MANGLAR_2</t>
  </si>
  <si>
    <t>R-70MANGLAR 2</t>
  </si>
  <si>
    <t>R-27SELVA_4</t>
  </si>
  <si>
    <t>R-27SELVA 4</t>
  </si>
  <si>
    <t>67MANGLAR_2</t>
  </si>
  <si>
    <t>67MANGLAR 2</t>
  </si>
  <si>
    <t>68MANGLAR_2</t>
  </si>
  <si>
    <t>68MANGLAR 2</t>
  </si>
  <si>
    <t>R-75MANGLAR_2</t>
  </si>
  <si>
    <t>R-75MANGLAR 2</t>
  </si>
  <si>
    <t>R-71MANGLAR_2</t>
  </si>
  <si>
    <t>R-71MANGLAR 2</t>
  </si>
  <si>
    <t>R-84MANGLAR_2</t>
  </si>
  <si>
    <t>R-84MANGLAR 2</t>
  </si>
  <si>
    <t>72MANGLAR_2</t>
  </si>
  <si>
    <t>72MANGLAR 2</t>
  </si>
  <si>
    <t>73MANGLAR_2</t>
  </si>
  <si>
    <t>73MANGLAR 2</t>
  </si>
  <si>
    <t>74MANGLAR_2</t>
  </si>
  <si>
    <t>74MANGLAR 2</t>
  </si>
  <si>
    <t>75MANGLAR_2</t>
  </si>
  <si>
    <t>75MANGLAR 2</t>
  </si>
  <si>
    <t>76MANGLAR_2</t>
  </si>
  <si>
    <t>76MANGLAR 2</t>
  </si>
  <si>
    <t>R-78MANGLAR_2</t>
  </si>
  <si>
    <t>R-78MANGLAR 2</t>
  </si>
  <si>
    <t>78MANGLAR_2</t>
  </si>
  <si>
    <t>78MANGLAR 2</t>
  </si>
  <si>
    <t>79MANGLAR_2</t>
  </si>
  <si>
    <t>79MANGLAR 2</t>
  </si>
  <si>
    <t>80MANGLAR_2</t>
  </si>
  <si>
    <t>80MANGLAR 2</t>
  </si>
  <si>
    <t>81MANGLAR_2</t>
  </si>
  <si>
    <t>81MANGLAR 2</t>
  </si>
  <si>
    <t>82MANGLAR_2</t>
  </si>
  <si>
    <t>82MANGLAR 2</t>
  </si>
  <si>
    <t>83MANGLAR_2</t>
  </si>
  <si>
    <t>83MANGLAR 2</t>
  </si>
  <si>
    <t>84MANGLAR_2</t>
  </si>
  <si>
    <t>84MANGLAR 2</t>
  </si>
  <si>
    <t>85MANGLAR_2</t>
  </si>
  <si>
    <t>85MANGLAR 2</t>
  </si>
  <si>
    <t>86MANGLAR_2</t>
  </si>
  <si>
    <t>86MANGLAR 2</t>
  </si>
  <si>
    <t>87MANGLAR_2</t>
  </si>
  <si>
    <t>87MANGLAR 2</t>
  </si>
  <si>
    <t>88MANGLAR_2</t>
  </si>
  <si>
    <t>88MANGLAR 2</t>
  </si>
  <si>
    <t>89MANGLAR_2</t>
  </si>
  <si>
    <t>89MANGLAR 2</t>
  </si>
  <si>
    <t>1ARRECIFE_1</t>
  </si>
  <si>
    <t>1ARRECIFE 1</t>
  </si>
  <si>
    <t>2ARRECIFE_1</t>
  </si>
  <si>
    <t>2ARRECIFE 1</t>
  </si>
  <si>
    <t>3ARRECIFE_1</t>
  </si>
  <si>
    <t>3ARRECIFE 1</t>
  </si>
  <si>
    <t>4ARRECIFE_1</t>
  </si>
  <si>
    <t>4ARRECIFE 1</t>
  </si>
  <si>
    <t>5ARRECIFE_1</t>
  </si>
  <si>
    <t>5ARRECIFE 1</t>
  </si>
  <si>
    <t>6ARRECIFE_1</t>
  </si>
  <si>
    <t>6ARRECIFE 1</t>
  </si>
  <si>
    <t>7ARRECIFE_1</t>
  </si>
  <si>
    <t>7ARRECIFE 1</t>
  </si>
  <si>
    <t>8ARRECIFE_1</t>
  </si>
  <si>
    <t>8ARRECIFE 1</t>
  </si>
  <si>
    <t>9ARRECIFE_1</t>
  </si>
  <si>
    <t>9ARRECIFE 1</t>
  </si>
  <si>
    <t>10ARRECIFE_1</t>
  </si>
  <si>
    <t>10ARRECIFE 1</t>
  </si>
  <si>
    <t>11ARRECIFE_1</t>
  </si>
  <si>
    <t>11ARRECIFE 1</t>
  </si>
  <si>
    <t>12ARRECIFE_1</t>
  </si>
  <si>
    <t>12ARRECIFE 1</t>
  </si>
  <si>
    <t>13ARRECIFE_1</t>
  </si>
  <si>
    <t>13ARRECIFE 1</t>
  </si>
  <si>
    <t>14ARRECIFE_1</t>
  </si>
  <si>
    <t>14ARRECIFE 1</t>
  </si>
  <si>
    <t>15ARRECIFE_1</t>
  </si>
  <si>
    <t>15ARRECIFE 1</t>
  </si>
  <si>
    <t>16ARRECIFE_1</t>
  </si>
  <si>
    <t>16ARRECIFE 1</t>
  </si>
  <si>
    <t>17ARRECIFE_1</t>
  </si>
  <si>
    <t>17ARRECIFE 1</t>
  </si>
  <si>
    <t>18ARRECIFE_1</t>
  </si>
  <si>
    <t>18ARRECIFE 1</t>
  </si>
  <si>
    <t>19ARRECIFE_1</t>
  </si>
  <si>
    <t>19ARRECIFE 1</t>
  </si>
  <si>
    <t>20ARRECIFE_1</t>
  </si>
  <si>
    <t>20ARRECIFE 1</t>
  </si>
  <si>
    <t>21ARRECIFE_1</t>
  </si>
  <si>
    <t>21ARRECIFE 1</t>
  </si>
  <si>
    <t>22ARRECIFE_1</t>
  </si>
  <si>
    <t>22ARRECIFE 1</t>
  </si>
  <si>
    <t>23ARRECIFE_1</t>
  </si>
  <si>
    <t>23ARRECIFE 1</t>
  </si>
  <si>
    <t>24ARRECIFE_1</t>
  </si>
  <si>
    <t>24ARRECIFE 1</t>
  </si>
  <si>
    <t>25ARRECIFE_1</t>
  </si>
  <si>
    <t>25ARRECIFE 1</t>
  </si>
  <si>
    <t>26ARRECIFE_1</t>
  </si>
  <si>
    <t>26ARRECIFE 1</t>
  </si>
  <si>
    <t>27ARRECIFE_1</t>
  </si>
  <si>
    <t>27ARRECIFE 1</t>
  </si>
  <si>
    <t>28ARRECIFE_1</t>
  </si>
  <si>
    <t>28ARRECIFE 1</t>
  </si>
  <si>
    <t>29ARRECIFE_1</t>
  </si>
  <si>
    <t>29ARRECIFE 1</t>
  </si>
  <si>
    <t>30ARRECIFE_1</t>
  </si>
  <si>
    <t>30ARRECIFE 1</t>
  </si>
  <si>
    <t>31ARRECIFE_1</t>
  </si>
  <si>
    <t>31ARRECIFE 1</t>
  </si>
  <si>
    <t>32ARRECIFE_1</t>
  </si>
  <si>
    <t>32ARRECIFE 1</t>
  </si>
  <si>
    <t>33ARRECIFE_1</t>
  </si>
  <si>
    <t>33ARRECIFE 1</t>
  </si>
  <si>
    <t>34ARRECIFE_1</t>
  </si>
  <si>
    <t>34ARRECIFE 1</t>
  </si>
  <si>
    <t>35ARRECIFE_1</t>
  </si>
  <si>
    <t>35ARRECIFE 1</t>
  </si>
  <si>
    <t>36ARRECIFE_1</t>
  </si>
  <si>
    <t>36ARRECIFE 1</t>
  </si>
  <si>
    <t>37ARRECIFE_1</t>
  </si>
  <si>
    <t>37ARRECIFE 1</t>
  </si>
  <si>
    <t>38ARRECIFE_1</t>
  </si>
  <si>
    <t>38ARRECIFE 1</t>
  </si>
  <si>
    <t>39ARRECIFE_1</t>
  </si>
  <si>
    <t>39ARRECIFE 1</t>
  </si>
  <si>
    <t>40ARRECIFE_1</t>
  </si>
  <si>
    <t>40ARRECIFE 1</t>
  </si>
  <si>
    <t>41ARRECIFE_1</t>
  </si>
  <si>
    <t>41ARRECIFE 1</t>
  </si>
  <si>
    <t>42ARRECIFE_1</t>
  </si>
  <si>
    <t>42ARRECIFE 1</t>
  </si>
  <si>
    <t>43ARRECIFE_1</t>
  </si>
  <si>
    <t>43ARRECIFE 1</t>
  </si>
  <si>
    <t>44ARRECIFE_1</t>
  </si>
  <si>
    <t>44ARRECIFE 1</t>
  </si>
  <si>
    <t>45ARRECIFE_1</t>
  </si>
  <si>
    <t>45ARRECIFE 1</t>
  </si>
  <si>
    <t>46ARRECIFE_1</t>
  </si>
  <si>
    <t>46ARRECIFE 1</t>
  </si>
  <si>
    <t>47ARRECIFE_1</t>
  </si>
  <si>
    <t>47ARRECIFE 1</t>
  </si>
  <si>
    <t>48ARRECIFE_1</t>
  </si>
  <si>
    <t>48ARRECIFE 1</t>
  </si>
  <si>
    <t>49ARRECIFE_1</t>
  </si>
  <si>
    <t>49ARRECIFE 1</t>
  </si>
  <si>
    <t>50ARRECIFE_1</t>
  </si>
  <si>
    <t>50ARRECIFE 1</t>
  </si>
  <si>
    <t>51ARRECIFE_1</t>
  </si>
  <si>
    <t>51ARRECIFE 1</t>
  </si>
  <si>
    <t>52ARRECIFE_1</t>
  </si>
  <si>
    <t>52ARRECIFE 1</t>
  </si>
  <si>
    <t>53ARRECIFE_1</t>
  </si>
  <si>
    <t>53ARRECIFE 1</t>
  </si>
  <si>
    <t>54ARRECIFE_1</t>
  </si>
  <si>
    <t>54ARRECIFE 1</t>
  </si>
  <si>
    <t>55ARRECIFE_1</t>
  </si>
  <si>
    <t>55ARRECIFE 1</t>
  </si>
  <si>
    <t>56ARRECIFE_1</t>
  </si>
  <si>
    <t>56ARRECIFE 1</t>
  </si>
  <si>
    <t>57ARRECIFE_1</t>
  </si>
  <si>
    <t>57ARRECIFE 1</t>
  </si>
  <si>
    <t>58ARRECIFE_1</t>
  </si>
  <si>
    <t>58ARRECIFE 1</t>
  </si>
  <si>
    <t>59ARRECIFE_1</t>
  </si>
  <si>
    <t>59ARRECIFE 1</t>
  </si>
  <si>
    <t>60ARRECIFE_1</t>
  </si>
  <si>
    <t>60ARRECIFE 1</t>
  </si>
  <si>
    <t>61ARRECIFE_1</t>
  </si>
  <si>
    <t>61ARRECIFE 1</t>
  </si>
  <si>
    <t>62ARRECIFE_1</t>
  </si>
  <si>
    <t>62ARRECIFE 1</t>
  </si>
  <si>
    <t>63ARRECIFE_1</t>
  </si>
  <si>
    <t>63ARRECIFE 1</t>
  </si>
  <si>
    <t>64ARRECIFE_1</t>
  </si>
  <si>
    <t>64ARRECIFE 1</t>
  </si>
  <si>
    <t>65ARRECIFE_1</t>
  </si>
  <si>
    <t>65ARRECIFE 1</t>
  </si>
  <si>
    <t>66ARRECIFE_1</t>
  </si>
  <si>
    <t>66ARRECIFE 1</t>
  </si>
  <si>
    <t>67ARRECIFE_1</t>
  </si>
  <si>
    <t>67ARRECIFE 1</t>
  </si>
  <si>
    <t>68ARRECIFE_1</t>
  </si>
  <si>
    <t>68ARRECIFE 1</t>
  </si>
  <si>
    <t>69ARRECIFE_1</t>
  </si>
  <si>
    <t>69ARRECIFE 1</t>
  </si>
  <si>
    <t>70ARRECIFE_1</t>
  </si>
  <si>
    <t>70ARRECIFE 1</t>
  </si>
  <si>
    <t>71ARRECIFE_1</t>
  </si>
  <si>
    <t>71ARRECIFE 1</t>
  </si>
  <si>
    <t>72ARRECIFE_1</t>
  </si>
  <si>
    <t>72ARRECIFE 1</t>
  </si>
  <si>
    <t>73ARRECIFE_1</t>
  </si>
  <si>
    <t>73ARRECIFE 1</t>
  </si>
  <si>
    <t>74ARRECIFE_1</t>
  </si>
  <si>
    <t>74ARRECIFE 1</t>
  </si>
  <si>
    <t>75ARRECIFE_1</t>
  </si>
  <si>
    <t>75ARRECIFE 1</t>
  </si>
  <si>
    <t>76ARRECIFE_1</t>
  </si>
  <si>
    <t>76ARRECIFE 1</t>
  </si>
  <si>
    <t>77ARRECIFE_1</t>
  </si>
  <si>
    <t>77ARRECIFE 1</t>
  </si>
  <si>
    <t>78ARRECIFE_1</t>
  </si>
  <si>
    <t>78ARRECIFE 1</t>
  </si>
  <si>
    <t>79ARRECIFE_1</t>
  </si>
  <si>
    <t>79ARRECIFE 1</t>
  </si>
  <si>
    <t>80ARRECIFE_1</t>
  </si>
  <si>
    <t>80ARRECIFE 1</t>
  </si>
  <si>
    <t>81ARRECIFE_1</t>
  </si>
  <si>
    <t>81ARRECIFE 1</t>
  </si>
  <si>
    <t>82ARRECIFE_1</t>
  </si>
  <si>
    <t>82ARRECIFE 1</t>
  </si>
  <si>
    <t>83ARRECIFE_1</t>
  </si>
  <si>
    <t>83ARRECIFE 1</t>
  </si>
  <si>
    <t>84ARRECIFE_1</t>
  </si>
  <si>
    <t>84ARRECIFE 1</t>
  </si>
  <si>
    <t>85ARRECIFE_1</t>
  </si>
  <si>
    <t>85ARRECIFE 1</t>
  </si>
  <si>
    <t>86ARRECIFE_1</t>
  </si>
  <si>
    <t>86ARRECIFE 1</t>
  </si>
  <si>
    <t>87ARRECIFE_1</t>
  </si>
  <si>
    <t>87ARRECIFE 1</t>
  </si>
  <si>
    <t>88ARRECIFE_1</t>
  </si>
  <si>
    <t>88ARRECIFE 1</t>
  </si>
  <si>
    <t>1ARRECIFE_2</t>
  </si>
  <si>
    <t>1ARRECIFE 2</t>
  </si>
  <si>
    <t>2ARRECIFE_2</t>
  </si>
  <si>
    <t>2ARRECIFE 2</t>
  </si>
  <si>
    <t>3ARRECIFE_2</t>
  </si>
  <si>
    <t>3ARRECIFE 2</t>
  </si>
  <si>
    <t>4ARRECIFE_2</t>
  </si>
  <si>
    <t>4ARRECIFE 2</t>
  </si>
  <si>
    <t>5ARRECIFE_2</t>
  </si>
  <si>
    <t>5ARRECIFE 2</t>
  </si>
  <si>
    <t>6ARRECIFE_2</t>
  </si>
  <si>
    <t>6ARRECIFE 2</t>
  </si>
  <si>
    <t>7ARRECIFE_2</t>
  </si>
  <si>
    <t>7ARRECIFE 2</t>
  </si>
  <si>
    <t>8ARRECIFE_2</t>
  </si>
  <si>
    <t>8ARRECIFE 2</t>
  </si>
  <si>
    <t>9ARRECIFE_2</t>
  </si>
  <si>
    <t>9ARRECIFE 2</t>
  </si>
  <si>
    <t>10ARRECIFE_2</t>
  </si>
  <si>
    <t>10ARRECIFE 2</t>
  </si>
  <si>
    <t>11ARRECIFE_2</t>
  </si>
  <si>
    <t>11ARRECIFE 2</t>
  </si>
  <si>
    <t>12ARRECIFE_2</t>
  </si>
  <si>
    <t>12ARRECIFE 2</t>
  </si>
  <si>
    <t>13ARRECIFE_2</t>
  </si>
  <si>
    <t>13ARRECIFE 2</t>
  </si>
  <si>
    <t>14ARRECIFE_2</t>
  </si>
  <si>
    <t>14ARRECIFE 2</t>
  </si>
  <si>
    <t>15ARRECIFE_2</t>
  </si>
  <si>
    <t>15ARRECIFE 2</t>
  </si>
  <si>
    <t>16ARRECIFE_2</t>
  </si>
  <si>
    <t>16ARRECIFE 2</t>
  </si>
  <si>
    <t>17ARRECIFE_2</t>
  </si>
  <si>
    <t>17ARRECIFE 2</t>
  </si>
  <si>
    <t>18ARRECIFE_2</t>
  </si>
  <si>
    <t>18ARRECIFE 2</t>
  </si>
  <si>
    <t>19ARRECIFE_2</t>
  </si>
  <si>
    <t>19ARRECIFE 2</t>
  </si>
  <si>
    <t>20ARRECIFE_2</t>
  </si>
  <si>
    <t>20ARRECIFE 2</t>
  </si>
  <si>
    <t>21ARRECIFE_2</t>
  </si>
  <si>
    <t>21ARRECIFE 2</t>
  </si>
  <si>
    <t>22ARRECIFE_2</t>
  </si>
  <si>
    <t>22ARRECIFE 2</t>
  </si>
  <si>
    <t>23ARRECIFE_2</t>
  </si>
  <si>
    <t>23ARRECIFE 2</t>
  </si>
  <si>
    <t>24ARRECIFE_2</t>
  </si>
  <si>
    <t>24ARRECIFE 2</t>
  </si>
  <si>
    <t>25ARRECIFE_2</t>
  </si>
  <si>
    <t>25ARRECIFE 2</t>
  </si>
  <si>
    <t>26ARRECIFE_2</t>
  </si>
  <si>
    <t>26ARRECIFE 2</t>
  </si>
  <si>
    <t>27ARRECIFE_2</t>
  </si>
  <si>
    <t>27ARRECIFE 2</t>
  </si>
  <si>
    <t>28ARRECIFE_2</t>
  </si>
  <si>
    <t>28ARRECIFE 2</t>
  </si>
  <si>
    <t>29ARRECIFE_2</t>
  </si>
  <si>
    <t>29ARRECIFE 2</t>
  </si>
  <si>
    <t>30ARRECIFE_2</t>
  </si>
  <si>
    <t>30ARRECIFE 2</t>
  </si>
  <si>
    <t>31ARRECIFE_2</t>
  </si>
  <si>
    <t>31ARRECIFE 2</t>
  </si>
  <si>
    <t>32ARRECIFE_2</t>
  </si>
  <si>
    <t>32ARRECIFE 2</t>
  </si>
  <si>
    <t>33ARRECIFE_2</t>
  </si>
  <si>
    <t>33ARRECIFE 2</t>
  </si>
  <si>
    <t>34ARRECIFE_2</t>
  </si>
  <si>
    <t>34ARRECIFE 2</t>
  </si>
  <si>
    <t>35ARRECIFE_2</t>
  </si>
  <si>
    <t>35ARRECIFE 2</t>
  </si>
  <si>
    <t>36ARRECIFE_2</t>
  </si>
  <si>
    <t>36ARRECIFE 2</t>
  </si>
  <si>
    <t>37ARRECIFE_2</t>
  </si>
  <si>
    <t>37ARRECIFE 2</t>
  </si>
  <si>
    <t>38ARRECIFE_2</t>
  </si>
  <si>
    <t>38ARRECIFE 2</t>
  </si>
  <si>
    <t>39ARRECIFE_2</t>
  </si>
  <si>
    <t>39ARRECIFE 2</t>
  </si>
  <si>
    <t>40ARRECIFE_2</t>
  </si>
  <si>
    <t>40ARRECIFE 2</t>
  </si>
  <si>
    <t>41ARRECIFE_2</t>
  </si>
  <si>
    <t>41ARRECIFE 2</t>
  </si>
  <si>
    <t>42ARRECIFE_2</t>
  </si>
  <si>
    <t>42ARRECIFE 2</t>
  </si>
  <si>
    <t>43ARRECIFE_2</t>
  </si>
  <si>
    <t>43ARRECIFE 2</t>
  </si>
  <si>
    <t>44ARRECIFE_2</t>
  </si>
  <si>
    <t>44ARRECIFE 2</t>
  </si>
  <si>
    <t>45ARRECIFE_2</t>
  </si>
  <si>
    <t>45ARRECIFE 2</t>
  </si>
  <si>
    <t>46ARRECIFE_2</t>
  </si>
  <si>
    <t>46ARRECIFE 2</t>
  </si>
  <si>
    <t>47ARRECIFE_2</t>
  </si>
  <si>
    <t>47ARRECIFE 2</t>
  </si>
  <si>
    <t>48ARRECIFE_2</t>
  </si>
  <si>
    <t>48ARRECIFE 2</t>
  </si>
  <si>
    <t>49ARRECIFE_2</t>
  </si>
  <si>
    <t>49ARRECIFE 2</t>
  </si>
  <si>
    <t>50ARRECIFE_2</t>
  </si>
  <si>
    <t>50ARRECIFE 2</t>
  </si>
  <si>
    <t>51ARRECIFE_2</t>
  </si>
  <si>
    <t>51ARRECIFE 2</t>
  </si>
  <si>
    <t>52ARRECIFE_2</t>
  </si>
  <si>
    <t>52ARRECIFE 2</t>
  </si>
  <si>
    <t>53ARRECIFE_2</t>
  </si>
  <si>
    <t>53ARRECIFE 2</t>
  </si>
  <si>
    <t>54ARRECIFE_2</t>
  </si>
  <si>
    <t>54ARRECIFE 2</t>
  </si>
  <si>
    <t>55ARRECIFE_2</t>
  </si>
  <si>
    <t>55ARRECIFE 2</t>
  </si>
  <si>
    <t>56ARRECIFE_2</t>
  </si>
  <si>
    <t>56ARRECIFE 2</t>
  </si>
  <si>
    <t>57ARRECIFE_2</t>
  </si>
  <si>
    <t>57ARRECIFE 2</t>
  </si>
  <si>
    <t>58ARRECIFE_2</t>
  </si>
  <si>
    <t>58ARRECIFE 2</t>
  </si>
  <si>
    <t>59ARRECIFE_2</t>
  </si>
  <si>
    <t>59ARRECIFE 2</t>
  </si>
  <si>
    <t>60ARRECIFE_2</t>
  </si>
  <si>
    <t>60ARRECIFE 2</t>
  </si>
  <si>
    <t>61ARRECIFE_2</t>
  </si>
  <si>
    <t>61ARRECIFE 2</t>
  </si>
  <si>
    <t>62ARRECIFE_2</t>
  </si>
  <si>
    <t>62ARRECIFE 2</t>
  </si>
  <si>
    <t>63ARRECIFE_2</t>
  </si>
  <si>
    <t>63ARRECIFE 2</t>
  </si>
  <si>
    <t>64ARRECIFE_2</t>
  </si>
  <si>
    <t>64ARRECIFE 2</t>
  </si>
  <si>
    <t>65ARRECIFE_2</t>
  </si>
  <si>
    <t>65ARRECIFE 2</t>
  </si>
  <si>
    <t>66ARRECIFE_2</t>
  </si>
  <si>
    <t>66ARRECIFE 2</t>
  </si>
  <si>
    <t>67ARRECIFE_2</t>
  </si>
  <si>
    <t>67ARRECIFE 2</t>
  </si>
  <si>
    <t>68ARRECIFE_2</t>
  </si>
  <si>
    <t>68ARRECIFE 2</t>
  </si>
  <si>
    <t>69ARRECIFE_2</t>
  </si>
  <si>
    <t>69ARRECIFE 2</t>
  </si>
  <si>
    <t>70ARRECIFE_2</t>
  </si>
  <si>
    <t>70ARRECIFE 2</t>
  </si>
  <si>
    <t>71ARRECIFE_2</t>
  </si>
  <si>
    <t>71ARRECIFE 2</t>
  </si>
  <si>
    <t>72ARRECIFE_2</t>
  </si>
  <si>
    <t>72ARRECIFE 2</t>
  </si>
  <si>
    <t>73ARRECIFE_2</t>
  </si>
  <si>
    <t>73ARRECIFE 2</t>
  </si>
  <si>
    <t>74ARRECIFE_2</t>
  </si>
  <si>
    <t>74ARRECIFE 2</t>
  </si>
  <si>
    <t>75ARRECIFE_2</t>
  </si>
  <si>
    <t>75ARRECIFE 2</t>
  </si>
  <si>
    <t>76ARRECIFE_2</t>
  </si>
  <si>
    <t>76ARRECIFE 2</t>
  </si>
  <si>
    <t>77ARRECIFE_2</t>
  </si>
  <si>
    <t>77ARRECIFE 2</t>
  </si>
  <si>
    <t>78ARRECIFE_2</t>
  </si>
  <si>
    <t>78ARRECIFE 2</t>
  </si>
  <si>
    <t>79ARRECIFE_2</t>
  </si>
  <si>
    <t>79ARRECIFE 2</t>
  </si>
  <si>
    <t>80ARRECIFE_2</t>
  </si>
  <si>
    <t>80ARRECIFE 2</t>
  </si>
  <si>
    <t>81ARRECIFE_2</t>
  </si>
  <si>
    <t>81ARRECIFE 2</t>
  </si>
  <si>
    <t>82ARRECIFE_2</t>
  </si>
  <si>
    <t>82ARRECIFE 2</t>
  </si>
  <si>
    <t>83ARRECIFE_2</t>
  </si>
  <si>
    <t>83ARRECIFE 2</t>
  </si>
  <si>
    <t>84ARRECIFE_2</t>
  </si>
  <si>
    <t>84ARRECIFE 2</t>
  </si>
  <si>
    <t>85ARRECIFE_2</t>
  </si>
  <si>
    <t>85ARRECIFE 2</t>
  </si>
  <si>
    <t>86ARRECIFE_2</t>
  </si>
  <si>
    <t>86ARRECIFE 2</t>
  </si>
  <si>
    <t>87ARRECIFE_2</t>
  </si>
  <si>
    <t>87ARRECIFE 2</t>
  </si>
  <si>
    <t>88ARRECIFE_2</t>
  </si>
  <si>
    <t>88ARRECIFE 2</t>
  </si>
  <si>
    <t>89ARRECIFE_2</t>
  </si>
  <si>
    <t>89ARRECIFE 2</t>
  </si>
  <si>
    <t>90ARRECIFE_2</t>
  </si>
  <si>
    <t>90ARRECIFE 2</t>
  </si>
  <si>
    <t>91ARRECIFE_2</t>
  </si>
  <si>
    <t>91ARRECIFE 2</t>
  </si>
  <si>
    <t>92ARRECIFE_2</t>
  </si>
  <si>
    <t>92ARRECIFE 2</t>
  </si>
  <si>
    <t>93ARRECIFE_2</t>
  </si>
  <si>
    <t>93ARRECIFE 2</t>
  </si>
  <si>
    <t>94ARRECIFE_2</t>
  </si>
  <si>
    <t>94ARRECIFE 2</t>
  </si>
  <si>
    <t>95ARRECIFE_2</t>
  </si>
  <si>
    <t>95ARRECIFE 2</t>
  </si>
  <si>
    <t>96ARRECIFE_2</t>
  </si>
  <si>
    <t>96ARRECIFE 2</t>
  </si>
  <si>
    <t>97ARRECIFE_2</t>
  </si>
  <si>
    <t>97ARRECIFE 2</t>
  </si>
  <si>
    <t>98ARRECIFE_2</t>
  </si>
  <si>
    <t>98ARRECIFE 2</t>
  </si>
  <si>
    <t>99ARRECIFE_2</t>
  </si>
  <si>
    <t>99ARRECIFE 2</t>
  </si>
  <si>
    <t>100ARRECIFE_2</t>
  </si>
  <si>
    <t>100ARRECIFE 2</t>
  </si>
  <si>
    <t>101ARRECIFE_2</t>
  </si>
  <si>
    <t>101ARRECIFE 2</t>
  </si>
  <si>
    <t>102ARRECIFE_2</t>
  </si>
  <si>
    <t>102ARRECIFE 2</t>
  </si>
  <si>
    <t>103ARRECIFE_2</t>
  </si>
  <si>
    <t>103ARRECIFE 2</t>
  </si>
  <si>
    <t>104ARRECIFE_2</t>
  </si>
  <si>
    <t>104ARRECIFE 2</t>
  </si>
  <si>
    <t>105ARRECIFE_2</t>
  </si>
  <si>
    <t>105ARRECIFE 2</t>
  </si>
  <si>
    <t>106ARRECIFE_2</t>
  </si>
  <si>
    <t>106ARRECIFE 2</t>
  </si>
  <si>
    <t>107ARRECIFE_2</t>
  </si>
  <si>
    <t>107ARRECIFE 2</t>
  </si>
  <si>
    <t>108ARRECIFE_2</t>
  </si>
  <si>
    <t>108ARRECIFE 2</t>
  </si>
  <si>
    <t>109ARRECIFE_2</t>
  </si>
  <si>
    <t>109ARRECIFE 2</t>
  </si>
  <si>
    <t>110ARRECIFE_2</t>
  </si>
  <si>
    <t>110ARRECIFE 2</t>
  </si>
  <si>
    <t>111ARRECIFE_2</t>
  </si>
  <si>
    <t>111ARRECIFE 2</t>
  </si>
  <si>
    <t>112ARRECIFE_2</t>
  </si>
  <si>
    <t>112ARRECIFE 2</t>
  </si>
  <si>
    <t>113ARRECIFE_2</t>
  </si>
  <si>
    <t>113ARRECIFE 2</t>
  </si>
  <si>
    <t>114ARRECIFE_2</t>
  </si>
  <si>
    <t>114ARRECIFE 2</t>
  </si>
  <si>
    <t>115ARRECIFE_2</t>
  </si>
  <si>
    <t>115ARRECIFE 2</t>
  </si>
  <si>
    <t>116ARRECIFE_2</t>
  </si>
  <si>
    <t>116ARRECIFE 2</t>
  </si>
  <si>
    <t>117ARRECIFE_2</t>
  </si>
  <si>
    <t>117ARRECIFE 2</t>
  </si>
  <si>
    <t>118ARRECIFE_2</t>
  </si>
  <si>
    <t>118ARRECIFE 2</t>
  </si>
  <si>
    <t>119ARRECIFE_2</t>
  </si>
  <si>
    <t>119ARRECIFE 2</t>
  </si>
  <si>
    <t>120ARRECIFE_2</t>
  </si>
  <si>
    <t>120ARRECIFE 2</t>
  </si>
  <si>
    <t>1ARRECIFE_3</t>
  </si>
  <si>
    <t>1ARRECIFE 3</t>
  </si>
  <si>
    <t>2ARRECIFE_3</t>
  </si>
  <si>
    <t>2ARRECIFE 3</t>
  </si>
  <si>
    <t>3ARRECIFE_3</t>
  </si>
  <si>
    <t>3ARRECIFE 3</t>
  </si>
  <si>
    <t>4ARRECIFE_3</t>
  </si>
  <si>
    <t>4ARRECIFE 3</t>
  </si>
  <si>
    <t>5ARRECIFE_3</t>
  </si>
  <si>
    <t>5ARRECIFE 3</t>
  </si>
  <si>
    <t>6ARRECIFE_3</t>
  </si>
  <si>
    <t>6ARRECIFE 3</t>
  </si>
  <si>
    <t>7ARRECIFE_3</t>
  </si>
  <si>
    <t>7ARRECIFE 3</t>
  </si>
  <si>
    <t>8ARRECIFE_3</t>
  </si>
  <si>
    <t>8ARRECIFE 3</t>
  </si>
  <si>
    <t>9ARRECIFE_3</t>
  </si>
  <si>
    <t>9ARRECIFE 3</t>
  </si>
  <si>
    <t>10ARRECIFE_3</t>
  </si>
  <si>
    <t>10ARRECIFE 3</t>
  </si>
  <si>
    <t>11ARRECIFE_3</t>
  </si>
  <si>
    <t>11ARRECIFE 3</t>
  </si>
  <si>
    <t>33LAGO_2</t>
  </si>
  <si>
    <t>33LAGO 2</t>
  </si>
  <si>
    <t>13ARRECIFE_3</t>
  </si>
  <si>
    <t>13ARRECIFE 3</t>
  </si>
  <si>
    <t>14ARRECIFE_3</t>
  </si>
  <si>
    <t>14ARRECIFE 3</t>
  </si>
  <si>
    <t>15ARRECIFE_3</t>
  </si>
  <si>
    <t>15ARRECIFE 3</t>
  </si>
  <si>
    <t>16ARRECIFE_3</t>
  </si>
  <si>
    <t>16ARRECIFE 3</t>
  </si>
  <si>
    <t>17ARRECIFE_3</t>
  </si>
  <si>
    <t>17ARRECIFE 3</t>
  </si>
  <si>
    <t>18ARRECIFE_3</t>
  </si>
  <si>
    <t>18ARRECIFE 3</t>
  </si>
  <si>
    <t>19ARRECIFE_3</t>
  </si>
  <si>
    <t>19ARRECIFE 3</t>
  </si>
  <si>
    <t>20ARRECIFE_3</t>
  </si>
  <si>
    <t>20ARRECIFE 3</t>
  </si>
  <si>
    <t>21ARRECIFE_3</t>
  </si>
  <si>
    <t>21ARRECIFE 3</t>
  </si>
  <si>
    <t>22ARRECIFE_3</t>
  </si>
  <si>
    <t>22ARRECIFE 3</t>
  </si>
  <si>
    <t>23ARRECIFE_3</t>
  </si>
  <si>
    <t>23ARRECIFE 3</t>
  </si>
  <si>
    <t>24ARRECIFE_3</t>
  </si>
  <si>
    <t>24ARRECIFE 3</t>
  </si>
  <si>
    <t>25ARRECIFE_3</t>
  </si>
  <si>
    <t>25ARRECIFE 3</t>
  </si>
  <si>
    <t>26ARRECIFE_3</t>
  </si>
  <si>
    <t>26ARRECIFE 3</t>
  </si>
  <si>
    <t>27ARRECIFE_3</t>
  </si>
  <si>
    <t>27ARRECIFE 3</t>
  </si>
  <si>
    <t>28ARRECIFE_3</t>
  </si>
  <si>
    <t>28ARRECIFE 3</t>
  </si>
  <si>
    <t>29ARRECIFE_3</t>
  </si>
  <si>
    <t>29ARRECIFE 3</t>
  </si>
  <si>
    <t>30ARRECIFE_3</t>
  </si>
  <si>
    <t>30ARRECIFE 3</t>
  </si>
  <si>
    <t>31ARRECIFE_3</t>
  </si>
  <si>
    <t>31ARRECIFE 3</t>
  </si>
  <si>
    <t>32ARRECIFE_3</t>
  </si>
  <si>
    <t>32ARRECIFE 3</t>
  </si>
  <si>
    <t>33ARRECIFE_3</t>
  </si>
  <si>
    <t>33ARRECIFE 3</t>
  </si>
  <si>
    <t>34ARRECIFE_3</t>
  </si>
  <si>
    <t>34ARRECIFE 3</t>
  </si>
  <si>
    <t>35ARRECIFE_3</t>
  </si>
  <si>
    <t>35ARRECIFE 3</t>
  </si>
  <si>
    <t>36ARRECIFE_3</t>
  </si>
  <si>
    <t>36ARRECIFE 3</t>
  </si>
  <si>
    <t>37ARRECIFE_3</t>
  </si>
  <si>
    <t>37ARRECIFE 3</t>
  </si>
  <si>
    <t>38ARRECIFE_3</t>
  </si>
  <si>
    <t>38ARRECIFE 3</t>
  </si>
  <si>
    <t>39ARRECIFE_3</t>
  </si>
  <si>
    <t>39ARRECIFE 3</t>
  </si>
  <si>
    <t>40ARRECIFE_3</t>
  </si>
  <si>
    <t>40ARRECIFE 3</t>
  </si>
  <si>
    <t>41ARRECIFE_3</t>
  </si>
  <si>
    <t>41ARRECIFE 3</t>
  </si>
  <si>
    <t>42ARRECIFE_3</t>
  </si>
  <si>
    <t>42ARRECIFE 3</t>
  </si>
  <si>
    <t>43ARRECIFE_3</t>
  </si>
  <si>
    <t>43ARRECIFE 3</t>
  </si>
  <si>
    <t>44ARRECIFE_3</t>
  </si>
  <si>
    <t>44ARRECIFE 3</t>
  </si>
  <si>
    <t>45ARRECIFE_3</t>
  </si>
  <si>
    <t>45ARRECIFE 3</t>
  </si>
  <si>
    <t>46ARRECIFE_3</t>
  </si>
  <si>
    <t>46ARRECIFE 3</t>
  </si>
  <si>
    <t>47ARRECIFE_3</t>
  </si>
  <si>
    <t>47ARRECIFE 3</t>
  </si>
  <si>
    <t>105LAGO_2</t>
  </si>
  <si>
    <t>105LAGO 2</t>
  </si>
  <si>
    <t>49ARRECIFE_3</t>
  </si>
  <si>
    <t>49ARRECIFE 3</t>
  </si>
  <si>
    <t>50ARRECIFE_3</t>
  </si>
  <si>
    <t>50ARRECIFE 3</t>
  </si>
  <si>
    <t>51ARRECIFE_3</t>
  </si>
  <si>
    <t>51ARRECIFE 3</t>
  </si>
  <si>
    <t>52ARRECIFE_3</t>
  </si>
  <si>
    <t>52ARRECIFE 3</t>
  </si>
  <si>
    <t>53ARRECIFE_3</t>
  </si>
  <si>
    <t>53ARRECIFE 3</t>
  </si>
  <si>
    <t>54ARRECIFE_3</t>
  </si>
  <si>
    <t>54ARRECIFE 3</t>
  </si>
  <si>
    <t>55ARRECIFE_3</t>
  </si>
  <si>
    <t>55ARRECIFE 3</t>
  </si>
  <si>
    <t>56ARRECIFE_3</t>
  </si>
  <si>
    <t>56ARRECIFE 3</t>
  </si>
  <si>
    <t>57ARRECIFE_3</t>
  </si>
  <si>
    <t>57ARRECIFE 3</t>
  </si>
  <si>
    <t>58ARRECIFE_3</t>
  </si>
  <si>
    <t>58ARRECIFE 3</t>
  </si>
  <si>
    <t>59ARRECIFE_3</t>
  </si>
  <si>
    <t>59ARRECIFE 3</t>
  </si>
  <si>
    <t>60ARRECIFE_3</t>
  </si>
  <si>
    <t>60ARRECIFE 3</t>
  </si>
  <si>
    <t>61ARRECIFE_3</t>
  </si>
  <si>
    <t>61ARRECIFE 3</t>
  </si>
  <si>
    <t>62ARRECIFE_3</t>
  </si>
  <si>
    <t>62ARRECIFE 3</t>
  </si>
  <si>
    <t>12ARRECIFE_3</t>
  </si>
  <si>
    <t>12ARRECIFE 3</t>
  </si>
  <si>
    <t>64ARRECIFE_3</t>
  </si>
  <si>
    <t>64ARRECIFE 3</t>
  </si>
  <si>
    <t>65ARRECIFE_3</t>
  </si>
  <si>
    <t>65ARRECIFE 3</t>
  </si>
  <si>
    <t>66ARRECIFE_3</t>
  </si>
  <si>
    <t>66ARRECIFE 3</t>
  </si>
  <si>
    <t>67ARRECIFE_3</t>
  </si>
  <si>
    <t>67ARRECIFE 3</t>
  </si>
  <si>
    <t>68ARRECIFE_3</t>
  </si>
  <si>
    <t>68ARRECIFE 3</t>
  </si>
  <si>
    <t>69ARRECIFE_3</t>
  </si>
  <si>
    <t>69ARRECIFE 3</t>
  </si>
  <si>
    <t>70ARRECIFE_3</t>
  </si>
  <si>
    <t>70ARRECIFE 3</t>
  </si>
  <si>
    <t>71ARRECIFE_3</t>
  </si>
  <si>
    <t>71ARRECIFE 3</t>
  </si>
  <si>
    <t>72ARRECIFE_3</t>
  </si>
  <si>
    <t>72ARRECIFE 3</t>
  </si>
  <si>
    <t>48ARRECIFE_3</t>
  </si>
  <si>
    <t>48ARRECIFE 3</t>
  </si>
  <si>
    <t>74ARRECIFE_3</t>
  </si>
  <si>
    <t>74ARRECIFE 3</t>
  </si>
  <si>
    <t>75ARRECIFE_3</t>
  </si>
  <si>
    <t>75ARRECIFE 3</t>
  </si>
  <si>
    <t>76ARRECIFE_3</t>
  </si>
  <si>
    <t>76ARRECIFE 3</t>
  </si>
  <si>
    <t>78ARRECIFE_3</t>
  </si>
  <si>
    <t>78ARRECIFE 3</t>
  </si>
  <si>
    <t>79ARRECIFE_3</t>
  </si>
  <si>
    <t>79ARRECIFE 3</t>
  </si>
  <si>
    <t>80ARRECIFE_3</t>
  </si>
  <si>
    <t>80ARRECIFE 3</t>
  </si>
  <si>
    <t>81ARRECIFE_3</t>
  </si>
  <si>
    <t>81ARRECIFE 3</t>
  </si>
  <si>
    <t>82ARRECIFE_3</t>
  </si>
  <si>
    <t>82ARRECIFE 3</t>
  </si>
  <si>
    <t>83ARRECIFE_3</t>
  </si>
  <si>
    <t>83ARRECIFE 3</t>
  </si>
  <si>
    <t>84ARRECIFE_3</t>
  </si>
  <si>
    <t>84ARRECIFE 3</t>
  </si>
  <si>
    <t>85ARRECIFE_3</t>
  </si>
  <si>
    <t>85ARRECIFE 3</t>
  </si>
  <si>
    <t>86ARRECIFE_3</t>
  </si>
  <si>
    <t>86ARRECIFE 3</t>
  </si>
  <si>
    <t>87ARRECIFE_3</t>
  </si>
  <si>
    <t>87ARRECIFE 3</t>
  </si>
  <si>
    <t>88ARRECIFE_3</t>
  </si>
  <si>
    <t>88ARRECIFE 3</t>
  </si>
  <si>
    <t>89ARRECIFE_3</t>
  </si>
  <si>
    <t>89ARRECIFE 3</t>
  </si>
  <si>
    <t>90ARRECIFE_3</t>
  </si>
  <si>
    <t>90ARRECIFE 3</t>
  </si>
  <si>
    <t>91ARRECIFE_3</t>
  </si>
  <si>
    <t>91ARRECIFE 3</t>
  </si>
  <si>
    <t>92ARRECIFE_3</t>
  </si>
  <si>
    <t>92ARRECIFE 3</t>
  </si>
  <si>
    <t>93ARRECIFE_3</t>
  </si>
  <si>
    <t>93ARRECIFE 3</t>
  </si>
  <si>
    <t>94ARRECIFE_3</t>
  </si>
  <si>
    <t>94ARRECIFE 3</t>
  </si>
  <si>
    <t>95ARRECIFE_3</t>
  </si>
  <si>
    <t>95ARRECIFE 3</t>
  </si>
  <si>
    <t>96ARRECIFE_3</t>
  </si>
  <si>
    <t>96ARRECIFE 3</t>
  </si>
  <si>
    <t>97ARRECIFE_3</t>
  </si>
  <si>
    <t>97ARRECIFE 3</t>
  </si>
  <si>
    <t>98ARRECIFE_3</t>
  </si>
  <si>
    <t>98ARRECIFE 3</t>
  </si>
  <si>
    <t>99ARRECIFE_3</t>
  </si>
  <si>
    <t>99ARRECIFE 3</t>
  </si>
  <si>
    <t>100ARRECIFE_3</t>
  </si>
  <si>
    <t>100ARRECIFE 3</t>
  </si>
  <si>
    <t>101ARRECIFE_3</t>
  </si>
  <si>
    <t>101ARRECIFE 3</t>
  </si>
  <si>
    <t>102ARRECIFE_3</t>
  </si>
  <si>
    <t>102ARRECIFE 3</t>
  </si>
  <si>
    <t>1TUNDRA_1</t>
  </si>
  <si>
    <t>1TUNDRA 1</t>
  </si>
  <si>
    <t>2TUNDRA_1</t>
  </si>
  <si>
    <t>2TUNDRA 1</t>
  </si>
  <si>
    <t>3TUNDRA_1</t>
  </si>
  <si>
    <t>3TUNDRA 1</t>
  </si>
  <si>
    <t>4TUNDRA_1</t>
  </si>
  <si>
    <t>4TUNDRA 1</t>
  </si>
  <si>
    <t>5TUNDRA_1</t>
  </si>
  <si>
    <t>5TUNDRA 1</t>
  </si>
  <si>
    <t>6TUNDRA_1</t>
  </si>
  <si>
    <t>6TUNDRA 1</t>
  </si>
  <si>
    <t>7TUNDRA_1</t>
  </si>
  <si>
    <t>7TUNDRA 1</t>
  </si>
  <si>
    <t>8TUNDRA_1</t>
  </si>
  <si>
    <t>8TUNDRA 1</t>
  </si>
  <si>
    <t>9TUNDRA_1</t>
  </si>
  <si>
    <t>9TUNDRA 1</t>
  </si>
  <si>
    <t>10TUNDRA_1</t>
  </si>
  <si>
    <t>10TUNDRA 1</t>
  </si>
  <si>
    <t>11TUNDRA_1</t>
  </si>
  <si>
    <t>11TUNDRA 1</t>
  </si>
  <si>
    <t>12TUNDRA_1</t>
  </si>
  <si>
    <t>12TUNDRA 1</t>
  </si>
  <si>
    <t>13TUNDRA_1</t>
  </si>
  <si>
    <t>13TUNDRA 1</t>
  </si>
  <si>
    <t>14TUNDRA_1</t>
  </si>
  <si>
    <t>14TUNDRA 1</t>
  </si>
  <si>
    <t>15TUNDRA_1</t>
  </si>
  <si>
    <t>15TUNDRA 1</t>
  </si>
  <si>
    <t>16TUNDRA_1</t>
  </si>
  <si>
    <t>16TUNDRA 1</t>
  </si>
  <si>
    <t>17TUNDRA_1</t>
  </si>
  <si>
    <t>17TUNDRA 1</t>
  </si>
  <si>
    <t>18TUNDRA_1</t>
  </si>
  <si>
    <t>18TUNDRA 1</t>
  </si>
  <si>
    <t>19TUNDRA_1</t>
  </si>
  <si>
    <t>19TUNDRA 1</t>
  </si>
  <si>
    <t>20TUNDRA_1</t>
  </si>
  <si>
    <t>20TUNDRA 1</t>
  </si>
  <si>
    <t>21TUNDRA_1</t>
  </si>
  <si>
    <t>21TUNDRA 1</t>
  </si>
  <si>
    <t>22TUNDRA_1</t>
  </si>
  <si>
    <t>22TUNDRA 1</t>
  </si>
  <si>
    <t>23TUNDRA_1</t>
  </si>
  <si>
    <t>23TUNDRA 1</t>
  </si>
  <si>
    <t>24TUNDRA_1</t>
  </si>
  <si>
    <t>24TUNDRA 1</t>
  </si>
  <si>
    <t>25TUNDRA_1</t>
  </si>
  <si>
    <t>25TUNDRA 1</t>
  </si>
  <si>
    <t>26TUNDRA_1</t>
  </si>
  <si>
    <t>26TUNDRA 1</t>
  </si>
  <si>
    <t>27TUNDRA_1</t>
  </si>
  <si>
    <t>27TUNDRA 1</t>
  </si>
  <si>
    <t>28TUNDRA_1</t>
  </si>
  <si>
    <t>28TUNDRA 1</t>
  </si>
  <si>
    <t>29TUNDRA_1</t>
  </si>
  <si>
    <t>29TUNDRA 1</t>
  </si>
  <si>
    <t>30TUNDRA_1</t>
  </si>
  <si>
    <t>30TUNDRA 1</t>
  </si>
  <si>
    <t>31TUNDRA_1</t>
  </si>
  <si>
    <t>31TUNDRA 1</t>
  </si>
  <si>
    <t>32TUNDRA_1</t>
  </si>
  <si>
    <t>32TUNDRA 1</t>
  </si>
  <si>
    <t>33TUNDRA_1</t>
  </si>
  <si>
    <t>33TUNDRA 1</t>
  </si>
  <si>
    <t>34TUNDRA_1</t>
  </si>
  <si>
    <t>34TUNDRA 1</t>
  </si>
  <si>
    <t>35TUNDRA_1</t>
  </si>
  <si>
    <t>35TUNDRA 1</t>
  </si>
  <si>
    <t>36TUNDRA_1</t>
  </si>
  <si>
    <t>36TUNDRA 1</t>
  </si>
  <si>
    <t>37TUNDRA_1</t>
  </si>
  <si>
    <t>37TUNDRA 1</t>
  </si>
  <si>
    <t>38TUNDRA_1</t>
  </si>
  <si>
    <t>38TUNDRA 1</t>
  </si>
  <si>
    <t>39TUNDRA_1</t>
  </si>
  <si>
    <t>39TUNDRA 1</t>
  </si>
  <si>
    <t>40TUNDRA_1</t>
  </si>
  <si>
    <t>40TUNDRA 1</t>
  </si>
  <si>
    <t>41TUNDRA_1</t>
  </si>
  <si>
    <t>41TUNDRA 1</t>
  </si>
  <si>
    <t>42TUNDRA_1</t>
  </si>
  <si>
    <t>42TUNDRA 1</t>
  </si>
  <si>
    <t>43TUNDRA_1</t>
  </si>
  <si>
    <t>43TUNDRA 1</t>
  </si>
  <si>
    <t>44TUNDRA_1</t>
  </si>
  <si>
    <t>44TUNDRA 1</t>
  </si>
  <si>
    <t>45TUNDRA_1</t>
  </si>
  <si>
    <t>45TUNDRA 1</t>
  </si>
  <si>
    <t>46TUNDRA_1</t>
  </si>
  <si>
    <t>46TUNDRA 1</t>
  </si>
  <si>
    <t>47TUNDRA_1</t>
  </si>
  <si>
    <t>47TUNDRA 1</t>
  </si>
  <si>
    <t>48TUNDRA_1</t>
  </si>
  <si>
    <t>48TUNDRA 1</t>
  </si>
  <si>
    <t>49TUNDRA_1</t>
  </si>
  <si>
    <t>49TUNDRA 1</t>
  </si>
  <si>
    <t>50TUNDRA_1</t>
  </si>
  <si>
    <t>50TUNDRA 1</t>
  </si>
  <si>
    <t>51TUNDRA_1</t>
  </si>
  <si>
    <t>51TUNDRA 1</t>
  </si>
  <si>
    <t>52TUNDRA_1</t>
  </si>
  <si>
    <t>52TUNDRA 1</t>
  </si>
  <si>
    <t>53TUNDRA_1</t>
  </si>
  <si>
    <t>53TUNDRA 1</t>
  </si>
  <si>
    <t>54TUNDRA_1</t>
  </si>
  <si>
    <t>54TUNDRA 1</t>
  </si>
  <si>
    <t>55TUNDRA_1</t>
  </si>
  <si>
    <t>55TUNDRA 1</t>
  </si>
  <si>
    <t>56TUNDRA_1</t>
  </si>
  <si>
    <t>56TUNDRA 1</t>
  </si>
  <si>
    <t>57TUNDRA_1</t>
  </si>
  <si>
    <t>57TUNDRA 1</t>
  </si>
  <si>
    <t>58TUNDRA_1</t>
  </si>
  <si>
    <t>58TUNDRA 1</t>
  </si>
  <si>
    <t>60TUNDRA_1</t>
  </si>
  <si>
    <t>60TUNDRA 1</t>
  </si>
  <si>
    <t>61TUNDRA_1</t>
  </si>
  <si>
    <t>61TUNDRA 1</t>
  </si>
  <si>
    <t>62TUNDRA_1</t>
  </si>
  <si>
    <t>62TUNDRA 1</t>
  </si>
  <si>
    <t>63TUNDRA_1</t>
  </si>
  <si>
    <t>63TUNDRA 1</t>
  </si>
  <si>
    <t>64TUNDRA_1</t>
  </si>
  <si>
    <t>64TUNDRA 1</t>
  </si>
  <si>
    <t>65TUNDRA_1</t>
  </si>
  <si>
    <t>65TUNDRA 1</t>
  </si>
  <si>
    <t>66TUNDRA_1</t>
  </si>
  <si>
    <t>66TUNDRA 1</t>
  </si>
  <si>
    <t>67TUNDRA_1</t>
  </si>
  <si>
    <t>67TUNDRA 1</t>
  </si>
  <si>
    <t>68TUNDRA_1</t>
  </si>
  <si>
    <t>68TUNDRA 1</t>
  </si>
  <si>
    <t>69TUNDRA_1</t>
  </si>
  <si>
    <t>69TUNDRA 1</t>
  </si>
  <si>
    <t>70TUNDRA_1</t>
  </si>
  <si>
    <t>70TUNDRA 1</t>
  </si>
  <si>
    <t>71TUNDRA_1</t>
  </si>
  <si>
    <t>71TUNDRA 1</t>
  </si>
  <si>
    <t>72TUNDRA_1</t>
  </si>
  <si>
    <t>72TUNDRA 1</t>
  </si>
  <si>
    <t>73TUNDRA_1</t>
  </si>
  <si>
    <t>73TUNDRA 1</t>
  </si>
  <si>
    <t>74TUNDRA_1</t>
  </si>
  <si>
    <t>74TUNDRA 1</t>
  </si>
  <si>
    <t>75TUNDRA_1</t>
  </si>
  <si>
    <t>75TUNDRA 1</t>
  </si>
  <si>
    <t>76TUNDRA_1</t>
  </si>
  <si>
    <t>76TUNDRA 1</t>
  </si>
  <si>
    <t>77TUNDRA_1</t>
  </si>
  <si>
    <t>77TUNDRA 1</t>
  </si>
  <si>
    <t>78TUNDRA_1</t>
  </si>
  <si>
    <t>78TUNDRA 1</t>
  </si>
  <si>
    <t>79TUNDRA_1</t>
  </si>
  <si>
    <t>79TUNDRA 1</t>
  </si>
  <si>
    <t>80TUNDRA_1</t>
  </si>
  <si>
    <t>80TUNDRA 1</t>
  </si>
  <si>
    <t>81TUNDRA_1</t>
  </si>
  <si>
    <t>81TUNDRA 1</t>
  </si>
  <si>
    <t>82TUNDRA_1</t>
  </si>
  <si>
    <t>82TUNDRA 1</t>
  </si>
  <si>
    <t>86TUNDRA_1</t>
  </si>
  <si>
    <t>86TUNDRA 1</t>
  </si>
  <si>
    <t>87TUNDRA_1</t>
  </si>
  <si>
    <t>87TUNDRA 1</t>
  </si>
  <si>
    <t>R-103PARAMO_4</t>
  </si>
  <si>
    <t>R-103PARAMO 4</t>
  </si>
  <si>
    <t>R-104PARAMO_4</t>
  </si>
  <si>
    <t>R-104PARAMO 4</t>
  </si>
  <si>
    <t>F-105PARAMO_4</t>
  </si>
  <si>
    <t>F-105PARAMO 4</t>
  </si>
  <si>
    <t>63ARRECIFE_3</t>
  </si>
  <si>
    <t>63ARRECIFE 3</t>
  </si>
  <si>
    <t>73ARRECIFE_3</t>
  </si>
  <si>
    <t>73ARRECIFE 3</t>
  </si>
  <si>
    <t>RESUMEN EJECUTIVO DE VENTA</t>
  </si>
  <si>
    <t>DATOS DEL CLIENTE</t>
  </si>
  <si>
    <t>TIPO DE CONTRATO:</t>
  </si>
  <si>
    <t>CORREO:</t>
  </si>
  <si>
    <t>NOMBRE DE EMPRESA:</t>
  </si>
  <si>
    <t>NOMBRE DEL CLIENTE:</t>
  </si>
  <si>
    <t>TEL. :</t>
  </si>
  <si>
    <t>USO DE PROPIEDAD:</t>
  </si>
  <si>
    <t>INFORMACION  DE VENTA</t>
  </si>
  <si>
    <t>REFERENCIA:</t>
  </si>
  <si>
    <t>M2:</t>
  </si>
  <si>
    <t>MONTO A FINANCIAR:</t>
  </si>
  <si>
    <t>FECHA DE APARTADO:</t>
  </si>
  <si>
    <t>TIPO:</t>
  </si>
  <si>
    <t>TEMPORALIDAD:</t>
  </si>
  <si>
    <t xml:space="preserve">P. U. LISTA: </t>
  </si>
  <si>
    <t>TASA DE INTERÉS:</t>
  </si>
  <si>
    <t>FECHA DE ENTREGA:</t>
  </si>
  <si>
    <t>DESCUENTO:</t>
  </si>
  <si>
    <t>TASA DE INTERÉS</t>
  </si>
  <si>
    <t>MES ENTREGA:</t>
  </si>
  <si>
    <t>P.U. DESCUENTO:</t>
  </si>
  <si>
    <t xml:space="preserve">ENGANCHE(10%): </t>
  </si>
  <si>
    <t>Desc. 10% Enganche:</t>
  </si>
  <si>
    <t>FECHA  1RA MENSUALIDAD:</t>
  </si>
  <si>
    <t>ENGANCHE REAL:</t>
  </si>
  <si>
    <t>TOTAL A PAGAR:</t>
  </si>
  <si>
    <t>MENSUALIDAD SIN INTERÉS</t>
  </si>
  <si>
    <t xml:space="preserve">MENSUALIDAD CON INTERÉS </t>
  </si>
  <si>
    <t>PLUSVALÍA:</t>
  </si>
  <si>
    <t>PROMOCIÓN:</t>
  </si>
  <si>
    <t>ACUERDOS ADICIONALES</t>
  </si>
  <si>
    <t>Vo.Bo De acuerdo a Empowerment.</t>
  </si>
  <si>
    <t>RESUMEN GENERAL</t>
  </si>
  <si>
    <t>NOMBRE CLIENTE:</t>
  </si>
  <si>
    <t>FECHA DE COTIZACIÓN:</t>
  </si>
  <si>
    <t>Desarrollo:</t>
  </si>
  <si>
    <t>Referencia:</t>
  </si>
  <si>
    <t>LOTE</t>
  </si>
  <si>
    <t>IMPORTES:</t>
  </si>
  <si>
    <t>SUBTOTAL</t>
  </si>
  <si>
    <t>DESARROLLO:</t>
  </si>
  <si>
    <t>CONDOMINIO:</t>
  </si>
  <si>
    <t>Precio de Lista:</t>
  </si>
  <si>
    <t>LOTE:</t>
  </si>
  <si>
    <t xml:space="preserve">Descuento: </t>
  </si>
  <si>
    <t>m2</t>
  </si>
  <si>
    <t>Monto de Operación:</t>
  </si>
  <si>
    <t xml:space="preserve">Enganche: </t>
  </si>
  <si>
    <t>P.U LISTA:</t>
  </si>
  <si>
    <t>Descuento en el Enganche:</t>
  </si>
  <si>
    <t>P.U DESCUENTO:</t>
  </si>
  <si>
    <t>Enganche extra</t>
  </si>
  <si>
    <t>TIPO DE TERRENO:</t>
  </si>
  <si>
    <t>Enganche a Pagar:</t>
  </si>
  <si>
    <t>Total a Pagar:</t>
  </si>
  <si>
    <t>Monto a Financiar:</t>
  </si>
  <si>
    <t>FINANCIAMIENTO:</t>
  </si>
  <si>
    <t>MENSUALIDADES:</t>
  </si>
  <si>
    <t>QUINCENA 1</t>
  </si>
  <si>
    <t>QUINCENA 2</t>
  </si>
  <si>
    <t>QUINCENA 3</t>
  </si>
  <si>
    <t>QUINCENA 4</t>
  </si>
  <si>
    <t>Documentación Requerida:</t>
  </si>
  <si>
    <t>Física.</t>
  </si>
  <si>
    <t>*Identificación oficial vigente.</t>
  </si>
  <si>
    <t>*Acta de nacimiento.</t>
  </si>
  <si>
    <t>*Acta de nacimiento del representante legal.</t>
  </si>
  <si>
    <t>*Acta de matrimonio ( en caso de ser casado).</t>
  </si>
  <si>
    <t>*Acta constitutiva</t>
  </si>
  <si>
    <t>*Constancia de situación fiscal</t>
  </si>
  <si>
    <t>*Comprobante de domicilio</t>
  </si>
  <si>
    <t>PROMOCION:</t>
  </si>
  <si>
    <t>Precios Sujetos a cambio  sin previo  aviso.</t>
  </si>
  <si>
    <t>PERIODO</t>
  </si>
  <si>
    <t>FECHA</t>
  </si>
  <si>
    <t>SALDO INICIAL</t>
  </si>
  <si>
    <t>MENSUALIDAD</t>
  </si>
  <si>
    <t>ABONOS</t>
  </si>
  <si>
    <t>PAGADO</t>
  </si>
  <si>
    <t>INTERÉS</t>
  </si>
  <si>
    <t>ABONO A CAPITAL</t>
  </si>
  <si>
    <t>SALDO FINAL</t>
  </si>
  <si>
    <t>%INTERES</t>
  </si>
  <si>
    <t>INFORMACIÓN DEL CLIENTE</t>
  </si>
  <si>
    <t>DATOS DE PERSONA FISICA</t>
  </si>
  <si>
    <t>NOMBRE:</t>
  </si>
  <si>
    <t>CEL:</t>
  </si>
  <si>
    <t>DOMILICIO:</t>
  </si>
  <si>
    <t>VIVES EN CASA:</t>
  </si>
  <si>
    <t>NACIONALIDAD:</t>
  </si>
  <si>
    <t>LUGAR DE NACIMIENTO:</t>
  </si>
  <si>
    <t>FECHA DE NACIMIENTO:</t>
  </si>
  <si>
    <t>RFC:</t>
  </si>
  <si>
    <t>CURP:</t>
  </si>
  <si>
    <t>ESTUDIOS:</t>
  </si>
  <si>
    <t>ANTIGÜEDAD:</t>
  </si>
  <si>
    <t>ESPECIFICAR:</t>
  </si>
  <si>
    <t>PUESTO:</t>
  </si>
  <si>
    <t>TELÉFONO:</t>
  </si>
  <si>
    <t>ESTADO CIVIL:</t>
  </si>
  <si>
    <t>APLICA BIENES:</t>
  </si>
  <si>
    <t>NOMBRE CONYUGE:</t>
  </si>
  <si>
    <t>DATOS COPROPIEDAD</t>
  </si>
  <si>
    <t xml:space="preserve">;  </t>
  </si>
  <si>
    <t>NOMBRE 1:</t>
  </si>
  <si>
    <t>NOMBRE 2:</t>
  </si>
  <si>
    <t>DATOS DE PERSONA MORAL</t>
  </si>
  <si>
    <t>GIRO:</t>
  </si>
  <si>
    <t>ACTIVIDAD:</t>
  </si>
  <si>
    <t>ACTA CONSTITUTIVA</t>
  </si>
  <si>
    <t>FOLIO:</t>
  </si>
  <si>
    <t>CIUDAD DE REGISTRO:</t>
  </si>
  <si>
    <t>FECHA DE REGISTRO:</t>
  </si>
  <si>
    <t>OBJETO SOCIAL:</t>
  </si>
  <si>
    <t xml:space="preserve">No NOTARIA: </t>
  </si>
  <si>
    <t>FOLIO MERCANTIL:</t>
  </si>
  <si>
    <t>NOMBRE NOTARIO:</t>
  </si>
  <si>
    <t>REPRESENTANTE LEGAL 1:</t>
  </si>
  <si>
    <t>REPRESENTANTE LEGAL 2:</t>
  </si>
  <si>
    <t>REPRESENTANTE LEGAL 3:</t>
  </si>
  <si>
    <t>DOCUMENTACIÓN ENTREGADA</t>
  </si>
  <si>
    <t>ESCRITURACIÓN</t>
  </si>
  <si>
    <t>PERSONA FÍSICA</t>
  </si>
  <si>
    <t>PERSONA MORAL</t>
  </si>
  <si>
    <t>REFERENCIA</t>
  </si>
  <si>
    <t>DESARROLLO O PARQUE</t>
  </si>
  <si>
    <t>CONDOMINIO</t>
  </si>
  <si>
    <t>CLUSTER</t>
  </si>
  <si>
    <t>UNIDAD</t>
  </si>
  <si>
    <t>TIPO TERRENO</t>
  </si>
  <si>
    <t>SUPERFICIE</t>
  </si>
  <si>
    <t>PRECIO DE LISTA</t>
  </si>
  <si>
    <t>IMPORTE DE LISTA</t>
  </si>
  <si>
    <t>DESCUENTO PROMOCION</t>
  </si>
  <si>
    <t>PRECIO UNITARIO</t>
  </si>
  <si>
    <t>IMPORTE NETO</t>
  </si>
  <si>
    <t>PORC ENGANCHE</t>
  </si>
  <si>
    <t>IMPORTE ENGANCHE</t>
  </si>
  <si>
    <t>PORC PP</t>
  </si>
  <si>
    <t>IMPORTE PP</t>
  </si>
  <si>
    <t>ENGANCHE FINAL</t>
  </si>
  <si>
    <t>IMPORTE A FINANCIAR</t>
  </si>
  <si>
    <t>IMPORTE FINAL</t>
  </si>
  <si>
    <t>PU REAL</t>
  </si>
  <si>
    <t>PBC | E1 | 1 |128m2</t>
  </si>
  <si>
    <t>1.-PORTTO BLANCO CIMATARIO</t>
  </si>
  <si>
    <t>1.-ESTEPA</t>
  </si>
  <si>
    <t>ESTEPA 1</t>
  </si>
  <si>
    <t>ESTEPA</t>
  </si>
  <si>
    <t>LAGO</t>
  </si>
  <si>
    <t>PBC | E1 | 2 |128m2</t>
  </si>
  <si>
    <t>PBC | E1 | 3 |128m2</t>
  </si>
  <si>
    <t>PBC | E1 | R-3 |128m2</t>
  </si>
  <si>
    <t>R-3</t>
  </si>
  <si>
    <t>PBC | E1 | 4 |128m2</t>
  </si>
  <si>
    <t>PBC | E1 | 5 |128m2</t>
  </si>
  <si>
    <t>PBC | P4 | R-9 |128m2</t>
  </si>
  <si>
    <t>4.-PARAMO</t>
  </si>
  <si>
    <t>PARAMO 4</t>
  </si>
  <si>
    <t>R-9</t>
  </si>
  <si>
    <t>PBC | E1 | 6 |128m2</t>
  </si>
  <si>
    <t>PBC | T1 | R-134 |157.43m2</t>
  </si>
  <si>
    <t>3.-TAIGA</t>
  </si>
  <si>
    <t>R-134</t>
  </si>
  <si>
    <t>PBC | E1 | 7 |128m2</t>
  </si>
  <si>
    <t>PBC | M1 | R-45 |214.02m2</t>
  </si>
  <si>
    <t>8.-MANGLAR</t>
  </si>
  <si>
    <t>R-45</t>
  </si>
  <si>
    <t>PBC | E1 | 8 |128m2</t>
  </si>
  <si>
    <t>R-4</t>
  </si>
  <si>
    <t>PBC | E1 | 9 |128m2</t>
  </si>
  <si>
    <t>PBC | E1 | 10 |128m2</t>
  </si>
  <si>
    <t>PBC | E1 | 11 |128m2</t>
  </si>
  <si>
    <t>PBC | E1 | R-7 |128m2</t>
  </si>
  <si>
    <t>R-7</t>
  </si>
  <si>
    <t>PBC | E1 | 12 |128m2</t>
  </si>
  <si>
    <t>PBC | E1 | 13 |128m2</t>
  </si>
  <si>
    <t>PBC | E1 | R-41 |160m2</t>
  </si>
  <si>
    <t>R-41</t>
  </si>
  <si>
    <t>PBC | E1 | 14 |128m2</t>
  </si>
  <si>
    <t>PBC | E1 | R-9 |128m2</t>
  </si>
  <si>
    <t>PBC | E1 | 15 |128m2</t>
  </si>
  <si>
    <t>PBC | E1 | 16 |128m2</t>
  </si>
  <si>
    <t>PBC | E1 | 17 |128m2</t>
  </si>
  <si>
    <t>PBC | E1 | 18 |128m2</t>
  </si>
  <si>
    <t>PBC | E1 | R-13 |128m2</t>
  </si>
  <si>
    <t>R-13</t>
  </si>
  <si>
    <t>PBC | E1 | 19 |128m2</t>
  </si>
  <si>
    <t>PBC | E1 | 20 |128m2</t>
  </si>
  <si>
    <t>PBC | E1 | 21 |128m2</t>
  </si>
  <si>
    <t>PBC | E1 | 22 |128m2</t>
  </si>
  <si>
    <t>PBC | E1 | R-17 |128m2</t>
  </si>
  <si>
    <t>R-17</t>
  </si>
  <si>
    <t>PBC | E1 | 23 |128m2</t>
  </si>
  <si>
    <t>PBC | E1 | 24 |128m2</t>
  </si>
  <si>
    <t>PBC | E1 | 25 |128m2</t>
  </si>
  <si>
    <t>PBC | D1 | R-70 |140m2</t>
  </si>
  <si>
    <t>2.-DESIERTO</t>
  </si>
  <si>
    <t>R-70</t>
  </si>
  <si>
    <t>PBC | E1 | 26 |128m2</t>
  </si>
  <si>
    <t>PBC | E1 | 27 |128m2</t>
  </si>
  <si>
    <t>PBC | M1 | R-89 |257.5m2</t>
  </si>
  <si>
    <t>R-89</t>
  </si>
  <si>
    <t>PBC | E1 | 28 |128m2</t>
  </si>
  <si>
    <t>PBC | P4 | R-26 |128m2</t>
  </si>
  <si>
    <t>R-26</t>
  </si>
  <si>
    <t>PBC | E1 | 29 |128m2</t>
  </si>
  <si>
    <t>PBC | P4 | R-27 |128m2</t>
  </si>
  <si>
    <t>R-27</t>
  </si>
  <si>
    <t>PBC | E1 | 30 |128m2</t>
  </si>
  <si>
    <t>PBC | E1 | R-8 |128m2</t>
  </si>
  <si>
    <t>R-8</t>
  </si>
  <si>
    <t>PBC | E1 | 31 |128m2</t>
  </si>
  <si>
    <t>PBC | T1 | R-79 |128m2</t>
  </si>
  <si>
    <t>R-79</t>
  </si>
  <si>
    <t>PBC | E1 | 32 |128m2</t>
  </si>
  <si>
    <t>PBC | E1 | 33 |180m2</t>
  </si>
  <si>
    <t>PBC | D2 | R-37 |180.8m2</t>
  </si>
  <si>
    <t>R-37</t>
  </si>
  <si>
    <t>DESIERTO</t>
  </si>
  <si>
    <t>PBC | E1 | 34 |180m2</t>
  </si>
  <si>
    <t>PBC | E1 | 35 |180m2</t>
  </si>
  <si>
    <t>PBC | P4 | R-34 |128m2</t>
  </si>
  <si>
    <t>R-34</t>
  </si>
  <si>
    <t>PBC | E1 | 36 |180m2</t>
  </si>
  <si>
    <t>PBC | P4 | R-35 |128m2</t>
  </si>
  <si>
    <t>R-35</t>
  </si>
  <si>
    <t>PBC | P4 | R-36 |128m2</t>
  </si>
  <si>
    <t>R-36</t>
  </si>
  <si>
    <t>PBC | E1 | 37 |160m2</t>
  </si>
  <si>
    <t>PBC | P1 | R-119 |160m2</t>
  </si>
  <si>
    <t>R-119</t>
  </si>
  <si>
    <t>PBC | E1 | 38 |160m2</t>
  </si>
  <si>
    <t>PBC | P1 | R-117 |160m2</t>
  </si>
  <si>
    <t>R-117</t>
  </si>
  <si>
    <t>PBC | E1 | 39 |160m2</t>
  </si>
  <si>
    <t>PBC | P4 | R-17 |136m2</t>
  </si>
  <si>
    <t>PBC | E1 | 40 |160m2</t>
  </si>
  <si>
    <t>PBC | P4 | R-18 |136m2</t>
  </si>
  <si>
    <t>R-18</t>
  </si>
  <si>
    <t>PBC | E1 | 41 |160m2</t>
  </si>
  <si>
    <t>PBC | P4 | R-19 |136m2</t>
  </si>
  <si>
    <t>R-19</t>
  </si>
  <si>
    <t>PBC | E1 | 42 |160m2</t>
  </si>
  <si>
    <t>PBC | P1 | R-126 |160m2</t>
  </si>
  <si>
    <t>R-126</t>
  </si>
  <si>
    <t>PBC | E1 | 43 |160m2</t>
  </si>
  <si>
    <t>PBC | E1 | 44 |160m2</t>
  </si>
  <si>
    <t>PBC | P1 | R-127 |160m2</t>
  </si>
  <si>
    <t>R-127</t>
  </si>
  <si>
    <t>PBC | E1 | 45 |160m2</t>
  </si>
  <si>
    <t>PBC | T1 | 59 |180m2</t>
  </si>
  <si>
    <t>10.-TUNDRA</t>
  </si>
  <si>
    <t>PBC | E1 | 46 |160m2</t>
  </si>
  <si>
    <t>PBC | T1 | 83 |157.5m2</t>
  </si>
  <si>
    <t>PBC | E1 | 47 |160m2</t>
  </si>
  <si>
    <t>PBC | T1 | 84 |157.5m2</t>
  </si>
  <si>
    <t>PBC | E1 | 48 |160m2</t>
  </si>
  <si>
    <t>PBC | T1 | 85 |157.5m2</t>
  </si>
  <si>
    <t>PBC | E1 | 49 |152.72m2</t>
  </si>
  <si>
    <t>PBC | E1 | 50 |152.6m2</t>
  </si>
  <si>
    <t>PBC | E1 | 51 |152.58m2</t>
  </si>
  <si>
    <t>PBC | E1 | 52 |152.56m2</t>
  </si>
  <si>
    <t>PBC | E1 | 53 |152.39m2</t>
  </si>
  <si>
    <t>PBC | E1 | 54 |152.39m2</t>
  </si>
  <si>
    <t>PBC | E1 | 55 |152.31m2</t>
  </si>
  <si>
    <t>PBC | S3 | R-54 |299.17m2</t>
  </si>
  <si>
    <t>5.-SELVA</t>
  </si>
  <si>
    <t>R-54</t>
  </si>
  <si>
    <t>PBC | E1 | 56 |152.28m2</t>
  </si>
  <si>
    <t>PBC | E1 | 57 |152.15m2</t>
  </si>
  <si>
    <t>PARAMO</t>
  </si>
  <si>
    <t>PBC | E1 | R-35 |160m2</t>
  </si>
  <si>
    <t>PBC | E1 | 58 |152.05m2</t>
  </si>
  <si>
    <t>PBC | E1 | R-36 |160m2</t>
  </si>
  <si>
    <t>PBC | E1 | 59 |152.01m2</t>
  </si>
  <si>
    <t>PBC | E1 | R-38 |160m2</t>
  </si>
  <si>
    <t>R-38</t>
  </si>
  <si>
    <t>PBC | E1 | 60 |151.92m2</t>
  </si>
  <si>
    <t>PBC | E1 | 61 |151.87m2</t>
  </si>
  <si>
    <t>PBC | E1 | R-39 |160m2</t>
  </si>
  <si>
    <t>R-39</t>
  </si>
  <si>
    <t>PBC | E1 | 62 |151.86m2</t>
  </si>
  <si>
    <t>PBC | E1 | R-40 |160m2</t>
  </si>
  <si>
    <t>R-40</t>
  </si>
  <si>
    <t>PBC | E1 | 63 |151.91m2</t>
  </si>
  <si>
    <t>PBC | E1 | 64 |151.91m2</t>
  </si>
  <si>
    <t>PBC | E1 | R-44 |160m2</t>
  </si>
  <si>
    <t>R-44</t>
  </si>
  <si>
    <t>PBC | E1 | 65 |151.76m2</t>
  </si>
  <si>
    <t>PBC | E1 | 66 |169.84m2</t>
  </si>
  <si>
    <t>PBC | E1 | 67 |140m2</t>
  </si>
  <si>
    <t>PBC | E1 | 68 |140m2</t>
  </si>
  <si>
    <t>PBC | E1 | 69 |140m2</t>
  </si>
  <si>
    <t>PBC | E1 | 70 |140m2</t>
  </si>
  <si>
    <t>PBC | E1 | 71 |140m2</t>
  </si>
  <si>
    <t>PBC | E1 | 72 |140m2</t>
  </si>
  <si>
    <t>PBC | E1 | 73 |140m2</t>
  </si>
  <si>
    <t>PBC | E1 | 74 |140m2</t>
  </si>
  <si>
    <t>PBC | E1 | R-64 |169.99m2</t>
  </si>
  <si>
    <t>R-64</t>
  </si>
  <si>
    <t>PBC | E1 | 75 |160m2</t>
  </si>
  <si>
    <t>PBC | E1 | 76 |160m2</t>
  </si>
  <si>
    <t>PBC | E1 | 77 |160m2</t>
  </si>
  <si>
    <t>PBC | E1 | 78 |160m2</t>
  </si>
  <si>
    <t>PBC | E1 | 79 |160m2</t>
  </si>
  <si>
    <t>PBC | P4 | R-32 |128m2</t>
  </si>
  <si>
    <t>R-32</t>
  </si>
  <si>
    <t>PBC | P4 | R-33 |128m2</t>
  </si>
  <si>
    <t>R-33</t>
  </si>
  <si>
    <t>PBC | E1 | 80 |160m2</t>
  </si>
  <si>
    <t>PBC | E1 | 81 |160m2</t>
  </si>
  <si>
    <t>PBC | E1 | R-57 |152.8m2</t>
  </si>
  <si>
    <t>R-57</t>
  </si>
  <si>
    <t>PBC | E1 | 82 |160m2</t>
  </si>
  <si>
    <t>PBC | E1 | 83 |161.12m2</t>
  </si>
  <si>
    <t>PBC | E1 | R-65 |160m2</t>
  </si>
  <si>
    <t>R-65</t>
  </si>
  <si>
    <t>PBC | E1 | 84 |160m2</t>
  </si>
  <si>
    <t>PBC | E1 | 85 |160m2</t>
  </si>
  <si>
    <t>PBC | E1 | 86 |160m2</t>
  </si>
  <si>
    <t>PBC | E1 | 87 |160m2</t>
  </si>
  <si>
    <t>PBC | E1 | 88 |160m2</t>
  </si>
  <si>
    <t>PBC | E1 | R-69 |160m2</t>
  </si>
  <si>
    <t>R-69</t>
  </si>
  <si>
    <t>PBC | E1 | 89 |180.92m2</t>
  </si>
  <si>
    <t>PBC | E1 | 90 |138.88m2</t>
  </si>
  <si>
    <t>PBC | E1 | R-76 |160m2</t>
  </si>
  <si>
    <t>R-76</t>
  </si>
  <si>
    <t>PBC | E1 | 91 |140m2</t>
  </si>
  <si>
    <t>PBC | D2 | R-34 |160m2</t>
  </si>
  <si>
    <t>PBC | E1 | 92 |140m2</t>
  </si>
  <si>
    <t>PBC | E1 | R-75 |140m2</t>
  </si>
  <si>
    <t>R-75</t>
  </si>
  <si>
    <t>PBC | E1 | 93 |140m2</t>
  </si>
  <si>
    <t>PBC | E1 | R-74 |140m2</t>
  </si>
  <si>
    <t>R-74</t>
  </si>
  <si>
    <t>PBC | E1 | 94 |140m2</t>
  </si>
  <si>
    <t>PBC | E1 | 95 |140m2</t>
  </si>
  <si>
    <t>PBC | E1 | 96 |166.52m2</t>
  </si>
  <si>
    <t>PBC | E1 | R-71 |140m2</t>
  </si>
  <si>
    <t>R-71</t>
  </si>
  <si>
    <t>PBC | E1 | 97 |160m2</t>
  </si>
  <si>
    <t>PBC | E1 | R-26 |128m2</t>
  </si>
  <si>
    <t>PBC | E1 | 98 |160m2</t>
  </si>
  <si>
    <t>PBC | E1 | R-28 |128m2</t>
  </si>
  <si>
    <t>R-28</t>
  </si>
  <si>
    <t>PBC | E1 | 99 |160m2</t>
  </si>
  <si>
    <t>PBC | E2 | R-50 |200m2</t>
  </si>
  <si>
    <t>ESTEPA 2</t>
  </si>
  <si>
    <t>R-50</t>
  </si>
  <si>
    <t>PBC | E1 | 100 |160m2</t>
  </si>
  <si>
    <t>PBC | E1 | R-31 |180.29m2</t>
  </si>
  <si>
    <t>R-31</t>
  </si>
  <si>
    <t>PBC | E1 | 101 |160m2</t>
  </si>
  <si>
    <t>PBC | P2 | R-78 |160m2</t>
  </si>
  <si>
    <t>R-78</t>
  </si>
  <si>
    <t>PBC | E1 | 102 |160m2</t>
  </si>
  <si>
    <t>PBC | E1 | 103 |160m2</t>
  </si>
  <si>
    <t>PBC | E1 | 104 |160m2</t>
  </si>
  <si>
    <t>PBC | E1 | 105 |160m2</t>
  </si>
  <si>
    <t>PBC | E1 | R-54 |152.8m2</t>
  </si>
  <si>
    <t>PBC | E1 | 106 |160m2</t>
  </si>
  <si>
    <t>PBC | E1 | 107 |160m2</t>
  </si>
  <si>
    <t>PBC | E1 | R-21 |128m2</t>
  </si>
  <si>
    <t>R-21</t>
  </si>
  <si>
    <t>PBC | E1 | R-22 |128m2</t>
  </si>
  <si>
    <t>R-22</t>
  </si>
  <si>
    <t>PBC | E1 | 108 |139.16m2</t>
  </si>
  <si>
    <t>PBC | T1 | R-102 |140m2</t>
  </si>
  <si>
    <t>R-102</t>
  </si>
  <si>
    <t>TAIGA</t>
  </si>
  <si>
    <t>PBC | E1 | 109 |140m2</t>
  </si>
  <si>
    <t>PBC | E1 | 110 |140m2</t>
  </si>
  <si>
    <t>PBC | P4 | R-15 |136m2</t>
  </si>
  <si>
    <t>R-15</t>
  </si>
  <si>
    <t>PBC | E1 | 111 |140m2</t>
  </si>
  <si>
    <t>PBC | P4 | R-11 |128m2</t>
  </si>
  <si>
    <t>R-11</t>
  </si>
  <si>
    <t>PBC | E1 | 112 |140m2</t>
  </si>
  <si>
    <t>PBC | P4 | R-12 |132.29m2</t>
  </si>
  <si>
    <t>R-12</t>
  </si>
  <si>
    <t>PBC | E1 | 113 |140m2</t>
  </si>
  <si>
    <t>PBC | P4 | R-16 |136m2</t>
  </si>
  <si>
    <t>R-16</t>
  </si>
  <si>
    <t>PBC | E1 | 114 |140m2</t>
  </si>
  <si>
    <t>PBC | P4 | R-14 |136m2</t>
  </si>
  <si>
    <t>R-14</t>
  </si>
  <si>
    <t>PBC | E1 | 115 |140m2</t>
  </si>
  <si>
    <t>PBC | E1 | 116 |140m2</t>
  </si>
  <si>
    <t>PBC | E1 | 117 |140m2</t>
  </si>
  <si>
    <t>PBC | T1 | R-146 |144m2</t>
  </si>
  <si>
    <t>R-146</t>
  </si>
  <si>
    <t>PBC | E1 | 118 |140m2</t>
  </si>
  <si>
    <t>PBC | D1 | R-43 |160m2</t>
  </si>
  <si>
    <t>R-43</t>
  </si>
  <si>
    <t>PBC | E1 | 119 |140m2</t>
  </si>
  <si>
    <t>PBC | P4 | R-53 |138.04m2</t>
  </si>
  <si>
    <t>R-53</t>
  </si>
  <si>
    <t>PBC | E2 | 1 |200m2</t>
  </si>
  <si>
    <t>PBC | E2 | 2 |200m2</t>
  </si>
  <si>
    <t>PBC | E2 | 3 |200m2</t>
  </si>
  <si>
    <t>PBC | E2 | 4 |200m2</t>
  </si>
  <si>
    <t>PBC | E2 | 5 |200m2</t>
  </si>
  <si>
    <t>PBC | E2 | 6 |200m2</t>
  </si>
  <si>
    <t>PBC | E2 | 7 |200m2</t>
  </si>
  <si>
    <t>PBC | E2 | 8 |200m2</t>
  </si>
  <si>
    <t>PBC | E2 | 9 |200m2</t>
  </si>
  <si>
    <t>PBC | E2 | 10 |200m2</t>
  </si>
  <si>
    <t>PBC | E2 | 11 |200m2</t>
  </si>
  <si>
    <t>PBC | E2 | 12 |200m2</t>
  </si>
  <si>
    <t>PBC | E2 | 13 |200m2</t>
  </si>
  <si>
    <t>PBC | E2 | 14 |200m2</t>
  </si>
  <si>
    <t>PBC | E2 | 15 |200m2</t>
  </si>
  <si>
    <t>PBC | E2 | 16 |200m2</t>
  </si>
  <si>
    <t>PBC | E2 | 17 |200m2</t>
  </si>
  <si>
    <t>PBC | E2 | R-34 |200m2</t>
  </si>
  <si>
    <t>PBC | E2 | 18 |200m2</t>
  </si>
  <si>
    <t>PBC | E2 | 19 |200m2</t>
  </si>
  <si>
    <t>PBC | E2 | 20 |200m2</t>
  </si>
  <si>
    <t>PBC | E2 | 21 |200m2</t>
  </si>
  <si>
    <t>PBC | E2 | 22 |200m2</t>
  </si>
  <si>
    <t>PBC | E2 | 23 |200m2</t>
  </si>
  <si>
    <t>PBC | E2 | 24 |200m2</t>
  </si>
  <si>
    <t>PBC | E2 | 25 |200m2</t>
  </si>
  <si>
    <t>PBC | E2 | 26 |215.16m2</t>
  </si>
  <si>
    <t>PBC | E2 | 27 |265.93m2</t>
  </si>
  <si>
    <t>PBC | E2 | 28 |252m2</t>
  </si>
  <si>
    <t>PBC | E2 | 29 |252m2</t>
  </si>
  <si>
    <t>PBC | E2 | R-32 |252.5m2</t>
  </si>
  <si>
    <t>PBC | E2 | 30 |252m2</t>
  </si>
  <si>
    <t>PBC | E2 | R-27 |265m2</t>
  </si>
  <si>
    <t>PBC | E2 | 31 |252m2</t>
  </si>
  <si>
    <t>PBC | E2 | 32 |252m2</t>
  </si>
  <si>
    <t>PBC | E2 | R-26 |252.5m2</t>
  </si>
  <si>
    <t>PBC | E2 | 33 |252m2</t>
  </si>
  <si>
    <t>PBC | E2 | 34 |252m2</t>
  </si>
  <si>
    <t>PBC | E2 | 35 |357.18m2</t>
  </si>
  <si>
    <t>PBC | E2 | 36 |255.62m2</t>
  </si>
  <si>
    <t>PBC | P4 | R-37 |128m2</t>
  </si>
  <si>
    <t>PBC | P4 | R-38 |128m2</t>
  </si>
  <si>
    <t>PBC | E2 | 37 |200m2</t>
  </si>
  <si>
    <t>PBC | E2 | 38 |200m2</t>
  </si>
  <si>
    <t>PBC | E2 | 39 |200m2</t>
  </si>
  <si>
    <t>PBC | E2 | 40 |200m2</t>
  </si>
  <si>
    <t>PBC | E2 | 41 |200m2</t>
  </si>
  <si>
    <t>PBC | E2 | 42 |200m2</t>
  </si>
  <si>
    <t>PBC | E2 | 43 |200m2</t>
  </si>
  <si>
    <t>PBC | E2 | 44 |200m2</t>
  </si>
  <si>
    <t>PBC | E2 | 45 |200m2</t>
  </si>
  <si>
    <t>PBC | E2 | 46 |200m2</t>
  </si>
  <si>
    <t>PBC | E2 | 47 |200m2</t>
  </si>
  <si>
    <t>PBC | P4 | R-99 |200m2</t>
  </si>
  <si>
    <t>R-99</t>
  </si>
  <si>
    <t>PBC | P4 | R-100 |200m2</t>
  </si>
  <si>
    <t>R-100</t>
  </si>
  <si>
    <t>PBC | E2 | 48 |200m2</t>
  </si>
  <si>
    <t>PBC | E2 | 49 |200m2</t>
  </si>
  <si>
    <t>PBC | E2 | 50 |200m2</t>
  </si>
  <si>
    <t>PBC | E2 | 51 |200m2</t>
  </si>
  <si>
    <t>PBC | E2 | 52 |200m2</t>
  </si>
  <si>
    <t>PBC | E2 | 53 |200m2</t>
  </si>
  <si>
    <t>PBC | E2 | 54 |200m2</t>
  </si>
  <si>
    <t>PBC | E2 | 55 |200m2</t>
  </si>
  <si>
    <t>PBC | E2 | 56 |200m2</t>
  </si>
  <si>
    <t>PBC | E2 | 57 |200m2</t>
  </si>
  <si>
    <t>PBC | E2 | 58 |200m2</t>
  </si>
  <si>
    <t>PBC | E2 | 59 |200m2</t>
  </si>
  <si>
    <t>PBC | E2 | 60 |176m2</t>
  </si>
  <si>
    <t>PBC | E2 | 61 |252m2</t>
  </si>
  <si>
    <t>PBC | E2 | 62 |252m2</t>
  </si>
  <si>
    <t>PBC | E2 | 63 |252m2</t>
  </si>
  <si>
    <t>PBC | E2 | 64 |252m2</t>
  </si>
  <si>
    <t>PBC | E2 | 65 |252m2</t>
  </si>
  <si>
    <t>PBC | E2 | 66 |335m2</t>
  </si>
  <si>
    <t>PBC | E2 | 67 |335m2</t>
  </si>
  <si>
    <t>PBC | E2 | 68 |335m2</t>
  </si>
  <si>
    <t>PBC | E2 | 69 |335m2</t>
  </si>
  <si>
    <t>PBC | E2 | 70 |365.15m2</t>
  </si>
  <si>
    <t>PBC | E2 | 71 |349.86m2</t>
  </si>
  <si>
    <t>PBC | E2 | R-35 |357.5m2</t>
  </si>
  <si>
    <t>PBC | E2 | 72 |335m2</t>
  </si>
  <si>
    <t>PBC | E2 | 73 |335m2</t>
  </si>
  <si>
    <t>PBC | E2 | 74 |335m2</t>
  </si>
  <si>
    <t>PBC | E2 | 75 |351.37m2</t>
  </si>
  <si>
    <t>PBC | E3 | 1 |420m2</t>
  </si>
  <si>
    <t>ESTEPA 3</t>
  </si>
  <si>
    <t>PBC | E3 | 2 |420m2</t>
  </si>
  <si>
    <t>PBC | E3 | 3 |420m2</t>
  </si>
  <si>
    <t>PBC | E3 | 4 |420m2</t>
  </si>
  <si>
    <t>PBC | E3 | 5 |420m2</t>
  </si>
  <si>
    <t>PBC | E3 | 6 |420m2</t>
  </si>
  <si>
    <t>PBC | E3 | 7 |420m2</t>
  </si>
  <si>
    <t>PBC | E3 | 8 |420m2</t>
  </si>
  <si>
    <t>PBC | E3 | 9 |420m2</t>
  </si>
  <si>
    <t>PBC | E3 | 10 |420m2</t>
  </si>
  <si>
    <t>PBC | E3 | 11 |420m2</t>
  </si>
  <si>
    <t>PBC | E3 | 12 |420m2</t>
  </si>
  <si>
    <t>PBC | E3 | 13 |513.41m2</t>
  </si>
  <si>
    <t>PBC | E3 | 14 |602.82m2</t>
  </si>
  <si>
    <t>PBC | E3 | 15 |504m2</t>
  </si>
  <si>
    <t>PBC | E3 | 16 |504m2</t>
  </si>
  <si>
    <t>PBC | E3 | 17 |504m2</t>
  </si>
  <si>
    <t>PBC | E3 | 18 |504m2</t>
  </si>
  <si>
    <t>PBC | E3 | 19 |504m2</t>
  </si>
  <si>
    <t>PBC | E3 | 20 |390.04m2</t>
  </si>
  <si>
    <t>PBC | E3 | 21 |408m2</t>
  </si>
  <si>
    <t>PBC | E3 | 22 |408m2</t>
  </si>
  <si>
    <t>PBC | E3 | 23 |408m2</t>
  </si>
  <si>
    <t>PBC | E3 | 24 |408m2</t>
  </si>
  <si>
    <t>PBC | E3 | 25 |408m2</t>
  </si>
  <si>
    <t>PBC | E3 | 26 |408m2</t>
  </si>
  <si>
    <t>PBC | E3 | 27 |408m2</t>
  </si>
  <si>
    <t>PBC | E3 | 28 |408m2</t>
  </si>
  <si>
    <t>PBC | E3 | 29 |420m2</t>
  </si>
  <si>
    <t>PBC | MA | 1 |118.18m2</t>
  </si>
  <si>
    <t xml:space="preserve">10.-STRIP CENTER </t>
  </si>
  <si>
    <t>MANGLAR A</t>
  </si>
  <si>
    <t>PARAMO A</t>
  </si>
  <si>
    <t>PBC | MA | 2 |110.59m2</t>
  </si>
  <si>
    <t>PBC | MA | 3 |110.59m2</t>
  </si>
  <si>
    <t>PBC | MA | 4 |110.59m2</t>
  </si>
  <si>
    <t>PBC | MA | 5 |110.59m2</t>
  </si>
  <si>
    <t>PBC | MA | 6 |110.59m2</t>
  </si>
  <si>
    <t>PBC | MA | 7 |110.59m2</t>
  </si>
  <si>
    <t>PBC | MA | 8 |110.59m2</t>
  </si>
  <si>
    <t>PBC | MA | 9 |110.59m2</t>
  </si>
  <si>
    <t>PBC | MA | 10 |110.59m2</t>
  </si>
  <si>
    <t>PBC | MA | 11 |110.59m2</t>
  </si>
  <si>
    <t>PBC | MA | 12 |110.59m2</t>
  </si>
  <si>
    <t>PBC | MA | 13 |110.59m2</t>
  </si>
  <si>
    <t>PBC | MA | 14 |110.59m2</t>
  </si>
  <si>
    <t>PBC | MA | 15 |110.59m2</t>
  </si>
  <si>
    <t>PBC | MA | 16 |110.59m2</t>
  </si>
  <si>
    <t>PBC | MA | 17 |110.59m2</t>
  </si>
  <si>
    <t>PBC | MA | 18 |110.59m2</t>
  </si>
  <si>
    <t>PBC | MA | 19 |110.59m2</t>
  </si>
  <si>
    <t>PBC | MA | 20 |110.59m2</t>
  </si>
  <si>
    <t>PBC | MA | 21 |110.59m2</t>
  </si>
  <si>
    <t>PBC | MA | 22 |142.92m2</t>
  </si>
  <si>
    <t>PBC | PA | 1 |106.96m2</t>
  </si>
  <si>
    <t>PBC | PA | 2 |105m2</t>
  </si>
  <si>
    <t>PBC | PA | 3 |105m2</t>
  </si>
  <si>
    <t>PBC | PA | 4 |105m2</t>
  </si>
  <si>
    <t>PBC | PA | 5 |105m2</t>
  </si>
  <si>
    <t>PBC | PA | 6 |105m2</t>
  </si>
  <si>
    <t>PBC | PA | 7 |105m2</t>
  </si>
  <si>
    <t>PBC | PA | 8 |105m2</t>
  </si>
  <si>
    <t>PBC | PA | 9 |177.57m2</t>
  </si>
  <si>
    <t>PBC | PA | 10 |172.53m2</t>
  </si>
  <si>
    <t>PBC | PA | 11 |105.01m2</t>
  </si>
  <si>
    <t>PBC | PA | 12 |105m2</t>
  </si>
  <si>
    <t>PBC | PA | 13 |105m2</t>
  </si>
  <si>
    <t>PBC | PA | 14 |105m2</t>
  </si>
  <si>
    <t>PBC | PA | 15 |105m2</t>
  </si>
  <si>
    <t>PBC | PA | 16 |105m2</t>
  </si>
  <si>
    <t>PBC | PB | 1 |105m2</t>
  </si>
  <si>
    <t>PARAMO B</t>
  </si>
  <si>
    <t>PBC | PB | 2 |105m2</t>
  </si>
  <si>
    <t>PBC | PB | 3 |105m2</t>
  </si>
  <si>
    <t>PBC | PB | 4 |105m2</t>
  </si>
  <si>
    <t>PBC | PB | 5 |105m2</t>
  </si>
  <si>
    <t>PBC | PB | 6 |105m2</t>
  </si>
  <si>
    <t>PBC | PB | 7 |105m2</t>
  </si>
  <si>
    <t>PBC | PB | 8 |105m2</t>
  </si>
  <si>
    <t>PBC | PB | 9 |105m2</t>
  </si>
  <si>
    <t>PBC | PB | 10 |105m2</t>
  </si>
  <si>
    <t>PBC | PB | 11 |105m2</t>
  </si>
  <si>
    <t>PBC | PB | 12 |105m2</t>
  </si>
  <si>
    <t>PBC | PB | 13 |95.08m2</t>
  </si>
  <si>
    <t>PBC | D1 | 1 |160m2</t>
  </si>
  <si>
    <t>PBC | D1 | 2 |160m2</t>
  </si>
  <si>
    <t>PBC | D1 | 3 |160m2</t>
  </si>
  <si>
    <t>PBC | D1 | 4 |160m2</t>
  </si>
  <si>
    <t>PBC | D1 | 5 |180m2</t>
  </si>
  <si>
    <t>PBC | D1 | 6 |173.14m2</t>
  </si>
  <si>
    <t>PBC | D1 | R-6 |174.28m2</t>
  </si>
  <si>
    <t>R-6</t>
  </si>
  <si>
    <t>PBC | D1 | 7 |161.79m2</t>
  </si>
  <si>
    <t>PBC | D1 | 8 |161.79m2</t>
  </si>
  <si>
    <t>PBC | D1 | 9 |185.32m2</t>
  </si>
  <si>
    <t>PBC | D1 | 10 |164.79m2</t>
  </si>
  <si>
    <t>PBC | D1 | 11 |160m2</t>
  </si>
  <si>
    <t>PBC | D1 | 12 |160m2</t>
  </si>
  <si>
    <t>PBC | D1 | 13 |160m2</t>
  </si>
  <si>
    <t>PBC | D1 | 14 |160m2</t>
  </si>
  <si>
    <t>PBC | D1 | 15 |160m2</t>
  </si>
  <si>
    <t>PBC | D1 | 16 |160m2</t>
  </si>
  <si>
    <t>PBC | D1 | 17 |160m2</t>
  </si>
  <si>
    <t>PBC | D1 | 18 |160m2</t>
  </si>
  <si>
    <t>PBC | D1 | 19 |160m2</t>
  </si>
  <si>
    <t>PBC | D1 | 20 |160m2</t>
  </si>
  <si>
    <t>PBC | D1 | 21 |160m2</t>
  </si>
  <si>
    <t>PBC | D1 | 22 |160m2</t>
  </si>
  <si>
    <t>PBC | D1 | 23 |180m2</t>
  </si>
  <si>
    <t>PBC | D1 | 24 |180m2</t>
  </si>
  <si>
    <t>PBC | D1 | 25 |198.38m2</t>
  </si>
  <si>
    <t>PBC | D1 | 26 |160m2</t>
  </si>
  <si>
    <t>PBC | D1 | 27 |160m2</t>
  </si>
  <si>
    <t>PBC | D1 | 28 |160m2</t>
  </si>
  <si>
    <t>PBC | D1 | 29 |160m2</t>
  </si>
  <si>
    <t>PBC | D1 | 30 |160m2</t>
  </si>
  <si>
    <t>PBC | D1 | 31 |160m2</t>
  </si>
  <si>
    <t>PBC | D1 | 32 |160m2</t>
  </si>
  <si>
    <t>PBC | D1 | 33 |160m2</t>
  </si>
  <si>
    <t>PBC | D1 | 34 |186.1m2</t>
  </si>
  <si>
    <t>PBC | D1 | 35 |160m2</t>
  </si>
  <si>
    <t>PBC | D1 | 36 |160m2</t>
  </si>
  <si>
    <t>PBC | D1 | 37 |160m2</t>
  </si>
  <si>
    <t>PBC | D1 | 38 |160m2</t>
  </si>
  <si>
    <t>PBC | D1 | 39 |160m2</t>
  </si>
  <si>
    <t>PBC | D1 | 40 |160m2</t>
  </si>
  <si>
    <t>PBC | D1 | 41 |160m2</t>
  </si>
  <si>
    <t>PBC | D1 | 42 |160m2</t>
  </si>
  <si>
    <t>PBC | D1 | 43 |160m2</t>
  </si>
  <si>
    <t>PBC | D1 | 44 |160m2</t>
  </si>
  <si>
    <t>PBC | D1 | 45 |160m2</t>
  </si>
  <si>
    <t>PBC | D1 | 46 |160m2</t>
  </si>
  <si>
    <t>PBC | D1 | 47 |160m2</t>
  </si>
  <si>
    <t>PBC | D1 | 48 |160m2</t>
  </si>
  <si>
    <t>PBC | D1 | 49 |160m2</t>
  </si>
  <si>
    <t>PBC | D1 | 50 |160m2</t>
  </si>
  <si>
    <t>PBC | D1 | 51 |160m2</t>
  </si>
  <si>
    <t>PBC | D1 | 52 |160m2</t>
  </si>
  <si>
    <t>PBC | D1 | 53 |160m2</t>
  </si>
  <si>
    <t>PBC | D1 | 54 |160m2</t>
  </si>
  <si>
    <t>PBC | D1 | 55 |140m2</t>
  </si>
  <si>
    <t>PBC | D1 | 56 |140m2</t>
  </si>
  <si>
    <t>PBC | D1 | 57 |140m2</t>
  </si>
  <si>
    <t>PBC | D1 | 58 |140m2</t>
  </si>
  <si>
    <t>PBC | D1 | 59 |140m2</t>
  </si>
  <si>
    <t>PBC | D1 | 60 |156.66m2</t>
  </si>
  <si>
    <t>PBC | D1 | 61 |128m2</t>
  </si>
  <si>
    <t>PBC | D1 | 62 |128m2</t>
  </si>
  <si>
    <t>PBC | D1 | 63 |128m2</t>
  </si>
  <si>
    <t>PBC | D1 | 64 |128m2</t>
  </si>
  <si>
    <t>PBC | D1 | 65 |128m2</t>
  </si>
  <si>
    <t>PBC | D1 | 66 |128m2</t>
  </si>
  <si>
    <t>PBC | D1 | 67 |140m2</t>
  </si>
  <si>
    <t>PBC | D1 | 68 |140m2</t>
  </si>
  <si>
    <t>PBC | D1 | 69 |140m2</t>
  </si>
  <si>
    <t>PBC | D1 | 70 |140m2</t>
  </si>
  <si>
    <t>PBC | D1 | 71 |140m2</t>
  </si>
  <si>
    <t>PBC | D1 | 72 |138.98m2</t>
  </si>
  <si>
    <t>PBC | D1 | R-72 |139.091m2</t>
  </si>
  <si>
    <t>R-72</t>
  </si>
  <si>
    <t>PBC | D1 | 73 |128.81m2</t>
  </si>
  <si>
    <t>PBC | D1 | 74 |128m2</t>
  </si>
  <si>
    <t>PBC | D1 | 75 |128m2</t>
  </si>
  <si>
    <t>PBC | D1 | 76 |128m2</t>
  </si>
  <si>
    <t>PBC | D2 | 1 |160m2</t>
  </si>
  <si>
    <t>PBC | D2 | 2 |160m2</t>
  </si>
  <si>
    <t>PBC | D2 | 3 |160m2</t>
  </si>
  <si>
    <t>PBC | D2 | 4 |160m2</t>
  </si>
  <si>
    <t>PBC | D2 | 5 |160m2</t>
  </si>
  <si>
    <t>PBC | D2 | 6 |160m2</t>
  </si>
  <si>
    <t>PBC | D2 | 7 |160m2</t>
  </si>
  <si>
    <t>PBC | D2 | 8 |160m2</t>
  </si>
  <si>
    <t>PBC | D2 | 9 |160m2</t>
  </si>
  <si>
    <t>PBC | D2 | 10 |180m2</t>
  </si>
  <si>
    <t>PBC | D2 | 11 |180m2</t>
  </si>
  <si>
    <t>PBC | D2 | 12 |180m2</t>
  </si>
  <si>
    <t>PBC | D2 | 13 |182.34m2</t>
  </si>
  <si>
    <t>PBC | D2 | 14 |160m2</t>
  </si>
  <si>
    <t>PBC | D2 | 15 |160m2</t>
  </si>
  <si>
    <t>PBC | D2 | 16 |160m2</t>
  </si>
  <si>
    <t>PBC | D2 | 17 |160m2</t>
  </si>
  <si>
    <t>PBC | D2 | 18 |160m2</t>
  </si>
  <si>
    <t>PBC | D2 | 19 |160m2</t>
  </si>
  <si>
    <t>PBC | D2 | 20 |160m2</t>
  </si>
  <si>
    <t>PBC | D2 | 21 |160m2</t>
  </si>
  <si>
    <t>PBC | D2 | 22 |160m2</t>
  </si>
  <si>
    <t>PBC | D2 | 23 |160m2</t>
  </si>
  <si>
    <t>PBC | D2 | R-23 |160m2</t>
  </si>
  <si>
    <t>R-23</t>
  </si>
  <si>
    <t>PBC | D2 | 24 |160m2</t>
  </si>
  <si>
    <t>PBC | D2 | 25 |160m2</t>
  </si>
  <si>
    <t>PBC | D2 | 26 |160m2</t>
  </si>
  <si>
    <t>PBC | D2 | 27 |160m2</t>
  </si>
  <si>
    <t>PBC | D2 | 28 |160m2</t>
  </si>
  <si>
    <t>PBC | D2 | 29 |160m2</t>
  </si>
  <si>
    <t>PBC | D2 | 30 |160m2</t>
  </si>
  <si>
    <t>PBC | D2 | R-30 |160m2</t>
  </si>
  <si>
    <t>R-30</t>
  </si>
  <si>
    <t>PBC | D2 | 31 |160m2</t>
  </si>
  <si>
    <t>PBC | D2 | 32 |160m2</t>
  </si>
  <si>
    <t>PBC | D2 | 33 |160m2</t>
  </si>
  <si>
    <t>PBC | D2 | 34 |160m2</t>
  </si>
  <si>
    <t>PBC | D2 | 35 |180m2</t>
  </si>
  <si>
    <t>PBC | D2 | 36 |180m2</t>
  </si>
  <si>
    <t>PBC | D2 | 37 |183.05m2</t>
  </si>
  <si>
    <t>PBC | D2 | 38 |167.61m2</t>
  </si>
  <si>
    <t>PBC | D2 | 39 |181.74m2</t>
  </si>
  <si>
    <t>PBC | D2 | 40 |195.87m2</t>
  </si>
  <si>
    <t>PBC | D2 | 41 |210m2</t>
  </si>
  <si>
    <t>PBC | D2 | 42 |224.14m2</t>
  </si>
  <si>
    <t>PBC | D2 | 43 |194.9m2</t>
  </si>
  <si>
    <t>PBC | D2 | 44 |160m2</t>
  </si>
  <si>
    <t>PBC | D2 | 45 |160m2</t>
  </si>
  <si>
    <t>PBC | D2 | 46 |160m2</t>
  </si>
  <si>
    <t>PBC | D2 | 47 |160m2</t>
  </si>
  <si>
    <t>PBC | D2 | 48 |160m2</t>
  </si>
  <si>
    <t>PBC | D2 | 49 |160m2</t>
  </si>
  <si>
    <t>PBC | D2 | 50 |160m2</t>
  </si>
  <si>
    <t>PBC | D2 | 51 |160m2</t>
  </si>
  <si>
    <t>PBC | D2 | 52 |160m2</t>
  </si>
  <si>
    <t>PBC | D2 | 53 |160m2</t>
  </si>
  <si>
    <t>PBC | D2 | 54 |160m2</t>
  </si>
  <si>
    <t>PBC | D2 | 55 |160m2</t>
  </si>
  <si>
    <t>PBC | D2 | 56 |160m2</t>
  </si>
  <si>
    <t>PBC | D2 | 57 |160m2</t>
  </si>
  <si>
    <t>PBC | D2 | 58 |160m2</t>
  </si>
  <si>
    <t>PBC | D2 | 59 |160m2</t>
  </si>
  <si>
    <t>PBC | D2 | 60 |160m2</t>
  </si>
  <si>
    <t>PBC | D2 | 61 |160m2</t>
  </si>
  <si>
    <t>PBC | D2 | 62 |160m2</t>
  </si>
  <si>
    <t>PBC | D2 | 63 |160m2</t>
  </si>
  <si>
    <t>PBC | D2 | 64 |160m2</t>
  </si>
  <si>
    <t>PBC | D2 | 65 |160m2</t>
  </si>
  <si>
    <t>PBC | D2 | 66 |160m2</t>
  </si>
  <si>
    <t>PBC | D2 | 67 |160m2</t>
  </si>
  <si>
    <t>PBC | D2 | 68 |160m2</t>
  </si>
  <si>
    <t>PBC | D2 | 69 |160m2</t>
  </si>
  <si>
    <t>PBC | D2 | 70 |160m2</t>
  </si>
  <si>
    <t>PBC | D2 | 71 |140m2</t>
  </si>
  <si>
    <t>PBC | D2 | 72 |140m2</t>
  </si>
  <si>
    <t>PBC | D2 | 73 |140m2</t>
  </si>
  <si>
    <t>PBC | D2 | 74 |140m2</t>
  </si>
  <si>
    <t>PBC | D2 | 75 |140m2</t>
  </si>
  <si>
    <t>PBC | D2 | 76 |140m2</t>
  </si>
  <si>
    <t>PBC | D2 | 77 |140m2</t>
  </si>
  <si>
    <t>PBC | D2 | 78 |140m2</t>
  </si>
  <si>
    <t>PBC | D2 | 79 |140m2</t>
  </si>
  <si>
    <t>PBC | D2 | 80 |140m2</t>
  </si>
  <si>
    <t>PBC | D2 | 81 |140m2</t>
  </si>
  <si>
    <t>PBC | D2 | 82 |140m2</t>
  </si>
  <si>
    <t>PBC | D2 | 83 |140m2</t>
  </si>
  <si>
    <t>PBC | D2 | R-84 |140m2</t>
  </si>
  <si>
    <t>R-84</t>
  </si>
  <si>
    <t>PBC | D2 | 84 |140m2</t>
  </si>
  <si>
    <t>PBC | D2 | 85 |128m2</t>
  </si>
  <si>
    <t>PBC | D2 | 86 |128m2</t>
  </si>
  <si>
    <t>PBC | D2 | 87 |128m2</t>
  </si>
  <si>
    <t>PBC | D2 | 88 |128m2</t>
  </si>
  <si>
    <t>PBC | D2 | 89 |128m2</t>
  </si>
  <si>
    <t>PBC | D2 | 90 |128m2</t>
  </si>
  <si>
    <t>PBC | D2 | 91 |128m2</t>
  </si>
  <si>
    <t>PBC | D2 | 92 |140m2</t>
  </si>
  <si>
    <t>PBC | D2 | 93 |140m2</t>
  </si>
  <si>
    <t>PBC | D2 | 94 |140m2</t>
  </si>
  <si>
    <t>PBC | D2 | 95 |140m2</t>
  </si>
  <si>
    <t>PBC | D2 | 96 |140m2</t>
  </si>
  <si>
    <t>PBC | D2 | 97 |140m2</t>
  </si>
  <si>
    <t>PBC | D2 | 98 |140m2</t>
  </si>
  <si>
    <t>PBC | D2 | 99 |128m2</t>
  </si>
  <si>
    <t>PBC | D2 | 100 |128m2</t>
  </si>
  <si>
    <t>PBC | D2 | 101 |128m2</t>
  </si>
  <si>
    <t>PBC | D2 | 102 |128m2</t>
  </si>
  <si>
    <t>PBC | D2 | 103 |128m2</t>
  </si>
  <si>
    <t>PBC | D2 | 104 |128m2</t>
  </si>
  <si>
    <t>PBC | D2 | 105 |128m2</t>
  </si>
  <si>
    <t>PBC | D3 | 1 |200m2</t>
  </si>
  <si>
    <t>PBC | D3 | 2 |200m2</t>
  </si>
  <si>
    <t>PBC | D3 | 3 |200m2</t>
  </si>
  <si>
    <t>PBC | D3 | 4 |200m2</t>
  </si>
  <si>
    <t>PBC | D3 | 5 |311.66m2</t>
  </si>
  <si>
    <t>PBC | D3 | 6 |331.83m2</t>
  </si>
  <si>
    <t>PBC | D3 | 7 |335m2</t>
  </si>
  <si>
    <t>PBC | D3 | 8 |335m2</t>
  </si>
  <si>
    <t>PBC | D3 | 9 |335m2</t>
  </si>
  <si>
    <t>PBC | D3 | 10 |335m2</t>
  </si>
  <si>
    <t>PBC | D3 | 11 |335m2</t>
  </si>
  <si>
    <t>PBC | D3 | 12 |335m2</t>
  </si>
  <si>
    <t>PBC | D3 | 13 |335m2</t>
  </si>
  <si>
    <t>PBC | D3 | 14 |200m2</t>
  </si>
  <si>
    <t>PBC | D3 | 15 |200m2</t>
  </si>
  <si>
    <t>PBC | D3 | 16 |200m2</t>
  </si>
  <si>
    <t>PBC | D3 | 17 |200m2</t>
  </si>
  <si>
    <t>PBC | D3 | 18 |200m2</t>
  </si>
  <si>
    <t>PBC | D3 | 19 |200m2</t>
  </si>
  <si>
    <t>PBC | D3 | 20 |200m2</t>
  </si>
  <si>
    <t>PBC | D3 | 21 |200m2</t>
  </si>
  <si>
    <t>PBC | D3 | 22 |200m2</t>
  </si>
  <si>
    <t>PBC | D3 | 23 |200m2</t>
  </si>
  <si>
    <t>PBC | D3 | 24 |200m2</t>
  </si>
  <si>
    <t>PBC | D3 | 25 |200m2</t>
  </si>
  <si>
    <t>PBC | D3 | 26 |200m2</t>
  </si>
  <si>
    <t>PBC | D3 | 27 |200m2</t>
  </si>
  <si>
    <t>PBC | D3 | 28 |200m2</t>
  </si>
  <si>
    <t>PBC | D3 | 29 |200m2</t>
  </si>
  <si>
    <t>PBC | D3 | 30 |200m2</t>
  </si>
  <si>
    <t>PBC | D3 | 31 |200m2</t>
  </si>
  <si>
    <t>PBC | D3 | 32 |200m2</t>
  </si>
  <si>
    <t>PBC | D3 | 33 |237.5m2</t>
  </si>
  <si>
    <t>PBC | D3 | 34 |237.5m2</t>
  </si>
  <si>
    <t>PBC | D3 | 35 |250.04m2</t>
  </si>
  <si>
    <t>PBC | D3 | 36 |203.46m2</t>
  </si>
  <si>
    <t>PBC | D3 | 37 |236.55m2</t>
  </si>
  <si>
    <t>PBC | D3 | 38 |270.87m2</t>
  </si>
  <si>
    <t>SELVA</t>
  </si>
  <si>
    <t>PBC | D3 | 39 |223.97m2</t>
  </si>
  <si>
    <t>PBC | D3 | 40 |200m2</t>
  </si>
  <si>
    <t>PBC | D3 | 41 |200m2</t>
  </si>
  <si>
    <t>PBC | D3 | 42 |200m2</t>
  </si>
  <si>
    <t>PBC | D3 | 43 |200m2</t>
  </si>
  <si>
    <t>PBC | D3 | 44 |200m2</t>
  </si>
  <si>
    <t>PBC | D3 | 45 |200m2</t>
  </si>
  <si>
    <t>PBC | D3 | 46 |200m2</t>
  </si>
  <si>
    <t>PBC | D3 | 47 |200m2</t>
  </si>
  <si>
    <t>PBC | D3 | 48 |200m2</t>
  </si>
  <si>
    <t>PBC | D3 | 49 |200m2</t>
  </si>
  <si>
    <t>PBC | D3 | 50 |200m2</t>
  </si>
  <si>
    <t>PBC | D3 | 51 |200m2</t>
  </si>
  <si>
    <t>PBC | D3 | 52 |200m2</t>
  </si>
  <si>
    <t>PBC | D3 | R-53 |200m2</t>
  </si>
  <si>
    <t>PBC | D3 | 53 |200m2</t>
  </si>
  <si>
    <t>PBC | D3 | 54 |200m2</t>
  </si>
  <si>
    <t>PBC | D3 | 55 |200m2</t>
  </si>
  <si>
    <t>PBC | D3 | 56 |200m2</t>
  </si>
  <si>
    <t>PBC | D3 | 57 |335m2</t>
  </si>
  <si>
    <t>PBC | D3 | 58 |335m2</t>
  </si>
  <si>
    <t>PBC | D3 | 59 |335m2</t>
  </si>
  <si>
    <t>PBC | D3 | 60 |335m2</t>
  </si>
  <si>
    <t>PBC | D3 | 61 |335m2</t>
  </si>
  <si>
    <t>PBC | D3 | 62 |335m2</t>
  </si>
  <si>
    <t>PBC | D3 | 63 |335m2</t>
  </si>
  <si>
    <t>PBC | D3 | 64 |335m2</t>
  </si>
  <si>
    <t>PBC | D3 | 65 |335m2</t>
  </si>
  <si>
    <t>PBC | D3 | 66 |335m2</t>
  </si>
  <si>
    <t>PBC | D3 | 67 |252m2</t>
  </si>
  <si>
    <t>PBC | D3 | 68 |252m2</t>
  </si>
  <si>
    <t>PBC | D3 | 69 |252m2</t>
  </si>
  <si>
    <t>PBC | D3 | 70 |252m2</t>
  </si>
  <si>
    <t>PBC | D3 | 71 |252m2</t>
  </si>
  <si>
    <t>PBC | D4 | 1 |141.12m2</t>
  </si>
  <si>
    <t>PBC | D4 | 2 |128m2</t>
  </si>
  <si>
    <t>PBC | D4 | 3 |128m2</t>
  </si>
  <si>
    <t>PBC | D4 | 4 |128m2</t>
  </si>
  <si>
    <t>PBC | D4 | 5 |128m2</t>
  </si>
  <si>
    <t>PBC | D4 | 6 |128m2</t>
  </si>
  <si>
    <t>PBC | D4 | 7 |128m2</t>
  </si>
  <si>
    <t>PBC | D4 | 8 |128m2</t>
  </si>
  <si>
    <t>PBC | D4 | 9 |128m2</t>
  </si>
  <si>
    <t>PBC | D4 | 10 |128m2</t>
  </si>
  <si>
    <t>PBC | D4 | 11 |128m2</t>
  </si>
  <si>
    <t>PBC | D4 | 12 |128m2</t>
  </si>
  <si>
    <t>PBC | D4 | 13 |128m2</t>
  </si>
  <si>
    <t>PBC | D4 | 14 |128m2</t>
  </si>
  <si>
    <t>PBC | D4 | 15 |128m2</t>
  </si>
  <si>
    <t>PBC | D4 | 16 |128m2</t>
  </si>
  <si>
    <t>PBC | D4 | 17 |128m2</t>
  </si>
  <si>
    <t>PBC | D4 | 18 |128m2</t>
  </si>
  <si>
    <t>PBC | D4 | 19 |150.85m2</t>
  </si>
  <si>
    <t>PBC | D4 | 20 |153.91m2</t>
  </si>
  <si>
    <t>PBC | D4 | 21 |129.82m2</t>
  </si>
  <si>
    <t>PBC | D4 | 22 |124.49m2</t>
  </si>
  <si>
    <t>PBC | D4 | 23 |119.15m2</t>
  </si>
  <si>
    <t>PBC | D4 | 24 |140m2</t>
  </si>
  <si>
    <t>PBC | D4 | 25 |128m2</t>
  </si>
  <si>
    <t>PBC | D4 | 26 |128m2</t>
  </si>
  <si>
    <t>PBC | D4 | 27 |128m2</t>
  </si>
  <si>
    <t>PBC | D4 | 28 |128m2</t>
  </si>
  <si>
    <t>PBC | D4 | R-25 |129.08m2</t>
  </si>
  <si>
    <t>R-25</t>
  </si>
  <si>
    <t>PBC | D4 | 29 |140m2</t>
  </si>
  <si>
    <t>PBC | D4 | R-58 |176.35m2</t>
  </si>
  <si>
    <t>R-58</t>
  </si>
  <si>
    <t>PBC | D4 | 30 |140m2</t>
  </si>
  <si>
    <t>PBC | D4 | 31 |140m2</t>
  </si>
  <si>
    <t>PBC | D4 | 32 |140m2</t>
  </si>
  <si>
    <t>PBC | D4 | 33 |140m2</t>
  </si>
  <si>
    <t>PBC | D4 | 34 |140m2</t>
  </si>
  <si>
    <t>PBC | D1 | R-39 |160m2</t>
  </si>
  <si>
    <t>PBC | D4 | 35 |160m2</t>
  </si>
  <si>
    <t>PBC | D4 | 36 |160m2</t>
  </si>
  <si>
    <t>PBC | M2 | R-81 |160.65m2</t>
  </si>
  <si>
    <t>R-81</t>
  </si>
  <si>
    <t>PBC | D4 | 37 |160m2</t>
  </si>
  <si>
    <t>PBC | D4 | 38 |140m2</t>
  </si>
  <si>
    <t>PBC | D4 | 39 |140m2</t>
  </si>
  <si>
    <t>PBC | D4 | R-45 |145.26m2</t>
  </si>
  <si>
    <t>PBC | D4 | 40 |140m2</t>
  </si>
  <si>
    <t>PBC | D4 | 41 |140m2</t>
  </si>
  <si>
    <t>PBC | D4 | 42 |140m2</t>
  </si>
  <si>
    <t>PBC | D4 | 43 |140m2</t>
  </si>
  <si>
    <t>PBC | D4 | R-65 |140.23m2</t>
  </si>
  <si>
    <t>PBC | D4 | 44 |107.8m2</t>
  </si>
  <si>
    <t>PBC | D4 | 45 |128m2</t>
  </si>
  <si>
    <t>PBC | D4 | 46 |128m2</t>
  </si>
  <si>
    <t>PBC | D4 | 47 |128m2</t>
  </si>
  <si>
    <t>PBC | D4 | 48 |128m2</t>
  </si>
  <si>
    <t>PBC | D4 | 49 |128m2</t>
  </si>
  <si>
    <t>PBC | D4 | R-80 |128m2</t>
  </si>
  <si>
    <t>R-80</t>
  </si>
  <si>
    <t>PBC | D4 | 50 |128m2</t>
  </si>
  <si>
    <t>PBC | D4 | 51 |128m2</t>
  </si>
  <si>
    <t>PBC | D4 | 52 |128m2</t>
  </si>
  <si>
    <t>PBC | D4 | 53 |128m2</t>
  </si>
  <si>
    <t>PBC | D4 | 54 |128m2</t>
  </si>
  <si>
    <t>PBC | D4 | 55 |128m2</t>
  </si>
  <si>
    <t>PBC | D4 | 56 |141.39m2</t>
  </si>
  <si>
    <t>PBC | D4 | R-87 |151.85m2</t>
  </si>
  <si>
    <t>R-87</t>
  </si>
  <si>
    <t>PBC | D4 | 57 |176.18m2</t>
  </si>
  <si>
    <t>PBC | D4 | 58 |128m2</t>
  </si>
  <si>
    <t>PBC | D4 | R-91 |128m2</t>
  </si>
  <si>
    <t>R-91</t>
  </si>
  <si>
    <t>PBC | D4 | 59 |128m2</t>
  </si>
  <si>
    <t>PBC | D4 | 60 |128m2</t>
  </si>
  <si>
    <t>PBC | D4 | 61 |128m2</t>
  </si>
  <si>
    <t>PBC | D4 | 62 |128m2</t>
  </si>
  <si>
    <t>PBC | T1 | R-145 |128m2</t>
  </si>
  <si>
    <t>R-145</t>
  </si>
  <si>
    <t>PBC | D4 | 63 |128m2</t>
  </si>
  <si>
    <t>PBC | D4 | 64 |128m2</t>
  </si>
  <si>
    <t>PBC | D4 | 65 |128m2</t>
  </si>
  <si>
    <t>PBC | D4 | R-55 |128m2</t>
  </si>
  <si>
    <t>R-55</t>
  </si>
  <si>
    <t>PBC | D4 | 66 |159.39m2</t>
  </si>
  <si>
    <t>PBC | D4 | 67 |144m2</t>
  </si>
  <si>
    <t>PBC | D4 | 68 |144m2</t>
  </si>
  <si>
    <t>PBC | D4 | 69 |144m2</t>
  </si>
  <si>
    <t>PBC | D4 | 70 |144m2</t>
  </si>
  <si>
    <t>PBC | D4 | 71 |144m2</t>
  </si>
  <si>
    <t>PBC | D4 | 72 |140.9m2</t>
  </si>
  <si>
    <t>PBC | D4 | 73 |140.48m2</t>
  </si>
  <si>
    <t>PBC | D4 | 74 |128m2</t>
  </si>
  <si>
    <t>PBC | D4 | 75 |128m2</t>
  </si>
  <si>
    <t>PBC | D4 | 76 |128m2</t>
  </si>
  <si>
    <t>PBC | D4 | 77 |128m2</t>
  </si>
  <si>
    <t>PBC | D4 | 78 |128m2</t>
  </si>
  <si>
    <t>PBC | D4 | 79 |128m2</t>
  </si>
  <si>
    <t>PBC | D4 | 80 |128m2</t>
  </si>
  <si>
    <t>PBC | D4 | 81 |128m2</t>
  </si>
  <si>
    <t>PBC | D4 | 82 |128m2</t>
  </si>
  <si>
    <t>PBC | D4 | 83 |128m2</t>
  </si>
  <si>
    <t>PBC | D4 | 84 |128m2</t>
  </si>
  <si>
    <t>PBC | D4 | 85 |128m2</t>
  </si>
  <si>
    <t>PBC | D4 | 86 |128m2</t>
  </si>
  <si>
    <t>PBC | D4 | 87 |128m2</t>
  </si>
  <si>
    <t>PBC | D4 | 88 |128m2</t>
  </si>
  <si>
    <t>PBC | D4 | 89 |128m2</t>
  </si>
  <si>
    <t>PBC | D4 | 90 |128m2</t>
  </si>
  <si>
    <t>PBC | D4 | 91 |128m2</t>
  </si>
  <si>
    <t>PBC | D4 | 92 |128m2</t>
  </si>
  <si>
    <t>PBC | D4 | 93 |128m2</t>
  </si>
  <si>
    <t>PBC | D4 | 94 |128m2</t>
  </si>
  <si>
    <t>PBC | D4 | 95 |128m2</t>
  </si>
  <si>
    <t>PBC | D4 | 96 |140.96m2</t>
  </si>
  <si>
    <t>PBC | D4 | 97 |140.96m2</t>
  </si>
  <si>
    <t>PBC | T1 | 1 |172.55m2</t>
  </si>
  <si>
    <t>PBC | T1 | 2 |160m2</t>
  </si>
  <si>
    <t>PBC | T1 | 3 |160m2</t>
  </si>
  <si>
    <t>PBC | T1 | 4 |160m2</t>
  </si>
  <si>
    <t>PBC | T1 | 5 |160m2</t>
  </si>
  <si>
    <t>PBC | T1 | 6 |160m2</t>
  </si>
  <si>
    <t>PBC | T1 | 7 |160m2</t>
  </si>
  <si>
    <t>PBC | T1 | 8 |160m2</t>
  </si>
  <si>
    <t>PBC | T1 | 9 |160m2</t>
  </si>
  <si>
    <t>PBC | T1 | 10 |160m2</t>
  </si>
  <si>
    <t>PBC | T1 | 11 |160m2</t>
  </si>
  <si>
    <t>PBC | T1 | 12 |160m2</t>
  </si>
  <si>
    <t>PBC | T1 | 13 |160m2</t>
  </si>
  <si>
    <t>PBC | T1 | 14 |160m2</t>
  </si>
  <si>
    <t>PBC | T1 | 15 |160m2</t>
  </si>
  <si>
    <t>PBC | T1 | 16 |160m2</t>
  </si>
  <si>
    <t>PBC | T1 | 17 |160m2</t>
  </si>
  <si>
    <t>PBC | T1 | 18 |160m2</t>
  </si>
  <si>
    <t>PBC | T1 | 19 |160m2</t>
  </si>
  <si>
    <t>PBC | T1 | R-26 |160m2</t>
  </si>
  <si>
    <t>PBC | T1 | 20 |160m2</t>
  </si>
  <si>
    <t>PBC | T1 | R-25 |160m2</t>
  </si>
  <si>
    <t>PBC | T1 | 21 |254.19m2</t>
  </si>
  <si>
    <t>PBC | T1 | R-24 |271.17m2</t>
  </si>
  <si>
    <t>R-24</t>
  </si>
  <si>
    <t>PBC | T1 | 22 |114.64m2</t>
  </si>
  <si>
    <t>PBC | T1 | R-28 |222.53m2</t>
  </si>
  <si>
    <t>PBC | T1 | 23 |122.7m2</t>
  </si>
  <si>
    <t>PBC | T1 | 24 |130m2</t>
  </si>
  <si>
    <t>PBC | T1 | 24 |130.04m2</t>
  </si>
  <si>
    <t>PBC | T1 | 25 |136.66m2</t>
  </si>
  <si>
    <t>PBC | T1 | 26 |142.56m2</t>
  </si>
  <si>
    <t>PBC | T1 | 27 |147.74m2</t>
  </si>
  <si>
    <t>PBC | T1 | 28 |152.19m2</t>
  </si>
  <si>
    <t>PBC | T1 | 29 |155.92m2</t>
  </si>
  <si>
    <t>PBC | T1 | 30 |158.92m2</t>
  </si>
  <si>
    <t>PBC | T1 | 31 |161.2m2</t>
  </si>
  <si>
    <t>PBC | T1 | 32 |162.75m2</t>
  </si>
  <si>
    <t>PBC | T1 | 33 |163.57m2</t>
  </si>
  <si>
    <t>PBC | T1 | R-123 |157.5m2</t>
  </si>
  <si>
    <t>R-123</t>
  </si>
  <si>
    <t>PBC | T1 | 34 |163.66m2</t>
  </si>
  <si>
    <t>PBC | T1 | R-38 |167.98m2</t>
  </si>
  <si>
    <t>PBC | T1 | 35 |164.94m2</t>
  </si>
  <si>
    <t>PBC | T1 | R-39 |163.81m2</t>
  </si>
  <si>
    <t>PBC | T1 | 36 |168.42m2</t>
  </si>
  <si>
    <t>PBC | T1 | 37 |170.51m2</t>
  </si>
  <si>
    <t>PBC | T1 | 38 |128m2</t>
  </si>
  <si>
    <t>PBC | T1 | 39 |128m2</t>
  </si>
  <si>
    <t>PBC | T1 | 40 |128m2</t>
  </si>
  <si>
    <t>PBC | T1 | 41 |128m2</t>
  </si>
  <si>
    <t>PBC | T1 | 42 |128m2</t>
  </si>
  <si>
    <t>PBC | T1 | 43 |128m2</t>
  </si>
  <si>
    <t>BOSQUE</t>
  </si>
  <si>
    <t>PBC | T1 | 44 |128m2</t>
  </si>
  <si>
    <t>PBC | T1 | 45 |128m2</t>
  </si>
  <si>
    <t>PBC | T1 | R-53 |128m2</t>
  </si>
  <si>
    <t>PBC | T1 | 46 |128m2</t>
  </si>
  <si>
    <t>PBC | T1 | 47 |128m2</t>
  </si>
  <si>
    <t>PBC | T1 | 48 |128m2</t>
  </si>
  <si>
    <t>PBC | T1 | 49 |128m2</t>
  </si>
  <si>
    <t>PBC | T1 | 50 |128m2</t>
  </si>
  <si>
    <t>PBC | T1 | 51 |128m2</t>
  </si>
  <si>
    <t>PBC | T1 | 52 |128m2</t>
  </si>
  <si>
    <t>PBC | T1 | 53 |128m2</t>
  </si>
  <si>
    <t>PBC | T1 | 54 |128m2</t>
  </si>
  <si>
    <t>PBC | T1 | 55 |128m2</t>
  </si>
  <si>
    <t>PBC | T1 | 56 |128m2</t>
  </si>
  <si>
    <t>PBC | T1 | 57 |128m2</t>
  </si>
  <si>
    <t>PBC | T1 | 58 |128m2</t>
  </si>
  <si>
    <t>PBC | T1 | 59 |128m2</t>
  </si>
  <si>
    <t>PBC | T1 | R-67 |128m2</t>
  </si>
  <si>
    <t>R-67</t>
  </si>
  <si>
    <t>PBC | T1 | 60 |128m2</t>
  </si>
  <si>
    <t>PBC | T1 | 61 |128m2</t>
  </si>
  <si>
    <t>PBC | T1 | 62 |128m2</t>
  </si>
  <si>
    <t>PBC | T1 | 63 |140m2</t>
  </si>
  <si>
    <t>PBC | T1 | 64 |140m2</t>
  </si>
  <si>
    <t>PBC | T1 | 65 |140m2</t>
  </si>
  <si>
    <t>PBC | T1 | 66 |140m2</t>
  </si>
  <si>
    <t>PBC | T1 | 67 |184.67m2</t>
  </si>
  <si>
    <t>PBC | T1 | 68 |128m2</t>
  </si>
  <si>
    <t>PBC | T1 | R-76 |128m2</t>
  </si>
  <si>
    <t>PBC | T1 | 69 |128m2</t>
  </si>
  <si>
    <t>PBC | T1 | 70 |128m2</t>
  </si>
  <si>
    <t>PBC | T1 | 71 |128m2</t>
  </si>
  <si>
    <t>PBC | P4 | R-52 |139.26m2</t>
  </si>
  <si>
    <t>R-52</t>
  </si>
  <si>
    <t>PBC | T1 | 72 |128m2</t>
  </si>
  <si>
    <t>PBC | P4 | R-105 |136.37m2</t>
  </si>
  <si>
    <t>R-105</t>
  </si>
  <si>
    <t>PBC | T1 | 73 |164.95m2</t>
  </si>
  <si>
    <t>PBC | T1 | R-81 |164.9m2</t>
  </si>
  <si>
    <t>PBC | T1 | 74 |136.78m2</t>
  </si>
  <si>
    <t>PBC | T1 | R-89 |136.77m2</t>
  </si>
  <si>
    <t>PBC | T1 | 75 |140m2</t>
  </si>
  <si>
    <t>PBC | T1 | 76 |140m2</t>
  </si>
  <si>
    <t>PBC | T1 | 77 |140m2</t>
  </si>
  <si>
    <t>PBC | T1 | 78 |140m2</t>
  </si>
  <si>
    <t>PBC | T1 | 79 |140m2</t>
  </si>
  <si>
    <t>PBC | T1 | 80 |140m2</t>
  </si>
  <si>
    <t>PBC | T1 | 81 |143.42m2</t>
  </si>
  <si>
    <t>PBC | T1 | R-82 |152.17m2</t>
  </si>
  <si>
    <t>R-82</t>
  </si>
  <si>
    <t>PBC | T1 | 82 |126.46m2</t>
  </si>
  <si>
    <t>PBC | T1 | R-90 |127.37m2</t>
  </si>
  <si>
    <t>R-90</t>
  </si>
  <si>
    <t>PBC | T1 | 83 |128m2</t>
  </si>
  <si>
    <t>PBC | T1 | 84 |128m2</t>
  </si>
  <si>
    <t>PBC | T1 | 85 |128m2</t>
  </si>
  <si>
    <t>PBC | T1 | 86 |128m2</t>
  </si>
  <si>
    <t>PBC | T1 | 87 |128m2</t>
  </si>
  <si>
    <t>PBC | T1 | 88 |128m2</t>
  </si>
  <si>
    <t>PBC | T1 | 89 |128m2</t>
  </si>
  <si>
    <t>PBC | T1 | 90 |138.18m2</t>
  </si>
  <si>
    <t>PBC | T1 | 91 |182.34m2</t>
  </si>
  <si>
    <t>PBC | T1 | R-108 |182.35m2</t>
  </si>
  <si>
    <t>R-108</t>
  </si>
  <si>
    <t>PBC | T1 | 92 |157.5m2</t>
  </si>
  <si>
    <t>PBC | T1 | 93 |157.5m2</t>
  </si>
  <si>
    <t>PBC | T1 | 94 |140m2</t>
  </si>
  <si>
    <t>PBC | T1 | 95 |140m2</t>
  </si>
  <si>
    <t>PBC | T1 | 96 |140m2</t>
  </si>
  <si>
    <t>PBC | T1 | 97 |140m2</t>
  </si>
  <si>
    <t>PBC | T1 | 98 |140m2</t>
  </si>
  <si>
    <t>PBC | T1 | 99 |140m2</t>
  </si>
  <si>
    <t>PBC | T1 | 100 |152.17m2</t>
  </si>
  <si>
    <t>PBC | T1 | 101 |127.06m2</t>
  </si>
  <si>
    <t>PBC | T1 | 102 |128m2</t>
  </si>
  <si>
    <t>PBC | T1 | 103 |128m2</t>
  </si>
  <si>
    <t>PBC | T1 | 104 |128m2</t>
  </si>
  <si>
    <t>PBC | T1 | 105 |128m2</t>
  </si>
  <si>
    <t>PBC | T1 | 106 |128m2</t>
  </si>
  <si>
    <t>PBC | T1 | 107 |128m2</t>
  </si>
  <si>
    <t>PBC | T1 | 108 |128m2</t>
  </si>
  <si>
    <t>PBC | T1 | 109 |128m2</t>
  </si>
  <si>
    <t>PBC | T1 | 110 |128m2</t>
  </si>
  <si>
    <t>PBC | T1 | 111 |128m2</t>
  </si>
  <si>
    <t>PBC | T1 | 112 |138.18m2</t>
  </si>
  <si>
    <t>PBC | T2 | 1 |200m2</t>
  </si>
  <si>
    <t>PBC | T2 | 2 |200m2</t>
  </si>
  <si>
    <t>PBC | T2 | 3 |200m2</t>
  </si>
  <si>
    <t>PBC | T2 | 4 |200m2</t>
  </si>
  <si>
    <t>PBC | T2 | R-4 |200m2</t>
  </si>
  <si>
    <t>PBC | T2 | 5 |200m2</t>
  </si>
  <si>
    <t>PBC | T2 | 6 |200m2</t>
  </si>
  <si>
    <t>PBC | T2 | 7 |200m2</t>
  </si>
  <si>
    <t>PBC | T2 | R-50 |239.45m2</t>
  </si>
  <si>
    <t>PBC | T2 | 8 |200m2</t>
  </si>
  <si>
    <t>PBC | T2 | 9 |200m2</t>
  </si>
  <si>
    <t>PBC | P3 | R-92 |200m2</t>
  </si>
  <si>
    <t>R-92</t>
  </si>
  <si>
    <t>PBC | T2 | 10 |200m2</t>
  </si>
  <si>
    <t>PBC | T2 | 11 |278.66m2</t>
  </si>
  <si>
    <t>PBC | D3 | R-7 |335m2</t>
  </si>
  <si>
    <t>PBC | T2 | 12 |264.61m2</t>
  </si>
  <si>
    <t>PBC | T2 | 13 |225m2</t>
  </si>
  <si>
    <t>PBC | T2 | 14 |250m2</t>
  </si>
  <si>
    <t>PBC | T2 | 15 |250m2</t>
  </si>
  <si>
    <t>PBC | S3 | R-47 |279.22m2</t>
  </si>
  <si>
    <t>R-47</t>
  </si>
  <si>
    <t>PBC | T2 | 16 |250m2</t>
  </si>
  <si>
    <t>PBC | T2 | R-58 |180m2</t>
  </si>
  <si>
    <t>PBC | T2 | 17 |250m2</t>
  </si>
  <si>
    <t>PBC | T2 | 18 |250m2</t>
  </si>
  <si>
    <t>PBC | P3 | R-93 |225m2</t>
  </si>
  <si>
    <t>R-93</t>
  </si>
  <si>
    <t>PBC | T2 | 19 |250m2</t>
  </si>
  <si>
    <t>PBC | D3 | R-8 |335m2</t>
  </si>
  <si>
    <t>PBC | T2 | 20 |200m2</t>
  </si>
  <si>
    <t>PBC | T2 | R-20 |200m2</t>
  </si>
  <si>
    <t>R-20</t>
  </si>
  <si>
    <t>PBC | T2 | 21 |200m2</t>
  </si>
  <si>
    <t>PBC | T2 | 22 |200m2</t>
  </si>
  <si>
    <t>PBC | T2 | 23 |200m2</t>
  </si>
  <si>
    <t>PBC | T2 | 24 |200m2</t>
  </si>
  <si>
    <t>PBC | T2 | R-45 |200m2</t>
  </si>
  <si>
    <t>PBC | T2 | 25 |200m2</t>
  </si>
  <si>
    <t>PBC | T2 | R-46 |200m2</t>
  </si>
  <si>
    <t>R-46</t>
  </si>
  <si>
    <t>PBC | T2 | 26 |200m2</t>
  </si>
  <si>
    <t>PBC | T2 | 27 |200m2</t>
  </si>
  <si>
    <t>PBC | T2 | 28 |200m2</t>
  </si>
  <si>
    <t>PBC | T2 | 29 |200m2</t>
  </si>
  <si>
    <t>PBC | T2 | 30 |200m2</t>
  </si>
  <si>
    <t>PBC | T2 | 31 |200m2</t>
  </si>
  <si>
    <t>PBC | T2 | 32 |200m2</t>
  </si>
  <si>
    <t>PBC | T2 | 33 |200m2</t>
  </si>
  <si>
    <t>PBC | T2 | 34 |200m2</t>
  </si>
  <si>
    <t>PBC | T2 | 35 |200m2</t>
  </si>
  <si>
    <t>PBC | T2 | 36 |200m2</t>
  </si>
  <si>
    <t>PBC | T2 | 37 |200m2</t>
  </si>
  <si>
    <t>PBC | T2 | 38 |200m2</t>
  </si>
  <si>
    <t>PBC | T2 | 39 |200m2</t>
  </si>
  <si>
    <t>PBC | T2 | 40 |200m2</t>
  </si>
  <si>
    <t>PBC | T2 | 41 |200m2</t>
  </si>
  <si>
    <t>PBC | T2 | 42 |200m2</t>
  </si>
  <si>
    <t>PBC | T2 | 43 |200m2</t>
  </si>
  <si>
    <t>PBC | T2 | 44 |200m2</t>
  </si>
  <si>
    <t>PBC | T2 | 45 |200m2</t>
  </si>
  <si>
    <t>PBC | T1 | R-29 |200.91m2</t>
  </si>
  <si>
    <t>R-29</t>
  </si>
  <si>
    <t>PBC | T2 | 46 |257.08m2</t>
  </si>
  <si>
    <t>PBC | T2 | 47 |180m2</t>
  </si>
  <si>
    <t>PBC | T2 | 48 |180m2</t>
  </si>
  <si>
    <t>PBC | T2 | 49 |225m2</t>
  </si>
  <si>
    <t>PBC | T2 | 50 |225m2</t>
  </si>
  <si>
    <t>PBC | T2 | 51 |180m2</t>
  </si>
  <si>
    <t>PBC | T2 | R-59 |180m2</t>
  </si>
  <si>
    <t>R-59</t>
  </si>
  <si>
    <t>PBC | T2 | 52 |180m2</t>
  </si>
  <si>
    <t>PBC | T2 | 53 |180m2</t>
  </si>
  <si>
    <t>PBC | T2 | R-84 |180m2</t>
  </si>
  <si>
    <t>PBC | T2 | 54 |180m2</t>
  </si>
  <si>
    <t>PBC | T2 | R-9 |200m2</t>
  </si>
  <si>
    <t>PBC | T2 | 55 |180m2</t>
  </si>
  <si>
    <t>PBC | T2 | R-10 |200m2</t>
  </si>
  <si>
    <t>R-10</t>
  </si>
  <si>
    <t>PBC | T2 | 56 |239.71m2</t>
  </si>
  <si>
    <t>PBC | T2 | 57 |280.13m2</t>
  </si>
  <si>
    <t>PBC | T2 | 58 |257.82m2</t>
  </si>
  <si>
    <t>PBC | T2 | R-80 |284.76m2</t>
  </si>
  <si>
    <t>PBC | T2 | 59 |225m2</t>
  </si>
  <si>
    <t>PBC | T2 | 60 |250m2</t>
  </si>
  <si>
    <t>PBC | T2 | 61 |250m2</t>
  </si>
  <si>
    <t>PBC | T2 | 62 |250m2</t>
  </si>
  <si>
    <t>PBC | T2 | 63 |250m2</t>
  </si>
  <si>
    <t>PBC | T2 | 64 |180m2</t>
  </si>
  <si>
    <t>PBC | T2 | R-74 |180m2</t>
  </si>
  <si>
    <t>PBC | T2 | 65 |180m2</t>
  </si>
  <si>
    <t>PBC | T2 | R-73 |180m2</t>
  </si>
  <si>
    <t>R-73</t>
  </si>
  <si>
    <t>PBC | T2 | 66 |180m2</t>
  </si>
  <si>
    <t>PBC | T2 | 67 |180m2</t>
  </si>
  <si>
    <t>PBC | T2 | 68 |180m2</t>
  </si>
  <si>
    <t>PBC | T2 | 69 |231.97m2</t>
  </si>
  <si>
    <t>PBC | T2 | R-69 |256.18m2</t>
  </si>
  <si>
    <t>PBC | T2 | 70 |264.56m2</t>
  </si>
  <si>
    <t>PBC | T2 | R-55 |308.76m2</t>
  </si>
  <si>
    <t>PBC | T2 | 71 |265.62m2</t>
  </si>
  <si>
    <t>PBC | T2 | R-67 |289.62m2</t>
  </si>
  <si>
    <t>PBC | T2 | 72 |225m2</t>
  </si>
  <si>
    <t>PBC | P3 | R-94 |225m2</t>
  </si>
  <si>
    <t>R-94</t>
  </si>
  <si>
    <t>PBC | T2 | 73 |225m2</t>
  </si>
  <si>
    <t>PBC | T2 | 74 |250m2</t>
  </si>
  <si>
    <t>PBC | M2 | R-102 |172.63m2</t>
  </si>
  <si>
    <t>PBC | T2 | 75 |250m2</t>
  </si>
  <si>
    <t>PBC | S3 | R-53 |299.17m2</t>
  </si>
  <si>
    <t>PBC | T2 | 76 |250m2</t>
  </si>
  <si>
    <t>PBC | T3 | 1 |408m2</t>
  </si>
  <si>
    <t>PBC | T3 | 2 |408m2</t>
  </si>
  <si>
    <t>PBC | T3 | 3 |408m2</t>
  </si>
  <si>
    <t>PBC | T3 | 4 |408m2</t>
  </si>
  <si>
    <t>PBC | T3 | 5 |408m2</t>
  </si>
  <si>
    <t>PBC | T3 | 6 |408m2</t>
  </si>
  <si>
    <t>PBC | T3 | 7 |508.18m2</t>
  </si>
  <si>
    <t>PBC | T3 | 8 |508.18m2</t>
  </si>
  <si>
    <t>PBC | T3 | 9 |627.24m2</t>
  </si>
  <si>
    <t>PBC | T3 | 10 |546.17m2</t>
  </si>
  <si>
    <t>PBC | T3 | 11 |420m2</t>
  </si>
  <si>
    <t>PBC | T3 | 12 |420m2</t>
  </si>
  <si>
    <t>PBC | T3 | 13 |420m2</t>
  </si>
  <si>
    <t>PBC | T3 | 14 |420m2</t>
  </si>
  <si>
    <t>PBC | T3 | 15 |455m2</t>
  </si>
  <si>
    <t>PBC | T3 | 16 |488.08m2</t>
  </si>
  <si>
    <t>PBC | T3 | 17 |420m2</t>
  </si>
  <si>
    <t>PBC | T3 | 18 |420m2</t>
  </si>
  <si>
    <t>PBC | T3 | 19 |420m2</t>
  </si>
  <si>
    <t>PBC | T3 | 20 |420m2</t>
  </si>
  <si>
    <t>PBC | T3 | 21 |420m2</t>
  </si>
  <si>
    <t>PBC | T3 | 22 |435.64m2</t>
  </si>
  <si>
    <t>PBC | T3 | R-20 |537.57m2</t>
  </si>
  <si>
    <t>PBC | T3 | 23 |592.65m2</t>
  </si>
  <si>
    <t>PBC | T3 | 24 |504m2</t>
  </si>
  <si>
    <t>PBC | T3 | 25 |504m2</t>
  </si>
  <si>
    <t>PBC | T3 | 26 |504m2</t>
  </si>
  <si>
    <t>PBC | T3 | 27 |633.36m2</t>
  </si>
  <si>
    <t>PBC | T3 | R-27 |462.11m2</t>
  </si>
  <si>
    <t>PBC | T3 | 28 |420m2</t>
  </si>
  <si>
    <t>PBC | T3 | 29 |420m2</t>
  </si>
  <si>
    <t>PBC | T3 | 30 |414.06m2</t>
  </si>
  <si>
    <t>PBC | T3 | 31 |473.58m2</t>
  </si>
  <si>
    <t>PBC | T3 | 32 |476m2</t>
  </si>
  <si>
    <t>PBC | T3 | 33 |476m2</t>
  </si>
  <si>
    <t>PÁRAMO</t>
  </si>
  <si>
    <t>PBC | T3 | 34 |567.39m2</t>
  </si>
  <si>
    <t>PBC | P1 | 1 |185.58m2</t>
  </si>
  <si>
    <t>PBC | P1 | 2 |140m2</t>
  </si>
  <si>
    <t>PBC | P1 | 3 |140m2</t>
  </si>
  <si>
    <t>PBC | P1 | 4 |140m2</t>
  </si>
  <si>
    <t>PBC | P1 | 5 |140m2</t>
  </si>
  <si>
    <t>PBC | P1 | 6 |140m2</t>
  </si>
  <si>
    <t>PBC | P1 | 7 |131.11m2</t>
  </si>
  <si>
    <t>PBC | P1 | 8 |128m2</t>
  </si>
  <si>
    <t>PBC | P1 | 9 |128m2</t>
  </si>
  <si>
    <t>PBC | P1 | R-93 |144m2</t>
  </si>
  <si>
    <t>PBC | P1 | 10 |128m2</t>
  </si>
  <si>
    <t>PBC | P1 | 11 |128m2</t>
  </si>
  <si>
    <t>PBC | P1 | 12 |128m2</t>
  </si>
  <si>
    <t>PBC | P1 | 13 |128m2</t>
  </si>
  <si>
    <t>PBC | P1 | 14 |128m2</t>
  </si>
  <si>
    <t>PBC | P1 | 15 |128m2</t>
  </si>
  <si>
    <t>PBC | P1 | R-123 |160m2</t>
  </si>
  <si>
    <t>PBC | P1 | 16 |128m2</t>
  </si>
  <si>
    <t>PBC | P1 | R-124 |160m2</t>
  </si>
  <si>
    <t>R-124</t>
  </si>
  <si>
    <t>PBC | P1 | 17 |128m2</t>
  </si>
  <si>
    <t>PBC | P1 | 18 |128m2</t>
  </si>
  <si>
    <t>PBC | P1 | 19 |128m2</t>
  </si>
  <si>
    <t>PBC | P1 | 20 |128m2</t>
  </si>
  <si>
    <t>PBC | P1 | 21 |128m2</t>
  </si>
  <si>
    <t>PBC | P1 | 22 |128m2</t>
  </si>
  <si>
    <t>PBC | P1 | 23 |128m2</t>
  </si>
  <si>
    <t>PBC | P1 | 24 |174.14m2</t>
  </si>
  <si>
    <t>PBC | P1 | 25 |179.81m2</t>
  </si>
  <si>
    <t>PBC | P1 | 26 |160m2</t>
  </si>
  <si>
    <t>PBC | P1 | 27 |160m2</t>
  </si>
  <si>
    <t>PBC | P1 | 28 |160m2</t>
  </si>
  <si>
    <t>PBC | P1 | 29 |160m2</t>
  </si>
  <si>
    <t>PBC | P1 | 30 |160m2</t>
  </si>
  <si>
    <t>PBC | P1 | 31 |160m2</t>
  </si>
  <si>
    <t>PBC | P1 | 32 |160m2</t>
  </si>
  <si>
    <t>PBC | P1 | 33 |160m2</t>
  </si>
  <si>
    <t>PBC | P1 | 34 |160m2</t>
  </si>
  <si>
    <t>PBC | P1 | 35 |160m2</t>
  </si>
  <si>
    <t>PBC | P1 | 36 |160m2</t>
  </si>
  <si>
    <t>PBC | P1 | 37 |160m2</t>
  </si>
  <si>
    <t>PBC | P1 | 38 |160m2</t>
  </si>
  <si>
    <t>PBC | P1 | 39 |160m2</t>
  </si>
  <si>
    <t>PBC | P1 | 40 |160m2</t>
  </si>
  <si>
    <t>PBC | P1 | R-18 |160m2</t>
  </si>
  <si>
    <t>PBC | P1 | 41 |160m2</t>
  </si>
  <si>
    <t>PBC | P1 | R-19 |160m2</t>
  </si>
  <si>
    <t>PBC | P1 | 42 |160m2</t>
  </si>
  <si>
    <t>PBC | P1 | 43 |160m2</t>
  </si>
  <si>
    <t>PBC | P1 | 44 |160m2</t>
  </si>
  <si>
    <t>PBC | P1 | 45 |160m2</t>
  </si>
  <si>
    <t>PBC | P1 | 46 |160m2</t>
  </si>
  <si>
    <t>PBC | P1 | 47 |160m2</t>
  </si>
  <si>
    <t>PBC | P1 | R-12 |160m2</t>
  </si>
  <si>
    <t>PBC | P1 | 48 |160m2</t>
  </si>
  <si>
    <t>PBC | P1 | 49 |160m2</t>
  </si>
  <si>
    <t>PBC | P1 | 50 |160m2</t>
  </si>
  <si>
    <t>PBC | P1 | 51 |204.84m2</t>
  </si>
  <si>
    <t>PBC | P1 | R-6 |222.09m2</t>
  </si>
  <si>
    <t>PBC | P1 | 52 |192.82m2</t>
  </si>
  <si>
    <t>PBC | P1 | 53 |160m2</t>
  </si>
  <si>
    <t>PBC | P1 | 54 |160m2</t>
  </si>
  <si>
    <t>PBC | P1 | 55 |160m2</t>
  </si>
  <si>
    <t>PBC | P1 | 56 |160m2</t>
  </si>
  <si>
    <t>PBC | P1 | 57 |160m2</t>
  </si>
  <si>
    <t>PBC | P1 | 58 |160m2</t>
  </si>
  <si>
    <t>PBC | P1 | 59 |164.84m2</t>
  </si>
  <si>
    <t>PBC | P1 | 60 |150.52m2</t>
  </si>
  <si>
    <t>PBC | P1 | 61 |140m2</t>
  </si>
  <si>
    <t>PBC | P1 | 62 |140m2</t>
  </si>
  <si>
    <t>PBC | P1 | 63 |140m2</t>
  </si>
  <si>
    <t>PBC | P1 | 64 |140m2</t>
  </si>
  <si>
    <t>PBC | P1 | 65 |150.5m2</t>
  </si>
  <si>
    <t>PBC | P1 | 66 |157.5m2</t>
  </si>
  <si>
    <t>PBC | P1 | 67 |157.5m2</t>
  </si>
  <si>
    <t>PBC | P1 | 68 |156.89m2</t>
  </si>
  <si>
    <t>PBC | P1 | 69 |142.38m2</t>
  </si>
  <si>
    <t>PBC | P1 | 70 |144m2</t>
  </si>
  <si>
    <t>PBC | P1 | 71 |144m2</t>
  </si>
  <si>
    <t>PBC | P1 | 72 |137.6m2</t>
  </si>
  <si>
    <t>PBC | P1 | 73 |128m2</t>
  </si>
  <si>
    <t>PBC | P1 | 74 |128m2</t>
  </si>
  <si>
    <t>PBC | P1 | 75 |128m2</t>
  </si>
  <si>
    <t>PBC | P1 | 76 |128m2</t>
  </si>
  <si>
    <t>PBC | P1 | 77 |131.11m2</t>
  </si>
  <si>
    <t>PBC | P1 | 78 |143.7m2</t>
  </si>
  <si>
    <t>PBC | P1 | 79 |157.5m2</t>
  </si>
  <si>
    <t>PBC | P1 | 80 |157.5m2</t>
  </si>
  <si>
    <t>PBC | P1 | 81 |157.5m2</t>
  </si>
  <si>
    <t>PBC | P1 | 82 |175m2</t>
  </si>
  <si>
    <t>PBC | P1 | 83 |157.41m2</t>
  </si>
  <si>
    <t>PBC | P1 | 84 |143.84m2</t>
  </si>
  <si>
    <t>PBC | P1 | 85 |128m2</t>
  </si>
  <si>
    <t>PBC | P1 | 86 |128m2</t>
  </si>
  <si>
    <t>PBC | P1 | 87 |128m2</t>
  </si>
  <si>
    <t>PBC | P1 | 88 |128m2</t>
  </si>
  <si>
    <t>PBC | P1 | 89 |128m2</t>
  </si>
  <si>
    <t>PBC | P1 | 90 |128m2</t>
  </si>
  <si>
    <t>PBC | P1 | 91 |128m2</t>
  </si>
  <si>
    <t>PBC | P1 | 92 |128m2</t>
  </si>
  <si>
    <t>PBC | P1 | 93 |128m2</t>
  </si>
  <si>
    <t>PBC | P1 | 94 |128m2</t>
  </si>
  <si>
    <t>PBC | P1 | 95 |128m2</t>
  </si>
  <si>
    <t>PBC | P1 | 96 |140m2</t>
  </si>
  <si>
    <t>PBC | P1 | 97 |140m2</t>
  </si>
  <si>
    <t>PBC | P1 | 98 |140m2</t>
  </si>
  <si>
    <t>PBC | P1 | 99 |140m2</t>
  </si>
  <si>
    <t>PBC | P1 | 100 |140m2</t>
  </si>
  <si>
    <t>PBC | P1 | 101 |140m2</t>
  </si>
  <si>
    <t>PBC | P1 | 102 |140m2</t>
  </si>
  <si>
    <t>PBC | P1 | 103 |140m2</t>
  </si>
  <si>
    <t>PBC | P1 | 104 |140m2</t>
  </si>
  <si>
    <t>PBC | P1 | 105 |140m2</t>
  </si>
  <si>
    <t>PBC | P1 | 106 |140m2</t>
  </si>
  <si>
    <t>PBC | P1 | 107 |157.33m2</t>
  </si>
  <si>
    <t>PBC | P2 | 1 |128m2</t>
  </si>
  <si>
    <t>PBC | P2 | 2 |128m2</t>
  </si>
  <si>
    <t>PBC | P2 | 3 |128m2</t>
  </si>
  <si>
    <t>PBC | P2 | 4 |128m2</t>
  </si>
  <si>
    <t>PBC | P2 | 5 |128m2</t>
  </si>
  <si>
    <t>PBC | P2 | 6 |128m2</t>
  </si>
  <si>
    <t>PBC | P2 | 7 |128m2</t>
  </si>
  <si>
    <t>PBC | P2 | 8 |128m2</t>
  </si>
  <si>
    <t>PBC | P2 | 9 |128m2</t>
  </si>
  <si>
    <t>PBC | P2 | 10 |128m2</t>
  </si>
  <si>
    <t>PBC | P2 | 11 |128m2</t>
  </si>
  <si>
    <t>PBC | P2 | 12 |128m2</t>
  </si>
  <si>
    <t>PBC | P2 | 13 |128m2</t>
  </si>
  <si>
    <t>PBC | P2 | 14 |128m2</t>
  </si>
  <si>
    <t>PBC | P2 | 15 |128m2</t>
  </si>
  <si>
    <t>PBC | P2 | R-17 |128m2</t>
  </si>
  <si>
    <t>PBC | P2 | 16 |186.2m2</t>
  </si>
  <si>
    <t>PBC | P2 | 17 |128m2</t>
  </si>
  <si>
    <t>PBC | P2 | 18 |128m2</t>
  </si>
  <si>
    <t>PBC | P2 | 19 |128m2</t>
  </si>
  <si>
    <t>PBC | P2 | 20 |128m2</t>
  </si>
  <si>
    <t>PBC | P2 | 21 |128m2</t>
  </si>
  <si>
    <t>PBC | P2 | 22 |128m2</t>
  </si>
  <si>
    <t>PBC | P2 | R-90 |128m2</t>
  </si>
  <si>
    <t>PBC | P2 | 23 |128m2</t>
  </si>
  <si>
    <t>PBC | P2 | 24 |128m2</t>
  </si>
  <si>
    <t>PBC | P2 | 25 |128m2</t>
  </si>
  <si>
    <t>PBC | P2 | 26 |128m2</t>
  </si>
  <si>
    <t>PBC | P2 | 27 |170.22m2</t>
  </si>
  <si>
    <t>PBC | P2 | 28 |160m2</t>
  </si>
  <si>
    <t>PBC | P2 | 29 |160m2</t>
  </si>
  <si>
    <t>PBC | P2 | 30 |160m2</t>
  </si>
  <si>
    <t>PBC | P2 | 31 |160m2</t>
  </si>
  <si>
    <t>PBC | P2 | R-77 |160m2</t>
  </si>
  <si>
    <t>R-77</t>
  </si>
  <si>
    <t>PBC | P2 | 32 |160m2</t>
  </si>
  <si>
    <t>PBC | P2 | R-75 |160m2</t>
  </si>
  <si>
    <t>PBC | P2 | 33 |160m2</t>
  </si>
  <si>
    <t>PBC | P2 | 34 |160m2</t>
  </si>
  <si>
    <t>PBC | P2 | 35 |160m2</t>
  </si>
  <si>
    <t>PBC | P2 | 36 |160m2</t>
  </si>
  <si>
    <t>PBC | P2 | 37 |160m2</t>
  </si>
  <si>
    <t>PBC | P2 | 38 |177.54m2</t>
  </si>
  <si>
    <t>PBC | P2 | 39 |143.49m2</t>
  </si>
  <si>
    <t>PBC | P2 | 40 |144m2</t>
  </si>
  <si>
    <t>PBC | P2 | 41 |138.62m2</t>
  </si>
  <si>
    <t>PBC | P2 | 42 |128m2</t>
  </si>
  <si>
    <t>PBC | P2 | 43 |128m2</t>
  </si>
  <si>
    <t>PBC | P2 | 44 |128m2</t>
  </si>
  <si>
    <t>PBC | P2 | 45 |128m2</t>
  </si>
  <si>
    <t>PBC | P2 | 46 |128m2</t>
  </si>
  <si>
    <t>PBC | P2 | R-96 |140m2</t>
  </si>
  <si>
    <t>R-96</t>
  </si>
  <si>
    <t>PBC | P2 | 47 |128m2</t>
  </si>
  <si>
    <t>PBC | P2 | R-113 |140m2</t>
  </si>
  <si>
    <t>R-113</t>
  </si>
  <si>
    <t>PBC | P2 | 48 |128m2</t>
  </si>
  <si>
    <t>PBC | P2 | 49 |128m2</t>
  </si>
  <si>
    <t>PBC | P2 | 50 |128m2</t>
  </si>
  <si>
    <t>PBC | P2 | 51 |152.31m2</t>
  </si>
  <si>
    <t>PBC | P2 | R-107 |152m2</t>
  </si>
  <si>
    <t>R-107</t>
  </si>
  <si>
    <t>PBC | P2 | 52 |144m2</t>
  </si>
  <si>
    <t>PBC | P2 | 53 |144.51m2</t>
  </si>
  <si>
    <t>PBC | P2 | 54 |128.51m2</t>
  </si>
  <si>
    <t>PBC | P2 | R-118 |128m2</t>
  </si>
  <si>
    <t>R-118</t>
  </si>
  <si>
    <t>PBC | P2 | 55 |128m2</t>
  </si>
  <si>
    <t>PBC | P2 | R-117 |128m2</t>
  </si>
  <si>
    <t>PBC | P2 | 56 |128m2</t>
  </si>
  <si>
    <t>PBC | P2 | 57 |128m2</t>
  </si>
  <si>
    <t>PBC | P2 | 58 |128m2</t>
  </si>
  <si>
    <t>PBC | P2 | R-112 |140m2</t>
  </si>
  <si>
    <t>R-112</t>
  </si>
  <si>
    <t>PBC | P2 | 59 |129.52m2</t>
  </si>
  <si>
    <t>PBC | P2 | 60 |128m2</t>
  </si>
  <si>
    <t>PBC | P2 | 61 |128m2</t>
  </si>
  <si>
    <t>PBC | P2 | 62 |136.13m2</t>
  </si>
  <si>
    <t>PBC | P2 | 63 |123.68m2</t>
  </si>
  <si>
    <t>PBC | P2 | R-19 |140m2</t>
  </si>
  <si>
    <t>PBC | P2 | 64 |128m2</t>
  </si>
  <si>
    <t>PBC | P2 | R-20 |140m2</t>
  </si>
  <si>
    <t>PBC | P2 | 65 |128m2</t>
  </si>
  <si>
    <t>PBC | P2 | R-26 |128m2</t>
  </si>
  <si>
    <t>PBC | P2 | 66 |128m2</t>
  </si>
  <si>
    <t>PBC | P2 | 67 |128m2</t>
  </si>
  <si>
    <t>PBC | P2 | 68 |128m2</t>
  </si>
  <si>
    <t>PBC | P2 | 69 |128m2</t>
  </si>
  <si>
    <t>PBC | P2 | 70 |128m2</t>
  </si>
  <si>
    <t>PBC | P2 | 71 |128m2</t>
  </si>
  <si>
    <t>PBC | P2 | 72 |128m2</t>
  </si>
  <si>
    <t>PBC | P2 | 73 |128m2</t>
  </si>
  <si>
    <t>PBC | P2 | 74 |128m2</t>
  </si>
  <si>
    <t>PBC | P2 | 75 |128m2</t>
  </si>
  <si>
    <t>PBC | P2 | 76 |128m2</t>
  </si>
  <si>
    <t>PBC | P2 | 77 |145.74m2</t>
  </si>
  <si>
    <t>PBC | P2 | 78 |180m2</t>
  </si>
  <si>
    <t>PBC | P2 | R-40 |180m2</t>
  </si>
  <si>
    <t>PBC | P2 | 79 |180m2</t>
  </si>
  <si>
    <t>PBC | P2 | R-41 |180m2</t>
  </si>
  <si>
    <t>PBC | P2 | 80 |167.64m2</t>
  </si>
  <si>
    <t>PBC | P2 | 81 |160m2</t>
  </si>
  <si>
    <t>PBC | P2 | 82 |160m2</t>
  </si>
  <si>
    <t>PBC | P2 | 83 |160m2</t>
  </si>
  <si>
    <t>PBC | P2 | 84 |160m2</t>
  </si>
  <si>
    <t>PBC | P2 | 85 |160m2</t>
  </si>
  <si>
    <t>PBC | P2 | 86 |181.76m2</t>
  </si>
  <si>
    <t>PBC | P2 | 87 |146.61m2</t>
  </si>
  <si>
    <t>PBC | P2 | 88 |140m2</t>
  </si>
  <si>
    <t>PBC | P2 | R-51 |133.74m2</t>
  </si>
  <si>
    <t>R-51</t>
  </si>
  <si>
    <t>PBC | P2 | 89 |140m2</t>
  </si>
  <si>
    <t>PBC | P2 | 90 |140m2</t>
  </si>
  <si>
    <t>PBC | P2 | 91 |140m2</t>
  </si>
  <si>
    <t>PBC | P2 | 92 |140m2</t>
  </si>
  <si>
    <t>PBC | P2 | 93 |140m2</t>
  </si>
  <si>
    <t>PBC | P2 | R-23 |140m2</t>
  </si>
  <si>
    <t>PBC | P2 | 94 |140m2</t>
  </si>
  <si>
    <t>PBC | P2 | 95 |140m2</t>
  </si>
  <si>
    <t>PBC | P2 | 96 |140m2</t>
  </si>
  <si>
    <t>PBC | P2 | 97 |140m2</t>
  </si>
  <si>
    <t>PBC | P2 | 98 |140m2</t>
  </si>
  <si>
    <t>PBC | P2 | 99 |140m2</t>
  </si>
  <si>
    <t>PBC | P3 | 1 |160m2</t>
  </si>
  <si>
    <t>PBC | P3 | 2 |160m2</t>
  </si>
  <si>
    <t>PBC | P3 | 3 |160m2</t>
  </si>
  <si>
    <t>PBC | P3 | 4 |160m2</t>
  </si>
  <si>
    <t>PBC | P3 | 5 |160m2</t>
  </si>
  <si>
    <t>PBC | P3 | 6 |180m2</t>
  </si>
  <si>
    <t>PBC | P3 | 7 |180m2</t>
  </si>
  <si>
    <t>PBC | P3 | 8 |172.65m2</t>
  </si>
  <si>
    <t>PBC | P3 | 9 |207.55m2</t>
  </si>
  <si>
    <t>PBC | P3 | 10 |180m2</t>
  </si>
  <si>
    <t>PBC | P3 | 11 |180m2</t>
  </si>
  <si>
    <t>PBC | P3 | 12 |180m2</t>
  </si>
  <si>
    <t>PBC | P3 | 13 |180m2</t>
  </si>
  <si>
    <t>PBC | P3 | 14 |180m2</t>
  </si>
  <si>
    <t>PBC | P3 | 15 |180m2</t>
  </si>
  <si>
    <t>PBC | P3 | 16 |180m2</t>
  </si>
  <si>
    <t>PBC | P3 | 17 |180m2</t>
  </si>
  <si>
    <t>PBC | P3 | 18 |180m2</t>
  </si>
  <si>
    <t>PBC | P3 | 19 |180m2</t>
  </si>
  <si>
    <t>PBC | P3 | 20 |180m2</t>
  </si>
  <si>
    <t>PBC | P3 | 21 |180m2</t>
  </si>
  <si>
    <t>PBC | P3 | 22 |180m2</t>
  </si>
  <si>
    <t>PBC | P3 | 23 |180m2</t>
  </si>
  <si>
    <t>PBC | P3 | 24 |180m2</t>
  </si>
  <si>
    <t>PBC | P3 | 25 |180m2</t>
  </si>
  <si>
    <t>PBC | P3 | 26 |180m2</t>
  </si>
  <si>
    <t>PBC | P3 | 27 |180m2</t>
  </si>
  <si>
    <t>PBC | P3 | 28 |180m2</t>
  </si>
  <si>
    <t>PBC | P3 | 29 |180m2</t>
  </si>
  <si>
    <t>PBC | P3 | 30 |180m2</t>
  </si>
  <si>
    <t>PBC | P3 | 31 |276.31m2</t>
  </si>
  <si>
    <t>PBC | P3 | 32 |200m2</t>
  </si>
  <si>
    <t>PBC | P3 | 33 |200m2</t>
  </si>
  <si>
    <t>PBC | P3 | 34 |200m2</t>
  </si>
  <si>
    <t>PBC | P3 | 35 |200m2</t>
  </si>
  <si>
    <t>PBC | P3 | 36 |200m2</t>
  </si>
  <si>
    <t>PBC | P3 | 37 |200m2</t>
  </si>
  <si>
    <t>PBC | P3 | 38 |200m2</t>
  </si>
  <si>
    <t>PBC | P3 | 39 |200m2</t>
  </si>
  <si>
    <t>PBC | P3 | 40 |200m2</t>
  </si>
  <si>
    <t>PBC | P3 | 41 |200m2</t>
  </si>
  <si>
    <t>PBC | P3 | 42 |213.19m2</t>
  </si>
  <si>
    <t>PBC | P3 | 43 |263.58m2</t>
  </si>
  <si>
    <t>PBC | P3 | 44 |160m2</t>
  </si>
  <si>
    <t>PBC | P3 | 45 |160m2</t>
  </si>
  <si>
    <t>PBC | P3 | 46 |160m2</t>
  </si>
  <si>
    <t>PBC | P3 | 47 |160m2</t>
  </si>
  <si>
    <t>PBC | P3 | 48 |160m2</t>
  </si>
  <si>
    <t>PBC | P3 | 49 |160m2</t>
  </si>
  <si>
    <t>PBC | P3 | 50 |160m2</t>
  </si>
  <si>
    <t>PBC | P3 | 51 |160m2</t>
  </si>
  <si>
    <t>PBC | P3 | 52 |160m2</t>
  </si>
  <si>
    <t>PBC | P3 | 53 |160m2</t>
  </si>
  <si>
    <t>PBC | P3 | 54 |160m2</t>
  </si>
  <si>
    <t>PBC | P3 | 55 |160m2</t>
  </si>
  <si>
    <t>PBC | P3 | 56 |160m2</t>
  </si>
  <si>
    <t>PBC | P3 | 57 |160m2</t>
  </si>
  <si>
    <t>PBC | P3 | 58 |160m2</t>
  </si>
  <si>
    <t>PBC | P3 | 59 |160m2</t>
  </si>
  <si>
    <t>PBC | P3 | 60 |160m2</t>
  </si>
  <si>
    <t>PBC | P3 | 61 |160m2</t>
  </si>
  <si>
    <t>PBC | P3 | 62 |160m2</t>
  </si>
  <si>
    <t>PBC | P3 | 63 |160m2</t>
  </si>
  <si>
    <t>PBC | P3 | 64 |160m2</t>
  </si>
  <si>
    <t>PBC | P3 | 65 |160m2</t>
  </si>
  <si>
    <t>PBC | P3 | 66 |160m2</t>
  </si>
  <si>
    <t>PBC | P3 | 67 |160m2</t>
  </si>
  <si>
    <t>PBC | P3 | 68 |196.8m2</t>
  </si>
  <si>
    <t>PBC | P3 | 69 |179.21m2</t>
  </si>
  <si>
    <t>PBC | P3 | R-1 |174.44m2</t>
  </si>
  <si>
    <t>R-1</t>
  </si>
  <si>
    <t>PBC | P3 | 70 |181.01m2</t>
  </si>
  <si>
    <t>PBC | P3 | 71 |180m2</t>
  </si>
  <si>
    <t>PBC | P3 | 72 |180m2</t>
  </si>
  <si>
    <t>PBC | P3 | 73 |180m2</t>
  </si>
  <si>
    <t>PBC | P3 | 74 |202.5m2</t>
  </si>
  <si>
    <t>PBC | P3 | 75 |202.5m2</t>
  </si>
  <si>
    <t>PBC | P3 | 76 |202.5m2</t>
  </si>
  <si>
    <t>PBC | P3 | 77 |210.15m2</t>
  </si>
  <si>
    <t>PBC | P3 | 78 |233.61m2</t>
  </si>
  <si>
    <t>PBC | P3 | 79 |225m2</t>
  </si>
  <si>
    <t>PBC | P3 | 80 |225m2</t>
  </si>
  <si>
    <t>PBC | P3 | 81 |225m2</t>
  </si>
  <si>
    <t>PBC | P3 | 82 |200m2</t>
  </si>
  <si>
    <t>PBC | P3 | 83 |200m2</t>
  </si>
  <si>
    <t>PBC | P3 | R-89 |200m2</t>
  </si>
  <si>
    <t>PBC | P3 | 84 |200m2</t>
  </si>
  <si>
    <t>PBC | P3 | 85 |203.48m2</t>
  </si>
  <si>
    <t>PBC | P3 | 86 |192.5m2</t>
  </si>
  <si>
    <t>PBC | P3 | R-99 |212.37m2</t>
  </si>
  <si>
    <t>PBC | P3 | 87 |200m2</t>
  </si>
  <si>
    <t>PBC | P3 | R-100 |200m2</t>
  </si>
  <si>
    <t>PBC | P3 | 88 |200m2</t>
  </si>
  <si>
    <t>PBC | P3 | 89 |200m2</t>
  </si>
  <si>
    <t>PBC | P3 | 90 |200m2</t>
  </si>
  <si>
    <t>PBC | P3 | 91 |200m2</t>
  </si>
  <si>
    <t>PBC | P3 | 92 |200m2</t>
  </si>
  <si>
    <t>PBC | P3 | R-105 |200m2</t>
  </si>
  <si>
    <t>PBC | P3 | 93 |200m2</t>
  </si>
  <si>
    <t>PBC | P3 | 94 |200m2</t>
  </si>
  <si>
    <t>PBC | P3 | 95 |200m2</t>
  </si>
  <si>
    <t>PBC | P3 | 96 |180m2</t>
  </si>
  <si>
    <t>PBC | P3 | 97 |180m2</t>
  </si>
  <si>
    <t>PBC | P3 | 98 |180m2</t>
  </si>
  <si>
    <t>PBC | P3 | 99 |180m2</t>
  </si>
  <si>
    <t>PBC | P3 | 100 |180m2</t>
  </si>
  <si>
    <t>PBC | P3 | 101 |180m2</t>
  </si>
  <si>
    <t>PBC | P3 | 102 |180m2</t>
  </si>
  <si>
    <t>PBC | P3 | 103 |180m2</t>
  </si>
  <si>
    <t>PBC | P3 | 104 |180m2</t>
  </si>
  <si>
    <t>PBC | P3 | 105 |180m2</t>
  </si>
  <si>
    <t>PBC | S1 | 1 |156.32m2</t>
  </si>
  <si>
    <t>PBC | S1 | 2 |156.32m2</t>
  </si>
  <si>
    <t>PBC | S1 | 3 |156.32m2</t>
  </si>
  <si>
    <t>PBC | S1 | 4 |128m2</t>
  </si>
  <si>
    <t>PBC | S1 | 5 |128m2</t>
  </si>
  <si>
    <t>PBC | S1 | 6 |128m2</t>
  </si>
  <si>
    <t>PBC | S1 | 7 |128m2</t>
  </si>
  <si>
    <t>PBC | S1 | 8 |128m2</t>
  </si>
  <si>
    <t>PBC | S1 | 9 |128m2</t>
  </si>
  <si>
    <t>PBC | S1 | 10 |128m2</t>
  </si>
  <si>
    <t>PBC | S1 | 11 |160m2</t>
  </si>
  <si>
    <t>PBC | S1 | 12 |160m2</t>
  </si>
  <si>
    <t>PBC | S1 | 13 |160m2</t>
  </si>
  <si>
    <t>PBC | S1 | 14 |160m2</t>
  </si>
  <si>
    <t>PBC | S1 | 15 |160m2</t>
  </si>
  <si>
    <t>PBC | S1 | 16 |160m2</t>
  </si>
  <si>
    <t>PBC | S1 | 17 |160m2</t>
  </si>
  <si>
    <t>PBC | S1 | 18 |160m2</t>
  </si>
  <si>
    <t>PBC | S1 | 19 |160m2</t>
  </si>
  <si>
    <t>PBC | S1 | 20 |160m2</t>
  </si>
  <si>
    <t>PBC | S1 | 21 |160m2</t>
  </si>
  <si>
    <t>PBC | S1 | 22 |160m2</t>
  </si>
  <si>
    <t>PBC | S1 | 23 |160m2</t>
  </si>
  <si>
    <t>PBC | S1 | 24 |160m2</t>
  </si>
  <si>
    <t>PBC | S1 | 25 |160m2</t>
  </si>
  <si>
    <t>PBC | S1 | 26 |160m2</t>
  </si>
  <si>
    <t>PBC | S1 | 27 |160m2</t>
  </si>
  <si>
    <t>PBC | S1 | 28 |160m2</t>
  </si>
  <si>
    <t>PBC | S1 | 29 |160m2</t>
  </si>
  <si>
    <t>PBC | S1 | 30 |160m2</t>
  </si>
  <si>
    <t>PBC | S1 | 31 |159.91m2</t>
  </si>
  <si>
    <t>PBC | S1 | 32 |128m2</t>
  </si>
  <si>
    <t>PBC | S1 | 33 |128m2</t>
  </si>
  <si>
    <t>PBC | S1 | 34 |128m2</t>
  </si>
  <si>
    <t>PBC | S1 | 35 |128m2</t>
  </si>
  <si>
    <t>PBC | S1 | 36 |128m2</t>
  </si>
  <si>
    <t>PBC | S1 | 37 |128m2</t>
  </si>
  <si>
    <t>PBC | S1 | 38 |128m2</t>
  </si>
  <si>
    <t>PBC | S1 | 39 |128m2</t>
  </si>
  <si>
    <t>PBC | S1 | 40 |128m2</t>
  </si>
  <si>
    <t>PBC | S1 | 41 |128m2</t>
  </si>
  <si>
    <t>PBC | S1 | 42 |128m2</t>
  </si>
  <si>
    <t>PBC | S1 | 43 |126.71m2</t>
  </si>
  <si>
    <t>PBC | S1 | 44 |139.07m2</t>
  </si>
  <si>
    <t>PBC | S1 | 45 |128m2</t>
  </si>
  <si>
    <t>PBC | S1 | 46 |128m2</t>
  </si>
  <si>
    <t>PBC | S1 | 47 |128m2</t>
  </si>
  <si>
    <t>PBC | S1 | 48 |128m2</t>
  </si>
  <si>
    <t>PBC | S1 | 49 |128m2</t>
  </si>
  <si>
    <t>PBC | S1 | 50 |128m2</t>
  </si>
  <si>
    <t>PBC | S1 | 51 |128m2</t>
  </si>
  <si>
    <t>PBC | S1 | 52 |128m2</t>
  </si>
  <si>
    <t>PBC | S1 | 53 |128m2</t>
  </si>
  <si>
    <t>PBC | S1 | 54 |141.93m2</t>
  </si>
  <si>
    <t>PBC | S1 | 55 |128m2</t>
  </si>
  <si>
    <t>PBC | S1 | R-59 |128m2</t>
  </si>
  <si>
    <t>PBC | S1 | 56 |128m2</t>
  </si>
  <si>
    <t>PBC | S1 | 57 |128m2</t>
  </si>
  <si>
    <t>PBC | S1 | 58 |128m2</t>
  </si>
  <si>
    <t>PBC | S1 | 59 |128m2</t>
  </si>
  <si>
    <t>PBC | S1 | 60 |128m2</t>
  </si>
  <si>
    <t>PBC | S1 | 61 |128m2</t>
  </si>
  <si>
    <t>PBC | S1 | 62 |128m2</t>
  </si>
  <si>
    <t>PBC | S1 | 63 |128m2</t>
  </si>
  <si>
    <t>PBC | S1 | 64 |128m2</t>
  </si>
  <si>
    <t>PBC | S1 | 65 |128m2</t>
  </si>
  <si>
    <t>PBC | S1 | 66 |128m2</t>
  </si>
  <si>
    <t>PBC | S1 | 67 |128m2</t>
  </si>
  <si>
    <t>PBC | S1 | 68 |128m2</t>
  </si>
  <si>
    <t>PBC | S1 | 69 |128m2</t>
  </si>
  <si>
    <t>PBC | S1 | R-73 |128m2</t>
  </si>
  <si>
    <t>PBC | S1 | 70 |128m2</t>
  </si>
  <si>
    <t>PBC | S1 | 71 |128m2</t>
  </si>
  <si>
    <t>PBC | S1 | 72 |140m2</t>
  </si>
  <si>
    <t>PBC | S1 | 73 |140m2</t>
  </si>
  <si>
    <t>PBC | S1 | 74 |140m2</t>
  </si>
  <si>
    <t>PBC | S1 | 75 |140m2</t>
  </si>
  <si>
    <t>PBC | S1 | 76 |140m2</t>
  </si>
  <si>
    <t>PBC | S1 | 77 |140m2</t>
  </si>
  <si>
    <t>PBC | S1 | 78 |140m2</t>
  </si>
  <si>
    <t>PBC | S1 | 79 |128m2</t>
  </si>
  <si>
    <t>PBC | S1 | 80 |128m2</t>
  </si>
  <si>
    <t>PBC | S1 | 81 |128m2</t>
  </si>
  <si>
    <t>PBC | S1 | 82 |128m2</t>
  </si>
  <si>
    <t>PBC | S1 | 83 |128m2</t>
  </si>
  <si>
    <t>PBC | S1 | 84 |128m2</t>
  </si>
  <si>
    <t>PBC | S1 | 85 |128m2</t>
  </si>
  <si>
    <t>PBC | S1 | 86 |140m2</t>
  </si>
  <si>
    <t>PBC | S1 | 87 |140m2</t>
  </si>
  <si>
    <t>PBC | S1 | 88 |140m2</t>
  </si>
  <si>
    <t>PBC | S1 | 89 |140m2</t>
  </si>
  <si>
    <t>PBC | S1 | 90 |140m2</t>
  </si>
  <si>
    <t>PBC | S1 | 91 |140m2</t>
  </si>
  <si>
    <t>PBC | S1 | 92 |140m2</t>
  </si>
  <si>
    <t>PBC | S1 | 93 |177.97m2</t>
  </si>
  <si>
    <t>PBC | S1 | 94 |177.97m2</t>
  </si>
  <si>
    <t>PBC | S1 | 95 |140m2</t>
  </si>
  <si>
    <t>PBC | S1 | 96 |140m2</t>
  </si>
  <si>
    <t>PBC | S1 | 97 |140m2</t>
  </si>
  <si>
    <t>PBC | S1 | 98 |138.74m2</t>
  </si>
  <si>
    <t>PBC | S1 | 99 |127.22m2</t>
  </si>
  <si>
    <t>PBC | S1 | 100 |128m2</t>
  </si>
  <si>
    <t>PBC | S1 | 101 |128m2</t>
  </si>
  <si>
    <t>PBC | S1 | 102 |128m2</t>
  </si>
  <si>
    <t>PBC | S1 | 103 |128m2</t>
  </si>
  <si>
    <t>PBC | S1 | 104 |128m2</t>
  </si>
  <si>
    <t>PBC | S1 | 105 |159.07m2</t>
  </si>
  <si>
    <t>PBC | S1 | 106 |159.07m2</t>
  </si>
  <si>
    <t>PBC | S1 | 107 |140m2</t>
  </si>
  <si>
    <t>PBC | S1 | 108 |140m2</t>
  </si>
  <si>
    <t>PBC | S1 | 109 |140m2</t>
  </si>
  <si>
    <t>PBC | S1 | 110 |128m2</t>
  </si>
  <si>
    <t>PBC | S1 | 111 |128m2</t>
  </si>
  <si>
    <t>PBC | S1 | 112 |128m2</t>
  </si>
  <si>
    <t>PBC | S1 | 113 |128m2</t>
  </si>
  <si>
    <t>PBC | S1 | 114 |148.96m2</t>
  </si>
  <si>
    <t>PBC | S2 | 1 |128m2</t>
  </si>
  <si>
    <t>PBC | S2 | 2 |128m2</t>
  </si>
  <si>
    <t>PBC | S2 | 3 |128m2</t>
  </si>
  <si>
    <t>PBC | S2 | 4 |128m2</t>
  </si>
  <si>
    <t>PBC | S2 | 5 |128m2</t>
  </si>
  <si>
    <t>PBC | S2 | 6 |128m2</t>
  </si>
  <si>
    <t>PBC | S2 | 7 |128m2</t>
  </si>
  <si>
    <t>PBC | S2 | 8 |128m2</t>
  </si>
  <si>
    <t>PBC | S2 | 9 |128m2</t>
  </si>
  <si>
    <t>PBC | S2 | 10 |128m2</t>
  </si>
  <si>
    <t>PBC | S2 | 11 |128m2</t>
  </si>
  <si>
    <t>PBC | S2 | 12 |128m2</t>
  </si>
  <si>
    <t>PBC | S2 | 13 |128m2</t>
  </si>
  <si>
    <t>PBC | S2 | 14 |128m2</t>
  </si>
  <si>
    <t>PBC | S2 | 15 |128m2</t>
  </si>
  <si>
    <t>PBC | S2 | 16 |128m2</t>
  </si>
  <si>
    <t>PBC | S2 | 17 |128m2</t>
  </si>
  <si>
    <t>PBC | S2 | 18 |128m2</t>
  </si>
  <si>
    <t>PBC | S2 | 19 |128m2</t>
  </si>
  <si>
    <t>PBC | S2 | 20 |138.78m2</t>
  </si>
  <si>
    <t>PBC | S2 | 21 |159.08m2</t>
  </si>
  <si>
    <t>PBC | S2 | 22 |128m2</t>
  </si>
  <si>
    <t>PBC | S2 | 23 |128m2</t>
  </si>
  <si>
    <t>PBC | S2 | 24 |128m2</t>
  </si>
  <si>
    <t>PBC | S2 | 25 |128m2</t>
  </si>
  <si>
    <t>PBC | S2 | 26 |128m2</t>
  </si>
  <si>
    <t>PBC | S2 | 27 |128m2</t>
  </si>
  <si>
    <t>PBC | S2 | 28 |128m2</t>
  </si>
  <si>
    <t>PBC | S4 | R-48 |361.74m2</t>
  </si>
  <si>
    <t>R-48</t>
  </si>
  <si>
    <t>PBC | S2 | 29 |128m2</t>
  </si>
  <si>
    <t>PBC | S2 | 30 |128m2</t>
  </si>
  <si>
    <t>PBC | S2 | 31 |128m2</t>
  </si>
  <si>
    <t>PBC | S2 | 32 |128m2</t>
  </si>
  <si>
    <t>PBC | S2 | 33 |138.78m2</t>
  </si>
  <si>
    <t>PBC | S2 | 34 |214.64m2</t>
  </si>
  <si>
    <t>PBC | S2 | 35 |197.8m2</t>
  </si>
  <si>
    <t>PBC | S2 | 36 |160m2</t>
  </si>
  <si>
    <t>PBC | S2 | 37 |160m2</t>
  </si>
  <si>
    <t>PBC | S2 | 38 |160m2</t>
  </si>
  <si>
    <t>PBC | S2 | 39 |160m2</t>
  </si>
  <si>
    <t>PBC | S2 | 40 |160m2</t>
  </si>
  <si>
    <t>PBC | S2 | 41 |160m2</t>
  </si>
  <si>
    <t>PBC | S2 | 42 |160m2</t>
  </si>
  <si>
    <t>PBC | S2 | R-46 |160m2</t>
  </si>
  <si>
    <t>PBC | S2 | 43 |160m2</t>
  </si>
  <si>
    <t>PBC | S2 | 44 |160m2</t>
  </si>
  <si>
    <t>PBC | S2 | 45 |160m2</t>
  </si>
  <si>
    <t>PBC | S2 | 46 |160m2</t>
  </si>
  <si>
    <t>PBC | S2 | 47 |160m2</t>
  </si>
  <si>
    <t>PBC | S2 | 48 |160m2</t>
  </si>
  <si>
    <t>PBC | S2 | 49 |160m2</t>
  </si>
  <si>
    <t>PBC | S2 | 50 |160m2</t>
  </si>
  <si>
    <t>PBC | S2 | 51 |160m2</t>
  </si>
  <si>
    <t>PBC | S2 | R-54 |160m2</t>
  </si>
  <si>
    <t>PBC | S2 | 52 |160m2</t>
  </si>
  <si>
    <t>PBC | S2 | R-55 |160m2</t>
  </si>
  <si>
    <t>PBC | S2 | 53 |160m2</t>
  </si>
  <si>
    <t>PBC | S2 | 54 |160m2</t>
  </si>
  <si>
    <t>PBC | S2 | 55 |150.08m2</t>
  </si>
  <si>
    <t>PBC | S2 | 56 |128m2</t>
  </si>
  <si>
    <t>PBC | S2 | 57 |128m2</t>
  </si>
  <si>
    <t>PBC | S2 | 58 |128m2</t>
  </si>
  <si>
    <t>PBC | S2 | 59 |128m2</t>
  </si>
  <si>
    <t>PBC | S2 | 60 |128m2</t>
  </si>
  <si>
    <t>PBC | S2 | 61 |128m2</t>
  </si>
  <si>
    <t>PBC | S2 | 62 |128m2</t>
  </si>
  <si>
    <t>PBC | S2 | 63 |128m2</t>
  </si>
  <si>
    <t>PBC | S2 | R-65 |128m2</t>
  </si>
  <si>
    <t>PBC | S2 | 64 |128m2</t>
  </si>
  <si>
    <t>PBC | S2 | 65 |128m2</t>
  </si>
  <si>
    <t>PBC | S2 | 66 |128m2</t>
  </si>
  <si>
    <t>PBC | S2 | 67 |128m2</t>
  </si>
  <si>
    <t>PBC | S2 | R-69 |128m2</t>
  </si>
  <si>
    <t>PBC | S2 | 68 |128m2</t>
  </si>
  <si>
    <t>PBC | S2 | R-70 |128m2</t>
  </si>
  <si>
    <t>PBC | S2 | 69 |128m2</t>
  </si>
  <si>
    <t>PBC | S2 | 70 |128m2</t>
  </si>
  <si>
    <t>PBC | S2 | 71 |128m2</t>
  </si>
  <si>
    <t>PBC | S2 | 72 |128m2</t>
  </si>
  <si>
    <t>PBC | S2 | 73 |140m2</t>
  </si>
  <si>
    <t>PBC | S2 | R-80 |140m2</t>
  </si>
  <si>
    <t>PBC | S2 | 74 |140m2</t>
  </si>
  <si>
    <t>PBC | S2 | 75 |140m2</t>
  </si>
  <si>
    <t>PBC | S2 | 76 |140m2</t>
  </si>
  <si>
    <t>PBC | S2 | 77 |140m2</t>
  </si>
  <si>
    <t>PBC | S2 | 78 |140m2</t>
  </si>
  <si>
    <t>PBC | S2 | 79 |140m2</t>
  </si>
  <si>
    <t>PBC | S2 | 80 |140m2</t>
  </si>
  <si>
    <t>PBC | S2 | 81 |140m2</t>
  </si>
  <si>
    <t>PBC | S2 | R-106 |140m2</t>
  </si>
  <si>
    <t>R-106</t>
  </si>
  <si>
    <t>PBC | S2 | 82 |128m2</t>
  </si>
  <si>
    <t>PBC | S2 | 83 |128m2</t>
  </si>
  <si>
    <t>PBC | S2 | R-104 |128m2</t>
  </si>
  <si>
    <t>R-104</t>
  </si>
  <si>
    <t>PBC | S2 | 84 |128m2</t>
  </si>
  <si>
    <t>PBC | S2 | 85 |128m2</t>
  </si>
  <si>
    <t>PBC | S2 | 86 |128m2</t>
  </si>
  <si>
    <t>PBC | S2 | 87 |128m2</t>
  </si>
  <si>
    <t>PBC | S2 | R-98 |128m2</t>
  </si>
  <si>
    <t>R-98</t>
  </si>
  <si>
    <t>PBC | S2 | 88 |140m2</t>
  </si>
  <si>
    <t>PBC | S2 | R-90 |140m2</t>
  </si>
  <si>
    <t>PBC | S2 | 89 |140m2</t>
  </si>
  <si>
    <t>PBC | S2 | 90 |140m2</t>
  </si>
  <si>
    <t>PBC | S2 | 91 |140m2</t>
  </si>
  <si>
    <t>PBC | S2 | R-95 |140m2</t>
  </si>
  <si>
    <t>R-95</t>
  </si>
  <si>
    <t>PBC | S2 | 92 |140m2</t>
  </si>
  <si>
    <t>PBC | S2 | 93 |140m2</t>
  </si>
  <si>
    <t>PBC | S2 | 94 |149.45m2</t>
  </si>
  <si>
    <t>PBC | S2 | 95 |149.45m2</t>
  </si>
  <si>
    <t>PBC | S2 | 96 |149.45m2</t>
  </si>
  <si>
    <t>PBC | S2 | 97 |149.45m2</t>
  </si>
  <si>
    <t>PBC | S2 | 98 |140m2</t>
  </si>
  <si>
    <t>PBC | S2 | 99 |140m2</t>
  </si>
  <si>
    <t>PBC | S2 | 100 |140m2</t>
  </si>
  <si>
    <t>PBC | S2 | 101 |140m2</t>
  </si>
  <si>
    <t>PBC | P4 | R-50 |136m2</t>
  </si>
  <si>
    <t>PBC | S2 | 102 |140m2</t>
  </si>
  <si>
    <t>PBC | S2 | 103 |140m2</t>
  </si>
  <si>
    <t>PBC | S2 | 104 |140m2</t>
  </si>
  <si>
    <t>PBC | S2 | 105 |140m2</t>
  </si>
  <si>
    <t>PBC | S2 | 106 |140m2</t>
  </si>
  <si>
    <t>PBC | S2 | 107 |128m2</t>
  </si>
  <si>
    <t>PBC | S2 | 108 |128m2</t>
  </si>
  <si>
    <t>PBC | S2 | 109 |128m2</t>
  </si>
  <si>
    <t>PBC | S2 | 110 |128m2</t>
  </si>
  <si>
    <t>PBC | S2 | 111 |128m2</t>
  </si>
  <si>
    <t>PBC | S2 | 112 |128m2</t>
  </si>
  <si>
    <t>PBC | S2 | 113 |128m2</t>
  </si>
  <si>
    <t>PBC | S2 | 114 |128m2</t>
  </si>
  <si>
    <t>PBC | S2 | 115 |128m2</t>
  </si>
  <si>
    <t>PBC | S3 | 1 |200.6m2</t>
  </si>
  <si>
    <t>PBC | S3 | 2 |160m2</t>
  </si>
  <si>
    <t>PBC | S3 | 3 |160m2</t>
  </si>
  <si>
    <t>PBC | S3 | 4 |160m2</t>
  </si>
  <si>
    <t>PBC | S3 | 5 |160m2</t>
  </si>
  <si>
    <t>PBC | S3 | 6 |160m2</t>
  </si>
  <si>
    <t>PBC | S3 | 7 |160m2</t>
  </si>
  <si>
    <t>PBC | S3 | 8 |160m2</t>
  </si>
  <si>
    <t>PBC | S3 | 9 |160m2</t>
  </si>
  <si>
    <t>PBC | S3 | 10 |160m2</t>
  </si>
  <si>
    <t>PBC | S3 | 11 |160m2</t>
  </si>
  <si>
    <t>PBC | S3 | 12 |160m2</t>
  </si>
  <si>
    <t>PBC | S3 | R-14 |160m2</t>
  </si>
  <si>
    <t>PBC | S3 | 13 |160m2</t>
  </si>
  <si>
    <t>PBC | S3 | 14 |160m2</t>
  </si>
  <si>
    <t>PBC | S3 | 15 |160m2</t>
  </si>
  <si>
    <t>PBC | S3 | 16 |200m2</t>
  </si>
  <si>
    <t>PBC | S3 | 17 |200m2</t>
  </si>
  <si>
    <t>PBC | S3 | 18 |200m2</t>
  </si>
  <si>
    <t>PBC | S3 | 19 |200m2</t>
  </si>
  <si>
    <t>PBC | S3 | 20 |200m2</t>
  </si>
  <si>
    <t>PBC | S3 | 21 |200m2</t>
  </si>
  <si>
    <t>PBC | S3 | 22 |200m2</t>
  </si>
  <si>
    <t>PBC | S3 | 23 |200m2</t>
  </si>
  <si>
    <t>PBC | S3 | 24 |200m2</t>
  </si>
  <si>
    <t>PBC | S3 | 25 |200m2</t>
  </si>
  <si>
    <t>PBC | S3 | 26 |200m2</t>
  </si>
  <si>
    <t>PBC | S3 | 27 |200m2</t>
  </si>
  <si>
    <t>PBC | S3 | 28 |200m2</t>
  </si>
  <si>
    <t>PBC | S3 | 29 |200m2</t>
  </si>
  <si>
    <t>PBC | S3 | 30 |200m2</t>
  </si>
  <si>
    <t>PBC | S3 | 31 |200m2</t>
  </si>
  <si>
    <t>PBC | S3 | 32 |200m2</t>
  </si>
  <si>
    <t>PBC | S3 | 33 |200m2</t>
  </si>
  <si>
    <t>PBC | S3 | 34 |200m2</t>
  </si>
  <si>
    <t>PBC | S3 | 35 |225m2</t>
  </si>
  <si>
    <t>PBC | S3 | 36 |225m2</t>
  </si>
  <si>
    <t>PBC | S3 | R-38 |225m2</t>
  </si>
  <si>
    <t>PBC | S3 | 37 |225m2</t>
  </si>
  <si>
    <t>PBC | S3 | R-73 |220m2</t>
  </si>
  <si>
    <t>PBC | S3 | 38 |225m2</t>
  </si>
  <si>
    <t>PBC | S3 | R-40 |200m2</t>
  </si>
  <si>
    <t>PBC | S3 | 39 |243.25m2</t>
  </si>
  <si>
    <t>PBC | S3 | 40 |290.41m2</t>
  </si>
  <si>
    <t>PBC | S3 | 41 |248.98m2</t>
  </si>
  <si>
    <t>PBC | S3 | 42 |248.98m2</t>
  </si>
  <si>
    <t>PBC | S3 | 43 |248.98m2</t>
  </si>
  <si>
    <t>PBC | S3 | 44 |248.98m2</t>
  </si>
  <si>
    <t>PBC | S3 | R-52 |248.31m2</t>
  </si>
  <si>
    <t>PBC | S3 | 45 |249.22m2</t>
  </si>
  <si>
    <t>PBC | S3 | 46 |200m2</t>
  </si>
  <si>
    <t>PBC | S3 | 47 |200m2</t>
  </si>
  <si>
    <t>PBC | S3 | 48 |200m2</t>
  </si>
  <si>
    <t>PBC | S3 | 49 |200m2</t>
  </si>
  <si>
    <t>PBC | S3 | 50 |200m2</t>
  </si>
  <si>
    <t>PBC | S3 | 51 |200m2</t>
  </si>
  <si>
    <t>PBC | S3 | 52 |200m2</t>
  </si>
  <si>
    <t>PBC | S3 | 53 |200m2</t>
  </si>
  <si>
    <t>PBC | S3 | 54 |200m2</t>
  </si>
  <si>
    <t>PBC | S3 | 55 |200m2</t>
  </si>
  <si>
    <t>PBC | S3 | 56 |200m2</t>
  </si>
  <si>
    <t>PBC | S3 | 57 |200m2</t>
  </si>
  <si>
    <t>PBC | S3 | 58 |200m2</t>
  </si>
  <si>
    <t>PBC | S3 | 59 |200m2</t>
  </si>
  <si>
    <t>PBC | S3 | R-2 |200m2</t>
  </si>
  <si>
    <t>R-2</t>
  </si>
  <si>
    <t>PBC | S3 | 60 |200m2</t>
  </si>
  <si>
    <t>PBC | S3 | 61 |200.85m2</t>
  </si>
  <si>
    <t>PBC | S3 | 62 |201.08m2</t>
  </si>
  <si>
    <t>PBC | S3 | 63 |201.32m2</t>
  </si>
  <si>
    <t>PBC | S3 | 64 |201.6m2</t>
  </si>
  <si>
    <t>PBC | S3 | 65 |186.6m2</t>
  </si>
  <si>
    <t>PBC | S3 | 66 |186.6m2</t>
  </si>
  <si>
    <t>PBC | S3 | 67 |160m2</t>
  </si>
  <si>
    <t>PBC | S3 | 68 |160m2</t>
  </si>
  <si>
    <t>PBC | S3 | 69 |160m2</t>
  </si>
  <si>
    <t>PBC | S3 | 70 |160m2</t>
  </si>
  <si>
    <t>PBC | S3 | 71 |160m2</t>
  </si>
  <si>
    <t>PBC | S3 | 72 |160m2</t>
  </si>
  <si>
    <t>PBC | S3 | 73 |160m2</t>
  </si>
  <si>
    <t>PBC | S3 | 74 |160m2</t>
  </si>
  <si>
    <t>405LOMAS 3</t>
  </si>
  <si>
    <t>PBC | S3 | 75 |160m2</t>
  </si>
  <si>
    <t>PBC | S3 | 76 |160m2</t>
  </si>
  <si>
    <t>PBC | S3 | 77 |160m2</t>
  </si>
  <si>
    <t>PBC | S3 | 78 |171.05m2</t>
  </si>
  <si>
    <t>PBC | S3 | 79 |180m2</t>
  </si>
  <si>
    <t>PBC | S3 | 80 |180m2</t>
  </si>
  <si>
    <t>PBC | S3 | 81 |180m2</t>
  </si>
  <si>
    <t>PBC | S3 | 82 |180m2</t>
  </si>
  <si>
    <t>PBC | S3 | 83 |180m2</t>
  </si>
  <si>
    <t>PBC | S3 | 84 |180m2</t>
  </si>
  <si>
    <t>PBC | S3 | 85 |180m2</t>
  </si>
  <si>
    <t>PBC | S3 | 86 |180m2</t>
  </si>
  <si>
    <t>PBC | S3 | 87 |180m2</t>
  </si>
  <si>
    <t>PBC | S3 | 88 |180m2</t>
  </si>
  <si>
    <t>PBC | S3 | 89 |180m2</t>
  </si>
  <si>
    <t>PBC | S3 | 90 |160m2</t>
  </si>
  <si>
    <t>PBC | S3 | 91 |160m2</t>
  </si>
  <si>
    <t>PBC | S3 | 92 |160m2</t>
  </si>
  <si>
    <t>PBC | S3 | 93 |160m2</t>
  </si>
  <si>
    <t>PBC | S3 | 94 |160m2</t>
  </si>
  <si>
    <t>PBC | S3 | 95 |160m2</t>
  </si>
  <si>
    <t>PBC | S3 | 96 |160m2</t>
  </si>
  <si>
    <t>PBC | S3 | 97 |160m2</t>
  </si>
  <si>
    <t>PBC | S3 | 98 |160m2</t>
  </si>
  <si>
    <t>PBC | S3 | 99 |179.71m2</t>
  </si>
  <si>
    <t>PBC | S3 | 100 |180m2</t>
  </si>
  <si>
    <t>PBC | S3 | 101 |180m2</t>
  </si>
  <si>
    <t>PBC | S3 | 102 |180m2</t>
  </si>
  <si>
    <t>PBC | S3 | 103 |180m2</t>
  </si>
  <si>
    <t>PBC | S3 | 104 |180m2</t>
  </si>
  <si>
    <t>PBC | S3 | 105 |180m2</t>
  </si>
  <si>
    <t>PBC | S3 | R-112 |180m2</t>
  </si>
  <si>
    <t>PBC | S4 | 1 |474.6m2</t>
  </si>
  <si>
    <t>PBC | S4 | 2 |504m2</t>
  </si>
  <si>
    <t>PBC | S4 | 3 |504m2</t>
  </si>
  <si>
    <t>PBC | S4 | 4 |504m2</t>
  </si>
  <si>
    <t>PBC | S4 | 5 |504m2</t>
  </si>
  <si>
    <t>PBC | S4 | 6 |504m2</t>
  </si>
  <si>
    <t>PBC | S4 | R-4 |504m2</t>
  </si>
  <si>
    <t>PBC | S4 | 7 |504m2</t>
  </si>
  <si>
    <t>PBC | S4 | R-5 |504m2</t>
  </si>
  <si>
    <t>R-5</t>
  </si>
  <si>
    <t>PBC | S4 | 8 |504m2</t>
  </si>
  <si>
    <t>PBC | S4 | 9 |504m2</t>
  </si>
  <si>
    <t>PBC | S4 | 10 |504m2</t>
  </si>
  <si>
    <t>PBC | S4 | 11 |504m2</t>
  </si>
  <si>
    <t>PBC | S4 | 12 |504m2</t>
  </si>
  <si>
    <t>PBC | S4 | 13 |504m2</t>
  </si>
  <si>
    <t>PBC | S4 | 14 |504m2</t>
  </si>
  <si>
    <t>PBC | S4 | R-19 |521.56m2</t>
  </si>
  <si>
    <t>PBC | S4 | 15 |591.48m2</t>
  </si>
  <si>
    <t>PBC | S4 | 16 |540m2</t>
  </si>
  <si>
    <t>PBC | S4 | R-21 |576m2</t>
  </si>
  <si>
    <t>PBC | S4 | 17 |540m2</t>
  </si>
  <si>
    <t>PBC | S4 | 18 |540m2</t>
  </si>
  <si>
    <t>PBC | S4 | 19 |540m2</t>
  </si>
  <si>
    <t>PBC | S4 | 20 |540m2</t>
  </si>
  <si>
    <t>PBC | S4 | 21 |540m2</t>
  </si>
  <si>
    <t>PBC | S4 | 22 |540m2</t>
  </si>
  <si>
    <t>PBC | S4 | R-22 |576m2</t>
  </si>
  <si>
    <t>PBC | S4 | 23 |540m2</t>
  </si>
  <si>
    <t>PBC | S4 | 24 |540m2</t>
  </si>
  <si>
    <t>PBC | S4 | R-25 |576m2</t>
  </si>
  <si>
    <t>PBC | S4 | 25 |504m2</t>
  </si>
  <si>
    <t>PBC | S4 | 26 |504m2</t>
  </si>
  <si>
    <t>PBC | S4 | 27 |504m2</t>
  </si>
  <si>
    <t>PBC | S4 | R-17 |504m2</t>
  </si>
  <si>
    <t>PBC | S4 | 28 |504m2</t>
  </si>
  <si>
    <t>PBC | S4 | R-16 |504m2</t>
  </si>
  <si>
    <t>PBC | S4 | 29 |504m2</t>
  </si>
  <si>
    <t>PBC | S4 | R-15 |504m2</t>
  </si>
  <si>
    <t>PBC | S4 | 30 |504m2</t>
  </si>
  <si>
    <t>PBC | S4 | 31 |504m2</t>
  </si>
  <si>
    <t>PBC | S4 | 32 |540m2</t>
  </si>
  <si>
    <t>PBC | S4 | R-10 |540m2</t>
  </si>
  <si>
    <t>PBC | S4 | 33 |616.74m2</t>
  </si>
  <si>
    <t>PBC | S4 | R-7 |540m2</t>
  </si>
  <si>
    <t>PBC | S4 | R-8 |540m2</t>
  </si>
  <si>
    <t>PBC | S4 | 34 |519.48m2</t>
  </si>
  <si>
    <t>PBC | S4 | R-57 |408m2</t>
  </si>
  <si>
    <t>PBC | S4 | 35 |508.71m2</t>
  </si>
  <si>
    <t>PBC | S4 | R-11 |504m2</t>
  </si>
  <si>
    <t>PBC | S4 | 36 |576m2</t>
  </si>
  <si>
    <t>PBC | S4 | R-24 |576m2</t>
  </si>
  <si>
    <t>PBC | S4 | 37 |576m2</t>
  </si>
  <si>
    <t>PBC | S4 | R-18 |617.4m2</t>
  </si>
  <si>
    <t>PBC | S4 | 38 |576m2</t>
  </si>
  <si>
    <t>PBC | S4 | R-23 |576m2</t>
  </si>
  <si>
    <t>PBC | S4 | 39 |576m2</t>
  </si>
  <si>
    <t>PBC | S4 | R-6 |592.2m2</t>
  </si>
  <si>
    <t>PBC | S4 | 40 |576m2</t>
  </si>
  <si>
    <t>PBC | T3 | R-26 |496.28m2</t>
  </si>
  <si>
    <t>PBC | S4 | 41 |420m2</t>
  </si>
  <si>
    <t>PBC | S4 | R-35 |420m2</t>
  </si>
  <si>
    <t>PBC | S4 | 42 |420m2</t>
  </si>
  <si>
    <t>PBC | S4 | R-42 |408m2</t>
  </si>
  <si>
    <t>R-42</t>
  </si>
  <si>
    <t>PBC | S4 | 43 |420m2</t>
  </si>
  <si>
    <t>PBC | S4 | R-36 |420m2</t>
  </si>
  <si>
    <t>PBC | S4 | 44 |470.75m2</t>
  </si>
  <si>
    <t>PBC | S4 | R-41 |409.34m2</t>
  </si>
  <si>
    <t>PBC | S4 | 45 |408m2</t>
  </si>
  <si>
    <t>PBC | S4 | 46 |408m2</t>
  </si>
  <si>
    <t>PBC | S4 | R-49 |408m2</t>
  </si>
  <si>
    <t>R-49</t>
  </si>
  <si>
    <t>PBC | S4 | 47 |408m2</t>
  </si>
  <si>
    <t>PBC | S4 | R-31 |408m2</t>
  </si>
  <si>
    <t>PBC | S4 | 48 |457.3m2</t>
  </si>
  <si>
    <t>PBC | S4 | R-9 |540m2</t>
  </si>
  <si>
    <t>PBC | S4 | 49 |420m2</t>
  </si>
  <si>
    <t>PBC | S4 | R-47 |408m2</t>
  </si>
  <si>
    <t>PBC | S4 | 50 |420m2</t>
  </si>
  <si>
    <t>PBC | S4 | R-50 |408m2</t>
  </si>
  <si>
    <t>PBC | S4 | 51 |420m2</t>
  </si>
  <si>
    <t>PBC | S4 | R-51 |408m2</t>
  </si>
  <si>
    <t>PBC | S4 | 52 |420m2</t>
  </si>
  <si>
    <t>PBC | S4 | 53 |420m2</t>
  </si>
  <si>
    <t>PBC | S4 | R-26 |421.2m2</t>
  </si>
  <si>
    <t>PBC | S4 | 54 |420m2</t>
  </si>
  <si>
    <t>PBC | S4 | R-38 |420m2</t>
  </si>
  <si>
    <t>PBC | S4 | 55 |420m2</t>
  </si>
  <si>
    <t>PBC | S4 | R-39 |420m2</t>
  </si>
  <si>
    <t>PBC | S4 | 56 |420m2</t>
  </si>
  <si>
    <t>PBC | S4 | 57 |408m2</t>
  </si>
  <si>
    <t>PBC | S4 | R-58 |412.74m2</t>
  </si>
  <si>
    <t>PBC | S4 | 58 |408m2</t>
  </si>
  <si>
    <t>PBC | S4 | R-55 |408m2</t>
  </si>
  <si>
    <t>PBC | S4 | 59 |408m2</t>
  </si>
  <si>
    <t>PBC | S4 | R-56 |408m2</t>
  </si>
  <si>
    <t>R-56</t>
  </si>
  <si>
    <t>PBC | S4 | 60 |408m2</t>
  </si>
  <si>
    <t>PBC | S4 | 61 |408m2</t>
  </si>
  <si>
    <t>PBC | S4 | R-30 |408m2</t>
  </si>
  <si>
    <t>PBC | S4 | 62 |408m2</t>
  </si>
  <si>
    <t>PBC | S4 | 63 |408m2</t>
  </si>
  <si>
    <t>PBC | S4 | 64 |408m2</t>
  </si>
  <si>
    <t>PBC | S4 | R-29 |470.54m2</t>
  </si>
  <si>
    <t>PBC | B1 | 1 |158.4m2</t>
  </si>
  <si>
    <t>6.-BOSQUE</t>
  </si>
  <si>
    <t>PBC | B1 | 2 |144m2</t>
  </si>
  <si>
    <t>PBC | B1 | 3 |144m2</t>
  </si>
  <si>
    <t>PBC | B1 | 4 |128m2</t>
  </si>
  <si>
    <t>PBC | B1 | 5 |128m2</t>
  </si>
  <si>
    <t>PBC | B1 | 6 |128m2</t>
  </si>
  <si>
    <t>PBC | B1 | 7 |128m2</t>
  </si>
  <si>
    <t>PBC | B1 | 8 |128m2</t>
  </si>
  <si>
    <t>PBC | B1 | 9 |128m2</t>
  </si>
  <si>
    <t>PBC | B1 | 10 |128m2</t>
  </si>
  <si>
    <t>PBC | B1 | 11 |128m2</t>
  </si>
  <si>
    <t>PBC | B1 | 12 |128m2</t>
  </si>
  <si>
    <t>PBC | B1 | 13 |128m2</t>
  </si>
  <si>
    <t>PBC | B1 | 14 |128m2</t>
  </si>
  <si>
    <t>PBC | B1 | 15 |128m2</t>
  </si>
  <si>
    <t>PBC | B1 | 16 |128m2</t>
  </si>
  <si>
    <t>PBC | B1 | 17 |128m2</t>
  </si>
  <si>
    <t>PBC | B1 | 18 |128m2</t>
  </si>
  <si>
    <t>PBC | B1 | 19 |128m2</t>
  </si>
  <si>
    <t>PBC | B1 | 20 |128m2</t>
  </si>
  <si>
    <t>PBC | B1 | 21 |128m2</t>
  </si>
  <si>
    <t>PBC | B1 | 22 |128m2</t>
  </si>
  <si>
    <t>PBC | B1 | R-28 |128m2</t>
  </si>
  <si>
    <t>PBC | B1 | 23 |128m2</t>
  </si>
  <si>
    <t>PBC | B1 | 24 |128m2</t>
  </si>
  <si>
    <t>PBC | B1 | 25 |128m2</t>
  </si>
  <si>
    <t>PBC | B1 | 26 |128m2</t>
  </si>
  <si>
    <t>PBC | B1 | 27 |128m2</t>
  </si>
  <si>
    <t>PBC | B1 | 28 |128m2</t>
  </si>
  <si>
    <t>PBC | B1 | 29 |128m2</t>
  </si>
  <si>
    <t>PBC | B1 | 30 |128m2</t>
  </si>
  <si>
    <t>PBC | B1 | 31 |128m2</t>
  </si>
  <si>
    <t>PBC | B1 | 32 |128m2</t>
  </si>
  <si>
    <t>PBC | B1 | 33 |144m2</t>
  </si>
  <si>
    <t>PBC | B1 | 34 |144m2</t>
  </si>
  <si>
    <t>PBC | B1 | 35 |144m2</t>
  </si>
  <si>
    <t>PBC | B1 | 36 |147.43m2</t>
  </si>
  <si>
    <t>PBC | B1 | 37 |157.97m2</t>
  </si>
  <si>
    <t>PBC | B1 | R-43 |157.97m2</t>
  </si>
  <si>
    <t>PBC | B1 | 38 |140m2</t>
  </si>
  <si>
    <t>PBC | B1 | 39 |140m2</t>
  </si>
  <si>
    <t>PBC | B1 | 40 |140m2</t>
  </si>
  <si>
    <t>PBC | B1 | R-46 |140m2</t>
  </si>
  <si>
    <t>PBC | B1 | 41 |140m2</t>
  </si>
  <si>
    <t>PBC | B1 | R-47 |140m2</t>
  </si>
  <si>
    <t>PBC | B1 | 42 |140m2</t>
  </si>
  <si>
    <t>PBC | B1 | 43 |157.5m2</t>
  </si>
  <si>
    <t>PBC | B1 | 44 |157.5m2</t>
  </si>
  <si>
    <t>PBC | B1 | 45 |157.5m2</t>
  </si>
  <si>
    <t>PBC | B1 | 46 |140m2</t>
  </si>
  <si>
    <t>PBC | B1 | 47 |140m2</t>
  </si>
  <si>
    <t>PBC | B1 | 48 |140m2</t>
  </si>
  <si>
    <t>PBC | B1 | 49 |140m2</t>
  </si>
  <si>
    <t>PBC | B1 | 50 |140m2</t>
  </si>
  <si>
    <t>PBC | B1 | 51 |140m2</t>
  </si>
  <si>
    <t>PBC | B1 | 52 |140m2</t>
  </si>
  <si>
    <t>PBC | B1 | 53 |140m2</t>
  </si>
  <si>
    <t>PBC | B1 | 54 |140m2</t>
  </si>
  <si>
    <t>PBC | B1 | 55 |140m2</t>
  </si>
  <si>
    <t>PBC | B1 | 56 |140m2</t>
  </si>
  <si>
    <t>PBC | B1 | 57 |158.42m2</t>
  </si>
  <si>
    <t>PBC | B1 | 58 |155.36m2</t>
  </si>
  <si>
    <t>PBC | B1 | 59 |134.2m2</t>
  </si>
  <si>
    <t>PBC | B1 | 60 |123.47m2</t>
  </si>
  <si>
    <t>PBC | B1 | 61 |124.08m2</t>
  </si>
  <si>
    <t>PBC | B1 | 62 |153.07m2</t>
  </si>
  <si>
    <t>PBC | B1 | 63 |156.48m2</t>
  </si>
  <si>
    <t>PBC | B1 | 64 |159.04m2</t>
  </si>
  <si>
    <t>PBC | B1 | 65 |144m2</t>
  </si>
  <si>
    <t>PBC | B1 | 66 |128m2</t>
  </si>
  <si>
    <t>PBC | B1 | 67 |128m2</t>
  </si>
  <si>
    <t>PBC | B1 | 68 |128m2</t>
  </si>
  <si>
    <t>PBC | B1 | 69 |128m2</t>
  </si>
  <si>
    <t>PBC | B1 | 70 |154.65m2</t>
  </si>
  <si>
    <t>PBC | B1 | 71 |168.7m2</t>
  </si>
  <si>
    <t>PBC | B1 | 72 |144m2</t>
  </si>
  <si>
    <t>PBC | B1 | 73 |128m2</t>
  </si>
  <si>
    <t>PBC | B1 | R-95 |128m2</t>
  </si>
  <si>
    <t>PBC | B1 | 74 |128m2</t>
  </si>
  <si>
    <t>PBC | B1 | 75 |128m2</t>
  </si>
  <si>
    <t>PBC | B1 | 76 |144m2</t>
  </si>
  <si>
    <t>PBC | B1 | 77 |144m2</t>
  </si>
  <si>
    <t>PBC | B1 | 78 |144m2</t>
  </si>
  <si>
    <t>PBC | B1 | 79 |128m2</t>
  </si>
  <si>
    <t>PBC | B1 | 80 |128m2</t>
  </si>
  <si>
    <t>PBC | B1 | 81 |144m2</t>
  </si>
  <si>
    <t>PBC | B1 | 82 |144m2</t>
  </si>
  <si>
    <t>PBC | B1 | R-98 |144m2</t>
  </si>
  <si>
    <t>PBC | B1 | 83 |169m2</t>
  </si>
  <si>
    <t>PBC | B1 | 84 |160m2</t>
  </si>
  <si>
    <t>PBC | B1 | 85 |160m2</t>
  </si>
  <si>
    <t>PBC | B1 | 86 |160m2</t>
  </si>
  <si>
    <t>PBC | B1 | 87 |160m2</t>
  </si>
  <si>
    <t>PBC | B1 | R-106 |160m2</t>
  </si>
  <si>
    <t>PBC | B1 | 88 |160m2</t>
  </si>
  <si>
    <t>PBC | B1 | R-105 |160m2</t>
  </si>
  <si>
    <t>PBC | B1 | 89 |160m2</t>
  </si>
  <si>
    <t>PBC | B1 | 90 |160m2</t>
  </si>
  <si>
    <t>PBC | B1 | 91 |160m2</t>
  </si>
  <si>
    <t>PBC | B1 | 92 |160m2</t>
  </si>
  <si>
    <t>PBC | B1 | 93 |160m2</t>
  </si>
  <si>
    <t>PBC | B1 | 94 |160m2</t>
  </si>
  <si>
    <t>PBC | B1 | 95 |180m2</t>
  </si>
  <si>
    <t>PBC | B1 | 96 |160m2</t>
  </si>
  <si>
    <t>PBC | B1 | 97 |160m2</t>
  </si>
  <si>
    <t>PBC | B1 | 98 |160m2</t>
  </si>
  <si>
    <t>PBC | B1 | 99 |160m2</t>
  </si>
  <si>
    <t>PBC | B1 | 100 |160m2</t>
  </si>
  <si>
    <t>PBC | B1 | 101 |160m2</t>
  </si>
  <si>
    <t>PBC | B1 | 102 |196.98m2</t>
  </si>
  <si>
    <t>PBC | B1 | 103 |191.39m2</t>
  </si>
  <si>
    <t>PBC | B1 | 104 |128m2</t>
  </si>
  <si>
    <t>PBC | B1 | 105 |128m2</t>
  </si>
  <si>
    <t>PBC | B1 | 106 |128m2</t>
  </si>
  <si>
    <t>PBC | B1 | 107 |128m2</t>
  </si>
  <si>
    <t>PBC | B1 | 108 |128m2</t>
  </si>
  <si>
    <t>PBC | B1 | 109 |128m2</t>
  </si>
  <si>
    <t>PBC | B1 | 110 |144m2</t>
  </si>
  <si>
    <t>PBC | B2 | 1 |148.52m2</t>
  </si>
  <si>
    <t>PBC | B2 | 2 |128m2</t>
  </si>
  <si>
    <t>PBC | B2 | 3 |128m2</t>
  </si>
  <si>
    <t>PBC | B2 | 4 |128m2</t>
  </si>
  <si>
    <t>PBC | B2 | 5 |128m2</t>
  </si>
  <si>
    <t>PBC | B2 | 6 |128m2</t>
  </si>
  <si>
    <t>PBC | B2 | 7 |128m2</t>
  </si>
  <si>
    <t>PBC | B2 | 8 |128m2</t>
  </si>
  <si>
    <t>PBC | B2 | 9 |128m2</t>
  </si>
  <si>
    <t>PBC | B2 | 10 |128m2</t>
  </si>
  <si>
    <t>PBC | B2 | 11 |128m2</t>
  </si>
  <si>
    <t>PBC | B2 | 12 |128m2</t>
  </si>
  <si>
    <t>PBC | B2 | 13 |128m2</t>
  </si>
  <si>
    <t>PBC | B2 | 14 |128m2</t>
  </si>
  <si>
    <t>PBC | B2 | 15 |128m2</t>
  </si>
  <si>
    <t>PBC | B2 | 16 |128m2</t>
  </si>
  <si>
    <t>PBC | B2 | 17 |128m2</t>
  </si>
  <si>
    <t>PBC | B2 | 18 |128m2</t>
  </si>
  <si>
    <t>PBC | B2 | 19 |128m2</t>
  </si>
  <si>
    <t>PBC | B2 | 20 |128m2</t>
  </si>
  <si>
    <t>PBC | B2 | 21 |128m2</t>
  </si>
  <si>
    <t>PBC | B2 | 22 |128m2</t>
  </si>
  <si>
    <t>PBC | B2 | 23 |137.6m2</t>
  </si>
  <si>
    <t>PBC | B2 | 24 |144m2</t>
  </si>
  <si>
    <t>PBC | B2 | 25 |144m2</t>
  </si>
  <si>
    <t>PBC | B2 | 26 |128m2</t>
  </si>
  <si>
    <t>PBC | B2 | R-28 |128m2</t>
  </si>
  <si>
    <t>PBC | B2 | 27 |128m2</t>
  </si>
  <si>
    <t>PBC | B2 | 28 |128m2</t>
  </si>
  <si>
    <t>PBC | B2 | 29 |128m2</t>
  </si>
  <si>
    <t>PBC | B2 | 30 |128m2</t>
  </si>
  <si>
    <t>PBC | B2 | 31 |128m2</t>
  </si>
  <si>
    <t>PBC | B2 | 32 |128m2</t>
  </si>
  <si>
    <t>PBC | B2 | 33 |128m2</t>
  </si>
  <si>
    <t>PBC | B2 | 34 |128m2</t>
  </si>
  <si>
    <t>PBC | B2 | 35 |128m2</t>
  </si>
  <si>
    <t>PBC | B2 | 36 |128m2</t>
  </si>
  <si>
    <t>PBC | B2 | 37 |128m2</t>
  </si>
  <si>
    <t>PBC | B2 | R-38 |128m2</t>
  </si>
  <si>
    <t>PBC | B2 | 38 |128m2</t>
  </si>
  <si>
    <t>PBC | B2 | 39 |128m2</t>
  </si>
  <si>
    <t>PBC | B2 | 40 |128m2</t>
  </si>
  <si>
    <t>PBC | B2 | 41 |128m2</t>
  </si>
  <si>
    <t>PBC | B2 | 42 |128m2</t>
  </si>
  <si>
    <t>PBC | B2 | 43 |144m2</t>
  </si>
  <si>
    <t>PBC | B2 | 44 |144m2</t>
  </si>
  <si>
    <t>PBC | B2 | 45 |144m2</t>
  </si>
  <si>
    <t>PBC | B2 | 46 |144m2</t>
  </si>
  <si>
    <t>PBC | B2 | 47 |128m2</t>
  </si>
  <si>
    <t>PBC | B2 | 48 |128m2</t>
  </si>
  <si>
    <t>PBC | B2 | 49 |128m2</t>
  </si>
  <si>
    <t>PBC | B2 | 50 |128m2</t>
  </si>
  <si>
    <t>PBC | B2 | 51 |128m2</t>
  </si>
  <si>
    <t>PBC | B2 | 52 |128m2</t>
  </si>
  <si>
    <t>PBC | B2 | 53 |128m2</t>
  </si>
  <si>
    <t>PBC | B2 | 54 |128m2</t>
  </si>
  <si>
    <t>PBC | B2 | 55 |128m2</t>
  </si>
  <si>
    <t>PBC | B2 | 56 |128m2</t>
  </si>
  <si>
    <t>PBC | B2 | 57 |128m2</t>
  </si>
  <si>
    <t>PBC | B2 | 58 |147.65m2</t>
  </si>
  <si>
    <t>PBC | B2 | 59 |138.19m2</t>
  </si>
  <si>
    <t>PBC | B2 | 60 |130.57m2</t>
  </si>
  <si>
    <t>PBC | B2 | 61 |129.54m2</t>
  </si>
  <si>
    <t>PBC | B2 | 62 |128.57m2</t>
  </si>
  <si>
    <t>PBC | B2 | 63 |128m2</t>
  </si>
  <si>
    <t>PBC | B2 | 64 |128m2</t>
  </si>
  <si>
    <t>PBC | B2 | 65 |128m2</t>
  </si>
  <si>
    <t>PBC | B2 | 66 |128m2</t>
  </si>
  <si>
    <t>PBC | B2 | 67 |128m2</t>
  </si>
  <si>
    <t>PBC | B2 | 68 |128m2</t>
  </si>
  <si>
    <t>PBC | B2 | R-60 |128m2</t>
  </si>
  <si>
    <t>R-60</t>
  </si>
  <si>
    <t>PBC | B2 | 69 |186.82m2</t>
  </si>
  <si>
    <t>PBC | B2 | 70 |157.5m2</t>
  </si>
  <si>
    <t>PBC | B2 | 71 |140m2</t>
  </si>
  <si>
    <t>PBC | B2 | 72 |140m2</t>
  </si>
  <si>
    <t>PBC | B2 | 73 |140m2</t>
  </si>
  <si>
    <t>PBC | B2 | 74 |157.5m2</t>
  </si>
  <si>
    <t>PBC | B2 | 75 |199.08m2</t>
  </si>
  <si>
    <t>PBC | B2 | 76 |186.82m2</t>
  </si>
  <si>
    <t>PBC | B2 | 77 |157.5m2</t>
  </si>
  <si>
    <t>PBC | B2 | 78 |140m2</t>
  </si>
  <si>
    <t>PBC | B2 | 79 |140m2</t>
  </si>
  <si>
    <t>PBC | B2 | 80 |140m2</t>
  </si>
  <si>
    <t>PBC | B2 | 81 |157.5m2</t>
  </si>
  <si>
    <t>PBC | B2 | 82 |199.08m2</t>
  </si>
  <si>
    <t>PBC | B2 | 83 |185.95m2</t>
  </si>
  <si>
    <t>PBC | B2 | R-81 |186.03m2</t>
  </si>
  <si>
    <t>PBC | B2 | 84 |157.5m2</t>
  </si>
  <si>
    <t>PBC | B2 | 85 |140m2</t>
  </si>
  <si>
    <t>PBC | B2 | 86 |140m2</t>
  </si>
  <si>
    <t>PBC | B2 | 87 |140m2</t>
  </si>
  <si>
    <t>PBC | B2 | 88 |157.5m2</t>
  </si>
  <si>
    <t>PBC | B2 | 89 |199.95m2</t>
  </si>
  <si>
    <t>PBC | B2 | 90 |213.5m2</t>
  </si>
  <si>
    <t>PBC | B2 | 91 |180m2</t>
  </si>
  <si>
    <t>PBC | B2 | 92 |160m2</t>
  </si>
  <si>
    <t>PBC | B2 | 93 |160m2</t>
  </si>
  <si>
    <t>PBC | B2 | 94 |160m2</t>
  </si>
  <si>
    <t>PBC | B2 | 95 |180m2</t>
  </si>
  <si>
    <t>PBC | B2 | R-93 |180m2</t>
  </si>
  <si>
    <t>PBC | B2 | 96 |227.52m2</t>
  </si>
  <si>
    <t>PBC | B2 | 97 |168m2</t>
  </si>
  <si>
    <t>PBC | B2 | 98 |160m2</t>
  </si>
  <si>
    <t>PBC | B2 | R-96 |160m2</t>
  </si>
  <si>
    <t>PBC | B2 | 99 |160m2</t>
  </si>
  <si>
    <t>PBC | B2 | R-97 |160m2</t>
  </si>
  <si>
    <t>R-97</t>
  </si>
  <si>
    <t>PBC | B2 | 100 |160m2</t>
  </si>
  <si>
    <t>PBC | B2 | 101 |160m2</t>
  </si>
  <si>
    <t>PBC | B2 | 102 |160m2</t>
  </si>
  <si>
    <t>PBC | B2 | 103 |160m2</t>
  </si>
  <si>
    <t>PBC | B2 | 104 |160m2</t>
  </si>
  <si>
    <t>PBC | B2 | R-102 |160m2</t>
  </si>
  <si>
    <t>PBC | B2 | 105 |160m2</t>
  </si>
  <si>
    <t>PBC | B2 | R-103 |160m2</t>
  </si>
  <si>
    <t>R-103</t>
  </si>
  <si>
    <t>PBC | B2 | 106 |160m2</t>
  </si>
  <si>
    <t>PBC | B2 | 107 |160m2</t>
  </si>
  <si>
    <t>PBC | B2 | 108 |160m2</t>
  </si>
  <si>
    <t>PBC | B2 | 109 |160m2</t>
  </si>
  <si>
    <t>PBC | B2 | 110 |140m2</t>
  </si>
  <si>
    <t>PBC | B2 | 111 |140m2</t>
  </si>
  <si>
    <t>PBC | B2 | 112 |140m2</t>
  </si>
  <si>
    <t>PBC | B2 | 113 |140m2</t>
  </si>
  <si>
    <t>PBC | B2 | 114 |140m2</t>
  </si>
  <si>
    <t>PBC | B2 | 115 |140m2</t>
  </si>
  <si>
    <t>PBC | B2 | 116 |140m2</t>
  </si>
  <si>
    <t>PBC | B2 | 117 |140m2</t>
  </si>
  <si>
    <t>PBC | B3 | 1 |180m2</t>
  </si>
  <si>
    <t>PBC | B3 | 2 |180m2</t>
  </si>
  <si>
    <t>PBC | B3 | 3 |180m2</t>
  </si>
  <si>
    <t>PBC | B3 | 4 |180m2</t>
  </si>
  <si>
    <t>PBC | B3 | 5 |180m2</t>
  </si>
  <si>
    <t>PBC | B3 | 6 |180m2</t>
  </si>
  <si>
    <t>PBC | B3 | 7 |180m2</t>
  </si>
  <si>
    <t>PBC | B3 | 8 |180m2</t>
  </si>
  <si>
    <t>PBC | B3 | 9 |180m2</t>
  </si>
  <si>
    <t>PBC | B3 | 10 |160m2</t>
  </si>
  <si>
    <t>PBC | B3 | 11 |160m2</t>
  </si>
  <si>
    <t>PBC | B3 | 12 |160m2</t>
  </si>
  <si>
    <t>PBC | B3 | 13 |160m2</t>
  </si>
  <si>
    <t>PBC | B3 | 14 |160m2</t>
  </si>
  <si>
    <t>PBC | B3 | 15 |160m2</t>
  </si>
  <si>
    <t>PBC | B3 | 16 |180m2</t>
  </si>
  <si>
    <t>PBC | T2 | R-7 |200m2</t>
  </si>
  <si>
    <t>PBC | B3 | 17 |184.6m2</t>
  </si>
  <si>
    <t>PBC | B3 | 18 |160m2</t>
  </si>
  <si>
    <t>PBC | B3 | 19 |160m2</t>
  </si>
  <si>
    <t>PBC | B3 | 20 |160m2</t>
  </si>
  <si>
    <t>PBC | B3 | 21 |160m2</t>
  </si>
  <si>
    <t>PBC | B3 | 22 |160m2</t>
  </si>
  <si>
    <t>PBC | B3 | 23 |160m2</t>
  </si>
  <si>
    <t>PBC | B3 | 24 |160m2</t>
  </si>
  <si>
    <t>PBC | B3 | 25 |160m2</t>
  </si>
  <si>
    <t>PBC | B3 | 26 |160m2</t>
  </si>
  <si>
    <t>PBC | B3 | 27 |160m2</t>
  </si>
  <si>
    <t>PBC | B3 | 28 |160m2</t>
  </si>
  <si>
    <t>PBC | B3 | 29 |160m2</t>
  </si>
  <si>
    <t>PBC | B3 | 30 |160m2</t>
  </si>
  <si>
    <t>PBC | B3 | 31 |160m2</t>
  </si>
  <si>
    <t>PBC | B3 | 32 |160m2</t>
  </si>
  <si>
    <t>PBC | B3 | 33 |160m2</t>
  </si>
  <si>
    <t>PBC | B3 | 34 |160m2</t>
  </si>
  <si>
    <t>PBC | B3 | 35 |160m2</t>
  </si>
  <si>
    <t>PBC | B3 | 36 |160m2</t>
  </si>
  <si>
    <t>PBC | B3 | 37 |160m2</t>
  </si>
  <si>
    <t>PBC | B3 | 38 |160m2</t>
  </si>
  <si>
    <t>PBC | B3 | 39 |160m2</t>
  </si>
  <si>
    <t>PBC | B3 | 40 |160m2</t>
  </si>
  <si>
    <t>PBC | B3 | 41 |160m2</t>
  </si>
  <si>
    <t>PBC | B3 | 42 |160m2</t>
  </si>
  <si>
    <t>PBC | B3 | 43 |160m2</t>
  </si>
  <si>
    <t>PBC | B3 | 44 |160m2</t>
  </si>
  <si>
    <t>PBC | B3 | 45 |160m2</t>
  </si>
  <si>
    <t>PBC | B3 | 46 |160m2</t>
  </si>
  <si>
    <t>PBC | B3 | 47 |185.24m2</t>
  </si>
  <si>
    <t>PBC | B3 | 48 |198.75m2</t>
  </si>
  <si>
    <t>PBC | B3 | 49 |160m2</t>
  </si>
  <si>
    <t>PBC | B3 | 50 |160m2</t>
  </si>
  <si>
    <t>PBC | B3 | 51 |160m2</t>
  </si>
  <si>
    <t>PBC | B3 | 52 |198.75m2</t>
  </si>
  <si>
    <t>PBC | B3 | R-48 |198.75m2</t>
  </si>
  <si>
    <t>PBC | B3 | 53 |196.19m2</t>
  </si>
  <si>
    <t>PBC | B3 | 54 |160m2</t>
  </si>
  <si>
    <t>PBC | B3 | 55 |160m2</t>
  </si>
  <si>
    <t>PBC | B3 | 56 |160m2</t>
  </si>
  <si>
    <t>PBC | B3 | 57 |160m2</t>
  </si>
  <si>
    <t>PBC | B3 | 58 |160m2</t>
  </si>
  <si>
    <t>PBC | B3 | 59 |160m2</t>
  </si>
  <si>
    <t>PBC | B3 | 60 |160m2</t>
  </si>
  <si>
    <t>PBC | B3 | 61 |160m2</t>
  </si>
  <si>
    <t>PBC | B3 | R-58 |160m2</t>
  </si>
  <si>
    <t>PBC | B3 | 62 |160m2</t>
  </si>
  <si>
    <t>PBC | B3 | R-60 |160m2</t>
  </si>
  <si>
    <t>PBC | B3 | 63 |160m2</t>
  </si>
  <si>
    <t>PBC | B3 | R-59 |160m2</t>
  </si>
  <si>
    <t>PBC | B3 | 64 |160m2</t>
  </si>
  <si>
    <t>PBC | B3 | 65 |160m2</t>
  </si>
  <si>
    <t>PBC | B3 | 66 |160m2</t>
  </si>
  <si>
    <t>PBC | B3 | R-89 |176.8m2</t>
  </si>
  <si>
    <t>PBC | B3 | 67 |160m2</t>
  </si>
  <si>
    <t>PBC | B3 | 68 |160m2</t>
  </si>
  <si>
    <t>PBC | B3 | 69 |180m2</t>
  </si>
  <si>
    <t>PBC | B3 | 70 |180m2</t>
  </si>
  <si>
    <t>PBC | B3 | 71 |180m2</t>
  </si>
  <si>
    <t>PBC | B3 | 72 |202.5m2</t>
  </si>
  <si>
    <t>PBC | B3 | 73 |180m2</t>
  </si>
  <si>
    <t>PBC | B3 | 74 |180m2</t>
  </si>
  <si>
    <t>PBC | B3 | 75 |180m2</t>
  </si>
  <si>
    <t>PBC | B3 | 76 |180m2</t>
  </si>
  <si>
    <t>PBC | B3 | 77 |180m2</t>
  </si>
  <si>
    <t>PBC | B3 | 78 |180m2</t>
  </si>
  <si>
    <t>PBC | B3 | 79 |202.5m2</t>
  </si>
  <si>
    <t>PBC | B3 | 80 |207.68m2</t>
  </si>
  <si>
    <t>PBC | B3 | 81 |207.68m2</t>
  </si>
  <si>
    <t>PBC | B3 | 82 |202.5m2</t>
  </si>
  <si>
    <t>PBC | B3 | 83 |180m2</t>
  </si>
  <si>
    <t>PBC | B3 | 84 |180m2</t>
  </si>
  <si>
    <t>PBC | B3 | 85 |180m2</t>
  </si>
  <si>
    <t>PBC | B3 | 86 |180m2</t>
  </si>
  <si>
    <t>PBC | B3 | 87 |180m2</t>
  </si>
  <si>
    <t>PBC | B3 | 88 |180m2</t>
  </si>
  <si>
    <t>PBC | B3 | 89 |202.5m2</t>
  </si>
  <si>
    <t>PBC | B3 | 90 |176.8m2</t>
  </si>
  <si>
    <t>PBC | B3 | 91 |176.8m2</t>
  </si>
  <si>
    <t>PBC | B3 | 92 |176.8m2</t>
  </si>
  <si>
    <t>PBC | B3 | R-91 |176.8m2</t>
  </si>
  <si>
    <t>PBC | B3 | 93 |176.8m2</t>
  </si>
  <si>
    <t>PBC | B3 | 94 |200m2</t>
  </si>
  <si>
    <t>PBC | B3 | 95 |200m2</t>
  </si>
  <si>
    <t>PBC | B3 | 96 |225m2</t>
  </si>
  <si>
    <t>PBC | B3 | 97 |225m2</t>
  </si>
  <si>
    <t>PBC | B3 | 98 |230.75m2</t>
  </si>
  <si>
    <t>PBC | B3 | R-97 |181.22m2</t>
  </si>
  <si>
    <t>PBC | B3 | 99 |176.8m2</t>
  </si>
  <si>
    <t>PBC | B3 | 100 |176.8m2</t>
  </si>
  <si>
    <t>PBC | B3 | 101 |176.8m2</t>
  </si>
  <si>
    <t>PBC | B3 | 102 |176.8m2</t>
  </si>
  <si>
    <t>PBC | B3 | 103 |248.43m2</t>
  </si>
  <si>
    <t>PBC | B3 | 104 |200m2</t>
  </si>
  <si>
    <t>PBC | B3 | 105 |200m2</t>
  </si>
  <si>
    <t>PBC | B3 | R-103 |200m2</t>
  </si>
  <si>
    <t>PBC | B3 | 106 |200m2</t>
  </si>
  <si>
    <t>PBC | B3 | 107 |248.43m2</t>
  </si>
  <si>
    <t>PBC | B3 | 108 |223.59m2</t>
  </si>
  <si>
    <t>PBC | B3 | 109 |180m2</t>
  </si>
  <si>
    <t>PBC | B3 | 110 |180m2</t>
  </si>
  <si>
    <t>PBC | B3 | 111 |180m2</t>
  </si>
  <si>
    <t>PBC | B3 | 112 |223.59m2</t>
  </si>
  <si>
    <t>PBC | B4 | 1 |200m2</t>
  </si>
  <si>
    <t>PBC | B4 | 2 |200m2</t>
  </si>
  <si>
    <t>PBC | B4 | 3 |200m2</t>
  </si>
  <si>
    <t>PBC | B4 | 4 |200m2</t>
  </si>
  <si>
    <t>PBC | B4 | 5 |200m2</t>
  </si>
  <si>
    <t>PBC | B4 | 6 |200m2</t>
  </si>
  <si>
    <t>PBC | B4 | 7 |200m2</t>
  </si>
  <si>
    <t>PBC | B4 | 8 |200m2</t>
  </si>
  <si>
    <t>PBC | B4 | 9 |200m2</t>
  </si>
  <si>
    <t>PBC | B4 | 10 |200m2</t>
  </si>
  <si>
    <t>PBC | B4 | R-56 |200m2</t>
  </si>
  <si>
    <t>PBC | B4 | 11 |200m2</t>
  </si>
  <si>
    <t>PBC | B4 | R-30 |250m2</t>
  </si>
  <si>
    <t>PBC | B4 | 12 |200m2</t>
  </si>
  <si>
    <t>PBC | B4 | R-8 |200m2</t>
  </si>
  <si>
    <t>PBC | B4 | 13 |200m2</t>
  </si>
  <si>
    <t>PBC | B4 | 14 |200m2</t>
  </si>
  <si>
    <t>PBC | B4 | 15 |428.57m2</t>
  </si>
  <si>
    <t>PBC | B4 | 16 |271.57m2</t>
  </si>
  <si>
    <t>PBC | B4 | 17 |250m2</t>
  </si>
  <si>
    <t>PBC | B4 | 18 |250m2</t>
  </si>
  <si>
    <t>PBC | B4 | 19 |250m2</t>
  </si>
  <si>
    <t>PBC | B4 | 20 |250m2</t>
  </si>
  <si>
    <t>PBC | B4 | 21 |250m2</t>
  </si>
  <si>
    <t>PBC | B4 | 22 |250m2</t>
  </si>
  <si>
    <t>PBC | B4 | R-18 |250m2</t>
  </si>
  <si>
    <t>PBC | B4 | 23 |271.46m2</t>
  </si>
  <si>
    <t>PBC | E3 | R-29 |421.6m2</t>
  </si>
  <si>
    <t>PBC | B4 | 24 |401.73m2</t>
  </si>
  <si>
    <t>PBC | B4 | R-20 |401.75m2</t>
  </si>
  <si>
    <t>PBC | B4 | 25 |250m2</t>
  </si>
  <si>
    <t>PBC | B4 | R-22 |250m2</t>
  </si>
  <si>
    <t>PBC | B4 | 26 |250m2</t>
  </si>
  <si>
    <t>PBC | B4 | 27 |250m2</t>
  </si>
  <si>
    <t>PBC | B4 | R-26 |250m2</t>
  </si>
  <si>
    <t>PBC | B4 | 28 |250m2</t>
  </si>
  <si>
    <t>PBC | B4 | R-27 |250m2</t>
  </si>
  <si>
    <t>PBC | B4 | 29 |250m2</t>
  </si>
  <si>
    <t>PBC | B4 | R-28 |250m2</t>
  </si>
  <si>
    <t>PBC | B4 | 30 |250m2</t>
  </si>
  <si>
    <t>PBC | B4 | 31 |250m2</t>
  </si>
  <si>
    <t>PBC | B4 | 32 |250m2</t>
  </si>
  <si>
    <t>PBC | B4 | 33 |280.94m2</t>
  </si>
  <si>
    <t>PBC | B4 | R-33 |281.17m2</t>
  </si>
  <si>
    <t>PBC | B4 | 34 |358.3m2</t>
  </si>
  <si>
    <t>PBC | B4 | R-34 |358.69m2</t>
  </si>
  <si>
    <t>PBC | B4 | 35 |300m2</t>
  </si>
  <si>
    <t>PBC | B4 | 36 |300m2</t>
  </si>
  <si>
    <t>PBC | B4 | 37 |300m2</t>
  </si>
  <si>
    <t>PBC | B4 | 38 |300m2</t>
  </si>
  <si>
    <t>PBC | B4 | 39 |300m2</t>
  </si>
  <si>
    <t>PBC | S4 | R-53 |375.22m2</t>
  </si>
  <si>
    <t>PBC | B4 | 40 |300m2</t>
  </si>
  <si>
    <t>PBC | B4 | 41 |300m2</t>
  </si>
  <si>
    <t>PBC | B4 | 42 |220m2</t>
  </si>
  <si>
    <t>PBC | B4 | 43 |200m2</t>
  </si>
  <si>
    <t>PBC | B4 | 44 |200m2</t>
  </si>
  <si>
    <t>PBC | B4 | 45 |200m2</t>
  </si>
  <si>
    <t>PBC | B4 | 46 |200m2</t>
  </si>
  <si>
    <t>PBC | B4 | 47 |200m2</t>
  </si>
  <si>
    <t>PBC | B4 | 48 |200m2</t>
  </si>
  <si>
    <t>PBC | B4 | 49 |212.8m2</t>
  </si>
  <si>
    <t>PBC | B4 | 50 |197.29m2</t>
  </si>
  <si>
    <t>PBC | A3 | 77 |140m2</t>
  </si>
  <si>
    <t>9.-ARRECIFE</t>
  </si>
  <si>
    <t>PBC | B4 | 51 |180m2</t>
  </si>
  <si>
    <t>PBC | B4 | 52 |200m2</t>
  </si>
  <si>
    <t>PBC | B4 | 53 |200m2</t>
  </si>
  <si>
    <t>PBC | B4 | 54 |200m2</t>
  </si>
  <si>
    <t>PBC | B4 | 55 |200m2</t>
  </si>
  <si>
    <t>PBC | B4 | 56 |200m2</t>
  </si>
  <si>
    <t>PBC | L1 | 1 |129.92m2</t>
  </si>
  <si>
    <t>7.-LAGO</t>
  </si>
  <si>
    <t>PBC | L1 | R-93 |129.6m2</t>
  </si>
  <si>
    <t>PBC | L1 | 2 |129.92m2</t>
  </si>
  <si>
    <t>PBC | L1 | 3 |129.92m2</t>
  </si>
  <si>
    <t>PBC | L1 | 4 |129.92m2</t>
  </si>
  <si>
    <t>PBC | L1 | 5 |129.53m2</t>
  </si>
  <si>
    <t>PBC | L1 | 6 |155.47m2</t>
  </si>
  <si>
    <t>PBC | L1 | 7 |163.02m2</t>
  </si>
  <si>
    <t>PBC | L1 | 8 |144m2</t>
  </si>
  <si>
    <t>PBC | L1 | 9 |144m2</t>
  </si>
  <si>
    <t>PBC | L1 | 10 |144m2</t>
  </si>
  <si>
    <t>PBC | L1 | 11 |144m2</t>
  </si>
  <si>
    <t>PBC | L1 | 12 |144m2</t>
  </si>
  <si>
    <t>PBC | L1 | 13 |128m2</t>
  </si>
  <si>
    <t>PBC | L1 | 14 |128m2</t>
  </si>
  <si>
    <t>PBC | L1 | 15 |128m2</t>
  </si>
  <si>
    <t>PBC | L1 | 16 |128m2</t>
  </si>
  <si>
    <t>PBC | L1 | 17 |128m2</t>
  </si>
  <si>
    <t>PBC | L1 | 18 |128m2</t>
  </si>
  <si>
    <t>PBC | L1 | 19 |128m2</t>
  </si>
  <si>
    <t>PBC | L1 | 20 |128m2</t>
  </si>
  <si>
    <t>PBC | L1 | 21 |128m2</t>
  </si>
  <si>
    <t>PBC | L1 | 22 |128m2</t>
  </si>
  <si>
    <t>PBC | L1 | 23 |128m2</t>
  </si>
  <si>
    <t>PBC | L1 | 24 |128m2</t>
  </si>
  <si>
    <t>PBC | L1 | 25 |128m2</t>
  </si>
  <si>
    <t>PBC | L1 | 26 |128m2</t>
  </si>
  <si>
    <t>PBC | L1 | 27 |128m2</t>
  </si>
  <si>
    <t>PBC | L1 | 28 |128m2</t>
  </si>
  <si>
    <t>PBC | L1 | 29 |128m2</t>
  </si>
  <si>
    <t>PBC | L1 | 30 |128m2</t>
  </si>
  <si>
    <t>PBC | L1 | 31 |128m2</t>
  </si>
  <si>
    <t>PBC | L1 | 32 |128m2</t>
  </si>
  <si>
    <t>PBC | L1 | 33 |128m2</t>
  </si>
  <si>
    <t>PBC | L1 | 34 |144m2</t>
  </si>
  <si>
    <t>PBC | L1 | 35 |128m2</t>
  </si>
  <si>
    <t>PBC | L1 | 36 |128m2</t>
  </si>
  <si>
    <t>PBC | L1 | 37 |128m2</t>
  </si>
  <si>
    <t>PBC | L1 | 38 |128m2</t>
  </si>
  <si>
    <t>PBC | L1 | 39 |128m2</t>
  </si>
  <si>
    <t>PBC | L1 | 40 |128m2</t>
  </si>
  <si>
    <t>PBC | L1 | 41 |128m2</t>
  </si>
  <si>
    <t>PBC | L1 | 42 |128m2</t>
  </si>
  <si>
    <t>PBC | L1 | 43 |128m2</t>
  </si>
  <si>
    <t>PBC | L1 | 44 |128m2</t>
  </si>
  <si>
    <t>PBC | L1 | 45 |187.4m2</t>
  </si>
  <si>
    <t>PBC | L1 | 46 |157.5m2</t>
  </si>
  <si>
    <t>PBC | L1 | 47 |157.5m2</t>
  </si>
  <si>
    <t>PBC | L1 | 48 |157.5m2</t>
  </si>
  <si>
    <t>PBC | L1 | 49 |157.5m2</t>
  </si>
  <si>
    <t>PBC | L1 | 50 |140m2</t>
  </si>
  <si>
    <t>PBC | L1 | 51 |140m2</t>
  </si>
  <si>
    <t>PBC | L1 | 52 |140m2</t>
  </si>
  <si>
    <t>PBC | L1 | 53 |140m2</t>
  </si>
  <si>
    <t>PBC | L1 | 54 |140m2</t>
  </si>
  <si>
    <t>PBC | L1 | 55 |140m2</t>
  </si>
  <si>
    <t>PBC | L1 | 56 |140m2</t>
  </si>
  <si>
    <t>PBC | L1 | 57 |140m2</t>
  </si>
  <si>
    <t>PBC | L1 | 58 |140m2</t>
  </si>
  <si>
    <t>PBC | L1 | 59 |140m2</t>
  </si>
  <si>
    <t>PBC | L1 | 60 |140m2</t>
  </si>
  <si>
    <t>PBC | L1 | 61 |140m2</t>
  </si>
  <si>
    <t>PBC | L1 | 62 |140m2</t>
  </si>
  <si>
    <t>PBC | L1 | 63 |140m2</t>
  </si>
  <si>
    <t>PBC | L1 | 64 |140m2</t>
  </si>
  <si>
    <t>PBC | L1 | R-28 |140m2</t>
  </si>
  <si>
    <t>PBC | L1 | 65 |140m2</t>
  </si>
  <si>
    <t>PBC | L1 | 66 |140m2</t>
  </si>
  <si>
    <t>PBC | L1 | 67 |140m2</t>
  </si>
  <si>
    <t>PBC | L1 | 68 |140m2</t>
  </si>
  <si>
    <t>PBC | L1 | 69 |142.62m2</t>
  </si>
  <si>
    <t>PBC | L1 | 70 |157.85m2</t>
  </si>
  <si>
    <t>PBC | L1 | 71 |140m2</t>
  </si>
  <si>
    <t>PBC | L1 | 72 |140m2</t>
  </si>
  <si>
    <t>PBC | L1 | 73 |140m2</t>
  </si>
  <si>
    <t>PBC | L1 | 74 |140m2</t>
  </si>
  <si>
    <t>PBC | L1 | 75 |152.2m2</t>
  </si>
  <si>
    <t>PBC | L1 | 76 |169.04m2</t>
  </si>
  <si>
    <t>PBC | L1 | 77 |160m2</t>
  </si>
  <si>
    <t>PBC | L1 | R-95 |160m2</t>
  </si>
  <si>
    <t>PBC | L1 | 78 |160m2</t>
  </si>
  <si>
    <t>PBC | L1 | 79 |160m2</t>
  </si>
  <si>
    <t>PBC | L1 | 80 |160m2</t>
  </si>
  <si>
    <t>PBC | L1 | 81 |160m2</t>
  </si>
  <si>
    <t>PBC | L1 | 82 |163m2</t>
  </si>
  <si>
    <t>PBC | L1 | 83 |160m2</t>
  </si>
  <si>
    <t>PBC | L1 | 84 |160m2</t>
  </si>
  <si>
    <t>PBC | L1 | 85 |160m2</t>
  </si>
  <si>
    <t>PBC | L1 | R-26 |140m2</t>
  </si>
  <si>
    <t>PBC | L1 | 86 |160m2</t>
  </si>
  <si>
    <t>PBC | L1 | R-27 |140m2</t>
  </si>
  <si>
    <t>PBC | L1 | 87 |160m2</t>
  </si>
  <si>
    <t>PBC | L1 | 88 |160m2</t>
  </si>
  <si>
    <t>PBC | L1 | 89 |128m2</t>
  </si>
  <si>
    <t>PBC | L1 | 90 |128m2</t>
  </si>
  <si>
    <t>PBC | L1 | R-43 |128m2</t>
  </si>
  <si>
    <t>PBC | L1 | 91 |128m2</t>
  </si>
  <si>
    <t>PBC | L1 | 92 |128m2</t>
  </si>
  <si>
    <t>PBC | L1 | 93 |128m2</t>
  </si>
  <si>
    <t>PBC | L1 | 94 |128m2</t>
  </si>
  <si>
    <t>PBC | L1 | 95 |128m2</t>
  </si>
  <si>
    <t>PBC | L1 | 96 |128m2</t>
  </si>
  <si>
    <t>PBC | L1 | 97 |144m2</t>
  </si>
  <si>
    <t>PBC | L1 | 98 |144m2</t>
  </si>
  <si>
    <t>PBC | L1 | 99 |144m2</t>
  </si>
  <si>
    <t>PBC | L1 | 100 |128m2</t>
  </si>
  <si>
    <t>PBC | L1 | 101 |128m2</t>
  </si>
  <si>
    <t>PBC | L1 | 102 |128m2</t>
  </si>
  <si>
    <t>PBC | L1 | 103 |128m2</t>
  </si>
  <si>
    <t>PBC | L1 | 104 |128m2</t>
  </si>
  <si>
    <t>PBC | L1 | 105 |128m2</t>
  </si>
  <si>
    <t>PBC | L1 | 106 |128m2</t>
  </si>
  <si>
    <t>PBC | L1 | 107 |133.85m2</t>
  </si>
  <si>
    <t>PBC | L1 | 108 |128.3m2</t>
  </si>
  <si>
    <t>PBC | L1 | R-3 |129.6m2</t>
  </si>
  <si>
    <t>PBC | L1 | 109 |129.92m2</t>
  </si>
  <si>
    <t>PBC | L1 | 110 |129.92m2</t>
  </si>
  <si>
    <t>PBC | L1 | 111 |129.92m2</t>
  </si>
  <si>
    <t>PBC | L1 | R-88 |129.6m2</t>
  </si>
  <si>
    <t>R-88</t>
  </si>
  <si>
    <t>PBC | L1 | 112 |129.92m2</t>
  </si>
  <si>
    <t>PBC | L1 | 113 |129.92m2</t>
  </si>
  <si>
    <t>PBC | L1 | R-1 |129.6m2</t>
  </si>
  <si>
    <t>PBC | L2 | 1 |145.25m2</t>
  </si>
  <si>
    <t>PBC | L2 | 2 |138.16m2</t>
  </si>
  <si>
    <t>PBC | L2 | 3 |136m2</t>
  </si>
  <si>
    <t>PBC | L2 | 4 |146.24m2</t>
  </si>
  <si>
    <t>PBC | L2 | 5 |154.7m2</t>
  </si>
  <si>
    <t>PBC | L2 | 6 |150.51m2</t>
  </si>
  <si>
    <t>PBC | L2 | 7 |141.91m2</t>
  </si>
  <si>
    <t>PBC | L2 | 8 |186.84m2</t>
  </si>
  <si>
    <t>PBC | L2 | 9 |180.1m2</t>
  </si>
  <si>
    <t>PBC | L2 | 10 |129.24m2</t>
  </si>
  <si>
    <t>PBC | L2 | 11 |129.24m2</t>
  </si>
  <si>
    <t>PBC | L2 | 12 |129.24m2</t>
  </si>
  <si>
    <t>PBC | L2 | 13 |129.24m2</t>
  </si>
  <si>
    <t>PBC | L2 | 14 |129.24m2</t>
  </si>
  <si>
    <t>PBC | L2 | 15 |129.24m2</t>
  </si>
  <si>
    <t>PBC | L2 | 16 |129.24m2</t>
  </si>
  <si>
    <t>PBC | L2 | 17 |129.24m2</t>
  </si>
  <si>
    <t>PBC | L2 | 18 |129.24m2</t>
  </si>
  <si>
    <t>PBC | L2 | 19 |129.24m2</t>
  </si>
  <si>
    <t>PBB | Z2 | 32 |160m2</t>
  </si>
  <si>
    <t>5.-PORTTO BLANCO BERNAL</t>
  </si>
  <si>
    <t>2.-ZAFIRO</t>
  </si>
  <si>
    <t>PBB | Z2 | 94 |180m2</t>
  </si>
  <si>
    <t>PBC | L2 | 22 |129.24m2</t>
  </si>
  <si>
    <t>PBC | L2 | 20 |129.24m2</t>
  </si>
  <si>
    <t>PBC | L2 | 23 |129.24m2</t>
  </si>
  <si>
    <t>PBC | L2 | 24 |129.24m2</t>
  </si>
  <si>
    <t>PBC | L2 | 25 |129.24m2</t>
  </si>
  <si>
    <t>PBC | L2 | 26 |129.24m2</t>
  </si>
  <si>
    <t>PBC | L2 | 27 |129.24m2</t>
  </si>
  <si>
    <t>PBC | L2 | 21 |129.24m2</t>
  </si>
  <si>
    <t>PBC | L2 | 29 |129.24m2</t>
  </si>
  <si>
    <t>PBC | L2 | 30 |129.24m2</t>
  </si>
  <si>
    <t>PBC | L2 | 31 |129.24m2</t>
  </si>
  <si>
    <t>PBC | L2 | 28 |129.24m2</t>
  </si>
  <si>
    <t>PBC | L2 | 34 |129.24m2</t>
  </si>
  <si>
    <t>PBC | L2 | 35 |129.24m2</t>
  </si>
  <si>
    <t>111LOMAS 2</t>
  </si>
  <si>
    <t>PBC | L2 | 36 |129.24m2</t>
  </si>
  <si>
    <t>PBC | L2 | 37 |129.24m2</t>
  </si>
  <si>
    <t>PBC | L2 | 38 |186.28m2</t>
  </si>
  <si>
    <t>PBC | L2 | 39 |182.78m2</t>
  </si>
  <si>
    <t>PBC | L2 | 40 |128m2</t>
  </si>
  <si>
    <t>PBC | L2 | 41 |128m2</t>
  </si>
  <si>
    <t>PBC | L2 | 42 |128m2</t>
  </si>
  <si>
    <t>PBC | L2 | 43 |128m2</t>
  </si>
  <si>
    <t>PBC | L2 | 44 |128m2</t>
  </si>
  <si>
    <t>PBC | L2 | 45 |128m2</t>
  </si>
  <si>
    <t>PBC | L2 | 46 |128m2</t>
  </si>
  <si>
    <t>PBC | L2 | 47 |128m2</t>
  </si>
  <si>
    <t>PBC | L2 | 48 |128m2</t>
  </si>
  <si>
    <t>PBC | L2 | 49 |128m2</t>
  </si>
  <si>
    <t>PBC | L2 | 50 |128m2</t>
  </si>
  <si>
    <t>PBC | L2 | 51 |128m2</t>
  </si>
  <si>
    <t>PBC | L2 | 52 |128m2</t>
  </si>
  <si>
    <t>PBC | L2 | 53 |128m2</t>
  </si>
  <si>
    <t>PBC | L2 | 54 |128m2</t>
  </si>
  <si>
    <t>PBC | L2 | 55 |128m2</t>
  </si>
  <si>
    <t>PBC | L2 | 56 |128m2</t>
  </si>
  <si>
    <t>PBC | L2 | 57 |142.86m2</t>
  </si>
  <si>
    <t>PBC | L2 | 58 |155.76m2</t>
  </si>
  <si>
    <t>PBC | L2 | 59 |155.76m2</t>
  </si>
  <si>
    <t>PBC | L2 | 60 |155.76m2</t>
  </si>
  <si>
    <t>PBC | L2 | 61 |155.77m2</t>
  </si>
  <si>
    <t>PBC | L2 | 62 |144m2</t>
  </si>
  <si>
    <t>PBC | L2 | 63 |144m2</t>
  </si>
  <si>
    <t>PBC | L2 | 64 |144m2</t>
  </si>
  <si>
    <t>PBC | L2 | 65 |144m2</t>
  </si>
  <si>
    <t>PBC | L2 | 66 |128m2</t>
  </si>
  <si>
    <t>PBC | L2 | 67 |128m2</t>
  </si>
  <si>
    <t>PBC | L2 | 68 |128m2</t>
  </si>
  <si>
    <t>PBC | L2 | 69 |128m2</t>
  </si>
  <si>
    <t>PBC | L2 | 70 |128m2</t>
  </si>
  <si>
    <t>PBC | L2 | 71 |128m2</t>
  </si>
  <si>
    <t>PBC | L2 | 72 |128m2</t>
  </si>
  <si>
    <t>PBC | L2 | 73 |128m2</t>
  </si>
  <si>
    <t>PBC | L2 | 74 |128m2</t>
  </si>
  <si>
    <t>PBC | L2 | 75 |128m2</t>
  </si>
  <si>
    <t>PBC | L2 | 76 |200.34m2</t>
  </si>
  <si>
    <t>PBC | L2 | 77 |184.86m2</t>
  </si>
  <si>
    <t>PBC | L2 | 78 |152.12m2</t>
  </si>
  <si>
    <t>PBC | L2 | 79 |144.11m2</t>
  </si>
  <si>
    <t>PBC | L2 | 80 |144.34m2</t>
  </si>
  <si>
    <t>PBC | L2 | 81 |147.03m2</t>
  </si>
  <si>
    <t>PBC | L2 | 82 |151.81m2</t>
  </si>
  <si>
    <t>PBC | L2 | 83 |157.81m2</t>
  </si>
  <si>
    <t>PBC | L2 | 84 |141.89m2</t>
  </si>
  <si>
    <t>PBC | L2 | 85 |157.5m2</t>
  </si>
  <si>
    <t>PBC | L2 | 86 |157.5m2</t>
  </si>
  <si>
    <t>PBC | L2 | 87 |157.5m2</t>
  </si>
  <si>
    <t>PBC | L2 | 88 |157.5m2</t>
  </si>
  <si>
    <t>PBC | L2 | 89 |157.5m2</t>
  </si>
  <si>
    <t>PBC | L2 | 90 |157.5m2</t>
  </si>
  <si>
    <t>PBC | L2 | 91 |140m2</t>
  </si>
  <si>
    <t>PBC | L2 | 92 |172.8m2</t>
  </si>
  <si>
    <t>PBC | L2 | 93 |147.08m2</t>
  </si>
  <si>
    <t>PBC | L2 | 94 |140m2</t>
  </si>
  <si>
    <t>PBC | L2 | 95 |140m2</t>
  </si>
  <si>
    <t>PBC | L2 | 96 |140m2</t>
  </si>
  <si>
    <t>PBC | L2 | 97 |140m2</t>
  </si>
  <si>
    <t>PBC | L2 | 98 |140m2</t>
  </si>
  <si>
    <t>PBC | L2 | 99 |157.5m2</t>
  </si>
  <si>
    <t>PBC | L2 | 100 |157.5m2</t>
  </si>
  <si>
    <t>PBC | L2 | 101 |157.5m2</t>
  </si>
  <si>
    <t>PBC | L2 | 102 |161.88m2</t>
  </si>
  <si>
    <t>PBC | L2 | 103 |172.42m2</t>
  </si>
  <si>
    <t>PBC | L2 | 104 |180m2</t>
  </si>
  <si>
    <t>PBC | L2 | 32 |129.24m2</t>
  </si>
  <si>
    <t>PBC | L2 | 106 |180m2</t>
  </si>
  <si>
    <t>PBC | L2 | 107 |180m2</t>
  </si>
  <si>
    <t>PBC | L2 | 108 |180m2</t>
  </si>
  <si>
    <t>PBC | L2 | 109 |160m2</t>
  </si>
  <si>
    <t>PBC | L2 | 110 |160m2</t>
  </si>
  <si>
    <t>PBC | L2 | 111 |160m2</t>
  </si>
  <si>
    <t>PBC | L2 | 112 |185.43m2</t>
  </si>
  <si>
    <t>PBC | L2 | 113 |172.87m2</t>
  </si>
  <si>
    <t>PBC | L2 | 114 |160m2</t>
  </si>
  <si>
    <t>PBC | L2 | 115 |160m2</t>
  </si>
  <si>
    <t>PBC | L2 | 116 |160m2</t>
  </si>
  <si>
    <t>PBC | L2 | 117 |170m2</t>
  </si>
  <si>
    <t>PBC | L2 | 118 |170m2</t>
  </si>
  <si>
    <t>PBC | L2 | 119 |170m2</t>
  </si>
  <si>
    <t>PBC | L2 | 120 |196.86m2</t>
  </si>
  <si>
    <t>PBC | L2 | 121 |196.66m2</t>
  </si>
  <si>
    <t>PBC | L2 | 122 |180m2</t>
  </si>
  <si>
    <t>PBC | L2 | 123 |180m2</t>
  </si>
  <si>
    <t>PBC | L2 | 124 |180m2</t>
  </si>
  <si>
    <t>PBC | L2 | 125 |180m2</t>
  </si>
  <si>
    <t>PBC | L2 | 126 |180m2</t>
  </si>
  <si>
    <t>PBC | L2 | 127 |180m2</t>
  </si>
  <si>
    <t>PBC | L2 | 128 |170m2</t>
  </si>
  <si>
    <t>PBC | L2 | 129 |170.93m2</t>
  </si>
  <si>
    <t>PBC | L2 | 130 |179.74m2</t>
  </si>
  <si>
    <t>PBC | L2 | 131 |160m2</t>
  </si>
  <si>
    <t>PBC | L2 | 132 |160m2</t>
  </si>
  <si>
    <t>PBC | L2 | 133 |180m2</t>
  </si>
  <si>
    <t>PBC | L2 | 134 |180m2</t>
  </si>
  <si>
    <t>PBC | L2 | 135 |180m2</t>
  </si>
  <si>
    <t>PBC | L2 | 136 |180m2</t>
  </si>
  <si>
    <t>PBC | L2 | 137 |180m2</t>
  </si>
  <si>
    <t>PBC | L2 | 138 |180m2</t>
  </si>
  <si>
    <t>PBC | L2 | 139 |180m2</t>
  </si>
  <si>
    <t>PBC | L2 | 140 |194.82m2</t>
  </si>
  <si>
    <t>PBC | L2 | 141 |170.73m2</t>
  </si>
  <si>
    <t>PBC | L2 | 142 |148.75m2</t>
  </si>
  <si>
    <t>PBC | L2 | 143 |148.75m2</t>
  </si>
  <si>
    <t>PBC | L2 | 144 |148.75m2</t>
  </si>
  <si>
    <t>PBC | L2 | 145 |148.75m2</t>
  </si>
  <si>
    <t>PBC | L2 | 146 |140m2</t>
  </si>
  <si>
    <t>PBC | L2 | 147 |140m2</t>
  </si>
  <si>
    <t>PBC | L2 | 148 |140m2</t>
  </si>
  <si>
    <t>PBC | L2 | 149 |140m2</t>
  </si>
  <si>
    <t>PBC | L2 | 150 |140m2</t>
  </si>
  <si>
    <t>PBC | L2 | 151 |140m2</t>
  </si>
  <si>
    <t>PBC | L2 | 152 |140m2</t>
  </si>
  <si>
    <t>PBC | L2 | 153 |150.3m2</t>
  </si>
  <si>
    <t>PBC | M1 | 1 |202.69m2</t>
  </si>
  <si>
    <t>MANGLAR</t>
  </si>
  <si>
    <t>PBC | M1 | 2 |202.69m2</t>
  </si>
  <si>
    <t>PBC | M1 | 3 |219.98m2</t>
  </si>
  <si>
    <t>PBC | M1 | 4 |233.57m2</t>
  </si>
  <si>
    <t>PBC | M1 | 5 |220m2</t>
  </si>
  <si>
    <t>PBC | M1 | 6 |220m2</t>
  </si>
  <si>
    <t>PBC | M1 | 7 |220m2</t>
  </si>
  <si>
    <t>PBC | M1 | 8 |220m2</t>
  </si>
  <si>
    <t>PBC | M1 | 9 |220m2</t>
  </si>
  <si>
    <t>PBC | M1 | 10 |200m2</t>
  </si>
  <si>
    <t>PBC | M1 | 11 |200m2</t>
  </si>
  <si>
    <t>PBC | M1 | 12 |200m2</t>
  </si>
  <si>
    <t>PBC | M1 | 13 |200m2</t>
  </si>
  <si>
    <t>PBC | M1 | 14 |200m2</t>
  </si>
  <si>
    <t>PBC | M1 | 15 |200m2</t>
  </si>
  <si>
    <t>PBC | M1 | 16 |200m2</t>
  </si>
  <si>
    <t>PBC | M1 | 17 |200m2</t>
  </si>
  <si>
    <t>PBC | M1 | 18 |200m2</t>
  </si>
  <si>
    <t>PBC | M1 | 19 |200m2</t>
  </si>
  <si>
    <t>PBC | M1 | 20 |236.26m2</t>
  </si>
  <si>
    <t>PBC | M1 | 21 |220m2</t>
  </si>
  <si>
    <t>PBC | M1 | 22 |220m2</t>
  </si>
  <si>
    <t>PBC | M1 | 23 |220m2</t>
  </si>
  <si>
    <t>PBC | M1 | 24 |240m2</t>
  </si>
  <si>
    <t>PBC | M1 | R-61 |128m2</t>
  </si>
  <si>
    <t>R-61</t>
  </si>
  <si>
    <t>PBC | M1 | R-62 |139m2</t>
  </si>
  <si>
    <t>R-62</t>
  </si>
  <si>
    <t>PBC | M1 | 25 |240m2</t>
  </si>
  <si>
    <t>PBC | T2 | R-62 |250m2</t>
  </si>
  <si>
    <t>PBC | M1 | 26 |240m2</t>
  </si>
  <si>
    <t>PBC | P1 | R-8 |160m2</t>
  </si>
  <si>
    <t>PBC | M1 | 27 |360.67m2</t>
  </si>
  <si>
    <t>PBC | M1 | 28 |577.03m2</t>
  </si>
  <si>
    <t>PBC | M1 | 29 |269.27m2</t>
  </si>
  <si>
    <t>PBC | M1 | 30 |269.27m2</t>
  </si>
  <si>
    <t>PBC | M1 | 31 |269.27m2</t>
  </si>
  <si>
    <t>PBC | M1 | 32 |269.27m2</t>
  </si>
  <si>
    <t>PBC | M1 | 33 |269.27m2</t>
  </si>
  <si>
    <t>PBC | M1 | 34 |269.27m2</t>
  </si>
  <si>
    <t>PBC | M1 | 35 |338.4m2</t>
  </si>
  <si>
    <t>PBC | M1 | 36 |234.8m2</t>
  </si>
  <si>
    <t>PBC | M1 | 37 |200m2</t>
  </si>
  <si>
    <t>PBC | M1 | R-133 |240m2</t>
  </si>
  <si>
    <t>R-133</t>
  </si>
  <si>
    <t>PBC | M1 | 38 |200m2</t>
  </si>
  <si>
    <t>PBC | M1 | 39 |200m2</t>
  </si>
  <si>
    <t>PBC | M1 | R-130 |220m2</t>
  </si>
  <si>
    <t>R-130</t>
  </si>
  <si>
    <t>PBC | M1 | 40 |200m2</t>
  </si>
  <si>
    <t>PBC | M1 | 41 |200m2</t>
  </si>
  <si>
    <t>PBC | M1 | 42 |200m2</t>
  </si>
  <si>
    <t>PBC | M1 | 43 |200m2</t>
  </si>
  <si>
    <t>PBC | M1 | 44 |200m2</t>
  </si>
  <si>
    <t>PBC | M1 | 45 |200m2</t>
  </si>
  <si>
    <t>PBC | M1 | 46 |200m2</t>
  </si>
  <si>
    <t>PBC | M1 | 47 |200m2</t>
  </si>
  <si>
    <t>PBC | M1 | 48 |200m2</t>
  </si>
  <si>
    <t>PBC | M1 | 49 |215.86m2</t>
  </si>
  <si>
    <t>PBC | M1 | 50 |227.27m2</t>
  </si>
  <si>
    <t>PBC | M1 | 51 |202.69m2</t>
  </si>
  <si>
    <t>PBC | M1 | 52 |202.69m2</t>
  </si>
  <si>
    <t>PBC | M1 | 53 |278.8m2</t>
  </si>
  <si>
    <t>PBC | M1 | 54 |233.72m2</t>
  </si>
  <si>
    <t>PBC | M1 | 55 |233.72m2</t>
  </si>
  <si>
    <t>PBC | M1 | 56 |233.72m2</t>
  </si>
  <si>
    <t>PBC | M1 | 57 |266.65m2</t>
  </si>
  <si>
    <t>PBC | M1 | 58 |311.49m2</t>
  </si>
  <si>
    <t>PBC | M1 | 59 |274.69m2</t>
  </si>
  <si>
    <t>PBC | M1 | 60 |274.69m2</t>
  </si>
  <si>
    <t>PBC | M1 | R-94 |282.5m2</t>
  </si>
  <si>
    <t>PBC | M1 | 61 |274.69m2</t>
  </si>
  <si>
    <t>PBC | M1 | R-95 |293.75m2</t>
  </si>
  <si>
    <t>PBC | M1 | 62 |322.15m2</t>
  </si>
  <si>
    <t>PBC | M1 | 63 |323.23m2</t>
  </si>
  <si>
    <t>PBC | M1 | 64 |277.73m2</t>
  </si>
  <si>
    <t>PBC | M1 | 65 |277.73m2</t>
  </si>
  <si>
    <t>PBC | M1 | 66 |277.73m2</t>
  </si>
  <si>
    <t>PBC | M1 | 67 |277.73m2</t>
  </si>
  <si>
    <t>PBC | M1 | 68 |313.01m2</t>
  </si>
  <si>
    <t>PBC | M1 | 69 |372.42m2</t>
  </si>
  <si>
    <t>PBC | M1 | 70 |323.13m2</t>
  </si>
  <si>
    <t>PBC | M1 | 71 |323.13m2</t>
  </si>
  <si>
    <t>PBC | M1 | 72 |323.13m2</t>
  </si>
  <si>
    <t>PBC | M1 | 73 |323.13m2</t>
  </si>
  <si>
    <t>PBC | M1 | 74 |323.13m2</t>
  </si>
  <si>
    <t>PBC | M1 | 75 |386.91m2</t>
  </si>
  <si>
    <t>PBC | M1 | 76 |393.47m2</t>
  </si>
  <si>
    <t>PBC | M1 | 77 |330m2</t>
  </si>
  <si>
    <t>PBC | M1 | 78 |330m2</t>
  </si>
  <si>
    <t>PBC | M1 | 79 |330m2</t>
  </si>
  <si>
    <t>PBC | M2 | 1 |129.36m2</t>
  </si>
  <si>
    <t>PBC | M2 | R-1 |140m2</t>
  </si>
  <si>
    <t>PBC | M2 | 2 |129.36m2</t>
  </si>
  <si>
    <t>PBC | M2 | 3 |129.36m2</t>
  </si>
  <si>
    <t>PBC | M2 | 4 |129.36m2</t>
  </si>
  <si>
    <t>PBC | M2 | R-65 |137.6m2</t>
  </si>
  <si>
    <t>PBC | M2 | 5 |129.36m2</t>
  </si>
  <si>
    <t>PBC | M2 | 6 |214.61m2</t>
  </si>
  <si>
    <t>PBC | S4 | R-28 |421.11m2</t>
  </si>
  <si>
    <t>PBC | M2 | 7 |213.78m2</t>
  </si>
  <si>
    <t>PBC | M2 | R-91 |128m2</t>
  </si>
  <si>
    <t>PBC | M2 | R-92 |128m2</t>
  </si>
  <si>
    <t>PBC | M2 | 8 |147.85m2</t>
  </si>
  <si>
    <t>PBC | M2 | 9 |147.85m2</t>
  </si>
  <si>
    <t>PBC | M2 | R-16 |147.88m2</t>
  </si>
  <si>
    <t>PBC | M2 | 10 |147.85m2</t>
  </si>
  <si>
    <t>PBC | M2 | R-15 |147.88m2</t>
  </si>
  <si>
    <t>PBC | M2 | 11 |147.85m2</t>
  </si>
  <si>
    <t>PBC | M2 | R-14 |147.88m2</t>
  </si>
  <si>
    <t>PBC | M2 | 12 |147.85m2</t>
  </si>
  <si>
    <t>PBC | M2 | R-13 |147.88m2</t>
  </si>
  <si>
    <t>PBC | M2 | 13 |147.85m2</t>
  </si>
  <si>
    <t>PBC | M2 | 14 |147.85m2</t>
  </si>
  <si>
    <t>PBC | M2 | 15 |147.85m2</t>
  </si>
  <si>
    <t>PBC | M2 | 16 |147.85m2</t>
  </si>
  <si>
    <t>PBC | M2 | 17 |147.85m2</t>
  </si>
  <si>
    <t>PBC | M2 | 18 |147.85m2</t>
  </si>
  <si>
    <t>PBC | M2 | R-7 |147.88m2</t>
  </si>
  <si>
    <t>PBC | M2 | 19 |147.85m2</t>
  </si>
  <si>
    <t>PBC | M2 | R-19 |147.88m2</t>
  </si>
  <si>
    <t>PBC | M2 | 20 |147.85m2</t>
  </si>
  <si>
    <t>PBC | M2 | R-20 |147.88m2</t>
  </si>
  <si>
    <t>PBC | M2 | 21 |147.87m2</t>
  </si>
  <si>
    <t>PBC | M2 | R-39 |147.82m2</t>
  </si>
  <si>
    <t>PBC | M2 | 22 |212m2</t>
  </si>
  <si>
    <t>PBC | M2 | R-37 |201.86m2</t>
  </si>
  <si>
    <t>PBC | M2 | 23 |238.68m2</t>
  </si>
  <si>
    <t>PBC | M2 | 24 |146.31m2</t>
  </si>
  <si>
    <t>PBC | M2 | 25 |145.55m2</t>
  </si>
  <si>
    <t>PBC | M2 | 26 |145.55m2</t>
  </si>
  <si>
    <t>PBC | M2 | 27 |129.38m2</t>
  </si>
  <si>
    <t>PBC | M2 | 28 |129.38m2</t>
  </si>
  <si>
    <t>PBC | M2 | 29 |129.38m2</t>
  </si>
  <si>
    <t>PBC | M2 | 30 |129.38m2</t>
  </si>
  <si>
    <t>PBC | M2 | 31 |129.38m2</t>
  </si>
  <si>
    <t>PBC | M2 | R-31 |129.6m2</t>
  </si>
  <si>
    <t>PBC | M2 | 32 |129.38m2</t>
  </si>
  <si>
    <t>PBC | M2 | R-32 |129.6m2</t>
  </si>
  <si>
    <t>PBC | M2 | 33 |142.03m2</t>
  </si>
  <si>
    <t>PBC | M2 | R-38 |168.6m2</t>
  </si>
  <si>
    <t>PBC | M2 | 34 |148.67m2</t>
  </si>
  <si>
    <t>PBC | M2 | R-93 |150.5m2</t>
  </si>
  <si>
    <t>PBC | M2 | 35 |136m2</t>
  </si>
  <si>
    <t>PBC | M2 | R-42 |131.86m2</t>
  </si>
  <si>
    <t>PBC | M2 | 36 |136m2</t>
  </si>
  <si>
    <t>PBC | M2 | R-43 |130.15m2</t>
  </si>
  <si>
    <t>PBC | M2 | 37 |128m2</t>
  </si>
  <si>
    <t>PBC | M2 | R-44 |128.56m2</t>
  </si>
  <si>
    <t>PBC | M2 | 38 |128m2</t>
  </si>
  <si>
    <t>PBC | M2 | R-45 |129.79m2</t>
  </si>
  <si>
    <t>PBC | M2 | 39 |128m2</t>
  </si>
  <si>
    <t>PBC | M2 | R-49 |128m2</t>
  </si>
  <si>
    <t>PBC | M2 | 40 |128m2</t>
  </si>
  <si>
    <t>PBC | M2 | R-47 |129.6m2</t>
  </si>
  <si>
    <t>PBC | M2 | 41 |128m2</t>
  </si>
  <si>
    <t>PBC | M2 | 42 |128m2</t>
  </si>
  <si>
    <t>PBC | M2 | 43 |128m2</t>
  </si>
  <si>
    <t>PBC | M2 | 44 |128m2</t>
  </si>
  <si>
    <t>PBC | M2 | 45 |128m2</t>
  </si>
  <si>
    <t>PBC | M2 | 46 |128m2</t>
  </si>
  <si>
    <t>PBC | M2 | 47 |128m2</t>
  </si>
  <si>
    <t>PBC | M2 | R-46 |129.63m2</t>
  </si>
  <si>
    <t>PBC | M2 | 48 |128m2</t>
  </si>
  <si>
    <t>PBC | M2 | R-50 |128m2</t>
  </si>
  <si>
    <t>PBC | M2 | 49 |128m2</t>
  </si>
  <si>
    <t>PBC | M2 | R-26 |129.6m2</t>
  </si>
  <si>
    <t>PBC | M2 | 50 |128m2</t>
  </si>
  <si>
    <t>PBC | M2 | R-25 |129.6m2</t>
  </si>
  <si>
    <t>PBC | M2 | 51 |128m2</t>
  </si>
  <si>
    <t>PBC | M2 | R-24 |129.6m2</t>
  </si>
  <si>
    <t>PBC | M2 | 52 |147.66m2</t>
  </si>
  <si>
    <t>PBC | M2 | R-23 |238.54m2</t>
  </si>
  <si>
    <t>PBC | M2 | 53 |151.15m2</t>
  </si>
  <si>
    <t>PBC | M2 | R-22 |212m2</t>
  </si>
  <si>
    <t>PBC | M2 | 54 |129.36m2</t>
  </si>
  <si>
    <t>PBC | M2 | R-21 |147.88m2</t>
  </si>
  <si>
    <t>PBC | M2 | 55 |129.36m2</t>
  </si>
  <si>
    <t>PBC | M2 | 56 |129.36m2</t>
  </si>
  <si>
    <t>PBC | M2 | R-2 |140m2</t>
  </si>
  <si>
    <t>PBC | M2 | 57 |145.53m2</t>
  </si>
  <si>
    <t>PBC | M2 | R-64 |165.6m2</t>
  </si>
  <si>
    <t>PBC | M2 | 58 |143.71m2</t>
  </si>
  <si>
    <t>PBC | M2 | R-103 |172.94m2</t>
  </si>
  <si>
    <t>PBC | M2 | 59 |137.4m2</t>
  </si>
  <si>
    <t>PBC | M2 | R-66 |137.6m2</t>
  </si>
  <si>
    <t>R-66</t>
  </si>
  <si>
    <t>PBC | M2 | 60 |137.4m2</t>
  </si>
  <si>
    <t>PBC | M2 | 61 |137.4m2</t>
  </si>
  <si>
    <t>PBC | M2 | 62 |137.4m2</t>
  </si>
  <si>
    <t>PBC | M2 | R-62 |166.31m2</t>
  </si>
  <si>
    <t>PBC | M2 | 63 |137.4m2</t>
  </si>
  <si>
    <t>PBC | M2 | R-67 |137.4m2</t>
  </si>
  <si>
    <t>PBC | M2 | 64 |165.51m2</t>
  </si>
  <si>
    <t>PBC | M2 | R-70 |144m2</t>
  </si>
  <si>
    <t>PBC | M2 | 65 |168.5m2</t>
  </si>
  <si>
    <t>PBC | M2 | 66 |166.31m2</t>
  </si>
  <si>
    <t>PBC | S4 | R-27 |421.2m2</t>
  </si>
  <si>
    <t>PBC | M2 | 67 |166.31m2</t>
  </si>
  <si>
    <t>PBC | M2 | 68 |166.31m2</t>
  </si>
  <si>
    <t>PBC | M2 | 69 |166.31m2</t>
  </si>
  <si>
    <t>PBC | M2 | R-75 |166.25m2</t>
  </si>
  <si>
    <t>PBC | M2 | 70 |160.73m2</t>
  </si>
  <si>
    <t>PBC | M2 | R-71 |161m2</t>
  </si>
  <si>
    <t>PBC | M2 | 71 |157.15m2</t>
  </si>
  <si>
    <t>PBC | M2 | R-84 |154.88m2</t>
  </si>
  <si>
    <t>PBC | M2 | 72 |160.65m2</t>
  </si>
  <si>
    <t>PBC | M2 | 73 |160.65m2</t>
  </si>
  <si>
    <t>PBC | M2 | 74 |160.65m2</t>
  </si>
  <si>
    <t>PBC | M2 | 75 |160.65m2</t>
  </si>
  <si>
    <t>PBC | M2 | 76 |160.65m2</t>
  </si>
  <si>
    <t>PBC | M2 | 77 |150.61m2</t>
  </si>
  <si>
    <t>PBC | M2 | R-78 |161.88m2</t>
  </si>
  <si>
    <t>PBC | M2 | 78 |150.98m2</t>
  </si>
  <si>
    <t>PBC | M2 | 79 |162.27m2</t>
  </si>
  <si>
    <t>PBC | M2 | 80 |162.27m2</t>
  </si>
  <si>
    <t>PBC | M2 | 81 |162.27m2</t>
  </si>
  <si>
    <t>PBC | M2 | 82 |162.25m2</t>
  </si>
  <si>
    <t>PBC | M2 | 83 |172.09m2</t>
  </si>
  <si>
    <t>PBC | M2 | 84 |172.74m2</t>
  </si>
  <si>
    <t>PBC | M2 | 85 |153.61m2</t>
  </si>
  <si>
    <t>PBC | M2 | 86 |153.61m2</t>
  </si>
  <si>
    <t>PBC | M2 | 87 |153.61m2</t>
  </si>
  <si>
    <t>PBC | M2 | 88 |153.61m2</t>
  </si>
  <si>
    <t>PBC | M2 | 89 |143.47m2</t>
  </si>
  <si>
    <t>PBC | A1 | 1 |225m2</t>
  </si>
  <si>
    <t>LAGO I</t>
  </si>
  <si>
    <t>PBC | A1 | 2 |225m2</t>
  </si>
  <si>
    <t>PBC | A1 | 3 |225m2</t>
  </si>
  <si>
    <t>PBC | A1 | 4 |225m2</t>
  </si>
  <si>
    <t>PBC | A1 | 5 |225m2</t>
  </si>
  <si>
    <t>PBC | A1 | 6 |225m2</t>
  </si>
  <si>
    <t>PBC | A1 | 7 |225m2</t>
  </si>
  <si>
    <t>PBC | A1 | 8 |225m2</t>
  </si>
  <si>
    <t>PBC | A1 | 9 |225m2</t>
  </si>
  <si>
    <t>PBC | A1 | 10 |225.81m2</t>
  </si>
  <si>
    <t>PBC | A1 | 11 |396.33m2</t>
  </si>
  <si>
    <t>PBC | A1 | 12 |450.75m2</t>
  </si>
  <si>
    <t>PBC | A1 | 13 |275m2</t>
  </si>
  <si>
    <t>PBC | A1 | 14 |275m2</t>
  </si>
  <si>
    <t>PBC | A1 | 15 |275m2</t>
  </si>
  <si>
    <t>PBC | A1 | 16 |275m2</t>
  </si>
  <si>
    <t>PBC | A1 | 17 |275m2</t>
  </si>
  <si>
    <t>PBC | A1 | 18 |275m2</t>
  </si>
  <si>
    <t>PBC | A1 | 19 |275m2</t>
  </si>
  <si>
    <t>PBC | A1 | 20 |250m2</t>
  </si>
  <si>
    <t>PBC | A1 | 21 |250m2</t>
  </si>
  <si>
    <t>PBC | A1 | 22 |250m2</t>
  </si>
  <si>
    <t>PBC | A1 | 23 |250m2</t>
  </si>
  <si>
    <t>PBC | A1 | 24 |250m2</t>
  </si>
  <si>
    <t>PBC | A1 | 25 |250m2</t>
  </si>
  <si>
    <t>PBC | A1 | 26 |250m2</t>
  </si>
  <si>
    <t>PBC | A1 | 27 |205.95m2</t>
  </si>
  <si>
    <t>PBC | A1 | 28 |205.95m2</t>
  </si>
  <si>
    <t>PBC | A1 | 29 |212.5m2</t>
  </si>
  <si>
    <t>PBC | A1 | 30 |212.5m2</t>
  </si>
  <si>
    <t>PBC | A1 | 31 |212.5m2</t>
  </si>
  <si>
    <t>PBC | A1 | 32 |212.5m2</t>
  </si>
  <si>
    <t>PBC | A1 | 33 |212.5m2</t>
  </si>
  <si>
    <t>PBC | A1 | 34 |212.5m2</t>
  </si>
  <si>
    <t>PBC | A1 | 35 |212.5m2</t>
  </si>
  <si>
    <t>PBC | A1 | 36 |212.5m2</t>
  </si>
  <si>
    <t>PBC | A1 | 37 |212.5m2</t>
  </si>
  <si>
    <t>PBC | A1 | 38 |212.5m2</t>
  </si>
  <si>
    <t>PBC | A1 | 39 |212.5m2</t>
  </si>
  <si>
    <t>PBC | A1 | 40 |240.16m2</t>
  </si>
  <si>
    <t>PBC | A1 | 41 |200m2</t>
  </si>
  <si>
    <t>PBC | A1 | 42 |200m2</t>
  </si>
  <si>
    <t>PBC | A1 | 43 |200m2</t>
  </si>
  <si>
    <t>PBC | A1 | 44 |200m2</t>
  </si>
  <si>
    <t>PBC | A1 | 45 |200m2</t>
  </si>
  <si>
    <t>PBC | A1 | 46 |200m2</t>
  </si>
  <si>
    <t>PBC | A1 | 47 |200m2</t>
  </si>
  <si>
    <t>PBC | A1 | 48 |200m2</t>
  </si>
  <si>
    <t>PBC | A1 | 49 |200m2</t>
  </si>
  <si>
    <t>PBC | A1 | 50 |200m2</t>
  </si>
  <si>
    <t>PBC | A1 | 51 |200m2</t>
  </si>
  <si>
    <t>PBC | A1 | 52 |225m2</t>
  </si>
  <si>
    <t>PBC | A1 | 53 |225m2</t>
  </si>
  <si>
    <t>PBC | A1 | 54 |225m2</t>
  </si>
  <si>
    <t>PBC | A1 | 55 |225m2</t>
  </si>
  <si>
    <t>PBC | A1 | 56 |225m2</t>
  </si>
  <si>
    <t>PBC | A1 | 57 |225m2</t>
  </si>
  <si>
    <t>PBC | A1 | 58 |225m2</t>
  </si>
  <si>
    <t>PBC | A1 | 59 |224.67m2</t>
  </si>
  <si>
    <t>PBC | A1 | 60 |283.39m2</t>
  </si>
  <si>
    <t>PBC | A1 | 61 |250m2</t>
  </si>
  <si>
    <t>PBC | A1 | 62 |250m2</t>
  </si>
  <si>
    <t>PBC | A1 | 63 |250m2</t>
  </si>
  <si>
    <t>PBC | A1 | 64 |250m2</t>
  </si>
  <si>
    <t>PBC | A1 | 65 |250m2</t>
  </si>
  <si>
    <t>PBC | A1 | 66 |250m2</t>
  </si>
  <si>
    <t>PBC | A1 | 67 |250m2</t>
  </si>
  <si>
    <t>PBC | A1 | 68 |244m2</t>
  </si>
  <si>
    <t>PBC | A1 | 69 |244m2</t>
  </si>
  <si>
    <t>PBC | A1 | 70 |244m2</t>
  </si>
  <si>
    <t>PBC | A1 | 71 |244m2</t>
  </si>
  <si>
    <t>PBC | A1 | 72 |243.12m2</t>
  </si>
  <si>
    <t>PBC | A1 | 73 |300m2</t>
  </si>
  <si>
    <t>PBC | A1 | 74 |300m2</t>
  </si>
  <si>
    <t>PBC | A1 | 75 |300m2</t>
  </si>
  <si>
    <t>PBC | A1 | 76 |300m2</t>
  </si>
  <si>
    <t>PBC | A1 | 77 |300m2</t>
  </si>
  <si>
    <t>PBC | A1 | 78 |300m2</t>
  </si>
  <si>
    <t>PBC | A1 | 79 |354.86m2</t>
  </si>
  <si>
    <t>PBC | A1 | 80 |354.86m2</t>
  </si>
  <si>
    <t>PBC | A1 | 81 |354.86m2</t>
  </si>
  <si>
    <t>PBC | A1 | 82 |354.86m2</t>
  </si>
  <si>
    <t>PBC | A1 | 83 |300m2</t>
  </si>
  <si>
    <t>PBC | A1 | 84 |300m2</t>
  </si>
  <si>
    <t>PBC | A1 | 85 |300m2</t>
  </si>
  <si>
    <t>PBC | A1 | 86 |300m2</t>
  </si>
  <si>
    <t>PBC | A1 | 87 |300m2</t>
  </si>
  <si>
    <t>PBC | A1 | 88 |300m2</t>
  </si>
  <si>
    <t>PBC | A2 | 1 |146.91m2</t>
  </si>
  <si>
    <t>PBC | A2 | 2 |144m2</t>
  </si>
  <si>
    <t>PBC | A2 | 3 |128m2</t>
  </si>
  <si>
    <t>PBC | A2 | 4 |128m2</t>
  </si>
  <si>
    <t>PBC | A2 | 5 |128m2</t>
  </si>
  <si>
    <t>PBC | A2 | 6 |128m2</t>
  </si>
  <si>
    <t>PBC | A2 | 7 |128m2</t>
  </si>
  <si>
    <t>PBC | A2 | 8 |128m2</t>
  </si>
  <si>
    <t>PBC | A2 | 9 |128m2</t>
  </si>
  <si>
    <t>PBC | A2 | 10 |128m2</t>
  </si>
  <si>
    <t>PBC | A2 | 11 |128m2</t>
  </si>
  <si>
    <t>PBC | A2 | 12 |128m2</t>
  </si>
  <si>
    <t>PBC | A2 | 13 |128m2</t>
  </si>
  <si>
    <t>PBC | A2 | 14 |128m2</t>
  </si>
  <si>
    <t>PBC | A2 | 15 |128m2</t>
  </si>
  <si>
    <t>PBC | A2 | 16 |128m2</t>
  </si>
  <si>
    <t>PBC | A2 | 17 |128m2</t>
  </si>
  <si>
    <t>PBC | A2 | 18 |128m2</t>
  </si>
  <si>
    <t>PBC | A2 | 19 |128m2</t>
  </si>
  <si>
    <t>PBC | A2 | 20 |128m2</t>
  </si>
  <si>
    <t>PBC | A2 | 21 |128m2</t>
  </si>
  <si>
    <t>PBC | A2 | 22 |128m2</t>
  </si>
  <si>
    <t>PBC | A2 | 23 |128m2</t>
  </si>
  <si>
    <t>PBC | A2 | 24 |128m2</t>
  </si>
  <si>
    <t>PBC | A2 | 25 |128m2</t>
  </si>
  <si>
    <t>PBC | A2 | 26 |128m2</t>
  </si>
  <si>
    <t>PBC | A2 | 27 |128m2</t>
  </si>
  <si>
    <t>PBC | A2 | 28 |128m2</t>
  </si>
  <si>
    <t>PBC | A2 | 29 |128m2</t>
  </si>
  <si>
    <t>PBC | A2 | 30 |128m2</t>
  </si>
  <si>
    <t>PBC | A2 | 31 |128m2</t>
  </si>
  <si>
    <t>PBC | A2 | 32 |128m2</t>
  </si>
  <si>
    <t>PBC | A2 | 33 |128m2</t>
  </si>
  <si>
    <t>PBC | A2 | 34 |128m2</t>
  </si>
  <si>
    <t>PBC | A2 | 35 |128m2</t>
  </si>
  <si>
    <t>PBC | A2 | 36 |128m2</t>
  </si>
  <si>
    <t>PBC | A2 | 37 |128m2</t>
  </si>
  <si>
    <t>PBC | A2 | 38 |128m2</t>
  </si>
  <si>
    <t>PBC | A2 | 39 |128m2</t>
  </si>
  <si>
    <t>PBC | A2 | 40 |128m2</t>
  </si>
  <si>
    <t>PBC | A2 | 41 |128m2</t>
  </si>
  <si>
    <t>PBC | A2 | 42 |128m2</t>
  </si>
  <si>
    <t>PBC | A2 | 43 |128m2</t>
  </si>
  <si>
    <t>PBC | A2 | 44 |160m2</t>
  </si>
  <si>
    <t>PBC | A2 | 45 |144m2</t>
  </si>
  <si>
    <t>PBC | A2 | 46 |144m2</t>
  </si>
  <si>
    <t>PBC | A2 | 47 |144m2</t>
  </si>
  <si>
    <t>PBC | A2 | 48 |128m2</t>
  </si>
  <si>
    <t>PBC | A2 | 49 |128m2</t>
  </si>
  <si>
    <t>PBC | A2 | 50 |128m2</t>
  </si>
  <si>
    <t>PBC | A2 | 51 |200.72m2</t>
  </si>
  <si>
    <t>PBC | A2 | 52 |149.08m2</t>
  </si>
  <si>
    <t>PBC | A2 | 53 |128m2</t>
  </si>
  <si>
    <t>PBC | A2 | 54 |128m2</t>
  </si>
  <si>
    <t>PBC | A2 | 55 |128m2</t>
  </si>
  <si>
    <t>PBC | A2 | 56 |128m2</t>
  </si>
  <si>
    <t>PBC | A2 | 57 |128m2</t>
  </si>
  <si>
    <t>PBC | A2 | 58 |128m2</t>
  </si>
  <si>
    <t>PBC | A2 | 59 |128m2</t>
  </si>
  <si>
    <t>PBC | A2 | 60 |128m2</t>
  </si>
  <si>
    <t>PBC | A2 | 61 |145.31m2</t>
  </si>
  <si>
    <t>PBC | A2 | 62 |144m2</t>
  </si>
  <si>
    <t>PBC | A2 | 63 |144m2</t>
  </si>
  <si>
    <t>PBC | A2 | 64 |144m2</t>
  </si>
  <si>
    <t>PBC | A2 | 65 |144m2</t>
  </si>
  <si>
    <t>PBC | A2 | 66 |144m2</t>
  </si>
  <si>
    <t>PBC | A2 | 67 |180m2</t>
  </si>
  <si>
    <t>PBC | A2 | 68 |180m2</t>
  </si>
  <si>
    <t>PBC | A2 | 69 |180m2</t>
  </si>
  <si>
    <t>PBC | A2 | 70 |180m2</t>
  </si>
  <si>
    <t>PBC | A2 | 71 |180m2</t>
  </si>
  <si>
    <t>PBC | A2 | 72 |181.63m2</t>
  </si>
  <si>
    <t>PBC | A2 | 73 |196m2</t>
  </si>
  <si>
    <t>PBC | A2 | 74 |180m2</t>
  </si>
  <si>
    <t>PBC | A2 | 75 |180m2</t>
  </si>
  <si>
    <t>PBC | A2 | 76 |192m2</t>
  </si>
  <si>
    <t>PBC | A2 | 77 |180m2</t>
  </si>
  <si>
    <t>PBC | A2 | 78 |180m2</t>
  </si>
  <si>
    <t>PBC | A2 | 79 |180m2</t>
  </si>
  <si>
    <t>PBC | A2 | 80 |180m2</t>
  </si>
  <si>
    <t>PBC | A2 | 81 |180m2</t>
  </si>
  <si>
    <t>PBC | A2 | 82 |181.63m2</t>
  </si>
  <si>
    <t>PBC | A2 | 83 |145.31m2</t>
  </si>
  <si>
    <t>PBC | A2 | 84 |144m2</t>
  </si>
  <si>
    <t>PBC | A2 | 85 |144m2</t>
  </si>
  <si>
    <t>PBC | A2 | 86 |144m2</t>
  </si>
  <si>
    <t>PBC | A2 | 87 |144m2</t>
  </si>
  <si>
    <t>PBC | A2 | 88 |144m2</t>
  </si>
  <si>
    <t>PBC | A2 | 89 |140m2</t>
  </si>
  <si>
    <t>PBC | A2 | 90 |140m2</t>
  </si>
  <si>
    <t>PBC | A2 | 91 |140m2</t>
  </si>
  <si>
    <t>PBC | A2 | 92 |140m2</t>
  </si>
  <si>
    <t>PBC | A2 | 93 |140m2</t>
  </si>
  <si>
    <t>PBC | A2 | 94 |140m2</t>
  </si>
  <si>
    <t>PBC | A2 | 95 |140m2</t>
  </si>
  <si>
    <t>PBC | A2 | 96 |140m2</t>
  </si>
  <si>
    <t>PBC | A2 | 97 |140m2</t>
  </si>
  <si>
    <t>PBC | A2 | 98 |140m2</t>
  </si>
  <si>
    <t>PBC | A2 | 99 |140m2</t>
  </si>
  <si>
    <t>PBC | A2 | 100 |140m2</t>
  </si>
  <si>
    <t>PBC | A2 | 101 |140m2</t>
  </si>
  <si>
    <t>PBC | A2 | 102 |140m2</t>
  </si>
  <si>
    <t>PBC | A2 | 103 |140m2</t>
  </si>
  <si>
    <t>PBC | A2 | 104 |140m2</t>
  </si>
  <si>
    <t>PBC | A2 | 105 |128m2</t>
  </si>
  <si>
    <t>PBC | A2 | 106 |128m2</t>
  </si>
  <si>
    <t>PBC | A2 | 107 |128m2</t>
  </si>
  <si>
    <t>PBC | A2 | 108 |128m2</t>
  </si>
  <si>
    <t>PBC | A2 | 109 |128m2</t>
  </si>
  <si>
    <t>PBC | A2 | 110 |128m2</t>
  </si>
  <si>
    <t>PBC | A2 | 111 |128m2</t>
  </si>
  <si>
    <t>PBC | A2 | 112 |128m2</t>
  </si>
  <si>
    <t>PBC | A2 | 113 |128m2</t>
  </si>
  <si>
    <t>PBC | A2 | 114 |128m2</t>
  </si>
  <si>
    <t>PBC | A2 | 115 |128m2</t>
  </si>
  <si>
    <t>PBC | A2 | 116 |128m2</t>
  </si>
  <si>
    <t>PBC | A2 | 117 |128m2</t>
  </si>
  <si>
    <t>PBC | A2 | 118 |128m2</t>
  </si>
  <si>
    <t>PBC | A2 | 119 |128m2</t>
  </si>
  <si>
    <t>PBC | A2 | 120 |128m2</t>
  </si>
  <si>
    <t>PBC | A3 | 1 |144m2</t>
  </si>
  <si>
    <t>PBC | A3 | 2 |144m2</t>
  </si>
  <si>
    <t>PBC | A3 | 3 |144m2</t>
  </si>
  <si>
    <t>PBC | A3 | 4 |128m2</t>
  </si>
  <si>
    <t>PBC | A3 | 5 |128m2</t>
  </si>
  <si>
    <t>PBC | A3 | 6 |128m2</t>
  </si>
  <si>
    <t>PBC | A3 | 7 |128m2</t>
  </si>
  <si>
    <t>PBC | A3 | 8 |128m2</t>
  </si>
  <si>
    <t>PBC | A3 | 9 |128m2</t>
  </si>
  <si>
    <t>PBC | A3 | 10 |128m2</t>
  </si>
  <si>
    <t>PBC | A3 | 11 |128m2</t>
  </si>
  <si>
    <t>PBC | L2 | 33 |129.24m2</t>
  </si>
  <si>
    <t>PBC | A3 | 13 |144m2</t>
  </si>
  <si>
    <t>PBC | A3 | 14 |128m2</t>
  </si>
  <si>
    <t>PBC | A3 | 15 |128m2</t>
  </si>
  <si>
    <t>PBC | A3 | 16 |128m2</t>
  </si>
  <si>
    <t>PBC | A3 | 17 |128m2</t>
  </si>
  <si>
    <t>PBC | A3 | 18 |128m2</t>
  </si>
  <si>
    <t>PBC | A3 | 19 |128m2</t>
  </si>
  <si>
    <t>PBC | A3 | 20 |128m2</t>
  </si>
  <si>
    <t>PBC | A3 | 21 |128m2</t>
  </si>
  <si>
    <t>PBC | A3 | 22 |128m2</t>
  </si>
  <si>
    <t>PBC | A3 | 23 |128m2</t>
  </si>
  <si>
    <t>PBC | A3 | 24 |128m2</t>
  </si>
  <si>
    <t>PBC | A3 | 25 |128m2</t>
  </si>
  <si>
    <t>PBC | A3 | 26 |128m2</t>
  </si>
  <si>
    <t>PBC | A3 | 27 |128m2</t>
  </si>
  <si>
    <t>PBC | A3 | 28 |128m2</t>
  </si>
  <si>
    <t>PBC | A3 | 29 |128m2</t>
  </si>
  <si>
    <t>PBC | A3 | 30 |128m2</t>
  </si>
  <si>
    <t>PBC | A3 | 31 |128m2</t>
  </si>
  <si>
    <t>PBC | A3 | 32 |128m2</t>
  </si>
  <si>
    <t>PBC | A3 | 33 |128m2</t>
  </si>
  <si>
    <t>PBC | A3 | 34 |128m2</t>
  </si>
  <si>
    <t>PBC | A3 | 35 |128m2</t>
  </si>
  <si>
    <t>PBC | A3 | 36 |128m2</t>
  </si>
  <si>
    <t>PBC | A3 | 37 |128m2</t>
  </si>
  <si>
    <t>PBC | A3 | 38 |128m2</t>
  </si>
  <si>
    <t>PBC | A3 | 39 |128m2</t>
  </si>
  <si>
    <t>PBC | A3 | 40 |144m2</t>
  </si>
  <si>
    <t>PBC | A3 | 41 |144m2</t>
  </si>
  <si>
    <t>PBC | A3 | 42 |201.65m2</t>
  </si>
  <si>
    <t>PBC | A3 | 43 |187.49m2</t>
  </si>
  <si>
    <t>PBC | A3 | 44 |128m2</t>
  </si>
  <si>
    <t>PBC | A3 | 45 |128m2</t>
  </si>
  <si>
    <t>PBC | A3 | 46 |128m2</t>
  </si>
  <si>
    <t>PBC | A3 | 47 |128m2</t>
  </si>
  <si>
    <t>PBC | L2 | 105 |180m2</t>
  </si>
  <si>
    <t>PBC | A3 | 49 |128m2</t>
  </si>
  <si>
    <t>PBC | A3 | 50 |128m2</t>
  </si>
  <si>
    <t>PBC | A3 | 51 |128m2</t>
  </si>
  <si>
    <t>PBC | A3 | 52 |128m2</t>
  </si>
  <si>
    <t>PBC | A3 | 53 |144m2</t>
  </si>
  <si>
    <t>PBC | A3 | 54 |144m2</t>
  </si>
  <si>
    <t>PBC | A3 | 55 |144m2</t>
  </si>
  <si>
    <t>PBC | A3 | 56 |144m2</t>
  </si>
  <si>
    <t>PBC | A3 | 57 |144m2</t>
  </si>
  <si>
    <t>PBC | A3 | 58 |158.93m2</t>
  </si>
  <si>
    <t>PBC | A3 | 59 |157.5m2</t>
  </si>
  <si>
    <t>PBC | A3 | 60 |157.5m2</t>
  </si>
  <si>
    <t>PBC | A3 | 61 |157.5m2</t>
  </si>
  <si>
    <t>PBC | A3 | 62 |157.5m2</t>
  </si>
  <si>
    <t>PBC | A3 | 12 |146.91m2</t>
  </si>
  <si>
    <t>PBC | A3 | 63 |157.5m2</t>
  </si>
  <si>
    <t>PBC | A3 | 64 |157.5m2</t>
  </si>
  <si>
    <t>PBC | A3 | 65 |157.5m2</t>
  </si>
  <si>
    <t>PBC | A3 | 66 |157.5m2</t>
  </si>
  <si>
    <t>PBC | A3 | 67 |157.5m2</t>
  </si>
  <si>
    <t>PBC | A3 | 68 |157.5m2</t>
  </si>
  <si>
    <t>PBC | A3 | 69 |158.93m2</t>
  </si>
  <si>
    <t>PBC | A3 | 70 |145.31m2</t>
  </si>
  <si>
    <t>PBC | A3 | 71 |144m2</t>
  </si>
  <si>
    <t>PBC | A3 | 72 |144m2</t>
  </si>
  <si>
    <t>PBC | A3 | 48 |128m2</t>
  </si>
  <si>
    <t>PBC | A3 | 74 |144m2</t>
  </si>
  <si>
    <t>PBC | A3 | 75 |144m2</t>
  </si>
  <si>
    <t>PBC | A3 | 76 |140m2</t>
  </si>
  <si>
    <t>PBC | A3 | 78 |140m2</t>
  </si>
  <si>
    <t>PBC | A3 | 79 |140m2</t>
  </si>
  <si>
    <t>PBC | A3 | 80 |140m2</t>
  </si>
  <si>
    <t>PBC | A3 | 81 |140m2</t>
  </si>
  <si>
    <t>PBC | A3 | 82 |157.5m2</t>
  </si>
  <si>
    <t>PBC | A3 | 83 |157.5m2</t>
  </si>
  <si>
    <t>PBC | A3 | 84 |157.5m2</t>
  </si>
  <si>
    <t>PBC | A3 | 85 |157.5m2</t>
  </si>
  <si>
    <t>PBC | A3 | 86 |157.5m2</t>
  </si>
  <si>
    <t>PBC | A3 | 87 |157.5m2</t>
  </si>
  <si>
    <t>PBC | A3 | 88 |157.5m2</t>
  </si>
  <si>
    <t>PBC | A3 | 89 |144m2</t>
  </si>
  <si>
    <t>PBC | A3 | 90 |144m2</t>
  </si>
  <si>
    <t>PBC | A3 | 91 |144m2</t>
  </si>
  <si>
    <t>PBC | A3 | 92 |144m2</t>
  </si>
  <si>
    <t>PBC | A3 | 93 |144m2</t>
  </si>
  <si>
    <t>PBC | A3 | 94 |144m2</t>
  </si>
  <si>
    <t>PBC | A3 | 95 |144m2</t>
  </si>
  <si>
    <t>PBC | A3 | 96 |128m2</t>
  </si>
  <si>
    <t>PBC | A3 | 97 |128m2</t>
  </si>
  <si>
    <t>PBC | A3 | 98 |128m2</t>
  </si>
  <si>
    <t>PBC | A3 | 99 |128m2</t>
  </si>
  <si>
    <t>PBC | A3 | 100 |128m2</t>
  </si>
  <si>
    <t>PBC | A3 | 101 |128m2</t>
  </si>
  <si>
    <t>PBC | A3 | 102 |128m2</t>
  </si>
  <si>
    <t>PBC | T1 | 1 |128m2</t>
  </si>
  <si>
    <t>PBC | T1 | 2 |128m2</t>
  </si>
  <si>
    <t>PBC | T1 | 3 |128m2</t>
  </si>
  <si>
    <t>PBC | T1 | 4 |128m2</t>
  </si>
  <si>
    <t>PBC | T1 | 5 |134.67m2</t>
  </si>
  <si>
    <t>PBC | T1 | 6 |139.61m2</t>
  </si>
  <si>
    <t>PBC | T1 | 7 |144m2</t>
  </si>
  <si>
    <t>PBC | T1 | 8 |144m2</t>
  </si>
  <si>
    <t>PBC | T1 | 9 |144m2</t>
  </si>
  <si>
    <t>PBC | T1 | 10 |144m2</t>
  </si>
  <si>
    <t>PBC | T1 | 11 |128m2</t>
  </si>
  <si>
    <t>PBC | T1 | 12 |128m2</t>
  </si>
  <si>
    <t>PBC | T1 | 13 |128m2</t>
  </si>
  <si>
    <t>PBC | T1 | 14 |128m2</t>
  </si>
  <si>
    <t>PBC | T1 | 15 |128m2</t>
  </si>
  <si>
    <t>PBC | T1 | 16 |128m2</t>
  </si>
  <si>
    <t>PBC | T1 | 17 |128m2</t>
  </si>
  <si>
    <t>PBC | T1 | 18 |128m2</t>
  </si>
  <si>
    <t>PBC | T1 | 19 |128m2</t>
  </si>
  <si>
    <t>PBC | T1 | 20 |128m2</t>
  </si>
  <si>
    <t>PBC | T1 | 21 |128m2</t>
  </si>
  <si>
    <t>PBC | T1 | 22 |128m2</t>
  </si>
  <si>
    <t>PBC | T1 | 23 |128m2</t>
  </si>
  <si>
    <t>PBC | T1 | 24 |128m2</t>
  </si>
  <si>
    <t>PBC | T1 | 25 |128m2</t>
  </si>
  <si>
    <t>PBC | T1 | 26 |128m2</t>
  </si>
  <si>
    <t>PBC | T1 | 27 |128m2</t>
  </si>
  <si>
    <t>PBC | T1 | 28 |128m2</t>
  </si>
  <si>
    <t>PBC | T1 | 29 |128m2</t>
  </si>
  <si>
    <t>PBC | T1 | 30 |128m2</t>
  </si>
  <si>
    <t>PBC | T1 | 31 |128m2</t>
  </si>
  <si>
    <t>PBC | T1 | 32 |128m2</t>
  </si>
  <si>
    <t>PBC | T1 | 33 |128m2</t>
  </si>
  <si>
    <t>PBC | T1 | 34 |128m2</t>
  </si>
  <si>
    <t>PBC | T1 | 35 |128m2</t>
  </si>
  <si>
    <t>PBC | T1 | 36 |128m2</t>
  </si>
  <si>
    <t>PBC | T1 | 37 |128m2</t>
  </si>
  <si>
    <t>PBC | T1 | 53 |151.37m2</t>
  </si>
  <si>
    <t>PBC | T1 | 54 |134.67m2</t>
  </si>
  <si>
    <t>PBC | T1 | 58 |180m2</t>
  </si>
  <si>
    <t>PBC | T1 | 60 |180m2</t>
  </si>
  <si>
    <t>PBC | T1 | 61 |180m2</t>
  </si>
  <si>
    <t>PBC | T1 | 62 |180m2</t>
  </si>
  <si>
    <t>PBC | T1 | 63 |168m2</t>
  </si>
  <si>
    <t>PBC | T1 | 64 |168m2</t>
  </si>
  <si>
    <t>PBC | T1 | 65 |180m2</t>
  </si>
  <si>
    <t>PBC | T1 | 66 |180m2</t>
  </si>
  <si>
    <t>PBC | T1 | 67 |180m2</t>
  </si>
  <si>
    <t>PBC | T1 | 68 |180m2</t>
  </si>
  <si>
    <t>PBC | T1 | 69 |180m2</t>
  </si>
  <si>
    <t>PBC | T1 | 70 |157.5m2</t>
  </si>
  <si>
    <t>PBC | T1 | 71 |157.5m2</t>
  </si>
  <si>
    <t>PBC | T1 | 72 |157.5m2</t>
  </si>
  <si>
    <t>PBC | T1 | 73 |157.5m2</t>
  </si>
  <si>
    <t>PBC | T1 | 74 |157.5m2</t>
  </si>
  <si>
    <t>PBC | T1 | 75 |147m2</t>
  </si>
  <si>
    <t>PBC | T1 | 76 |147m2</t>
  </si>
  <si>
    <t>PBC | T1 | 77 |157.5m2</t>
  </si>
  <si>
    <t>PBC | T1 | 78 |157.5m2</t>
  </si>
  <si>
    <t>69LOMAS 1</t>
  </si>
  <si>
    <t>PBC | T1 | 79 |157.5m2</t>
  </si>
  <si>
    <t>PBC | T1 | 80 |157.5m2</t>
  </si>
  <si>
    <t>PBC | T1 | 81 |157.5m2</t>
  </si>
  <si>
    <t>PBC | T1 | 82 |157.5m2</t>
  </si>
  <si>
    <t>PBC | T1 | 86 |157.5m2</t>
  </si>
  <si>
    <t>PBC | T1 | 87 |147m2</t>
  </si>
  <si>
    <t>1TAMUL 1</t>
  </si>
  <si>
    <t>PB-SLP | T1 | 1 |128m2</t>
  </si>
  <si>
    <t>2.-PORTTO BLANCO SAN LUIS POTOSI</t>
  </si>
  <si>
    <t>1.-TAMUL</t>
  </si>
  <si>
    <t>TAMUL 1</t>
  </si>
  <si>
    <t>PB-SLP</t>
  </si>
  <si>
    <t>TAMÚL</t>
  </si>
  <si>
    <t>2TAMUL 1</t>
  </si>
  <si>
    <t>PB-SLP | T1 | 2 |128m2</t>
  </si>
  <si>
    <t>3TAMUL 1</t>
  </si>
  <si>
    <t>PB-SLP | T1 | 3 |128m2</t>
  </si>
  <si>
    <t>4TAMUL 1</t>
  </si>
  <si>
    <t>PB-SLP | T1 | 4 |128m2</t>
  </si>
  <si>
    <t>5TAMUL 1</t>
  </si>
  <si>
    <t>PB-SLP | T1 | 5 |128m2</t>
  </si>
  <si>
    <t>6TAMUL 1</t>
  </si>
  <si>
    <t>PB-SLP | T1 | 6 |128m2</t>
  </si>
  <si>
    <t>7TAMUL 1</t>
  </si>
  <si>
    <t>PB-SLP | T1 | 7 |128m2</t>
  </si>
  <si>
    <t>8TAMUL 1</t>
  </si>
  <si>
    <t>PB-SLP | T1 | 8 |140.01m2</t>
  </si>
  <si>
    <t>9TAMUL 1</t>
  </si>
  <si>
    <t>PB-SLP | T1 | 9 |128m2</t>
  </si>
  <si>
    <t>10TAMUL 1</t>
  </si>
  <si>
    <t>PB-SLP | T1 | 10 |128m2</t>
  </si>
  <si>
    <t>11TAMUL 1</t>
  </si>
  <si>
    <t>PB-SLP | T1 | 11 |128m2</t>
  </si>
  <si>
    <t>12TAMUL 1</t>
  </si>
  <si>
    <t>PB-SLP | T1 | 12 |128m2</t>
  </si>
  <si>
    <t>13TAMUL 1</t>
  </si>
  <si>
    <t>PB-SLP | T1 | 13 |128m2</t>
  </si>
  <si>
    <t>14TAMUL 1</t>
  </si>
  <si>
    <t>PB-SLP | T1 | 14 |128m2</t>
  </si>
  <si>
    <t>15TAMUL 1</t>
  </si>
  <si>
    <t>PB-SLP | T1 | 15 |128m2</t>
  </si>
  <si>
    <t>16TAMUL 1</t>
  </si>
  <si>
    <t>PB-SLP | T1 | 16 |128m2</t>
  </si>
  <si>
    <t>17TAMUL 1</t>
  </si>
  <si>
    <t>PB-SLP | T1 | 17 |128m2</t>
  </si>
  <si>
    <t>18TAMUL 1</t>
  </si>
  <si>
    <t>PB-SLP | T1 | 18 |128m2</t>
  </si>
  <si>
    <t>19TAMUL 1</t>
  </si>
  <si>
    <t>PB-SLP | T1 | 19 |128m2</t>
  </si>
  <si>
    <t>20TAMUL 1</t>
  </si>
  <si>
    <t>PB-SLP | T1 | 20 |128m2</t>
  </si>
  <si>
    <t>21TAMUL 1</t>
  </si>
  <si>
    <t>PB-SLP | T1 | 21 |128m2</t>
  </si>
  <si>
    <t>22TAMUL 1</t>
  </si>
  <si>
    <t>PB-SLP | T1 | 22 |128m2</t>
  </si>
  <si>
    <t>23TAMUL 1</t>
  </si>
  <si>
    <t>PB-SLP | T1 | 23 |128m2</t>
  </si>
  <si>
    <t>24TAMUL 1</t>
  </si>
  <si>
    <t>PB-SLP | T1 | 24 |128m2</t>
  </si>
  <si>
    <t>25TAMUL 1</t>
  </si>
  <si>
    <t>PB-SLP | T1 | 25 |128m2</t>
  </si>
  <si>
    <t>26TAMUL 1</t>
  </si>
  <si>
    <t>PB-SLP | T1 | 26 |128m2</t>
  </si>
  <si>
    <t>27TAMUL 1</t>
  </si>
  <si>
    <t>PB-SLP | T1 | 27 |128m2</t>
  </si>
  <si>
    <t>28TAMUL 1</t>
  </si>
  <si>
    <t>PB-SLP | T1 | 28 |128m2</t>
  </si>
  <si>
    <t>29TAMUL 1</t>
  </si>
  <si>
    <t>PB-SLP | T1 | 29 |142.08m2</t>
  </si>
  <si>
    <t>30TAMUL 1</t>
  </si>
  <si>
    <t>PB-SLP | T1 | 30 |144m2</t>
  </si>
  <si>
    <t>31TAMUL 1</t>
  </si>
  <si>
    <t>PB-SLP | T1 | 31 |144m2</t>
  </si>
  <si>
    <t>32TAMUL 1</t>
  </si>
  <si>
    <t>PB-SLP | T1 | 32 |144m2</t>
  </si>
  <si>
    <t>33TAMUL 1</t>
  </si>
  <si>
    <t>PB-SLP | T1 | 33 |144m2</t>
  </si>
  <si>
    <t>34TAMUL 1</t>
  </si>
  <si>
    <t>PB-SLP | T1 | 34 |128m2</t>
  </si>
  <si>
    <t>35TAMUL 1</t>
  </si>
  <si>
    <t>PB-SLP | T1 | 35 |128m2</t>
  </si>
  <si>
    <t>36TAMUL 1</t>
  </si>
  <si>
    <t>PB-SLP | T1 | 36 |128m2</t>
  </si>
  <si>
    <t>37TAMUL 1</t>
  </si>
  <si>
    <t>PB-SLP | T1 | 37 |128m2</t>
  </si>
  <si>
    <t>38TAMUL 1</t>
  </si>
  <si>
    <t>PB-SLP | T1 | 38 |128m2</t>
  </si>
  <si>
    <t>39TAMUL 1</t>
  </si>
  <si>
    <t>PB-SLP | T1 | 39 |128m2</t>
  </si>
  <si>
    <t>40TAMUL 1</t>
  </si>
  <si>
    <t>PB-SLP | T1 | 40 |128m2</t>
  </si>
  <si>
    <t>41TAMUL 1</t>
  </si>
  <si>
    <t>PB-SLP | T1 | 41 |128m2</t>
  </si>
  <si>
    <t>42TAMUL 1</t>
  </si>
  <si>
    <t>PB-SLP | T1 | 42 |128m2</t>
  </si>
  <si>
    <t>43TAMUL 1</t>
  </si>
  <si>
    <t>PB-SLP | T1 | 43 |128m2</t>
  </si>
  <si>
    <t>44TAMUL 1</t>
  </si>
  <si>
    <t>PB-SLP | T1 | 44 |128m2</t>
  </si>
  <si>
    <t>45TAMUL 1</t>
  </si>
  <si>
    <t>PB-SLP | T1 | 45 |128m2</t>
  </si>
  <si>
    <t>46TAMUL 1</t>
  </si>
  <si>
    <t>PB-SLP | T1 | 46 |144m2</t>
  </si>
  <si>
    <t>47TAMUL 1</t>
  </si>
  <si>
    <t>PB-SLP | T1 | 47 |131.2m2</t>
  </si>
  <si>
    <t>48TAMUL 1</t>
  </si>
  <si>
    <t>PB-SLP | T1 | 48 |128m2</t>
  </si>
  <si>
    <t>49TAMUL 1</t>
  </si>
  <si>
    <t>PB-SLP | T1 | 49 |128m2</t>
  </si>
  <si>
    <t>50TAMUL 1</t>
  </si>
  <si>
    <t>PB-SLP | T1 | 50 |128m2</t>
  </si>
  <si>
    <t>51TAMUL 1</t>
  </si>
  <si>
    <t>PB-SLP | T1 | 51 |128m2</t>
  </si>
  <si>
    <t>52TAMUL 1</t>
  </si>
  <si>
    <t>PB-SLP | T1 | 52 |128m2</t>
  </si>
  <si>
    <t>53TAMUL 1</t>
  </si>
  <si>
    <t>PB-SLP | T1 | 53 |128m2</t>
  </si>
  <si>
    <t>54TAMUL 1</t>
  </si>
  <si>
    <t>PB-SLP | T1 | 54 |128m2</t>
  </si>
  <si>
    <t>55TAMUL 1</t>
  </si>
  <si>
    <t>PB-SLP | T1 | 55 |128m2</t>
  </si>
  <si>
    <t>56TAMUL 1</t>
  </si>
  <si>
    <t>PB-SLP | T1 | 56 |128m2</t>
  </si>
  <si>
    <t>57TAMUL 1</t>
  </si>
  <si>
    <t>PB-SLP | T1 | 57 |128m2</t>
  </si>
  <si>
    <t>58TAMUL 1</t>
  </si>
  <si>
    <t>PB-SLP | T1 | 58 |128m2</t>
  </si>
  <si>
    <t>59TAMUL 1</t>
  </si>
  <si>
    <t>PB-SLP | T1 | 59 |128m2</t>
  </si>
  <si>
    <t>60TAMUL 1</t>
  </si>
  <si>
    <t>PB-SLP | T1 | 60 |128m2</t>
  </si>
  <si>
    <t>61TAMUL 1</t>
  </si>
  <si>
    <t>PB-SLP | T1 | 61 |128m2</t>
  </si>
  <si>
    <t>62TAMUL 1</t>
  </si>
  <si>
    <t>PB-SLP | T1 | 62 |128m2</t>
  </si>
  <si>
    <t>63TAMUL 1</t>
  </si>
  <si>
    <t>PB-SLP | T1 | 63 |128m2</t>
  </si>
  <si>
    <t>64TAMUL 1</t>
  </si>
  <si>
    <t>PB-SLP | T1 | 64 |128m2</t>
  </si>
  <si>
    <t>65TAMUL 1</t>
  </si>
  <si>
    <t>PB-SLP | T1 | 65 |128m2</t>
  </si>
  <si>
    <t>66TAMUL 1</t>
  </si>
  <si>
    <t>PB-SLP | T1 | 66 |128m2</t>
  </si>
  <si>
    <t>67TAMUL 1</t>
  </si>
  <si>
    <t>PB-SLP | T1 | 67 |128m2</t>
  </si>
  <si>
    <t>68TAMUL 1</t>
  </si>
  <si>
    <t>PB-SLP | T1 | 68 |137.92m2</t>
  </si>
  <si>
    <t>69TAMUL 1</t>
  </si>
  <si>
    <t>PB-SLP | T1 | 69 |144m2</t>
  </si>
  <si>
    <t>70TAMUL 1</t>
  </si>
  <si>
    <t>PB-SLP | T1 | 70 |148.64m2</t>
  </si>
  <si>
    <t>71TAMUL 1</t>
  </si>
  <si>
    <t>PB-SLP | T1 | 71 |132.64m2</t>
  </si>
  <si>
    <t>72TAMUL 1</t>
  </si>
  <si>
    <t>PB-SLP | T1 | 72 |128m2</t>
  </si>
  <si>
    <t>73TAMUL 1</t>
  </si>
  <si>
    <t>PB-SLP | T1 | 73 |128m2</t>
  </si>
  <si>
    <t>74TAMUL 1</t>
  </si>
  <si>
    <t>PB-SLP | T1 | 74 |128m2</t>
  </si>
  <si>
    <t>75TAMUL 1</t>
  </si>
  <si>
    <t>PB-SLP | T1 | 75 |128m2</t>
  </si>
  <si>
    <t>76TAMUL 1</t>
  </si>
  <si>
    <t>PB-SLP | T1 | 76 |128m2</t>
  </si>
  <si>
    <t>77TAMUL 1</t>
  </si>
  <si>
    <t>PB-SLP | T1 | 77 |128m2</t>
  </si>
  <si>
    <t>78TAMUL 1</t>
  </si>
  <si>
    <t>PB-SLP | T1 | 78 |155.7m2</t>
  </si>
  <si>
    <t>79TAMUL 1</t>
  </si>
  <si>
    <t>PB-SLP | T1 | 79 |140m2</t>
  </si>
  <si>
    <t>80TAMUL 1</t>
  </si>
  <si>
    <t>PB-SLP | T1 | 80 |140m2</t>
  </si>
  <si>
    <t>81TAMUL 1</t>
  </si>
  <si>
    <t>PB-SLP | T1 | 81 |140m2</t>
  </si>
  <si>
    <t>82TAMUL 1</t>
  </si>
  <si>
    <t>PB-SLP | T1 | 82 |140m2</t>
  </si>
  <si>
    <t>83TAMUL 1</t>
  </si>
  <si>
    <t>PB-SLP | T1 | 83 |140m2</t>
  </si>
  <si>
    <t>84TAMUL 1</t>
  </si>
  <si>
    <t>PB-SLP | T1 | 84 |140m2</t>
  </si>
  <si>
    <t>85TAMUL 1</t>
  </si>
  <si>
    <t>PB-SLP | T1 | 85 |160m2</t>
  </si>
  <si>
    <t>86TAMUL 1</t>
  </si>
  <si>
    <t>PB-SLP | T1 | 86 |160m2</t>
  </si>
  <si>
    <t>87TAMUL 1</t>
  </si>
  <si>
    <t>PB-SLP | T1 | 87 |160m2</t>
  </si>
  <si>
    <t>88TAMUL 1</t>
  </si>
  <si>
    <t>PB-SLP | T1 | 88 |160m2</t>
  </si>
  <si>
    <t>89TAMUL 1</t>
  </si>
  <si>
    <t>PB-SLP | T1 | 89 |160m2</t>
  </si>
  <si>
    <t>90TAMUL 1</t>
  </si>
  <si>
    <t>PB-SLP | T1 | 90 |160m2</t>
  </si>
  <si>
    <t>91TAMUL 1</t>
  </si>
  <si>
    <t>PB-SLP | T1 | 91 |181.75m2</t>
  </si>
  <si>
    <t>92TAMUL 1</t>
  </si>
  <si>
    <t>PB-SLP | T1 | 92 |160m2</t>
  </si>
  <si>
    <t>93TAMUL 1</t>
  </si>
  <si>
    <t>PB-SLP | T1 | 93 |160m2</t>
  </si>
  <si>
    <t>94TAMUL 1</t>
  </si>
  <si>
    <t>PB-SLP | T1 | 94 |160m2</t>
  </si>
  <si>
    <t>95TAMUL 1</t>
  </si>
  <si>
    <t>PB-SLP | T1 | 95 |160m2</t>
  </si>
  <si>
    <t>96TAMUL 1</t>
  </si>
  <si>
    <t>PB-SLP | T1 | 96 |160m2</t>
  </si>
  <si>
    <t>97TAMUL 1</t>
  </si>
  <si>
    <t>PB-SLP | T1 | 97 |160m2</t>
  </si>
  <si>
    <t>98TAMUL 1</t>
  </si>
  <si>
    <t>PB-SLP | T1 | 98 |167.25m2</t>
  </si>
  <si>
    <t>99TAMUL 1</t>
  </si>
  <si>
    <t>PB-SLP | T1 | 99 |145.55m2</t>
  </si>
  <si>
    <t>100TAMUL 1</t>
  </si>
  <si>
    <t>PB-SLP | T1 | 100 |140m2</t>
  </si>
  <si>
    <t>101TAMUL 1</t>
  </si>
  <si>
    <t>PB-SLP | T1 | 101 |157.5m2</t>
  </si>
  <si>
    <t>102TAMUL 1</t>
  </si>
  <si>
    <t>PB-SLP | T1 | 102 |157.5m2</t>
  </si>
  <si>
    <t>103TAMUL 1</t>
  </si>
  <si>
    <t>PB-SLP | T1 | 103 |157.5m2</t>
  </si>
  <si>
    <t>104TAMUL 1</t>
  </si>
  <si>
    <t>PB-SLP | T1 | 104 |157.5m2</t>
  </si>
  <si>
    <t>105TAMUL 1</t>
  </si>
  <si>
    <t>PB-SLP | T1 | 105 |157.5m2</t>
  </si>
  <si>
    <t>106TAMUL 1</t>
  </si>
  <si>
    <t>PB-SLP | T1 | 106 |157.15m2</t>
  </si>
  <si>
    <t>107TAMUL 1</t>
  </si>
  <si>
    <t>PB-SLP | T1 | 107 |150.85m2</t>
  </si>
  <si>
    <t>108TAMUL 1</t>
  </si>
  <si>
    <t>PB-SLP | T1 | 108 |157.5m2</t>
  </si>
  <si>
    <t>109TAMUL 1</t>
  </si>
  <si>
    <t>PB-SLP | T1 | 109 |157.5m2</t>
  </si>
  <si>
    <t>110TAMUL 1</t>
  </si>
  <si>
    <t>PB-SLP | T1 | 110 |157.5m2</t>
  </si>
  <si>
    <t>111TAMUL 1</t>
  </si>
  <si>
    <t>PB-SLP | T1 | 111 |157.5m2</t>
  </si>
  <si>
    <t>112TAMUL 1</t>
  </si>
  <si>
    <t>PB-SLP | T1 | 112 |144m2</t>
  </si>
  <si>
    <t>113TAMUL 1</t>
  </si>
  <si>
    <t>PB-SLP | T1 | 113 |144m2</t>
  </si>
  <si>
    <t>114TAMUL 1</t>
  </si>
  <si>
    <t>PB-SLP | T1 | 114 |144m2</t>
  </si>
  <si>
    <t>115TAMUL 1</t>
  </si>
  <si>
    <t>PB-SLP | T1 | 115 |144m2</t>
  </si>
  <si>
    <t>116TAMUL 1</t>
  </si>
  <si>
    <t>PB-SLP | T1 | 116 |137.92m2</t>
  </si>
  <si>
    <t>117TAMUL 1</t>
  </si>
  <si>
    <t>PB-SLP | T1 | 117 |143.68m2</t>
  </si>
  <si>
    <t>118TAMUL 1</t>
  </si>
  <si>
    <t>PB-SLP | T1 | 118 |144m2</t>
  </si>
  <si>
    <t>1TAMUL 2</t>
  </si>
  <si>
    <t>PB-SLP | T2 | 1 |132.64m2</t>
  </si>
  <si>
    <t>TAMUL 2</t>
  </si>
  <si>
    <t>2TAMUL 2</t>
  </si>
  <si>
    <t>PB-SLP | T2 | 2 |128m2</t>
  </si>
  <si>
    <t>3TAMUL 2</t>
  </si>
  <si>
    <t>PB-SLP | T2 | 3 |128m2</t>
  </si>
  <si>
    <t>4TAMUL 2</t>
  </si>
  <si>
    <t>PB-SLP | T2 | 4 |128m2</t>
  </si>
  <si>
    <t>5TAMUL 2</t>
  </si>
  <si>
    <t>PB-SLP | T2 | 5 |128m2</t>
  </si>
  <si>
    <t>6TAMUL 2</t>
  </si>
  <si>
    <t>PB-SLP | T2 | 6 |128m2</t>
  </si>
  <si>
    <t>7TAMUL 2</t>
  </si>
  <si>
    <t>PB-SLP | T2 | 7 |128m2</t>
  </si>
  <si>
    <t>8TAMUL 2</t>
  </si>
  <si>
    <t>PB-SLP | T2 | 8 |128m2</t>
  </si>
  <si>
    <t>9TAMUL 2</t>
  </si>
  <si>
    <t>PB-SLP | T2 | 9 |128m2</t>
  </si>
  <si>
    <t>10TAMUL 2</t>
  </si>
  <si>
    <t>PB-SLP | T2 | 10 |128m2</t>
  </si>
  <si>
    <t>11TAMUL 2</t>
  </si>
  <si>
    <t>PB-SLP | T2 | 11 |128m2</t>
  </si>
  <si>
    <t>12TAMUL 2</t>
  </si>
  <si>
    <t>PB-SLP | T2 | 12 |128m2</t>
  </si>
  <si>
    <t>13TAMUL 2</t>
  </si>
  <si>
    <t>PB-SLP | T2 | 13 |128m2</t>
  </si>
  <si>
    <t>14TAMUL 2</t>
  </si>
  <si>
    <t>PB-SLP | T2 | 14 |128m2</t>
  </si>
  <si>
    <t>15TAMUL 2</t>
  </si>
  <si>
    <t>PB-SLP | T2 | 15 |128m2</t>
  </si>
  <si>
    <t>16TAMUL 2</t>
  </si>
  <si>
    <t>PB-SLP | T2 | 16 |128m2</t>
  </si>
  <si>
    <t>17TAMUL 2</t>
  </si>
  <si>
    <t>PB-SLP | T2 | 17 |135.2m2</t>
  </si>
  <si>
    <t>18TAMUL 2</t>
  </si>
  <si>
    <t>PB-SLP | T2 | 18 |144m2</t>
  </si>
  <si>
    <t>19TAMUL 2</t>
  </si>
  <si>
    <t>PB-SLP | T2 | 19 |144m2</t>
  </si>
  <si>
    <t>20TAMUL 2</t>
  </si>
  <si>
    <t>PB-SLP | T2 | 20 |144m2</t>
  </si>
  <si>
    <t>21TAMUL 2</t>
  </si>
  <si>
    <t>PB-SLP | T2 | 21 |144m2</t>
  </si>
  <si>
    <t>22TAMUL 2</t>
  </si>
  <si>
    <t>PB-SLP | T2 | 22 |144m2</t>
  </si>
  <si>
    <t>23TAMUL 2</t>
  </si>
  <si>
    <t>PB-SLP | T2 | 23 |128m2</t>
  </si>
  <si>
    <t>24TAMUL 2</t>
  </si>
  <si>
    <t>PB-SLP | T2 | 24 |128m2</t>
  </si>
  <si>
    <t>25TAMUL 2</t>
  </si>
  <si>
    <t>PB-SLP | T2 | 25 |128m2</t>
  </si>
  <si>
    <t>26TAMUL 2</t>
  </si>
  <si>
    <t>PB-SLP | T2 | 26 |128m2</t>
  </si>
  <si>
    <t>27TAMUL 2</t>
  </si>
  <si>
    <t>PB-SLP | T2 | 27 |128m2</t>
  </si>
  <si>
    <t>28TAMUL 2</t>
  </si>
  <si>
    <t>PB-SLP | T2 | 28 |128m2</t>
  </si>
  <si>
    <t>29TAMUL 2</t>
  </si>
  <si>
    <t>PB-SLP | T2 | 29 |128m2</t>
  </si>
  <si>
    <t>30TAMUL 2</t>
  </si>
  <si>
    <t>PB-SLP | T2 | 30 |128m2</t>
  </si>
  <si>
    <t>31TAMUL 2</t>
  </si>
  <si>
    <t>PB-SLP | T2 | 31 |128m2</t>
  </si>
  <si>
    <t>32TAMUL 2</t>
  </si>
  <si>
    <t>PB-SLP | T2 | 32 |147.2m2</t>
  </si>
  <si>
    <t>33TAMUL 2</t>
  </si>
  <si>
    <t>PB-SLP | T2 | 33 |128m2</t>
  </si>
  <si>
    <t>34TAMUL 2</t>
  </si>
  <si>
    <t>PB-SLP | T2 | 34 |128m2</t>
  </si>
  <si>
    <t>35TAMUL 2</t>
  </si>
  <si>
    <t>PB-SLP | T2 | 35 |128m2</t>
  </si>
  <si>
    <t>36TAMUL 2</t>
  </si>
  <si>
    <t>PB-SLP | T2 | 36 |128m2</t>
  </si>
  <si>
    <t>37TAMUL 2</t>
  </si>
  <si>
    <t>PB-SLP | T2 | 37 |128m2</t>
  </si>
  <si>
    <t>38TAMUL 2</t>
  </si>
  <si>
    <t>PB-SLP | T2 | 38 |128m2</t>
  </si>
  <si>
    <t>39TAMUL 2</t>
  </si>
  <si>
    <t>PB-SLP | T2 | 39 |128m2</t>
  </si>
  <si>
    <t>40TAMUL 2</t>
  </si>
  <si>
    <t>PB-SLP | T2 | 40 |128m2</t>
  </si>
  <si>
    <t>41TAMUL 2</t>
  </si>
  <si>
    <t>PB-SLP | T2 | 41 |128m2</t>
  </si>
  <si>
    <t>42TAMUL 2</t>
  </si>
  <si>
    <t>PB-SLP | T2 | 42 |144m2</t>
  </si>
  <si>
    <t>43TAMUL 2</t>
  </si>
  <si>
    <t>PB-SLP | T2 | 43 |144m2</t>
  </si>
  <si>
    <t>44TAMUL 2</t>
  </si>
  <si>
    <t>PB-SLP | T2 | 44 |150.08m2</t>
  </si>
  <si>
    <t>45TAMUL 2</t>
  </si>
  <si>
    <t>PB-SLP | T2 | 45 |144m2</t>
  </si>
  <si>
    <t>46TAMUL 2</t>
  </si>
  <si>
    <t>PB-SLP | T2 | 46 |144m2</t>
  </si>
  <si>
    <t>47TAMUL 2</t>
  </si>
  <si>
    <t>PB-SLP | T2 | 47 |144m2</t>
  </si>
  <si>
    <t>48TAMUL 2</t>
  </si>
  <si>
    <t>PB-SLP | T2 | 48 |144m2</t>
  </si>
  <si>
    <t>49TAMUL 2</t>
  </si>
  <si>
    <t>PB-SLP | T2 | 49 |144m2</t>
  </si>
  <si>
    <t>50TAMUL 2</t>
  </si>
  <si>
    <t>PB-SLP | T2 | 50 |144m2</t>
  </si>
  <si>
    <t>51TAMUL 2</t>
  </si>
  <si>
    <t>PB-SLP | T2 | 51 |144m2</t>
  </si>
  <si>
    <t>52TAMUL 2</t>
  </si>
  <si>
    <t>PB-SLP | T2 | 52 |144m2</t>
  </si>
  <si>
    <t>53TAMUL 2</t>
  </si>
  <si>
    <t>PB-SLP | T2 | 53 |144m2</t>
  </si>
  <si>
    <t>54TAMUL 2</t>
  </si>
  <si>
    <t>PB-SLP | T2 | 54 |144m2</t>
  </si>
  <si>
    <t>55TAMUL 2</t>
  </si>
  <si>
    <t>PB-SLP | T2 | 55 |144m2</t>
  </si>
  <si>
    <t>56TAMUL 2</t>
  </si>
  <si>
    <t>PB-SLP | T2 | 56 |144m2</t>
  </si>
  <si>
    <t>57TAMUL 2</t>
  </si>
  <si>
    <t>PB-SLP | T2 | 57 |144m2</t>
  </si>
  <si>
    <t>58TAMUL 2</t>
  </si>
  <si>
    <t>PB-SLP | T2 | 58 |144m2</t>
  </si>
  <si>
    <t>59TAMUL 2</t>
  </si>
  <si>
    <t>PB-SLP | T2 | 59 |144m2</t>
  </si>
  <si>
    <t>60TAMUL 2</t>
  </si>
  <si>
    <t>PB-SLP | T2 | 60 |164.52m2</t>
  </si>
  <si>
    <t>61TAMUL 2</t>
  </si>
  <si>
    <t>PB-SLP | T2 | 61 |164.52m2</t>
  </si>
  <si>
    <t>62TAMUL 2</t>
  </si>
  <si>
    <t>PB-SLP | T2 | 62 |164.52m2</t>
  </si>
  <si>
    <t>63TAMUL 2</t>
  </si>
  <si>
    <t>PB-SLP | T2 | 63 |171.4m2</t>
  </si>
  <si>
    <t>64TAMUL 2</t>
  </si>
  <si>
    <t>PB-SLP | T2 | 64 |180m2</t>
  </si>
  <si>
    <t>65TAMUL 2</t>
  </si>
  <si>
    <t>PB-SLP | T2 | 65 |180m2</t>
  </si>
  <si>
    <t>66TAMUL 2</t>
  </si>
  <si>
    <t>PB-SLP | T2 | 66 |180m2</t>
  </si>
  <si>
    <t>67TAMUL 2</t>
  </si>
  <si>
    <t>PB-SLP | T2 | 67 |180m2</t>
  </si>
  <si>
    <t>68TAMUL 2</t>
  </si>
  <si>
    <t>PB-SLP | T2 | 68 |187.25m2</t>
  </si>
  <si>
    <t>69TAMUL 2</t>
  </si>
  <si>
    <t>PB-SLP | T2 | 69 |175.74m2</t>
  </si>
  <si>
    <t>70TAMUL 2</t>
  </si>
  <si>
    <t>PB-SLP | T2 | 70 |157.5m2</t>
  </si>
  <si>
    <t>71TAMUL 2</t>
  </si>
  <si>
    <t>PB-SLP | T2 | 71 |157.5m2</t>
  </si>
  <si>
    <t>72TAMUL 2</t>
  </si>
  <si>
    <t>PB-SLP | T2 | 72 |157.5m2</t>
  </si>
  <si>
    <t>73TAMUL 2</t>
  </si>
  <si>
    <t>PB-SLP | T2 | 73 |157.5m2</t>
  </si>
  <si>
    <t>74TAMUL 2</t>
  </si>
  <si>
    <t>PB-SLP | T2 | 74 |149.98m2</t>
  </si>
  <si>
    <t>75TAMUL 2</t>
  </si>
  <si>
    <t>PB-SLP | T2 | 75 |157.5m2</t>
  </si>
  <si>
    <t>76TAMUL 2</t>
  </si>
  <si>
    <t>PB-SLP | T2 | 76 |157.5m2</t>
  </si>
  <si>
    <t>77TAMUL 2</t>
  </si>
  <si>
    <t>PB-SLP | T2 | 77 |140m2</t>
  </si>
  <si>
    <t>78TAMUL 2</t>
  </si>
  <si>
    <t>PB-SLP | T2 | 78 |140m2</t>
  </si>
  <si>
    <t>79TAMUL 2</t>
  </si>
  <si>
    <t>PB-SLP | T2 | 79 |140m2</t>
  </si>
  <si>
    <t>80TAMUL 2</t>
  </si>
  <si>
    <t>PB-SLP | T2 | 80 |140m2</t>
  </si>
  <si>
    <t>81TAMUL 2</t>
  </si>
  <si>
    <t>PB-SLP | T2 | 81 |140m2</t>
  </si>
  <si>
    <t>82TAMUL 2</t>
  </si>
  <si>
    <t>PB-SLP | T2 | 82 |140m2</t>
  </si>
  <si>
    <t>83TAMUL 2</t>
  </si>
  <si>
    <t>PB-SLP | T2 | 83 |140m2</t>
  </si>
  <si>
    <t>84TAMUL 2</t>
  </si>
  <si>
    <t>PB-SLP | T2 | 84 |145.73m2</t>
  </si>
  <si>
    <t>85TAMUL 2</t>
  </si>
  <si>
    <t>PB-SLP | T2 | 85 |145.55m2</t>
  </si>
  <si>
    <t>86TAMUL 2</t>
  </si>
  <si>
    <t>PB-SLP | T2 | 86 |140m2</t>
  </si>
  <si>
    <t>87TAMUL 2</t>
  </si>
  <si>
    <t>PB-SLP | T2 | 87 |140m2</t>
  </si>
  <si>
    <t>88TAMUL 2</t>
  </si>
  <si>
    <t>PB-SLP | T2 | 88 |140m2</t>
  </si>
  <si>
    <t>89TAMUL 2</t>
  </si>
  <si>
    <t>PB-SLP | T2 | 89 |157.5m2</t>
  </si>
  <si>
    <t>90TAMUL 2</t>
  </si>
  <si>
    <t>PB-SLP | T2 | 90 |165.2m2</t>
  </si>
  <si>
    <t>91TAMUL 2</t>
  </si>
  <si>
    <t>PB-SLP | T2 | 91 |160m2</t>
  </si>
  <si>
    <t>92TAMUL 2</t>
  </si>
  <si>
    <t>PB-SLP | T2 | 92 |160m2</t>
  </si>
  <si>
    <t>93TAMUL 2</t>
  </si>
  <si>
    <t>PB-SLP | T2 | 93 |160m2</t>
  </si>
  <si>
    <t>94TAMUL 2</t>
  </si>
  <si>
    <t>PB-SLP | T2 | 94 |160m2</t>
  </si>
  <si>
    <t>95TAMUL 2</t>
  </si>
  <si>
    <t>PB-SLP | T2 | 95 |160m2</t>
  </si>
  <si>
    <t>96TAMUL 2</t>
  </si>
  <si>
    <t>PB-SLP | T2 | 96 |160m2</t>
  </si>
  <si>
    <t>97TAMUL 2</t>
  </si>
  <si>
    <t>PB-SLP | T2 | 97 |160m2</t>
  </si>
  <si>
    <t>98TAMUL 2</t>
  </si>
  <si>
    <t>PB-SLP | T2 | 98 |160m2</t>
  </si>
  <si>
    <t>99TAMUL 2</t>
  </si>
  <si>
    <t>PB-SLP | T2 | 99 |160m2</t>
  </si>
  <si>
    <t>100TAMUL 2</t>
  </si>
  <si>
    <t>PB-SLP | T2 | 100 |160m2</t>
  </si>
  <si>
    <t>101TAMUL 2</t>
  </si>
  <si>
    <t>PB-SLP | T2 | 101 |160m2</t>
  </si>
  <si>
    <t>102TAMUL 2</t>
  </si>
  <si>
    <t>PB-SLP | T2 | 102 |160m2</t>
  </si>
  <si>
    <t>103TAMUL 2</t>
  </si>
  <si>
    <t>PB-SLP | T2 | 103 |160m2</t>
  </si>
  <si>
    <t>104TAMUL 2</t>
  </si>
  <si>
    <t>PB-SLP | T2 | 104 |160m2</t>
  </si>
  <si>
    <t>105TAMUL 2</t>
  </si>
  <si>
    <t>PB-SLP | T2 | 105 |160m2</t>
  </si>
  <si>
    <t>106TAMUL 2</t>
  </si>
  <si>
    <t>PB-SLP | T2 | 106 |140m2</t>
  </si>
  <si>
    <t>107TAMUL 2</t>
  </si>
  <si>
    <t>PB-SLP | T2 | 107 |140m2</t>
  </si>
  <si>
    <t>108TAMUL 2</t>
  </si>
  <si>
    <t>PB-SLP | T2 | 108 |140m2</t>
  </si>
  <si>
    <t>109TAMUL 2</t>
  </si>
  <si>
    <t>PB-SLP | T2 | 109 |140m2</t>
  </si>
  <si>
    <t>110TAMUL 2</t>
  </si>
  <si>
    <t>PB-SLP | T2 | 110 |140m2</t>
  </si>
  <si>
    <t>111TAMUL 2</t>
  </si>
  <si>
    <t>PB-SLP | T2 | 111 |167.64m2</t>
  </si>
  <si>
    <t>1TAMUL 3</t>
  </si>
  <si>
    <t>PB-SLP | T3 | 1 |166.11m2</t>
  </si>
  <si>
    <t>TAMUL 3</t>
  </si>
  <si>
    <t>2TAMUL 3</t>
  </si>
  <si>
    <t>PB-SLP | T3 | 2 |166.11m2</t>
  </si>
  <si>
    <t>3TAMUL 3</t>
  </si>
  <si>
    <t>PB-SLP | T3 | 3 |166.11m2</t>
  </si>
  <si>
    <t>4TAMUL 3</t>
  </si>
  <si>
    <t>PB-SLP | T3 | 4 |166.11m2</t>
  </si>
  <si>
    <t>5TAMUL 3</t>
  </si>
  <si>
    <t>PB-SLP | T3 | 5 |166.11m2</t>
  </si>
  <si>
    <t>6TAMUL 3</t>
  </si>
  <si>
    <t>PB-SLP | T3 | 6 |166.11m2</t>
  </si>
  <si>
    <t>7TAMUL 3</t>
  </si>
  <si>
    <t>PB-SLP | T3 | 7 |166.11m2</t>
  </si>
  <si>
    <t>8TAMUL 3</t>
  </si>
  <si>
    <t>PB-SLP | T3 | 8 |166.11m2</t>
  </si>
  <si>
    <t>9TAMUL 3</t>
  </si>
  <si>
    <t>PB-SLP | T3 | 9 |166.11m2</t>
  </si>
  <si>
    <t>10TAMUL 3</t>
  </si>
  <si>
    <t>PB-SLP | T3 | 10 |166.11m2</t>
  </si>
  <si>
    <t>11TAMUL 3</t>
  </si>
  <si>
    <t>PB-SLP | T3 | 11 |166.11m2</t>
  </si>
  <si>
    <t>12TAMUL 3</t>
  </si>
  <si>
    <t>PB-SLP | T3 | 12 |166.11m2</t>
  </si>
  <si>
    <t>13TAMUL 3</t>
  </si>
  <si>
    <t>PB-SLP | T3 | 13 |166.11m2</t>
  </si>
  <si>
    <t>14TAMUL 3</t>
  </si>
  <si>
    <t>PB-SLP | T3 | 14 |181.57m2</t>
  </si>
  <si>
    <t>15TAMUL 3</t>
  </si>
  <si>
    <t>PB-SLP | T3 | 15 |194.44m2</t>
  </si>
  <si>
    <t>16TAMUL 3</t>
  </si>
  <si>
    <t>PB-SLP | T3 | 16 |160m2</t>
  </si>
  <si>
    <t>17TAMUL 3</t>
  </si>
  <si>
    <t>PB-SLP | T3 | 17 |160m2</t>
  </si>
  <si>
    <t>18TAMUL 3</t>
  </si>
  <si>
    <t>PB-SLP | T3 | 18 |160m2</t>
  </si>
  <si>
    <t>19TAMUL 3</t>
  </si>
  <si>
    <t>PB-SLP | T3 | 19 |160m2</t>
  </si>
  <si>
    <t>20TAMUL 3</t>
  </si>
  <si>
    <t>PB-SLP | T3 | 20 |160m2</t>
  </si>
  <si>
    <t>21TAMUL 3</t>
  </si>
  <si>
    <t>PB-SLP | T3 | 21 |160m2</t>
  </si>
  <si>
    <t>22TAMUL 3</t>
  </si>
  <si>
    <t>PB-SLP | T3 | 22 |160m2</t>
  </si>
  <si>
    <t>23TAMUL 3</t>
  </si>
  <si>
    <t>PB-SLP | T3 | 23 |160m2</t>
  </si>
  <si>
    <t>24TAMUL 3</t>
  </si>
  <si>
    <t>PB-SLP | T3 | 24 |160m2</t>
  </si>
  <si>
    <t>25TAMUL 3</t>
  </si>
  <si>
    <t>PB-SLP | T3 | 25 |160m2</t>
  </si>
  <si>
    <t>26TAMUL 3</t>
  </si>
  <si>
    <t>PB-SLP | T3 | 26 |160m2</t>
  </si>
  <si>
    <t>27TAMUL 3</t>
  </si>
  <si>
    <t>PB-SLP | T3 | 27 |167.25m2</t>
  </si>
  <si>
    <t>28TAMUL 3</t>
  </si>
  <si>
    <t>PB-SLP | T3 | 28 |167.25m2</t>
  </si>
  <si>
    <t>29TAMUL 3</t>
  </si>
  <si>
    <t>PB-SLP | T3 | 29 |160m2</t>
  </si>
  <si>
    <t>30TAMUL 3</t>
  </si>
  <si>
    <t>PB-SLP | T3 | 30 |160m2</t>
  </si>
  <si>
    <t>31TAMUL 3</t>
  </si>
  <si>
    <t>PB-SLP | T3 | 31 |160m2</t>
  </si>
  <si>
    <t>32TAMUL 3</t>
  </si>
  <si>
    <t>PB-SLP | T3 | 32 |160m2</t>
  </si>
  <si>
    <t>33TAMUL 3</t>
  </si>
  <si>
    <t>PB-SLP | T3 | 33 |160m2</t>
  </si>
  <si>
    <t>34TAMUL 3</t>
  </si>
  <si>
    <t>PB-SLP | T3 | 34 |160m2</t>
  </si>
  <si>
    <t>35TAMUL 3</t>
  </si>
  <si>
    <t>PB-SLP | T3 | 35 |160m2</t>
  </si>
  <si>
    <t>36TAMUL 3</t>
  </si>
  <si>
    <t>PB-SLP | T3 | 36 |160m2</t>
  </si>
  <si>
    <t>37TAMUL 3</t>
  </si>
  <si>
    <t>PB-SLP | T3 | 37 |160m2</t>
  </si>
  <si>
    <t>38TAMUL 3</t>
  </si>
  <si>
    <t>PB-SLP | T3 | 38 |160m2</t>
  </si>
  <si>
    <t>39TAMUL 3</t>
  </si>
  <si>
    <t>PB-SLP | T3 | 39 |160m2</t>
  </si>
  <si>
    <t>40TAMUL 3</t>
  </si>
  <si>
    <t>PB-SLP | T3 | 40 |160m2</t>
  </si>
  <si>
    <t>41TAMUL 3</t>
  </si>
  <si>
    <t>PB-SLP | T3 | 41 |160m2</t>
  </si>
  <si>
    <t>42TAMUL 3</t>
  </si>
  <si>
    <t>PB-SLP | T3 | 42 |160m2</t>
  </si>
  <si>
    <t>43TAMUL 3</t>
  </si>
  <si>
    <t>PB-SLP | T3 | 43 |160m2</t>
  </si>
  <si>
    <t>44TAMUL 3</t>
  </si>
  <si>
    <t>PB-SLP | T3 | 44 |160m2</t>
  </si>
  <si>
    <t>45TAMUL 3</t>
  </si>
  <si>
    <t>PB-SLP | T3 | 45 |160m2</t>
  </si>
  <si>
    <t>46TAMUL 3</t>
  </si>
  <si>
    <t>PB-SLP | T3 | 46 |160m2</t>
  </si>
  <si>
    <t>47TAMUL 3</t>
  </si>
  <si>
    <t>PB-SLP | T3 | 47 |160m2</t>
  </si>
  <si>
    <t>48TAMUL 3</t>
  </si>
  <si>
    <t>PB-SLP | T3 | 48 |160m2</t>
  </si>
  <si>
    <t>49TAMUL 3</t>
  </si>
  <si>
    <t>PB-SLP | T3 | 49 |172.6m2</t>
  </si>
  <si>
    <t>50TAMUL 3</t>
  </si>
  <si>
    <t>PB-SLP | T3 | 50 |160m2</t>
  </si>
  <si>
    <t>51TAMUL 3</t>
  </si>
  <si>
    <t>PB-SLP | T3 | 51 |160m2</t>
  </si>
  <si>
    <t>52TAMUL 3</t>
  </si>
  <si>
    <t>PB-SLP | T3 | 52 |160m2</t>
  </si>
  <si>
    <t>53TAMUL 3</t>
  </si>
  <si>
    <t>PB-SLP | T3 | 53 |160m2</t>
  </si>
  <si>
    <t>54TAMUL 3</t>
  </si>
  <si>
    <t>PB-SLP | T3 | 54 |160m2</t>
  </si>
  <si>
    <t>55TAMUL 3</t>
  </si>
  <si>
    <t>PB-SLP | T3 | 55 |160m2</t>
  </si>
  <si>
    <t>56TAMUL 3</t>
  </si>
  <si>
    <t>PB-SLP | T3 | 56 |160m2</t>
  </si>
  <si>
    <t>57TAMUL 3</t>
  </si>
  <si>
    <t>PB-SLP | T3 | 57 |160m2</t>
  </si>
  <si>
    <t>58TAMUL 3</t>
  </si>
  <si>
    <t>PB-SLP | T3 | 58 |160m2</t>
  </si>
  <si>
    <t>59TAMUL 3</t>
  </si>
  <si>
    <t>PB-SLP | T3 | 59 |180m2</t>
  </si>
  <si>
    <t>60TAMUL 3</t>
  </si>
  <si>
    <t>PB-SLP | T3 | 60 |180m2</t>
  </si>
  <si>
    <t>61TAMUL 3</t>
  </si>
  <si>
    <t>PB-SLP | T3 | 61 |182.6m2</t>
  </si>
  <si>
    <t>62TAMUL 3</t>
  </si>
  <si>
    <t>PB-SLP | T3 | 62 |175.36m2</t>
  </si>
  <si>
    <t>63TAMUL 3</t>
  </si>
  <si>
    <t>PB-SLP | T3 | 63 |175.36m2</t>
  </si>
  <si>
    <t>64TAMUL 3</t>
  </si>
  <si>
    <t>PB-SLP | T3 | 64 |175.36m2</t>
  </si>
  <si>
    <t>65TAMUL 3</t>
  </si>
  <si>
    <t>PB-SLP | T3 | 65 |175.36m2</t>
  </si>
  <si>
    <t>66TAMUL 3</t>
  </si>
  <si>
    <t>PB-SLP | T3 | 66 |175.36m2</t>
  </si>
  <si>
    <t>67TAMUL 3</t>
  </si>
  <si>
    <t>PB-SLP | T3 | 67 |175.36m2</t>
  </si>
  <si>
    <t>68TAMUL 3</t>
  </si>
  <si>
    <t>PB-SLP | T3 | 68 |167.71m2</t>
  </si>
  <si>
    <t>69TAMUL 3</t>
  </si>
  <si>
    <t>PB-SLP | T3 | 69 |202.5m2</t>
  </si>
  <si>
    <t>70TAMUL 3</t>
  </si>
  <si>
    <t>PB-SLP | T3 | 70 |202.5m2</t>
  </si>
  <si>
    <t>71TAMUL 3</t>
  </si>
  <si>
    <t>PB-SLP | T3 | 71 |217.8m2</t>
  </si>
  <si>
    <t>72TAMUL 3</t>
  </si>
  <si>
    <t>PB-SLP | T3 | 72 |225m2</t>
  </si>
  <si>
    <t>73TAMUL 3</t>
  </si>
  <si>
    <t>PB-SLP | T3 | 73 |209.56m2</t>
  </si>
  <si>
    <t>74TAMUL 3</t>
  </si>
  <si>
    <t>PB-SLP | T3 | 74 |211.33m2</t>
  </si>
  <si>
    <t>75TAMUL 3</t>
  </si>
  <si>
    <t>PB-SLP | T3 | 75 |200m2</t>
  </si>
  <si>
    <t>76TAMUL 3</t>
  </si>
  <si>
    <t>PB-SLP | T3 | 76 |200m2</t>
  </si>
  <si>
    <t>77TAMUL 3</t>
  </si>
  <si>
    <t>PB-SLP | T3 | 77 |200m2</t>
  </si>
  <si>
    <t>78TAMUL 3</t>
  </si>
  <si>
    <t>PB-SLP | T3 | 78 |200m2</t>
  </si>
  <si>
    <t>79TAMUL 3</t>
  </si>
  <si>
    <t>PB-SLP | T3 | 79 |200m2</t>
  </si>
  <si>
    <t>80TAMUL 3</t>
  </si>
  <si>
    <t>PB-SLP | T3 | 80 |167.13m2</t>
  </si>
  <si>
    <t>81TAMUL 3</t>
  </si>
  <si>
    <t>PB-SLP | T3 | 81 |159.92m2</t>
  </si>
  <si>
    <t>82TAMUL 3</t>
  </si>
  <si>
    <t>PB-SLP | T3 | 82 |159.92m2</t>
  </si>
  <si>
    <t>83TAMUL 3</t>
  </si>
  <si>
    <t>PB-SLP | T3 | 83 |172.51m2</t>
  </si>
  <si>
    <t>84TAMUL 3</t>
  </si>
  <si>
    <t>PB-SLP | T3 | 84 |200m2</t>
  </si>
  <si>
    <t>85TAMUL 3</t>
  </si>
  <si>
    <t>PB-SLP | T3 | 85 |200m2</t>
  </si>
  <si>
    <t>86TAMUL 3</t>
  </si>
  <si>
    <t>PB-SLP | T3 | 86 |200m2</t>
  </si>
  <si>
    <t>87TAMUL 3</t>
  </si>
  <si>
    <t>PB-SLP | T3 | 87 |200m2</t>
  </si>
  <si>
    <t>88TAMUL 3</t>
  </si>
  <si>
    <t>PB-SLP | T3 | 88 |218.25m2</t>
  </si>
  <si>
    <t>89TAMUL 3</t>
  </si>
  <si>
    <t>PB-SLP | T3 | 89 |225m2</t>
  </si>
  <si>
    <t>90TAMUL 3</t>
  </si>
  <si>
    <t>PB-SLP | T3 | 90 |225m2</t>
  </si>
  <si>
    <t>91TAMUL 3</t>
  </si>
  <si>
    <t>PB-SLP | T3 | 91 |225m2</t>
  </si>
  <si>
    <t>92TAMUL 3</t>
  </si>
  <si>
    <t>PB-SLP | T3 | 92 |179.09m2</t>
  </si>
  <si>
    <t>93TAMUL 3</t>
  </si>
  <si>
    <t>PB-SLP | T3 | 93 |180m2</t>
  </si>
  <si>
    <t>94TAMUL 3</t>
  </si>
  <si>
    <t>PB-SLP | T3 | 94 |180m2</t>
  </si>
  <si>
    <t>95TAMUL 3</t>
  </si>
  <si>
    <t>PB-SLP | T3 | 95 |180m2</t>
  </si>
  <si>
    <t>96TAMUL 3</t>
  </si>
  <si>
    <t>PB-SLP | T3 | 96 |180m2</t>
  </si>
  <si>
    <t>97TAMUL 3</t>
  </si>
  <si>
    <t>PB-SLP | T3 | 97 |180m2</t>
  </si>
  <si>
    <t>98TAMUL 3</t>
  </si>
  <si>
    <t>PB-SLP | T3 | 98 |180m2</t>
  </si>
  <si>
    <t>99TAMUL 3</t>
  </si>
  <si>
    <t>PB-SLP | T3 | 99 |180m2</t>
  </si>
  <si>
    <t>100TAMUL 3</t>
  </si>
  <si>
    <t>PB-SLP | T3 | 100 |180m2</t>
  </si>
  <si>
    <t>101TAMUL 3</t>
  </si>
  <si>
    <t>PB-SLP | T3 | 101 |180m2</t>
  </si>
  <si>
    <t>1TAMUL 4</t>
  </si>
  <si>
    <t>PB-SLP | T4 | 1 |408m2</t>
  </si>
  <si>
    <t>TAMUL 4</t>
  </si>
  <si>
    <t>2TAMUL 4</t>
  </si>
  <si>
    <t>PB-SLP | T4 | 2 |408m2</t>
  </si>
  <si>
    <t>3TAMUL 4</t>
  </si>
  <si>
    <t>PB-SLP | T4 | 3 |408m2</t>
  </si>
  <si>
    <t>4TAMUL 4</t>
  </si>
  <si>
    <t>PB-SLP | T4 | 4 |408m2</t>
  </si>
  <si>
    <t>5TAMUL 4</t>
  </si>
  <si>
    <t>PB-SLP | T4 | 5 |408m2</t>
  </si>
  <si>
    <t>6TAMUL 4</t>
  </si>
  <si>
    <t>PB-SLP | T4 | 6 |408m2</t>
  </si>
  <si>
    <t>7TAMUL 4</t>
  </si>
  <si>
    <t>PB-SLP | T4 | 7 |408m2</t>
  </si>
  <si>
    <t>8TAMUL 4</t>
  </si>
  <si>
    <t>PB-SLP | T4 | 8 |408m2</t>
  </si>
  <si>
    <t>9TAMUL 4</t>
  </si>
  <si>
    <t>PB-SLP | T4 | 9 |408m2</t>
  </si>
  <si>
    <t>10TAMUL 4</t>
  </si>
  <si>
    <t>PB-SLP | T4 | 10 |408m2</t>
  </si>
  <si>
    <t>11TAMUL 4</t>
  </si>
  <si>
    <t>PB-SLP | T4 | 11 |379.78m2</t>
  </si>
  <si>
    <t>12TAMUL 4</t>
  </si>
  <si>
    <t>PB-SLP | T4 | 12 |420m2</t>
  </si>
  <si>
    <t>13TAMUL 4</t>
  </si>
  <si>
    <t>PB-SLP | T4 | 13 |420m2</t>
  </si>
  <si>
    <t>14TAMUL 4</t>
  </si>
  <si>
    <t>PB-SLP | T4 | 14 |420m2</t>
  </si>
  <si>
    <t>15TAMUL 4</t>
  </si>
  <si>
    <t>PB-SLP | T4 | 15 |420m2</t>
  </si>
  <si>
    <t>16TAMUL 4</t>
  </si>
  <si>
    <t>PB-SLP | T4 | 16 |420m2</t>
  </si>
  <si>
    <t>17TAMUL 4</t>
  </si>
  <si>
    <t>PB-SLP | T4 | 17 |420m2</t>
  </si>
  <si>
    <t>18TAMUL 4</t>
  </si>
  <si>
    <t>PB-SLP | T4 | 18 |420m2</t>
  </si>
  <si>
    <t>19TAMUL 4</t>
  </si>
  <si>
    <t>PB-SLP | T4 | 19 |455m2</t>
  </si>
  <si>
    <t>20TAMUL 4</t>
  </si>
  <si>
    <t>PB-SLP | T4 | 20 |455m2</t>
  </si>
  <si>
    <t>21TAMUL 4</t>
  </si>
  <si>
    <t>PB-SLP | T4 | 21 |455m2</t>
  </si>
  <si>
    <t>22TAMUL 4</t>
  </si>
  <si>
    <t>PB-SLP | T4 | 22 |455m2</t>
  </si>
  <si>
    <t>23TAMUL 4</t>
  </si>
  <si>
    <t>PB-SLP | T4 | 23 |473.2m2</t>
  </si>
  <si>
    <t>24TAMUL 4</t>
  </si>
  <si>
    <t>PB-SLP | T4 | 24 |408m2</t>
  </si>
  <si>
    <t>25TAMUL 4</t>
  </si>
  <si>
    <t>PB-SLP | T4 | 25 |408m2</t>
  </si>
  <si>
    <t>26TAMUL 4</t>
  </si>
  <si>
    <t>PB-SLP | T4 | 26 |408m2</t>
  </si>
  <si>
    <t>27TAMUL 4</t>
  </si>
  <si>
    <t>PB-SLP | T4 | 27 |408m2</t>
  </si>
  <si>
    <t>28TAMUL 4</t>
  </si>
  <si>
    <t>PB-SLP | T4 | 28 |408m2</t>
  </si>
  <si>
    <t>29TAMUL 4</t>
  </si>
  <si>
    <t>PB-SLP | T4 | 29 |408m2</t>
  </si>
  <si>
    <t>30TAMUL 4</t>
  </si>
  <si>
    <t>PB-SLP | T4 | 30 |408m2</t>
  </si>
  <si>
    <t>31TAMUL 4</t>
  </si>
  <si>
    <t>PB-SLP | T4 | 31 |448.75m2</t>
  </si>
  <si>
    <t>32TAMUL 4</t>
  </si>
  <si>
    <t>PB-SLP | T4 | 32 |452.69m2</t>
  </si>
  <si>
    <t>33TAMUL 4</t>
  </si>
  <si>
    <t>PB-SLP | T4 | 33 |451.8m2</t>
  </si>
  <si>
    <t>34TAMUL 4</t>
  </si>
  <si>
    <t>PB-SLP | T4 | 34 |451.8m2</t>
  </si>
  <si>
    <t>35TAMUL 4</t>
  </si>
  <si>
    <t>PB-SLP | T4 | 35 |451.8m2</t>
  </si>
  <si>
    <t>36TAMUL 4</t>
  </si>
  <si>
    <t>PB-SLP | T4 | 36 |451.8m2</t>
  </si>
  <si>
    <t>37TAMUL 4</t>
  </si>
  <si>
    <t>PB-SLP | T4 | 37 |450.24m2</t>
  </si>
  <si>
    <t>38TAMUL 4</t>
  </si>
  <si>
    <t>PB-SLP | T4 | 38 |361.99m2</t>
  </si>
  <si>
    <t>39TAMUL 4</t>
  </si>
  <si>
    <t>PB-SLP | T4 | 39 |345.36m2</t>
  </si>
  <si>
    <t>40TAMUL 4</t>
  </si>
  <si>
    <t>PB-SLP | T4 | 40 |406.09m2</t>
  </si>
  <si>
    <t>41TAMUL 4</t>
  </si>
  <si>
    <t>PB-SLP | T4 | 41 |417.08m2</t>
  </si>
  <si>
    <t>42TAMUL 4</t>
  </si>
  <si>
    <t>PB-SLP | T4 | 42 |417.08m2</t>
  </si>
  <si>
    <t>43TAMUL 4</t>
  </si>
  <si>
    <t>PB-SLP | T4 | 43 |417.08m2</t>
  </si>
  <si>
    <t>44TAMUL 4</t>
  </si>
  <si>
    <t>PB-SLP | T4 | 44 |540m2</t>
  </si>
  <si>
    <t>45TAMUL 4</t>
  </si>
  <si>
    <t>PB-SLP | T4 | 45 |540m2</t>
  </si>
  <si>
    <t>46TAMUL 4</t>
  </si>
  <si>
    <t>PB-SLP | T4 | 46 |540m2</t>
  </si>
  <si>
    <t>47TAMUL 4</t>
  </si>
  <si>
    <t>PB-SLP | T4 | 47 |540m2</t>
  </si>
  <si>
    <t>48TAMUL 4</t>
  </si>
  <si>
    <t>PB-SLP | T4 | 48 |540m2</t>
  </si>
  <si>
    <t>49TAMUL 4</t>
  </si>
  <si>
    <t>PB-SLP | T4 | 49 |540m2</t>
  </si>
  <si>
    <t>50TAMUL 4</t>
  </si>
  <si>
    <t>PB-SLP | T4 | 50 |527.28m2</t>
  </si>
  <si>
    <t xml:space="preserve">1SABINO </t>
  </si>
  <si>
    <t>VL | S  | 1 |129.2m2</t>
  </si>
  <si>
    <t>3.-VEREDAS DE LIRA</t>
  </si>
  <si>
    <t>1.-SABINO</t>
  </si>
  <si>
    <t xml:space="preserve">SABINO </t>
  </si>
  <si>
    <t>VL</t>
  </si>
  <si>
    <t>SABINO</t>
  </si>
  <si>
    <t xml:space="preserve">2SABINO </t>
  </si>
  <si>
    <t>VL | S  | 2 |126m2</t>
  </si>
  <si>
    <t xml:space="preserve">3SABINO </t>
  </si>
  <si>
    <t>VL | S  | 3 |126m2</t>
  </si>
  <si>
    <t xml:space="preserve">4SABINO </t>
  </si>
  <si>
    <t>VL | S  | 4 |126m2</t>
  </si>
  <si>
    <t xml:space="preserve">5SABINO </t>
  </si>
  <si>
    <t>VL | S  | 5 |126m2</t>
  </si>
  <si>
    <t xml:space="preserve">6SABINO </t>
  </si>
  <si>
    <t>VL | S  | 6 |126m2</t>
  </si>
  <si>
    <t xml:space="preserve">7SABINO </t>
  </si>
  <si>
    <t>VL | S  | 7 |126m2</t>
  </si>
  <si>
    <t xml:space="preserve">8SABINO </t>
  </si>
  <si>
    <t>VL | S  | 8 |126m2</t>
  </si>
  <si>
    <t xml:space="preserve">9SABINO </t>
  </si>
  <si>
    <t>VL | S  | 9 |126m2</t>
  </si>
  <si>
    <t xml:space="preserve">10SABINO </t>
  </si>
  <si>
    <t>VL | S  | 10 |126m2</t>
  </si>
  <si>
    <t xml:space="preserve">11SABINO </t>
  </si>
  <si>
    <t>VL | S  | 11 |126m2</t>
  </si>
  <si>
    <t xml:space="preserve">12SABINO </t>
  </si>
  <si>
    <t>VL | S  | 12 |126m2</t>
  </si>
  <si>
    <t xml:space="preserve">13SABINO </t>
  </si>
  <si>
    <t>VL | S  | 13 |126m2</t>
  </si>
  <si>
    <t xml:space="preserve">14SABINO </t>
  </si>
  <si>
    <t>VL | S  | 14 |126m2</t>
  </si>
  <si>
    <t xml:space="preserve">15SABINO </t>
  </si>
  <si>
    <t>VL | S  | 15 |126m2</t>
  </si>
  <si>
    <t xml:space="preserve">16SABINO </t>
  </si>
  <si>
    <t>VL | S  | 16 |126m2</t>
  </si>
  <si>
    <t xml:space="preserve">17SABINO </t>
  </si>
  <si>
    <t>VL | S  | 17 |126m2</t>
  </si>
  <si>
    <t xml:space="preserve">18SABINO </t>
  </si>
  <si>
    <t>VL | S  | 18 |159.35m2</t>
  </si>
  <si>
    <t xml:space="preserve">19SABINO </t>
  </si>
  <si>
    <t>VL | S  | 19 |159.35m2</t>
  </si>
  <si>
    <t xml:space="preserve">20SABINO </t>
  </si>
  <si>
    <t>VL | S  | 20 |177.5m2</t>
  </si>
  <si>
    <t xml:space="preserve">21SABINO </t>
  </si>
  <si>
    <t>VL | S  | 21 |119.6m2</t>
  </si>
  <si>
    <t xml:space="preserve">22SABINO </t>
  </si>
  <si>
    <t>VL | S  | 22 |120m2</t>
  </si>
  <si>
    <t xml:space="preserve">23SABINO </t>
  </si>
  <si>
    <t>VL | S  | 23 |120m2</t>
  </si>
  <si>
    <t xml:space="preserve">24SABINO </t>
  </si>
  <si>
    <t>VL | S  | 24 |120m2</t>
  </si>
  <si>
    <t xml:space="preserve">25SABINO </t>
  </si>
  <si>
    <t>VL | S  | 25 |120m2</t>
  </si>
  <si>
    <t xml:space="preserve">26SABINO </t>
  </si>
  <si>
    <t>VL | S  | 26 |120m2</t>
  </si>
  <si>
    <t xml:space="preserve">27SABINO </t>
  </si>
  <si>
    <t>VL | S  | 27 |120m2</t>
  </si>
  <si>
    <t xml:space="preserve">28SABINO </t>
  </si>
  <si>
    <t>VL | S  | 28 |120m2</t>
  </si>
  <si>
    <t xml:space="preserve">29SABINO </t>
  </si>
  <si>
    <t>VL | S  | 29 |120m2</t>
  </si>
  <si>
    <t xml:space="preserve">30SABINO </t>
  </si>
  <si>
    <t>VL | S  | 30 |120m2</t>
  </si>
  <si>
    <t xml:space="preserve">31SABINO </t>
  </si>
  <si>
    <t>VL | S  | 31 |120m2</t>
  </si>
  <si>
    <t xml:space="preserve">32SABINO </t>
  </si>
  <si>
    <t>VL | S  | 32 |120m2</t>
  </si>
  <si>
    <t xml:space="preserve">33SABINO </t>
  </si>
  <si>
    <t>VL | S  | 33 |120m2</t>
  </si>
  <si>
    <t xml:space="preserve">34SABINO </t>
  </si>
  <si>
    <t>VL | S  | 34 |158.23m2</t>
  </si>
  <si>
    <t xml:space="preserve">35SABINO </t>
  </si>
  <si>
    <t>VL | S  | 35 |157.37m2</t>
  </si>
  <si>
    <t xml:space="preserve">36SABINO </t>
  </si>
  <si>
    <t>VL | S  | 36 |120m2</t>
  </si>
  <si>
    <t xml:space="preserve">37SABINO </t>
  </si>
  <si>
    <t>VL | S  | 37 |120m2</t>
  </si>
  <si>
    <t xml:space="preserve">38SABINO </t>
  </si>
  <si>
    <t>VL | S  | 38 |120m2</t>
  </si>
  <si>
    <t xml:space="preserve">39SABINO </t>
  </si>
  <si>
    <t>VL | S  | 39 |120m2</t>
  </si>
  <si>
    <t xml:space="preserve">40SABINO </t>
  </si>
  <si>
    <t>VL | S  | 40 |120m2</t>
  </si>
  <si>
    <t xml:space="preserve">41SABINO </t>
  </si>
  <si>
    <t>VL | S  | 41 |120m2</t>
  </si>
  <si>
    <t xml:space="preserve">42SABINO </t>
  </si>
  <si>
    <t>VL | S  | 42 |120m2</t>
  </si>
  <si>
    <t xml:space="preserve">43SABINO </t>
  </si>
  <si>
    <t>VL | S  | 43 |120m2</t>
  </si>
  <si>
    <t xml:space="preserve">44SABINO </t>
  </si>
  <si>
    <t>VL | S  | 44 |120m2</t>
  </si>
  <si>
    <t xml:space="preserve">45SABINO </t>
  </si>
  <si>
    <t>VL | S  | 45 |120m2</t>
  </si>
  <si>
    <t xml:space="preserve">46SABINO </t>
  </si>
  <si>
    <t>VL | S  | 46 |120m2</t>
  </si>
  <si>
    <t xml:space="preserve">47SABINO </t>
  </si>
  <si>
    <t>VL | S  | 47 |120m2</t>
  </si>
  <si>
    <t xml:space="preserve">48SABINO </t>
  </si>
  <si>
    <t>VL | S  | 48 |120m2</t>
  </si>
  <si>
    <t xml:space="preserve">49SABINO </t>
  </si>
  <si>
    <t>VL | S  | 49 |120m2</t>
  </si>
  <si>
    <t xml:space="preserve">50SABINO </t>
  </si>
  <si>
    <t>VL | S  | 50 |124.44m2</t>
  </si>
  <si>
    <t xml:space="preserve">51SABINO </t>
  </si>
  <si>
    <t>VL | S  | 51 |123.58m2</t>
  </si>
  <si>
    <t xml:space="preserve">52SABINO </t>
  </si>
  <si>
    <t>VL | S  | 52 |137.76m2</t>
  </si>
  <si>
    <t xml:space="preserve">53SABINO </t>
  </si>
  <si>
    <t>VL | S  | 53 |120m2</t>
  </si>
  <si>
    <t xml:space="preserve">54SABINO </t>
  </si>
  <si>
    <t>VL | S  | 54 |120m2</t>
  </si>
  <si>
    <t xml:space="preserve">55SABINO </t>
  </si>
  <si>
    <t>VL | S  | 55 |120m2</t>
  </si>
  <si>
    <t xml:space="preserve">56SABINO </t>
  </si>
  <si>
    <t>VL | S  | 56 |120m2</t>
  </si>
  <si>
    <t xml:space="preserve">57SABINO </t>
  </si>
  <si>
    <t>VL | S  | 57 |120m2</t>
  </si>
  <si>
    <t xml:space="preserve">58SABINO </t>
  </si>
  <si>
    <t>VL | S  | 58 |120m2</t>
  </si>
  <si>
    <t xml:space="preserve">59SABINO </t>
  </si>
  <si>
    <t>VL | S  | 59 |120m2</t>
  </si>
  <si>
    <t xml:space="preserve">60SABINO </t>
  </si>
  <si>
    <t>VL | S  | 60 |120m2</t>
  </si>
  <si>
    <t xml:space="preserve">61SABINO </t>
  </si>
  <si>
    <t>VL | S  | 61 |120m2</t>
  </si>
  <si>
    <t xml:space="preserve">62SABINO </t>
  </si>
  <si>
    <t>VL | S  | 62 |120m2</t>
  </si>
  <si>
    <t xml:space="preserve">63SABINO </t>
  </si>
  <si>
    <t>VL | S  | 63 |120m2</t>
  </si>
  <si>
    <t xml:space="preserve">64SABINO </t>
  </si>
  <si>
    <t>VL | S  | 64 |120m2</t>
  </si>
  <si>
    <t xml:space="preserve">65SABINO </t>
  </si>
  <si>
    <t>VL | S  | 65 |120m2</t>
  </si>
  <si>
    <t xml:space="preserve">66SABINO </t>
  </si>
  <si>
    <t>VL | S  | 66 |120m2</t>
  </si>
  <si>
    <t xml:space="preserve">67SABINO </t>
  </si>
  <si>
    <t>VL | S  | 67 |120m2</t>
  </si>
  <si>
    <t xml:space="preserve">68SABINO </t>
  </si>
  <si>
    <t>VL | S  | 68 |120m2</t>
  </si>
  <si>
    <t xml:space="preserve">69SABINO </t>
  </si>
  <si>
    <t>VL | S  | 69 |165.38m2</t>
  </si>
  <si>
    <t xml:space="preserve">70SABINO </t>
  </si>
  <si>
    <t>VL | S  | 70 |165.38m2</t>
  </si>
  <si>
    <t xml:space="preserve">71SABINO </t>
  </si>
  <si>
    <t>VL | S  | 71 |148.83m2</t>
  </si>
  <si>
    <t xml:space="preserve">1CEDRO </t>
  </si>
  <si>
    <t>VL | C  | 1 |144.25m2</t>
  </si>
  <si>
    <t>2.-CEDRO</t>
  </si>
  <si>
    <t xml:space="preserve">CEDRO </t>
  </si>
  <si>
    <t>CEDRO</t>
  </si>
  <si>
    <t xml:space="preserve">2CEDRO </t>
  </si>
  <si>
    <t>VL | C  | 2 |150m2</t>
  </si>
  <si>
    <t xml:space="preserve">3CEDRO </t>
  </si>
  <si>
    <t>VL | C  | 3 |150m2</t>
  </si>
  <si>
    <t xml:space="preserve">4CEDRO </t>
  </si>
  <si>
    <t>VL | C  | 4 |150m2</t>
  </si>
  <si>
    <t xml:space="preserve">5CEDRO </t>
  </si>
  <si>
    <t>VL | C  | 5 |150m2</t>
  </si>
  <si>
    <t xml:space="preserve">6CEDRO </t>
  </si>
  <si>
    <t>VL | C  | 6 |150m2</t>
  </si>
  <si>
    <t xml:space="preserve">7CEDRO </t>
  </si>
  <si>
    <t>VL | C  | 7 |150m2</t>
  </si>
  <si>
    <t xml:space="preserve">8CEDRO </t>
  </si>
  <si>
    <t>VL | C  | 8 |150m2</t>
  </si>
  <si>
    <t xml:space="preserve">9CEDRO </t>
  </si>
  <si>
    <t>VL | C  | 9 |150m2</t>
  </si>
  <si>
    <t xml:space="preserve">10CEDRO </t>
  </si>
  <si>
    <t>VL | C  | 10 |150m2</t>
  </si>
  <si>
    <t xml:space="preserve">11CEDRO </t>
  </si>
  <si>
    <t>VL | C  | 11 |150m2</t>
  </si>
  <si>
    <t xml:space="preserve">12CEDRO </t>
  </si>
  <si>
    <t>VL | C  | 12 |173.15m2</t>
  </si>
  <si>
    <t xml:space="preserve">13CEDRO </t>
  </si>
  <si>
    <t>VL | C  | 13 |173.15m2</t>
  </si>
  <si>
    <t xml:space="preserve">14CEDRO </t>
  </si>
  <si>
    <t>VL | C  | 14 |173.15m2</t>
  </si>
  <si>
    <t xml:space="preserve">15CEDRO </t>
  </si>
  <si>
    <t>VL | C  | 15 |195.62m2</t>
  </si>
  <si>
    <t xml:space="preserve">16CEDRO </t>
  </si>
  <si>
    <t>VL | C  | 16 |135.76m2</t>
  </si>
  <si>
    <t xml:space="preserve">17CEDRO </t>
  </si>
  <si>
    <t>VL | C  | 17 |127.77m2</t>
  </si>
  <si>
    <t xml:space="preserve">18CEDRO </t>
  </si>
  <si>
    <t>VL | C  | 18 |127.77m2</t>
  </si>
  <si>
    <t xml:space="preserve">19CEDRO </t>
  </si>
  <si>
    <t>VL | C  | 19 |127.77m2</t>
  </si>
  <si>
    <t xml:space="preserve">20CEDRO </t>
  </si>
  <si>
    <t>VL | C  | 20 |127.77m2</t>
  </si>
  <si>
    <t xml:space="preserve">21CEDRO </t>
  </si>
  <si>
    <t>VL | C  | 21 |127.77m2</t>
  </si>
  <si>
    <t xml:space="preserve">22CEDRO </t>
  </si>
  <si>
    <t>VL | C  | 22 |127.77m2</t>
  </si>
  <si>
    <t xml:space="preserve">23CEDRO </t>
  </si>
  <si>
    <t>VL | C  | 23 |127.77m2</t>
  </si>
  <si>
    <t xml:space="preserve">24CEDRO </t>
  </si>
  <si>
    <t>VL | C  | 24 |127.77m2</t>
  </si>
  <si>
    <t xml:space="preserve">25CEDRO </t>
  </si>
  <si>
    <t>VL | C  | 25 |127.77m2</t>
  </si>
  <si>
    <t xml:space="preserve">26CEDRO </t>
  </si>
  <si>
    <t>VL | C  | 26 |127.77m2</t>
  </si>
  <si>
    <t xml:space="preserve">27CEDRO </t>
  </si>
  <si>
    <t>VL | C  | 27 |136.61m2</t>
  </si>
  <si>
    <t xml:space="preserve">28CEDRO </t>
  </si>
  <si>
    <t>VL | C  | 28 |136.06m2</t>
  </si>
  <si>
    <t xml:space="preserve">29CEDRO </t>
  </si>
  <si>
    <t>VL | C  | 29 |127.77m2</t>
  </si>
  <si>
    <t xml:space="preserve">30CEDRO </t>
  </si>
  <si>
    <t>VL | C  | 30 |127.77m2</t>
  </si>
  <si>
    <t xml:space="preserve">31CEDRO </t>
  </si>
  <si>
    <t>VL | C  | 31 |127.77m2</t>
  </si>
  <si>
    <t xml:space="preserve">32CEDRO </t>
  </si>
  <si>
    <t>VL | C  | 32 |127.77m2</t>
  </si>
  <si>
    <t xml:space="preserve">33CEDRO </t>
  </si>
  <si>
    <t>VL | C  | 33 |127.77m2</t>
  </si>
  <si>
    <t xml:space="preserve">34CEDRO </t>
  </si>
  <si>
    <t>VL | C  | 34 |127.77m2</t>
  </si>
  <si>
    <t xml:space="preserve">35CEDRO </t>
  </si>
  <si>
    <t>VL | C  | 35 |127.77m2</t>
  </si>
  <si>
    <t xml:space="preserve">36CEDRO </t>
  </si>
  <si>
    <t>VL | C  | 36 |127.77m2</t>
  </si>
  <si>
    <t xml:space="preserve">37CEDRO </t>
  </si>
  <si>
    <t>VL | C  | 37 |127.77m2</t>
  </si>
  <si>
    <t xml:space="preserve">38CEDRO </t>
  </si>
  <si>
    <t>VL | C  | 38 |127.77m2</t>
  </si>
  <si>
    <t xml:space="preserve">39CEDRO </t>
  </si>
  <si>
    <t>VL | C  | 39 |127.77m2</t>
  </si>
  <si>
    <t xml:space="preserve">40CEDRO </t>
  </si>
  <si>
    <t>VL | C  | 40 |136.27m2</t>
  </si>
  <si>
    <t xml:space="preserve">41CEDRO </t>
  </si>
  <si>
    <t>VL | C  | 41 |183.03m2</t>
  </si>
  <si>
    <t xml:space="preserve">42CEDRO </t>
  </si>
  <si>
    <t>VL | C  | 42 |150m2</t>
  </si>
  <si>
    <t xml:space="preserve">43CEDRO </t>
  </si>
  <si>
    <t>VL | C  | 43 |150m2</t>
  </si>
  <si>
    <t xml:space="preserve">44CEDRO </t>
  </si>
  <si>
    <t>VL | C  | 44 |150m2</t>
  </si>
  <si>
    <t xml:space="preserve">45CEDRO </t>
  </si>
  <si>
    <t>VL | C  | 45 |150m2</t>
  </si>
  <si>
    <t xml:space="preserve">46CEDRO </t>
  </si>
  <si>
    <t>VL | C  | 46 |150m2</t>
  </si>
  <si>
    <t xml:space="preserve">47CEDRO </t>
  </si>
  <si>
    <t>VL | C  | 47 |150m2</t>
  </si>
  <si>
    <t xml:space="preserve">48CEDRO </t>
  </si>
  <si>
    <t>VL | C  | 48 |150m2</t>
  </si>
  <si>
    <t xml:space="preserve">49CEDRO </t>
  </si>
  <si>
    <t>VL | C  | 49 |150m2</t>
  </si>
  <si>
    <t xml:space="preserve">50CEDRO </t>
  </si>
  <si>
    <t>VL | C  | 50 |150m2</t>
  </si>
  <si>
    <t xml:space="preserve">51CEDRO </t>
  </si>
  <si>
    <t>VL | C  | 51 |150m2</t>
  </si>
  <si>
    <t xml:space="preserve">52CEDRO </t>
  </si>
  <si>
    <t>VL | C  | 52 |150m2</t>
  </si>
  <si>
    <t xml:space="preserve">53CEDRO </t>
  </si>
  <si>
    <t>VL | C  | 53 |150m2</t>
  </si>
  <si>
    <t xml:space="preserve">54CEDRO </t>
  </si>
  <si>
    <t>VL | C  | 54 |173.96m2</t>
  </si>
  <si>
    <t xml:space="preserve">55CEDRO </t>
  </si>
  <si>
    <t>VL | C  | 55 |173.96m2</t>
  </si>
  <si>
    <t xml:space="preserve">56CEDRO </t>
  </si>
  <si>
    <t>VL | C  | 56 |173.96m2</t>
  </si>
  <si>
    <t xml:space="preserve">57CEDRO </t>
  </si>
  <si>
    <t>VL | C  | 57 |173.96m2</t>
  </si>
  <si>
    <t xml:space="preserve">58CEDRO </t>
  </si>
  <si>
    <t>VL | C  | 58 |151.51m2</t>
  </si>
  <si>
    <t>1LOMAS 1</t>
  </si>
  <si>
    <t>LPBC | L1 | 1 |202.31m2</t>
  </si>
  <si>
    <t>4.-LOMAS DE PORTTO BLANCO</t>
  </si>
  <si>
    <t>1.-ETAPA 1</t>
  </si>
  <si>
    <t>LOMAS 1</t>
  </si>
  <si>
    <t>LOMAS</t>
  </si>
  <si>
    <t>2LOMAS 1</t>
  </si>
  <si>
    <t>LPBC | L1 | 2 |136m2</t>
  </si>
  <si>
    <t>3LOMAS 1</t>
  </si>
  <si>
    <t>LPBC | L1 | 3 |136m2</t>
  </si>
  <si>
    <t>4LOMAS 1</t>
  </si>
  <si>
    <t>LPBC | L1 | 4 |136m2</t>
  </si>
  <si>
    <t>5LOMAS 1</t>
  </si>
  <si>
    <t>LPBC | L1 | 5 |136m2</t>
  </si>
  <si>
    <t>6LOMAS 1</t>
  </si>
  <si>
    <t>LPBC | L1 | 6 |136m2</t>
  </si>
  <si>
    <t>7LOMAS 1</t>
  </si>
  <si>
    <t>LPBC | L1 | 7 |136m2</t>
  </si>
  <si>
    <t>8LOMAS 1</t>
  </si>
  <si>
    <t>LPBC | L1 | 8 |136m2</t>
  </si>
  <si>
    <t>9LOMAS 1</t>
  </si>
  <si>
    <t>LPBC | L1 | 9 |136m2</t>
  </si>
  <si>
    <t>10LOMAS 1</t>
  </si>
  <si>
    <t>LPBC | L1 | 10 |136m2</t>
  </si>
  <si>
    <t>11LOMAS 1</t>
  </si>
  <si>
    <t>LPBC | L1 | 11 |136m2</t>
  </si>
  <si>
    <t>12LOMAS 1</t>
  </si>
  <si>
    <t>LPBC | L1 | 12 |136m2</t>
  </si>
  <si>
    <t>13LOMAS 1</t>
  </si>
  <si>
    <t>LPBC | L1 | 13 |136m2</t>
  </si>
  <si>
    <t>14LOMAS 1</t>
  </si>
  <si>
    <t>LPBC | L1 | 14 |136m2</t>
  </si>
  <si>
    <t>15LOMAS 1</t>
  </si>
  <si>
    <t>LPBC | L1 | 15 |136m2</t>
  </si>
  <si>
    <t>16LOMAS 1</t>
  </si>
  <si>
    <t>LPBC | L1 | 16 |128m2</t>
  </si>
  <si>
    <t>17LOMAS 1</t>
  </si>
  <si>
    <t>LPBC | L1 | 17 |128m2</t>
  </si>
  <si>
    <t>18LOMAS 1</t>
  </si>
  <si>
    <t>LPBC | L1 | 18 |128m2</t>
  </si>
  <si>
    <t>19LOMAS 1</t>
  </si>
  <si>
    <t>LPBC | L1 | 19 |128m2</t>
  </si>
  <si>
    <t>20LOMAS 1</t>
  </si>
  <si>
    <t>LPBC | L1 | 20 |170.61m2</t>
  </si>
  <si>
    <t>21LOMAS 1</t>
  </si>
  <si>
    <t>LPBC | L1 | 21 |195.9m2</t>
  </si>
  <si>
    <t>22LOMAS 1</t>
  </si>
  <si>
    <t>LPBC | L1 | 22 |140m2</t>
  </si>
  <si>
    <t>23LOMAS 1</t>
  </si>
  <si>
    <t>LPBC | L1 | 23 |140m2</t>
  </si>
  <si>
    <t>24LOMAS 1</t>
  </si>
  <si>
    <t>LPBC | L1 | 24 |140m2</t>
  </si>
  <si>
    <t>25LOMAS 1</t>
  </si>
  <si>
    <t>LPBC | L1 | 25 |140m2</t>
  </si>
  <si>
    <t>26LOMAS 1</t>
  </si>
  <si>
    <t>LPBC | L1 | 26 |140m2</t>
  </si>
  <si>
    <t>27LOMAS 1</t>
  </si>
  <si>
    <t>LPBC | L1 | 27 |140m2</t>
  </si>
  <si>
    <t>28LOMAS 1</t>
  </si>
  <si>
    <t>LPBC | L1 | 28 |140m2</t>
  </si>
  <si>
    <t>29LOMAS 1</t>
  </si>
  <si>
    <t>LPBC | L1 | 29 |140m2</t>
  </si>
  <si>
    <t>30LOMAS 1</t>
  </si>
  <si>
    <t>LPBC | L1 | 30 |157.5m2</t>
  </si>
  <si>
    <t>31LOMAS 1</t>
  </si>
  <si>
    <t>LPBC | L1 | 31 |157.5m2</t>
  </si>
  <si>
    <t>32LOMAS 1</t>
  </si>
  <si>
    <t>LPBC | L1 | 32 |157.5m2</t>
  </si>
  <si>
    <t>33LOMAS 1</t>
  </si>
  <si>
    <t>LPBC | L1 | 33 |157.5m2</t>
  </si>
  <si>
    <t>34LOMAS 1</t>
  </si>
  <si>
    <t>LPBC | L1 | 34 |157.5m2</t>
  </si>
  <si>
    <t>35LOMAS 1</t>
  </si>
  <si>
    <t>LPBC | L1 | 35 |157.5m2</t>
  </si>
  <si>
    <t>36LOMAS 1</t>
  </si>
  <si>
    <t>LPBC | L1 | 36 |157.5m2</t>
  </si>
  <si>
    <t>37LOMAS 1</t>
  </si>
  <si>
    <t>LPBC | L1 | 37 |228.9m2</t>
  </si>
  <si>
    <t>38LOMAS 1</t>
  </si>
  <si>
    <t>LPBC | L1 | 38 |228.9m2</t>
  </si>
  <si>
    <t>39LOMAS 1</t>
  </si>
  <si>
    <t>LPBC | L1 | 39 |140m2</t>
  </si>
  <si>
    <t>40LOMAS 1</t>
  </si>
  <si>
    <t>LPBC | L1 | 40 |140m2</t>
  </si>
  <si>
    <t>41LOMAS 1</t>
  </si>
  <si>
    <t>LPBC | L1 | 41 |140m2</t>
  </si>
  <si>
    <t>42LOMAS 1</t>
  </si>
  <si>
    <t>LPBC | L1 | 42 |140m2</t>
  </si>
  <si>
    <t>43LOMAS 1</t>
  </si>
  <si>
    <t>LPBC | L1 | 43 |140m2</t>
  </si>
  <si>
    <t>44LOMAS 1</t>
  </si>
  <si>
    <t>LPBC | L1 | 44 |140m2</t>
  </si>
  <si>
    <t>45LOMAS 1</t>
  </si>
  <si>
    <t>LPBC | L1 | 45 |140m2</t>
  </si>
  <si>
    <t>46LOMAS 1</t>
  </si>
  <si>
    <t>LPBC | L1 | 46 |140m2</t>
  </si>
  <si>
    <t>47LOMAS 1</t>
  </si>
  <si>
    <t>LPBC | L1 | 47 |140m2</t>
  </si>
  <si>
    <t>48LOMAS 1</t>
  </si>
  <si>
    <t>LPBC | L1 | 48 |140m2</t>
  </si>
  <si>
    <t>49LOMAS 1</t>
  </si>
  <si>
    <t>LPBC | L1 | 49 |140m2</t>
  </si>
  <si>
    <t>50LOMAS 1</t>
  </si>
  <si>
    <t>LPBC | L1 | 50 |140m2</t>
  </si>
  <si>
    <t>51LOMAS 1</t>
  </si>
  <si>
    <t>LPBC | L1 | 51 |140m2</t>
  </si>
  <si>
    <t>52LOMAS 1</t>
  </si>
  <si>
    <t>LPBC | L1 | 52 |140m2</t>
  </si>
  <si>
    <t>53LOMAS 1</t>
  </si>
  <si>
    <t>LPBC | L1 | 53 |187.63m2</t>
  </si>
  <si>
    <t>54LOMAS 1</t>
  </si>
  <si>
    <t>LPBC | L1 | 54 |223.89m2</t>
  </si>
  <si>
    <t>55LOMAS 1</t>
  </si>
  <si>
    <t>LPBC | L1 | 55 |170m2</t>
  </si>
  <si>
    <t>56LOMAS 1</t>
  </si>
  <si>
    <t>LPBC | L1 | 56 |170m2</t>
  </si>
  <si>
    <t>57LOMAS 1</t>
  </si>
  <si>
    <t>LPBC | L1 | 57 |170m2</t>
  </si>
  <si>
    <t>58LOMAS 1</t>
  </si>
  <si>
    <t>LPBC | L1 | 58 |170m2</t>
  </si>
  <si>
    <t>59LOMAS 1</t>
  </si>
  <si>
    <t>LPBC | L1 | 59 |170m2</t>
  </si>
  <si>
    <t>60LOMAS 1</t>
  </si>
  <si>
    <t>LPBC | L1 | 60 |170m2</t>
  </si>
  <si>
    <t>61LOMAS 1</t>
  </si>
  <si>
    <t>LPBC | L1 | 61 |170m2</t>
  </si>
  <si>
    <t>62LOMAS 1</t>
  </si>
  <si>
    <t>LPBC | L1 | 62 |170m2</t>
  </si>
  <si>
    <t>63LOMAS 1</t>
  </si>
  <si>
    <t>LPBC | L1 | 63 |180m2</t>
  </si>
  <si>
    <t>64LOMAS 1</t>
  </si>
  <si>
    <t>LPBC | L1 | 64 |180m2</t>
  </si>
  <si>
    <t>65LOMAS 1</t>
  </si>
  <si>
    <t>LPBC | L1 | 65 |276.12m2</t>
  </si>
  <si>
    <t>66LOMAS 1</t>
  </si>
  <si>
    <t>LPBC | L1 | 66 |276.12m2</t>
  </si>
  <si>
    <t>67LOMAS 1</t>
  </si>
  <si>
    <t>LPBC | L1 | 67 |170m2</t>
  </si>
  <si>
    <t>68LOMAS 1</t>
  </si>
  <si>
    <t>LPBC | L1 | 68 |170m2</t>
  </si>
  <si>
    <t>LPBC | L1 | 69 |170m2</t>
  </si>
  <si>
    <t>70LOMAS 1</t>
  </si>
  <si>
    <t>LPBC | L1 | 70 |170m2</t>
  </si>
  <si>
    <t>71LOMAS 1</t>
  </si>
  <si>
    <t>LPBC | L1 | 71 |170m2</t>
  </si>
  <si>
    <t>72LOMAS 1</t>
  </si>
  <si>
    <t>LPBC | L1 | 72 |170m2</t>
  </si>
  <si>
    <t>73LOMAS 1</t>
  </si>
  <si>
    <t>LPBC | L1 | 73 |170m2</t>
  </si>
  <si>
    <t>74LOMAS 1</t>
  </si>
  <si>
    <t>LPBC | L1 | 74 |170m2</t>
  </si>
  <si>
    <t>75LOMAS 1</t>
  </si>
  <si>
    <t>LPBC | L1 | 75 |230.22m2</t>
  </si>
  <si>
    <t>76LOMAS 1</t>
  </si>
  <si>
    <t>LPBC | L1 | 76 |166.86m2</t>
  </si>
  <si>
    <t>77LOMAS 1</t>
  </si>
  <si>
    <t>LPBC | L1 | 77 |128m2</t>
  </si>
  <si>
    <t>78LOMAS 1</t>
  </si>
  <si>
    <t>LPBC | L1 | 78 |128m2</t>
  </si>
  <si>
    <t>79LOMAS 1</t>
  </si>
  <si>
    <t>LPBC | L1 | 79 |128m2</t>
  </si>
  <si>
    <t>80LOMAS 1</t>
  </si>
  <si>
    <t>LPBC | L1 | 80 |136m2</t>
  </si>
  <si>
    <t>81LOMAS 1</t>
  </si>
  <si>
    <t>LPBC | L1 | 81 |136m2</t>
  </si>
  <si>
    <t>82LOMAS 1</t>
  </si>
  <si>
    <t>LPBC | L1 | 82 |136m2</t>
  </si>
  <si>
    <t>83LOMAS 1</t>
  </si>
  <si>
    <t>LPBC | L1 | 83 |136m2</t>
  </si>
  <si>
    <t>LPBC | L1 | 84 |136m2</t>
  </si>
  <si>
    <t>PBC | P4 | R-103 |128m2</t>
  </si>
  <si>
    <t>LPBC | L1 | 85 |136m2</t>
  </si>
  <si>
    <t>PBC | P4 | R-104 |128m2</t>
  </si>
  <si>
    <t>LPBC | L1 | 86 |136m2</t>
  </si>
  <si>
    <t>PBC | P4 | F-105 |128m2</t>
  </si>
  <si>
    <t>F-105</t>
  </si>
  <si>
    <t>87LOMAS 1</t>
  </si>
  <si>
    <t>LPBC | L1 | 87 |159.87m2</t>
  </si>
  <si>
    <t>88LOMAS 2</t>
  </si>
  <si>
    <t>LPBC | L2 | 88 |153.18m2</t>
  </si>
  <si>
    <t>2.-ETAPA 2</t>
  </si>
  <si>
    <t>LOMAS 2</t>
  </si>
  <si>
    <t>89LOMAS 2</t>
  </si>
  <si>
    <t>LPBC | L2 | 89 |128m2</t>
  </si>
  <si>
    <t>90LOMAS 2</t>
  </si>
  <si>
    <t>LPBC | L2 | 90 |128m2</t>
  </si>
  <si>
    <t>91LOMAS 2</t>
  </si>
  <si>
    <t>LPBC | L2 | 91 |143.63m2</t>
  </si>
  <si>
    <t>92LOMAS 2</t>
  </si>
  <si>
    <t>LPBC | L2 | 92 |128m2</t>
  </si>
  <si>
    <t>93LOMAS 2</t>
  </si>
  <si>
    <t>LPBC | L2 | 93 |128m2</t>
  </si>
  <si>
    <t>94LOMAS 2</t>
  </si>
  <si>
    <t>LPBC | L2 | 94 |128m2</t>
  </si>
  <si>
    <t>95LOMAS 2</t>
  </si>
  <si>
    <t>LPBC | L2 | 95 |128m2</t>
  </si>
  <si>
    <t>96LOMAS 2</t>
  </si>
  <si>
    <t>LPBC | L2 | 96 |128m2</t>
  </si>
  <si>
    <t>97LOMAS 2</t>
  </si>
  <si>
    <t>LPBC | L2 | 97 |128m2</t>
  </si>
  <si>
    <t>98LOMAS 2</t>
  </si>
  <si>
    <t>LPBC | L2 | 98 |128m2</t>
  </si>
  <si>
    <t>99LOMAS 2</t>
  </si>
  <si>
    <t>LPBC | L2 | 99 |128m2</t>
  </si>
  <si>
    <t>100LOMAS 2</t>
  </si>
  <si>
    <t>LPBC | L2 | 100 |128m2</t>
  </si>
  <si>
    <t>101LOMAS 2</t>
  </si>
  <si>
    <t>LPBC | L2 | 101 |128m2</t>
  </si>
  <si>
    <t>102LOMAS 2</t>
  </si>
  <si>
    <t>LPBC | L2 | 102 |128m2</t>
  </si>
  <si>
    <t>103LOMAS 2</t>
  </si>
  <si>
    <t>LPBC | L2 | 103 |128m2</t>
  </si>
  <si>
    <t>104LOMAS 2</t>
  </si>
  <si>
    <t>LPBC | L2 | 104 |128m2</t>
  </si>
  <si>
    <t>105LOMAS 2</t>
  </si>
  <si>
    <t>LPBC | L2 | 105 |128m2</t>
  </si>
  <si>
    <t>106LOMAS 2</t>
  </si>
  <si>
    <t>LPBC | L2 | 106 |128m2</t>
  </si>
  <si>
    <t>107LOMAS 2</t>
  </si>
  <si>
    <t>LPBC | L2 | 107 |128m2</t>
  </si>
  <si>
    <t>108LOMAS 2</t>
  </si>
  <si>
    <t>LPBC | L2 | 108 |143.63m2</t>
  </si>
  <si>
    <t>109LOMAS 2</t>
  </si>
  <si>
    <t>LPBC | L2 | 109 |143.63m2</t>
  </si>
  <si>
    <t>110LOMAS 2</t>
  </si>
  <si>
    <t>LPBC | L2 | 110 |128m2</t>
  </si>
  <si>
    <t>LPBC | L2 | 111 |128m2</t>
  </si>
  <si>
    <t>112LOMAS 2</t>
  </si>
  <si>
    <t>LPBC | L2 | 112 |128m2</t>
  </si>
  <si>
    <t>113LOMAS 2</t>
  </si>
  <si>
    <t>LPBC | L2 | 113 |128m2</t>
  </si>
  <si>
    <t>114LOMAS 2</t>
  </si>
  <si>
    <t>LPBC | L2 | 114 |128m2</t>
  </si>
  <si>
    <t>115LOMAS 2</t>
  </si>
  <si>
    <t>LPBC | L2 | 115 |128m2</t>
  </si>
  <si>
    <t>116LOMAS 2</t>
  </si>
  <si>
    <t>LPBC | L2 | 116 |128m2</t>
  </si>
  <si>
    <t>117LOMAS 2</t>
  </si>
  <si>
    <t>LPBC | L2 | 117 |128m2</t>
  </si>
  <si>
    <t>118LOMAS 2</t>
  </si>
  <si>
    <t>LPBC | L2 | 118 |128m2</t>
  </si>
  <si>
    <t>119LOMAS 2</t>
  </si>
  <si>
    <t>LPBC | L2 | 119 |128m2</t>
  </si>
  <si>
    <t>120LOMAS 2</t>
  </si>
  <si>
    <t>LPBC | L2 | 120 |128m2</t>
  </si>
  <si>
    <t>121LOMAS 2</t>
  </si>
  <si>
    <t>LPBC | L2 | 121 |128m2</t>
  </si>
  <si>
    <t>122LOMAS 2</t>
  </si>
  <si>
    <t>LPBC | L2 | 122 |128m2</t>
  </si>
  <si>
    <t>123LOMAS 2</t>
  </si>
  <si>
    <t>LPBC | L2 | 123 |128m2</t>
  </si>
  <si>
    <t>124LOMAS 2</t>
  </si>
  <si>
    <t>LPBC | L2 | 124 |128m2</t>
  </si>
  <si>
    <t>125LOMAS 2</t>
  </si>
  <si>
    <t>LPBC | L2 | 125 |128m2</t>
  </si>
  <si>
    <t>126LOMAS 2</t>
  </si>
  <si>
    <t>LPBC | L2 | 126 |143.63m2</t>
  </si>
  <si>
    <t>127LOMAS 2</t>
  </si>
  <si>
    <t>LPBC | L2 | 127 |143.63m2</t>
  </si>
  <si>
    <t>128LOMAS 2</t>
  </si>
  <si>
    <t>LPBC | L2 | 128 |128m2</t>
  </si>
  <si>
    <t>129LOMAS 2</t>
  </si>
  <si>
    <t>LPBC | L2 | 129 |128m2</t>
  </si>
  <si>
    <t>130LOMAS 2</t>
  </si>
  <si>
    <t>LPBC | L2 | 130 |128m2</t>
  </si>
  <si>
    <t>131LOMAS 2</t>
  </si>
  <si>
    <t>LPBC | L2 | 131 |128m2</t>
  </si>
  <si>
    <t>132LOMAS 2</t>
  </si>
  <si>
    <t>LPBC | L2 | 132 |128m2</t>
  </si>
  <si>
    <t>133LOMAS 2</t>
  </si>
  <si>
    <t>LPBC | L2 | 133 |128m2</t>
  </si>
  <si>
    <t>134LOMAS 2</t>
  </si>
  <si>
    <t>LPBC | L2 | 134 |128m2</t>
  </si>
  <si>
    <t>135LOMAS 2</t>
  </si>
  <si>
    <t>LPBC | L2 | 135 |128m2</t>
  </si>
  <si>
    <t>136LOMAS 2</t>
  </si>
  <si>
    <t>LPBC | L2 | 136 |128m2</t>
  </si>
  <si>
    <t>137LOMAS 2</t>
  </si>
  <si>
    <t>LPBC | L2 | 137 |128m2</t>
  </si>
  <si>
    <t>138LOMAS 2</t>
  </si>
  <si>
    <t>LPBC | L2 | 138 |128m2</t>
  </si>
  <si>
    <t>139LOMAS 2</t>
  </si>
  <si>
    <t>LPBC | L2 | 139 |128m2</t>
  </si>
  <si>
    <t>140LOMAS 2</t>
  </si>
  <si>
    <t>LPBC | L2 | 140 |128m2</t>
  </si>
  <si>
    <t>141LOMAS 2</t>
  </si>
  <si>
    <t>LPBC | L2 | 141 |128m2</t>
  </si>
  <si>
    <t>142LOMAS 2</t>
  </si>
  <si>
    <t>LPBC | L2 | 142 |128m2</t>
  </si>
  <si>
    <t>143LOMAS 2</t>
  </si>
  <si>
    <t>LPBC | L2 | 143 |128m2</t>
  </si>
  <si>
    <t>144LOMAS 2</t>
  </si>
  <si>
    <t>LPBC | L2 | 144 |143.63m2</t>
  </si>
  <si>
    <t>145LOMAS 2</t>
  </si>
  <si>
    <t>LPBC | L2 | 145 |143.63m2</t>
  </si>
  <si>
    <t>146LOMAS 2</t>
  </si>
  <si>
    <t>LPBC | L2 | 146 |128m2</t>
  </si>
  <si>
    <t>147LOMAS 2</t>
  </si>
  <si>
    <t>LPBC | L2 | 147 |128m2</t>
  </si>
  <si>
    <t>148LOMAS 2</t>
  </si>
  <si>
    <t>LPBC | L2 | 148 |128m2</t>
  </si>
  <si>
    <t>149LOMAS 2</t>
  </si>
  <si>
    <t>LPBC | L2 | 149 |128m2</t>
  </si>
  <si>
    <t>150LOMAS 2</t>
  </si>
  <si>
    <t>LPBC | L2 | 150 |128m2</t>
  </si>
  <si>
    <t>151LOMAS 2</t>
  </si>
  <si>
    <t>LPBC | L2 | 151 |128m2</t>
  </si>
  <si>
    <t>152LOMAS 2</t>
  </si>
  <si>
    <t>LPBC | L2 | 152 |128m2</t>
  </si>
  <si>
    <t>153LOMAS 2</t>
  </si>
  <si>
    <t>LPBC | L2 | 153 |128m2</t>
  </si>
  <si>
    <t>154LOMAS 2</t>
  </si>
  <si>
    <t>LPBC | L2 | 154 |128m2</t>
  </si>
  <si>
    <t>155LOMAS 2</t>
  </si>
  <si>
    <t>LPBC | L2 | 155 |128m2</t>
  </si>
  <si>
    <t>156LOMAS 2</t>
  </si>
  <si>
    <t>LPBC | L2 | 156 |128m2</t>
  </si>
  <si>
    <t>157LOMAS 2</t>
  </si>
  <si>
    <t>LPBC | L2 | 157 |128m2</t>
  </si>
  <si>
    <t>158LOMAS 2</t>
  </si>
  <si>
    <t>LPBC | L2 | 158 |128m2</t>
  </si>
  <si>
    <t>159LOMAS 2</t>
  </si>
  <si>
    <t>LPBC | L2 | 159 |128m2</t>
  </si>
  <si>
    <t>160LOMAS 2</t>
  </si>
  <si>
    <t>LPBC | L2 | 160 |128m2</t>
  </si>
  <si>
    <t>161LOMAS 2</t>
  </si>
  <si>
    <t>LPBC | L2 | 161 |128m2</t>
  </si>
  <si>
    <t>162LOMAS 2</t>
  </si>
  <si>
    <t>LPBC | L2 | 162 |143.63m2</t>
  </si>
  <si>
    <t>163LOMAS 4</t>
  </si>
  <si>
    <t>LPBC | L4 | 163 |143.63m2</t>
  </si>
  <si>
    <t>3.-ETAPA 4</t>
  </si>
  <si>
    <t>LOMAS 4</t>
  </si>
  <si>
    <t>164LOMAS 4</t>
  </si>
  <si>
    <t>LPBC | L4 | 164 |128m2</t>
  </si>
  <si>
    <t>165LOMAS 4</t>
  </si>
  <si>
    <t>LPBC | L4 | 165 |128m2</t>
  </si>
  <si>
    <t>166LOMAS 4</t>
  </si>
  <si>
    <t>LPBC | L4 | 166 |128m2</t>
  </si>
  <si>
    <t>167LOMAS 4</t>
  </si>
  <si>
    <t>LPBC | L4 | 167 |128m2</t>
  </si>
  <si>
    <t>168LOMAS 4</t>
  </si>
  <si>
    <t>LPBC | L4 | 168 |128m2</t>
  </si>
  <si>
    <t>169LOMAS 4</t>
  </si>
  <si>
    <t>LPBC | L4 | 169 |128m2</t>
  </si>
  <si>
    <t>170LOMAS 4</t>
  </si>
  <si>
    <t>LPBC | L4 | 170 |128m2</t>
  </si>
  <si>
    <t>171LOMAS 4</t>
  </si>
  <si>
    <t>LPBC | L4 | 171 |128m2</t>
  </si>
  <si>
    <t>172LOMAS 4</t>
  </si>
  <si>
    <t>LPBC | L4 | 172 |128m2</t>
  </si>
  <si>
    <t>173LOMAS 4</t>
  </si>
  <si>
    <t>LPBC | L4 | 173 |128m2</t>
  </si>
  <si>
    <t>174LOMAS 4</t>
  </si>
  <si>
    <t>LPBC | L4 | 174 |128m2</t>
  </si>
  <si>
    <t>175LOMAS 4</t>
  </si>
  <si>
    <t>LPBC | L4 | 175 |128m2</t>
  </si>
  <si>
    <t>176LOMAS 4</t>
  </si>
  <si>
    <t>LPBC | L4 | 176 |128m2</t>
  </si>
  <si>
    <t>177LOMAS 4</t>
  </si>
  <si>
    <t>LPBC | L4 | 177 |128m2</t>
  </si>
  <si>
    <t>178LOMAS 4</t>
  </si>
  <si>
    <t>LPBC | L4 | 178 |128m2</t>
  </si>
  <si>
    <t>179LOMAS 4</t>
  </si>
  <si>
    <t>LPBC | L4 | 179 |128m2</t>
  </si>
  <si>
    <t>180LOMAS 4</t>
  </si>
  <si>
    <t>LPBC | L4 | 180 |143.63m2</t>
  </si>
  <si>
    <t>181LOMAS 4</t>
  </si>
  <si>
    <t>LPBC | L4 | 181 |143.63m2</t>
  </si>
  <si>
    <t>182LOMAS 4</t>
  </si>
  <si>
    <t>LPBC | L4 | 182 |128m2</t>
  </si>
  <si>
    <t>183LOMAS 4</t>
  </si>
  <si>
    <t>LPBC | L4 | 183 |128m2</t>
  </si>
  <si>
    <t>184LOMAS 4</t>
  </si>
  <si>
    <t>LPBC | L4 | 184 |128m2</t>
  </si>
  <si>
    <t>185LOMAS 4</t>
  </si>
  <si>
    <t>LPBC | L4 | 185 |128m2</t>
  </si>
  <si>
    <t>186LOMAS 4</t>
  </si>
  <si>
    <t>LPBC | L4 | 186 |128m2</t>
  </si>
  <si>
    <t>187LOMAS 4</t>
  </si>
  <si>
    <t>LPBC | L4 | 187 |128m2</t>
  </si>
  <si>
    <t>188LOMAS 4</t>
  </si>
  <si>
    <t>LPBC | L4 | 188 |128m2</t>
  </si>
  <si>
    <t>189LOMAS 4</t>
  </si>
  <si>
    <t>LPBC | L4 | 189 |128m2</t>
  </si>
  <si>
    <t>190LOMAS 4</t>
  </si>
  <si>
    <t>LPBC | L4 | 190 |128m2</t>
  </si>
  <si>
    <t>191LOMAS 4</t>
  </si>
  <si>
    <t>LPBC | L4 | 191 |128m2</t>
  </si>
  <si>
    <t>192LOMAS 4</t>
  </si>
  <si>
    <t>LPBC | L4 | 192 |128m2</t>
  </si>
  <si>
    <t>193LOMAS 4</t>
  </si>
  <si>
    <t>LPBC | L4 | 193 |128m2</t>
  </si>
  <si>
    <t>194LOMAS 4</t>
  </si>
  <si>
    <t>LPBC | L4 | 194 |128m2</t>
  </si>
  <si>
    <t>195LOMAS 4</t>
  </si>
  <si>
    <t>LPBC | L4 | 195 |128m2</t>
  </si>
  <si>
    <t>196LOMAS 4</t>
  </si>
  <si>
    <t>LPBC | L4 | 196 |128m2</t>
  </si>
  <si>
    <t>197LOMAS 4</t>
  </si>
  <si>
    <t>LPBC | L4 | 197 |128m2</t>
  </si>
  <si>
    <t>198LOMAS 4</t>
  </si>
  <si>
    <t>LPBC | L4 | 198 |143.63m2</t>
  </si>
  <si>
    <t>199LOMAS 4</t>
  </si>
  <si>
    <t>LPBC | L4 | 199 |143.63m2</t>
  </si>
  <si>
    <t>200LOMAS 4</t>
  </si>
  <si>
    <t>LPBC | L4 | 200 |128m2</t>
  </si>
  <si>
    <t>201LOMAS 4</t>
  </si>
  <si>
    <t>LPBC | L4 | 201 |128m2</t>
  </si>
  <si>
    <t>202LOMAS 4</t>
  </si>
  <si>
    <t>LPBC | L4 | 202 |128m2</t>
  </si>
  <si>
    <t>203LOMAS 4</t>
  </si>
  <si>
    <t>LPBC | L4 | 203 |128m2</t>
  </si>
  <si>
    <t>204LOMAS 4</t>
  </si>
  <si>
    <t>LPBC | L4 | 204 |128m2</t>
  </si>
  <si>
    <t>205LOMAS 4</t>
  </si>
  <si>
    <t>LPBC | L4 | 205 |128m2</t>
  </si>
  <si>
    <t>206LOMAS 4</t>
  </si>
  <si>
    <t>LPBC | L4 | 206 |128m2</t>
  </si>
  <si>
    <t>207LOMAS 4</t>
  </si>
  <si>
    <t>LPBC | L4 | 207 |128m2</t>
  </si>
  <si>
    <t>208LOMAS 4</t>
  </si>
  <si>
    <t>LPBC | L4 | 208 |128m2</t>
  </si>
  <si>
    <t>209LOMAS 4</t>
  </si>
  <si>
    <t>LPBC | L4 | 209 |128m2</t>
  </si>
  <si>
    <t>210LOMAS 4</t>
  </si>
  <si>
    <t>LPBC | L4 | 210 |128m2</t>
  </si>
  <si>
    <t>211LOMAS 4</t>
  </si>
  <si>
    <t>LPBC | L4 | 211 |128m2</t>
  </si>
  <si>
    <t>212LOMAS 4</t>
  </si>
  <si>
    <t>LPBC | L4 | 212 |128m2</t>
  </si>
  <si>
    <t>213LOMAS 4</t>
  </si>
  <si>
    <t>LPBC | L4 | 213 |128m2</t>
  </si>
  <si>
    <t>214LOMAS 4</t>
  </si>
  <si>
    <t>LPBC | L4 | 214 |128m2</t>
  </si>
  <si>
    <t>215LOMAS 4</t>
  </si>
  <si>
    <t>LPBC | L4 | 215 |128m2</t>
  </si>
  <si>
    <t>216LOMAS 4</t>
  </si>
  <si>
    <t>LPBC | L4 | 216 |143.63m2</t>
  </si>
  <si>
    <t>217LOMAS 4</t>
  </si>
  <si>
    <t>LPBC | L4 | 217 |143.63m2</t>
  </si>
  <si>
    <t>218LOMAS 4</t>
  </si>
  <si>
    <t>LPBC | L4 | 218 |128m2</t>
  </si>
  <si>
    <t>219LOMAS 4</t>
  </si>
  <si>
    <t>LPBC | L4 | 219 |128m2</t>
  </si>
  <si>
    <t>220LOMAS 4</t>
  </si>
  <si>
    <t>LPBC | L4 | 220 |128m2</t>
  </si>
  <si>
    <t>221LOMAS 4</t>
  </si>
  <si>
    <t>LPBC | L4 | 221 |128m2</t>
  </si>
  <si>
    <t>222LOMAS 4</t>
  </si>
  <si>
    <t>LPBC | L4 | 222 |128m2</t>
  </si>
  <si>
    <t>223LOMAS 4</t>
  </si>
  <si>
    <t>LPBC | L4 | 223 |128m2</t>
  </si>
  <si>
    <t>224LOMAS 4</t>
  </si>
  <si>
    <t>LPBC | L4 | 224 |128m2</t>
  </si>
  <si>
    <t>225LOMAS 4</t>
  </si>
  <si>
    <t>LPBC | L4 | 225 |128m2</t>
  </si>
  <si>
    <t>226LOMAS 4</t>
  </si>
  <si>
    <t>LPBC | L4 | 226 |128m2</t>
  </si>
  <si>
    <t>227LOMAS 4</t>
  </si>
  <si>
    <t>LPBC | L4 | 227 |128m2</t>
  </si>
  <si>
    <t>228LOMAS 4</t>
  </si>
  <si>
    <t>LPBC | L4 | 228 |128m2</t>
  </si>
  <si>
    <t>229LOMAS 4</t>
  </si>
  <si>
    <t>LPBC | L4 | 229 |128m2</t>
  </si>
  <si>
    <t>230LOMAS 4</t>
  </si>
  <si>
    <t>LPBC | L4 | 230 |128m2</t>
  </si>
  <si>
    <t>231LOMAS 4</t>
  </si>
  <si>
    <t>LPBC | L4 | 231 |128m2</t>
  </si>
  <si>
    <t>232LOMAS 4</t>
  </si>
  <si>
    <t>LPBC | L4 | 232 |128m2</t>
  </si>
  <si>
    <t>233LOMAS 4</t>
  </si>
  <si>
    <t>LPBC | L4 | 233 |128m2</t>
  </si>
  <si>
    <t>234LOMAS 4</t>
  </si>
  <si>
    <t>LPBC | L4 | 234 |143.63m2</t>
  </si>
  <si>
    <t>235LOMAS 4</t>
  </si>
  <si>
    <t>LPBC | L4 | 235 |143.63m2</t>
  </si>
  <si>
    <t>236LOMAS 4</t>
  </si>
  <si>
    <t>LPBC | L4 | 236 |128m2</t>
  </si>
  <si>
    <t>237LOMAS 4</t>
  </si>
  <si>
    <t>LPBC | L4 | 237 |128m2</t>
  </si>
  <si>
    <t>238LOMAS 4</t>
  </si>
  <si>
    <t>LPBC | L4 | 238 |128m2</t>
  </si>
  <si>
    <t>239LOMAS 4</t>
  </si>
  <si>
    <t>LPBC | L4 | 239 |128m2</t>
  </si>
  <si>
    <t>240LOMAS 4</t>
  </si>
  <si>
    <t>LPBC | L4 | 240 |128m2</t>
  </si>
  <si>
    <t>241LOMAS 4</t>
  </si>
  <si>
    <t>LPBC | L4 | 241 |128m2</t>
  </si>
  <si>
    <t>242LOMAS 4</t>
  </si>
  <si>
    <t>LPBC | L4 | 242 |128m2</t>
  </si>
  <si>
    <t>243LOMAS 4</t>
  </si>
  <si>
    <t>LPBC | L4 | 243 |128m2</t>
  </si>
  <si>
    <t>244LOMAS 4</t>
  </si>
  <si>
    <t>LPBC | L4 | 244 |128m2</t>
  </si>
  <si>
    <t>245LOMAS 4</t>
  </si>
  <si>
    <t>LPBC | L4 | 245 |128m2</t>
  </si>
  <si>
    <t>246LOMAS 4</t>
  </si>
  <si>
    <t>LPBC | L4 | 246 |128m2</t>
  </si>
  <si>
    <t>247LOMAS 4</t>
  </si>
  <si>
    <t>LPBC | L4 | 247 |128m2</t>
  </si>
  <si>
    <t>248LOMAS 4</t>
  </si>
  <si>
    <t>LPBC | L4 | 248 |128m2</t>
  </si>
  <si>
    <t>249LOMAS 4</t>
  </si>
  <si>
    <t>LPBC | L4 | 249 |128m2</t>
  </si>
  <si>
    <t>250LOMAS 4</t>
  </si>
  <si>
    <t>LPBC | L4 | 250 |128m2</t>
  </si>
  <si>
    <t>251LOMAS 4</t>
  </si>
  <si>
    <t>LPBC | L4 | 251 |128m2</t>
  </si>
  <si>
    <t>252LOMAS 4</t>
  </si>
  <si>
    <t>LPBC | L4 | 252 |143.63m2</t>
  </si>
  <si>
    <t>253LOMAS 4</t>
  </si>
  <si>
    <t>LPBC | L4 | 253 |143.63m2</t>
  </si>
  <si>
    <t>254LOMAS 4</t>
  </si>
  <si>
    <t>LPBC | L4 | 254 |128m2</t>
  </si>
  <si>
    <t>255LOMAS 4</t>
  </si>
  <si>
    <t>LPBC | L4 | 255 |128m2</t>
  </si>
  <si>
    <t>256LOMAS 4</t>
  </si>
  <si>
    <t>LPBC | L4 | 256 |128m2</t>
  </si>
  <si>
    <t>257LOMAS 4</t>
  </si>
  <si>
    <t>LPBC | L4 | 257 |128m2</t>
  </si>
  <si>
    <t>258LOMAS 4</t>
  </si>
  <si>
    <t>LPBC | L4 | 258 |128m2</t>
  </si>
  <si>
    <t>259LOMAS 4</t>
  </si>
  <si>
    <t>LPBC | L4 | 259 |128m2</t>
  </si>
  <si>
    <t>260LOMAS 4</t>
  </si>
  <si>
    <t>LPBC | L4 | 260 |128m2</t>
  </si>
  <si>
    <t>261LOMAS 4</t>
  </si>
  <si>
    <t>LPBC | L4 | 261 |128m2</t>
  </si>
  <si>
    <t>262LOMAS 4</t>
  </si>
  <si>
    <t>LPBC | L4 | 262 |128m2</t>
  </si>
  <si>
    <t>263LOMAS 4</t>
  </si>
  <si>
    <t>LPBC | L4 | 263 |129.18m2</t>
  </si>
  <si>
    <t>264LOMAS 4</t>
  </si>
  <si>
    <t>LPBC | L4 | 264 |128m2</t>
  </si>
  <si>
    <t>265LOMAS 4</t>
  </si>
  <si>
    <t>LPBC | L4 | 265 |128m2</t>
  </si>
  <si>
    <t>266LOMAS 4</t>
  </si>
  <si>
    <t>LPBC | L4 | 266 |128m2</t>
  </si>
  <si>
    <t>267LOMAS 4</t>
  </si>
  <si>
    <t>LPBC | L4 | 267 |128m2</t>
  </si>
  <si>
    <t>268LOMAS 4</t>
  </si>
  <si>
    <t>LPBC | L4 | 268 |128m2</t>
  </si>
  <si>
    <t>269LOMAS 4</t>
  </si>
  <si>
    <t>LPBC | L4 | 269 |128m2</t>
  </si>
  <si>
    <t>270LOMAS 4</t>
  </si>
  <si>
    <t>LPBC | L4 | 270 |143.63m2</t>
  </si>
  <si>
    <t>271LOMAS 4</t>
  </si>
  <si>
    <t>LPBC | L4 | 271 |216.49m2</t>
  </si>
  <si>
    <t>272LOMAS 4</t>
  </si>
  <si>
    <t>LPBC | L4 | 272 |201.53m2</t>
  </si>
  <si>
    <t>273LOMAS 4</t>
  </si>
  <si>
    <t>LPBC | L4 | 273 |186.56m2</t>
  </si>
  <si>
    <t>274LOMAS 4</t>
  </si>
  <si>
    <t>LPBC | L4 | 274 |171.6m2</t>
  </si>
  <si>
    <t>275LOMAS 4</t>
  </si>
  <si>
    <t>LPBC | L4 | 275 |156.64m2</t>
  </si>
  <si>
    <t>276LOMAS 4</t>
  </si>
  <si>
    <t>LPBC | L4 | 276 |141.67m2</t>
  </si>
  <si>
    <t>277LOMAS 4</t>
  </si>
  <si>
    <t>LPBC | L4 | 277 |126.71m2</t>
  </si>
  <si>
    <t>278LOMAS 3</t>
  </si>
  <si>
    <t>LPBC | L3 | 278 |159.13m2</t>
  </si>
  <si>
    <t>4.-ETAPA 3</t>
  </si>
  <si>
    <t>LOMAS 3</t>
  </si>
  <si>
    <t>279LOMAS 3</t>
  </si>
  <si>
    <t>LPBC | L3 | 279 |136m2</t>
  </si>
  <si>
    <t>280LOMAS 3</t>
  </si>
  <si>
    <t>LPBC | L3 | 280 |136m2</t>
  </si>
  <si>
    <t>281LOMAS 3</t>
  </si>
  <si>
    <t>LPBC | L3 | 281 |136m2</t>
  </si>
  <si>
    <t>282LOMAS 3</t>
  </si>
  <si>
    <t>LPBC | L3 | 282 |136m2</t>
  </si>
  <si>
    <t>283LOMAS 3</t>
  </si>
  <si>
    <t>LPBC | L3 | 283 |136m2</t>
  </si>
  <si>
    <t>284LOMAS 3</t>
  </si>
  <si>
    <t>LPBC | L3 | 284 |136m2</t>
  </si>
  <si>
    <t>285LOMAS 3</t>
  </si>
  <si>
    <t>LPBC | L3 | 285 |136m2</t>
  </si>
  <si>
    <t>286LOMAS 3</t>
  </si>
  <si>
    <t>LPBC | L3 | 286 |136m2</t>
  </si>
  <si>
    <t>287LOMAS 3</t>
  </si>
  <si>
    <t>LPBC | L3 | 287 |136m2</t>
  </si>
  <si>
    <t>288LOMAS 3</t>
  </si>
  <si>
    <t>LPBC | L3 | 288 |136m2</t>
  </si>
  <si>
    <t>289LOMAS 3</t>
  </si>
  <si>
    <t>LPBC | L3 | 289 |136m2</t>
  </si>
  <si>
    <t>290LOMAS 3</t>
  </si>
  <si>
    <t>LPBC | L3 | 290 |136m2</t>
  </si>
  <si>
    <t>291LOMAS 3</t>
  </si>
  <si>
    <t>LPBC | L3 | 291 |136m2</t>
  </si>
  <si>
    <t>292LOMAS 3</t>
  </si>
  <si>
    <t>LPBC | L3 | 292 |136m2</t>
  </si>
  <si>
    <t>293LOMAS 3</t>
  </si>
  <si>
    <t>LPBC | L3 | 293 |136m2</t>
  </si>
  <si>
    <t>294LOMAS 3</t>
  </si>
  <si>
    <t>LPBC | L3 | 294 |128m2</t>
  </si>
  <si>
    <t>295LOMAS 3</t>
  </si>
  <si>
    <t>LPBC | L3 | 295 |128m2</t>
  </si>
  <si>
    <t>296LOMAS 3</t>
  </si>
  <si>
    <t>LPBC | L3 | 296 |128m2</t>
  </si>
  <si>
    <t>297LOMAS 3</t>
  </si>
  <si>
    <t>LPBC | L3 | 297 |128m2</t>
  </si>
  <si>
    <t>298LOMAS 3</t>
  </si>
  <si>
    <t>LPBC | L3 | 298 |128m2</t>
  </si>
  <si>
    <t>299LOMAS 3</t>
  </si>
  <si>
    <t>LPBC | L3 | 299 |128m2</t>
  </si>
  <si>
    <t>300LOMAS 3</t>
  </si>
  <si>
    <t>LPBC | L3 | 300 |128m2</t>
  </si>
  <si>
    <t>301LOMAS 3</t>
  </si>
  <si>
    <t>LPBC | L3 | 301 |128m2</t>
  </si>
  <si>
    <t>302LOMAS 3</t>
  </si>
  <si>
    <t>LPBC | L3 | 302 |128m2</t>
  </si>
  <si>
    <t>303LOMAS 3</t>
  </si>
  <si>
    <t>LPBC | L3 | 303 |128m2</t>
  </si>
  <si>
    <t>304LOMAS 3</t>
  </si>
  <si>
    <t>LPBC | L3 | 304 |173.81m2</t>
  </si>
  <si>
    <t>305LOMAS 3</t>
  </si>
  <si>
    <t>LPBC | L3 | 305 |196.95m2</t>
  </si>
  <si>
    <t>306LOMAS 3</t>
  </si>
  <si>
    <t>LPBC | L3 | 306 |170m2</t>
  </si>
  <si>
    <t>307LOMAS 3</t>
  </si>
  <si>
    <t>LPBC | L3 | 307 |170m2</t>
  </si>
  <si>
    <t>308LOMAS 3</t>
  </si>
  <si>
    <t>LPBC | L3 | 308 |170m2</t>
  </si>
  <si>
    <t>309LOMAS 3</t>
  </si>
  <si>
    <t>LPBC | L3 | 309 |170m2</t>
  </si>
  <si>
    <t>310LOMAS 3</t>
  </si>
  <si>
    <t>LPBC | L3 | 310 |170m2</t>
  </si>
  <si>
    <t>311LOMAS 3</t>
  </si>
  <si>
    <t>LPBC | L3 | 311 |170m2</t>
  </si>
  <si>
    <t>312LOMAS 3</t>
  </si>
  <si>
    <t>LPBC | L3 | 312 |170m2</t>
  </si>
  <si>
    <t>313LOMAS 3</t>
  </si>
  <si>
    <t>LPBC | L3 | 313 |170m2</t>
  </si>
  <si>
    <t>314LOMAS 3</t>
  </si>
  <si>
    <t>LPBC | L3 | 314 |170m2</t>
  </si>
  <si>
    <t>315LOMAS 3</t>
  </si>
  <si>
    <t>LPBC | L3 | 315 |170m2</t>
  </si>
  <si>
    <t>316LOMAS 3</t>
  </si>
  <si>
    <t>LPBC | L3 | 316 |170m2</t>
  </si>
  <si>
    <t>317LOMAS 3</t>
  </si>
  <si>
    <t>LPBC | L3 | 317 |170m2</t>
  </si>
  <si>
    <t>318LOMAS 3</t>
  </si>
  <si>
    <t>LPBC | L3 | 318 |160m2</t>
  </si>
  <si>
    <t>319LOMAS 3</t>
  </si>
  <si>
    <t>LPBC | L3 | 319 |160m2</t>
  </si>
  <si>
    <t>320LOMAS 3</t>
  </si>
  <si>
    <t>LPBC | L3 | 320 |160m2</t>
  </si>
  <si>
    <t>321LOMAS 3</t>
  </si>
  <si>
    <t>LPBC | L3 | 321 |160m2</t>
  </si>
  <si>
    <t>322LOMAS 3</t>
  </si>
  <si>
    <t>LPBC | L3 | 322 |160m2</t>
  </si>
  <si>
    <t>323LOMAS 3</t>
  </si>
  <si>
    <t>LPBC | L3 | 323 |160m2</t>
  </si>
  <si>
    <t>324LOMAS 3</t>
  </si>
  <si>
    <t>LPBC | L3 | 324 |197.54m2</t>
  </si>
  <si>
    <t>325LOMAS 3</t>
  </si>
  <si>
    <t>LPBC | L3 | 325 |189.42m2</t>
  </si>
  <si>
    <t>326LOMAS 3</t>
  </si>
  <si>
    <t>LPBC | L3 | 326 |161.5m2</t>
  </si>
  <si>
    <t>327LOMAS 3</t>
  </si>
  <si>
    <t>LPBC | L3 | 327 |161.5m2</t>
  </si>
  <si>
    <t>328LOMAS 3</t>
  </si>
  <si>
    <t>LPBC | L3 | 328 |161.5m2</t>
  </si>
  <si>
    <t>329LOMAS 3</t>
  </si>
  <si>
    <t>LPBC | L3 | 329 |161.5m2</t>
  </si>
  <si>
    <t>330LOMAS 3</t>
  </si>
  <si>
    <t>LPBC | L3 | 330 |161.5m2</t>
  </si>
  <si>
    <t>331LOMAS 3</t>
  </si>
  <si>
    <t>LPBC | L3 | 331 |161.5m2</t>
  </si>
  <si>
    <t>332LOMAS 3</t>
  </si>
  <si>
    <t>LPBC | L3 | 332 |161.5m2</t>
  </si>
  <si>
    <t>333LOMAS 3</t>
  </si>
  <si>
    <t>LPBC | L3 | 333 |161.5m2</t>
  </si>
  <si>
    <t>334LOMAS 3</t>
  </si>
  <si>
    <t>LPBC | L3 | 334 |161.5m2</t>
  </si>
  <si>
    <t>335LOMAS 3</t>
  </si>
  <si>
    <t>LPBC | L3 | 335 |161.5m2</t>
  </si>
  <si>
    <t>336LOMAS 3</t>
  </si>
  <si>
    <t>LPBC | L3 | 336 |161.5m2</t>
  </si>
  <si>
    <t>337LOMAS 3</t>
  </si>
  <si>
    <t>LPBC | L3 | 337 |161.5m2</t>
  </si>
  <si>
    <t>338LOMAS 3</t>
  </si>
  <si>
    <t>LPBC | L3 | 338 |152m2</t>
  </si>
  <si>
    <t>339LOMAS 3</t>
  </si>
  <si>
    <t>LPBC | L3 | 339 |152m2</t>
  </si>
  <si>
    <t>340LOMAS 3</t>
  </si>
  <si>
    <t>LPBC | L3 | 340 |152m2</t>
  </si>
  <si>
    <t>341LOMAS 3</t>
  </si>
  <si>
    <t>LPBC | L3 | 341 |152m2</t>
  </si>
  <si>
    <t>342LOMAS 3</t>
  </si>
  <si>
    <t>LPBC | L3 | 342 |152m2</t>
  </si>
  <si>
    <t>343LOMAS 3</t>
  </si>
  <si>
    <t>LPBC | L3 | 343 |152m2</t>
  </si>
  <si>
    <t>344LOMAS 3</t>
  </si>
  <si>
    <t>LPBC | L3 | 344 |185.35m2</t>
  </si>
  <si>
    <t>345LOMAS 3</t>
  </si>
  <si>
    <t>LPBC | L3 | 345 |155.63m2</t>
  </si>
  <si>
    <t>346LOMAS 3</t>
  </si>
  <si>
    <t>LPBC | L3 | 346 |136m2</t>
  </si>
  <si>
    <t>347LOMAS 3</t>
  </si>
  <si>
    <t>LPBC | L3 | 347 |136m2</t>
  </si>
  <si>
    <t>348LOMAS 3</t>
  </si>
  <si>
    <t>LPBC | L3 | 348 |136m2</t>
  </si>
  <si>
    <t>349LOMAS 3</t>
  </si>
  <si>
    <t>LPBC | L3 | 349 |136m2</t>
  </si>
  <si>
    <t>350LOMAS 3</t>
  </si>
  <si>
    <t>LPBC | L3 | 350 |136m2</t>
  </si>
  <si>
    <t>351LOMAS 3</t>
  </si>
  <si>
    <t>LPBC | L3 | 351 |136m2</t>
  </si>
  <si>
    <t>352LOMAS 3</t>
  </si>
  <si>
    <t>LPBC | L3 | 352 |136m2</t>
  </si>
  <si>
    <t>353LOMAS 3</t>
  </si>
  <si>
    <t>LPBC | L3 | 353 |136m2</t>
  </si>
  <si>
    <t>354LOMAS 3</t>
  </si>
  <si>
    <t>LPBC | L3 | 354 |136m2</t>
  </si>
  <si>
    <t>355LOMAS 3</t>
  </si>
  <si>
    <t>LPBC | L3 | 355 |136m2</t>
  </si>
  <si>
    <t>356LOMAS 3</t>
  </si>
  <si>
    <t>LPBC | L3 | 356 |136m2</t>
  </si>
  <si>
    <t>357LOMAS 3</t>
  </si>
  <si>
    <t>LPBC | L3 | 357 |136m2</t>
  </si>
  <si>
    <t>358LOMAS 3</t>
  </si>
  <si>
    <t>LPBC | L3 | 358 |128m2</t>
  </si>
  <si>
    <t>359LOMAS 3</t>
  </si>
  <si>
    <t>LPBC | L3 | 359 |128m2</t>
  </si>
  <si>
    <t>360LOMAS 3</t>
  </si>
  <si>
    <t>LPBC | L3 | 360 |173.81m2</t>
  </si>
  <si>
    <t>361LOMAS 3</t>
  </si>
  <si>
    <t>LPBC | L3 | 361 |173.814m2</t>
  </si>
  <si>
    <t>362LOMAS 3</t>
  </si>
  <si>
    <t>LPBC | L3 | 362 |128m2</t>
  </si>
  <si>
    <t>363LOMAS 3</t>
  </si>
  <si>
    <t>LPBC | L3 | 363 |128m2</t>
  </si>
  <si>
    <t>364LOMAS 3</t>
  </si>
  <si>
    <t>LPBC | L3 | 364 |136m2</t>
  </si>
  <si>
    <t>365LOMAS 3</t>
  </si>
  <si>
    <t>LPBC | L3 | 365 |136m2</t>
  </si>
  <si>
    <t>366LOMAS 3</t>
  </si>
  <si>
    <t>LPBC | L3 | 366 |136m2</t>
  </si>
  <si>
    <t>367LOMAS 3</t>
  </si>
  <si>
    <t>LPBC | L3 | 367 |136m2</t>
  </si>
  <si>
    <t>368LOMAS 3</t>
  </si>
  <si>
    <t>LPBC | L3 | 368 |136m2</t>
  </si>
  <si>
    <t>369LOMAS 3</t>
  </si>
  <si>
    <t>LPBC | L3 | 369 |136m2</t>
  </si>
  <si>
    <t>370LOMAS 3</t>
  </si>
  <si>
    <t>LPBC | L3 | 370 |136m2</t>
  </si>
  <si>
    <t>371LOMAS 3</t>
  </si>
  <si>
    <t>LPBC | L3 | 371 |136m2</t>
  </si>
  <si>
    <t>372LOMAS 3</t>
  </si>
  <si>
    <t>LPBC | L3 | 372 |136m2</t>
  </si>
  <si>
    <t>373LOMAS 3</t>
  </si>
  <si>
    <t>LPBC | L3 | 373 |136m2</t>
  </si>
  <si>
    <t>374LOMAS 3</t>
  </si>
  <si>
    <t>LPBC | L3 | 374 |136m2</t>
  </si>
  <si>
    <t>375LOMAS 3</t>
  </si>
  <si>
    <t>LPBC | L3 | 375 |152.71m2</t>
  </si>
  <si>
    <t>376LOMAS 3</t>
  </si>
  <si>
    <t>LPBC | L3 | 376 |157.03m2</t>
  </si>
  <si>
    <t>377LOMAS 3</t>
  </si>
  <si>
    <t>LPBC | L3 | 377 |144m2</t>
  </si>
  <si>
    <t>378LOMAS 3</t>
  </si>
  <si>
    <t>LPBC | L3 | 378 |144m2</t>
  </si>
  <si>
    <t>379LOMAS 3</t>
  </si>
  <si>
    <t>LPBC | L3 | 379 |144m2</t>
  </si>
  <si>
    <t>380LOMAS 3</t>
  </si>
  <si>
    <t>LPBC | L3 | 380 |144m2</t>
  </si>
  <si>
    <t>381LOMAS 3</t>
  </si>
  <si>
    <t>LPBC | L3 | 381 |136m2</t>
  </si>
  <si>
    <t>382LOMAS 3</t>
  </si>
  <si>
    <t>LPBC | L3 | 382 |136m2</t>
  </si>
  <si>
    <t>383LOMAS 3</t>
  </si>
  <si>
    <t>LPBC | L3 | 383 |136m2</t>
  </si>
  <si>
    <t>384LOMAS 3</t>
  </si>
  <si>
    <t>LPBC | L3 | 384 |136m2</t>
  </si>
  <si>
    <t>385LOMAS 3</t>
  </si>
  <si>
    <t>LPBC | L3 | 385 |136m2</t>
  </si>
  <si>
    <t>386LOMAS 3</t>
  </si>
  <si>
    <t>LPBC | L3 | 386 |136m2</t>
  </si>
  <si>
    <t>387LOMAS 3</t>
  </si>
  <si>
    <t>LPBC | L3 | 387 |136m2</t>
  </si>
  <si>
    <t>388LOMAS 3</t>
  </si>
  <si>
    <t>LPBC | L3 | 388 |173.81m2</t>
  </si>
  <si>
    <t>389LOMAS 3</t>
  </si>
  <si>
    <t>LPBC | L3 | 389 |173.81m2</t>
  </si>
  <si>
    <t>390LOMAS 3</t>
  </si>
  <si>
    <t>LPBC | L3 | 390 |136m2</t>
  </si>
  <si>
    <t>391LOMAS 3</t>
  </si>
  <si>
    <t>LPBC | L3 | 391 |136m2</t>
  </si>
  <si>
    <t>392LOMAS 3</t>
  </si>
  <si>
    <t>LPBC | L3 | 392 |136m2</t>
  </si>
  <si>
    <t>393LOMAS 3</t>
  </si>
  <si>
    <t>LPBC | L3 | 393 |136m2</t>
  </si>
  <si>
    <t>394LOMAS 3</t>
  </si>
  <si>
    <t>LPBC | L3 | 394 |136m2</t>
  </si>
  <si>
    <t>395LOMAS 3</t>
  </si>
  <si>
    <t>LPBC | L3 | 395 |136m2</t>
  </si>
  <si>
    <t>396LOMAS 3</t>
  </si>
  <si>
    <t>LPBC | L3 | 396 |144m2</t>
  </si>
  <si>
    <t>397LOMAS 3</t>
  </si>
  <si>
    <t>LPBC | L3 | 397 |144m2</t>
  </si>
  <si>
    <t>398LOMAS 3</t>
  </si>
  <si>
    <t>LPBC | L3 | 398 |144m2</t>
  </si>
  <si>
    <t>399LOMAS 3</t>
  </si>
  <si>
    <t>LPBC | L3 | 399 |144m2</t>
  </si>
  <si>
    <t>400LOMAS 3</t>
  </si>
  <si>
    <t>LPBC | L3 | 400 |154.11m2</t>
  </si>
  <si>
    <t>401LOMAS 3</t>
  </si>
  <si>
    <t>LPBC | L3 | 401 |178.97m2</t>
  </si>
  <si>
    <t>402LOMAS 3</t>
  </si>
  <si>
    <t>LPBC | L3 | 402 |140m2</t>
  </si>
  <si>
    <t>403LOMAS 3</t>
  </si>
  <si>
    <t>LPBC | L3 | 403 |140m2</t>
  </si>
  <si>
    <t>404LOMAS 3</t>
  </si>
  <si>
    <t>LPBC | L3 | 404 |140m2</t>
  </si>
  <si>
    <t>LPBC | L3 | 405 |140m2</t>
  </si>
  <si>
    <t>406LOMAS 3</t>
  </si>
  <si>
    <t>LPBC | L3 | 406 |140m2</t>
  </si>
  <si>
    <t>407LOMAS 3</t>
  </si>
  <si>
    <t>LPBC | L3 | 407 |140m2</t>
  </si>
  <si>
    <t>408LOMAS 3</t>
  </si>
  <si>
    <t>LPBC | L3 | 408 |140m2</t>
  </si>
  <si>
    <t>409LOMAS 3</t>
  </si>
  <si>
    <t>LPBC | L3 | 409 |140m2</t>
  </si>
  <si>
    <t>410LOMAS 3</t>
  </si>
  <si>
    <t>LPBC | L3 | 410 |140m2</t>
  </si>
  <si>
    <t>411LOMAS 3</t>
  </si>
  <si>
    <t>LPBC | L3 | 411 |194.81m2</t>
  </si>
  <si>
    <t>427LOMAS 3</t>
  </si>
  <si>
    <t>412LOMAS 3</t>
  </si>
  <si>
    <t>LPBC | L3 | 412 |194.81m2</t>
  </si>
  <si>
    <t>413LOMAS 3</t>
  </si>
  <si>
    <t>LPBC | L3 | 413 |157.5m2</t>
  </si>
  <si>
    <t>414LOMAS 3</t>
  </si>
  <si>
    <t>LPBC | L3 | 414 |157.5m2</t>
  </si>
  <si>
    <t>415LOMAS 3</t>
  </si>
  <si>
    <t>LPBC | L3 | 415 |157.5m2</t>
  </si>
  <si>
    <t>416LOMAS 3</t>
  </si>
  <si>
    <t>LPBC | L3 | 416 |157.5m2</t>
  </si>
  <si>
    <t>417LOMAS 3</t>
  </si>
  <si>
    <t>LPBC | L3 | 417 |157.5m2</t>
  </si>
  <si>
    <t>418LOMAS 3</t>
  </si>
  <si>
    <t>LPBC | L3 | 418 |157.5m2</t>
  </si>
  <si>
    <t>419LOMAS 3</t>
  </si>
  <si>
    <t>LPBC | L3 | 419 |157.5m2</t>
  </si>
  <si>
    <t>420LOMAS 3</t>
  </si>
  <si>
    <t>LPBC | L3 | 420 |170.27m2</t>
  </si>
  <si>
    <t>421LOMAS 3</t>
  </si>
  <si>
    <t>LPBC | L3 | 421 |221.21m2</t>
  </si>
  <si>
    <t>422LOMAS 3</t>
  </si>
  <si>
    <t>LPBC | L3 | 422 |180m2</t>
  </si>
  <si>
    <t>423LOMAS 3</t>
  </si>
  <si>
    <t>LPBC | L3 | 423 |180m2</t>
  </si>
  <si>
    <t>424LOMAS 3</t>
  </si>
  <si>
    <t>LPBC | L3 | 424 |180m2</t>
  </si>
  <si>
    <t>425LOMAS 3</t>
  </si>
  <si>
    <t>LPBC | L3 | 425 |180m2</t>
  </si>
  <si>
    <t>426LOMAS 3</t>
  </si>
  <si>
    <t>LPBC | L3 | 426 |180m2</t>
  </si>
  <si>
    <t>LPBC | L3 | 427 |251.59m2</t>
  </si>
  <si>
    <t>428LOMAS 3</t>
  </si>
  <si>
    <t>LPBC | L3 | 428 |233.69m2</t>
  </si>
  <si>
    <t>429LOMAS 3</t>
  </si>
  <si>
    <t>LPBC | L3 | 429 |180m2</t>
  </si>
  <si>
    <t>430LOMAS 3</t>
  </si>
  <si>
    <t>LPBC | L3 | 430 |180m2</t>
  </si>
  <si>
    <t>431LOMAS 3</t>
  </si>
  <si>
    <t>LPBC | L3 | 431 |180m2</t>
  </si>
  <si>
    <t>432LOMAS 3</t>
  </si>
  <si>
    <t>LPBC | L3 | 432 |180m2</t>
  </si>
  <si>
    <t>433LOMAS 3</t>
  </si>
  <si>
    <t>LPBC | L3 | 433 |202.04m2</t>
  </si>
  <si>
    <t>434LOMAS 3</t>
  </si>
  <si>
    <t>LPBC | L3 | 434 |157.18m2</t>
  </si>
  <si>
    <t>435LOMAS 3</t>
  </si>
  <si>
    <t>LPBC | L3 | 435 |136m2</t>
  </si>
  <si>
    <t>436LOMAS 3</t>
  </si>
  <si>
    <t>LPBC | L3 | 436 |136m2</t>
  </si>
  <si>
    <t>437LOMAS 3</t>
  </si>
  <si>
    <t>LPBC | L3 | 437 |136m2</t>
  </si>
  <si>
    <t>438LOMAS 3</t>
  </si>
  <si>
    <t>LPBC | L3 | 438 |136m2</t>
  </si>
  <si>
    <t>439LOMAS 3</t>
  </si>
  <si>
    <t>LPBC | L3 | 439 |136m2</t>
  </si>
  <si>
    <t>440LOMAS 3</t>
  </si>
  <si>
    <t>LPBC | L3 | 440 |136m2</t>
  </si>
  <si>
    <t>441LOMAS 3</t>
  </si>
  <si>
    <t>LPBC | L3 | 441 |136m2</t>
  </si>
  <si>
    <t>442LOMAS 3</t>
  </si>
  <si>
    <t>LPBC | L3 | 442 |128m2</t>
  </si>
  <si>
    <t>443LOMAS 3</t>
  </si>
  <si>
    <t>LPBC | L3 | 443 |128m2</t>
  </si>
  <si>
    <t>444LOMAS 3</t>
  </si>
  <si>
    <t>LPBC | L3 | 444 |128m2</t>
  </si>
  <si>
    <t>445LOMAS 3</t>
  </si>
  <si>
    <t>LPBC | L3 | 445 |128m2</t>
  </si>
  <si>
    <t>446LOMAS 3</t>
  </si>
  <si>
    <t>LPBC | L3 | 446 |128m2</t>
  </si>
  <si>
    <t>447LOMAS 3</t>
  </si>
  <si>
    <t>LPBC | L3 | 447 |128m2</t>
  </si>
  <si>
    <t>448LOMAS 3</t>
  </si>
  <si>
    <t>LPBC | L3 | 448 |128m2</t>
  </si>
  <si>
    <t>449LOMAS 3</t>
  </si>
  <si>
    <t>LPBC | L3 | 449 |128m2</t>
  </si>
  <si>
    <t>450LOMAS 3</t>
  </si>
  <si>
    <t>LPBC | L3 | 450 |128m2</t>
  </si>
  <si>
    <t>451LOMAS 3</t>
  </si>
  <si>
    <t>LPBC | L3 | 451 |128m2</t>
  </si>
  <si>
    <t>452LOMAS 3</t>
  </si>
  <si>
    <t>LPBC | L3 | 452 |128m2</t>
  </si>
  <si>
    <t>453LOMAS 3</t>
  </si>
  <si>
    <t>LPBC | L3 | 453 |128m2</t>
  </si>
  <si>
    <t>454LOMAS 3</t>
  </si>
  <si>
    <t>LPBC | L3 | 454 |128m2</t>
  </si>
  <si>
    <t>455LOMAS 3</t>
  </si>
  <si>
    <t>LPBC | L3 | 455 |128m2</t>
  </si>
  <si>
    <t>456LOMAS 3</t>
  </si>
  <si>
    <t>LPBC | L3 | 456 |128m2</t>
  </si>
  <si>
    <t>457LOMAS 3</t>
  </si>
  <si>
    <t>LPBC | L3 | 457 |128m2</t>
  </si>
  <si>
    <t>458LOMAS 3</t>
  </si>
  <si>
    <t>LPBC | L3 | 458 |128m2</t>
  </si>
  <si>
    <t>459LOMAS 3</t>
  </si>
  <si>
    <t>LPBC | L3 | 459 |128m2</t>
  </si>
  <si>
    <t>460LOMAS 3</t>
  </si>
  <si>
    <t>LPBC | L3 | 460 |128m2</t>
  </si>
  <si>
    <t>461LOMAS 3</t>
  </si>
  <si>
    <t>LPBC | L3 | 461 |128m2</t>
  </si>
  <si>
    <t>462LOMAS 3</t>
  </si>
  <si>
    <t>LPBC | L3 | 462 |173.814m2</t>
  </si>
  <si>
    <t>PBB | A1 | 1 |160m2</t>
  </si>
  <si>
    <t>1.-AMATISTA</t>
  </si>
  <si>
    <t>PBB | A1 | 2 |160m2</t>
  </si>
  <si>
    <t>PBB | A1 | 3 |160m2</t>
  </si>
  <si>
    <t>PBB | A1 | 4 |160m2</t>
  </si>
  <si>
    <t>PBB | A1 | 5 |160m2</t>
  </si>
  <si>
    <t>PBB | A1 | 6 |160m2</t>
  </si>
  <si>
    <t>PBB | A1 | 7 |160m2</t>
  </si>
  <si>
    <t>PBB | A1 | 8 |160m2</t>
  </si>
  <si>
    <t>PBB | A1 | 9 |160m2</t>
  </si>
  <si>
    <t>PBB | A1 | 10 |160m2</t>
  </si>
  <si>
    <t>PBB | A1 | 11 |160m2</t>
  </si>
  <si>
    <t>PBB | A1 | 12 |160m2</t>
  </si>
  <si>
    <t>PBB | A1 | 13 |160m2</t>
  </si>
  <si>
    <t>PBB | A1 | 14 |160m2</t>
  </si>
  <si>
    <t>PBB | A1 | 15 |160m2</t>
  </si>
  <si>
    <t>PBB | A1 | 16 |160m2</t>
  </si>
  <si>
    <t>PBB | A1 | 17 |180m2</t>
  </si>
  <si>
    <t>PBB | A1 | 18 |180m2</t>
  </si>
  <si>
    <t>PBB | A1 | 19 |180m2</t>
  </si>
  <si>
    <t>PBB | A1 | 20 |180m2</t>
  </si>
  <si>
    <t>PBB | A1 | 21 |193.25m2</t>
  </si>
  <si>
    <t>PBB | A1 | 22 |301.34m2</t>
  </si>
  <si>
    <t>PBB | A1 | 23 |160m2</t>
  </si>
  <si>
    <t>PBB | A1 | 24 |160m2</t>
  </si>
  <si>
    <t>PBB | A1 | 25 |180m2</t>
  </si>
  <si>
    <t>PBB | A1 | 26 |180m2</t>
  </si>
  <si>
    <t>PBB | A1 | 27 |180m2</t>
  </si>
  <si>
    <t>PBB | A1 | 28 |180m2</t>
  </si>
  <si>
    <t>PBB | A1 | 29 |179.75m2</t>
  </si>
  <si>
    <t>PBB | A1 | 30 |176.49m2</t>
  </si>
  <si>
    <t>PBB | A1 | 31 |172.34m2</t>
  </si>
  <si>
    <t>PBB | A1 | 32 |168.2m2</t>
  </si>
  <si>
    <t>PBB | A1 | 33 |164.05m2</t>
  </si>
  <si>
    <t>PBB | A1 | 34 |254.76m2</t>
  </si>
  <si>
    <t>PBB | A1 | 35 |256.96m2</t>
  </si>
  <si>
    <t>PBB | A1 | 36 |180m2</t>
  </si>
  <si>
    <t>PBB | A1 | 37 |180m2</t>
  </si>
  <si>
    <t>PBB | A1 | 38 |180m2</t>
  </si>
  <si>
    <t>PBB | A1 | 39 |180m2</t>
  </si>
  <si>
    <t>PBB | A1 | 40 |180m2</t>
  </si>
  <si>
    <t>PBB | A1 | 41 |180m2</t>
  </si>
  <si>
    <t>PBB | A1 | 42 |180m2</t>
  </si>
  <si>
    <t>PBB | A1 | 43 |180m2</t>
  </si>
  <si>
    <t>PBB | A1 | 44 |160m2</t>
  </si>
  <si>
    <t>PBB | A1 | 45 |160m2</t>
  </si>
  <si>
    <t>PBB | A1 | 46 |160m2</t>
  </si>
  <si>
    <t>PBB | A1 | 47 |160m2</t>
  </si>
  <si>
    <t>PBB | A1 | 48 |160m2</t>
  </si>
  <si>
    <t>PBB | A1 | 49 |160m2</t>
  </si>
  <si>
    <t>PBB | A1 | 50 |160m2</t>
  </si>
  <si>
    <t>PBB | A1 | 51 |160m2</t>
  </si>
  <si>
    <t>PBB | A1 | 52 |160m2</t>
  </si>
  <si>
    <t>PBB | A1 | 53 |160m2</t>
  </si>
  <si>
    <t>PBB | A1 | 54 |160m2</t>
  </si>
  <si>
    <t>PBB | A1 | 55 |160m2</t>
  </si>
  <si>
    <t>PBB | A1 | 56 |160m2</t>
  </si>
  <si>
    <t>PBB | A1 | 57 |160m2</t>
  </si>
  <si>
    <t>PBB | A1 | 58 |214.15m2</t>
  </si>
  <si>
    <t>PBB | A1 | 59 |231.52m2</t>
  </si>
  <si>
    <t>PBB | A1 | 60 |166m2</t>
  </si>
  <si>
    <t>PBB | A1 | 61 |160m2</t>
  </si>
  <si>
    <t>PBB | A1 | 62 |223.52m2</t>
  </si>
  <si>
    <t>PBB | A1 | 63 |216.98m2</t>
  </si>
  <si>
    <t>PBB | A1 | 64 |228.5m2</t>
  </si>
  <si>
    <t>PBB | A1 | 65 |180m2</t>
  </si>
  <si>
    <t>PBB | A1 | 66 |180m2</t>
  </si>
  <si>
    <t>PBB | A1 | 67 |160m2</t>
  </si>
  <si>
    <t>PBB | A1 | 68 |160m2</t>
  </si>
  <si>
    <t>PBB | A1 | 69 |160m2</t>
  </si>
  <si>
    <t>PBB | A1 | 70 |160m2</t>
  </si>
  <si>
    <t>PBB | A1 | 71 |160m2</t>
  </si>
  <si>
    <t>PBB | A1 | 72 |160m2</t>
  </si>
  <si>
    <t>PBB | A1 | 73 |160m2</t>
  </si>
  <si>
    <t>PBB | A1 | 74 |160m2</t>
  </si>
  <si>
    <t>PBB | A1 | 75 |161.29m2</t>
  </si>
  <si>
    <t>PBB | A1 | 76 |161.29m2</t>
  </si>
  <si>
    <t>PBB | A1 | 77 |160m2</t>
  </si>
  <si>
    <t>PBB | A1 | 78 |160m2</t>
  </si>
  <si>
    <t>PBB | A1 | 79 |160m2</t>
  </si>
  <si>
    <t>PBB | A1 | 80 |160m2</t>
  </si>
  <si>
    <t>PBB | A1 | 81 |160m2</t>
  </si>
  <si>
    <t>PBB | A1 | 82 |160m2</t>
  </si>
  <si>
    <t>PBB | A1 | 83 |180m2</t>
  </si>
  <si>
    <t>PBB | A1 | 84 |180m2</t>
  </si>
  <si>
    <t>PBB | A1 | 85 |180m2</t>
  </si>
  <si>
    <t>PBB | A1 | 86 |180m2</t>
  </si>
  <si>
    <t>PBB | A1 | 87 |180m2</t>
  </si>
  <si>
    <t>PBB | A1 | 88 |221.29m2</t>
  </si>
  <si>
    <t>PBB | A1 | 89 |221.29m2</t>
  </si>
  <si>
    <t>PBB | A1 | 90 |180m2</t>
  </si>
  <si>
    <t>PBB | A1 | 91 |180m2</t>
  </si>
  <si>
    <t>PBB | A1 | 92 |180m2</t>
  </si>
  <si>
    <t>PBB | A1 | 93 |180m2</t>
  </si>
  <si>
    <t>PBB | A1 | 94 |180m2</t>
  </si>
  <si>
    <t>PBB | A1 | 95 |207m2</t>
  </si>
  <si>
    <t>PBB | A1 | 96 |207m2</t>
  </si>
  <si>
    <t>PBB | A1 | 97 |207m2</t>
  </si>
  <si>
    <t>PBB | A1 | 98 |207m2</t>
  </si>
  <si>
    <t>PBB | A1 | 99 |207m2</t>
  </si>
  <si>
    <t>PBB | A1 | 100 |254.48m2</t>
  </si>
  <si>
    <t>PBB | A2 | 1 |436.97m2</t>
  </si>
  <si>
    <t>PBB | A2 | 2 |240m2</t>
  </si>
  <si>
    <t>PBB | A2 | 3 |240m2</t>
  </si>
  <si>
    <t>PBB | A2 | 4 |240m2</t>
  </si>
  <si>
    <t>PBB | A2 | 5 |240m2</t>
  </si>
  <si>
    <t>PBB | A2 | 6 |240m2</t>
  </si>
  <si>
    <t>PBB | A2 | 7 |240m2</t>
  </si>
  <si>
    <t>PBB | A2 | 8 |240m2</t>
  </si>
  <si>
    <t>PBB | A2 | 9 |240m2</t>
  </si>
  <si>
    <t>PBB | A2 | 10 |240m2</t>
  </si>
  <si>
    <t>PBB | A2 | 11 |240m2</t>
  </si>
  <si>
    <t>PBB | A2 | 12 |240m2</t>
  </si>
  <si>
    <t>PBB | A2 | 13 |240m2</t>
  </si>
  <si>
    <t>PBB | A2 | 14 |240m2</t>
  </si>
  <si>
    <t>PBB | A2 | 15 |240m2</t>
  </si>
  <si>
    <t>PBB | A2 | 16 |240m2</t>
  </si>
  <si>
    <t>PBB | A2 | 17 |240m2</t>
  </si>
  <si>
    <t>PBB | A2 | 18 |240m2</t>
  </si>
  <si>
    <t>PBB | A2 | 19 |240m2</t>
  </si>
  <si>
    <t>PBB | A2 | 20 |229.44m2</t>
  </si>
  <si>
    <t>PBB | A2 | 21 |229.2m2</t>
  </si>
  <si>
    <t>PBB | A2 | 22 |346.9m2</t>
  </si>
  <si>
    <t>PBB | A2 | 23 |346.9m2</t>
  </si>
  <si>
    <t>PBB | A2 | 24 |240m2</t>
  </si>
  <si>
    <t>PBB | A2 | 25 |240m2</t>
  </si>
  <si>
    <t>PBB | A2 | 26 |240m2</t>
  </si>
  <si>
    <t>PBB | A2 | 27 |240m2</t>
  </si>
  <si>
    <t>PBB | A2 | 28 |240m2</t>
  </si>
  <si>
    <t>PBB | A2 | 29 |240m2</t>
  </si>
  <si>
    <t>PBB | A2 | 30 |240m2</t>
  </si>
  <si>
    <t>PBB | A2 | 31 |240m2</t>
  </si>
  <si>
    <t>PBB | A2 | 32 |240m2</t>
  </si>
  <si>
    <t>PBB | A2 | 33 |363.17m2</t>
  </si>
  <si>
    <t>PBB | A2 | 34 |413.1m2</t>
  </si>
  <si>
    <t>PBB | A2 | 35 |264m2</t>
  </si>
  <si>
    <t>PBB | A2 | 36 |264m2</t>
  </si>
  <si>
    <t>PBB | A2 | 37 |264m2</t>
  </si>
  <si>
    <t>PBB | A2 | 38 |264m2</t>
  </si>
  <si>
    <t>PBB | A2 | 39 |264m2</t>
  </si>
  <si>
    <t>PBB | A2 | 40 |264m2</t>
  </si>
  <si>
    <t>PBB | A2 | 41 |264m2</t>
  </si>
  <si>
    <t>PBB | A2 | 42 |264m2</t>
  </si>
  <si>
    <t>PBB | A2 | 43 |263.65m2</t>
  </si>
  <si>
    <t>PBB | A2 | 44 |259.43m2</t>
  </si>
  <si>
    <t>PBB | A2 | 45 |254.13m2</t>
  </si>
  <si>
    <t>PBB | A2 | 46 |354.12m2</t>
  </si>
  <si>
    <t>PBB | A2 | 47 |305.19m2</t>
  </si>
  <si>
    <t>PBB | A2 | 48 |247.92m2</t>
  </si>
  <si>
    <t>PBB | A2 | 49 |247.92m2</t>
  </si>
  <si>
    <t>PBB | A2 | 50 |247.92m2</t>
  </si>
  <si>
    <t>PBB | A2 | 51 |247.92m2</t>
  </si>
  <si>
    <t>PBB | A2 | 52 |247.92m2</t>
  </si>
  <si>
    <t>PBB | A2 | 53 |247.92m2</t>
  </si>
  <si>
    <t>PBB | A2 | 54 |369.95m2</t>
  </si>
  <si>
    <t>PBB | A2 | 55 |308.82m2</t>
  </si>
  <si>
    <t>PBB | A2 | 56 |302.82m2</t>
  </si>
  <si>
    <t>PBB | A2 | 57 |296.83m2</t>
  </si>
  <si>
    <t>PBB | A2 | 58 |290.83m2</t>
  </si>
  <si>
    <t>PBB | A2 | 59 |284.84m2</t>
  </si>
  <si>
    <t>PBB | A2 | 60 |278.85m2</t>
  </si>
  <si>
    <t>PBB | A2 | 61 |272.85m2</t>
  </si>
  <si>
    <t>PBB | A2 | 62 |266.86m2</t>
  </si>
  <si>
    <t>PBB | A2 | 63 |260.86m2</t>
  </si>
  <si>
    <t>PBB | A2 | 64 |300m2</t>
  </si>
  <si>
    <t>PBB | A2 | 65 |300m2</t>
  </si>
  <si>
    <t>PBC | A3 | 73 |144m2</t>
  </si>
  <si>
    <t>PBB | A2 | 67 |300m2</t>
  </si>
  <si>
    <t>PBB | A2 | 68 |300m2</t>
  </si>
  <si>
    <t>PBB | A2 | 69 |300m2</t>
  </si>
  <si>
    <t>PBB | A2 | 70 |300m2</t>
  </si>
  <si>
    <t>PBB | A2 | 71 |300m2</t>
  </si>
  <si>
    <t>PBB | Z1 | 1 |164.35m2</t>
  </si>
  <si>
    <t>PBB | Z1 | 2 |164.35m2</t>
  </si>
  <si>
    <t>PBB | Z1 | 3 |164.35m2</t>
  </si>
  <si>
    <t>PBB | Z1 | 4 |164.35m2</t>
  </si>
  <si>
    <t>PBB | Z1 | 5 |164.35m2</t>
  </si>
  <si>
    <t>PBB | Z1 | 6 |164.35m2</t>
  </si>
  <si>
    <t>PBB | Z1 | 7 |164.35m2</t>
  </si>
  <si>
    <t>PBB | Z1 | 8 |164.35m2</t>
  </si>
  <si>
    <t>PBB | Z1 | 9 |318.12m2</t>
  </si>
  <si>
    <t>PBB | Z1 | 10 |283.77m2</t>
  </si>
  <si>
    <t>PBB | Z1 | 11 |160m2</t>
  </si>
  <si>
    <t>PBB | Z1 | 12 |160m2</t>
  </si>
  <si>
    <t>PBB | Z1 | 13 |160m2</t>
  </si>
  <si>
    <t>PBB | Z1 | 14 |160m2</t>
  </si>
  <si>
    <t>PBB | Z1 | 15 |180m2</t>
  </si>
  <si>
    <t>PBB | Z1 | 16 |180m2</t>
  </si>
  <si>
    <t>PBB | Z1 | 17 |180m2</t>
  </si>
  <si>
    <t>PBB | Z1 | 18 |289.14m2</t>
  </si>
  <si>
    <t>PBB | Z1 | 19 |254.65m2</t>
  </si>
  <si>
    <t>PBB | Z1 | 20 |207m2</t>
  </si>
  <si>
    <t>PBB | Z1 | 21 |207m2</t>
  </si>
  <si>
    <t>PBB | Z1 | 22 |207m2</t>
  </si>
  <si>
    <t>PBB | Z1 | 23 |207m2</t>
  </si>
  <si>
    <t>PBB | Z1 | 24 |207m2</t>
  </si>
  <si>
    <t>PBB | Z1 | 25 |201.42m2</t>
  </si>
  <si>
    <t>PBB | Z1 | 26 |205.88m2</t>
  </si>
  <si>
    <t>PBB | Z1 | 27 |180m2</t>
  </si>
  <si>
    <t>PBB | Z1 | 28 |180m2</t>
  </si>
  <si>
    <t>PBB | Z1 | 29 |180m2</t>
  </si>
  <si>
    <t>PBB | Z1 | 30 |180m2</t>
  </si>
  <si>
    <t>PBB | Z1 | 31 |169.44m2</t>
  </si>
  <si>
    <t>PBB | Z1 | 32 |183.57m2</t>
  </si>
  <si>
    <t>PBB | Z1 | 33 |180m2</t>
  </si>
  <si>
    <t>PBB | Z1 | 34 |160m2</t>
  </si>
  <si>
    <t>PBB | Z1 | 35 |160m2</t>
  </si>
  <si>
    <t>PBB | Z1 | 36 |160m2</t>
  </si>
  <si>
    <t>PBB | Z1 | 37 |160m2</t>
  </si>
  <si>
    <t>PBB | Z1 | 38 |160m2</t>
  </si>
  <si>
    <t>PBB | Z1 | 39 |160m2</t>
  </si>
  <si>
    <t>PBB | Z1 | 40 |160m2</t>
  </si>
  <si>
    <t>PBB | Z1 | 41 |160m2</t>
  </si>
  <si>
    <t>PBB | Z1 | 42 |160m2</t>
  </si>
  <si>
    <t>PBB | Z1 | 43 |160m2</t>
  </si>
  <si>
    <t>PBB | Z1 | 44 |160m2</t>
  </si>
  <si>
    <t>PBB | Z1 | 45 |160m2</t>
  </si>
  <si>
    <t>PBB | Z1 | 46 |160m2</t>
  </si>
  <si>
    <t>PBB | Z1 | 47 |160m2</t>
  </si>
  <si>
    <t>PBB | Z1 | 48 |160m2</t>
  </si>
  <si>
    <t>PBB | Z1 | 49 |160m2</t>
  </si>
  <si>
    <t>PBB | Z1 | 50 |160m2</t>
  </si>
  <si>
    <t>PBB | Z1 | 51 |160m2</t>
  </si>
  <si>
    <t>PBB | Z1 | 52 |160m2</t>
  </si>
  <si>
    <t>PBB | Z1 | 53 |160m2</t>
  </si>
  <si>
    <t>PBB | Z1 | 54 |160m2</t>
  </si>
  <si>
    <t>PBB | Z1 | 55 |190.01m2</t>
  </si>
  <si>
    <t>PBB | Z1 | 55 |190.1m2</t>
  </si>
  <si>
    <t>PBB | Z1 | 56 |205.12m2</t>
  </si>
  <si>
    <t>PBB | Z1 | 57 |164.35m2</t>
  </si>
  <si>
    <t>PBB | Z1 | 58 |164.35m2</t>
  </si>
  <si>
    <t>PBB | Z1 | 59 |164.35m2</t>
  </si>
  <si>
    <t>PBB | Z1 | 60 |164.35m2</t>
  </si>
  <si>
    <t>PBB | Z1 | 61 |164.35m2</t>
  </si>
  <si>
    <t>PBB | Z1 | 62 |164.35m2</t>
  </si>
  <si>
    <t>PBB | Z1 | 63 |164.35m2</t>
  </si>
  <si>
    <t>PBB | Z1 | 64 |183.65m2</t>
  </si>
  <si>
    <t>PBB | Z1 | 65 |164.73m2</t>
  </si>
  <si>
    <t>PBB | Z1 | 66 |164.73m2</t>
  </si>
  <si>
    <t>PBB | Z1 | 67 |164.73m2</t>
  </si>
  <si>
    <t>PBB | Z1 | 68 |164.73m2</t>
  </si>
  <si>
    <t>PBB | Z1 | 69 |164.73m2</t>
  </si>
  <si>
    <t>PBB | Z1 | 70 |164.73m2</t>
  </si>
  <si>
    <t>PBB | Z1 | 71 |209.18m2</t>
  </si>
  <si>
    <t>PBB | Z1 | 72 |233.04m2</t>
  </si>
  <si>
    <t>PBB | Z1 | 73 |185.65m2</t>
  </si>
  <si>
    <t>PBB | Z1 | 74 |185.65m2</t>
  </si>
  <si>
    <t>PBB | Z1 | 75 |185.65m2</t>
  </si>
  <si>
    <t>PBB | Z1 | 76 |185.65m2</t>
  </si>
  <si>
    <t>PBB | Z1 | 77 |234.49m2</t>
  </si>
  <si>
    <t>PBB | Z1 | 78 |218.55m2</t>
  </si>
  <si>
    <t>PBB | Z1 | 79 |180m2</t>
  </si>
  <si>
    <t>PBB | Z1 | 80 |180m2</t>
  </si>
  <si>
    <t>PBB | Z1 | 81 |180m2</t>
  </si>
  <si>
    <t>PBB | Z1 | 82 |160m2</t>
  </si>
  <si>
    <t>PBB | Z1 | 83 |160m2</t>
  </si>
  <si>
    <t>PBB | Z1 | 84 |160m2</t>
  </si>
  <si>
    <t>PBB | Z1 | 85 |160m2</t>
  </si>
  <si>
    <t>PBB | Z1 | 86 |173.43m2</t>
  </si>
  <si>
    <t>PBB | Z1 | 87 |196.48m2</t>
  </si>
  <si>
    <t>PBB | Z1 | 88 |218.5m2</t>
  </si>
  <si>
    <t>PBB | Z1 | 89 |230m2</t>
  </si>
  <si>
    <t>PBB | Z1 | 90 |230m2</t>
  </si>
  <si>
    <t>PBB | Z1 | 91 |230m2</t>
  </si>
  <si>
    <t>PBB | Z1 | 92 |230m2</t>
  </si>
  <si>
    <t>PBB | Z1 | 93 |290.47m2</t>
  </si>
  <si>
    <t>PBB | Z1 | 94 |218.45m2</t>
  </si>
  <si>
    <t>PBB | Z1 | 95 |214.55m2</t>
  </si>
  <si>
    <t>PBB | Z1 | 96 |214.55m2</t>
  </si>
  <si>
    <t>PBB | Z1 | 97 |214.55m2</t>
  </si>
  <si>
    <t>PBB | Z1 | 98 |214.55m2</t>
  </si>
  <si>
    <t>PBB | Z1 | 99 |214.55m2</t>
  </si>
  <si>
    <t>PBB | Z1 | 100 |220.85m2</t>
  </si>
  <si>
    <t>PBB | Z1 | 101 |208.99m2</t>
  </si>
  <si>
    <t>PBB | Z1 | 102 |185.32m2</t>
  </si>
  <si>
    <t>PBB | Z1 | 103 |185.32m2</t>
  </si>
  <si>
    <t>PBB | Z1 | 104 |185.32m2</t>
  </si>
  <si>
    <t>PBB | Z1 | 105 |185.32m2</t>
  </si>
  <si>
    <t>PBB | Z1 | 106 |185.32m2</t>
  </si>
  <si>
    <t>PBB | Z1 | 107 |215.97m2</t>
  </si>
  <si>
    <t>PBB | Z2 | 1 |213.53m2</t>
  </si>
  <si>
    <t>PBB | Z2 | 2 |213.53m2</t>
  </si>
  <si>
    <t>PBB | Z2 | 3 |213.53m2</t>
  </si>
  <si>
    <t>PBB | Z2 | 4 |213.53m2</t>
  </si>
  <si>
    <t>PBB | Z2 | 5 |253.83m2</t>
  </si>
  <si>
    <t>PBB | Z2 | 6 |217.27m2</t>
  </si>
  <si>
    <t>PBB | Z2 | 7 |160m2</t>
  </si>
  <si>
    <t>PBB | Z2 | 8 |160m2</t>
  </si>
  <si>
    <t>PBB | Z2 | 9 |160m2</t>
  </si>
  <si>
    <t>PBB | Z2 | 10 |160m2</t>
  </si>
  <si>
    <t>PBB | Z2 | 11 |160m2</t>
  </si>
  <si>
    <t>PBB | Z2 | 12 |160m2</t>
  </si>
  <si>
    <t>PBB | Z2 | 13 |160m2</t>
  </si>
  <si>
    <t>PBB | Z2 | 14 |160m2</t>
  </si>
  <si>
    <t>PBB | Z2 | 15 |160m2</t>
  </si>
  <si>
    <t>PBB | Z2 | 16 |160m2</t>
  </si>
  <si>
    <t>PBB | Z2 | 17 |160m2</t>
  </si>
  <si>
    <t>PBB | Z2 | 18 |160m2</t>
  </si>
  <si>
    <t>PBB | Z2 | 19 |160m2</t>
  </si>
  <si>
    <t>PBB | Z2 | 20 |160m2</t>
  </si>
  <si>
    <t>PBB | Z2 | 21 |160m2</t>
  </si>
  <si>
    <t>PBB | Z2 | 22 |160m2</t>
  </si>
  <si>
    <t>PBB | Z2 | 23 |180m2</t>
  </si>
  <si>
    <t>PBB | Z2 | 24 |180m2</t>
  </si>
  <si>
    <t>PBB | Z2 | 25 |180m2</t>
  </si>
  <si>
    <t>PBB | Z2 | 26 |180m2</t>
  </si>
  <si>
    <t>PBB | Z2 | 27 |180m2</t>
  </si>
  <si>
    <t>PBB | Z2 | 28 |180m2</t>
  </si>
  <si>
    <t>PBB | Z2 | 29 |307.36m2</t>
  </si>
  <si>
    <t>PBB | Z2 | 30 |173.96m2</t>
  </si>
  <si>
    <t>PBB | Z2 | 31 |160m2</t>
  </si>
  <si>
    <t>PBB | Z2 | 33 |160m2</t>
  </si>
  <si>
    <t>PBB | Z2 | 34 |160m2</t>
  </si>
  <si>
    <t>PBB | Z2 | 35 |160m2</t>
  </si>
  <si>
    <t>PBB | Z2 | 36 |160m2</t>
  </si>
  <si>
    <t>PBB | Z2 | 37 |160m2</t>
  </si>
  <si>
    <t>PBB | Z2 | 38 |170.74m2</t>
  </si>
  <si>
    <t>PBB | Z2 | 39 |182.03m2</t>
  </si>
  <si>
    <t>PBB | Z2 | 40 |160m2</t>
  </si>
  <si>
    <t>PBB | Z2 | 41 |160m2</t>
  </si>
  <si>
    <t>PBB | Z2 | 42 |160m2</t>
  </si>
  <si>
    <t>PBB | Z2 | 43 |160m2</t>
  </si>
  <si>
    <t>PBB | Z2 | 44 |160m2</t>
  </si>
  <si>
    <t>PBB | Z2 | 45 |160m2</t>
  </si>
  <si>
    <t>PBB | Z2 | 46 |160m2</t>
  </si>
  <si>
    <t>PBB | Z2 | 47 |160m2</t>
  </si>
  <si>
    <t>PBB | Z2 | 48 |160m2</t>
  </si>
  <si>
    <t>PBB | Z2 | 49 |160m2</t>
  </si>
  <si>
    <t>PBB | Z2 | 50 |160m2</t>
  </si>
  <si>
    <t>PBB | Z2 | 51 |160m2</t>
  </si>
  <si>
    <t>PBB | Z2 | 52 |160m2</t>
  </si>
  <si>
    <t>PBB | Z2 | 53 |160m2</t>
  </si>
  <si>
    <t>PBB | Z2 | 54 |180m2</t>
  </si>
  <si>
    <t>PBB | Z2 | 55 |180m2</t>
  </si>
  <si>
    <t>PBB | Z2 | 56 |180m2</t>
  </si>
  <si>
    <t>PBB | Z2 | 57 |180m2</t>
  </si>
  <si>
    <t>PBB | Z2 | 58 |190.56m2</t>
  </si>
  <si>
    <t>PBB | Z2 | 59 |243.78m2</t>
  </si>
  <si>
    <t>PBB | Z2 | 60 |213.53m2</t>
  </si>
  <si>
    <t>PBB | Z2 | 61 |249.42m2</t>
  </si>
  <si>
    <t>PBB | Z2 | 62 |220m2</t>
  </si>
  <si>
    <t>PBB | Z2 | 63 |236.33m2</t>
  </si>
  <si>
    <t>PBB | Z2 | 64 |221.2m2</t>
  </si>
  <si>
    <t>PBB | Z2 | 65 |207m2</t>
  </si>
  <si>
    <t>PBB | Z2 | 66 |207m2</t>
  </si>
  <si>
    <t>PBB | Z2 | 67 |207m2</t>
  </si>
  <si>
    <t>PBB | Z2 | 68 |207m2</t>
  </si>
  <si>
    <t>PBB | Z2 | 69 |207m2</t>
  </si>
  <si>
    <t>PBB | Z2 | 70 |207m2</t>
  </si>
  <si>
    <t>PBB | Z2 | 71 |221.2m2</t>
  </si>
  <si>
    <t>PBB | Z2 | 72 |221.2m2</t>
  </si>
  <si>
    <t>PBB | Z2 | 73 |207m2</t>
  </si>
  <si>
    <t>PBB | A2 | 66 |300m2</t>
  </si>
  <si>
    <t>PBB | Z2 | 75 |207m2</t>
  </si>
  <si>
    <t>PBB | Z2 | 76 |207m2</t>
  </si>
  <si>
    <t>PBB | Z2 | 77 |207m2</t>
  </si>
  <si>
    <t>PBB | Z2 | 78 |207m2</t>
  </si>
  <si>
    <t>PBB | Z2 | 79 |221.2m2</t>
  </si>
  <si>
    <t>PBB | Z2 | 80 |193.96m2</t>
  </si>
  <si>
    <t>PBB | Z2 | 81 |180m2</t>
  </si>
  <si>
    <t>PBB | Z2 | 82 |180m2</t>
  </si>
  <si>
    <t>PBB | Z2 | 83 |180m2</t>
  </si>
  <si>
    <t>PBB | Z2 | 84 |180m2</t>
  </si>
  <si>
    <t>PBB | Z2 | 85 |180m2</t>
  </si>
  <si>
    <t>PBB | Z2 | 86 |180m2</t>
  </si>
  <si>
    <t>PBB | Z2 | 87 |190.74m2</t>
  </si>
  <si>
    <t>PBB | Z2 | 88 |190.74m2</t>
  </si>
  <si>
    <t>PBB | Z2 | 89 |180m2</t>
  </si>
  <si>
    <t>PBB | Z2 | 90 |180m2</t>
  </si>
  <si>
    <t>PBB | Z2 | 91 |180m2</t>
  </si>
  <si>
    <t>PBB | Z2 | 92 |180m2</t>
  </si>
  <si>
    <t>PBB | Z2 | 93 |180m2</t>
  </si>
  <si>
    <t>PBB | Z2 | 74 |207m2</t>
  </si>
  <si>
    <t>PBB | Z2 | 95 |193.96m2</t>
  </si>
  <si>
    <t>PBB | M1 | 1 |179.77m2</t>
  </si>
  <si>
    <t>3.-MALAQUITA</t>
  </si>
  <si>
    <t>PBB | M1 | 2 |180m2</t>
  </si>
  <si>
    <t>PBB | M1 | 3 |180m2</t>
  </si>
  <si>
    <t>PBB | M1 | 4 |180m2</t>
  </si>
  <si>
    <t>PBB | M1 | 5 |180m2</t>
  </si>
  <si>
    <t>PBB | M1 | 6 |180m2</t>
  </si>
  <si>
    <t>PBB | M1 | 7 |180m2</t>
  </si>
  <si>
    <t>PBB | M1 | 8 |180m2</t>
  </si>
  <si>
    <t>PBB | M1 | 9 |180m2</t>
  </si>
  <si>
    <t>PBB | M1 | 10 |182.92m2</t>
  </si>
  <si>
    <t>PBB | M1 | 11 |173.04m2</t>
  </si>
  <si>
    <t>PBB | M1 | 12 |180m2</t>
  </si>
  <si>
    <t>PBB | M1 | 13 |180m2</t>
  </si>
  <si>
    <t>PBB | M1 | 14 |180m2</t>
  </si>
  <si>
    <t>PBB | M1 | 15 |160m2</t>
  </si>
  <si>
    <t>PBB | M1 | 16 |160m2</t>
  </si>
  <si>
    <t>PBB | M1 | 17 |160m2</t>
  </si>
  <si>
    <t>PBB | M1 | 18 |160m2</t>
  </si>
  <si>
    <t>PBB | M1 | 19 |160m2</t>
  </si>
  <si>
    <t>PBB | M1 | 20 |160m2</t>
  </si>
  <si>
    <t>PBB | M1 | 21 |160m2</t>
  </si>
  <si>
    <t>PBB | M1 | 22 |160m2</t>
  </si>
  <si>
    <t>PBB | M1 | 23 |216.98m2</t>
  </si>
  <si>
    <t>PBB | M1 | 24 |180m2</t>
  </si>
  <si>
    <t>PBB | M1 | 25 |180m2</t>
  </si>
  <si>
    <t>PBB | M1 | 26 |180m2</t>
  </si>
  <si>
    <t>PBB | M1 | 27 |180m2</t>
  </si>
  <si>
    <t>PBB | M1 | 28 |286.51m2</t>
  </si>
  <si>
    <t>PBB | M1 | 29 |160m2</t>
  </si>
  <si>
    <t>PBB | M1 | 30 |160m2</t>
  </si>
  <si>
    <t>PBB | M1 | 31 |160m2</t>
  </si>
  <si>
    <t>PBB | M1 | 32 |160m2</t>
  </si>
  <si>
    <t>PBB | M1 | 33 |160m2</t>
  </si>
  <si>
    <t>PBB | M1 | 34 |160m2</t>
  </si>
  <si>
    <t>PBB | M1 | 35 |160m2</t>
  </si>
  <si>
    <t>PBB | M1 | 36 |160m2</t>
  </si>
  <si>
    <t>PBB | M1 | 37 |160m2</t>
  </si>
  <si>
    <t>PBB | M1 | 38 |160m2</t>
  </si>
  <si>
    <t>PBB | M1 | 39 |160m2</t>
  </si>
  <si>
    <t>PBB | M1 | 40 |160m2</t>
  </si>
  <si>
    <t>PBB | M1 | 41 |160m2</t>
  </si>
  <si>
    <t>PBB | M1 | 42 |160m2</t>
  </si>
  <si>
    <t>PBB | M1 | 43 |160m2</t>
  </si>
  <si>
    <t>PBB | M1 | 44 |160m2</t>
  </si>
  <si>
    <t>PBB | M1 | 45 |180m2</t>
  </si>
  <si>
    <t>PBB | M1 | 46 |180m2</t>
  </si>
  <si>
    <t>PBB | M1 | 47 |180m2</t>
  </si>
  <si>
    <t>PBB | M1 | 48 |180m2</t>
  </si>
  <si>
    <t>PBB | M1 | 49 |180m2</t>
  </si>
  <si>
    <t>PBB | M1 | 50 |180m2</t>
  </si>
  <si>
    <t>PBB | M1 | 51 |178.81m2</t>
  </si>
  <si>
    <t>PBB | M1 | 52 |171.38m2</t>
  </si>
  <si>
    <t>PBB | M1 | 53 |163.88m2</t>
  </si>
  <si>
    <t>PBB | M1 | 54 |163.88m2</t>
  </si>
  <si>
    <t>PBB | M1 | 55 |163.88m2</t>
  </si>
  <si>
    <t>PBB | M1 | 56 |163.88m2</t>
  </si>
  <si>
    <t>PBB | M1 | 57 |163.88m2</t>
  </si>
  <si>
    <t>PBB | M1 | 58 |163.88m2</t>
  </si>
  <si>
    <t>PBB | M1 | 59 |163.88m2</t>
  </si>
  <si>
    <t>PBB | M1 | 60 |227.98m2</t>
  </si>
  <si>
    <t>PBB | M1 | 61 |207m2</t>
  </si>
  <si>
    <t>PBB | M1 | 62 |207m2</t>
  </si>
  <si>
    <t>PBB | M1 | 63 |207m2</t>
  </si>
  <si>
    <t>PBB | M1 | 64 |207m2</t>
  </si>
  <si>
    <t>PBB | M1 | 65 |207m2</t>
  </si>
  <si>
    <t>PBB | M1 | 66 |207m2</t>
  </si>
  <si>
    <t>PBB | M1 | 67 |207m2</t>
  </si>
  <si>
    <t>PBB | M1 | 68 |207m2</t>
  </si>
  <si>
    <t>PBB | M1 | 69 |207m2</t>
  </si>
  <si>
    <t>PBB | M1 | 70 |207m2</t>
  </si>
  <si>
    <t>PBB | M1 | 71 |207m2</t>
  </si>
  <si>
    <t>PBB | M1 | 72 |207m2</t>
  </si>
  <si>
    <t>PBB | M1 | 73 |207m2</t>
  </si>
  <si>
    <t>PBB | M1 | 74 |206.79m2</t>
  </si>
  <si>
    <t>PBB | M1 | 75 |179.54m2</t>
  </si>
  <si>
    <t>PBB | M1 | 76 |180m2</t>
  </si>
  <si>
    <t>PBB | M1 | 77 |180m2</t>
  </si>
  <si>
    <t>PBB | M1 | 78 |180m2</t>
  </si>
  <si>
    <t>PBB | M1 | 79 |160m2</t>
  </si>
  <si>
    <t>PBB | M1 | 80 |160m2</t>
  </si>
  <si>
    <t>PBB | M1 | 81 |160m2</t>
  </si>
  <si>
    <t>PBB | M1 | 82 |160m2</t>
  </si>
  <si>
    <t>PBB | M1 | 83 |160m2</t>
  </si>
  <si>
    <t>PBB | M1 | 84 |160m2</t>
  </si>
  <si>
    <t>PBB | M1 | 85 |160m2</t>
  </si>
  <si>
    <t>PBB | M1 | 86 |160m2</t>
  </si>
  <si>
    <t>PBB | M1 | 87 |160m2</t>
  </si>
  <si>
    <t>PBB | M1 | 88 |160m2</t>
  </si>
  <si>
    <t>PBB | M1 | 89 |160m2</t>
  </si>
  <si>
    <t>PBB | M1 | 90 |160m2</t>
  </si>
  <si>
    <t>PBB | M1 | 91 |160m2</t>
  </si>
  <si>
    <t>PBB | M1 | 92 |183.45m2</t>
  </si>
  <si>
    <t>PBB | M1 | 93 |197.68m2</t>
  </si>
  <si>
    <t>PBB | M1 | 94 |180m2</t>
  </si>
  <si>
    <t>PBB | M1 | 95 |180m2</t>
  </si>
  <si>
    <t>PBB | M1 | 96 |180m2</t>
  </si>
  <si>
    <t>PBB | M1 | 97 |180m2</t>
  </si>
  <si>
    <t>PBB | M1 | 98 |180m2</t>
  </si>
  <si>
    <t>PBB | M1 | 99 |172.92m2</t>
  </si>
  <si>
    <t>PBB | M1 | 100 |233.8m2</t>
  </si>
  <si>
    <t>PBB | M1 | 101 |180m2</t>
  </si>
  <si>
    <t>PBB | M1 | 102 |180m2</t>
  </si>
  <si>
    <t>PBB | M1 | 103 |180m2</t>
  </si>
  <si>
    <t>PBB | M1 | 104 |180m2</t>
  </si>
  <si>
    <t>PBB | M2 | 1 |392.02m2</t>
  </si>
  <si>
    <t>PBB | M2 | 2 |207m2</t>
  </si>
  <si>
    <t>PBB | M2 | 3 |207m2</t>
  </si>
  <si>
    <t>PBB | M2 | 4 |207m2</t>
  </si>
  <si>
    <t>PBB | M2 | 5 |207m2</t>
  </si>
  <si>
    <t>PBB | M2 | 6 |207m2</t>
  </si>
  <si>
    <t>PBB | M2 | 7 |230m2</t>
  </si>
  <si>
    <t>PBB | M2 | 8 |230m2</t>
  </si>
  <si>
    <t>PBB | M2 | 9 |207m2</t>
  </si>
  <si>
    <t>PBB | M2 | 10 |207m2</t>
  </si>
  <si>
    <t>PBB | M2 | 11 |207m2</t>
  </si>
  <si>
    <t>PBB | M2 | 12 |207m2</t>
  </si>
  <si>
    <t>PBB | M2 | 13 |207m2</t>
  </si>
  <si>
    <t>PBB | M2 | 14 |207m2</t>
  </si>
  <si>
    <t>PBB | M2 | 15 |335.63m2</t>
  </si>
  <si>
    <t>PBB | M2 | 16 |319.41m2</t>
  </si>
  <si>
    <t>PBB | M2 | 17 |180m2</t>
  </si>
  <si>
    <t>PBB | M2 | 18 |160m2</t>
  </si>
  <si>
    <t>PBB | M2 | 19 |160m2</t>
  </si>
  <si>
    <t>PBB | M2 | 20 |160m2</t>
  </si>
  <si>
    <t>PBB | M2 | 21 |160m2</t>
  </si>
  <si>
    <t>PBB | M2 | 22 |160m2</t>
  </si>
  <si>
    <t>PBB | M2 | 23 |160m2</t>
  </si>
  <si>
    <t>PBB | M2 | 24 |160m2</t>
  </si>
  <si>
    <t>PBB | M2 | 25 |160m2</t>
  </si>
  <si>
    <t>PBB | M2 | 26 |160m2</t>
  </si>
  <si>
    <t>PBB | M2 | 27 |160m2</t>
  </si>
  <si>
    <t>PBB | M2 | 28 |160m2</t>
  </si>
  <si>
    <t>PBB | M2 | 29 |160m2</t>
  </si>
  <si>
    <t>PBB | M2 | 30 |160m2</t>
  </si>
  <si>
    <t>PBB | M2 | 31 |160m2</t>
  </si>
  <si>
    <t>PBB | M2 | 32 |166m2</t>
  </si>
  <si>
    <t>PBB | M2 | 33 |160.04m2</t>
  </si>
  <si>
    <t>PBB | M2 | 34 |160m2</t>
  </si>
  <si>
    <t>PBB | M2 | 35 |160m2</t>
  </si>
  <si>
    <t>PBB | M2 | 36 |160m2</t>
  </si>
  <si>
    <t>PBB | M2 | 37 |160m2</t>
  </si>
  <si>
    <t>PBB | M2 | 38 |160m2</t>
  </si>
  <si>
    <t>PBB | M2 | 39 |160m2</t>
  </si>
  <si>
    <t>PBB | M2 | 40 |160m2</t>
  </si>
  <si>
    <t>PBB | M2 | 41 |160m2</t>
  </si>
  <si>
    <t>PBB | M2 | 42 |160m2</t>
  </si>
  <si>
    <t>PBB | M2 | 43 |180m2</t>
  </si>
  <si>
    <t>PBB | M2 | 44 |180m2</t>
  </si>
  <si>
    <t>PBB | M2 | 45 |180m2</t>
  </si>
  <si>
    <t>PBB | M2 | 46 |229.75m2</t>
  </si>
  <si>
    <t>PBB | M2 | 47 |234.31m2</t>
  </si>
  <si>
    <t>PBB | M2 | 48 |163.88m2</t>
  </si>
  <si>
    <t>PBB | M2 | 49 |163.88m2</t>
  </si>
  <si>
    <t>PBB | M2 | 50 |163.88m2</t>
  </si>
  <si>
    <t>PBB | M2 | 51 |163.88m2</t>
  </si>
  <si>
    <t>PBB | M2 | 52 |163.88m2</t>
  </si>
  <si>
    <t>PBB | M2 | 53 |163.88m2</t>
  </si>
  <si>
    <t>PBB | M2 | 54 |163.88m2</t>
  </si>
  <si>
    <t>PBB | M2 | 55 |163.88m2</t>
  </si>
  <si>
    <t>PBB | M2 | 56 |163.88m2</t>
  </si>
  <si>
    <t>PBB | M2 | 57 |163.88m2</t>
  </si>
  <si>
    <t>PBB | M2 | 58 |163.88m2</t>
  </si>
  <si>
    <t>PBB | M2 | 59 |163.88m2</t>
  </si>
  <si>
    <t>PBB | M2 | 60 |163.88m2</t>
  </si>
  <si>
    <t>PBB | M2 | 61 |163.88m2</t>
  </si>
  <si>
    <t>PBB | M2 | 62 |163.88m2</t>
  </si>
  <si>
    <t>PBB | M2 | 63 |163.88m2</t>
  </si>
  <si>
    <t>PBB | M2 | 64 |163.88m2</t>
  </si>
  <si>
    <t>PBB | M2 | 65 |163.88m2</t>
  </si>
  <si>
    <t>PBB | M2 | 66 |163.88m2</t>
  </si>
  <si>
    <t>PBB | M2 | 67 |163.88m2</t>
  </si>
  <si>
    <t>PBB | M2 | 68 |245.04m2</t>
  </si>
  <si>
    <t>PBB | M2 | 69 |207m2</t>
  </si>
  <si>
    <t>PBB | M2 | 70 |207m2</t>
  </si>
  <si>
    <t>PBB | M2 | 71 |207m2</t>
  </si>
  <si>
    <t>PBB | M2 | 72 |207m2</t>
  </si>
  <si>
    <t>PBB | M2 | 73 |207m2</t>
  </si>
  <si>
    <t>PBB | M2 | 74 |207m2</t>
  </si>
  <si>
    <t>PBB | M2 | 75 |207m2</t>
  </si>
  <si>
    <t>PBB | M2 | 76 |207m2</t>
  </si>
  <si>
    <t>PBB | M2 | 77 |207m2</t>
  </si>
  <si>
    <t>PBB | M2 | 78 |207m2</t>
  </si>
  <si>
    <t>PBB | M2 | 79 |207m2</t>
  </si>
  <si>
    <t>PBB | M2 | 80 |207m2</t>
  </si>
  <si>
    <t>PBB | M2 | 81 |218.5m2</t>
  </si>
  <si>
    <t>PBB | M2 | 82 |218.5m2</t>
  </si>
  <si>
    <t>PBB | M2 | 83 |223.45m2</t>
  </si>
  <si>
    <t>PBB | M2 | 84 |181.15m2</t>
  </si>
  <si>
    <t>PBB | M2 | 85 |180m2</t>
  </si>
  <si>
    <t>PBB | M2 | 86 |180m2</t>
  </si>
  <si>
    <t>PBB | M2 | 87 |160m2</t>
  </si>
  <si>
    <t>PBB | M2 | 88 |160m2</t>
  </si>
  <si>
    <t>PBB | M2 | 89 |160m2</t>
  </si>
  <si>
    <t>PBB | M2 | 90 |160m2</t>
  </si>
  <si>
    <t>PBB | M2 | 91 |160m2</t>
  </si>
  <si>
    <t>PBB | M2 | 92 |160m2</t>
  </si>
  <si>
    <t>PBB | M2 | 93 |160m2</t>
  </si>
  <si>
    <t>PBB | M2 | 94 |160m2</t>
  </si>
  <si>
    <t>PBB | M2 | 95 |160m2</t>
  </si>
  <si>
    <t>PBB | M2 | 96 |180m2</t>
  </si>
  <si>
    <t>PBB | M2 | 97 |180m2</t>
  </si>
  <si>
    <t>PBB | M2 | 98 |180m2</t>
  </si>
  <si>
    <t>PBB | M2 | 99 |180m2</t>
  </si>
  <si>
    <t>PBB | M2 | 100 |180m2</t>
  </si>
  <si>
    <t>PBB | M2 | 101 |192.24m2</t>
  </si>
  <si>
    <t>PBB | M2 | 102 |203.87m2</t>
  </si>
  <si>
    <t>PBB | M2 | 103 |180m2</t>
  </si>
  <si>
    <t>PBB | M2 | 104 |180m2</t>
  </si>
  <si>
    <t>PBB | M2 | 105 |180m2</t>
  </si>
  <si>
    <t>PBB | M2 | 106 |180m2</t>
  </si>
  <si>
    <t>PBB | M2 | 107 |180m2</t>
  </si>
  <si>
    <t>PBB | M2 | 108 |180m2</t>
  </si>
  <si>
    <t>PBB | M2 | 109 |180m2</t>
  </si>
  <si>
    <t>PBB | M2 | 110 |180m2</t>
  </si>
  <si>
    <t>PBB | O1 | 1 |184.36m2</t>
  </si>
  <si>
    <t>4.-OPALO</t>
  </si>
  <si>
    <t>OPALO 1</t>
  </si>
  <si>
    <t>PBB | O1 | 2 |184.36m2</t>
  </si>
  <si>
    <t>PBB | O1 | 3 |184.36m2</t>
  </si>
  <si>
    <t>PBB | O1 | 4 |184.36m2</t>
  </si>
  <si>
    <t>PBB | O1 | 5 |191.59m2</t>
  </si>
  <si>
    <t>PBB | O1 | 6 |171.48m2</t>
  </si>
  <si>
    <t>PBB | O1 | 7 |161.64m2</t>
  </si>
  <si>
    <t>PBB | O1 | 8 |153m2</t>
  </si>
  <si>
    <t>PBB | O1 | 9 |145.54m2</t>
  </si>
  <si>
    <t>PBB | O1 | 10 |139.27m2</t>
  </si>
  <si>
    <t>PBB | O1 | 11 |134.17m2</t>
  </si>
  <si>
    <t>PBB | O1 | 12 |162.31m2</t>
  </si>
  <si>
    <t>PBB | O1 | 13 |180m2</t>
  </si>
  <si>
    <t>PBB | O1 | 14 |160m2</t>
  </si>
  <si>
    <t>PBB | O1 | 15 |160m2</t>
  </si>
  <si>
    <t>PBB | O1 | 16 |160m2</t>
  </si>
  <si>
    <t>PBB | O1 | 17 |160m2</t>
  </si>
  <si>
    <t>PBB | O1 | 18 |160m2</t>
  </si>
  <si>
    <t>PBB | O1 | 19 |180m2</t>
  </si>
  <si>
    <t>PBB | O1 | 20 |180m2</t>
  </si>
  <si>
    <t>PBB | O1 | 21 |160m2</t>
  </si>
  <si>
    <t>PBB | O1 | 22 |160m2</t>
  </si>
  <si>
    <t>PBB | O1 | 23 |160m2</t>
  </si>
  <si>
    <t>PBB | O1 | 24 |160m2</t>
  </si>
  <si>
    <t>PBB | O1 | 25 |180m2</t>
  </si>
  <si>
    <t>PBB | O1 | 26 |160m2</t>
  </si>
  <si>
    <t>PBB | O1 | 27 |160m2</t>
  </si>
  <si>
    <t>PBB | O1 | 28 |180m2</t>
  </si>
  <si>
    <t>PBB | O1 | 29 |160m2</t>
  </si>
  <si>
    <t>PBB | O1 | 30 |160m2</t>
  </si>
  <si>
    <t>PBB | O1 | 31 |160m2</t>
  </si>
  <si>
    <t>PBB | O1 | 32 |160m2</t>
  </si>
  <si>
    <t>PBB | O1 | 33 |180m2</t>
  </si>
  <si>
    <t>PBB | O1 | 34 |180m2</t>
  </si>
  <si>
    <t>PBB | O1 | 35 |180m2</t>
  </si>
  <si>
    <t>PBB | O1 | 36 |200m2</t>
  </si>
  <si>
    <t>PBB | O1 | 37 |200m2</t>
  </si>
  <si>
    <t>PBB | O1 | 38 |200m2</t>
  </si>
  <si>
    <t>PBB | O1 | 39 |200m2</t>
  </si>
  <si>
    <t>PBB | O1 | 40 |200m2</t>
  </si>
  <si>
    <t>PBB | O1 | 41 |200m2</t>
  </si>
  <si>
    <t>PBB | O1 | 42 |200m2</t>
  </si>
  <si>
    <t>PBB | O1 | 43 |200m2</t>
  </si>
  <si>
    <t>PBB | O1 | 44 |180m2</t>
  </si>
  <si>
    <t>PBB | O1 | 45 |180m2</t>
  </si>
  <si>
    <t>PBB | O1 | 46 |180m2</t>
  </si>
  <si>
    <t>PBB | O1 | 47 |180m2</t>
  </si>
  <si>
    <t>PBB | O1 | 48 |180m2</t>
  </si>
  <si>
    <t>PBB | O1 | 49 |180m2</t>
  </si>
  <si>
    <t>PBB | O1 | 50 |180m2</t>
  </si>
  <si>
    <t>PBB | O1 | 51 |260m2</t>
  </si>
  <si>
    <t>PBB | O1 | 52 |288m2</t>
  </si>
  <si>
    <t>PBB | O1 | 53 |240m2</t>
  </si>
  <si>
    <t>PBB | O1 | 54 |240m2</t>
  </si>
  <si>
    <t>PBB | O1 | 55 |240m2</t>
  </si>
  <si>
    <t>PBB | O1 | 56 |240m2</t>
  </si>
  <si>
    <t>PBB | O1 | 57 |240m2</t>
  </si>
  <si>
    <t>PBB | O1 | 58 |240m2</t>
  </si>
  <si>
    <t>PBB | O1 | 59 |272.62m2</t>
  </si>
  <si>
    <t>PBB | O1 | 60 |301.89m2</t>
  </si>
  <si>
    <t>PBB | O1 | 61 |180m2</t>
  </si>
  <si>
    <t>PBB | O1 | 62 |160m2</t>
  </si>
  <si>
    <t>PBB | O1 | 63 |160m2</t>
  </si>
  <si>
    <t>PBB | O1 | 64 |160m2</t>
  </si>
  <si>
    <t>PBB | O1 | 65 |180m2</t>
  </si>
  <si>
    <t>PBB | O1 | 66 |180m2</t>
  </si>
  <si>
    <t>PBB | O1 | 67 |180m2</t>
  </si>
  <si>
    <t>PBB | O1 | 68 |180m2</t>
  </si>
  <si>
    <t>PBB | O1 | 69 |180m2</t>
  </si>
  <si>
    <t>PBB | O1 | 70 |180m2</t>
  </si>
  <si>
    <t>PBB | O1 | 71 |180m2</t>
  </si>
  <si>
    <t>PBB | O1 | 72 |182.86m2</t>
  </si>
  <si>
    <t>PBB | O1 | 73 |206.74m2</t>
  </si>
  <si>
    <t>PBB | O1 | 74 |180m2</t>
  </si>
  <si>
    <t>PBB | O1 | 75 |180m2</t>
  </si>
  <si>
    <t>PBB | O1 | 76 |180m2</t>
  </si>
  <si>
    <t>PBB | O1 | 77 |180m2</t>
  </si>
  <si>
    <t>PBB | O1 | 78 |180m2</t>
  </si>
  <si>
    <t>PBB | O1 | 79 |180m2</t>
  </si>
  <si>
    <t>PBB | O1 | 80 |180m2</t>
  </si>
  <si>
    <t>PBB | O1 | 81 |322.91m2</t>
  </si>
  <si>
    <t>PBB | O1 | 82 |306.8m2</t>
  </si>
  <si>
    <t>PBB | O1 | 83 |207m2</t>
  </si>
  <si>
    <t>PBB | O1 | 84 |207m2</t>
  </si>
  <si>
    <t>PBB | O1 | 85 |207m2</t>
  </si>
  <si>
    <t>PBB | O1 | 86 |207m2</t>
  </si>
  <si>
    <t>PBB | O1 | 87 |207m2</t>
  </si>
  <si>
    <t>PBB | O1 | 88 |207m2</t>
  </si>
  <si>
    <t>PBB | O1 | 89 |207m2</t>
  </si>
  <si>
    <t>PBB | O1 | 90 |207m2</t>
  </si>
  <si>
    <t>PBB | O1 | 91 |207m2</t>
  </si>
  <si>
    <t>PBB | O1 | 92 |207m2</t>
  </si>
  <si>
    <t>PBB | O1 | 93 |207m2</t>
  </si>
  <si>
    <t>PBB | O1 | 94 |207m2</t>
  </si>
  <si>
    <t>PBB | O1 | 95 |207m2</t>
  </si>
  <si>
    <t>PBB | O1 | 96 |207m2</t>
  </si>
  <si>
    <t>PBB | O1 | 97 |207m2</t>
  </si>
  <si>
    <t>PBB | O1 | 98 |207m2</t>
  </si>
  <si>
    <t>PBB | O1 | 99 |207m2</t>
  </si>
  <si>
    <t>PBB | O1 | 100 |207m2</t>
  </si>
  <si>
    <t>PBB | O1 | 101 |207m2</t>
  </si>
  <si>
    <t>PBB | O1 | 102 |207m2</t>
  </si>
  <si>
    <t>PBB | O1 | 103 |207m2</t>
  </si>
  <si>
    <t>PBB | O1 | 104 |207m2</t>
  </si>
  <si>
    <t>PBB | O1 | 105 |207m2</t>
  </si>
  <si>
    <t>PBB | O2 | 1 |201.44m2</t>
  </si>
  <si>
    <t>OPALO 2</t>
  </si>
  <si>
    <t>PBB | O2 | 2 |398.23m2</t>
  </si>
  <si>
    <t>PBB | O2 | 3 |398.93m2</t>
  </si>
  <si>
    <t>PBB | O2 | 4 |207m2</t>
  </si>
  <si>
    <t>PBB | O2 | 5 |207m2</t>
  </si>
  <si>
    <t>PBB | O2 | 6 |207m2</t>
  </si>
  <si>
    <t>PBB | O2 | 7 |207m2</t>
  </si>
  <si>
    <t>PBB | O2 | 8 |207m2</t>
  </si>
  <si>
    <t>PBB | O2 | 9 |207m2</t>
  </si>
  <si>
    <t>PBB | O2 | 10 |207m2</t>
  </si>
  <si>
    <t>PBB | O2 | 11 |207m2</t>
  </si>
  <si>
    <t>PBB | O2 | 12 |207m2</t>
  </si>
  <si>
    <t>PBB | O2 | 13 |207m2</t>
  </si>
  <si>
    <t>PBB | O2 | 14 |207m2</t>
  </si>
  <si>
    <t>PBB | O2 | 15 |207m2</t>
  </si>
  <si>
    <t>PBB | O2 | 16 |207m2</t>
  </si>
  <si>
    <t>PBB | O2 | 17 |207m2</t>
  </si>
  <si>
    <t>PBB | O2 | 18 |207m2</t>
  </si>
  <si>
    <t>PBB | O2 | 19 |328.51m2</t>
  </si>
  <si>
    <t>PBB | O2 | 20 |544.35m2</t>
  </si>
  <si>
    <t>PBB | O2 | 21 |235.28m2</t>
  </si>
  <si>
    <t>PBB | O2 | 22 |207.01m2</t>
  </si>
  <si>
    <t>PBB | O2 | 23 |207m2</t>
  </si>
  <si>
    <t>PBB | O2 | 24 |207m2</t>
  </si>
  <si>
    <t>PBB | O2 | 25 |207m2</t>
  </si>
  <si>
    <t>PBB | O2 | 26 |207m2</t>
  </si>
  <si>
    <t>PBB | O2 | 27 |207m2</t>
  </si>
  <si>
    <t>PBB | O2 | 28 |207m2</t>
  </si>
  <si>
    <t>PBB | O2 | 29 |207m2</t>
  </si>
  <si>
    <t>PBB | O2 | 30 |207m2</t>
  </si>
  <si>
    <t>PBB | O2 | 31 |231.3m2</t>
  </si>
  <si>
    <t>PBB | O2 | 32 |177.73m2</t>
  </si>
  <si>
    <t>PBB | O2 | 33 |180m2</t>
  </si>
  <si>
    <t>PBB | O2 | 34 |180m2</t>
  </si>
  <si>
    <t>PBB | O2 | 35 |180m2</t>
  </si>
  <si>
    <t>PBB | O2 | 36 |180m2</t>
  </si>
  <si>
    <t>PBB | O2 | 37 |160m2</t>
  </si>
  <si>
    <t>PBB | O2 | 38 |160m2</t>
  </si>
  <si>
    <t>PBB | O2 | 39 |160m2</t>
  </si>
  <si>
    <t>PBB | O2 | 40 |160m2</t>
  </si>
  <si>
    <t>PBB | O2 | 41 |160m2</t>
  </si>
  <si>
    <t>PBB | O2 | 42 |160m2</t>
  </si>
  <si>
    <t>PBB | O2 | 43 |165.11m2</t>
  </si>
  <si>
    <t>PBB | O2 | 44 |200.31m2</t>
  </si>
  <si>
    <t>PBB | O2 | 45 |180m2</t>
  </si>
  <si>
    <t>PBB | O2 | 46 |180m2</t>
  </si>
  <si>
    <t>PBB | O2 | 47 |180m2</t>
  </si>
  <si>
    <t>PBB | O2 | 48 |180m2</t>
  </si>
  <si>
    <t>PBB | O2 | 49 |180m2</t>
  </si>
  <si>
    <t>PBB | O2 | 50 |180m2</t>
  </si>
  <si>
    <t>PBB | O2 | 51 |178.49m2</t>
  </si>
  <si>
    <t>PBB | O2 | 52 |175.03m2</t>
  </si>
  <si>
    <t>PBB | O2 | 53 |171.58m2</t>
  </si>
  <si>
    <t>PBB | O2 | 54 |168.13m2</t>
  </si>
  <si>
    <t>PBB | O2 | 55 |164.67m2</t>
  </si>
  <si>
    <t>PBB | O2 | 56 |161.22m2</t>
  </si>
  <si>
    <t>PBB | O2 | 57 |177.25m2</t>
  </si>
  <si>
    <t>PBB | O2 | 58 |172.88m2</t>
  </si>
  <si>
    <t>PBB | O2 | 59 |173.58m2</t>
  </si>
  <si>
    <t>PBB | O2 | 60 |161.91m2</t>
  </si>
  <si>
    <t>PBB | O2 | 61 |160m2</t>
  </si>
  <si>
    <t>PBB | O2 | 62 |160m2</t>
  </si>
  <si>
    <t>PBB | O2 | 63 |160m2</t>
  </si>
  <si>
    <t>PBB | O2 | 64 |160m2</t>
  </si>
  <si>
    <t>PBB | O2 | 65 |160m2</t>
  </si>
  <si>
    <t>PBB | O2 | 66 |160m2</t>
  </si>
  <si>
    <t>PBB | O2 | 67 |160m2</t>
  </si>
  <si>
    <t>PBB | O2 | 68 |160m2</t>
  </si>
  <si>
    <t>PBB | O2 | 69 |160m2</t>
  </si>
  <si>
    <t>PBB | O2 | 70 |160m2</t>
  </si>
  <si>
    <t>PBB | O2 | 71 |160m2</t>
  </si>
  <si>
    <t>PBB | O2 | 72 |160m2</t>
  </si>
  <si>
    <t>PBB | O2 | 73 |160m2</t>
  </si>
  <si>
    <t>PBB | O2 | 74 |160m2</t>
  </si>
  <si>
    <t>PBB | O2 | 75 |160m2</t>
  </si>
  <si>
    <t>PBB | O2 | 76 |180m2</t>
  </si>
  <si>
    <t>PBB | O2 | 77 |180m2</t>
  </si>
  <si>
    <t>PBB | O2 | 78 |180m2</t>
  </si>
  <si>
    <t>PBB | O2 | 79 |180m2</t>
  </si>
  <si>
    <t>PBB | O2 | 80 |180m2</t>
  </si>
  <si>
    <t>PBB | O2 | 81 |196.71m2</t>
  </si>
  <si>
    <t>PBB | O2 | 82 |215.76m2</t>
  </si>
  <si>
    <t>PBB | O2 | 83 |207m2</t>
  </si>
  <si>
    <t>PBB | O2 | 84 |207m2</t>
  </si>
  <si>
    <t>PBB | O2 | 85 |207m2</t>
  </si>
  <si>
    <t>PBB | O2 | 86 |200m2</t>
  </si>
  <si>
    <t>PBB | O2 | 87 |200m2</t>
  </si>
  <si>
    <t>PBB | O2 | 88 |180m2</t>
  </si>
  <si>
    <t>PBB | O2 | 89 |180m2</t>
  </si>
  <si>
    <t>PBB | O2 | 90 |180m2</t>
  </si>
  <si>
    <t>PBB | O2 | 91 |180m2</t>
  </si>
  <si>
    <t>PBB | O2 | 92 |180m2</t>
  </si>
  <si>
    <t>PBB | O2 | 93 |180m2</t>
  </si>
  <si>
    <t>PBB | O2 | 94 |180m2</t>
  </si>
  <si>
    <t>PBB | O2 | 95 |180m2</t>
  </si>
  <si>
    <t>PBB | O2 | 96 |180m2</t>
  </si>
  <si>
    <t>PBB | O2 | 97 |180m2</t>
  </si>
  <si>
    <t>PBB | O2 | 98 |244.24m2</t>
  </si>
  <si>
    <t>PBB | O2 | 99 |160m2</t>
  </si>
  <si>
    <t>PBB | O2 | 100 |160m2</t>
  </si>
  <si>
    <t>PBB | O2 | 101 |160m2</t>
  </si>
  <si>
    <t>PBB | O2 | 102 |160m2</t>
  </si>
  <si>
    <t>PBB | O2 | 103 |160m2</t>
  </si>
  <si>
    <t>PBB | O2 | 104 |160m2</t>
  </si>
  <si>
    <t>PBB | O2 | 105 |160m2</t>
  </si>
  <si>
    <t>PBB | O2 | 106 |160m2</t>
  </si>
  <si>
    <t>PBB | O2 | 107 |160m2</t>
  </si>
  <si>
    <t>PBB | O2 | 108 |160m2</t>
  </si>
  <si>
    <t>PBB | O2 | 109 |160m2</t>
  </si>
  <si>
    <t>PBB | O2 | 110 |160m2</t>
  </si>
  <si>
    <t>PBB | O2 | 111 |160m2</t>
  </si>
  <si>
    <t>PBB | O2 | 112 |160m2</t>
  </si>
  <si>
    <t>PBB | O2 | 113 |160m2</t>
  </si>
  <si>
    <t>PBB | O2 | 114 |160m2</t>
  </si>
  <si>
    <t>PBB | O2 | 115 |160m2</t>
  </si>
  <si>
    <t>PBB | O2 | 41 |193.21m2</t>
  </si>
  <si>
    <t>PBB | O2 | 46 |178.56m2</t>
  </si>
  <si>
    <t>PBB | O2 | 52 |216m2</t>
  </si>
  <si>
    <t>PBB | O2 | 85 |160m2</t>
  </si>
  <si>
    <t>PBB | O2 | 86 |180m2</t>
  </si>
  <si>
    <t>PBB | O2 | 87 |192.22m2</t>
  </si>
  <si>
    <t>PBB | J1 | 1 |161.97m2</t>
  </si>
  <si>
    <t>5.-JADE</t>
  </si>
  <si>
    <t>PBB | J1 | 2 |161.97m2</t>
  </si>
  <si>
    <t>PBB | J1 | 3 |161.97m2</t>
  </si>
  <si>
    <t>PBB | J1 | 4 |161.97m2</t>
  </si>
  <si>
    <t>PBB | J1 | 5 |161.97m2</t>
  </si>
  <si>
    <t>PBB | J1 | 6 |161.97m2</t>
  </si>
  <si>
    <t>PBB | J1 | 7 |161.97m2</t>
  </si>
  <si>
    <t>PBB | J1 | 8 |161.97m2</t>
  </si>
  <si>
    <t>PBB | J1 | 9 |161.97m2</t>
  </si>
  <si>
    <t>PBB | J1 | 10 |161.97m2</t>
  </si>
  <si>
    <t>PBB | J1 | 11 |161.97m2</t>
  </si>
  <si>
    <t>PBB | J1 | 12 |161.97m2</t>
  </si>
  <si>
    <t>PBB | J1 | 13 |161.97m2</t>
  </si>
  <si>
    <t>PBB | J1 | 14 |161.97m2</t>
  </si>
  <si>
    <t>PBB | J1 | 15 |161.97m2</t>
  </si>
  <si>
    <t>PBB | J1 | 16 |161.97m2</t>
  </si>
  <si>
    <t>PBB | J1 | 17 |161.97m2</t>
  </si>
  <si>
    <t>PBB | J1 | 18 |213.28m2</t>
  </si>
  <si>
    <t>PBB | J1 | 19 |241.11m2</t>
  </si>
  <si>
    <t>PBB | J1 | 20 |160m2</t>
  </si>
  <si>
    <t>PBB | J1 | 21 |160m2</t>
  </si>
  <si>
    <t>PBB | J1 | 22 |160m2</t>
  </si>
  <si>
    <t>PBB | J1 | 23 |160m2</t>
  </si>
  <si>
    <t>PBB | J1 | 24 |160m2</t>
  </si>
  <si>
    <t>PBB | J1 | 25 |160m2</t>
  </si>
  <si>
    <t>PBB | J1 | 26 |160m2</t>
  </si>
  <si>
    <t>PBB | J1 | 27 |160m2</t>
  </si>
  <si>
    <t>PBB | J1 | 28 |160m2</t>
  </si>
  <si>
    <t>PBB | J1 | 29 |160m2</t>
  </si>
  <si>
    <t>PBB | J1 | 30 |181.19m2</t>
  </si>
  <si>
    <t>PBB | J1 | 31 |240.36m2</t>
  </si>
  <si>
    <t>PBB | J1 | 32 |225.3m2</t>
  </si>
  <si>
    <t>PBB | J1 | 33 |160m2</t>
  </si>
  <si>
    <t>PBB | J1 | 34 |160m2</t>
  </si>
  <si>
    <t>PBB | J1 | 35 |160m2</t>
  </si>
  <si>
    <t>PBB | J1 | 36 |160m2</t>
  </si>
  <si>
    <t>PBB | J1 | 37 |160m2</t>
  </si>
  <si>
    <t>PBB | J1 | 38 |160m2</t>
  </si>
  <si>
    <t>PBB | J1 | 39 |160m2</t>
  </si>
  <si>
    <t>PBB | J1 | 40 |160m2</t>
  </si>
  <si>
    <t>PBB | J1 | 41 |160m2</t>
  </si>
  <si>
    <t>PBB | J1 | 42 |160m2</t>
  </si>
  <si>
    <t>PBB | J1 | 43 |160m2</t>
  </si>
  <si>
    <t>PBB | J1 | 44 |160m2</t>
  </si>
  <si>
    <t>PBB | J1 | 45 |160m2</t>
  </si>
  <si>
    <t>PBB | J1 | 46 |160m2</t>
  </si>
  <si>
    <t>PBB | J1 | 47 |160m2</t>
  </si>
  <si>
    <t>PBB | J1 | 48 |160m2</t>
  </si>
  <si>
    <t>PBB | J1 | 49 |160m2</t>
  </si>
  <si>
    <t>PBB | J1 | 50 |160m2</t>
  </si>
  <si>
    <t>PBB | J1 | 51 |160m2</t>
  </si>
  <si>
    <t>PBB | J1 | 52 |160m2</t>
  </si>
  <si>
    <t>PBB | J1 | 53 |160m2</t>
  </si>
  <si>
    <t>PBB | J1 | 54 |232.15m2</t>
  </si>
  <si>
    <t>PBB | J1 | 55 |251.08m2</t>
  </si>
  <si>
    <t>PBB | J1 | 56 |160m2</t>
  </si>
  <si>
    <t>PBB | J1 | 57 |160m2</t>
  </si>
  <si>
    <t>PBB | J1 | 58 |160m2</t>
  </si>
  <si>
    <t>PBB | J1 | 59 |160m2</t>
  </si>
  <si>
    <t>PBB | J1 | 60 |160m2</t>
  </si>
  <si>
    <t>PBB | J1 | 61 |160m2</t>
  </si>
  <si>
    <t>PBB | J1 | 62 |160m2</t>
  </si>
  <si>
    <t>PBB | J1 | 63 |160m2</t>
  </si>
  <si>
    <t>PBB | J1 | 64 |160m2</t>
  </si>
  <si>
    <t>PBB | J1 | 65 |160m2</t>
  </si>
  <si>
    <t>PBB | J1 | 66 |160m2</t>
  </si>
  <si>
    <t>PBB | J1 | 67 |160m2</t>
  </si>
  <si>
    <t>PBB | J1 | 68 |160m2</t>
  </si>
  <si>
    <t>PBB | J1 | 69 |160m2</t>
  </si>
  <si>
    <t>PBB | J1 | 70 |160m2</t>
  </si>
  <si>
    <t>PBB | J1 | 71 |160m2</t>
  </si>
  <si>
    <t>PBB | J1 | 72 |181.26m2</t>
  </si>
  <si>
    <t>PBB | J1 | 73 |227.98m2</t>
  </si>
  <si>
    <t>PBB | J1 | 74 |180m2</t>
  </si>
  <si>
    <t>PBB | J1 | 75 |180m2</t>
  </si>
  <si>
    <t>PBB | J1 | 76 |180m2</t>
  </si>
  <si>
    <t>PBB | J1 | 77 |180m2</t>
  </si>
  <si>
    <t>PBB | J1 | 78 |180m2</t>
  </si>
  <si>
    <t>PBB | J1 | 79 |200m2</t>
  </si>
  <si>
    <t>PBB | J1 | 80 |200m2</t>
  </si>
  <si>
    <t>PBB | J1 | 81 |230m2</t>
  </si>
  <si>
    <t>PBB | J1 | 82 |230m2</t>
  </si>
  <si>
    <t>PBB | J1 | 83 |230m2</t>
  </si>
  <si>
    <t>PBB | J1 | 84 |230m2</t>
  </si>
  <si>
    <t>PBB | J1 | 85 |230m2</t>
  </si>
  <si>
    <t>PBB | J1 | 86 |230m2</t>
  </si>
  <si>
    <t>PBB | J1 | 87 |239.17m2</t>
  </si>
  <si>
    <t>PBB | J1 | 88 |262.48m2</t>
  </si>
  <si>
    <t>PBB | J1 | 89 |240m2</t>
  </si>
  <si>
    <t>PBB | J1 | 90 |240m2</t>
  </si>
  <si>
    <t>PBB | J1 | 91 |240m2</t>
  </si>
  <si>
    <t>PBB | J1 | 92 |240m2</t>
  </si>
  <si>
    <t>PBB | J1 | 93 |240m2</t>
  </si>
  <si>
    <t>PBB | J1 | 94 |240m2</t>
  </si>
  <si>
    <t>PBB | J1 | 95 |233.15m2</t>
  </si>
  <si>
    <t>PBB | J1 | 96 |218.5m2</t>
  </si>
  <si>
    <t>PBB | J1 | 97 |218.5m2</t>
  </si>
  <si>
    <t>PBB | J1 | 98 |218.5m2</t>
  </si>
  <si>
    <t>PBB | J1 | 99 |218.5m2</t>
  </si>
  <si>
    <t>PBB | J1 | 100 |180m2</t>
  </si>
  <si>
    <t>PBB | J1 | 101 |180m2</t>
  </si>
  <si>
    <t>PBB | J1 | 102 |190m2</t>
  </si>
  <si>
    <t>PBB | J1 | 103 |190m2</t>
  </si>
  <si>
    <t>PBB | J1 | 104 |198.6m2</t>
  </si>
  <si>
    <t>6</t>
  </si>
  <si>
    <t>OPALO_1</t>
  </si>
  <si>
    <t>OPALO_2</t>
  </si>
  <si>
    <t>Mant. Int.</t>
  </si>
  <si>
    <t>TUNDRA 2</t>
  </si>
  <si>
    <t>TUNDRA_2</t>
  </si>
  <si>
    <t>JADE_2</t>
  </si>
  <si>
    <t>JADE 2</t>
  </si>
  <si>
    <t>SABANA_1</t>
  </si>
  <si>
    <t>SABANA 1</t>
  </si>
  <si>
    <t>*CURP.</t>
  </si>
  <si>
    <t>*Caratula de estado de cuenta.</t>
  </si>
  <si>
    <t>*Correo, telefono y ocupación.</t>
  </si>
  <si>
    <t>*Los socios accionistas deberan presentar la misma documentación  antes mencionada del RL.</t>
  </si>
  <si>
    <t>*Forma migratoria de residente permanente</t>
  </si>
  <si>
    <t>*Convenio de renuncia</t>
  </si>
  <si>
    <t>SOCIO ACCIONISTA 1:</t>
  </si>
  <si>
    <t>SOCIO ACCIONISTA 2:</t>
  </si>
  <si>
    <t>SOCIO ACCIONISTA 3:</t>
  </si>
  <si>
    <t>Persona moral</t>
  </si>
  <si>
    <t>*Poder en el que ostenta las facultades otorgadas al R.L.</t>
  </si>
  <si>
    <t>*Comprobante de comicilio</t>
  </si>
  <si>
    <t>RL</t>
  </si>
  <si>
    <t xml:space="preserve">*Identificación oficial </t>
  </si>
  <si>
    <t>*CURP</t>
  </si>
  <si>
    <t>*Acta de matrimonio</t>
  </si>
  <si>
    <t>OCUPACIÓN:</t>
  </si>
  <si>
    <t>% DE ACCIONES:</t>
  </si>
  <si>
    <t>EMPRESA LABORA:</t>
  </si>
  <si>
    <t>TELÉFONO EMPRESA:</t>
  </si>
  <si>
    <t>EN CASO DE SER EXTRANJERO ANEXAR:</t>
  </si>
  <si>
    <t>FF-SER-006</t>
  </si>
  <si>
    <t xml:space="preserve">* En caso de estar CASADOS por sociedad conyugal o COPROPIEDAD, 
 anexar toda la documentacion mencionada de ambas partes. </t>
  </si>
  <si>
    <t>ONIX 1</t>
  </si>
  <si>
    <t>ONIX_1</t>
  </si>
  <si>
    <t>ACTUALIZACIÓN: 01-12-2025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</si>
</sst>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;[Red]\-&quot;$&quot;#,##0.00"/>
    <numFmt numFmtId="44" formatCode="_-&quot;$&quot;* #,##0.00_-;\-&quot;$&quot;* #,##0.00_-;_-&quot;$&quot;* &quot;-&quot;??_-;_-@_-"/>
    <numFmt numFmtId="164" formatCode="_-* #,##0.00\ &quot;€&quot;_-;\-* #,##0.00\ &quot;€&quot;_-;_-* &quot;-&quot;??\ &quot;€&quot;_-;_-@_-"/>
    <numFmt numFmtId="165" formatCode="&quot;$&quot;#,##0.00"/>
    <numFmt numFmtId="166" formatCode="0.0\ &quot;Meses&quot;"/>
    <numFmt numFmtId="167" formatCode="0.0\ &quot;Años&quot;"/>
    <numFmt numFmtId="168" formatCode="0\ &quot;Meses&quot;"/>
    <numFmt numFmtId="169" formatCode="0.0%"/>
    <numFmt numFmtId="170" formatCode="0\ &quot;Años&quot;"/>
    <numFmt numFmtId="171" formatCode="0.00\ &quot;m2&quot;"/>
    <numFmt numFmtId="172" formatCode="[$-F800]dddd\,\ mmmm\ dd\,\ yyyy"/>
    <numFmt numFmtId="173" formatCode="&quot;Enganche mayor a &quot;\ 0.0%"/>
    <numFmt numFmtId="174" formatCode="&quot;Mensualidad  &quot;0&quot;  a&quot;"/>
    <numFmt numFmtId="175" formatCode="0\ &quot;a&quot;"/>
    <numFmt numFmtId="176" formatCode="_-[$$-80A]* #,##0.00_-;\-[$$-80A]* #,##0.00_-;_-[$$-80A]* &quot;-&quot;??_-;_-@_-"/>
    <numFmt numFmtId="177" formatCode="&quot;MENSUALIDAD&quot;\ 0\ "/>
  </numFmts>
  <fonts count="72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u/>
      <sz val="11"/>
      <color theme="1"/>
      <name val="Century Gothic"/>
      <family val="2"/>
      <scheme val="minor"/>
    </font>
    <font>
      <b/>
      <sz val="12"/>
      <color theme="1"/>
      <name val="Century Gothic"/>
      <family val="2"/>
      <scheme val="minor"/>
    </font>
    <font>
      <sz val="12"/>
      <color theme="1"/>
      <name val="Century Gothic"/>
      <family val="2"/>
      <scheme val="minor"/>
    </font>
    <font>
      <b/>
      <sz val="16"/>
      <color theme="1"/>
      <name val="Century Gothic"/>
      <family val="2"/>
      <scheme val="minor"/>
    </font>
    <font>
      <b/>
      <sz val="11"/>
      <name val="Century Gothic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b/>
      <sz val="18"/>
      <color theme="1"/>
      <name val="Century Gothic"/>
      <family val="2"/>
      <scheme val="minor"/>
    </font>
    <font>
      <b/>
      <sz val="14"/>
      <color theme="0"/>
      <name val="Calibri"/>
      <family val="2"/>
    </font>
    <font>
      <b/>
      <sz val="10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6"/>
      <color theme="1"/>
      <name val="Arial"/>
      <family val="2"/>
    </font>
    <font>
      <b/>
      <u/>
      <sz val="24"/>
      <color theme="1"/>
      <name val="Century Gothic"/>
      <family val="2"/>
      <scheme val="minor"/>
    </font>
    <font>
      <b/>
      <sz val="14"/>
      <color theme="1"/>
      <name val="Century Gothic"/>
      <family val="2"/>
      <scheme val="minor"/>
    </font>
    <font>
      <b/>
      <sz val="20"/>
      <color theme="0"/>
      <name val="Century Gothic"/>
      <family val="2"/>
      <scheme val="minor"/>
    </font>
    <font>
      <b/>
      <sz val="14"/>
      <color theme="4" tint="-0.499984740745262"/>
      <name val="Century Gothic"/>
      <family val="2"/>
      <scheme val="minor"/>
    </font>
    <font>
      <u/>
      <sz val="12"/>
      <color theme="1"/>
      <name val="Century Gothic"/>
      <family val="2"/>
      <scheme val="minor"/>
    </font>
    <font>
      <b/>
      <u/>
      <sz val="12"/>
      <color theme="1"/>
      <name val="Century Gothic"/>
      <family val="2"/>
      <scheme val="minor"/>
    </font>
    <font>
      <sz val="18"/>
      <color theme="1"/>
      <name val="Century Gothic"/>
      <family val="2"/>
      <scheme val="minor"/>
    </font>
    <font>
      <sz val="11"/>
      <color theme="1"/>
      <name val="Calibri"/>
      <family val="2"/>
    </font>
    <font>
      <b/>
      <sz val="8"/>
      <color theme="1"/>
      <name val="Century Gothic"/>
      <family val="2"/>
      <scheme val="minor"/>
    </font>
    <font>
      <b/>
      <sz val="10"/>
      <color theme="1"/>
      <name val="Arial"/>
      <family val="2"/>
    </font>
    <font>
      <b/>
      <i/>
      <sz val="9"/>
      <color theme="1"/>
      <name val="Century Gothic"/>
      <family val="2"/>
    </font>
    <font>
      <b/>
      <i/>
      <sz val="10"/>
      <color theme="1"/>
      <name val="Century Gothic"/>
      <family val="2"/>
    </font>
    <font>
      <b/>
      <u/>
      <sz val="14"/>
      <color rgb="FF000000"/>
      <name val="Calibri"/>
      <family val="2"/>
    </font>
    <font>
      <b/>
      <u/>
      <sz val="14"/>
      <color theme="1"/>
      <name val="Century Gothic"/>
      <family val="2"/>
      <scheme val="minor"/>
    </font>
    <font>
      <u/>
      <sz val="14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u/>
      <sz val="11"/>
      <color theme="10"/>
      <name val="Century Gothic"/>
      <family val="2"/>
      <scheme val="minor"/>
    </font>
    <font>
      <b/>
      <sz val="11"/>
      <color theme="1"/>
      <name val="Arial"/>
      <family val="2"/>
    </font>
    <font>
      <sz val="8"/>
      <name val="Century Gothic"/>
      <family val="2"/>
      <scheme val="minor"/>
    </font>
    <font>
      <sz val="11"/>
      <color theme="4" tint="-0.499984740745262"/>
      <name val="Arial"/>
      <family val="2"/>
    </font>
    <font>
      <b/>
      <sz val="14"/>
      <color theme="4" tint="-0.499984740745262"/>
      <name val="Arial"/>
      <family val="2"/>
    </font>
    <font>
      <sz val="11"/>
      <color theme="1"/>
      <name val="Arial"/>
      <family val="2"/>
    </font>
    <font>
      <b/>
      <sz val="14"/>
      <color theme="0"/>
      <name val="Century Gothic"/>
      <family val="2"/>
      <scheme val="minor"/>
    </font>
    <font>
      <b/>
      <u/>
      <sz val="12"/>
      <color theme="1"/>
      <name val="Arial"/>
      <family val="2"/>
    </font>
    <font>
      <b/>
      <sz val="24"/>
      <color theme="1"/>
      <name val="Century Gothic"/>
      <family val="2"/>
      <scheme val="minor"/>
    </font>
    <font>
      <sz val="20"/>
      <color theme="0"/>
      <name val="Century Gothic"/>
      <family val="2"/>
      <scheme val="minor"/>
    </font>
    <font>
      <sz val="12"/>
      <color theme="4" tint="-0.249977111117893"/>
      <name val="Century Gothic"/>
      <family val="2"/>
      <scheme val="minor"/>
    </font>
    <font>
      <b/>
      <sz val="10"/>
      <color theme="0"/>
      <name val="Century Gothic"/>
      <family val="2"/>
      <scheme val="minor"/>
    </font>
    <font>
      <b/>
      <sz val="12"/>
      <color theme="0"/>
      <name val="Century Gothic"/>
      <family val="2"/>
      <scheme val="minor"/>
    </font>
    <font>
      <b/>
      <i/>
      <u/>
      <sz val="8"/>
      <color theme="1"/>
      <name val="Century Gothic"/>
      <family val="2"/>
      <scheme val="minor"/>
    </font>
    <font>
      <b/>
      <sz val="8"/>
      <color theme="1"/>
      <name val="Arial"/>
      <family val="2"/>
    </font>
    <font>
      <b/>
      <sz val="16"/>
      <color theme="0"/>
      <name val="Century Gothic"/>
      <family val="2"/>
      <scheme val="minor"/>
    </font>
    <font>
      <b/>
      <sz val="12"/>
      <color theme="4" tint="-0.249977111117893"/>
      <name val="Century Gothic"/>
      <family val="2"/>
      <scheme val="minor"/>
    </font>
    <font>
      <u/>
      <sz val="12"/>
      <color theme="10"/>
      <name val="Century Gothic"/>
      <family val="2"/>
      <scheme val="minor"/>
    </font>
    <font>
      <b/>
      <sz val="12"/>
      <name val="Century Gothic"/>
      <family val="2"/>
      <scheme val="minor"/>
    </font>
    <font>
      <b/>
      <u/>
      <sz val="12"/>
      <name val="Century Gothic"/>
      <family val="2"/>
      <scheme val="minor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color rgb="FF002060"/>
      <name val="Century Gothic"/>
      <family val="2"/>
      <scheme val="minor"/>
    </font>
    <font>
      <b/>
      <sz val="11"/>
      <color rgb="FF002060"/>
      <name val="Century Gothic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</font>
    <font>
      <b/>
      <sz val="12"/>
      <color rgb="FF002060"/>
      <name val="Arial"/>
      <family val="2"/>
    </font>
    <font>
      <b/>
      <sz val="14"/>
      <color rgb="FF002060"/>
      <name val="Arial"/>
      <family val="2"/>
    </font>
    <font>
      <b/>
      <sz val="10"/>
      <color rgb="FF002060"/>
      <name val="Century Gothic"/>
      <family val="2"/>
      <scheme val="minor"/>
    </font>
    <font>
      <sz val="14"/>
      <color theme="1"/>
      <name val="Century Gothic"/>
      <family val="2"/>
      <scheme val="minor"/>
    </font>
    <font>
      <sz val="14"/>
      <color theme="1"/>
      <name val="Calibri"/>
      <family val="2"/>
    </font>
    <font>
      <b/>
      <sz val="9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00A1CA"/>
        <bgColor indexed="64"/>
      </patternFill>
    </fill>
    <fill>
      <patternFill patternType="solid">
        <fgColor rgb="FF9CC6E8"/>
        <bgColor indexed="64"/>
      </patternFill>
    </fill>
    <fill>
      <patternFill patternType="solid">
        <fgColor rgb="FF9CC6E8"/>
        <bgColor rgb="FFFFFF00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/>
      <bottom style="medium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/>
      </bottom>
      <diagonal/>
    </border>
    <border>
      <left/>
      <right/>
      <top style="thin">
        <color theme="0" tint="-0.249977111117893"/>
      </top>
      <bottom style="medium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76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9" fillId="2" borderId="0" xfId="2" applyFill="1"/>
    <xf numFmtId="0" fontId="1" fillId="0" borderId="0" xfId="0" applyFont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25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21" fillId="2" borderId="0" xfId="0" applyFont="1" applyFill="1" applyAlignment="1" applyProtection="1">
      <alignment horizontal="right" vertical="center"/>
      <protection hidden="1"/>
    </xf>
    <xf numFmtId="0" fontId="22" fillId="2" borderId="0" xfId="0" applyFont="1" applyFill="1" applyAlignment="1" applyProtection="1">
      <alignment horizontal="right" vertical="center"/>
      <protection hidden="1"/>
    </xf>
    <xf numFmtId="0" fontId="0" fillId="2" borderId="0" xfId="0" applyFill="1" applyAlignment="1" applyProtection="1">
      <alignment horizontal="right"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0" fillId="2" borderId="0" xfId="0" applyFill="1" applyAlignment="1">
      <alignment horizontal="center" vertical="center"/>
    </xf>
    <xf numFmtId="0" fontId="0" fillId="8" borderId="0" xfId="0" applyFill="1"/>
    <xf numFmtId="0" fontId="0" fillId="9" borderId="0" xfId="0" applyFill="1" applyAlignment="1">
      <alignment horizontal="center"/>
    </xf>
    <xf numFmtId="0" fontId="0" fillId="0" borderId="0" xfId="0" applyProtection="1">
      <protection hidden="1"/>
    </xf>
    <xf numFmtId="0" fontId="7" fillId="2" borderId="0" xfId="0" applyFont="1" applyFill="1" applyAlignment="1" applyProtection="1">
      <alignment vertical="center" wrapText="1"/>
      <protection locked="0"/>
    </xf>
    <xf numFmtId="0" fontId="18" fillId="2" borderId="0" xfId="0" applyFont="1" applyFill="1" applyAlignment="1" applyProtection="1">
      <alignment horizontal="right" vertical="center"/>
      <protection hidden="1"/>
    </xf>
    <xf numFmtId="0" fontId="42" fillId="2" borderId="0" xfId="0" applyFont="1" applyFill="1" applyAlignment="1" applyProtection="1">
      <alignment vertical="center"/>
      <protection hidden="1"/>
    </xf>
    <xf numFmtId="0" fontId="34" fillId="2" borderId="0" xfId="0" applyFont="1" applyFill="1" applyAlignment="1" applyProtection="1">
      <alignment vertical="center"/>
      <protection hidden="1"/>
    </xf>
    <xf numFmtId="0" fontId="43" fillId="2" borderId="0" xfId="0" applyFont="1" applyFill="1" applyAlignment="1" applyProtection="1">
      <alignment vertical="center"/>
      <protection hidden="1"/>
    </xf>
    <xf numFmtId="176" fontId="11" fillId="2" borderId="0" xfId="0" applyNumberFormat="1" applyFont="1" applyFill="1" applyAlignment="1" applyProtection="1">
      <alignment vertical="center"/>
      <protection hidden="1"/>
    </xf>
    <xf numFmtId="176" fontId="8" fillId="0" borderId="0" xfId="0" applyNumberFormat="1" applyFont="1" applyAlignment="1" applyProtection="1">
      <alignment vertical="center"/>
      <protection hidden="1"/>
    </xf>
    <xf numFmtId="171" fontId="20" fillId="2" borderId="0" xfId="0" applyNumberFormat="1" applyFont="1" applyFill="1" applyAlignment="1" applyProtection="1">
      <alignment vertical="center"/>
      <protection hidden="1"/>
    </xf>
    <xf numFmtId="165" fontId="20" fillId="2" borderId="0" xfId="0" applyNumberFormat="1" applyFont="1" applyFill="1" applyAlignment="1" applyProtection="1">
      <alignment vertical="center"/>
      <protection hidden="1"/>
    </xf>
    <xf numFmtId="0" fontId="33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right"/>
      <protection hidden="1"/>
    </xf>
    <xf numFmtId="0" fontId="30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2" fillId="2" borderId="0" xfId="0" applyFont="1" applyFill="1" applyAlignment="1" applyProtection="1">
      <alignment vertical="center"/>
      <protection locked="0"/>
    </xf>
    <xf numFmtId="0" fontId="22" fillId="2" borderId="0" xfId="0" applyFont="1" applyFill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168" fontId="32" fillId="0" borderId="0" xfId="0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horizontal="right" vertical="center"/>
      <protection hidden="1"/>
    </xf>
    <xf numFmtId="0" fontId="33" fillId="0" borderId="0" xfId="0" applyFont="1" applyAlignment="1" applyProtection="1">
      <alignment vertical="top"/>
      <protection hidden="1"/>
    </xf>
    <xf numFmtId="176" fontId="8" fillId="0" borderId="0" xfId="0" applyNumberFormat="1" applyFont="1" applyAlignment="1" applyProtection="1">
      <alignment horizontal="right" vertical="top"/>
      <protection hidden="1"/>
    </xf>
    <xf numFmtId="176" fontId="11" fillId="2" borderId="0" xfId="0" applyNumberFormat="1" applyFont="1" applyFill="1" applyAlignment="1" applyProtection="1">
      <alignment vertical="top"/>
      <protection hidden="1"/>
    </xf>
    <xf numFmtId="0" fontId="22" fillId="2" borderId="0" xfId="0" applyFont="1" applyFill="1" applyAlignment="1" applyProtection="1">
      <alignment vertical="center"/>
      <protection hidden="1"/>
    </xf>
    <xf numFmtId="0" fontId="6" fillId="2" borderId="0" xfId="0" applyFont="1" applyFill="1" applyAlignment="1" applyProtection="1">
      <alignment horizontal="right" vertical="center" wrapText="1"/>
      <protection hidden="1"/>
    </xf>
    <xf numFmtId="0" fontId="7" fillId="2" borderId="0" xfId="0" applyFont="1" applyFill="1" applyAlignment="1" applyProtection="1">
      <alignment horizontal="left" vertical="center" wrapText="1"/>
      <protection hidden="1"/>
    </xf>
    <xf numFmtId="0" fontId="6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right" vertical="center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44" fillId="2" borderId="0" xfId="0" applyFont="1" applyFill="1" applyAlignment="1" applyProtection="1">
      <alignment horizontal="left"/>
      <protection hidden="1"/>
    </xf>
    <xf numFmtId="0" fontId="38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25" fillId="2" borderId="0" xfId="0" applyFont="1" applyFill="1" applyAlignment="1" applyProtection="1">
      <alignment horizontal="center" vertical="center" wrapText="1"/>
      <protection hidden="1"/>
    </xf>
    <xf numFmtId="0" fontId="44" fillId="2" borderId="0" xfId="0" applyFont="1" applyFill="1" applyAlignment="1" applyProtection="1">
      <alignment vertical="center"/>
      <protection hidden="1"/>
    </xf>
    <xf numFmtId="0" fontId="40" fillId="2" borderId="0" xfId="0" applyFont="1" applyFill="1" applyAlignment="1" applyProtection="1">
      <alignment vertical="center"/>
      <protection hidden="1"/>
    </xf>
    <xf numFmtId="0" fontId="44" fillId="2" borderId="0" xfId="0" applyFont="1" applyFill="1" applyAlignment="1" applyProtection="1">
      <alignment horizontal="left" vertical="center"/>
      <protection hidden="1"/>
    </xf>
    <xf numFmtId="0" fontId="40" fillId="2" borderId="0" xfId="0" applyFont="1" applyFill="1" applyAlignment="1" applyProtection="1">
      <alignment horizontal="left" vertical="center"/>
      <protection hidden="1"/>
    </xf>
    <xf numFmtId="0" fontId="7" fillId="2" borderId="20" xfId="0" applyFont="1" applyFill="1" applyBorder="1" applyAlignment="1" applyProtection="1">
      <alignment vertical="top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7" fillId="2" borderId="19" xfId="0" applyFont="1" applyFill="1" applyBorder="1" applyAlignment="1" applyProtection="1">
      <alignment vertical="top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172" fontId="17" fillId="2" borderId="0" xfId="0" applyNumberFormat="1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47" fillId="2" borderId="19" xfId="0" applyFont="1" applyFill="1" applyBorder="1" applyAlignment="1" applyProtection="1">
      <alignment horizontal="center" vertical="center"/>
      <protection hidden="1"/>
    </xf>
    <xf numFmtId="0" fontId="47" fillId="2" borderId="10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40" fillId="2" borderId="0" xfId="0" applyFont="1" applyFill="1" applyAlignment="1" applyProtection="1">
      <alignment vertical="top"/>
      <protection hidden="1"/>
    </xf>
    <xf numFmtId="0" fontId="18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48" fillId="0" borderId="46" xfId="0" applyFont="1" applyBorder="1" applyAlignment="1" applyProtection="1">
      <alignment horizontal="left" vertical="center"/>
      <protection hidden="1"/>
    </xf>
    <xf numFmtId="0" fontId="48" fillId="0" borderId="47" xfId="0" applyFont="1" applyBorder="1" applyAlignment="1" applyProtection="1">
      <alignment horizontal="left" vertical="center"/>
      <protection hidden="1"/>
    </xf>
    <xf numFmtId="0" fontId="48" fillId="0" borderId="0" xfId="0" applyFont="1" applyAlignment="1" applyProtection="1">
      <alignment horizontal="left" vertical="center"/>
      <protection hidden="1"/>
    </xf>
    <xf numFmtId="0" fontId="40" fillId="0" borderId="0" xfId="0" applyFont="1" applyAlignment="1" applyProtection="1">
      <alignment vertical="top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2" fillId="0" borderId="39" xfId="0" applyFont="1" applyBorder="1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19" fillId="0" borderId="46" xfId="0" applyFont="1" applyBorder="1" applyAlignment="1" applyProtection="1">
      <alignment horizontal="center" vertical="center"/>
      <protection hidden="1"/>
    </xf>
    <xf numFmtId="0" fontId="19" fillId="0" borderId="47" xfId="0" applyFont="1" applyBorder="1" applyAlignment="1" applyProtection="1">
      <alignment horizontal="center" vertical="center"/>
      <protection hidden="1"/>
    </xf>
    <xf numFmtId="0" fontId="19" fillId="0" borderId="13" xfId="0" applyFont="1" applyBorder="1" applyAlignment="1" applyProtection="1">
      <alignment horizontal="center" vertical="center"/>
      <protection hidden="1"/>
    </xf>
    <xf numFmtId="0" fontId="19" fillId="0" borderId="50" xfId="0" applyFont="1" applyBorder="1" applyAlignment="1" applyProtection="1">
      <alignment horizontal="center" vertical="center"/>
      <protection hidden="1"/>
    </xf>
    <xf numFmtId="0" fontId="19" fillId="0" borderId="40" xfId="0" applyFont="1" applyBorder="1" applyAlignment="1" applyProtection="1">
      <alignment horizontal="center" vertical="center"/>
      <protection hidden="1"/>
    </xf>
    <xf numFmtId="172" fontId="47" fillId="2" borderId="0" xfId="0" applyNumberFormat="1" applyFont="1" applyFill="1" applyAlignment="1" applyProtection="1">
      <alignment horizontal="right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7" fillId="2" borderId="44" xfId="0" applyFont="1" applyFill="1" applyBorder="1" applyAlignment="1" applyProtection="1">
      <alignment vertical="top"/>
      <protection hidden="1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top"/>
      <protection hidden="1"/>
    </xf>
    <xf numFmtId="0" fontId="49" fillId="0" borderId="0" xfId="0" applyFont="1" applyAlignment="1" applyProtection="1">
      <alignment horizontal="center" vertical="top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0" fillId="0" borderId="44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horizontal="center" vertical="center"/>
      <protection hidden="1"/>
    </xf>
    <xf numFmtId="0" fontId="7" fillId="2" borderId="19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top"/>
      <protection hidden="1"/>
    </xf>
    <xf numFmtId="0" fontId="32" fillId="2" borderId="53" xfId="0" applyFont="1" applyFill="1" applyBorder="1"/>
    <xf numFmtId="15" fontId="8" fillId="0" borderId="0" xfId="0" applyNumberFormat="1" applyFont="1" applyAlignment="1" applyProtection="1">
      <alignment vertical="center"/>
      <protection hidden="1"/>
    </xf>
    <xf numFmtId="9" fontId="8" fillId="0" borderId="0" xfId="0" applyNumberFormat="1" applyFont="1" applyAlignment="1" applyProtection="1">
      <alignment vertical="center"/>
      <protection hidden="1"/>
    </xf>
    <xf numFmtId="0" fontId="39" fillId="2" borderId="20" xfId="2" applyFill="1" applyBorder="1" applyAlignment="1" applyProtection="1">
      <alignment vertical="top"/>
      <protection locked="0"/>
    </xf>
    <xf numFmtId="0" fontId="0" fillId="2" borderId="54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58" fillId="2" borderId="0" xfId="0" applyFont="1" applyFill="1" applyAlignment="1" applyProtection="1">
      <alignment vertical="center"/>
      <protection hidden="1"/>
    </xf>
    <xf numFmtId="0" fontId="57" fillId="2" borderId="0" xfId="0" applyFont="1" applyFill="1" applyAlignment="1" applyProtection="1">
      <alignment vertical="center"/>
      <protection hidden="1"/>
    </xf>
    <xf numFmtId="169" fontId="6" fillId="0" borderId="0" xfId="1" applyNumberFormat="1" applyFont="1" applyAlignment="1" applyProtection="1">
      <alignment horizontal="center" vertical="center"/>
      <protection hidden="1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1" xfId="0" applyBorder="1" applyAlignment="1" applyProtection="1">
      <alignment horizontal="left" wrapText="1"/>
      <protection hidden="1"/>
    </xf>
    <xf numFmtId="0" fontId="2" fillId="9" borderId="58" xfId="0" applyFont="1" applyFill="1" applyBorder="1" applyAlignment="1">
      <alignment horizontal="center" vertical="center"/>
    </xf>
    <xf numFmtId="0" fontId="3" fillId="12" borderId="0" xfId="0" applyFont="1" applyFill="1"/>
    <xf numFmtId="15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8" fontId="32" fillId="0" borderId="0" xfId="0" applyNumberFormat="1" applyFont="1" applyAlignment="1" applyProtection="1">
      <alignment horizontal="center" vertical="top"/>
      <protection hidden="1"/>
    </xf>
    <xf numFmtId="9" fontId="8" fillId="0" borderId="0" xfId="0" applyNumberFormat="1" applyFont="1" applyAlignment="1" applyProtection="1">
      <alignment horizontal="center" vertical="center"/>
      <protection hidden="1"/>
    </xf>
    <xf numFmtId="169" fontId="6" fillId="0" borderId="0" xfId="1" applyNumberFormat="1" applyFont="1" applyFill="1" applyAlignment="1" applyProtection="1">
      <alignment horizontal="center" vertical="center"/>
      <protection hidden="1"/>
    </xf>
    <xf numFmtId="8" fontId="54" fillId="0" borderId="0" xfId="0" applyNumberFormat="1" applyFont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center" vertical="center"/>
      <protection hidden="1"/>
    </xf>
    <xf numFmtId="9" fontId="8" fillId="0" borderId="8" xfId="0" applyNumberFormat="1" applyFont="1" applyBorder="1" applyAlignment="1" applyProtection="1">
      <alignment horizontal="center" vertical="center"/>
      <protection hidden="1"/>
    </xf>
    <xf numFmtId="0" fontId="0" fillId="2" borderId="59" xfId="0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top"/>
      <protection locked="0"/>
    </xf>
    <xf numFmtId="0" fontId="0" fillId="2" borderId="0" xfId="0" applyFill="1" applyProtection="1">
      <protection locked="0"/>
    </xf>
    <xf numFmtId="14" fontId="11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5" fillId="2" borderId="0" xfId="0" applyFont="1" applyFill="1" applyAlignment="1" applyProtection="1">
      <alignment horizontal="right"/>
      <protection locked="0"/>
    </xf>
    <xf numFmtId="165" fontId="0" fillId="2" borderId="0" xfId="0" applyNumberFormat="1" applyFill="1" applyProtection="1">
      <protection locked="0"/>
    </xf>
    <xf numFmtId="0" fontId="32" fillId="0" borderId="0" xfId="0" applyFont="1" applyAlignment="1" applyProtection="1">
      <alignment horizontal="center" vertical="top"/>
      <protection locked="0"/>
    </xf>
    <xf numFmtId="9" fontId="3" fillId="0" borderId="0" xfId="1" applyFont="1" applyFill="1" applyAlignment="1" applyProtection="1">
      <alignment horizontal="center" vertical="center"/>
      <protection locked="0"/>
    </xf>
    <xf numFmtId="8" fontId="36" fillId="0" borderId="0" xfId="0" applyNumberFormat="1" applyFont="1" applyProtection="1">
      <protection locked="0"/>
    </xf>
    <xf numFmtId="169" fontId="34" fillId="0" borderId="0" xfId="0" applyNumberFormat="1" applyFont="1" applyAlignment="1" applyProtection="1">
      <alignment horizontal="center" vertical="center"/>
      <protection locked="0"/>
    </xf>
    <xf numFmtId="9" fontId="2" fillId="2" borderId="0" xfId="1" applyFont="1" applyFill="1" applyAlignment="1" applyProtection="1">
      <alignment horizontal="left"/>
      <protection locked="0"/>
    </xf>
    <xf numFmtId="165" fontId="15" fillId="2" borderId="0" xfId="0" applyNumberFormat="1" applyFont="1" applyFill="1" applyAlignment="1" applyProtection="1">
      <alignment vertical="top" wrapText="1"/>
      <protection locked="0"/>
    </xf>
    <xf numFmtId="0" fontId="15" fillId="2" borderId="0" xfId="0" applyFont="1" applyFill="1" applyAlignment="1" applyProtection="1">
      <alignment vertical="top" wrapText="1"/>
      <protection locked="0"/>
    </xf>
    <xf numFmtId="9" fontId="34" fillId="0" borderId="0" xfId="0" applyNumberFormat="1" applyFont="1" applyAlignment="1" applyProtection="1">
      <alignment horizontal="center" vertical="center"/>
      <protection locked="0"/>
    </xf>
    <xf numFmtId="165" fontId="3" fillId="2" borderId="0" xfId="0" applyNumberFormat="1" applyFont="1" applyFill="1" applyAlignment="1" applyProtection="1">
      <alignment horizontal="center"/>
      <protection locked="0"/>
    </xf>
    <xf numFmtId="9" fontId="34" fillId="0" borderId="0" xfId="1" applyFont="1" applyFill="1" applyBorder="1" applyAlignment="1" applyProtection="1">
      <alignment horizontal="center"/>
      <protection locked="0"/>
    </xf>
    <xf numFmtId="0" fontId="15" fillId="2" borderId="0" xfId="0" applyFont="1" applyFill="1" applyAlignment="1" applyProtection="1">
      <alignment vertical="top"/>
      <protection locked="0"/>
    </xf>
    <xf numFmtId="169" fontId="35" fillId="0" borderId="0" xfId="0" applyNumberFormat="1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right"/>
      <protection locked="0"/>
    </xf>
    <xf numFmtId="165" fontId="35" fillId="0" borderId="0" xfId="0" applyNumberFormat="1" applyFont="1" applyAlignment="1" applyProtection="1">
      <alignment horizontal="center"/>
      <protection locked="0"/>
    </xf>
    <xf numFmtId="8" fontId="37" fillId="0" borderId="0" xfId="0" applyNumberFormat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15" fillId="0" borderId="0" xfId="0" applyFont="1" applyAlignment="1" applyProtection="1">
      <alignment vertical="top"/>
      <protection locked="0"/>
    </xf>
    <xf numFmtId="9" fontId="2" fillId="2" borderId="0" xfId="0" applyNumberFormat="1" applyFont="1" applyFill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8" fontId="0" fillId="0" borderId="0" xfId="0" applyNumberFormat="1" applyProtection="1">
      <protection locked="0"/>
    </xf>
    <xf numFmtId="0" fontId="33" fillId="0" borderId="0" xfId="0" applyFont="1" applyAlignment="1" applyProtection="1">
      <alignment horizontal="center" vertical="center"/>
      <protection locked="0"/>
    </xf>
    <xf numFmtId="8" fontId="0" fillId="2" borderId="0" xfId="0" applyNumberFormat="1" applyFill="1" applyProtection="1">
      <protection locked="0"/>
    </xf>
    <xf numFmtId="44" fontId="0" fillId="2" borderId="0" xfId="0" applyNumberFormat="1" applyFill="1" applyProtection="1">
      <protection locked="0"/>
    </xf>
    <xf numFmtId="166" fontId="32" fillId="2" borderId="0" xfId="0" applyNumberFormat="1" applyFont="1" applyFill="1" applyAlignment="1" applyProtection="1">
      <alignment horizontal="left" vertical="center"/>
      <protection locked="0"/>
    </xf>
    <xf numFmtId="8" fontId="3" fillId="2" borderId="0" xfId="0" applyNumberFormat="1" applyFont="1" applyFill="1" applyProtection="1">
      <protection locked="0"/>
    </xf>
    <xf numFmtId="9" fontId="0" fillId="2" borderId="0" xfId="1" applyFont="1" applyFill="1" applyProtection="1">
      <protection locked="0"/>
    </xf>
    <xf numFmtId="175" fontId="32" fillId="2" borderId="0" xfId="0" applyNumberFormat="1" applyFont="1" applyFill="1" applyAlignment="1" applyProtection="1">
      <alignment horizontal="right" vertical="center"/>
      <protection locked="0"/>
    </xf>
    <xf numFmtId="166" fontId="0" fillId="0" borderId="0" xfId="0" applyNumberFormat="1" applyProtection="1">
      <protection locked="0"/>
    </xf>
    <xf numFmtId="10" fontId="9" fillId="0" borderId="0" xfId="0" applyNumberFormat="1" applyFont="1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174" fontId="32" fillId="0" borderId="0" xfId="0" applyNumberFormat="1" applyFont="1" applyAlignment="1" applyProtection="1">
      <alignment horizontal="center" vertical="center"/>
      <protection locked="0"/>
    </xf>
    <xf numFmtId="1" fontId="32" fillId="0" borderId="0" xfId="0" applyNumberFormat="1" applyFont="1" applyAlignment="1" applyProtection="1">
      <alignment horizontal="left" vertical="center"/>
      <protection locked="0"/>
    </xf>
    <xf numFmtId="8" fontId="13" fillId="0" borderId="0" xfId="0" applyNumberFormat="1" applyFont="1" applyAlignment="1" applyProtection="1">
      <alignment horizontal="center"/>
      <protection locked="0"/>
    </xf>
    <xf numFmtId="0" fontId="5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2" fillId="0" borderId="0" xfId="0" applyFont="1" applyAlignment="1" applyProtection="1">
      <alignment vertical="center"/>
      <protection locked="0"/>
    </xf>
    <xf numFmtId="172" fontId="28" fillId="0" borderId="0" xfId="0" applyNumberFormat="1" applyFont="1" applyAlignment="1" applyProtection="1">
      <alignment horizontal="center" vertical="center"/>
      <protection locked="0"/>
    </xf>
    <xf numFmtId="0" fontId="27" fillId="4" borderId="0" xfId="0" applyFont="1" applyFill="1" applyProtection="1"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right"/>
      <protection locked="0"/>
    </xf>
    <xf numFmtId="170" fontId="2" fillId="2" borderId="0" xfId="0" applyNumberFormat="1" applyFont="1" applyFill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4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5" fontId="0" fillId="2" borderId="11" xfId="0" applyNumberFormat="1" applyFill="1" applyBorder="1" applyAlignment="1" applyProtection="1">
      <alignment horizontal="center"/>
      <protection locked="0"/>
    </xf>
    <xf numFmtId="9" fontId="60" fillId="11" borderId="11" xfId="1" applyFont="1" applyFill="1" applyBorder="1" applyAlignment="1" applyProtection="1">
      <alignment horizontal="center"/>
      <protection locked="0"/>
    </xf>
    <xf numFmtId="44" fontId="26" fillId="13" borderId="0" xfId="0" applyNumberFormat="1" applyFont="1" applyFill="1" applyAlignment="1" applyProtection="1">
      <alignment horizontal="center" vertical="center"/>
      <protection locked="0"/>
    </xf>
    <xf numFmtId="9" fontId="61" fillId="14" borderId="0" xfId="1" applyFont="1" applyFill="1" applyAlignment="1" applyProtection="1">
      <alignment horizontal="center" vertical="center"/>
      <protection locked="0"/>
    </xf>
    <xf numFmtId="0" fontId="61" fillId="14" borderId="3" xfId="0" applyFont="1" applyFill="1" applyBorder="1" applyAlignment="1" applyProtection="1">
      <alignment horizontal="center"/>
      <protection locked="0"/>
    </xf>
    <xf numFmtId="0" fontId="61" fillId="14" borderId="1" xfId="0" applyFont="1" applyFill="1" applyBorder="1" applyAlignment="1" applyProtection="1">
      <alignment horizontal="center"/>
      <protection locked="0"/>
    </xf>
    <xf numFmtId="0" fontId="62" fillId="15" borderId="1" xfId="0" applyFont="1" applyFill="1" applyBorder="1" applyAlignment="1" applyProtection="1">
      <alignment horizontal="center"/>
      <protection locked="0"/>
    </xf>
    <xf numFmtId="171" fontId="62" fillId="15" borderId="1" xfId="0" applyNumberFormat="1" applyFont="1" applyFill="1" applyBorder="1" applyAlignment="1" applyProtection="1">
      <alignment horizontal="center"/>
      <protection locked="0"/>
    </xf>
    <xf numFmtId="0" fontId="67" fillId="14" borderId="17" xfId="0" applyFont="1" applyFill="1" applyBorder="1" applyAlignment="1" applyProtection="1">
      <alignment horizontal="center" vertical="center"/>
      <protection locked="0"/>
    </xf>
    <xf numFmtId="170" fontId="62" fillId="15" borderId="17" xfId="0" applyNumberFormat="1" applyFont="1" applyFill="1" applyBorder="1" applyAlignment="1" applyProtection="1">
      <alignment horizontal="right" vertical="center"/>
      <protection locked="0"/>
    </xf>
    <xf numFmtId="15" fontId="35" fillId="3" borderId="0" xfId="0" applyNumberFormat="1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right"/>
      <protection hidden="1"/>
    </xf>
    <xf numFmtId="0" fontId="64" fillId="2" borderId="0" xfId="0" applyFont="1" applyFill="1" applyAlignment="1" applyProtection="1">
      <alignment horizontal="right"/>
      <protection hidden="1"/>
    </xf>
    <xf numFmtId="0" fontId="11" fillId="7" borderId="22" xfId="0" applyFont="1" applyFill="1" applyBorder="1" applyAlignment="1" applyProtection="1">
      <alignment horizontal="center" vertical="center"/>
      <protection hidden="1"/>
    </xf>
    <xf numFmtId="0" fontId="2" fillId="3" borderId="22" xfId="0" applyFont="1" applyFill="1" applyBorder="1" applyAlignment="1" applyProtection="1">
      <alignment horizontal="right"/>
      <protection hidden="1"/>
    </xf>
    <xf numFmtId="0" fontId="2" fillId="3" borderId="23" xfId="0" applyFont="1" applyFill="1" applyBorder="1" applyAlignment="1" applyProtection="1">
      <alignment horizontal="right" vertical="center" wrapText="1"/>
      <protection hidden="1"/>
    </xf>
    <xf numFmtId="0" fontId="2" fillId="3" borderId="23" xfId="0" applyFont="1" applyFill="1" applyBorder="1" applyAlignment="1" applyProtection="1">
      <alignment horizontal="right"/>
      <protection hidden="1"/>
    </xf>
    <xf numFmtId="0" fontId="2" fillId="3" borderId="23" xfId="0" applyFont="1" applyFill="1" applyBorder="1" applyAlignment="1" applyProtection="1">
      <alignment horizontal="right" vertical="center"/>
      <protection hidden="1"/>
    </xf>
    <xf numFmtId="0" fontId="50" fillId="3" borderId="23" xfId="0" applyFont="1" applyFill="1" applyBorder="1" applyAlignment="1" applyProtection="1">
      <alignment horizontal="right" vertical="center"/>
      <protection hidden="1"/>
    </xf>
    <xf numFmtId="0" fontId="2" fillId="3" borderId="24" xfId="0" applyFont="1" applyFill="1" applyBorder="1" applyAlignment="1" applyProtection="1">
      <alignment horizontal="right"/>
      <protection hidden="1"/>
    </xf>
    <xf numFmtId="165" fontId="2" fillId="3" borderId="1" xfId="3" applyNumberFormat="1" applyFont="1" applyFill="1" applyBorder="1" applyAlignment="1" applyProtection="1">
      <alignment horizontal="center" vertic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0" fontId="33" fillId="7" borderId="16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right" vertical="center"/>
      <protection hidden="1"/>
    </xf>
    <xf numFmtId="44" fontId="35" fillId="3" borderId="0" xfId="0" applyNumberFormat="1" applyFont="1" applyFill="1" applyAlignment="1" applyProtection="1">
      <alignment horizontal="center" vertical="center"/>
      <protection hidden="1"/>
    </xf>
    <xf numFmtId="0" fontId="32" fillId="3" borderId="0" xfId="0" applyFont="1" applyFill="1" applyAlignment="1" applyProtection="1">
      <alignment horizontal="center" vertical="top"/>
      <protection hidden="1"/>
    </xf>
    <xf numFmtId="44" fontId="65" fillId="14" borderId="0" xfId="0" applyNumberFormat="1" applyFont="1" applyFill="1" applyAlignment="1" applyProtection="1">
      <alignment horizontal="center"/>
      <protection hidden="1"/>
    </xf>
    <xf numFmtId="44" fontId="35" fillId="3" borderId="0" xfId="0" applyNumberFormat="1" applyFont="1" applyFill="1" applyAlignment="1" applyProtection="1">
      <alignment horizontal="center"/>
      <protection hidden="1"/>
    </xf>
    <xf numFmtId="176" fontId="34" fillId="7" borderId="0" xfId="0" applyNumberFormat="1" applyFont="1" applyFill="1" applyAlignment="1" applyProtection="1">
      <alignment horizontal="right" vertical="center"/>
      <protection hidden="1"/>
    </xf>
    <xf numFmtId="169" fontId="34" fillId="7" borderId="0" xfId="0" applyNumberFormat="1" applyFont="1" applyFill="1" applyAlignment="1" applyProtection="1">
      <alignment horizontal="center" vertical="center"/>
      <protection hidden="1"/>
    </xf>
    <xf numFmtId="44" fontId="34" fillId="7" borderId="0" xfId="0" applyNumberFormat="1" applyFont="1" applyFill="1" applyAlignment="1" applyProtection="1">
      <alignment horizontal="center" vertical="center"/>
      <protection hidden="1"/>
    </xf>
    <xf numFmtId="44" fontId="35" fillId="3" borderId="0" xfId="0" applyNumberFormat="1" applyFont="1" applyFill="1" applyAlignment="1" applyProtection="1">
      <alignment horizontal="right" vertical="center"/>
      <protection hidden="1"/>
    </xf>
    <xf numFmtId="169" fontId="35" fillId="3" borderId="0" xfId="0" applyNumberFormat="1" applyFont="1" applyFill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31" fillId="2" borderId="0" xfId="0" applyFont="1" applyFill="1" applyAlignment="1" applyProtection="1">
      <alignment horizontal="right" vertical="center"/>
      <protection hidden="1"/>
    </xf>
    <xf numFmtId="0" fontId="32" fillId="2" borderId="0" xfId="0" applyFont="1" applyFill="1" applyAlignment="1" applyProtection="1">
      <alignment horizontal="right" vertical="center" wrapText="1"/>
      <protection hidden="1"/>
    </xf>
    <xf numFmtId="168" fontId="3" fillId="2" borderId="0" xfId="0" applyNumberFormat="1" applyFont="1" applyFill="1" applyAlignment="1" applyProtection="1">
      <alignment horizontal="center" vertical="center"/>
      <protection hidden="1"/>
    </xf>
    <xf numFmtId="9" fontId="9" fillId="7" borderId="3" xfId="0" applyNumberFormat="1" applyFont="1" applyFill="1" applyBorder="1" applyAlignment="1" applyProtection="1">
      <alignment horizontal="center"/>
      <protection hidden="1"/>
    </xf>
    <xf numFmtId="169" fontId="9" fillId="7" borderId="1" xfId="0" applyNumberFormat="1" applyFont="1" applyFill="1" applyBorder="1" applyAlignment="1" applyProtection="1">
      <alignment horizontal="center"/>
      <protection hidden="1"/>
    </xf>
    <xf numFmtId="10" fontId="9" fillId="7" borderId="6" xfId="0" applyNumberFormat="1" applyFont="1" applyFill="1" applyBorder="1" applyAlignment="1" applyProtection="1">
      <alignment horizontal="center"/>
      <protection hidden="1"/>
    </xf>
    <xf numFmtId="166" fontId="0" fillId="2" borderId="7" xfId="0" applyNumberFormat="1" applyFill="1" applyBorder="1" applyProtection="1">
      <protection hidden="1"/>
    </xf>
    <xf numFmtId="166" fontId="0" fillId="2" borderId="0" xfId="0" applyNumberFormat="1" applyFill="1" applyProtection="1">
      <protection hidden="1"/>
    </xf>
    <xf numFmtId="166" fontId="0" fillId="2" borderId="8" xfId="0" applyNumberFormat="1" applyFill="1" applyBorder="1" applyProtection="1">
      <protection hidden="1"/>
    </xf>
    <xf numFmtId="0" fontId="0" fillId="2" borderId="0" xfId="0" applyFill="1" applyProtection="1">
      <protection hidden="1"/>
    </xf>
    <xf numFmtId="0" fontId="33" fillId="7" borderId="0" xfId="0" applyFont="1" applyFill="1" applyAlignment="1" applyProtection="1">
      <alignment horizontal="left" vertical="center"/>
      <protection hidden="1"/>
    </xf>
    <xf numFmtId="0" fontId="0" fillId="7" borderId="0" xfId="0" applyFill="1" applyProtection="1">
      <protection hidden="1"/>
    </xf>
    <xf numFmtId="0" fontId="5" fillId="2" borderId="0" xfId="0" applyFont="1" applyFill="1" applyAlignment="1" applyProtection="1">
      <alignment horizontal="right"/>
      <protection hidden="1"/>
    </xf>
    <xf numFmtId="175" fontId="32" fillId="2" borderId="2" xfId="0" applyNumberFormat="1" applyFont="1" applyFill="1" applyBorder="1" applyAlignment="1" applyProtection="1">
      <alignment horizontal="right" vertical="center"/>
      <protection hidden="1"/>
    </xf>
    <xf numFmtId="166" fontId="32" fillId="2" borderId="7" xfId="0" applyNumberFormat="1" applyFont="1" applyFill="1" applyBorder="1" applyAlignment="1" applyProtection="1">
      <alignment horizontal="left" vertical="center"/>
      <protection hidden="1"/>
    </xf>
    <xf numFmtId="175" fontId="32" fillId="2" borderId="4" xfId="0" applyNumberFormat="1" applyFont="1" applyFill="1" applyBorder="1" applyAlignment="1" applyProtection="1">
      <alignment horizontal="right" vertical="center"/>
      <protection hidden="1"/>
    </xf>
    <xf numFmtId="166" fontId="32" fillId="2" borderId="0" xfId="0" applyNumberFormat="1" applyFont="1" applyFill="1" applyAlignment="1" applyProtection="1">
      <alignment horizontal="left" vertical="center"/>
      <protection hidden="1"/>
    </xf>
    <xf numFmtId="175" fontId="32" fillId="2" borderId="5" xfId="0" applyNumberFormat="1" applyFont="1" applyFill="1" applyBorder="1" applyAlignment="1" applyProtection="1">
      <alignment horizontal="right" vertical="center"/>
      <protection hidden="1"/>
    </xf>
    <xf numFmtId="166" fontId="32" fillId="2" borderId="8" xfId="0" applyNumberFormat="1" applyFont="1" applyFill="1" applyBorder="1" applyAlignment="1" applyProtection="1">
      <alignment horizontal="left" vertical="center"/>
      <protection hidden="1"/>
    </xf>
    <xf numFmtId="0" fontId="33" fillId="7" borderId="17" xfId="0" applyFont="1" applyFill="1" applyBorder="1" applyAlignment="1" applyProtection="1">
      <alignment horizontal="center" vertical="center"/>
      <protection hidden="1"/>
    </xf>
    <xf numFmtId="8" fontId="0" fillId="0" borderId="0" xfId="0" applyNumberFormat="1" applyProtection="1">
      <protection hidden="1"/>
    </xf>
    <xf numFmtId="165" fontId="0" fillId="2" borderId="0" xfId="0" applyNumberFormat="1" applyFill="1" applyAlignment="1" applyProtection="1">
      <alignment horizontal="center"/>
      <protection hidden="1"/>
    </xf>
    <xf numFmtId="174" fontId="32" fillId="2" borderId="0" xfId="0" applyNumberFormat="1" applyFont="1" applyFill="1" applyAlignment="1" applyProtection="1">
      <alignment horizontal="center" vertical="center"/>
      <protection hidden="1"/>
    </xf>
    <xf numFmtId="1" fontId="32" fillId="2" borderId="0" xfId="0" applyNumberFormat="1" applyFont="1" applyFill="1" applyAlignment="1" applyProtection="1">
      <alignment horizontal="left" vertical="center"/>
      <protection hidden="1"/>
    </xf>
    <xf numFmtId="8" fontId="13" fillId="3" borderId="0" xfId="0" applyNumberFormat="1" applyFont="1" applyFill="1" applyAlignment="1" applyProtection="1">
      <alignment horizontal="center"/>
      <protection hidden="1"/>
    </xf>
    <xf numFmtId="0" fontId="33" fillId="7" borderId="0" xfId="0" applyFont="1" applyFill="1" applyAlignment="1" applyProtection="1">
      <alignment horizontal="center" vertical="center"/>
      <protection hidden="1"/>
    </xf>
    <xf numFmtId="15" fontId="3" fillId="0" borderId="0" xfId="0" applyNumberFormat="1" applyFont="1" applyAlignment="1" applyProtection="1">
      <alignment horizontal="center" vertical="center"/>
      <protection hidden="1"/>
    </xf>
    <xf numFmtId="169" fontId="3" fillId="2" borderId="0" xfId="1" applyNumberFormat="1" applyFont="1" applyFill="1" applyAlignment="1" applyProtection="1">
      <alignment horizontal="center"/>
      <protection hidden="1"/>
    </xf>
    <xf numFmtId="0" fontId="15" fillId="2" borderId="0" xfId="0" applyFont="1" applyFill="1" applyProtection="1">
      <protection hidden="1"/>
    </xf>
    <xf numFmtId="0" fontId="52" fillId="2" borderId="0" xfId="0" applyFont="1" applyFill="1" applyProtection="1">
      <protection hidden="1"/>
    </xf>
    <xf numFmtId="0" fontId="53" fillId="4" borderId="0" xfId="0" applyFont="1" applyFill="1" applyProtection="1"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2" fillId="3" borderId="11" xfId="0" applyFont="1" applyFill="1" applyBorder="1" applyAlignment="1" applyProtection="1">
      <alignment horizontal="center"/>
      <protection hidden="1"/>
    </xf>
    <xf numFmtId="8" fontId="2" fillId="3" borderId="11" xfId="0" applyNumberFormat="1" applyFont="1" applyFill="1" applyBorder="1" applyAlignment="1" applyProtection="1">
      <alignment horizontal="center"/>
      <protection hidden="1"/>
    </xf>
    <xf numFmtId="44" fontId="0" fillId="2" borderId="11" xfId="0" applyNumberFormat="1" applyFill="1" applyBorder="1" applyAlignment="1" applyProtection="1">
      <alignment horizontal="center"/>
      <protection hidden="1"/>
    </xf>
    <xf numFmtId="173" fontId="63" fillId="3" borderId="0" xfId="0" applyNumberFormat="1" applyFont="1" applyFill="1" applyAlignment="1" applyProtection="1">
      <alignment horizontal="center" vertical="center"/>
      <protection hidden="1"/>
    </xf>
    <xf numFmtId="0" fontId="2" fillId="3" borderId="12" xfId="0" applyFont="1" applyFill="1" applyBorder="1" applyAlignment="1" applyProtection="1">
      <alignment horizontal="center"/>
      <protection hidden="1"/>
    </xf>
    <xf numFmtId="0" fontId="0" fillId="2" borderId="25" xfId="0" applyFill="1" applyBorder="1" applyAlignment="1" applyProtection="1">
      <alignment horizontal="center"/>
      <protection hidden="1"/>
    </xf>
    <xf numFmtId="15" fontId="0" fillId="2" borderId="13" xfId="0" applyNumberFormat="1" applyFill="1" applyBorder="1" applyAlignment="1" applyProtection="1">
      <alignment horizontal="center"/>
      <protection hidden="1"/>
    </xf>
    <xf numFmtId="44" fontId="0" fillId="2" borderId="26" xfId="0" applyNumberFormat="1" applyFill="1" applyBorder="1" applyAlignment="1" applyProtection="1">
      <alignment horizontal="center"/>
      <protection hidden="1"/>
    </xf>
    <xf numFmtId="0" fontId="0" fillId="2" borderId="11" xfId="0" applyFill="1" applyBorder="1" applyAlignment="1" applyProtection="1">
      <alignment horizontal="center"/>
      <protection hidden="1"/>
    </xf>
    <xf numFmtId="0" fontId="22" fillId="2" borderId="0" xfId="0" applyFont="1" applyFill="1" applyAlignment="1" applyProtection="1">
      <alignment horizontal="left" vertical="center"/>
      <protection hidden="1"/>
    </xf>
    <xf numFmtId="0" fontId="25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36" fillId="2" borderId="0" xfId="0" applyFont="1" applyFill="1" applyAlignment="1" applyProtection="1">
      <alignment horizontal="left" vertical="center"/>
      <protection hidden="1"/>
    </xf>
    <xf numFmtId="0" fontId="36" fillId="2" borderId="0" xfId="0" applyFont="1" applyFill="1" applyAlignment="1" applyProtection="1">
      <alignment vertical="center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36" fillId="2" borderId="0" xfId="0" applyFont="1" applyFill="1" applyProtection="1">
      <protection hidden="1"/>
    </xf>
    <xf numFmtId="0" fontId="6" fillId="2" borderId="0" xfId="0" applyFont="1" applyFill="1" applyProtection="1">
      <protection hidden="1"/>
    </xf>
    <xf numFmtId="0" fontId="38" fillId="0" borderId="0" xfId="0" applyFont="1" applyAlignment="1" applyProtection="1">
      <alignment vertical="center" wrapText="1"/>
      <protection hidden="1"/>
    </xf>
    <xf numFmtId="0" fontId="22" fillId="2" borderId="21" xfId="0" applyFont="1" applyFill="1" applyBorder="1" applyAlignment="1" applyProtection="1">
      <alignment horizontal="left" vertical="center"/>
      <protection hidden="1"/>
    </xf>
    <xf numFmtId="0" fontId="68" fillId="2" borderId="0" xfId="0" applyFont="1" applyFill="1" applyProtection="1">
      <protection hidden="1"/>
    </xf>
    <xf numFmtId="0" fontId="32" fillId="2" borderId="0" xfId="0" applyFont="1" applyFill="1" applyAlignment="1" applyProtection="1">
      <alignment horizontal="left"/>
      <protection hidden="1"/>
    </xf>
    <xf numFmtId="0" fontId="69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8" fillId="2" borderId="0" xfId="0" applyFont="1" applyFill="1" applyProtection="1">
      <protection hidden="1"/>
    </xf>
    <xf numFmtId="0" fontId="70" fillId="2" borderId="0" xfId="0" applyFont="1" applyFill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71" fillId="2" borderId="0" xfId="0" applyFont="1" applyFill="1" applyProtection="1">
      <protection hidden="1"/>
    </xf>
    <xf numFmtId="44" fontId="65" fillId="14" borderId="0" xfId="0" applyNumberFormat="1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vertical="top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5" fontId="0" fillId="2" borderId="11" xfId="0" applyNumberFormat="1" applyFill="1" applyBorder="1" applyAlignment="1" applyProtection="1">
      <alignment horizontal="center"/>
      <protection hidden="1"/>
    </xf>
    <xf numFmtId="15" fontId="34" fillId="2" borderId="0" xfId="0" applyNumberFormat="1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33" fillId="7" borderId="14" xfId="0" applyFont="1" applyFill="1" applyBorder="1" applyAlignment="1" applyProtection="1">
      <alignment horizontal="center" vertical="center"/>
      <protection locked="0"/>
    </xf>
    <xf numFmtId="9" fontId="34" fillId="7" borderId="0" xfId="1" applyFont="1" applyFill="1" applyBorder="1" applyAlignment="1" applyProtection="1">
      <alignment horizontal="center"/>
      <protection locked="0"/>
    </xf>
    <xf numFmtId="165" fontId="35" fillId="3" borderId="0" xfId="0" applyNumberFormat="1" applyFont="1" applyFill="1" applyAlignment="1" applyProtection="1">
      <alignment horizontal="center"/>
      <protection locked="0"/>
    </xf>
    <xf numFmtId="8" fontId="37" fillId="3" borderId="0" xfId="0" applyNumberFormat="1" applyFont="1" applyFill="1" applyProtection="1">
      <protection locked="0"/>
    </xf>
    <xf numFmtId="165" fontId="0" fillId="2" borderId="0" xfId="0" applyNumberFormat="1" applyFill="1" applyAlignment="1" applyProtection="1">
      <alignment horizontal="center" vertical="top"/>
      <protection locked="0"/>
    </xf>
    <xf numFmtId="10" fontId="4" fillId="2" borderId="0" xfId="0" applyNumberFormat="1" applyFont="1" applyFill="1" applyAlignment="1" applyProtection="1">
      <alignment horizontal="center"/>
      <protection locked="0"/>
    </xf>
    <xf numFmtId="8" fontId="3" fillId="2" borderId="0" xfId="0" applyNumberFormat="1" applyFont="1" applyFill="1" applyAlignment="1" applyProtection="1">
      <alignment horizontal="center"/>
      <protection locked="0"/>
    </xf>
    <xf numFmtId="8" fontId="36" fillId="3" borderId="0" xfId="0" applyNumberFormat="1" applyFont="1" applyFill="1" applyProtection="1">
      <protection hidden="1"/>
    </xf>
    <xf numFmtId="44" fontId="59" fillId="0" borderId="0" xfId="0" applyNumberFormat="1" applyFont="1" applyAlignment="1" applyProtection="1">
      <alignment horizontal="center"/>
      <protection hidden="1"/>
    </xf>
    <xf numFmtId="165" fontId="3" fillId="2" borderId="0" xfId="0" applyNumberFormat="1" applyFont="1" applyFill="1" applyAlignment="1" applyProtection="1">
      <alignment horizontal="center"/>
      <protection hidden="1"/>
    </xf>
    <xf numFmtId="8" fontId="2" fillId="3" borderId="47" xfId="0" applyNumberFormat="1" applyFont="1" applyFill="1" applyBorder="1" applyAlignment="1" applyProtection="1">
      <alignment horizontal="center"/>
      <protection hidden="1"/>
    </xf>
    <xf numFmtId="10" fontId="60" fillId="11" borderId="13" xfId="1" applyNumberFormat="1" applyFont="1" applyFill="1" applyBorder="1" applyAlignment="1" applyProtection="1">
      <alignment horizontal="center"/>
      <protection hidden="1"/>
    </xf>
    <xf numFmtId="9" fontId="60" fillId="11" borderId="11" xfId="1" applyFont="1" applyFill="1" applyBorder="1" applyAlignment="1" applyProtection="1">
      <alignment horizontal="center"/>
      <protection hidden="1"/>
    </xf>
    <xf numFmtId="9" fontId="60" fillId="11" borderId="12" xfId="1" applyFont="1" applyFill="1" applyBorder="1" applyAlignment="1" applyProtection="1">
      <alignment horizontal="center"/>
      <protection hidden="1"/>
    </xf>
    <xf numFmtId="8" fontId="54" fillId="3" borderId="0" xfId="0" applyNumberFormat="1" applyFont="1" applyFill="1" applyAlignment="1" applyProtection="1">
      <alignment horizontal="center" vertical="center"/>
      <protection hidden="1"/>
    </xf>
    <xf numFmtId="0" fontId="54" fillId="3" borderId="0" xfId="0" applyFont="1" applyFill="1" applyAlignment="1" applyProtection="1">
      <alignment horizontal="center" vertical="center"/>
      <protection hidden="1"/>
    </xf>
    <xf numFmtId="0" fontId="18" fillId="6" borderId="14" xfId="0" applyFont="1" applyFill="1" applyBorder="1" applyAlignment="1" applyProtection="1">
      <alignment horizontal="center" vertical="center"/>
      <protection hidden="1"/>
    </xf>
    <xf numFmtId="0" fontId="18" fillId="6" borderId="15" xfId="0" applyFont="1" applyFill="1" applyBorder="1" applyAlignment="1" applyProtection="1">
      <alignment horizontal="center" vertical="center"/>
      <protection hidden="1"/>
    </xf>
    <xf numFmtId="0" fontId="18" fillId="6" borderId="16" xfId="0" applyFont="1" applyFill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left" vertical="top"/>
      <protection hidden="1"/>
    </xf>
    <xf numFmtId="9" fontId="8" fillId="6" borderId="14" xfId="0" applyNumberFormat="1" applyFont="1" applyFill="1" applyBorder="1" applyAlignment="1" applyProtection="1">
      <alignment horizontal="center" vertical="center"/>
      <protection hidden="1"/>
    </xf>
    <xf numFmtId="9" fontId="8" fillId="6" borderId="15" xfId="0" applyNumberFormat="1" applyFont="1" applyFill="1" applyBorder="1" applyAlignment="1" applyProtection="1">
      <alignment horizontal="center" vertical="center"/>
      <protection hidden="1"/>
    </xf>
    <xf numFmtId="9" fontId="8" fillId="6" borderId="16" xfId="0" applyNumberFormat="1" applyFont="1" applyFill="1" applyBorder="1" applyAlignment="1" applyProtection="1">
      <alignment horizontal="center" vertical="center"/>
      <protection hidden="1"/>
    </xf>
    <xf numFmtId="15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76" fontId="11" fillId="2" borderId="0" xfId="0" applyNumberFormat="1" applyFont="1" applyFill="1" applyAlignment="1" applyProtection="1">
      <alignment horizontal="center" vertical="top"/>
      <protection hidden="1"/>
    </xf>
    <xf numFmtId="176" fontId="11" fillId="2" borderId="8" xfId="0" applyNumberFormat="1" applyFont="1" applyFill="1" applyBorder="1" applyAlignment="1" applyProtection="1">
      <alignment horizontal="center" vertical="top"/>
      <protection hidden="1"/>
    </xf>
    <xf numFmtId="168" fontId="32" fillId="0" borderId="0" xfId="0" applyNumberFormat="1" applyFont="1" applyAlignment="1" applyProtection="1">
      <alignment horizontal="center" vertical="top"/>
      <protection hidden="1"/>
    </xf>
    <xf numFmtId="176" fontId="8" fillId="6" borderId="14" xfId="0" applyNumberFormat="1" applyFont="1" applyFill="1" applyBorder="1" applyAlignment="1" applyProtection="1">
      <alignment horizontal="right" vertical="top"/>
      <protection hidden="1"/>
    </xf>
    <xf numFmtId="176" fontId="8" fillId="6" borderId="15" xfId="0" applyNumberFormat="1" applyFont="1" applyFill="1" applyBorder="1" applyAlignment="1" applyProtection="1">
      <alignment horizontal="right" vertical="top"/>
      <protection hidden="1"/>
    </xf>
    <xf numFmtId="176" fontId="8" fillId="6" borderId="16" xfId="0" applyNumberFormat="1" applyFont="1" applyFill="1" applyBorder="1" applyAlignment="1" applyProtection="1">
      <alignment horizontal="right" vertical="top"/>
      <protection hidden="1"/>
    </xf>
    <xf numFmtId="0" fontId="33" fillId="0" borderId="0" xfId="0" applyFont="1" applyAlignment="1" applyProtection="1">
      <alignment horizontal="center" vertical="top"/>
      <protection hidden="1"/>
    </xf>
    <xf numFmtId="15" fontId="8" fillId="6" borderId="14" xfId="0" applyNumberFormat="1" applyFont="1" applyFill="1" applyBorder="1" applyAlignment="1" applyProtection="1">
      <alignment horizontal="center" vertical="center"/>
      <protection hidden="1"/>
    </xf>
    <xf numFmtId="15" fontId="8" fillId="6" borderId="15" xfId="0" applyNumberFormat="1" applyFont="1" applyFill="1" applyBorder="1" applyAlignment="1" applyProtection="1">
      <alignment horizontal="center" vertical="center"/>
      <protection hidden="1"/>
    </xf>
    <xf numFmtId="15" fontId="8" fillId="6" borderId="16" xfId="0" applyNumberFormat="1" applyFont="1" applyFill="1" applyBorder="1" applyAlignment="1" applyProtection="1">
      <alignment horizontal="center" vertical="center"/>
      <protection hidden="1"/>
    </xf>
    <xf numFmtId="172" fontId="47" fillId="2" borderId="0" xfId="0" applyNumberFormat="1" applyFont="1" applyFill="1" applyAlignment="1" applyProtection="1">
      <alignment horizontal="right" vertical="center"/>
      <protection hidden="1"/>
    </xf>
    <xf numFmtId="0" fontId="22" fillId="2" borderId="51" xfId="0" applyFont="1" applyFill="1" applyBorder="1" applyAlignment="1" applyProtection="1">
      <alignment horizontal="center" vertical="center"/>
      <protection hidden="1"/>
    </xf>
    <xf numFmtId="0" fontId="22" fillId="2" borderId="52" xfId="0" applyFont="1" applyFill="1" applyBorder="1" applyAlignment="1" applyProtection="1">
      <alignment horizontal="center" vertical="center"/>
      <protection hidden="1"/>
    </xf>
    <xf numFmtId="0" fontId="55" fillId="6" borderId="2" xfId="0" applyFont="1" applyFill="1" applyBorder="1" applyAlignment="1" applyProtection="1">
      <alignment horizontal="center" vertical="center" wrapText="1"/>
      <protection hidden="1"/>
    </xf>
    <xf numFmtId="0" fontId="55" fillId="6" borderId="7" xfId="0" applyFont="1" applyFill="1" applyBorder="1" applyAlignment="1" applyProtection="1">
      <alignment horizontal="center" vertical="center" wrapText="1"/>
      <protection hidden="1"/>
    </xf>
    <xf numFmtId="0" fontId="55" fillId="6" borderId="3" xfId="0" applyFont="1" applyFill="1" applyBorder="1" applyAlignment="1" applyProtection="1">
      <alignment horizontal="center" vertical="center" wrapText="1"/>
      <protection hidden="1"/>
    </xf>
    <xf numFmtId="0" fontId="55" fillId="6" borderId="4" xfId="0" applyFont="1" applyFill="1" applyBorder="1" applyAlignment="1" applyProtection="1">
      <alignment horizontal="center" vertical="center" wrapText="1"/>
      <protection hidden="1"/>
    </xf>
    <xf numFmtId="0" fontId="55" fillId="6" borderId="0" xfId="0" applyFont="1" applyFill="1" applyAlignment="1" applyProtection="1">
      <alignment horizontal="center" vertical="center" wrapText="1"/>
      <protection hidden="1"/>
    </xf>
    <xf numFmtId="0" fontId="55" fillId="6" borderId="1" xfId="0" applyFont="1" applyFill="1" applyBorder="1" applyAlignment="1" applyProtection="1">
      <alignment horizontal="center" vertical="center" wrapText="1"/>
      <protection hidden="1"/>
    </xf>
    <xf numFmtId="0" fontId="55" fillId="6" borderId="5" xfId="0" applyFont="1" applyFill="1" applyBorder="1" applyAlignment="1" applyProtection="1">
      <alignment horizontal="center" vertical="center" wrapText="1"/>
      <protection hidden="1"/>
    </xf>
    <xf numFmtId="0" fontId="55" fillId="6" borderId="8" xfId="0" applyFont="1" applyFill="1" applyBorder="1" applyAlignment="1" applyProtection="1">
      <alignment horizontal="center" vertical="center" wrapText="1"/>
      <protection hidden="1"/>
    </xf>
    <xf numFmtId="0" fontId="55" fillId="6" borderId="6" xfId="0" applyFont="1" applyFill="1" applyBorder="1" applyAlignment="1" applyProtection="1">
      <alignment horizontal="center" vertical="center" wrapText="1"/>
      <protection hidden="1"/>
    </xf>
    <xf numFmtId="1" fontId="6" fillId="6" borderId="14" xfId="0" applyNumberFormat="1" applyFont="1" applyFill="1" applyBorder="1" applyAlignment="1" applyProtection="1">
      <alignment horizontal="center" vertical="center"/>
      <protection hidden="1"/>
    </xf>
    <xf numFmtId="1" fontId="6" fillId="6" borderId="15" xfId="0" applyNumberFormat="1" applyFont="1" applyFill="1" applyBorder="1" applyAlignment="1" applyProtection="1">
      <alignment horizontal="center" vertical="center"/>
      <protection hidden="1"/>
    </xf>
    <xf numFmtId="1" fontId="6" fillId="6" borderId="16" xfId="0" applyNumberFormat="1" applyFont="1" applyFill="1" applyBorder="1" applyAlignment="1" applyProtection="1">
      <alignment horizontal="center" vertical="center"/>
      <protection hidden="1"/>
    </xf>
    <xf numFmtId="0" fontId="6" fillId="6" borderId="14" xfId="0" applyFont="1" applyFill="1" applyBorder="1" applyAlignment="1" applyProtection="1">
      <alignment horizontal="left" vertical="center"/>
      <protection hidden="1"/>
    </xf>
    <xf numFmtId="0" fontId="6" fillId="6" borderId="15" xfId="0" applyFont="1" applyFill="1" applyBorder="1" applyAlignment="1" applyProtection="1">
      <alignment horizontal="left" vertical="center"/>
      <protection hidden="1"/>
    </xf>
    <xf numFmtId="0" fontId="6" fillId="6" borderId="16" xfId="0" applyFont="1" applyFill="1" applyBorder="1" applyAlignment="1" applyProtection="1">
      <alignment horizontal="left" vertical="center"/>
      <protection hidden="1"/>
    </xf>
    <xf numFmtId="0" fontId="6" fillId="6" borderId="14" xfId="0" applyFont="1" applyFill="1" applyBorder="1" applyAlignment="1" applyProtection="1">
      <alignment horizontal="center" vertical="center"/>
      <protection hidden="1"/>
    </xf>
    <xf numFmtId="0" fontId="6" fillId="6" borderId="15" xfId="0" applyFont="1" applyFill="1" applyBorder="1" applyAlignment="1" applyProtection="1">
      <alignment horizontal="center" vertical="center"/>
      <protection hidden="1"/>
    </xf>
    <xf numFmtId="0" fontId="6" fillId="6" borderId="16" xfId="0" applyFont="1" applyFill="1" applyBorder="1" applyAlignment="1" applyProtection="1">
      <alignment horizontal="center" vertical="center"/>
      <protection hidden="1"/>
    </xf>
    <xf numFmtId="0" fontId="47" fillId="2" borderId="9" xfId="0" applyFont="1" applyFill="1" applyBorder="1" applyAlignment="1" applyProtection="1">
      <alignment horizontal="center" vertical="center"/>
      <protection hidden="1"/>
    </xf>
    <xf numFmtId="0" fontId="47" fillId="2" borderId="19" xfId="0" applyFont="1" applyFill="1" applyBorder="1" applyAlignment="1" applyProtection="1">
      <alignment horizontal="center" vertical="center"/>
      <protection hidden="1"/>
    </xf>
    <xf numFmtId="0" fontId="47" fillId="2" borderId="10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18" fillId="6" borderId="45" xfId="0" applyFont="1" applyFill="1" applyBorder="1" applyAlignment="1" applyProtection="1">
      <alignment horizontal="center" vertical="center"/>
      <protection hidden="1"/>
    </xf>
    <xf numFmtId="15" fontId="8" fillId="6" borderId="14" xfId="0" applyNumberFormat="1" applyFont="1" applyFill="1" applyBorder="1" applyAlignment="1" applyProtection="1">
      <alignment horizontal="center" vertical="center"/>
      <protection locked="0"/>
    </xf>
    <xf numFmtId="15" fontId="8" fillId="6" borderId="15" xfId="0" applyNumberFormat="1" applyFont="1" applyFill="1" applyBorder="1" applyAlignment="1" applyProtection="1">
      <alignment horizontal="center" vertical="center"/>
      <protection locked="0"/>
    </xf>
    <xf numFmtId="15" fontId="8" fillId="6" borderId="16" xfId="0" applyNumberFormat="1" applyFont="1" applyFill="1" applyBorder="1" applyAlignment="1" applyProtection="1">
      <alignment horizontal="center" vertical="center"/>
      <protection locked="0"/>
    </xf>
    <xf numFmtId="9" fontId="11" fillId="2" borderId="0" xfId="0" applyNumberFormat="1" applyFont="1" applyFill="1" applyAlignment="1" applyProtection="1">
      <alignment horizontal="right" vertical="top"/>
      <protection hidden="1"/>
    </xf>
    <xf numFmtId="167" fontId="11" fillId="0" borderId="0" xfId="0" applyNumberFormat="1" applyFont="1" applyAlignment="1" applyProtection="1">
      <alignment horizontal="center" vertical="top"/>
      <protection hidden="1"/>
    </xf>
    <xf numFmtId="169" fontId="11" fillId="2" borderId="0" xfId="0" applyNumberFormat="1" applyFont="1" applyFill="1" applyAlignment="1" applyProtection="1">
      <alignment horizontal="left" vertical="top"/>
      <protection hidden="1"/>
    </xf>
    <xf numFmtId="177" fontId="18" fillId="6" borderId="14" xfId="0" applyNumberFormat="1" applyFont="1" applyFill="1" applyBorder="1" applyAlignment="1" applyProtection="1">
      <alignment horizontal="center" vertical="center"/>
      <protection hidden="1"/>
    </xf>
    <xf numFmtId="177" fontId="18" fillId="6" borderId="15" xfId="0" applyNumberFormat="1" applyFont="1" applyFill="1" applyBorder="1" applyAlignment="1" applyProtection="1">
      <alignment horizontal="center" vertical="center"/>
      <protection hidden="1"/>
    </xf>
    <xf numFmtId="177" fontId="18" fillId="6" borderId="16" xfId="0" applyNumberFormat="1" applyFont="1" applyFill="1" applyBorder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right" vertical="top"/>
      <protection hidden="1"/>
    </xf>
    <xf numFmtId="176" fontId="8" fillId="6" borderId="14" xfId="0" applyNumberFormat="1" applyFont="1" applyFill="1" applyBorder="1" applyAlignment="1" applyProtection="1">
      <alignment horizontal="center" vertical="top"/>
      <protection hidden="1"/>
    </xf>
    <xf numFmtId="176" fontId="8" fillId="6" borderId="15" xfId="0" applyNumberFormat="1" applyFont="1" applyFill="1" applyBorder="1" applyAlignment="1" applyProtection="1">
      <alignment horizontal="center" vertical="top"/>
      <protection hidden="1"/>
    </xf>
    <xf numFmtId="176" fontId="8" fillId="6" borderId="16" xfId="0" applyNumberFormat="1" applyFont="1" applyFill="1" applyBorder="1" applyAlignment="1" applyProtection="1">
      <alignment horizontal="center" vertical="top"/>
      <protection hidden="1"/>
    </xf>
    <xf numFmtId="10" fontId="11" fillId="2" borderId="0" xfId="0" applyNumberFormat="1" applyFont="1" applyFill="1" applyAlignment="1" applyProtection="1">
      <alignment horizontal="left" vertical="top"/>
      <protection hidden="1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left" vertical="center"/>
      <protection hidden="1"/>
    </xf>
    <xf numFmtId="0" fontId="18" fillId="6" borderId="48" xfId="0" applyFont="1" applyFill="1" applyBorder="1" applyAlignment="1" applyProtection="1">
      <alignment horizontal="center" vertical="center"/>
      <protection hidden="1"/>
    </xf>
    <xf numFmtId="0" fontId="18" fillId="6" borderId="49" xfId="0" applyFont="1" applyFill="1" applyBorder="1" applyAlignment="1" applyProtection="1">
      <alignment horizontal="center" vertical="center"/>
      <protection hidden="1"/>
    </xf>
    <xf numFmtId="0" fontId="19" fillId="3" borderId="14" xfId="0" applyFont="1" applyFill="1" applyBorder="1" applyAlignment="1" applyProtection="1">
      <alignment horizontal="center" vertical="center"/>
      <protection hidden="1"/>
    </xf>
    <xf numFmtId="0" fontId="19" fillId="3" borderId="15" xfId="0" applyFont="1" applyFill="1" applyBorder="1" applyAlignment="1" applyProtection="1">
      <alignment horizontal="center" vertical="center"/>
      <protection hidden="1"/>
    </xf>
    <xf numFmtId="0" fontId="19" fillId="3" borderId="16" xfId="0" applyFont="1" applyFill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 applyProtection="1">
      <alignment horizontal="left" vertical="center"/>
      <protection hidden="1"/>
    </xf>
    <xf numFmtId="0" fontId="22" fillId="2" borderId="39" xfId="0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33" fillId="0" borderId="8" xfId="0" applyFont="1" applyBorder="1" applyAlignment="1" applyProtection="1">
      <alignment horizontal="center" vertical="center"/>
      <protection hidden="1"/>
    </xf>
    <xf numFmtId="9" fontId="18" fillId="6" borderId="14" xfId="0" applyNumberFormat="1" applyFont="1" applyFill="1" applyBorder="1" applyAlignment="1" applyProtection="1">
      <alignment horizontal="center" vertical="center"/>
      <protection hidden="1"/>
    </xf>
    <xf numFmtId="9" fontId="18" fillId="6" borderId="15" xfId="0" applyNumberFormat="1" applyFont="1" applyFill="1" applyBorder="1" applyAlignment="1" applyProtection="1">
      <alignment horizontal="center" vertical="center"/>
      <protection hidden="1"/>
    </xf>
    <xf numFmtId="9" fontId="18" fillId="6" borderId="16" xfId="0" applyNumberFormat="1" applyFont="1" applyFill="1" applyBorder="1" applyAlignment="1" applyProtection="1">
      <alignment horizontal="center" vertical="center"/>
      <protection hidden="1"/>
    </xf>
    <xf numFmtId="170" fontId="11" fillId="2" borderId="7" xfId="0" applyNumberFormat="1" applyFont="1" applyFill="1" applyBorder="1" applyAlignment="1" applyProtection="1">
      <alignment horizontal="left" vertical="top"/>
      <protection hidden="1"/>
    </xf>
    <xf numFmtId="14" fontId="45" fillId="0" borderId="8" xfId="0" applyNumberFormat="1" applyFont="1" applyBorder="1" applyAlignment="1" applyProtection="1">
      <alignment horizontal="center" vertical="center"/>
      <protection hidden="1"/>
    </xf>
    <xf numFmtId="176" fontId="8" fillId="6" borderId="14" xfId="0" applyNumberFormat="1" applyFont="1" applyFill="1" applyBorder="1" applyAlignment="1" applyProtection="1">
      <alignment horizontal="center" vertical="center"/>
      <protection hidden="1"/>
    </xf>
    <xf numFmtId="176" fontId="8" fillId="6" borderId="15" xfId="0" applyNumberFormat="1" applyFont="1" applyFill="1" applyBorder="1" applyAlignment="1" applyProtection="1">
      <alignment horizontal="center" vertical="center"/>
      <protection hidden="1"/>
    </xf>
    <xf numFmtId="176" fontId="8" fillId="6" borderId="16" xfId="0" applyNumberFormat="1" applyFont="1" applyFill="1" applyBorder="1" applyAlignment="1" applyProtection="1">
      <alignment horizontal="center" vertical="center"/>
      <protection hidden="1"/>
    </xf>
    <xf numFmtId="0" fontId="19" fillId="3" borderId="11" xfId="0" applyFont="1" applyFill="1" applyBorder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right" vertical="top"/>
      <protection hidden="1"/>
    </xf>
    <xf numFmtId="0" fontId="8" fillId="6" borderId="14" xfId="0" applyFont="1" applyFill="1" applyBorder="1" applyAlignment="1" applyProtection="1">
      <alignment horizontal="center" vertical="center"/>
      <protection hidden="1"/>
    </xf>
    <xf numFmtId="0" fontId="8" fillId="6" borderId="15" xfId="0" applyFont="1" applyFill="1" applyBorder="1" applyAlignment="1" applyProtection="1">
      <alignment horizontal="center" vertical="center"/>
      <protection hidden="1"/>
    </xf>
    <xf numFmtId="0" fontId="8" fillId="6" borderId="16" xfId="0" applyFont="1" applyFill="1" applyBorder="1" applyAlignment="1" applyProtection="1">
      <alignment horizontal="center" vertical="center"/>
      <protection hidden="1"/>
    </xf>
    <xf numFmtId="171" fontId="11" fillId="2" borderId="0" xfId="0" applyNumberFormat="1" applyFont="1" applyFill="1" applyAlignment="1" applyProtection="1">
      <alignment horizontal="right" vertical="top"/>
      <protection hidden="1"/>
    </xf>
    <xf numFmtId="0" fontId="46" fillId="0" borderId="0" xfId="0" applyFont="1" applyAlignment="1" applyProtection="1">
      <alignment horizontal="left" vertical="top"/>
      <protection hidden="1"/>
    </xf>
    <xf numFmtId="15" fontId="8" fillId="10" borderId="14" xfId="0" applyNumberFormat="1" applyFont="1" applyFill="1" applyBorder="1" applyAlignment="1" applyProtection="1">
      <alignment horizontal="center" vertical="center"/>
      <protection locked="0"/>
    </xf>
    <xf numFmtId="15" fontId="8" fillId="10" borderId="15" xfId="0" applyNumberFormat="1" applyFont="1" applyFill="1" applyBorder="1" applyAlignment="1" applyProtection="1">
      <alignment horizontal="center" vertical="center"/>
      <protection locked="0"/>
    </xf>
    <xf numFmtId="15" fontId="8" fillId="10" borderId="16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wrapText="1"/>
      <protection hidden="1"/>
    </xf>
    <xf numFmtId="0" fontId="27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wrapText="1"/>
      <protection locked="0"/>
    </xf>
    <xf numFmtId="0" fontId="12" fillId="2" borderId="0" xfId="0" applyFont="1" applyFill="1" applyAlignment="1" applyProtection="1">
      <alignment horizontal="center"/>
      <protection locked="0"/>
    </xf>
    <xf numFmtId="14" fontId="66" fillId="14" borderId="0" xfId="0" applyNumberFormat="1" applyFont="1" applyFill="1" applyAlignment="1" applyProtection="1">
      <alignment horizontal="center" vertical="center"/>
      <protection locked="0"/>
    </xf>
    <xf numFmtId="0" fontId="34" fillId="2" borderId="14" xfId="0" applyFont="1" applyFill="1" applyBorder="1" applyAlignment="1" applyProtection="1">
      <alignment horizontal="center" vertical="center"/>
      <protection hidden="1"/>
    </xf>
    <xf numFmtId="0" fontId="34" fillId="2" borderId="16" xfId="0" applyFont="1" applyFill="1" applyBorder="1" applyAlignment="1" applyProtection="1">
      <alignment horizontal="center" vertical="center"/>
      <protection hidden="1"/>
    </xf>
    <xf numFmtId="172" fontId="28" fillId="0" borderId="0" xfId="0" applyNumberFormat="1" applyFont="1" applyAlignment="1" applyProtection="1">
      <alignment horizontal="left"/>
      <protection locked="0"/>
    </xf>
    <xf numFmtId="172" fontId="28" fillId="4" borderId="36" xfId="0" applyNumberFormat="1" applyFont="1" applyFill="1" applyBorder="1" applyAlignment="1" applyProtection="1">
      <alignment horizontal="center" vertical="center"/>
      <protection locked="0"/>
    </xf>
    <xf numFmtId="172" fontId="28" fillId="4" borderId="37" xfId="0" applyNumberFormat="1" applyFont="1" applyFill="1" applyBorder="1" applyAlignment="1" applyProtection="1">
      <alignment horizontal="center" vertical="center"/>
      <protection locked="0"/>
    </xf>
    <xf numFmtId="172" fontId="28" fillId="4" borderId="38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61" fillId="14" borderId="0" xfId="0" applyFont="1" applyFill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center" vertical="center"/>
      <protection hidden="1"/>
    </xf>
    <xf numFmtId="0" fontId="51" fillId="3" borderId="0" xfId="0" applyFont="1" applyFill="1" applyAlignment="1" applyProtection="1">
      <alignment horizontal="center" vertical="center"/>
      <protection locked="0"/>
    </xf>
    <xf numFmtId="0" fontId="6" fillId="5" borderId="30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center" vertical="center" wrapText="1"/>
      <protection hidden="1"/>
    </xf>
    <xf numFmtId="0" fontId="7" fillId="2" borderId="0" xfId="0" applyFont="1" applyFill="1" applyAlignment="1" applyProtection="1">
      <alignment horizontal="center" vertical="top"/>
      <protection locked="0"/>
    </xf>
    <xf numFmtId="0" fontId="56" fillId="2" borderId="20" xfId="2" applyFont="1" applyFill="1" applyBorder="1" applyAlignment="1" applyProtection="1">
      <alignment horizontal="left" vertical="center"/>
      <protection locked="0"/>
    </xf>
    <xf numFmtId="0" fontId="7" fillId="2" borderId="19" xfId="0" applyFont="1" applyFill="1" applyBorder="1" applyAlignment="1" applyProtection="1">
      <alignment horizontal="left" vertical="top"/>
      <protection locked="0"/>
    </xf>
    <xf numFmtId="0" fontId="22" fillId="2" borderId="29" xfId="0" applyFont="1" applyFill="1" applyBorder="1" applyAlignment="1" applyProtection="1">
      <alignment horizontal="right" vertical="center"/>
      <protection hidden="1"/>
    </xf>
    <xf numFmtId="0" fontId="22" fillId="2" borderId="0" xfId="0" applyFont="1" applyFill="1" applyAlignment="1" applyProtection="1">
      <alignment horizontal="right" vertical="center"/>
      <protection hidden="1"/>
    </xf>
    <xf numFmtId="0" fontId="22" fillId="2" borderId="34" xfId="0" applyFont="1" applyFill="1" applyBorder="1" applyAlignment="1" applyProtection="1">
      <alignment horizontal="right" vertical="center"/>
      <protection hidden="1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39" fillId="2" borderId="20" xfId="2" applyFill="1" applyBorder="1" applyAlignment="1" applyProtection="1">
      <alignment horizontal="center" vertical="top"/>
      <protection locked="0"/>
    </xf>
    <xf numFmtId="0" fontId="7" fillId="2" borderId="20" xfId="0" applyFont="1" applyFill="1" applyBorder="1" applyAlignment="1" applyProtection="1">
      <alignment horizontal="center" vertical="top"/>
      <protection locked="0"/>
    </xf>
    <xf numFmtId="14" fontId="22" fillId="2" borderId="21" xfId="0" applyNumberFormat="1" applyFont="1" applyFill="1" applyBorder="1" applyAlignment="1" applyProtection="1">
      <alignment horizontal="center" vertical="center"/>
      <protection hidden="1"/>
    </xf>
    <xf numFmtId="0" fontId="22" fillId="2" borderId="21" xfId="0" applyFont="1" applyFill="1" applyBorder="1" applyAlignment="1" applyProtection="1">
      <alignment horizontal="center" vertical="center"/>
      <protection hidden="1"/>
    </xf>
    <xf numFmtId="0" fontId="22" fillId="2" borderId="34" xfId="0" applyFont="1" applyFill="1" applyBorder="1" applyAlignment="1" applyProtection="1">
      <alignment horizontal="center" vertical="center"/>
      <protection hidden="1"/>
    </xf>
    <xf numFmtId="0" fontId="22" fillId="2" borderId="35" xfId="0" applyFont="1" applyFill="1" applyBorder="1" applyAlignment="1" applyProtection="1">
      <alignment horizontal="right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locked="0"/>
    </xf>
    <xf numFmtId="0" fontId="6" fillId="5" borderId="33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top"/>
      <protection locked="0"/>
    </xf>
    <xf numFmtId="0" fontId="22" fillId="2" borderId="21" xfId="0" applyFont="1" applyFill="1" applyBorder="1" applyAlignment="1" applyProtection="1">
      <alignment horizontal="right" vertical="center"/>
      <protection hidden="1"/>
    </xf>
    <xf numFmtId="0" fontId="58" fillId="2" borderId="0" xfId="0" applyFont="1" applyFill="1" applyAlignment="1" applyProtection="1">
      <alignment horizontal="left" vertical="center"/>
      <protection hidden="1"/>
    </xf>
    <xf numFmtId="0" fontId="58" fillId="2" borderId="35" xfId="0" applyFont="1" applyFill="1" applyBorder="1" applyAlignment="1" applyProtection="1">
      <alignment horizontal="left" vertical="center"/>
      <protection hidden="1"/>
    </xf>
    <xf numFmtId="0" fontId="7" fillId="2" borderId="20" xfId="0" applyFont="1" applyFill="1" applyBorder="1" applyAlignment="1" applyProtection="1">
      <alignment horizontal="left" vertical="top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9" xfId="0" applyNumberFormat="1" applyFont="1" applyFill="1" applyBorder="1" applyAlignment="1" applyProtection="1">
      <alignment horizontal="center" vertical="top"/>
      <protection locked="0"/>
    </xf>
    <xf numFmtId="0" fontId="19" fillId="3" borderId="9" xfId="0" applyFont="1" applyFill="1" applyBorder="1" applyAlignment="1" applyProtection="1">
      <alignment horizontal="center" vertical="center"/>
      <protection hidden="1"/>
    </xf>
    <xf numFmtId="0" fontId="19" fillId="3" borderId="19" xfId="0" applyFont="1" applyFill="1" applyBorder="1" applyAlignment="1" applyProtection="1">
      <alignment horizontal="center" vertical="center"/>
      <protection hidden="1"/>
    </xf>
    <xf numFmtId="0" fontId="19" fillId="3" borderId="10" xfId="0" applyFont="1" applyFill="1" applyBorder="1" applyAlignment="1" applyProtection="1">
      <alignment horizontal="center" vertical="center"/>
      <protection hidden="1"/>
    </xf>
    <xf numFmtId="0" fontId="58" fillId="2" borderId="20" xfId="0" applyFont="1" applyFill="1" applyBorder="1" applyAlignment="1" applyProtection="1">
      <alignment horizontal="left" vertical="center"/>
      <protection hidden="1"/>
    </xf>
    <xf numFmtId="0" fontId="30" fillId="2" borderId="0" xfId="0" applyFont="1" applyFill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7" fillId="2" borderId="20" xfId="0" applyFont="1" applyFill="1" applyBorder="1" applyAlignment="1" applyProtection="1">
      <alignment vertical="top"/>
      <protection locked="0"/>
    </xf>
    <xf numFmtId="0" fontId="7" fillId="2" borderId="21" xfId="0" applyFont="1" applyFill="1" applyBorder="1" applyAlignment="1" applyProtection="1">
      <alignment horizontal="center" vertical="top"/>
      <protection locked="0"/>
    </xf>
    <xf numFmtId="0" fontId="22" fillId="2" borderId="27" xfId="0" applyFont="1" applyFill="1" applyBorder="1" applyAlignment="1" applyProtection="1">
      <alignment horizontal="right" vertical="center"/>
      <protection hidden="1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0" fontId="22" fillId="2" borderId="0" xfId="0" applyFont="1" applyFill="1" applyAlignment="1" applyProtection="1">
      <alignment horizontal="left" vertical="center"/>
      <protection hidden="1"/>
    </xf>
    <xf numFmtId="0" fontId="22" fillId="2" borderId="35" xfId="0" applyFont="1" applyFill="1" applyBorder="1" applyAlignment="1" applyProtection="1">
      <alignment horizontal="left" vertical="center"/>
      <protection hidden="1"/>
    </xf>
    <xf numFmtId="0" fontId="22" fillId="2" borderId="20" xfId="0" applyFont="1" applyFill="1" applyBorder="1" applyAlignment="1" applyProtection="1">
      <alignment horizontal="left" vertical="center"/>
      <protection hidden="1"/>
    </xf>
    <xf numFmtId="0" fontId="18" fillId="10" borderId="9" xfId="0" applyFont="1" applyFill="1" applyBorder="1" applyAlignment="1" applyProtection="1">
      <alignment horizontal="center" vertical="center"/>
      <protection locked="0"/>
    </xf>
    <xf numFmtId="0" fontId="18" fillId="10" borderId="19" xfId="0" applyFont="1" applyFill="1" applyBorder="1" applyAlignment="1" applyProtection="1">
      <alignment horizontal="center" vertical="center"/>
      <protection locked="0"/>
    </xf>
    <xf numFmtId="0" fontId="18" fillId="10" borderId="10" xfId="0" applyFont="1" applyFill="1" applyBorder="1" applyAlignment="1" applyProtection="1">
      <alignment horizontal="center" vertical="center"/>
      <protection locked="0"/>
    </xf>
    <xf numFmtId="0" fontId="40" fillId="0" borderId="21" xfId="0" applyFont="1" applyBorder="1" applyAlignment="1" applyProtection="1">
      <alignment vertical="top"/>
      <protection hidden="1"/>
    </xf>
    <xf numFmtId="0" fontId="40" fillId="0" borderId="0" xfId="0" applyFont="1" applyAlignment="1" applyProtection="1">
      <alignment vertical="top"/>
      <protection hidden="1"/>
    </xf>
    <xf numFmtId="0" fontId="18" fillId="10" borderId="41" xfId="0" applyFont="1" applyFill="1" applyBorder="1" applyAlignment="1" applyProtection="1">
      <alignment horizontal="center" vertical="center"/>
      <protection locked="0"/>
    </xf>
    <xf numFmtId="0" fontId="18" fillId="10" borderId="42" xfId="0" applyFont="1" applyFill="1" applyBorder="1" applyAlignment="1" applyProtection="1">
      <alignment horizontal="center" vertical="center"/>
      <protection locked="0"/>
    </xf>
    <xf numFmtId="0" fontId="18" fillId="10" borderId="43" xfId="0" applyFont="1" applyFill="1" applyBorder="1" applyAlignment="1" applyProtection="1">
      <alignment horizontal="center" vertical="center"/>
      <protection locked="0"/>
    </xf>
    <xf numFmtId="0" fontId="39" fillId="2" borderId="19" xfId="2" applyFill="1" applyBorder="1" applyAlignment="1" applyProtection="1">
      <alignment horizontal="center" vertical="top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</cellXfs>
  <cellStyles count="4">
    <cellStyle name="Hipervínculo" xfId="2" builtinId="8"/>
    <cellStyle name="Moneda" xfId="3" builtinId="4"/>
    <cellStyle name="Normal" xfId="0" builtinId="0"/>
    <cellStyle name="Porcentaje" xfId="1" builtinId="5"/>
  </cellStyles>
  <dxfs count="505"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strike val="0"/>
        <u val="none"/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rgb="FFFFFF00"/>
      </font>
    </dxf>
    <dxf>
      <font>
        <color rgb="FFFFFF00"/>
      </font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9" tint="0.39994506668294322"/>
      </font>
    </dxf>
    <dxf>
      <font>
        <color theme="9" tint="0.39994506668294322"/>
      </font>
    </dxf>
    <dxf>
      <font>
        <color theme="9" tint="0.39994506668294322"/>
      </font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3" formatCode="0%"/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65" formatCode="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2" formatCode="&quot;$&quot;#,##0.00;[Red]\-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165" formatCode="&quot;$&quot;#,##0.00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34" formatCode="_-&quot;$&quot;* #,##0.00_-;\-&quot;$&quot;* #,##0.00_-;_-&quot;$&quot;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numFmt numFmtId="20" formatCode="dd\-mmm\-yy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numFmt numFmtId="20" formatCode="dd\-mmm\-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0" hidden="0"/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  <protection locked="0" hidden="0"/>
    </dxf>
    <dxf>
      <fill>
        <patternFill patternType="solid">
          <fgColor indexed="64"/>
          <bgColor theme="0" tint="-4.9989318521683403E-2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numFmt numFmtId="0" formatCode="General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</font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entury Gothic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entury Gothic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theme="9"/>
        </left>
        <right style="thin">
          <color theme="9"/>
        </right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rgb="FFFFC000"/>
        </patternFill>
      </fill>
    </dxf>
  </dxfs>
  <tableStyles count="0" defaultTableStyle="TableStyleMedium2" defaultPivotStyle="PivotStyleLight16"/>
  <colors>
    <mruColors>
      <color rgb="FF9CC6E8"/>
      <color rgb="FFB6DBF4"/>
      <color rgb="FFB7BEF3"/>
      <color rgb="FFABC7FF"/>
      <color rgb="FFD997D1"/>
      <color rgb="FF00A1CA"/>
      <color rgb="FFAECFF4"/>
      <color rgb="FFACACF6"/>
      <color rgb="FF5B92FF"/>
      <color rgb="FF0044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251311</xdr:colOff>
      <xdr:row>3</xdr:row>
      <xdr:rowOff>151117</xdr:rowOff>
    </xdr:from>
    <xdr:to>
      <xdr:col>2</xdr:col>
      <xdr:colOff>1502344</xdr:colOff>
      <xdr:row>3</xdr:row>
      <xdr:rowOff>1251857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71" t="16350" r="14368" b="12009"/>
        <a:stretch/>
      </xdr:blipFill>
      <xdr:spPr>
        <a:xfrm>
          <a:off x="3966061" y="1838403"/>
          <a:ext cx="1251033" cy="1100740"/>
        </a:xfrm>
        <a:prstGeom prst="rect">
          <a:avLst/>
        </a:prstGeom>
      </xdr:spPr>
    </xdr:pic>
    <xdr:clientData/>
  </xdr:twoCellAnchor>
  <xdr:twoCellAnchor editAs="oneCell">
    <xdr:from>
      <xdr:col>2</xdr:col>
      <xdr:colOff>288798</xdr:colOff>
      <xdr:row>2</xdr:row>
      <xdr:rowOff>95803</xdr:rowOff>
    </xdr:from>
    <xdr:to>
      <xdr:col>2</xdr:col>
      <xdr:colOff>1432627</xdr:colOff>
      <xdr:row>2</xdr:row>
      <xdr:rowOff>1103681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31" t="19063" r="12220" b="15522"/>
        <a:stretch/>
      </xdr:blipFill>
      <xdr:spPr>
        <a:xfrm>
          <a:off x="4836986" y="524428"/>
          <a:ext cx="1143829" cy="1007878"/>
        </a:xfrm>
        <a:prstGeom prst="rect">
          <a:avLst/>
        </a:prstGeom>
      </xdr:spPr>
    </xdr:pic>
    <xdr:clientData/>
  </xdr:twoCellAnchor>
  <xdr:twoCellAnchor editAs="oneCell">
    <xdr:from>
      <xdr:col>2</xdr:col>
      <xdr:colOff>273844</xdr:colOff>
      <xdr:row>4</xdr:row>
      <xdr:rowOff>166687</xdr:rowOff>
    </xdr:from>
    <xdr:to>
      <xdr:col>2</xdr:col>
      <xdr:colOff>1405045</xdr:colOff>
      <xdr:row>4</xdr:row>
      <xdr:rowOff>1251667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2032" y="3059906"/>
          <a:ext cx="1131201" cy="1084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-4488494</xdr:rowOff>
        </xdr:from>
        <xdr:to>
          <xdr:col>0</xdr:col>
          <xdr:colOff>0</xdr:colOff>
          <xdr:row>0</xdr:row>
          <xdr:rowOff>-4488494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pSpPr/>
          </xdr:nvGrpSpPr>
          <xdr:grpSpPr>
            <a:xfrm>
              <a:off x="0" y="-4488494"/>
              <a:ext cx="0" cy="0"/>
              <a:chOff x="0" y="-4488494"/>
              <a:chExt cx="0" cy="0"/>
            </a:xfrm>
          </xdr:grpSpPr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9525</xdr:rowOff>
        </xdr:from>
        <xdr:to>
          <xdr:col>1</xdr:col>
          <xdr:colOff>965654</xdr:colOff>
          <xdr:row>5</xdr:row>
          <xdr:rowOff>118661</xdr:rowOff>
        </xdr:to>
        <xdr:pic>
          <xdr:nvPicPr>
            <xdr:cNvPr id="3" name="Imagen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B_IMAGEN" spid="_x0000_s7338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0" y="9525"/>
              <a:ext cx="1669676" cy="1434353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22965</xdr:colOff>
          <xdr:row>136</xdr:row>
          <xdr:rowOff>205365</xdr:rowOff>
        </xdr:from>
        <xdr:to>
          <xdr:col>4</xdr:col>
          <xdr:colOff>225338</xdr:colOff>
          <xdr:row>146</xdr:row>
          <xdr:rowOff>186330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GrpSpPr/>
          </xdr:nvGrpSpPr>
          <xdr:grpSpPr>
            <a:xfrm>
              <a:off x="315239" y="10571488"/>
              <a:ext cx="1235770" cy="1778345"/>
              <a:chOff x="410556" y="26396425"/>
              <a:chExt cx="924880" cy="2109094"/>
            </a:xfrm>
          </xdr:grpSpPr>
          <xdr:sp macro="" textlink="">
            <xdr:nvSpPr>
              <xdr:cNvPr id="3103" name="Check Box 31" hidden="1">
                <a:extLst>
                  <a:ext uri="{63B3BB69-23CF-44E3-9099-C40C66FF867C}">
                    <a14:compatExt spid="_x0000_s3103"/>
                  </a:ext>
                  <a:ext uri="{FF2B5EF4-FFF2-40B4-BE49-F238E27FC236}">
                    <a16:creationId xmlns:a16="http://schemas.microsoft.com/office/drawing/2014/main" id="{00000000-0008-0000-0300-00001F0C0000}"/>
                  </a:ext>
                </a:extLst>
              </xdr:cNvPr>
              <xdr:cNvSpPr/>
            </xdr:nvSpPr>
            <xdr:spPr bwMode="auto">
              <a:xfrm>
                <a:off x="410556" y="26396425"/>
                <a:ext cx="375733" cy="29025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04" name="Check Box 32" hidden="1">
                <a:extLst>
                  <a:ext uri="{63B3BB69-23CF-44E3-9099-C40C66FF867C}">
                    <a14:compatExt spid="_x0000_s3104"/>
                  </a:ext>
                  <a:ext uri="{FF2B5EF4-FFF2-40B4-BE49-F238E27FC236}">
                    <a16:creationId xmlns:a16="http://schemas.microsoft.com/office/drawing/2014/main" id="{00000000-0008-0000-0300-0000200C0000}"/>
                  </a:ext>
                </a:extLst>
              </xdr:cNvPr>
              <xdr:cNvSpPr/>
            </xdr:nvSpPr>
            <xdr:spPr bwMode="auto">
              <a:xfrm>
                <a:off x="420190" y="26860806"/>
                <a:ext cx="433538" cy="3483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06" name="Check Box 34" hidden="1">
                <a:extLst>
                  <a:ext uri="{63B3BB69-23CF-44E3-9099-C40C66FF867C}">
                    <a14:compatExt spid="_x0000_s3106"/>
                  </a:ext>
                  <a:ext uri="{FF2B5EF4-FFF2-40B4-BE49-F238E27FC236}">
                    <a16:creationId xmlns:a16="http://schemas.microsoft.com/office/drawing/2014/main" id="{00000000-0008-0000-0300-0000220C0000}"/>
                  </a:ext>
                </a:extLst>
              </xdr:cNvPr>
              <xdr:cNvSpPr/>
            </xdr:nvSpPr>
            <xdr:spPr bwMode="auto">
              <a:xfrm>
                <a:off x="420190" y="27692859"/>
                <a:ext cx="915246" cy="36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11" name="Check Box 39" hidden="1">
                <a:extLst>
                  <a:ext uri="{63B3BB69-23CF-44E3-9099-C40C66FF867C}">
                    <a14:compatExt spid="_x0000_s3111"/>
                  </a:ext>
                  <a:ext uri="{FF2B5EF4-FFF2-40B4-BE49-F238E27FC236}">
                    <a16:creationId xmlns:a16="http://schemas.microsoft.com/office/drawing/2014/main" id="{00000000-0008-0000-0300-0000270C0000}"/>
                  </a:ext>
                </a:extLst>
              </xdr:cNvPr>
              <xdr:cNvSpPr/>
            </xdr:nvSpPr>
            <xdr:spPr bwMode="auto">
              <a:xfrm>
                <a:off x="420190" y="28128195"/>
                <a:ext cx="915246" cy="37732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3112" name="Check Box 40" hidden="1">
                <a:extLst>
                  <a:ext uri="{63B3BB69-23CF-44E3-9099-C40C66FF867C}">
                    <a14:compatExt spid="_x0000_s3112"/>
                  </a:ext>
                  <a:ext uri="{FF2B5EF4-FFF2-40B4-BE49-F238E27FC236}">
                    <a16:creationId xmlns:a16="http://schemas.microsoft.com/office/drawing/2014/main" id="{00000000-0008-0000-0300-0000280C0000}"/>
                  </a:ext>
                </a:extLst>
              </xdr:cNvPr>
              <xdr:cNvSpPr/>
            </xdr:nvSpPr>
            <xdr:spPr bwMode="auto">
              <a:xfrm>
                <a:off x="429824" y="27286510"/>
                <a:ext cx="433538" cy="3482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-4488494</xdr:rowOff>
        </xdr:from>
        <xdr:to>
          <xdr:col>0</xdr:col>
          <xdr:colOff>0</xdr:colOff>
          <xdr:row>0</xdr:row>
          <xdr:rowOff>-4488494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GrpSpPr/>
          </xdr:nvGrpSpPr>
          <xdr:grpSpPr>
            <a:xfrm>
              <a:off x="0" y="-4488494"/>
              <a:ext cx="0" cy="0"/>
              <a:chOff x="0" y="-4488494"/>
              <a:chExt cx="0" cy="0"/>
            </a:xfrm>
          </xdr:grpSpPr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</xdr:colOff>
          <xdr:row>114</xdr:row>
          <xdr:rowOff>38100</xdr:rowOff>
        </xdr:from>
        <xdr:to>
          <xdr:col>3</xdr:col>
          <xdr:colOff>9525</xdr:colOff>
          <xdr:row>118</xdr:row>
          <xdr:rowOff>266700</xdr:rowOff>
        </xdr:to>
        <xdr:grpSp>
          <xdr:nvGrpSpPr>
            <xdr:cNvPr id="3143" name="Grupo 2">
              <a:extLst>
                <a:ext uri="{FF2B5EF4-FFF2-40B4-BE49-F238E27FC236}">
                  <a16:creationId xmlns:a16="http://schemas.microsoft.com/office/drawing/2014/main" id="{00000000-0008-0000-0300-0000470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11324" y="5351223"/>
              <a:ext cx="783790" cy="1158449"/>
              <a:chOff x="4063" y="182238"/>
              <a:chExt cx="4686" cy="14286"/>
            </a:xfrm>
          </xdr:grpSpPr>
        </xdr:grp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gamacair/Downloads/Presupuesto%20Marketing%20CCI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Mensual"/>
      <sheetName val="DATOS"/>
    </sheetNames>
    <sheetDataSet>
      <sheetData sheetId="0" refreshError="1"/>
      <sheetData sheetId="1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65F8D3E0-EB69-489C-BD6D-DA80FD7E1264}" autoFormatId="16" applyNumberFormats="0" applyBorderFormats="0" applyFontFormats="0" applyPatternFormats="0" applyAlignmentFormats="0" applyWidthHeightFormats="0">
  <queryTableRefresh nextId="144">
    <queryTableFields count="23">
      <queryTableField id="1" name="LLAVE" tableColumnId="1"/>
      <queryTableField id="2" name="REFERENCIA" tableColumnId="2"/>
      <queryTableField id="3" name="DESARROLLO O PARQUE" tableColumnId="3"/>
      <queryTableField id="4" name="CONDOMINIO" tableColumnId="4"/>
      <queryTableField id="5" name="CLUSTER" tableColumnId="5"/>
      <queryTableField id="6" name="LOTE" tableColumnId="6"/>
      <queryTableField id="7" name="UNIDAD" tableColumnId="7"/>
      <queryTableField id="8" name="TIPO TERRENO" tableColumnId="8"/>
      <queryTableField id="9" name="SUPERFICIE" tableColumnId="9"/>
      <queryTableField id="10" name="PRECIOS" tableColumnId="10"/>
      <queryTableField id="11" name="PRECIO DE LISTA" tableColumnId="11"/>
      <queryTableField id="12" name="IMPORTE DE LISTA" tableColumnId="12"/>
      <queryTableField id="13" name="DESCUENTO PROMOCION" tableColumnId="13"/>
      <queryTableField id="14" name="PRECIO UNITARIO" tableColumnId="14"/>
      <queryTableField id="15" name="IMPORTE NETO" tableColumnId="15"/>
      <queryTableField id="16" name="PORC ENGANCHE" tableColumnId="16"/>
      <queryTableField id="17" name="IMPORTE ENGANCHE" tableColumnId="17"/>
      <queryTableField id="18" name="PORC PP" tableColumnId="18"/>
      <queryTableField id="19" name="IMPORTE PP" tableColumnId="19"/>
      <queryTableField id="20" name="ENGANCHE FINAL" tableColumnId="20"/>
      <queryTableField id="21" name="IMPORTE A FINANCIAR" tableColumnId="21"/>
      <queryTableField id="22" name="IMPORTE FINAL" tableColumnId="22"/>
      <queryTableField id="23" name="PU REAL" tableColumnId="23"/>
    </queryTableFields>
  </queryTableRefresh>
</queryTable>
</file>

<file path=xl/tables/_rels/table5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FF7201-800E-4D57-AC2C-053D4C4C718F}" name="Tabla1" displayName="Tabla1" ref="E6:E9" totalsRowShown="0" headerRowDxfId="504" dataDxfId="503">
  <autoFilter ref="E6:E9" xr:uid="{C0FF7201-800E-4D57-AC2C-053D4C4C718F}"/>
  <tableColumns count="1">
    <tableColumn id="1" xr3:uid="{3C0276A3-E759-4630-8CCD-29F672386231}" name="DESARROLLO" dataDxfId="50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EFC197-AC92-45BD-AA48-0E3B5CB0432B}" name="Tabla10" displayName="Tabla10" ref="N14:N18" totalsRowShown="0" headerRowDxfId="477" dataDxfId="476">
  <autoFilter ref="N14:N18" xr:uid="{00EFC197-AC92-45BD-AA48-0E3B5CB0432B}"/>
  <tableColumns count="1">
    <tableColumn id="1" xr3:uid="{1E5CD6D8-F7A1-4F03-8165-4B2718606AA4}" name="VIVE EN CASA " dataDxfId="47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AAA928D-395C-4378-849F-2652A7D95B54}" name="Tabla12" displayName="Tabla12" ref="N20:N24" totalsRowShown="0" headerRowDxfId="474" dataDxfId="473">
  <autoFilter ref="N20:N24" xr:uid="{0AAA928D-395C-4378-849F-2652A7D95B54}"/>
  <tableColumns count="1">
    <tableColumn id="1" xr3:uid="{DF872102-2ACF-464D-A8B3-E4FBD0857207}" name="VIVE EN CASA " dataDxfId="47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B65943E-4349-408B-B7D5-F65B7A20627B}" name="Tabla14" displayName="Tabla14" ref="N27:N30" totalsRowShown="0" headerRowDxfId="471" dataDxfId="470">
  <autoFilter ref="N27:N30" xr:uid="{2B65943E-4349-408B-B7D5-F65B7A20627B}"/>
  <tableColumns count="1">
    <tableColumn id="1" xr3:uid="{D15FC266-75A3-4101-98F9-9C45BD592D20}" name="TIPO DE CONTRATO" dataDxfId="46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D5E7087-6ECE-4542-8C60-BD38370C6691}" name="Tabla13" displayName="Tabla13" ref="N32:N35" totalsRowShown="0" headerRowDxfId="468" dataDxfId="467">
  <autoFilter ref="N32:N35" xr:uid="{0D5E7087-6ECE-4542-8C60-BD38370C6691}"/>
  <tableColumns count="1">
    <tableColumn id="1" xr3:uid="{49E49CE5-0FA3-4C92-ACB5-A0430B52FF9E}" name="ENGANCHE DIFERIDO:" dataDxfId="466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4C50C0-DCD8-4C4D-ABD2-81F44BF59846}" name="Tabla15" displayName="Tabla15" ref="Q6:Q16" totalsRowShown="0" headerRowDxfId="465" dataDxfId="463" headerRowBorderDxfId="464" tableBorderDxfId="462" totalsRowBorderDxfId="461">
  <autoFilter ref="Q6:Q16" xr:uid="{104C50C0-DCD8-4C4D-ABD2-81F44BF59846}"/>
  <tableColumns count="1">
    <tableColumn id="1" xr3:uid="{31B8535D-0D24-48DD-81A5-D40B8AC38A3E}" name="DESIERTO 1" dataDxfId="46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72F5263-8639-442D-B907-85DD7CE2F216}" name="Tabla19" displayName="Tabla19" ref="R6:R16" totalsRowShown="0" headerRowDxfId="459" dataDxfId="457" headerRowBorderDxfId="458" tableBorderDxfId="456" totalsRowBorderDxfId="455">
  <autoFilter ref="R6:R16" xr:uid="{672F5263-8639-442D-B907-85DD7CE2F216}"/>
  <tableColumns count="1">
    <tableColumn id="1" xr3:uid="{C4441D38-322C-491F-B9A3-6F80EA12FDA2}" name="DESIERTO 2" dataDxfId="454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580257F-7D4F-4BF4-9F71-B709CE362C30}" name="Tabla20" displayName="Tabla20" ref="S6:S16" totalsRowShown="0" headerRowDxfId="453" dataDxfId="451" headerRowBorderDxfId="452" tableBorderDxfId="450" totalsRowBorderDxfId="449">
  <autoFilter ref="S6:S16" xr:uid="{4580257F-7D4F-4BF4-9F71-B709CE362C30}"/>
  <tableColumns count="1">
    <tableColumn id="1" xr3:uid="{AAEB6100-4A8E-490F-81D8-FC27A42F678D}" name="DESIERTO 3" dataDxfId="448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A06D0F9-2934-4F93-BEA6-64593C23A2A1}" name="Tabla21" displayName="Tabla21" ref="T6:T16" totalsRowShown="0" headerRowDxfId="447" dataDxfId="445" headerRowBorderDxfId="446" tableBorderDxfId="444" totalsRowBorderDxfId="443">
  <autoFilter ref="T6:T16" xr:uid="{BA06D0F9-2934-4F93-BEA6-64593C23A2A1}"/>
  <tableColumns count="1">
    <tableColumn id="1" xr3:uid="{C849F12F-9C0C-41F6-A300-BF9F274A4C27}" name="DESIERTO 4" dataDxfId="44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ABBD010-D8AD-44FD-804B-3AD790CD5F4A}" name="Tabla22" displayName="Tabla22" ref="U6:U16" totalsRowShown="0" headerRowDxfId="441" dataDxfId="439" headerRowBorderDxfId="440" tableBorderDxfId="438" totalsRowBorderDxfId="437">
  <autoFilter ref="U6:U16" xr:uid="{EABBD010-D8AD-44FD-804B-3AD790CD5F4A}"/>
  <tableColumns count="1">
    <tableColumn id="1" xr3:uid="{5AA798D5-A8E6-4F64-AC35-E1DC0F6A81D3}" name="TAIGA 1" dataDxfId="436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0967E1B-3682-42EF-8841-44A76327D4B5}" name="Tabla23" displayName="Tabla23" ref="V6:V16" totalsRowShown="0" headerRowDxfId="435" dataDxfId="433" headerRowBorderDxfId="434" tableBorderDxfId="432" totalsRowBorderDxfId="431">
  <autoFilter ref="V6:V16" xr:uid="{A0967E1B-3682-42EF-8841-44A76327D4B5}"/>
  <tableColumns count="1">
    <tableColumn id="1" xr3:uid="{326FE947-7426-44D4-A128-2B8D0BB90CAC}" name="TAIGA 2" dataDxfId="43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CF07A6-41DC-415A-9858-871126BE4DE6}" name="Tabla2" displayName="Tabla2" ref="F6:F34" totalsRowShown="0" headerRowDxfId="501" dataDxfId="500">
  <autoFilter ref="F6:F34" xr:uid="{63CF07A6-41DC-415A-9858-871126BE4DE6}"/>
  <tableColumns count="1">
    <tableColumn id="1" xr3:uid="{AE6979EC-982F-4E37-8C29-C89CFE6AA10C}" name="PBC" dataDxfId="499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D8014E8-D445-418D-8BB3-0C2034ABF29C}" name="Tabla24" displayName="Tabla24" ref="W6:W16" totalsRowShown="0" headerRowDxfId="429" dataDxfId="427" headerRowBorderDxfId="428" tableBorderDxfId="426" totalsRowBorderDxfId="425">
  <autoFilter ref="W6:W16" xr:uid="{4D8014E8-D445-418D-8BB3-0C2034ABF29C}"/>
  <tableColumns count="1">
    <tableColumn id="1" xr3:uid="{3DFA1ED1-B829-4118-92D8-4B966906325A}" name="TAIGA 3" dataDxfId="424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131A270-ADEC-414A-AE1D-0B68DFDE9A88}" name="Tabla25" displayName="Tabla25" ref="X6:X16" totalsRowShown="0" headerRowDxfId="423" dataDxfId="421" headerRowBorderDxfId="422" tableBorderDxfId="420" totalsRowBorderDxfId="419">
  <autoFilter ref="X6:X16" xr:uid="{2131A270-ADEC-414A-AE1D-0B68DFDE9A88}"/>
  <tableColumns count="1">
    <tableColumn id="1" xr3:uid="{A6BFF586-DE74-4535-B621-0644801154D0}" name="PARAMO 1" dataDxfId="41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B2B456E-2846-44C2-A4D8-03D4589CB3D7}" name="Tabla26" displayName="Tabla26" ref="Y6:Y16" totalsRowShown="0" headerRowDxfId="417" dataDxfId="415" headerRowBorderDxfId="416" tableBorderDxfId="414" totalsRowBorderDxfId="413">
  <autoFilter ref="Y6:Y16" xr:uid="{DB2B456E-2846-44C2-A4D8-03D4589CB3D7}"/>
  <tableColumns count="1">
    <tableColumn id="1" xr3:uid="{C3340702-CB88-460F-830F-53BEB5C75A4D}" name="PARAMO 2" dataDxfId="412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5E793AB-E5E2-4AE9-8983-40F535B2AC50}" name="Tabla27" displayName="Tabla27" ref="Z6:Z16" totalsRowShown="0" headerRowDxfId="411" dataDxfId="409" headerRowBorderDxfId="410" tableBorderDxfId="408" totalsRowBorderDxfId="407">
  <autoFilter ref="Z6:Z16" xr:uid="{A5E793AB-E5E2-4AE9-8983-40F535B2AC50}"/>
  <tableColumns count="1">
    <tableColumn id="1" xr3:uid="{B772E297-FDC3-4872-9E4E-9EE5B4CBC07D}" name="PARAMO 3" dataDxfId="406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9275E8D-D0F9-489A-801B-932DA60ED07C}" name="Tabla28" displayName="Tabla28" ref="AA6:AA35" totalsRowShown="0" headerRowDxfId="405" dataDxfId="403" headerRowBorderDxfId="404" tableBorderDxfId="402" totalsRowBorderDxfId="401">
  <autoFilter ref="AA6:AA35" xr:uid="{59275E8D-D0F9-489A-801B-932DA60ED07C}"/>
  <tableColumns count="1">
    <tableColumn id="1" xr3:uid="{B19B0891-1847-473B-8ABC-794804ADB06F}" name="SELVA 1" dataDxfId="400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13EFA94-2B4F-4DEA-A0CA-A2A8FE02B1DE}" name="Tabla29" displayName="Tabla29" ref="AB6:AB21" totalsRowShown="0" headerRowDxfId="399" dataDxfId="397" headerRowBorderDxfId="398" tableBorderDxfId="396" totalsRowBorderDxfId="395">
  <autoFilter ref="AB6:AB21" xr:uid="{E13EFA94-2B4F-4DEA-A0CA-A2A8FE02B1DE}"/>
  <tableColumns count="1">
    <tableColumn id="1" xr3:uid="{1BB457D9-865B-4954-8F1A-462D41A38778}" name="SELVA 2" dataDxfId="394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05DDCCD-CF27-4BAD-9DF6-EC1B23F8ECD3}" name="Tabla30" displayName="Tabla30" ref="AC6:AC21" totalsRowShown="0" headerRowDxfId="393" dataDxfId="391" headerRowBorderDxfId="392" tableBorderDxfId="390" totalsRowBorderDxfId="389">
  <autoFilter ref="AC6:AC21" xr:uid="{205DDCCD-CF27-4BAD-9DF6-EC1B23F8ECD3}"/>
  <tableColumns count="1">
    <tableColumn id="1" xr3:uid="{BE5D3D7F-E6B2-4DE0-AF28-A2674CC895EB}" name="SELVA 3" dataDxfId="388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8263E734-1478-4236-9537-B8EE8BF2D35A}" name="Tabla31" displayName="Tabla31" ref="AD6:AD21" totalsRowShown="0" headerRowDxfId="387" dataDxfId="385" headerRowBorderDxfId="386" tableBorderDxfId="384" totalsRowBorderDxfId="383">
  <autoFilter ref="AD6:AD21" xr:uid="{8263E734-1478-4236-9537-B8EE8BF2D35A}"/>
  <tableColumns count="1">
    <tableColumn id="1" xr3:uid="{F5D5556E-2503-4F9E-84A8-3C53DDDFD680}" name="SELVA 4" dataDxfId="382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976F6C30-665B-42DE-B2FB-AD3BFB7DD45C}" name="Tabla32" displayName="Tabla32" ref="AE6:AE21" totalsRowShown="0" headerRowDxfId="381" dataDxfId="379" headerRowBorderDxfId="380" tableBorderDxfId="378" totalsRowBorderDxfId="377">
  <autoFilter ref="AE6:AE21" xr:uid="{976F6C30-665B-42DE-B2FB-AD3BFB7DD45C}"/>
  <tableColumns count="1">
    <tableColumn id="1" xr3:uid="{D175DFD6-782D-4BBD-81AF-7ACFF258136C}" name="BOSQUE 1" dataDxfId="376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6B8EECC-7120-47D3-BD86-5A44EC581FA9}" name="Tabla33" displayName="Tabla33" ref="AF6:AF21" totalsRowShown="0" headerRowDxfId="375" dataDxfId="373" headerRowBorderDxfId="374" tableBorderDxfId="372" totalsRowBorderDxfId="371">
  <autoFilter ref="AF6:AF21" xr:uid="{F6B8EECC-7120-47D3-BD86-5A44EC581FA9}"/>
  <tableColumns count="1">
    <tableColumn id="1" xr3:uid="{C4284041-FFC4-4732-BE44-EB0D385F7358}" name="BOSQUE 2" dataDxfId="37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A34B3AD-155D-4360-BCA3-6891B49E4F00}" name="Tabla3" displayName="Tabla3" ref="G6:G9" totalsRowShown="0" headerRowDxfId="498" dataDxfId="497">
  <autoFilter ref="G6:G9" xr:uid="{2A34B3AD-155D-4360-BCA3-6891B49E4F00}"/>
  <tableColumns count="1">
    <tableColumn id="1" xr3:uid="{745686E1-1E23-4E48-978A-E4BB6572EC13}" name="LPBC" dataDxfId="496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4EA70E3F-0975-4F9A-A987-1A20B3A14F88}" name="Tabla34" displayName="Tabla34" ref="AG6:AG21" totalsRowShown="0" headerRowDxfId="369" dataDxfId="367" headerRowBorderDxfId="368" tableBorderDxfId="366" totalsRowBorderDxfId="365">
  <autoFilter ref="AG6:AG21" xr:uid="{4EA70E3F-0975-4F9A-A987-1A20B3A14F88}"/>
  <tableColumns count="1">
    <tableColumn id="1" xr3:uid="{9DC004B1-C91D-4DDD-B788-2905BF70A00D}" name="BOSQUE 3" dataDxfId="364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A060DF7-3ECD-4997-AE46-A85A1DC8593D}" name="Tabla35" displayName="Tabla35" ref="AH6:AH21" totalsRowShown="0" headerRowDxfId="363" dataDxfId="361" headerRowBorderDxfId="362" tableBorderDxfId="360" totalsRowBorderDxfId="359">
  <autoFilter ref="AH6:AH21" xr:uid="{5A060DF7-3ECD-4997-AE46-A85A1DC8593D}"/>
  <tableColumns count="1">
    <tableColumn id="1" xr3:uid="{326BD2E1-BFF7-4CE4-93A4-6A62EAE4977B}" name="BOSQUE 4" dataDxfId="358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517CB68E-CC7E-42E7-8776-5AA352C00E4B}" name="Tabla36" displayName="Tabla36" ref="AI6:AI26" totalsRowShown="0" headerRowDxfId="357" dataDxfId="355" headerRowBorderDxfId="356" tableBorderDxfId="354" totalsRowBorderDxfId="353">
  <autoFilter ref="AI6:AI26" xr:uid="{517CB68E-CC7E-42E7-8776-5AA352C00E4B}"/>
  <tableColumns count="1">
    <tableColumn id="1" xr3:uid="{7C446C1A-37EB-4331-91BC-D9E5931B0CD9}" name="LAGO 1" dataDxfId="352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A84F8D7E-C76A-4457-BBD2-4181384BCD0B}" name="Tabla37" displayName="Tabla37" ref="AJ6:AJ26" totalsRowShown="0" headerRowDxfId="351" dataDxfId="349" headerRowBorderDxfId="350" tableBorderDxfId="348" totalsRowBorderDxfId="347">
  <autoFilter ref="AJ6:AJ26" xr:uid="{A84F8D7E-C76A-4457-BBD2-4181384BCD0B}"/>
  <tableColumns count="1">
    <tableColumn id="1" xr3:uid="{0FF11390-B0C1-41AD-AB62-95D0B67D64BE}" name="MANGLAR 1" dataDxfId="346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5EF5BDE-FC62-49AC-BFF3-E33302C03E9F}" name="Tabla38" displayName="Tabla38" ref="AK6:AK26" totalsRowShown="0" headerRowDxfId="345" dataDxfId="343" headerRowBorderDxfId="344" tableBorderDxfId="342" totalsRowBorderDxfId="341">
  <autoFilter ref="AK6:AK26" xr:uid="{55EF5BDE-FC62-49AC-BFF3-E33302C03E9F}"/>
  <tableColumns count="1">
    <tableColumn id="1" xr3:uid="{8F3EA360-7F76-433B-A365-B200FFF0D4AE}" name="MANGLAR 2" dataDxfId="340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4FAB7FBE-9CAC-49C6-8051-08617CABA289}" name="Tabla39" displayName="Tabla39" ref="AL6:AL26" totalsRowShown="0" headerRowDxfId="339" dataDxfId="337" headerRowBorderDxfId="338" tableBorderDxfId="336" totalsRowBorderDxfId="335">
  <autoFilter ref="AL6:AL26" xr:uid="{4FAB7FBE-9CAC-49C6-8051-08617CABA289}"/>
  <tableColumns count="1">
    <tableColumn id="1" xr3:uid="{7A979C2E-AC3F-484A-905A-1048549C2659}" name="LAGO 2" dataDxfId="334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F28366C4-CDD7-4F6F-AD6E-8953C46C515B}" name="Tabla40" displayName="Tabla40" ref="AM6:AM21" totalsRowShown="0" headerRowDxfId="333" dataDxfId="331" headerRowBorderDxfId="332" tableBorderDxfId="330" totalsRowBorderDxfId="329">
  <autoFilter ref="AM6:AM21" xr:uid="{F28366C4-CDD7-4F6F-AD6E-8953C46C515B}"/>
  <tableColumns count="1">
    <tableColumn id="1" xr3:uid="{E1D90B53-4A58-4AE1-A62F-7F1F01D90461}" name="LOMAS ETAPA 1" dataDxfId="328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EBB1EAB7-C422-476A-9BDA-E7B43CBEEA87}" name="Tabla41" displayName="Tabla41" ref="AN6:AN21" totalsRowShown="0" headerRowDxfId="327" dataDxfId="325" headerRowBorderDxfId="326" tableBorderDxfId="324" totalsRowBorderDxfId="323">
  <autoFilter ref="AN6:AN21" xr:uid="{EBB1EAB7-C422-476A-9BDA-E7B43CBEEA87}"/>
  <tableColumns count="1">
    <tableColumn id="1" xr3:uid="{670EDE72-1FB1-43F0-B430-193EFCA93781}" name="LOMAS ETAPA 2" dataDxfId="322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C909A708-5708-4C0E-B0CB-52F606A73DEC}" name="Tabla42" displayName="Tabla42" ref="AO6:AO21" totalsRowShown="0" headerRowDxfId="321" dataDxfId="319" headerRowBorderDxfId="320" tableBorderDxfId="318" totalsRowBorderDxfId="317">
  <autoFilter ref="AO6:AO21" xr:uid="{C909A708-5708-4C0E-B0CB-52F606A73DEC}"/>
  <tableColumns count="1">
    <tableColumn id="1" xr3:uid="{97D8B8D4-0FE4-4D5C-BA5B-887F2388C65C}" name="LOMAS ETAPA 3" dataDxfId="316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21CDF7C0-CCCE-456B-8799-F828D2C4F145}" name="Tabla43" displayName="Tabla43" ref="AP6:AP26" totalsRowShown="0" headerRowDxfId="315" dataDxfId="313" headerRowBorderDxfId="314" tableBorderDxfId="312" totalsRowBorderDxfId="311">
  <autoFilter ref="AP6:AP26" xr:uid="{21CDF7C0-CCCE-456B-8799-F828D2C4F145}"/>
  <tableColumns count="1">
    <tableColumn id="1" xr3:uid="{707A1079-3B4E-49F6-A6C1-CBD5A5216404}" name="AMATISTA 1" dataDxfId="3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C006E5-2A00-45D3-826C-78A134870A01}" name="Tabla5" displayName="Tabla5" ref="H6:H17" totalsRowShown="0" headerRowDxfId="495" dataDxfId="494">
  <autoFilter ref="H6:H17" xr:uid="{50C006E5-2A00-45D3-826C-78A134870A01}"/>
  <tableColumns count="1">
    <tableColumn id="1" xr3:uid="{357DED15-1FC3-466B-8C68-62FBF64F275C}" name="PBB" dataDxfId="493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6020260A-949D-4890-A463-032B9F13DA51}" name="Tabla44" displayName="Tabla44" ref="AQ6:AQ26" totalsRowShown="0" headerRowDxfId="309" dataDxfId="307" headerRowBorderDxfId="308" tableBorderDxfId="306" totalsRowBorderDxfId="305">
  <autoFilter ref="AQ6:AQ26" xr:uid="{6020260A-949D-4890-A463-032B9F13DA51}"/>
  <tableColumns count="1">
    <tableColumn id="1" xr3:uid="{D62F9553-54F9-4E72-8F8D-7F15FB38E452}" name="AMATISTA 2" dataDxfId="304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A25A322C-B74C-49C7-B380-ABA7473FF862}" name="Tabla45" displayName="Tabla45" ref="AR6:AR26" totalsRowShown="0" headerRowDxfId="303" dataDxfId="301" headerRowBorderDxfId="302" tableBorderDxfId="300" totalsRowBorderDxfId="299">
  <autoFilter ref="AR6:AR26" xr:uid="{A25A322C-B74C-49C7-B380-ABA7473FF862}"/>
  <tableColumns count="1">
    <tableColumn id="1" xr3:uid="{99A53E7B-3934-4176-8ECA-DF69BA35A6D7}" name="ZAFIRO 1" dataDxfId="298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14884920-A53E-458E-8014-F64409832A1E}" name="Tabla46" displayName="Tabla46" ref="AS6:AS26" totalsRowShown="0" headerRowDxfId="297" dataDxfId="295" headerRowBorderDxfId="296" tableBorderDxfId="294" totalsRowBorderDxfId="293">
  <autoFilter ref="AS6:AS26" xr:uid="{14884920-A53E-458E-8014-F64409832A1E}"/>
  <tableColumns count="1">
    <tableColumn id="1" xr3:uid="{9A9C4033-935B-4A18-BFE4-D3CD12CDA3D2}" name="ZAFIRO 2" dataDxfId="292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2CEE5B19-4A7D-4849-A9AA-9116CF66CE34}" name="Tabla47" displayName="Tabla47" ref="AT6:AT26" totalsRowShown="0" headerRowDxfId="291" dataDxfId="289" headerRowBorderDxfId="290" tableBorderDxfId="288" totalsRowBorderDxfId="287">
  <autoFilter ref="AT6:AT26" xr:uid="{2CEE5B19-4A7D-4849-A9AA-9116CF66CE34}"/>
  <tableColumns count="1">
    <tableColumn id="1" xr3:uid="{AE86596D-C680-4230-B427-4072D78933DA}" name="MALAQUITA 1" dataDxfId="286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3EF61104-2A0E-4E93-8DC5-D62CF7DB81FF}" name="Tabla48" displayName="Tabla48" ref="AU6:AU26" totalsRowShown="0" headerRowDxfId="285" dataDxfId="283" headerRowBorderDxfId="284" tableBorderDxfId="282" totalsRowBorderDxfId="281">
  <autoFilter ref="AU6:AU26" xr:uid="{3EF61104-2A0E-4E93-8DC5-D62CF7DB81FF}"/>
  <tableColumns count="1">
    <tableColumn id="1" xr3:uid="{11840F7B-5E80-45B6-9203-3DE3AB57F64A}" name="MALAQUITA 2" dataDxfId="280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3A79A40-028D-4EDD-A6FA-AD8F647699ED}" name="Tabla4850" displayName="Tabla4850" ref="AV6:AV26" totalsRowShown="0" headerRowDxfId="279" dataDxfId="277" headerRowBorderDxfId="278" tableBorderDxfId="276" totalsRowBorderDxfId="275">
  <autoFilter ref="AV6:AV26" xr:uid="{53A79A40-028D-4EDD-A6FA-AD8F647699ED}"/>
  <tableColumns count="1">
    <tableColumn id="1" xr3:uid="{913FC865-9572-41D4-8611-F8B90B3F83E4}" name="ARRECIFE 3" dataDxfId="274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D204C96-E0D8-4F35-BA4C-C30168702146}" name="Tabla17" displayName="Tabla17" ref="AW6:AW26" totalsRowShown="0" headerRowDxfId="273" dataDxfId="272" tableBorderDxfId="271">
  <autoFilter ref="AW6:AW26" xr:uid="{FD204C96-E0D8-4F35-BA4C-C30168702146}"/>
  <tableColumns count="1">
    <tableColumn id="1" xr3:uid="{7CAFE3CC-36EB-4BCF-8464-04B4C38D309F}" name="ARRECIFE 1" dataDxfId="270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F7EA327F-8E03-4D14-9AB2-2FCF66B910FA}" name="Tabla18" displayName="Tabla18" ref="AX6:AX26" totalsRowShown="0" headerRowDxfId="269" dataDxfId="268">
  <autoFilter ref="AX6:AX26" xr:uid="{F7EA327F-8E03-4D14-9AB2-2FCF66B910FA}"/>
  <tableColumns count="1">
    <tableColumn id="1" xr3:uid="{7A3CE73F-DBCB-40B5-BD00-162A03BB7587}" name="OPALO 1" dataDxfId="267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BCCC6655-468A-44BF-AC45-9631F18B3540}" name="Tabla51" displayName="Tabla51" ref="AY6:AY26" totalsRowShown="0" headerRowDxfId="266" dataDxfId="265">
  <autoFilter ref="AY6:AY26" xr:uid="{BCCC6655-468A-44BF-AC45-9631F18B3540}"/>
  <tableColumns count="1">
    <tableColumn id="1" xr3:uid="{7A883503-485E-4219-952E-3E00E1068F66}" name="OPALO 2" dataDxfId="264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A71ED10-B8B2-468E-8B8B-7569DE1724A3}" name="TUNDRA_2" displayName="TUNDRA_2" ref="AZ6:BA26" totalsRowShown="0" headerRowDxfId="263" dataDxfId="262" tableBorderDxfId="261">
  <autoFilter ref="AZ6:BA26" xr:uid="{EA71ED10-B8B2-468E-8B8B-7569DE1724A3}"/>
  <tableColumns count="2">
    <tableColumn id="1" xr3:uid="{BBDB37CC-7854-48F1-88A6-9E56F33F65ED}" name="TUNDRA 1" dataDxfId="260"/>
    <tableColumn id="2" xr3:uid="{8AE3B5E2-C232-4273-94A1-5BB596A4A3D4}" name="TUNDRA 2" dataDxfId="25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C8145AD-3951-410B-BE5A-FEAE502AAD53}" name="PROMOCIONES" displayName="PROMOCIONES" ref="L6:L15" totalsRowShown="0" headerRowDxfId="492" dataDxfId="491">
  <autoFilter ref="L6:L15" xr:uid="{5C8145AD-3951-410B-BE5A-FEAE502AAD53}"/>
  <tableColumns count="1">
    <tableColumn id="1" xr3:uid="{5C817D2A-E905-4928-810F-2880143C843E}" name="PROMOCIONES" dataDxfId="490"/>
  </tableColumns>
  <tableStyleInfo name="TableStyleMedium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E236B69-ABE6-4371-9AD3-0D92B443A41E}" name="Tabla50" displayName="Tabla50" ref="BB6:BB26" totalsRowShown="0" headerRowDxfId="258" dataDxfId="257" tableBorderDxfId="256">
  <autoFilter ref="BB6:BB26" xr:uid="{FE236B69-ABE6-4371-9AD3-0D92B443A41E}"/>
  <tableColumns count="1">
    <tableColumn id="1" xr3:uid="{67DE50BE-A252-4F5E-A689-9FA09F0E8568}" name="ARRECIFE 2" dataDxfId="255"/>
  </tableColumns>
  <tableStyleInfo name="TableStyleMedium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01ABC1C-D56E-4890-92EC-CFF36B9F9E4C}" name="Tabla52" displayName="Tabla52" ref="BC6:BC26" totalsRowShown="0" headerRowDxfId="254" dataDxfId="252" headerRowBorderDxfId="253" tableBorderDxfId="251" totalsRowBorderDxfId="250">
  <autoFilter ref="BC6:BC26" xr:uid="{201ABC1C-D56E-4890-92EC-CFF36B9F9E4C}"/>
  <tableColumns count="1">
    <tableColumn id="1" xr3:uid="{ECEFE8D0-A662-4503-80FA-AA4494C80FD6}" name="JADE 1" dataDxfId="249"/>
  </tableColumns>
  <tableStyleInfo name="TableStyleMedium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CE6D79EC-714F-41BC-A9E1-98E23D4C750F}" name="Tabla54" displayName="Tabla54" ref="BJ6:BL3684" totalsRowShown="0" headerRowDxfId="248" dataDxfId="247">
  <autoFilter ref="BJ6:BL3684" xr:uid="{CE6D79EC-714F-41BC-A9E1-98E23D4C750F}"/>
  <tableColumns count="3">
    <tableColumn id="3" xr3:uid="{EC8C0D1A-89C8-4F22-A2FC-D6EFA0698EF8}" name="LLAVE 1" dataDxfId="246"/>
    <tableColumn id="1" xr3:uid="{3A87C4E2-214E-4AA3-B240-C4DF4732BC5B}" name="LLAVE" dataDxfId="245"/>
    <tableColumn id="2" xr3:uid="{461C50DD-83A6-4DA5-88B2-195757984F30}" name="TIPO" dataDxfId="244"/>
  </tableColumns>
  <tableStyleInfo name="TableStyleMedium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DE395A44-9D0A-43EC-AE42-53974FD08296}" name="INVENTARIOHABITTA" displayName="INVENTARIOHABITTA" ref="BO6:CK6474" tableType="queryTable" totalsRowShown="0" headerRowDxfId="243" dataDxfId="242">
  <autoFilter ref="BO6:CK6474" xr:uid="{DE395A44-9D0A-43EC-AE42-53974FD08296}"/>
  <tableColumns count="23">
    <tableColumn id="1" xr3:uid="{55FE1679-4E19-4F3F-B500-A0FA936439E3}" uniqueName="1" name="LLAVE" queryTableFieldId="1" dataDxfId="241"/>
    <tableColumn id="2" xr3:uid="{26AF59CA-2C55-4BC0-8314-53DB25EEFCEE}" uniqueName="2" name="REFERENCIA" queryTableFieldId="2" dataDxfId="240"/>
    <tableColumn id="3" xr3:uid="{F1C044CC-A85C-4EE1-AB78-F5ED76AB22C5}" uniqueName="3" name="DESARROLLO O PARQUE" queryTableFieldId="3" dataDxfId="239"/>
    <tableColumn id="4" xr3:uid="{89D00AAF-F8F1-43D6-A93D-2EF29052EAA3}" uniqueName="4" name="CONDOMINIO" queryTableFieldId="4" dataDxfId="238"/>
    <tableColumn id="5" xr3:uid="{03BDE41D-D332-468D-9908-7E888204F674}" uniqueName="5" name="CLUSTER" queryTableFieldId="5" dataDxfId="237"/>
    <tableColumn id="6" xr3:uid="{BF536B84-327D-4477-90D7-FDE406E82C48}" uniqueName="6" name="LOTE" queryTableFieldId="6" dataDxfId="236"/>
    <tableColumn id="7" xr3:uid="{564225CC-9A3D-414B-8C22-1EFE35F22897}" uniqueName="7" name="UNIDAD" queryTableFieldId="7" dataDxfId="235"/>
    <tableColumn id="8" xr3:uid="{23D9E3D0-1315-4579-BC26-B00D93FF3C97}" uniqueName="8" name="TIPO TERRENO" queryTableFieldId="8" dataDxfId="234"/>
    <tableColumn id="9" xr3:uid="{47DE19F4-2802-4FFE-B491-9CF025BD50D9}" uniqueName="9" name="SUPERFICIE" queryTableFieldId="9" dataDxfId="233"/>
    <tableColumn id="10" xr3:uid="{B63E2DDE-0097-4628-BC7F-CF15A6C61003}" uniqueName="10" name="PRECIOS" queryTableFieldId="10" dataDxfId="232"/>
    <tableColumn id="11" xr3:uid="{7C6B220B-83EC-4B83-BFE2-CD39D69084D4}" uniqueName="11" name="PRECIO DE LISTA" queryTableFieldId="11" dataDxfId="231"/>
    <tableColumn id="12" xr3:uid="{A5670AB8-37D9-4899-A29B-8E4765353507}" uniqueName="12" name="IMPORTE DE LISTA" queryTableFieldId="12" dataDxfId="230"/>
    <tableColumn id="13" xr3:uid="{00BA8C18-9F2A-4C1F-8AB0-365518316A46}" uniqueName="13" name="DESCUENTO PROMOCION" queryTableFieldId="13" dataDxfId="229"/>
    <tableColumn id="14" xr3:uid="{204B4159-0F84-4FE2-9B46-5C90326C9485}" uniqueName="14" name="PRECIO UNITARIO" queryTableFieldId="14" dataDxfId="228"/>
    <tableColumn id="15" xr3:uid="{2EFF13C6-E4D1-49D9-AEA4-30B5041310F6}" uniqueName="15" name="IMPORTE NETO" queryTableFieldId="15" dataDxfId="227"/>
    <tableColumn id="16" xr3:uid="{22A7E1BA-7C26-40DE-A61E-0B52B80C85BF}" uniqueName="16" name="PORC ENGANCHE" queryTableFieldId="16" dataDxfId="226"/>
    <tableColumn id="17" xr3:uid="{B4BF23F4-BDF4-4E6B-AC5F-75E5C2B74CF1}" uniqueName="17" name="IMPORTE ENGANCHE" queryTableFieldId="17" dataDxfId="225"/>
    <tableColumn id="18" xr3:uid="{0B6DF544-C6B2-4CCC-B8C0-BF14C318C5F5}" uniqueName="18" name="PORC PP" queryTableFieldId="18" dataDxfId="224"/>
    <tableColumn id="19" xr3:uid="{A0DC85E9-16E4-45A7-829D-79E68174E40C}" uniqueName="19" name="IMPORTE PP" queryTableFieldId="19" dataDxfId="223"/>
    <tableColumn id="20" xr3:uid="{4D6AB1DC-B336-4DAF-9574-4FD0AF12F11A}" uniqueName="20" name="ENGANCHE FINAL" queryTableFieldId="20" dataDxfId="222"/>
    <tableColumn id="21" xr3:uid="{49A0BB6D-3C8A-4AB1-8719-2547480AC943}" uniqueName="21" name="IMPORTE A FINANCIAR" queryTableFieldId="21" dataDxfId="221"/>
    <tableColumn id="22" xr3:uid="{4E58F4E7-BD1A-474C-8399-3D59FD8E6BDA}" uniqueName="22" name="IMPORTE FINAL" queryTableFieldId="22" dataDxfId="220"/>
    <tableColumn id="23" xr3:uid="{F94C9376-9C7C-456A-98E2-A7826DF93E33}" uniqueName="23" name="PU REAL" queryTableFieldId="23" dataDxfId="219"/>
  </tableColumns>
  <tableStyleInfo name="TableStyleMedium1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1473A805-3886-44C2-8E03-4F143ED4DB22}" name="Tabla5254" displayName="Tabla5254" ref="BD6:BD26" totalsRowShown="0" headerRowDxfId="218" dataDxfId="216" headerRowBorderDxfId="217" tableBorderDxfId="215" totalsRowBorderDxfId="214">
  <autoFilter ref="BD6:BD26" xr:uid="{1473A805-3886-44C2-8E03-4F143ED4DB22}"/>
  <tableColumns count="1">
    <tableColumn id="1" xr3:uid="{8466B87D-AFCB-4A40-9DCA-2E7D0AAE5F60}" name="JADE 2" dataDxfId="213"/>
  </tableColumns>
  <tableStyleInfo name="TableStyleMedium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75381A56-F980-4503-BDB8-D6749384B46E}" name="SABANA_1" displayName="SABANA_1" ref="BE6:BE26" totalsRowShown="0" headerRowDxfId="212" dataDxfId="210" headerRowBorderDxfId="211" tableBorderDxfId="209">
  <autoFilter ref="BE6:BE26" xr:uid="{75381A56-F980-4503-BDB8-D6749384B46E}"/>
  <tableColumns count="1">
    <tableColumn id="1" xr3:uid="{1F5023CC-C65B-46D1-B98A-6162DBB936AB}" name="SABANA 1" dataDxfId="208"/>
  </tableColumns>
  <tableStyleInfo name="TableStyleMedium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22CA5CC7-35C3-4E41-856D-0F5EDC832912}" name="ONIX_1" displayName="ONIX_1" ref="BF6:BF26" totalsRowShown="0" headerRowDxfId="207" dataDxfId="205" headerRowBorderDxfId="206" tableBorderDxfId="204">
  <autoFilter ref="BF6:BF26" xr:uid="{22CA5CC7-35C3-4E41-856D-0F5EDC832912}"/>
  <tableColumns count="1">
    <tableColumn id="1" xr3:uid="{5277EBC1-052A-4C61-AE51-961E541CA22F}" name="ONIX 1" dataDxfId="203"/>
  </tableColumns>
  <tableStyleInfo name="TableStyleMedium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la1141634817" displayName="Tabla1141634817" ref="B56:K389" totalsRowShown="0" headerRowDxfId="202" dataDxfId="201" totalsRowDxfId="200">
  <tableColumns count="10">
    <tableColumn id="1" xr3:uid="{00000000-0010-0000-0000-000001000000}" name="PERIODO" dataDxfId="199" totalsRowDxfId="198">
      <calculatedColumnFormula>IF(B56&lt;#REF!,B56+1,"")</calculatedColumnFormula>
    </tableColumn>
    <tableColumn id="9" xr3:uid="{00000000-0010-0000-0000-000009000000}" name="FECHA" dataDxfId="197" totalsRowDxfId="196"/>
    <tableColumn id="2" xr3:uid="{00000000-0010-0000-0000-000002000000}" name="SALDO INICIAL" dataDxfId="195" totalsRowDxfId="194"/>
    <tableColumn id="3" xr3:uid="{00000000-0010-0000-0000-000003000000}" name="MENSUALIDAD" dataDxfId="193" totalsRowDxfId="192">
      <calculatedColumnFormula>IF($D57&gt;IF($B57&lt;=$D$20,$J$20,IF($B57&lt;=$D$21+$D$20,$J$21,IF($B57&lt;=$D$20+$D$21+$D$22,$J$22,""))),IF($B57&lt;=$D$20,$J$20,IF($B57&lt;=$D$21+$D$20,$J$21,IF($B57&lt;=$D$20+$D$21+$D$22,$J$22,""))),$D57+$H57)</calculatedColumnFormula>
    </tableColumn>
    <tableColumn id="4" xr3:uid="{00000000-0010-0000-0000-000004000000}" name="ABONOS" dataDxfId="191" totalsRowDxfId="190"/>
    <tableColumn id="5" xr3:uid="{00000000-0010-0000-0000-000005000000}" name="PAGADO" dataDxfId="189" totalsRowDxfId="188">
      <calculatedColumnFormula>SUM(E57:F57)</calculatedColumnFormula>
    </tableColumn>
    <tableColumn id="6" xr3:uid="{00000000-0010-0000-0000-000006000000}" name="INTERÉS" dataDxfId="187" totalsRowDxfId="186"/>
    <tableColumn id="7" xr3:uid="{00000000-0010-0000-0000-000007000000}" name="ABONO A CAPITAL" dataDxfId="185" totalsRowDxfId="184">
      <calculatedColumnFormula>G57-H57</calculatedColumnFormula>
    </tableColumn>
    <tableColumn id="8" xr3:uid="{00000000-0010-0000-0000-000008000000}" name="SALDO FINAL" dataDxfId="183" totalsRowDxfId="182">
      <calculatedColumnFormula>D57-I57</calculatedColumnFormula>
    </tableColumn>
    <tableColumn id="10" xr3:uid="{054521DA-7EC3-445D-B769-1F7D4DAC8F3B}" name="%INTERES" dataDxfId="181" totalsRowDxfId="180" dataCellStyle="Porcentaje">
      <calculatedColumnFormula>IF($B57&lt;=$D$20,$E$20,IF($B57&lt;=$D$21+$D$20,$E$21,IF($B57&lt;=$D22+$D$21+$D$22,$E$22,"")))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6455D3-D49A-40B3-93A1-89E9879D6F1D}" name="USODEPROPIEDAD" displayName="USODEPROPIEDAD" ref="L19:L22" totalsRowShown="0" headerRowDxfId="489" dataDxfId="488">
  <autoFilter ref="L19:L22" xr:uid="{F76455D3-D49A-40B3-93A1-89E9879D6F1D}"/>
  <tableColumns count="1">
    <tableColumn id="1" xr3:uid="{B149A43B-A96D-46FD-9025-725410D9A853}" name="USO DE PROPIEDAD" dataDxfId="48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2E31554-D9DD-4A75-8933-5371C3D5DB75}" name="Tabla7" displayName="Tabla7" ref="L24:L33" totalsRowShown="0" headerRowDxfId="486" dataDxfId="485">
  <autoFilter ref="L24:L33" xr:uid="{C2E31554-D9DD-4A75-8933-5371C3D5DB75}"/>
  <tableColumns count="1">
    <tableColumn id="1" xr3:uid="{822DEAE3-22F4-4AE1-AC46-A589AB9D7595}" name="ESTUDIOS" dataDxfId="48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57E0F9D-E2EB-4931-92CA-B6393B4ED6C7}" name="Tabla8" displayName="Tabla8" ref="N6:N8" totalsRowShown="0" headerRowDxfId="483" dataDxfId="482">
  <autoFilter ref="N6:N8" xr:uid="{F57E0F9D-E2EB-4931-92CA-B6393B4ED6C7}"/>
  <tableColumns count="1">
    <tableColumn id="1" xr3:uid="{38B64667-4F3C-480B-A7F5-52AF4284EA5D}" name="ESTADO CIVIL" dataDxfId="48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4679DFA-7FCC-4E26-AA01-5AF149A2E6CE}" name="Tabla9" displayName="Tabla9" ref="N10:N12" totalsRowShown="0" headerRowDxfId="480" dataDxfId="479">
  <autoFilter ref="N10:N12" xr:uid="{74679DFA-7FCC-4E26-AA01-5AF149A2E6CE}"/>
  <tableColumns count="1">
    <tableColumn id="1" xr3:uid="{F23950F2-DB18-4775-808E-0080A39C105C}" name="APLICA BIENES" dataDxfId="47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9" Type="http://schemas.openxmlformats.org/officeDocument/2006/relationships/table" Target="../tables/table38.xml"/><Relationship Id="rId21" Type="http://schemas.openxmlformats.org/officeDocument/2006/relationships/table" Target="../tables/table20.xml"/><Relationship Id="rId34" Type="http://schemas.openxmlformats.org/officeDocument/2006/relationships/table" Target="../tables/table33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" Type="http://schemas.openxmlformats.org/officeDocument/2006/relationships/table" Target="../tables/table4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57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K6474"/>
  <sheetViews>
    <sheetView topLeftCell="AR4" zoomScale="85" zoomScaleNormal="85" workbookViewId="0">
      <selection activeCell="AV4" sqref="AV4"/>
    </sheetView>
  </sheetViews>
  <sheetFormatPr baseColWidth="10" defaultColWidth="11" defaultRowHeight="13.8" x14ac:dyDescent="0.25"/>
  <cols>
    <col min="1" max="1" width="11" style="1"/>
    <col min="2" max="2" width="37.69921875" style="1" customWidth="1"/>
    <col min="3" max="3" width="21.8984375" style="1" customWidth="1"/>
    <col min="4" max="4" width="11" style="1"/>
    <col min="5" max="5" width="17.09765625" style="1" customWidth="1"/>
    <col min="6" max="6" width="13.59765625" style="1" customWidth="1"/>
    <col min="7" max="7" width="16.69921875" style="1" customWidth="1"/>
    <col min="8" max="8" width="13.59765625" style="1" bestFit="1" customWidth="1"/>
    <col min="9" max="10" width="11" style="1"/>
    <col min="11" max="11" width="11" style="1" customWidth="1"/>
    <col min="12" max="12" width="66.8984375" style="1" bestFit="1" customWidth="1"/>
    <col min="13" max="13" width="11" style="1"/>
    <col min="14" max="14" width="22.3984375" style="1" customWidth="1"/>
    <col min="15" max="16" width="11" style="1"/>
    <col min="17" max="17" width="14.59765625" style="1" customWidth="1"/>
    <col min="18" max="20" width="15" style="1" customWidth="1"/>
    <col min="21" max="21" width="11" style="1"/>
    <col min="22" max="23" width="11.09765625" style="1" customWidth="1"/>
    <col min="24" max="24" width="13.3984375" style="1" customWidth="1"/>
    <col min="25" max="26" width="13.69921875" style="1" customWidth="1"/>
    <col min="27" max="27" width="11.19921875" style="1" customWidth="1"/>
    <col min="28" max="30" width="11.59765625" style="1" customWidth="1"/>
    <col min="31" max="31" width="13.19921875" style="1" customWidth="1"/>
    <col min="32" max="34" width="13.59765625" style="1" customWidth="1"/>
    <col min="35" max="35" width="11" style="1"/>
    <col min="36" max="36" width="14.59765625" style="1" customWidth="1"/>
    <col min="37" max="37" width="15" style="1" customWidth="1"/>
    <col min="38" max="38" width="11" style="1"/>
    <col min="39" max="39" width="19.09765625" style="1" customWidth="1"/>
    <col min="40" max="41" width="19.5" style="1" customWidth="1"/>
    <col min="42" max="42" width="14.8984375" style="1" customWidth="1"/>
    <col min="43" max="43" width="15.09765625" style="1" customWidth="1"/>
    <col min="44" max="44" width="12" style="1" customWidth="1"/>
    <col min="45" max="45" width="12.3984375" style="1" customWidth="1"/>
    <col min="46" max="46" width="16.3984375" style="1" customWidth="1"/>
    <col min="47" max="47" width="16.69921875" style="1" customWidth="1"/>
    <col min="48" max="48" width="19" style="1" bestFit="1" customWidth="1"/>
    <col min="49" max="49" width="12.3984375" style="1" customWidth="1"/>
    <col min="50" max="50" width="16" style="20" customWidth="1"/>
    <col min="51" max="51" width="18" style="20" customWidth="1"/>
    <col min="52" max="53" width="13.5" style="1" customWidth="1"/>
    <col min="54" max="54" width="14.8984375" style="1" customWidth="1"/>
    <col min="55" max="55" width="13.59765625" style="1" customWidth="1"/>
    <col min="56" max="56" width="11" style="1"/>
    <col min="57" max="57" width="11.5" style="1" customWidth="1"/>
    <col min="58" max="60" width="11" style="1"/>
    <col min="61" max="61" width="16" style="1" customWidth="1"/>
    <col min="62" max="62" width="21.3984375" customWidth="1"/>
    <col min="63" max="63" width="20" style="1" customWidth="1"/>
    <col min="64" max="64" width="14.59765625" style="1" customWidth="1"/>
    <col min="65" max="66" width="11" style="1"/>
    <col min="67" max="67" width="17" style="1" bestFit="1" customWidth="1"/>
    <col min="68" max="68" width="27.09765625" style="1" bestFit="1" customWidth="1"/>
    <col min="69" max="69" width="35.3984375" style="1" bestFit="1" customWidth="1"/>
    <col min="70" max="70" width="17.59765625" style="1" bestFit="1" customWidth="1"/>
    <col min="71" max="71" width="13.8984375" style="1" bestFit="1" customWidth="1"/>
    <col min="72" max="72" width="9.69921875" style="1" bestFit="1" customWidth="1"/>
    <col min="73" max="73" width="12.09765625" style="1" bestFit="1" customWidth="1"/>
    <col min="74" max="74" width="19.3984375" style="1" bestFit="1" customWidth="1"/>
    <col min="75" max="75" width="16.3984375" style="1" bestFit="1" customWidth="1"/>
    <col min="76" max="76" width="13.59765625" style="1" bestFit="1" customWidth="1"/>
    <col min="77" max="77" width="21.8984375" style="1" bestFit="1" customWidth="1"/>
    <col min="78" max="78" width="23.3984375" style="1" bestFit="1" customWidth="1"/>
    <col min="79" max="79" width="30.5" style="1" bestFit="1" customWidth="1"/>
    <col min="80" max="80" width="22.5" style="1" bestFit="1" customWidth="1"/>
    <col min="81" max="81" width="19.59765625" style="1" bestFit="1" customWidth="1"/>
    <col min="82" max="82" width="22.19921875" style="1" bestFit="1" customWidth="1"/>
    <col min="83" max="83" width="25.5" style="1" bestFit="1" customWidth="1"/>
    <col min="84" max="84" width="13.69921875" style="1" bestFit="1" customWidth="1"/>
    <col min="85" max="85" width="16.8984375" style="1" bestFit="1" customWidth="1"/>
    <col min="86" max="86" width="22.19921875" style="1" bestFit="1" customWidth="1"/>
    <col min="87" max="87" width="27.19921875" style="1" bestFit="1" customWidth="1"/>
    <col min="88" max="88" width="20" style="1" bestFit="1" customWidth="1"/>
    <col min="89" max="89" width="13.09765625" style="1" bestFit="1" customWidth="1"/>
    <col min="90" max="90" width="13" style="1" bestFit="1" customWidth="1"/>
    <col min="91" max="91" width="19.19921875" style="1" bestFit="1" customWidth="1"/>
    <col min="92" max="92" width="21.19921875" style="1" bestFit="1" customWidth="1"/>
    <col min="93" max="93" width="21.3984375" style="1" bestFit="1" customWidth="1"/>
    <col min="94" max="94" width="32.8984375" style="1" bestFit="1" customWidth="1"/>
    <col min="95" max="95" width="9.69921875" style="1" bestFit="1" customWidth="1"/>
    <col min="96" max="96" width="10.59765625" style="1" bestFit="1" customWidth="1"/>
    <col min="97" max="97" width="12.19921875" style="1" bestFit="1" customWidth="1"/>
    <col min="98" max="98" width="10.59765625" style="1" bestFit="1" customWidth="1"/>
    <col min="99" max="99" width="81" style="1" bestFit="1" customWidth="1"/>
    <col min="100" max="100" width="45.09765625" style="1" bestFit="1" customWidth="1"/>
    <col min="101" max="102" width="81" style="1" bestFit="1" customWidth="1"/>
    <col min="103" max="103" width="22.59765625" style="1" bestFit="1" customWidth="1"/>
    <col min="104" max="104" width="23.3984375" style="1" bestFit="1" customWidth="1"/>
    <col min="105" max="105" width="23.8984375" style="1" bestFit="1" customWidth="1"/>
    <col min="106" max="106" width="22.5" style="1" bestFit="1" customWidth="1"/>
    <col min="107" max="107" width="23.09765625" style="1" bestFit="1" customWidth="1"/>
    <col min="108" max="108" width="33.5" style="1" bestFit="1" customWidth="1"/>
    <col min="109" max="109" width="34" style="1" bestFit="1" customWidth="1"/>
    <col min="110" max="110" width="20.8984375" style="1" bestFit="1" customWidth="1"/>
    <col min="111" max="111" width="23.8984375" style="1" bestFit="1" customWidth="1"/>
    <col min="112" max="112" width="16.69921875" style="1" bestFit="1" customWidth="1"/>
    <col min="113" max="113" width="32.09765625" style="1" bestFit="1" customWidth="1"/>
    <col min="114" max="114" width="34" style="1" bestFit="1" customWidth="1"/>
    <col min="115" max="115" width="29" style="1" bestFit="1" customWidth="1"/>
    <col min="116" max="116" width="21" style="1" bestFit="1" customWidth="1"/>
    <col min="117" max="117" width="37.09765625" style="1" bestFit="1" customWidth="1"/>
    <col min="118" max="118" width="19.69921875" style="1" bestFit="1" customWidth="1"/>
    <col min="119" max="119" width="27.09765625" style="1" bestFit="1" customWidth="1"/>
    <col min="120" max="120" width="39.69921875" style="1" bestFit="1" customWidth="1"/>
    <col min="121" max="121" width="41" style="1" bestFit="1" customWidth="1"/>
    <col min="122" max="122" width="55.09765625" style="1" bestFit="1" customWidth="1"/>
    <col min="123" max="123" width="70.3984375" style="1" bestFit="1" customWidth="1"/>
    <col min="124" max="124" width="32.19921875" style="1" bestFit="1" customWidth="1"/>
    <col min="125" max="125" width="32.3984375" style="1" bestFit="1" customWidth="1"/>
    <col min="126" max="126" width="20.59765625" style="1" bestFit="1" customWidth="1"/>
    <col min="127" max="127" width="81" style="1" bestFit="1" customWidth="1"/>
    <col min="128" max="128" width="14" style="1" bestFit="1" customWidth="1"/>
    <col min="129" max="129" width="21.69921875" style="1" bestFit="1" customWidth="1"/>
    <col min="130" max="130" width="30.8984375" style="1" bestFit="1" customWidth="1"/>
    <col min="131" max="132" width="18.8984375" style="1" bestFit="1" customWidth="1"/>
    <col min="133" max="133" width="23.5" style="1" bestFit="1" customWidth="1"/>
    <col min="134" max="134" width="35.09765625" style="1" bestFit="1" customWidth="1"/>
    <col min="135" max="135" width="35.59765625" style="1" bestFit="1" customWidth="1"/>
    <col min="136" max="136" width="39.69921875" style="1" bestFit="1" customWidth="1"/>
    <col min="137" max="137" width="41.69921875" style="1" bestFit="1" customWidth="1"/>
    <col min="138" max="138" width="24.59765625" style="1" bestFit="1" customWidth="1"/>
    <col min="139" max="139" width="26" style="1" bestFit="1" customWidth="1"/>
    <col min="140" max="140" width="21.69921875" style="1" bestFit="1" customWidth="1"/>
    <col min="141" max="141" width="18.5" style="1" bestFit="1" customWidth="1"/>
    <col min="142" max="142" width="10.5" style="1" bestFit="1" customWidth="1"/>
    <col min="143" max="143" width="30" style="1" bestFit="1" customWidth="1"/>
    <col min="144" max="144" width="19.69921875" style="1" bestFit="1" customWidth="1"/>
    <col min="145" max="145" width="16.8984375" style="1" bestFit="1" customWidth="1"/>
    <col min="146" max="146" width="23.5" style="1" bestFit="1" customWidth="1"/>
    <col min="147" max="147" width="26.69921875" style="1" bestFit="1" customWidth="1"/>
    <col min="148" max="148" width="35" style="1" bestFit="1" customWidth="1"/>
    <col min="149" max="149" width="19.69921875" style="1" bestFit="1" customWidth="1"/>
    <col min="150" max="150" width="22.59765625" style="1" bestFit="1" customWidth="1"/>
    <col min="151" max="152" width="20.8984375" style="1" bestFit="1" customWidth="1"/>
    <col min="153" max="153" width="27.5" style="1" bestFit="1" customWidth="1"/>
    <col min="154" max="154" width="17.09765625" style="1" bestFit="1" customWidth="1"/>
    <col min="155" max="157" width="11.8984375" style="1" bestFit="1" customWidth="1"/>
    <col min="158" max="158" width="25" style="1" bestFit="1" customWidth="1"/>
    <col min="159" max="161" width="17.59765625" style="1" bestFit="1" customWidth="1"/>
    <col min="162" max="162" width="42.09765625" style="1" bestFit="1" customWidth="1"/>
    <col min="163" max="163" width="81" style="1" bestFit="1" customWidth="1"/>
    <col min="164" max="164" width="51.5" style="1" bestFit="1" customWidth="1"/>
    <col min="165" max="165" width="25.09765625" style="1" bestFit="1" customWidth="1"/>
    <col min="166" max="166" width="19.8984375" style="1" bestFit="1" customWidth="1"/>
    <col min="167" max="167" width="21.19921875" style="1" bestFit="1" customWidth="1"/>
    <col min="168" max="168" width="17.59765625" style="1" bestFit="1" customWidth="1"/>
    <col min="169" max="169" width="17.19921875" style="1" bestFit="1" customWidth="1"/>
    <col min="170" max="170" width="15.59765625" style="1" bestFit="1" customWidth="1"/>
    <col min="171" max="171" width="17.19921875" style="1" bestFit="1" customWidth="1"/>
    <col min="172" max="172" width="17.09765625" style="1" bestFit="1" customWidth="1"/>
    <col min="173" max="173" width="14.09765625" style="1" bestFit="1" customWidth="1"/>
    <col min="174" max="174" width="15.59765625" style="1" bestFit="1" customWidth="1"/>
    <col min="175" max="175" width="23" style="1" bestFit="1" customWidth="1"/>
    <col min="176" max="176" width="30.5" style="1" bestFit="1" customWidth="1"/>
    <col min="177" max="177" width="28" style="1" bestFit="1" customWidth="1"/>
    <col min="178" max="178" width="27.69921875" style="1" bestFit="1" customWidth="1"/>
    <col min="179" max="180" width="21.5" style="1" bestFit="1" customWidth="1"/>
    <col min="181" max="181" width="29" style="1" bestFit="1" customWidth="1"/>
    <col min="182" max="182" width="37.59765625" style="1" bestFit="1" customWidth="1"/>
    <col min="183" max="183" width="23.09765625" style="1" bestFit="1" customWidth="1"/>
    <col min="184" max="184" width="22.59765625" style="1" bestFit="1" customWidth="1"/>
    <col min="185" max="185" width="30.5" style="1" bestFit="1" customWidth="1"/>
    <col min="186" max="186" width="30.09765625" style="1" bestFit="1" customWidth="1"/>
    <col min="187" max="187" width="24.3984375" style="1" bestFit="1" customWidth="1"/>
    <col min="188" max="188" width="27.69921875" style="1" bestFit="1" customWidth="1"/>
    <col min="189" max="189" width="24.59765625" style="1" bestFit="1" customWidth="1"/>
    <col min="190" max="190" width="16.69921875" style="1" bestFit="1" customWidth="1"/>
    <col min="191" max="191" width="20.8984375" style="1" bestFit="1" customWidth="1"/>
    <col min="192" max="192" width="21.69921875" style="1" bestFit="1" customWidth="1"/>
    <col min="193" max="193" width="21.5" style="1" bestFit="1" customWidth="1"/>
    <col min="194" max="195" width="15.19921875" style="1" bestFit="1" customWidth="1"/>
    <col min="196" max="196" width="22.69921875" style="1" bestFit="1" customWidth="1"/>
    <col min="197" max="197" width="31.19921875" style="1" bestFit="1" customWidth="1"/>
    <col min="198" max="198" width="16.8984375" style="1" bestFit="1" customWidth="1"/>
    <col min="199" max="199" width="21" style="1" bestFit="1" customWidth="1"/>
    <col min="200" max="200" width="24.19921875" style="1" bestFit="1" customWidth="1"/>
    <col min="201" max="201" width="23.8984375" style="1" bestFit="1" customWidth="1"/>
    <col min="202" max="202" width="18.09765625" style="1" bestFit="1" customWidth="1"/>
    <col min="203" max="204" width="21.5" style="1" bestFit="1" customWidth="1"/>
    <col min="205" max="205" width="20.8984375" style="1" bestFit="1" customWidth="1"/>
    <col min="206" max="206" width="19" style="1" bestFit="1" customWidth="1"/>
    <col min="207" max="207" width="24.69921875" style="1" bestFit="1" customWidth="1"/>
    <col min="208" max="208" width="16.3984375" style="1" bestFit="1" customWidth="1"/>
    <col min="209" max="209" width="20.8984375" style="1" bestFit="1" customWidth="1"/>
    <col min="210" max="16384" width="11" style="1"/>
  </cols>
  <sheetData>
    <row r="1" spans="2:89" x14ac:dyDescent="0.25">
      <c r="BJ1" s="1"/>
    </row>
    <row r="2" spans="2:89" x14ac:dyDescent="0.25">
      <c r="B2" s="3" t="s">
        <v>0</v>
      </c>
      <c r="C2" s="2" t="s">
        <v>1</v>
      </c>
      <c r="BJ2" s="1"/>
    </row>
    <row r="3" spans="2:89" ht="100.5" customHeight="1" x14ac:dyDescent="0.25">
      <c r="B3" s="20" t="s">
        <v>2</v>
      </c>
      <c r="D3" s="1" t="s">
        <v>3</v>
      </c>
      <c r="BJ3" s="1"/>
    </row>
    <row r="4" spans="2:89" ht="111" customHeight="1" x14ac:dyDescent="0.25">
      <c r="B4" s="20" t="s">
        <v>4</v>
      </c>
      <c r="BJ4" s="1"/>
    </row>
    <row r="5" spans="2:89" ht="113.25" customHeight="1" x14ac:dyDescent="0.25">
      <c r="B5" s="20" t="s">
        <v>5</v>
      </c>
      <c r="BJ5" s="1"/>
    </row>
    <row r="6" spans="2:89" x14ac:dyDescent="0.25">
      <c r="E6" s="21" t="s">
        <v>6</v>
      </c>
      <c r="F6" s="22" t="s">
        <v>7</v>
      </c>
      <c r="G6" s="22" t="s">
        <v>8</v>
      </c>
      <c r="H6" s="22" t="s">
        <v>9</v>
      </c>
      <c r="J6" s="1" t="s">
        <v>10</v>
      </c>
      <c r="L6" s="22" t="s">
        <v>11</v>
      </c>
      <c r="N6" s="22" t="s">
        <v>12</v>
      </c>
      <c r="Q6" s="22" t="s">
        <v>13</v>
      </c>
      <c r="R6" s="22" t="s">
        <v>14</v>
      </c>
      <c r="S6" s="22" t="s">
        <v>15</v>
      </c>
      <c r="T6" s="22" t="s">
        <v>16</v>
      </c>
      <c r="U6" s="22" t="s">
        <v>17</v>
      </c>
      <c r="V6" s="22" t="s">
        <v>18</v>
      </c>
      <c r="W6" s="22" t="s">
        <v>19</v>
      </c>
      <c r="X6" s="22" t="s">
        <v>20</v>
      </c>
      <c r="Y6" s="22" t="s">
        <v>21</v>
      </c>
      <c r="Z6" s="22" t="s">
        <v>22</v>
      </c>
      <c r="AA6" s="22" t="s">
        <v>23</v>
      </c>
      <c r="AB6" s="22" t="s">
        <v>24</v>
      </c>
      <c r="AC6" s="22" t="s">
        <v>25</v>
      </c>
      <c r="AD6" s="22" t="s">
        <v>26</v>
      </c>
      <c r="AE6" s="22" t="s">
        <v>27</v>
      </c>
      <c r="AF6" s="22" t="s">
        <v>28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34</v>
      </c>
      <c r="AM6" s="22" t="s">
        <v>35</v>
      </c>
      <c r="AN6" s="22" t="s">
        <v>36</v>
      </c>
      <c r="AO6" s="22" t="s">
        <v>37</v>
      </c>
      <c r="AP6" s="22" t="s">
        <v>38</v>
      </c>
      <c r="AQ6" s="22" t="s">
        <v>39</v>
      </c>
      <c r="AR6" s="22" t="s">
        <v>40</v>
      </c>
      <c r="AS6" s="22" t="s">
        <v>41</v>
      </c>
      <c r="AT6" s="22" t="s">
        <v>42</v>
      </c>
      <c r="AU6" s="22" t="s">
        <v>43</v>
      </c>
      <c r="AV6" s="22" t="s">
        <v>44</v>
      </c>
      <c r="AW6" s="22" t="s">
        <v>45</v>
      </c>
      <c r="AX6" s="131" t="s">
        <v>13428</v>
      </c>
      <c r="AY6" s="131" t="s">
        <v>13534</v>
      </c>
      <c r="AZ6" s="131" t="s">
        <v>46</v>
      </c>
      <c r="BA6" s="131" t="s">
        <v>13764</v>
      </c>
      <c r="BB6" s="131" t="s">
        <v>47</v>
      </c>
      <c r="BC6" s="133" t="s">
        <v>48</v>
      </c>
      <c r="BD6" s="133" t="s">
        <v>13767</v>
      </c>
      <c r="BE6" s="133" t="s">
        <v>13769</v>
      </c>
      <c r="BF6" s="133" t="s">
        <v>13793</v>
      </c>
      <c r="BJ6" s="131" t="s">
        <v>49</v>
      </c>
      <c r="BK6" s="131" t="s">
        <v>50</v>
      </c>
      <c r="BL6" s="131" t="s">
        <v>51</v>
      </c>
      <c r="BO6" s="134" t="s">
        <v>50</v>
      </c>
      <c r="BP6" s="134" t="s">
        <v>7617</v>
      </c>
      <c r="BQ6" s="134" t="s">
        <v>7618</v>
      </c>
      <c r="BR6" s="134" t="s">
        <v>7619</v>
      </c>
      <c r="BS6" s="134" t="s">
        <v>7620</v>
      </c>
      <c r="BT6" s="134" t="s">
        <v>7530</v>
      </c>
      <c r="BU6" s="134" t="s">
        <v>7621</v>
      </c>
      <c r="BV6" s="134" t="s">
        <v>7622</v>
      </c>
      <c r="BW6" s="134" t="s">
        <v>7623</v>
      </c>
      <c r="BX6" s="134" t="s">
        <v>10</v>
      </c>
      <c r="BY6" s="134" t="s">
        <v>7624</v>
      </c>
      <c r="BZ6" s="134" t="s">
        <v>7625</v>
      </c>
      <c r="CA6" s="134" t="s">
        <v>7626</v>
      </c>
      <c r="CB6" s="134" t="s">
        <v>7627</v>
      </c>
      <c r="CC6" s="134" t="s">
        <v>7628</v>
      </c>
      <c r="CD6" s="134" t="s">
        <v>7629</v>
      </c>
      <c r="CE6" s="134" t="s">
        <v>7630</v>
      </c>
      <c r="CF6" s="134" t="s">
        <v>7631</v>
      </c>
      <c r="CG6" s="134" t="s">
        <v>7632</v>
      </c>
      <c r="CH6" s="134" t="s">
        <v>7633</v>
      </c>
      <c r="CI6" s="134" t="s">
        <v>7634</v>
      </c>
      <c r="CJ6" s="134" t="s">
        <v>7635</v>
      </c>
      <c r="CK6" s="134" t="s">
        <v>7636</v>
      </c>
    </row>
    <row r="7" spans="2:89" x14ac:dyDescent="0.25">
      <c r="E7" s="1" t="s">
        <v>7</v>
      </c>
      <c r="F7" s="1" t="s">
        <v>52</v>
      </c>
      <c r="G7" s="1" t="s">
        <v>53</v>
      </c>
      <c r="H7" s="1" t="s">
        <v>54</v>
      </c>
      <c r="J7" s="1" t="s">
        <v>55</v>
      </c>
      <c r="L7" s="1" t="s">
        <v>56</v>
      </c>
      <c r="N7" s="1" t="s">
        <v>57</v>
      </c>
      <c r="Q7" s="124">
        <v>10</v>
      </c>
      <c r="R7" s="124">
        <v>10</v>
      </c>
      <c r="S7" s="124">
        <v>10</v>
      </c>
      <c r="T7" s="124">
        <v>10</v>
      </c>
      <c r="U7" s="124">
        <v>10</v>
      </c>
      <c r="V7" s="124">
        <v>10</v>
      </c>
      <c r="W7" s="124">
        <v>10</v>
      </c>
      <c r="X7" s="124">
        <v>10</v>
      </c>
      <c r="Y7" s="124">
        <v>10</v>
      </c>
      <c r="Z7" s="124">
        <v>10</v>
      </c>
      <c r="AA7" s="124">
        <v>15</v>
      </c>
      <c r="AB7" s="124">
        <v>15</v>
      </c>
      <c r="AC7" s="124">
        <v>15</v>
      </c>
      <c r="AD7" s="124">
        <v>15</v>
      </c>
      <c r="AE7" s="124">
        <v>15</v>
      </c>
      <c r="AF7" s="124">
        <v>15</v>
      </c>
      <c r="AG7" s="124">
        <v>15</v>
      </c>
      <c r="AH7" s="124">
        <v>15</v>
      </c>
      <c r="AI7" s="124">
        <v>20</v>
      </c>
      <c r="AJ7" s="124">
        <v>20</v>
      </c>
      <c r="AK7" s="124">
        <v>20</v>
      </c>
      <c r="AL7" s="124">
        <v>20</v>
      </c>
      <c r="AM7" s="124">
        <v>15</v>
      </c>
      <c r="AN7" s="124">
        <v>15</v>
      </c>
      <c r="AO7" s="124">
        <v>15</v>
      </c>
      <c r="AP7" s="124">
        <v>20</v>
      </c>
      <c r="AQ7" s="124">
        <v>20</v>
      </c>
      <c r="AR7" s="124">
        <v>20</v>
      </c>
      <c r="AS7" s="124">
        <v>20</v>
      </c>
      <c r="AT7" s="124">
        <v>20</v>
      </c>
      <c r="AU7" s="124">
        <v>20</v>
      </c>
      <c r="AV7" s="124">
        <v>20</v>
      </c>
      <c r="AW7" s="129">
        <v>20</v>
      </c>
      <c r="AX7" s="20">
        <v>20</v>
      </c>
      <c r="AY7" s="20">
        <v>20</v>
      </c>
      <c r="AZ7" s="129">
        <v>20</v>
      </c>
      <c r="BA7" s="143">
        <v>20</v>
      </c>
      <c r="BB7" s="129">
        <v>20</v>
      </c>
      <c r="BC7" s="124">
        <v>20</v>
      </c>
      <c r="BD7" s="124">
        <v>20</v>
      </c>
      <c r="BE7" s="129">
        <v>20</v>
      </c>
      <c r="BF7" s="129">
        <v>20</v>
      </c>
      <c r="BJ7" s="1" t="s">
        <v>58</v>
      </c>
      <c r="BK7" s="1" t="s">
        <v>59</v>
      </c>
      <c r="BL7" s="1" t="str">
        <f>VLOOKUP(BK7,INVENTARIOHABITTA[#All],8,FALSE)</f>
        <v>ESTANDAR A</v>
      </c>
      <c r="BP7" s="1" t="s">
        <v>7637</v>
      </c>
      <c r="BQ7" s="1" t="s">
        <v>7638</v>
      </c>
      <c r="BR7" s="1" t="s">
        <v>7639</v>
      </c>
      <c r="BS7" s="1" t="s">
        <v>7640</v>
      </c>
      <c r="BT7">
        <v>1</v>
      </c>
      <c r="BU7" s="1" t="s">
        <v>7</v>
      </c>
      <c r="BV7" s="1" t="s">
        <v>1961</v>
      </c>
      <c r="BW7">
        <v>128</v>
      </c>
      <c r="BX7" s="1" t="s">
        <v>7641</v>
      </c>
      <c r="BY7">
        <v>3650</v>
      </c>
      <c r="BZ7">
        <v>467200</v>
      </c>
      <c r="CA7">
        <v>0.25</v>
      </c>
      <c r="CB7">
        <v>2737.5</v>
      </c>
      <c r="CC7">
        <v>350400</v>
      </c>
      <c r="CD7">
        <v>0.1</v>
      </c>
      <c r="CE7">
        <v>35040</v>
      </c>
      <c r="CF7">
        <v>0</v>
      </c>
      <c r="CG7">
        <v>0</v>
      </c>
      <c r="CH7">
        <v>35040</v>
      </c>
      <c r="CI7">
        <v>315360</v>
      </c>
      <c r="CJ7">
        <v>350400</v>
      </c>
      <c r="CK7">
        <v>2737.5</v>
      </c>
    </row>
    <row r="8" spans="2:89" x14ac:dyDescent="0.25">
      <c r="E8" s="1" t="s">
        <v>9</v>
      </c>
      <c r="F8" s="1" t="s">
        <v>61</v>
      </c>
      <c r="G8" s="1" t="s">
        <v>62</v>
      </c>
      <c r="H8" s="1" t="s">
        <v>63</v>
      </c>
      <c r="J8" s="1" t="s">
        <v>64</v>
      </c>
      <c r="L8" s="1" t="s">
        <v>65</v>
      </c>
      <c r="N8" s="1" t="s">
        <v>66</v>
      </c>
      <c r="Q8" s="124">
        <v>9</v>
      </c>
      <c r="R8" s="124">
        <v>9</v>
      </c>
      <c r="S8" s="124">
        <v>9</v>
      </c>
      <c r="T8" s="124">
        <v>9</v>
      </c>
      <c r="U8" s="124">
        <v>9</v>
      </c>
      <c r="V8" s="124">
        <v>9</v>
      </c>
      <c r="W8" s="124">
        <v>9</v>
      </c>
      <c r="X8" s="124">
        <v>9</v>
      </c>
      <c r="Y8" s="124">
        <v>9</v>
      </c>
      <c r="Z8" s="124">
        <v>9</v>
      </c>
      <c r="AA8" s="124">
        <v>14</v>
      </c>
      <c r="AB8" s="124">
        <v>14</v>
      </c>
      <c r="AC8" s="124">
        <v>14</v>
      </c>
      <c r="AD8" s="124">
        <v>14</v>
      </c>
      <c r="AE8" s="124">
        <v>14</v>
      </c>
      <c r="AF8" s="124">
        <v>14</v>
      </c>
      <c r="AG8" s="124">
        <v>14</v>
      </c>
      <c r="AH8" s="124">
        <v>14</v>
      </c>
      <c r="AI8" s="124">
        <v>19</v>
      </c>
      <c r="AJ8" s="124">
        <v>19</v>
      </c>
      <c r="AK8" s="124">
        <v>19</v>
      </c>
      <c r="AL8" s="124">
        <v>19</v>
      </c>
      <c r="AM8" s="124">
        <v>14</v>
      </c>
      <c r="AN8" s="124">
        <v>14</v>
      </c>
      <c r="AO8" s="124">
        <v>14</v>
      </c>
      <c r="AP8" s="124">
        <v>19</v>
      </c>
      <c r="AQ8" s="124">
        <v>19</v>
      </c>
      <c r="AR8" s="124">
        <v>19</v>
      </c>
      <c r="AS8" s="124">
        <v>19</v>
      </c>
      <c r="AT8" s="124">
        <v>19</v>
      </c>
      <c r="AU8" s="124">
        <v>19</v>
      </c>
      <c r="AV8" s="124">
        <v>19</v>
      </c>
      <c r="AW8" s="129">
        <v>19</v>
      </c>
      <c r="AX8" s="20">
        <v>19</v>
      </c>
      <c r="AY8" s="20">
        <v>19</v>
      </c>
      <c r="AZ8" s="129">
        <v>19</v>
      </c>
      <c r="BA8" s="129">
        <v>19</v>
      </c>
      <c r="BB8" s="129">
        <v>19</v>
      </c>
      <c r="BC8" s="124">
        <v>19</v>
      </c>
      <c r="BD8" s="124">
        <v>19</v>
      </c>
      <c r="BE8" s="129">
        <v>19</v>
      </c>
      <c r="BF8" s="129">
        <v>19</v>
      </c>
      <c r="BJ8" s="1" t="s">
        <v>67</v>
      </c>
      <c r="BK8" s="1" t="s">
        <v>68</v>
      </c>
      <c r="BL8" s="1" t="str">
        <f>VLOOKUP(BK8,INVENTARIOHABITTA[#All],8,FALSE)</f>
        <v>ESTANDAR A</v>
      </c>
      <c r="BO8" s="1" t="s">
        <v>1958</v>
      </c>
      <c r="BP8" s="1" t="s">
        <v>7637</v>
      </c>
      <c r="BQ8" s="1" t="s">
        <v>7638</v>
      </c>
      <c r="BR8" s="1" t="s">
        <v>7639</v>
      </c>
      <c r="BS8" s="1" t="s">
        <v>7640</v>
      </c>
      <c r="BT8">
        <v>1</v>
      </c>
      <c r="BU8" s="1" t="s">
        <v>7</v>
      </c>
      <c r="BV8" s="1" t="s">
        <v>146</v>
      </c>
      <c r="BW8">
        <v>128</v>
      </c>
      <c r="BX8" s="1" t="s">
        <v>7642</v>
      </c>
      <c r="BY8">
        <v>6200</v>
      </c>
      <c r="BZ8">
        <v>793600</v>
      </c>
      <c r="CA8">
        <v>0.32</v>
      </c>
      <c r="CB8">
        <v>4216</v>
      </c>
      <c r="CC8">
        <v>539648</v>
      </c>
      <c r="CD8">
        <v>0.1</v>
      </c>
      <c r="CE8">
        <v>53964.800000000003</v>
      </c>
      <c r="CF8">
        <v>0.1</v>
      </c>
      <c r="CG8">
        <v>5396.4800000000005</v>
      </c>
      <c r="CH8">
        <v>48568.32</v>
      </c>
      <c r="CI8">
        <v>485683.20000000001</v>
      </c>
      <c r="CJ8">
        <v>534251.52000000002</v>
      </c>
      <c r="CK8">
        <v>4173.84</v>
      </c>
    </row>
    <row r="9" spans="2:89" x14ac:dyDescent="0.25">
      <c r="F9" s="1" t="s">
        <v>69</v>
      </c>
      <c r="G9" s="1" t="s">
        <v>70</v>
      </c>
      <c r="H9" s="1" t="s">
        <v>71</v>
      </c>
      <c r="L9" s="1" t="s">
        <v>72</v>
      </c>
      <c r="Q9" s="124">
        <v>8</v>
      </c>
      <c r="R9" s="124">
        <v>8</v>
      </c>
      <c r="S9" s="124">
        <v>8</v>
      </c>
      <c r="T9" s="124">
        <v>8</v>
      </c>
      <c r="U9" s="124">
        <v>8</v>
      </c>
      <c r="V9" s="124">
        <v>8</v>
      </c>
      <c r="W9" s="124">
        <v>8</v>
      </c>
      <c r="X9" s="124">
        <v>8</v>
      </c>
      <c r="Y9" s="124">
        <v>8</v>
      </c>
      <c r="Z9" s="124">
        <v>8</v>
      </c>
      <c r="AA9" s="124">
        <v>13</v>
      </c>
      <c r="AB9" s="124">
        <v>13</v>
      </c>
      <c r="AC9" s="124">
        <v>13</v>
      </c>
      <c r="AD9" s="124">
        <v>13</v>
      </c>
      <c r="AE9" s="124">
        <v>13</v>
      </c>
      <c r="AF9" s="124">
        <v>13</v>
      </c>
      <c r="AG9" s="124">
        <v>13</v>
      </c>
      <c r="AH9" s="124">
        <v>13</v>
      </c>
      <c r="AI9" s="124">
        <v>18</v>
      </c>
      <c r="AJ9" s="124">
        <v>18</v>
      </c>
      <c r="AK9" s="124">
        <v>18</v>
      </c>
      <c r="AL9" s="124">
        <v>18</v>
      </c>
      <c r="AM9" s="124">
        <v>13</v>
      </c>
      <c r="AN9" s="124">
        <v>13</v>
      </c>
      <c r="AO9" s="124">
        <v>13</v>
      </c>
      <c r="AP9" s="124">
        <v>18</v>
      </c>
      <c r="AQ9" s="124">
        <v>18</v>
      </c>
      <c r="AR9" s="124">
        <v>18</v>
      </c>
      <c r="AS9" s="124">
        <v>18</v>
      </c>
      <c r="AT9" s="124">
        <v>18</v>
      </c>
      <c r="AU9" s="124">
        <v>18</v>
      </c>
      <c r="AV9" s="124">
        <v>18</v>
      </c>
      <c r="AW9" s="129">
        <v>18</v>
      </c>
      <c r="AX9" s="20">
        <v>18</v>
      </c>
      <c r="AY9" s="20">
        <v>18</v>
      </c>
      <c r="AZ9" s="129">
        <v>18</v>
      </c>
      <c r="BA9" s="129">
        <v>18</v>
      </c>
      <c r="BB9" s="129">
        <v>18</v>
      </c>
      <c r="BC9" s="124">
        <v>18</v>
      </c>
      <c r="BD9" s="124">
        <v>18</v>
      </c>
      <c r="BE9" s="129">
        <v>18</v>
      </c>
      <c r="BF9" s="129">
        <v>18</v>
      </c>
      <c r="BJ9" s="1" t="s">
        <v>73</v>
      </c>
      <c r="BK9" s="1" t="s">
        <v>74</v>
      </c>
      <c r="BL9" s="1" t="str">
        <f>VLOOKUP(BK9,INVENTARIOHABITTA[#All],8,FALSE)</f>
        <v>ESTANDAR A</v>
      </c>
      <c r="BO9" s="1" t="s">
        <v>1960</v>
      </c>
      <c r="BP9" s="1" t="s">
        <v>7643</v>
      </c>
      <c r="BQ9" s="1" t="s">
        <v>7638</v>
      </c>
      <c r="BR9" s="1" t="s">
        <v>7639</v>
      </c>
      <c r="BS9" s="1" t="s">
        <v>7640</v>
      </c>
      <c r="BT9">
        <v>2</v>
      </c>
      <c r="BU9" s="1" t="s">
        <v>7</v>
      </c>
      <c r="BV9" s="1" t="s">
        <v>1961</v>
      </c>
      <c r="BW9">
        <v>128</v>
      </c>
      <c r="BX9" s="1" t="s">
        <v>7641</v>
      </c>
      <c r="BY9">
        <v>3650</v>
      </c>
      <c r="BZ9">
        <v>467200</v>
      </c>
      <c r="CA9">
        <v>0.28000000000000003</v>
      </c>
      <c r="CB9">
        <v>2628</v>
      </c>
      <c r="CC9">
        <v>336384</v>
      </c>
      <c r="CD9">
        <v>0.1</v>
      </c>
      <c r="CE9">
        <v>33638.400000000001</v>
      </c>
      <c r="CF9">
        <v>0.1</v>
      </c>
      <c r="CG9">
        <v>3363.84</v>
      </c>
      <c r="CH9">
        <v>30274.560000000001</v>
      </c>
      <c r="CI9">
        <v>302745.59999999998</v>
      </c>
      <c r="CJ9">
        <v>333020.15999999997</v>
      </c>
      <c r="CK9">
        <v>2601.7199999999998</v>
      </c>
    </row>
    <row r="10" spans="2:89" x14ac:dyDescent="0.25">
      <c r="F10" s="1" t="s">
        <v>75</v>
      </c>
      <c r="H10" s="1" t="s">
        <v>76</v>
      </c>
      <c r="L10" s="1" t="s">
        <v>77</v>
      </c>
      <c r="N10" s="22" t="s">
        <v>78</v>
      </c>
      <c r="Q10" s="124">
        <v>7</v>
      </c>
      <c r="R10" s="124">
        <v>7</v>
      </c>
      <c r="S10" s="124">
        <v>7</v>
      </c>
      <c r="T10" s="124">
        <v>7</v>
      </c>
      <c r="U10" s="124">
        <v>7</v>
      </c>
      <c r="V10" s="124">
        <v>7</v>
      </c>
      <c r="W10" s="124">
        <v>7</v>
      </c>
      <c r="X10" s="124">
        <v>7</v>
      </c>
      <c r="Y10" s="124">
        <v>7</v>
      </c>
      <c r="Z10" s="124">
        <v>7</v>
      </c>
      <c r="AA10" s="124">
        <v>12</v>
      </c>
      <c r="AB10" s="124">
        <v>12</v>
      </c>
      <c r="AC10" s="124">
        <v>12</v>
      </c>
      <c r="AD10" s="124">
        <v>12</v>
      </c>
      <c r="AE10" s="124">
        <v>12</v>
      </c>
      <c r="AF10" s="124">
        <v>12</v>
      </c>
      <c r="AG10" s="124">
        <v>12</v>
      </c>
      <c r="AH10" s="124">
        <v>12</v>
      </c>
      <c r="AI10" s="124">
        <v>17</v>
      </c>
      <c r="AJ10" s="124">
        <v>17</v>
      </c>
      <c r="AK10" s="124">
        <v>17</v>
      </c>
      <c r="AL10" s="124">
        <v>17</v>
      </c>
      <c r="AM10" s="124">
        <v>12</v>
      </c>
      <c r="AN10" s="124">
        <v>12</v>
      </c>
      <c r="AO10" s="124">
        <v>12</v>
      </c>
      <c r="AP10" s="124">
        <v>17</v>
      </c>
      <c r="AQ10" s="124">
        <v>17</v>
      </c>
      <c r="AR10" s="124">
        <v>17</v>
      </c>
      <c r="AS10" s="124">
        <v>17</v>
      </c>
      <c r="AT10" s="124">
        <v>17</v>
      </c>
      <c r="AU10" s="124">
        <v>17</v>
      </c>
      <c r="AV10" s="124">
        <v>17</v>
      </c>
      <c r="AW10" s="129">
        <v>17</v>
      </c>
      <c r="AX10" s="20">
        <v>17</v>
      </c>
      <c r="AY10" s="20">
        <v>17</v>
      </c>
      <c r="AZ10" s="129">
        <v>17</v>
      </c>
      <c r="BA10" s="129">
        <v>17</v>
      </c>
      <c r="BB10" s="129">
        <v>17</v>
      </c>
      <c r="BC10" s="124">
        <v>17</v>
      </c>
      <c r="BD10" s="124">
        <v>17</v>
      </c>
      <c r="BE10" s="129">
        <v>17</v>
      </c>
      <c r="BF10" s="129">
        <v>17</v>
      </c>
      <c r="BJ10" s="1" t="s">
        <v>79</v>
      </c>
      <c r="BK10" s="1" t="s">
        <v>80</v>
      </c>
      <c r="BL10" s="1" t="str">
        <f>VLOOKUP(BK10,INVENTARIOHABITTA[#All],8,FALSE)</f>
        <v>ESTANDAR A</v>
      </c>
      <c r="BP10" s="1" t="s">
        <v>7644</v>
      </c>
      <c r="BQ10" s="1" t="s">
        <v>7638</v>
      </c>
      <c r="BR10" s="1" t="s">
        <v>7639</v>
      </c>
      <c r="BS10" s="1" t="s">
        <v>7640</v>
      </c>
      <c r="BT10">
        <v>3</v>
      </c>
      <c r="BU10" s="1" t="s">
        <v>7</v>
      </c>
      <c r="BV10" s="1" t="s">
        <v>1961</v>
      </c>
      <c r="BW10">
        <v>128</v>
      </c>
      <c r="BX10" s="1" t="s">
        <v>7641</v>
      </c>
      <c r="BY10">
        <v>3650</v>
      </c>
      <c r="BZ10">
        <v>467200</v>
      </c>
      <c r="CA10">
        <v>0.25</v>
      </c>
      <c r="CB10">
        <v>2737.5</v>
      </c>
      <c r="CC10">
        <v>350400</v>
      </c>
      <c r="CD10">
        <v>0.1</v>
      </c>
      <c r="CE10">
        <v>35040</v>
      </c>
      <c r="CF10">
        <v>0.1</v>
      </c>
      <c r="CG10">
        <v>3504</v>
      </c>
      <c r="CH10">
        <v>31536</v>
      </c>
      <c r="CI10">
        <v>315360</v>
      </c>
      <c r="CJ10">
        <v>346896</v>
      </c>
      <c r="CK10">
        <v>2710.125</v>
      </c>
    </row>
    <row r="11" spans="2:89" x14ac:dyDescent="0.25">
      <c r="F11" s="1" t="s">
        <v>81</v>
      </c>
      <c r="H11" s="1" t="s">
        <v>82</v>
      </c>
      <c r="J11" s="1" t="s">
        <v>83</v>
      </c>
      <c r="L11" s="1" t="s">
        <v>84</v>
      </c>
      <c r="N11" s="1" t="s">
        <v>85</v>
      </c>
      <c r="Q11" s="124">
        <v>6</v>
      </c>
      <c r="R11" s="124">
        <v>6</v>
      </c>
      <c r="S11" s="124">
        <v>6</v>
      </c>
      <c r="T11" s="124">
        <v>6</v>
      </c>
      <c r="U11" s="124">
        <v>6</v>
      </c>
      <c r="V11" s="124">
        <v>6</v>
      </c>
      <c r="W11" s="124">
        <v>6</v>
      </c>
      <c r="X11" s="124">
        <v>6</v>
      </c>
      <c r="Y11" s="124">
        <v>6</v>
      </c>
      <c r="Z11" s="124">
        <v>6</v>
      </c>
      <c r="AA11" s="124">
        <v>11</v>
      </c>
      <c r="AB11" s="124">
        <v>11</v>
      </c>
      <c r="AC11" s="124">
        <v>11</v>
      </c>
      <c r="AD11" s="124">
        <v>11</v>
      </c>
      <c r="AE11" s="124">
        <v>11</v>
      </c>
      <c r="AF11" s="124">
        <v>11</v>
      </c>
      <c r="AG11" s="124">
        <v>11</v>
      </c>
      <c r="AH11" s="124">
        <v>11</v>
      </c>
      <c r="AI11" s="124">
        <v>16</v>
      </c>
      <c r="AJ11" s="124">
        <v>16</v>
      </c>
      <c r="AK11" s="124">
        <v>16</v>
      </c>
      <c r="AL11" s="124">
        <v>16</v>
      </c>
      <c r="AM11" s="124">
        <v>11</v>
      </c>
      <c r="AN11" s="124">
        <v>11</v>
      </c>
      <c r="AO11" s="124">
        <v>11</v>
      </c>
      <c r="AP11" s="124">
        <v>16</v>
      </c>
      <c r="AQ11" s="124">
        <v>16</v>
      </c>
      <c r="AR11" s="124">
        <v>16</v>
      </c>
      <c r="AS11" s="124">
        <v>16</v>
      </c>
      <c r="AT11" s="124">
        <v>16</v>
      </c>
      <c r="AU11" s="124">
        <v>16</v>
      </c>
      <c r="AV11" s="124">
        <v>16</v>
      </c>
      <c r="AW11" s="129">
        <v>16</v>
      </c>
      <c r="AX11" s="20">
        <v>16</v>
      </c>
      <c r="AY11" s="20">
        <v>16</v>
      </c>
      <c r="AZ11" s="129">
        <v>16</v>
      </c>
      <c r="BA11" s="129">
        <v>16</v>
      </c>
      <c r="BB11" s="129">
        <v>16</v>
      </c>
      <c r="BC11" s="124">
        <v>16</v>
      </c>
      <c r="BD11" s="124">
        <v>16</v>
      </c>
      <c r="BE11" s="129">
        <v>16</v>
      </c>
      <c r="BF11" s="129">
        <v>16</v>
      </c>
      <c r="BJ11" s="1" t="s">
        <v>86</v>
      </c>
      <c r="BK11" s="1" t="s">
        <v>87</v>
      </c>
      <c r="BL11" s="1" t="str">
        <f>VLOOKUP(BK11,INVENTARIOHABITTA[#All],8,FALSE)</f>
        <v>ESTANDAR A</v>
      </c>
      <c r="BO11" s="1" t="s">
        <v>1963</v>
      </c>
      <c r="BP11" s="1" t="s">
        <v>7645</v>
      </c>
      <c r="BQ11" s="1" t="s">
        <v>7638</v>
      </c>
      <c r="BR11" s="1" t="s">
        <v>7639</v>
      </c>
      <c r="BS11" s="1" t="s">
        <v>7640</v>
      </c>
      <c r="BT11" t="s">
        <v>7646</v>
      </c>
      <c r="BU11" s="1" t="s">
        <v>7</v>
      </c>
      <c r="BV11" s="1" t="s">
        <v>146</v>
      </c>
      <c r="BW11">
        <v>128</v>
      </c>
      <c r="BX11" s="1" t="s">
        <v>7641</v>
      </c>
      <c r="BY11">
        <v>2710.125</v>
      </c>
      <c r="BZ11">
        <v>346896</v>
      </c>
      <c r="CA11">
        <v>0</v>
      </c>
      <c r="CB11">
        <v>2710.125</v>
      </c>
      <c r="CC11">
        <v>346896</v>
      </c>
      <c r="CD11">
        <v>0.27777777777777779</v>
      </c>
      <c r="CE11">
        <v>96360</v>
      </c>
      <c r="CF11">
        <v>0</v>
      </c>
      <c r="CG11">
        <v>0</v>
      </c>
      <c r="CH11">
        <v>96360</v>
      </c>
      <c r="CI11">
        <v>250536</v>
      </c>
      <c r="CJ11">
        <v>346896</v>
      </c>
      <c r="CK11">
        <v>2710.125</v>
      </c>
    </row>
    <row r="12" spans="2:89" x14ac:dyDescent="0.25">
      <c r="F12" s="1" t="s">
        <v>88</v>
      </c>
      <c r="H12" s="1" t="s">
        <v>89</v>
      </c>
      <c r="L12" s="1" t="s">
        <v>90</v>
      </c>
      <c r="N12" s="1" t="s">
        <v>91</v>
      </c>
      <c r="Q12" s="124">
        <v>5</v>
      </c>
      <c r="R12" s="124">
        <v>5</v>
      </c>
      <c r="S12" s="124">
        <v>5</v>
      </c>
      <c r="T12" s="124">
        <v>5</v>
      </c>
      <c r="U12" s="124">
        <v>5</v>
      </c>
      <c r="V12" s="124">
        <v>5</v>
      </c>
      <c r="W12" s="124">
        <v>5</v>
      </c>
      <c r="X12" s="124">
        <v>5</v>
      </c>
      <c r="Y12" s="124">
        <v>5</v>
      </c>
      <c r="Z12" s="124">
        <v>5</v>
      </c>
      <c r="AA12" s="124">
        <v>10</v>
      </c>
      <c r="AB12" s="124">
        <v>10</v>
      </c>
      <c r="AC12" s="124">
        <v>10</v>
      </c>
      <c r="AD12" s="124">
        <v>10</v>
      </c>
      <c r="AE12" s="124">
        <v>10</v>
      </c>
      <c r="AF12" s="124">
        <v>10</v>
      </c>
      <c r="AG12" s="124">
        <v>10</v>
      </c>
      <c r="AH12" s="124">
        <v>10</v>
      </c>
      <c r="AI12" s="124">
        <v>15</v>
      </c>
      <c r="AJ12" s="124">
        <v>15</v>
      </c>
      <c r="AK12" s="124">
        <v>15</v>
      </c>
      <c r="AL12" s="124">
        <v>15</v>
      </c>
      <c r="AM12" s="124">
        <v>10</v>
      </c>
      <c r="AN12" s="124">
        <v>10</v>
      </c>
      <c r="AO12" s="124">
        <v>10</v>
      </c>
      <c r="AP12" s="124">
        <v>15</v>
      </c>
      <c r="AQ12" s="124">
        <v>15</v>
      </c>
      <c r="AR12" s="124">
        <v>15</v>
      </c>
      <c r="AS12" s="124">
        <v>15</v>
      </c>
      <c r="AT12" s="124">
        <v>15</v>
      </c>
      <c r="AU12" s="124">
        <v>15</v>
      </c>
      <c r="AV12" s="124">
        <v>15</v>
      </c>
      <c r="AW12" s="129">
        <v>15</v>
      </c>
      <c r="AX12" s="20">
        <v>15</v>
      </c>
      <c r="AY12" s="20">
        <v>15</v>
      </c>
      <c r="AZ12" s="129">
        <v>15</v>
      </c>
      <c r="BA12" s="129">
        <v>15</v>
      </c>
      <c r="BB12" s="129">
        <v>15</v>
      </c>
      <c r="BC12" s="124">
        <v>15</v>
      </c>
      <c r="BD12" s="124">
        <v>15</v>
      </c>
      <c r="BE12" s="129">
        <v>15</v>
      </c>
      <c r="BF12" s="129">
        <v>15</v>
      </c>
      <c r="BJ12" s="1" t="s">
        <v>92</v>
      </c>
      <c r="BK12" s="1" t="s">
        <v>93</v>
      </c>
      <c r="BL12" s="1" t="str">
        <f>VLOOKUP(BK12,INVENTARIOHABITTA[#All],8,FALSE)</f>
        <v>ESTANDAR A</v>
      </c>
      <c r="BO12" s="1" t="s">
        <v>1965</v>
      </c>
      <c r="BP12" s="1" t="s">
        <v>7647</v>
      </c>
      <c r="BQ12" s="1" t="s">
        <v>7638</v>
      </c>
      <c r="BR12" s="1" t="s">
        <v>7639</v>
      </c>
      <c r="BS12" s="1" t="s">
        <v>7640</v>
      </c>
      <c r="BT12">
        <v>4</v>
      </c>
      <c r="BU12" s="1" t="s">
        <v>7</v>
      </c>
      <c r="BV12" s="1" t="s">
        <v>1961</v>
      </c>
      <c r="BW12">
        <v>128</v>
      </c>
      <c r="BX12" s="1" t="s">
        <v>46</v>
      </c>
      <c r="BY12">
        <v>6060</v>
      </c>
      <c r="BZ12">
        <v>775680</v>
      </c>
      <c r="CA12">
        <v>0.25</v>
      </c>
      <c r="CB12">
        <v>4545</v>
      </c>
      <c r="CC12">
        <v>581760</v>
      </c>
      <c r="CD12">
        <v>0.1</v>
      </c>
      <c r="CE12">
        <v>58176</v>
      </c>
      <c r="CF12">
        <v>0.1</v>
      </c>
      <c r="CG12">
        <v>5817.6</v>
      </c>
      <c r="CH12">
        <v>52358.400000000001</v>
      </c>
      <c r="CI12">
        <v>523584</v>
      </c>
      <c r="CJ12">
        <v>575942.40000000002</v>
      </c>
      <c r="CK12">
        <v>4499.55</v>
      </c>
    </row>
    <row r="13" spans="2:89" x14ac:dyDescent="0.25">
      <c r="F13" s="1" t="s">
        <v>94</v>
      </c>
      <c r="H13" s="1" t="s">
        <v>13761</v>
      </c>
      <c r="L13" s="1" t="s">
        <v>95</v>
      </c>
      <c r="Q13" s="124">
        <v>4</v>
      </c>
      <c r="R13" s="124">
        <v>4</v>
      </c>
      <c r="S13" s="124">
        <v>4</v>
      </c>
      <c r="T13" s="124">
        <v>4</v>
      </c>
      <c r="U13" s="124">
        <v>4</v>
      </c>
      <c r="V13" s="124">
        <v>4</v>
      </c>
      <c r="W13" s="124">
        <v>4</v>
      </c>
      <c r="X13" s="124">
        <v>4</v>
      </c>
      <c r="Y13" s="124">
        <v>4</v>
      </c>
      <c r="Z13" s="124">
        <v>4</v>
      </c>
      <c r="AA13" s="124">
        <v>9</v>
      </c>
      <c r="AB13" s="124">
        <v>9</v>
      </c>
      <c r="AC13" s="124">
        <v>9</v>
      </c>
      <c r="AD13" s="124">
        <v>9</v>
      </c>
      <c r="AE13" s="124">
        <v>9</v>
      </c>
      <c r="AF13" s="124">
        <v>9</v>
      </c>
      <c r="AG13" s="124">
        <v>9</v>
      </c>
      <c r="AH13" s="124">
        <v>9</v>
      </c>
      <c r="AI13" s="124">
        <v>14</v>
      </c>
      <c r="AJ13" s="124">
        <v>14</v>
      </c>
      <c r="AK13" s="124">
        <v>14</v>
      </c>
      <c r="AL13" s="124">
        <v>14</v>
      </c>
      <c r="AM13" s="124">
        <v>9</v>
      </c>
      <c r="AN13" s="124">
        <v>9</v>
      </c>
      <c r="AO13" s="124">
        <v>9</v>
      </c>
      <c r="AP13" s="124">
        <v>14</v>
      </c>
      <c r="AQ13" s="124">
        <v>14</v>
      </c>
      <c r="AR13" s="124">
        <v>14</v>
      </c>
      <c r="AS13" s="124">
        <v>14</v>
      </c>
      <c r="AT13" s="124">
        <v>14</v>
      </c>
      <c r="AU13" s="124">
        <v>14</v>
      </c>
      <c r="AV13" s="124">
        <v>14</v>
      </c>
      <c r="AW13" s="129">
        <v>14</v>
      </c>
      <c r="AX13" s="20">
        <v>14</v>
      </c>
      <c r="AY13" s="20">
        <v>14</v>
      </c>
      <c r="AZ13" s="129">
        <v>14</v>
      </c>
      <c r="BA13" s="129">
        <v>14</v>
      </c>
      <c r="BB13" s="129">
        <v>14</v>
      </c>
      <c r="BC13" s="124">
        <v>14</v>
      </c>
      <c r="BD13" s="124">
        <v>14</v>
      </c>
      <c r="BE13" s="129">
        <v>14</v>
      </c>
      <c r="BF13" s="129">
        <v>14</v>
      </c>
      <c r="BJ13" s="1" t="s">
        <v>96</v>
      </c>
      <c r="BK13" s="1" t="s">
        <v>97</v>
      </c>
      <c r="BL13" s="1" t="str">
        <f>VLOOKUP(BK13,INVENTARIOHABITTA[#All],8,FALSE)</f>
        <v>ESTANDAR A</v>
      </c>
      <c r="BP13" s="1" t="s">
        <v>7647</v>
      </c>
      <c r="BQ13" s="1" t="s">
        <v>7638</v>
      </c>
      <c r="BR13" s="1" t="s">
        <v>7639</v>
      </c>
      <c r="BS13" s="1" t="s">
        <v>7640</v>
      </c>
      <c r="BT13">
        <v>4</v>
      </c>
      <c r="BU13" s="1" t="s">
        <v>7</v>
      </c>
      <c r="BV13" s="1" t="s">
        <v>1961</v>
      </c>
      <c r="BW13">
        <v>128</v>
      </c>
      <c r="BX13" s="1" t="s">
        <v>7641</v>
      </c>
      <c r="BY13">
        <v>3650</v>
      </c>
      <c r="BZ13">
        <v>467200</v>
      </c>
      <c r="CA13">
        <v>0.25</v>
      </c>
      <c r="CB13">
        <v>2737.5</v>
      </c>
      <c r="CC13">
        <v>350400</v>
      </c>
      <c r="CD13">
        <v>0.1</v>
      </c>
      <c r="CE13">
        <v>35040</v>
      </c>
      <c r="CF13">
        <v>0.1</v>
      </c>
      <c r="CG13">
        <v>3504</v>
      </c>
      <c r="CH13">
        <v>31536</v>
      </c>
      <c r="CI13">
        <v>315360</v>
      </c>
      <c r="CJ13">
        <v>346896</v>
      </c>
      <c r="CK13">
        <v>2710.125</v>
      </c>
    </row>
    <row r="14" spans="2:89" x14ac:dyDescent="0.25">
      <c r="F14" s="1" t="s">
        <v>98</v>
      </c>
      <c r="H14" s="1" t="s">
        <v>13762</v>
      </c>
      <c r="L14" s="1" t="s">
        <v>99</v>
      </c>
      <c r="N14" s="22" t="s">
        <v>100</v>
      </c>
      <c r="Q14" s="124">
        <v>3</v>
      </c>
      <c r="R14" s="124">
        <v>3</v>
      </c>
      <c r="S14" s="124">
        <v>3</v>
      </c>
      <c r="T14" s="124">
        <v>3</v>
      </c>
      <c r="U14" s="124">
        <v>3</v>
      </c>
      <c r="V14" s="124">
        <v>3</v>
      </c>
      <c r="W14" s="124">
        <v>3</v>
      </c>
      <c r="X14" s="124">
        <v>3</v>
      </c>
      <c r="Y14" s="124">
        <v>3</v>
      </c>
      <c r="Z14" s="124">
        <v>3</v>
      </c>
      <c r="AA14" s="124">
        <v>8</v>
      </c>
      <c r="AB14" s="124">
        <v>8</v>
      </c>
      <c r="AC14" s="124">
        <v>8</v>
      </c>
      <c r="AD14" s="124">
        <v>8</v>
      </c>
      <c r="AE14" s="124">
        <v>8</v>
      </c>
      <c r="AF14" s="124">
        <v>8</v>
      </c>
      <c r="AG14" s="124">
        <v>8</v>
      </c>
      <c r="AH14" s="124">
        <v>8</v>
      </c>
      <c r="AI14" s="124">
        <v>13</v>
      </c>
      <c r="AJ14" s="124">
        <v>13</v>
      </c>
      <c r="AK14" s="124">
        <v>13</v>
      </c>
      <c r="AL14" s="124">
        <v>13</v>
      </c>
      <c r="AM14" s="124">
        <v>8</v>
      </c>
      <c r="AN14" s="124">
        <v>8</v>
      </c>
      <c r="AO14" s="124">
        <v>8</v>
      </c>
      <c r="AP14" s="124">
        <v>13</v>
      </c>
      <c r="AQ14" s="124">
        <v>13</v>
      </c>
      <c r="AR14" s="124">
        <v>13</v>
      </c>
      <c r="AS14" s="124">
        <v>13</v>
      </c>
      <c r="AT14" s="124">
        <v>13</v>
      </c>
      <c r="AU14" s="124">
        <v>13</v>
      </c>
      <c r="AV14" s="124">
        <v>13</v>
      </c>
      <c r="AW14" s="129">
        <v>13</v>
      </c>
      <c r="AX14" s="20">
        <v>13</v>
      </c>
      <c r="AY14" s="20">
        <v>13</v>
      </c>
      <c r="AZ14" s="129">
        <v>13</v>
      </c>
      <c r="BA14" s="129">
        <v>13</v>
      </c>
      <c r="BB14" s="129">
        <v>13</v>
      </c>
      <c r="BC14" s="124">
        <v>13</v>
      </c>
      <c r="BD14" s="124">
        <v>13</v>
      </c>
      <c r="BE14" s="129">
        <v>13</v>
      </c>
      <c r="BF14" s="129">
        <v>13</v>
      </c>
      <c r="BJ14" s="1" t="s">
        <v>101</v>
      </c>
      <c r="BK14" s="1" t="s">
        <v>102</v>
      </c>
      <c r="BL14" s="1" t="str">
        <f>VLOOKUP(BK14,INVENTARIOHABITTA[#All],8,FALSE)</f>
        <v>ESTANDAR A</v>
      </c>
      <c r="BP14" s="1" t="s">
        <v>7648</v>
      </c>
      <c r="BQ14" s="1" t="s">
        <v>7638</v>
      </c>
      <c r="BR14" s="1" t="s">
        <v>7639</v>
      </c>
      <c r="BS14" s="1" t="s">
        <v>7640</v>
      </c>
      <c r="BT14">
        <v>5</v>
      </c>
      <c r="BU14" s="1" t="s">
        <v>7</v>
      </c>
      <c r="BV14" s="1" t="s">
        <v>1961</v>
      </c>
      <c r="BW14">
        <v>128</v>
      </c>
      <c r="BX14" s="1" t="s">
        <v>7641</v>
      </c>
      <c r="BY14">
        <v>3650</v>
      </c>
      <c r="BZ14">
        <v>467200</v>
      </c>
      <c r="CA14">
        <v>0.25</v>
      </c>
      <c r="CB14">
        <v>2737.5</v>
      </c>
      <c r="CC14">
        <v>350400</v>
      </c>
      <c r="CD14">
        <v>0.1</v>
      </c>
      <c r="CE14">
        <v>35040</v>
      </c>
      <c r="CF14">
        <v>0.1</v>
      </c>
      <c r="CG14">
        <v>3504</v>
      </c>
      <c r="CH14">
        <v>31536</v>
      </c>
      <c r="CI14">
        <v>315360</v>
      </c>
      <c r="CJ14">
        <v>346896</v>
      </c>
      <c r="CK14">
        <v>2710.125</v>
      </c>
    </row>
    <row r="15" spans="2:89" x14ac:dyDescent="0.25">
      <c r="F15" s="1" t="s">
        <v>103</v>
      </c>
      <c r="H15" s="1" t="s">
        <v>104</v>
      </c>
      <c r="L15" s="1" t="s">
        <v>105</v>
      </c>
      <c r="N15" s="1" t="s">
        <v>106</v>
      </c>
      <c r="Q15" s="124">
        <v>2</v>
      </c>
      <c r="R15" s="124">
        <v>2</v>
      </c>
      <c r="S15" s="124">
        <v>2</v>
      </c>
      <c r="T15" s="124">
        <v>2</v>
      </c>
      <c r="U15" s="124">
        <v>2</v>
      </c>
      <c r="V15" s="124">
        <v>2</v>
      </c>
      <c r="W15" s="124">
        <v>2</v>
      </c>
      <c r="X15" s="124">
        <v>2</v>
      </c>
      <c r="Y15" s="124">
        <v>2</v>
      </c>
      <c r="Z15" s="124">
        <v>2</v>
      </c>
      <c r="AA15" s="124">
        <v>7</v>
      </c>
      <c r="AB15" s="124">
        <v>7</v>
      </c>
      <c r="AC15" s="124">
        <v>7</v>
      </c>
      <c r="AD15" s="124">
        <v>7</v>
      </c>
      <c r="AE15" s="124">
        <v>7</v>
      </c>
      <c r="AF15" s="124">
        <v>7</v>
      </c>
      <c r="AG15" s="124">
        <v>7</v>
      </c>
      <c r="AH15" s="124">
        <v>7</v>
      </c>
      <c r="AI15" s="124">
        <v>12</v>
      </c>
      <c r="AJ15" s="124">
        <v>12</v>
      </c>
      <c r="AK15" s="124">
        <v>12</v>
      </c>
      <c r="AL15" s="124">
        <v>12</v>
      </c>
      <c r="AM15" s="124">
        <v>7</v>
      </c>
      <c r="AN15" s="124">
        <v>7</v>
      </c>
      <c r="AO15" s="124">
        <v>7</v>
      </c>
      <c r="AP15" s="124">
        <v>12</v>
      </c>
      <c r="AQ15" s="124">
        <v>12</v>
      </c>
      <c r="AR15" s="124">
        <v>12</v>
      </c>
      <c r="AS15" s="124">
        <v>12</v>
      </c>
      <c r="AT15" s="124">
        <v>12</v>
      </c>
      <c r="AU15" s="124">
        <v>12</v>
      </c>
      <c r="AV15" s="124">
        <v>12</v>
      </c>
      <c r="AW15" s="129">
        <v>12</v>
      </c>
      <c r="AX15" s="20">
        <v>12</v>
      </c>
      <c r="AY15" s="20">
        <v>12</v>
      </c>
      <c r="AZ15" s="129">
        <v>12</v>
      </c>
      <c r="BA15" s="129">
        <v>12</v>
      </c>
      <c r="BB15" s="129">
        <v>12</v>
      </c>
      <c r="BC15" s="124">
        <v>12</v>
      </c>
      <c r="BD15" s="124">
        <v>12</v>
      </c>
      <c r="BE15" s="129">
        <v>12</v>
      </c>
      <c r="BF15" s="129">
        <v>12</v>
      </c>
      <c r="BJ15" s="1" t="s">
        <v>107</v>
      </c>
      <c r="BK15" s="1" t="s">
        <v>108</v>
      </c>
      <c r="BL15" s="1" t="str">
        <f>VLOOKUP(BK15,INVENTARIOHABITTA[#All],8,FALSE)</f>
        <v>ESTANDAR A</v>
      </c>
      <c r="BO15" s="1" t="s">
        <v>1967</v>
      </c>
      <c r="BP15" s="1" t="s">
        <v>7649</v>
      </c>
      <c r="BQ15" s="1" t="s">
        <v>7638</v>
      </c>
      <c r="BR15" s="1" t="s">
        <v>7650</v>
      </c>
      <c r="BS15" s="1" t="s">
        <v>7651</v>
      </c>
      <c r="BT15" t="s">
        <v>7652</v>
      </c>
      <c r="BU15" s="1" t="s">
        <v>7</v>
      </c>
      <c r="BV15" s="1" t="s">
        <v>1961</v>
      </c>
      <c r="BW15">
        <v>128</v>
      </c>
      <c r="BX15" s="1" t="s">
        <v>7641</v>
      </c>
      <c r="BY15">
        <v>2710.125</v>
      </c>
      <c r="BZ15">
        <v>346896</v>
      </c>
      <c r="CA15">
        <v>0</v>
      </c>
      <c r="CB15">
        <v>2710.125</v>
      </c>
      <c r="CC15">
        <v>346896</v>
      </c>
      <c r="CD15">
        <v>0.29140145749734792</v>
      </c>
      <c r="CE15">
        <v>101086</v>
      </c>
      <c r="CF15">
        <v>0</v>
      </c>
      <c r="CG15">
        <v>0</v>
      </c>
      <c r="CH15">
        <v>101086</v>
      </c>
      <c r="CI15">
        <v>245810</v>
      </c>
      <c r="CJ15">
        <v>346896</v>
      </c>
      <c r="CK15">
        <v>2710.125</v>
      </c>
    </row>
    <row r="16" spans="2:89" x14ac:dyDescent="0.25">
      <c r="F16" s="1" t="s">
        <v>109</v>
      </c>
      <c r="H16" s="1" t="s">
        <v>13766</v>
      </c>
      <c r="N16" s="1" t="s">
        <v>110</v>
      </c>
      <c r="Q16" s="125">
        <v>1</v>
      </c>
      <c r="R16" s="125">
        <v>1</v>
      </c>
      <c r="S16" s="125">
        <v>1</v>
      </c>
      <c r="T16" s="125">
        <v>1</v>
      </c>
      <c r="U16" s="125">
        <v>1</v>
      </c>
      <c r="V16" s="125">
        <v>1</v>
      </c>
      <c r="W16" s="125">
        <v>1</v>
      </c>
      <c r="X16" s="125">
        <v>1</v>
      </c>
      <c r="Y16" s="125">
        <v>1</v>
      </c>
      <c r="Z16" s="125">
        <v>1</v>
      </c>
      <c r="AA16" s="124">
        <v>6</v>
      </c>
      <c r="AB16" s="124">
        <v>6</v>
      </c>
      <c r="AC16" s="124">
        <v>6</v>
      </c>
      <c r="AD16" s="124">
        <v>6</v>
      </c>
      <c r="AE16" s="124">
        <v>6</v>
      </c>
      <c r="AF16" s="124">
        <v>6</v>
      </c>
      <c r="AG16" s="124">
        <v>6</v>
      </c>
      <c r="AH16" s="124">
        <v>6</v>
      </c>
      <c r="AI16" s="124">
        <v>11</v>
      </c>
      <c r="AJ16" s="124">
        <v>11</v>
      </c>
      <c r="AK16" s="124">
        <v>11</v>
      </c>
      <c r="AL16" s="124">
        <v>11</v>
      </c>
      <c r="AM16" s="124">
        <v>6</v>
      </c>
      <c r="AN16" s="124">
        <v>6</v>
      </c>
      <c r="AO16" s="124">
        <v>6</v>
      </c>
      <c r="AP16" s="124">
        <v>11</v>
      </c>
      <c r="AQ16" s="124">
        <v>11</v>
      </c>
      <c r="AR16" s="124">
        <v>11</v>
      </c>
      <c r="AS16" s="124">
        <v>11</v>
      </c>
      <c r="AT16" s="124">
        <v>11</v>
      </c>
      <c r="AU16" s="124">
        <v>11</v>
      </c>
      <c r="AV16" s="124">
        <v>11</v>
      </c>
      <c r="AW16" s="129">
        <v>11</v>
      </c>
      <c r="AX16" s="20">
        <v>11</v>
      </c>
      <c r="AY16" s="20">
        <v>11</v>
      </c>
      <c r="AZ16" s="129">
        <v>11</v>
      </c>
      <c r="BA16" s="129">
        <v>11</v>
      </c>
      <c r="BB16" s="129">
        <v>11</v>
      </c>
      <c r="BC16" s="124">
        <v>11</v>
      </c>
      <c r="BD16" s="124">
        <v>11</v>
      </c>
      <c r="BE16" s="129">
        <v>11</v>
      </c>
      <c r="BF16" s="129">
        <v>11</v>
      </c>
      <c r="BJ16" s="1" t="s">
        <v>111</v>
      </c>
      <c r="BK16" s="1" t="s">
        <v>112</v>
      </c>
      <c r="BL16" s="1" t="str">
        <f>VLOOKUP(BK16,INVENTARIOHABITTA[#All],8,FALSE)</f>
        <v>ESTANDAR A</v>
      </c>
      <c r="BP16" s="1" t="s">
        <v>7653</v>
      </c>
      <c r="BQ16" s="1" t="s">
        <v>7638</v>
      </c>
      <c r="BR16" s="1" t="s">
        <v>7639</v>
      </c>
      <c r="BS16" s="1" t="s">
        <v>7640</v>
      </c>
      <c r="BT16">
        <v>6</v>
      </c>
      <c r="BU16" s="1" t="s">
        <v>7</v>
      </c>
      <c r="BV16" s="1" t="s">
        <v>1961</v>
      </c>
      <c r="BW16">
        <v>128</v>
      </c>
      <c r="BX16" s="1" t="s">
        <v>7641</v>
      </c>
      <c r="BY16">
        <v>3650</v>
      </c>
      <c r="BZ16">
        <v>467200</v>
      </c>
      <c r="CA16">
        <v>0.25</v>
      </c>
      <c r="CB16">
        <v>2737.5</v>
      </c>
      <c r="CC16">
        <v>350400</v>
      </c>
      <c r="CD16">
        <v>0.1</v>
      </c>
      <c r="CE16">
        <v>35040</v>
      </c>
      <c r="CF16">
        <v>0.1</v>
      </c>
      <c r="CG16">
        <v>3504</v>
      </c>
      <c r="CH16">
        <v>31536</v>
      </c>
      <c r="CI16">
        <v>315360</v>
      </c>
      <c r="CJ16">
        <v>346896</v>
      </c>
      <c r="CK16">
        <v>2710.125</v>
      </c>
    </row>
    <row r="17" spans="2:89" x14ac:dyDescent="0.25">
      <c r="F17" s="1" t="s">
        <v>113</v>
      </c>
      <c r="H17" s="1" t="s">
        <v>13794</v>
      </c>
      <c r="N17" s="1" t="s">
        <v>114</v>
      </c>
      <c r="AA17" s="124">
        <v>5</v>
      </c>
      <c r="AB17" s="124">
        <v>5</v>
      </c>
      <c r="AC17" s="124">
        <v>5</v>
      </c>
      <c r="AD17" s="124">
        <v>5</v>
      </c>
      <c r="AE17" s="124">
        <v>5</v>
      </c>
      <c r="AF17" s="124">
        <v>5</v>
      </c>
      <c r="AG17" s="124">
        <v>5</v>
      </c>
      <c r="AH17" s="124">
        <v>5</v>
      </c>
      <c r="AI17" s="124">
        <v>10</v>
      </c>
      <c r="AJ17" s="124">
        <v>10</v>
      </c>
      <c r="AK17" s="124">
        <v>10</v>
      </c>
      <c r="AL17" s="124">
        <v>10</v>
      </c>
      <c r="AM17" s="124">
        <v>5</v>
      </c>
      <c r="AN17" s="124">
        <v>5</v>
      </c>
      <c r="AO17" s="124">
        <v>5</v>
      </c>
      <c r="AP17" s="124">
        <v>10</v>
      </c>
      <c r="AQ17" s="124">
        <v>10</v>
      </c>
      <c r="AR17" s="124">
        <v>10</v>
      </c>
      <c r="AS17" s="124">
        <v>10</v>
      </c>
      <c r="AT17" s="124">
        <v>10</v>
      </c>
      <c r="AU17" s="124">
        <v>10</v>
      </c>
      <c r="AV17" s="124">
        <v>10</v>
      </c>
      <c r="AW17" s="129">
        <v>10</v>
      </c>
      <c r="AX17" s="20">
        <v>10</v>
      </c>
      <c r="AY17" s="20">
        <v>10</v>
      </c>
      <c r="AZ17" s="129">
        <v>10</v>
      </c>
      <c r="BA17" s="129">
        <v>10</v>
      </c>
      <c r="BB17" s="129">
        <v>10</v>
      </c>
      <c r="BC17" s="124">
        <v>10</v>
      </c>
      <c r="BD17" s="124">
        <v>10</v>
      </c>
      <c r="BE17" s="129">
        <v>10</v>
      </c>
      <c r="BF17" s="129">
        <v>10</v>
      </c>
      <c r="BJ17" s="1" t="s">
        <v>115</v>
      </c>
      <c r="BK17" s="1" t="s">
        <v>116</v>
      </c>
      <c r="BL17" s="1" t="str">
        <f>VLOOKUP(BK17,INVENTARIOHABITTA[#All],8,FALSE)</f>
        <v>ESTANDAR A</v>
      </c>
      <c r="BO17" s="1" t="s">
        <v>1969</v>
      </c>
      <c r="BP17" s="1" t="s">
        <v>7654</v>
      </c>
      <c r="BQ17" s="1" t="s">
        <v>7638</v>
      </c>
      <c r="BR17" s="1" t="s">
        <v>7655</v>
      </c>
      <c r="BS17" s="1" t="s">
        <v>17</v>
      </c>
      <c r="BT17" t="s">
        <v>7656</v>
      </c>
      <c r="BU17" s="1" t="s">
        <v>7</v>
      </c>
      <c r="BV17" s="1" t="s">
        <v>146</v>
      </c>
      <c r="BW17">
        <v>157.43</v>
      </c>
      <c r="BY17">
        <v>2710.125</v>
      </c>
      <c r="BZ17">
        <v>426654.97875000001</v>
      </c>
      <c r="CA17">
        <v>0</v>
      </c>
      <c r="CB17">
        <v>2710.125</v>
      </c>
      <c r="CC17">
        <v>426654.97875000001</v>
      </c>
      <c r="CD17">
        <v>0.2135730380246969</v>
      </c>
      <c r="CE17">
        <v>91122</v>
      </c>
      <c r="CF17">
        <v>0</v>
      </c>
      <c r="CG17">
        <v>0</v>
      </c>
      <c r="CH17">
        <v>91122</v>
      </c>
      <c r="CI17">
        <v>335532.97875000001</v>
      </c>
      <c r="CJ17">
        <v>426654.97875000001</v>
      </c>
      <c r="CK17">
        <v>2710.125</v>
      </c>
    </row>
    <row r="18" spans="2:89" x14ac:dyDescent="0.25">
      <c r="F18" s="1" t="s">
        <v>117</v>
      </c>
      <c r="N18" s="1" t="s">
        <v>118</v>
      </c>
      <c r="AA18" s="124">
        <v>4</v>
      </c>
      <c r="AB18" s="124">
        <v>4</v>
      </c>
      <c r="AC18" s="124">
        <v>4</v>
      </c>
      <c r="AD18" s="124">
        <v>4</v>
      </c>
      <c r="AE18" s="124">
        <v>4</v>
      </c>
      <c r="AF18" s="124">
        <v>4</v>
      </c>
      <c r="AG18" s="124">
        <v>4</v>
      </c>
      <c r="AH18" s="124">
        <v>4</v>
      </c>
      <c r="AI18" s="124">
        <v>9</v>
      </c>
      <c r="AJ18" s="124">
        <v>9</v>
      </c>
      <c r="AK18" s="124">
        <v>9</v>
      </c>
      <c r="AL18" s="124">
        <v>9</v>
      </c>
      <c r="AM18" s="124">
        <v>4</v>
      </c>
      <c r="AN18" s="124">
        <v>4</v>
      </c>
      <c r="AO18" s="124">
        <v>4</v>
      </c>
      <c r="AP18" s="124">
        <v>9</v>
      </c>
      <c r="AQ18" s="124">
        <v>9</v>
      </c>
      <c r="AR18" s="124">
        <v>9</v>
      </c>
      <c r="AS18" s="124">
        <v>9</v>
      </c>
      <c r="AT18" s="124">
        <v>9</v>
      </c>
      <c r="AU18" s="124">
        <v>9</v>
      </c>
      <c r="AV18" s="124">
        <v>9</v>
      </c>
      <c r="AW18" s="129">
        <v>9</v>
      </c>
      <c r="AX18" s="20">
        <v>9</v>
      </c>
      <c r="AY18" s="20">
        <v>9</v>
      </c>
      <c r="AZ18" s="129">
        <v>9</v>
      </c>
      <c r="BA18" s="129">
        <v>9</v>
      </c>
      <c r="BB18" s="129">
        <v>9</v>
      </c>
      <c r="BC18" s="124">
        <v>9</v>
      </c>
      <c r="BD18" s="124">
        <v>9</v>
      </c>
      <c r="BE18" s="129">
        <v>9</v>
      </c>
      <c r="BF18" s="129">
        <v>9</v>
      </c>
      <c r="BJ18" s="1" t="s">
        <v>119</v>
      </c>
      <c r="BK18" s="1" t="s">
        <v>120</v>
      </c>
      <c r="BL18" s="1" t="str">
        <f>VLOOKUP(BK18,INVENTARIOHABITTA[#All],8,FALSE)</f>
        <v>ESTANDAR A</v>
      </c>
      <c r="BP18" s="1" t="s">
        <v>7657</v>
      </c>
      <c r="BQ18" s="1" t="s">
        <v>7638</v>
      </c>
      <c r="BR18" s="1" t="s">
        <v>7639</v>
      </c>
      <c r="BS18" s="1" t="s">
        <v>7640</v>
      </c>
      <c r="BT18">
        <v>7</v>
      </c>
      <c r="BU18" s="1" t="s">
        <v>7</v>
      </c>
      <c r="BV18" s="1" t="s">
        <v>1961</v>
      </c>
      <c r="BW18">
        <v>128</v>
      </c>
      <c r="BX18" s="1" t="s">
        <v>7641</v>
      </c>
      <c r="BY18">
        <v>3650</v>
      </c>
      <c r="BZ18">
        <v>467200</v>
      </c>
      <c r="CA18">
        <v>0.25</v>
      </c>
      <c r="CB18">
        <v>2737.5</v>
      </c>
      <c r="CC18">
        <v>350400</v>
      </c>
      <c r="CD18">
        <v>0.1</v>
      </c>
      <c r="CE18">
        <v>35040</v>
      </c>
      <c r="CF18">
        <v>0</v>
      </c>
      <c r="CG18">
        <v>0</v>
      </c>
      <c r="CH18">
        <v>35040</v>
      </c>
      <c r="CI18">
        <v>315360</v>
      </c>
      <c r="CJ18">
        <v>350400</v>
      </c>
      <c r="CK18">
        <v>2737.5</v>
      </c>
    </row>
    <row r="19" spans="2:89" x14ac:dyDescent="0.25">
      <c r="F19" s="1" t="s">
        <v>121</v>
      </c>
      <c r="L19" s="22" t="s">
        <v>122</v>
      </c>
      <c r="AA19" s="124">
        <v>3</v>
      </c>
      <c r="AB19" s="124">
        <v>3</v>
      </c>
      <c r="AC19" s="124">
        <v>3</v>
      </c>
      <c r="AD19" s="124">
        <v>3</v>
      </c>
      <c r="AE19" s="124">
        <v>3</v>
      </c>
      <c r="AF19" s="124">
        <v>3</v>
      </c>
      <c r="AG19" s="124">
        <v>3</v>
      </c>
      <c r="AH19" s="124">
        <v>3</v>
      </c>
      <c r="AI19" s="124">
        <v>8</v>
      </c>
      <c r="AJ19" s="124">
        <v>8</v>
      </c>
      <c r="AK19" s="124">
        <v>8</v>
      </c>
      <c r="AL19" s="124">
        <v>8</v>
      </c>
      <c r="AM19" s="124">
        <v>3</v>
      </c>
      <c r="AN19" s="124">
        <v>3</v>
      </c>
      <c r="AO19" s="124">
        <v>3</v>
      </c>
      <c r="AP19" s="124">
        <v>8</v>
      </c>
      <c r="AQ19" s="124">
        <v>8</v>
      </c>
      <c r="AR19" s="124">
        <v>8</v>
      </c>
      <c r="AS19" s="124">
        <v>8</v>
      </c>
      <c r="AT19" s="124">
        <v>8</v>
      </c>
      <c r="AU19" s="124">
        <v>8</v>
      </c>
      <c r="AV19" s="124">
        <v>8</v>
      </c>
      <c r="AW19" s="129">
        <v>8</v>
      </c>
      <c r="AX19" s="20">
        <v>8</v>
      </c>
      <c r="AY19" s="20">
        <v>8</v>
      </c>
      <c r="AZ19" s="129">
        <v>8</v>
      </c>
      <c r="BA19" s="129">
        <v>8</v>
      </c>
      <c r="BB19" s="129">
        <v>8</v>
      </c>
      <c r="BC19" s="124">
        <v>8</v>
      </c>
      <c r="BD19" s="124">
        <v>8</v>
      </c>
      <c r="BE19" s="129">
        <v>8</v>
      </c>
      <c r="BF19" s="129">
        <v>8</v>
      </c>
      <c r="BJ19" s="1" t="s">
        <v>123</v>
      </c>
      <c r="BK19" s="1" t="s">
        <v>124</v>
      </c>
      <c r="BL19" s="1" t="str">
        <f>VLOOKUP(BK19,INVENTARIOHABITTA[#All],8,FALSE)</f>
        <v>ESTANDAR A</v>
      </c>
      <c r="BO19" s="1" t="s">
        <v>1971</v>
      </c>
      <c r="BP19" s="1" t="s">
        <v>7658</v>
      </c>
      <c r="BQ19" s="1" t="s">
        <v>7638</v>
      </c>
      <c r="BR19" s="1" t="s">
        <v>7659</v>
      </c>
      <c r="BS19" s="1" t="s">
        <v>32</v>
      </c>
      <c r="BT19" t="s">
        <v>7660</v>
      </c>
      <c r="BU19" s="1" t="s">
        <v>7</v>
      </c>
      <c r="BV19" s="1" t="s">
        <v>171</v>
      </c>
      <c r="BW19">
        <v>214.02</v>
      </c>
      <c r="BY19">
        <v>2737.5</v>
      </c>
      <c r="BZ19">
        <v>585879.75</v>
      </c>
      <c r="CA19">
        <v>0</v>
      </c>
      <c r="CB19">
        <v>2737.5</v>
      </c>
      <c r="CC19">
        <v>585879.75</v>
      </c>
      <c r="CD19">
        <v>0.16489390527663739</v>
      </c>
      <c r="CE19">
        <v>96608</v>
      </c>
      <c r="CF19">
        <v>0</v>
      </c>
      <c r="CG19">
        <v>0</v>
      </c>
      <c r="CH19">
        <v>96608</v>
      </c>
      <c r="CI19">
        <v>489271.75</v>
      </c>
      <c r="CJ19">
        <v>585879.75</v>
      </c>
      <c r="CK19">
        <v>2737.5</v>
      </c>
    </row>
    <row r="20" spans="2:89" x14ac:dyDescent="0.25">
      <c r="F20" s="1" t="s">
        <v>125</v>
      </c>
      <c r="N20" s="22" t="s">
        <v>100</v>
      </c>
      <c r="AA20" s="124">
        <v>2</v>
      </c>
      <c r="AB20" s="124">
        <v>2</v>
      </c>
      <c r="AC20" s="124">
        <v>2</v>
      </c>
      <c r="AD20" s="124">
        <v>2</v>
      </c>
      <c r="AE20" s="124">
        <v>2</v>
      </c>
      <c r="AF20" s="124">
        <v>2</v>
      </c>
      <c r="AG20" s="124">
        <v>2</v>
      </c>
      <c r="AH20" s="124">
        <v>2</v>
      </c>
      <c r="AI20" s="124">
        <v>7</v>
      </c>
      <c r="AJ20" s="124">
        <v>7</v>
      </c>
      <c r="AK20" s="124">
        <v>7</v>
      </c>
      <c r="AL20" s="124">
        <v>7</v>
      </c>
      <c r="AM20" s="124">
        <v>2</v>
      </c>
      <c r="AN20" s="124">
        <v>2</v>
      </c>
      <c r="AO20" s="124">
        <v>2</v>
      </c>
      <c r="AP20" s="124">
        <v>7</v>
      </c>
      <c r="AQ20" s="124">
        <v>7</v>
      </c>
      <c r="AR20" s="124">
        <v>7</v>
      </c>
      <c r="AS20" s="124">
        <v>7</v>
      </c>
      <c r="AT20" s="124">
        <v>7</v>
      </c>
      <c r="AU20" s="124">
        <v>7</v>
      </c>
      <c r="AV20" s="124">
        <v>7</v>
      </c>
      <c r="AW20" s="129">
        <v>7</v>
      </c>
      <c r="AX20" s="20">
        <v>7</v>
      </c>
      <c r="AY20" s="20">
        <v>7</v>
      </c>
      <c r="AZ20" s="129">
        <v>7</v>
      </c>
      <c r="BA20" s="129">
        <v>7</v>
      </c>
      <c r="BB20" s="129">
        <v>7</v>
      </c>
      <c r="BC20" s="124">
        <v>7</v>
      </c>
      <c r="BD20" s="124">
        <v>7</v>
      </c>
      <c r="BE20" s="129">
        <v>7</v>
      </c>
      <c r="BF20" s="129">
        <v>7</v>
      </c>
      <c r="BJ20" s="1" t="s">
        <v>126</v>
      </c>
      <c r="BK20" s="1" t="s">
        <v>127</v>
      </c>
      <c r="BL20" s="1" t="str">
        <f>VLOOKUP(BK20,INVENTARIOHABITTA[#All],8,FALSE)</f>
        <v>ESTANDAR A</v>
      </c>
      <c r="BO20" s="1" t="s">
        <v>1973</v>
      </c>
      <c r="BP20" s="1" t="s">
        <v>7661</v>
      </c>
      <c r="BQ20" s="1" t="s">
        <v>7638</v>
      </c>
      <c r="BR20" s="1" t="s">
        <v>7639</v>
      </c>
      <c r="BS20" s="1" t="s">
        <v>7640</v>
      </c>
      <c r="BT20" t="s">
        <v>7662</v>
      </c>
      <c r="BU20" s="1" t="s">
        <v>7</v>
      </c>
      <c r="BV20" s="1" t="s">
        <v>146</v>
      </c>
      <c r="BW20">
        <v>128</v>
      </c>
      <c r="BX20" s="1" t="s">
        <v>7641</v>
      </c>
      <c r="BY20">
        <v>3832.5</v>
      </c>
      <c r="BZ20">
        <v>490560</v>
      </c>
      <c r="CA20">
        <v>0.25</v>
      </c>
      <c r="CB20">
        <v>2874.375</v>
      </c>
      <c r="CC20">
        <v>367920</v>
      </c>
      <c r="CD20">
        <v>0.1</v>
      </c>
      <c r="CE20">
        <v>36792</v>
      </c>
      <c r="CF20">
        <v>0.1</v>
      </c>
      <c r="CG20">
        <v>3679.2000000000003</v>
      </c>
      <c r="CH20">
        <v>33112.800000000003</v>
      </c>
      <c r="CI20">
        <v>331128</v>
      </c>
      <c r="CJ20">
        <v>364240.8</v>
      </c>
      <c r="CK20">
        <v>2845.6312499999999</v>
      </c>
    </row>
    <row r="21" spans="2:89" x14ac:dyDescent="0.25">
      <c r="F21" s="1" t="s">
        <v>128</v>
      </c>
      <c r="L21" s="1" t="s">
        <v>129</v>
      </c>
      <c r="N21" s="1" t="s">
        <v>106</v>
      </c>
      <c r="AA21" s="125">
        <v>1</v>
      </c>
      <c r="AB21" s="125">
        <v>1</v>
      </c>
      <c r="AC21" s="125">
        <v>1</v>
      </c>
      <c r="AD21" s="125">
        <v>1</v>
      </c>
      <c r="AE21" s="125">
        <v>1</v>
      </c>
      <c r="AF21" s="125">
        <v>1</v>
      </c>
      <c r="AG21" s="125">
        <v>1</v>
      </c>
      <c r="AH21" s="125">
        <v>1</v>
      </c>
      <c r="AI21" s="124">
        <v>6</v>
      </c>
      <c r="AJ21" s="124">
        <v>6</v>
      </c>
      <c r="AK21" s="124">
        <v>6</v>
      </c>
      <c r="AL21" s="124">
        <v>6</v>
      </c>
      <c r="AM21" s="125">
        <v>1</v>
      </c>
      <c r="AN21" s="125">
        <v>1</v>
      </c>
      <c r="AO21" s="125">
        <v>1</v>
      </c>
      <c r="AP21" s="124">
        <v>6</v>
      </c>
      <c r="AQ21" s="124">
        <v>6</v>
      </c>
      <c r="AR21" s="124">
        <v>6</v>
      </c>
      <c r="AS21" s="124">
        <v>6</v>
      </c>
      <c r="AT21" s="124">
        <v>6</v>
      </c>
      <c r="AU21" s="124">
        <v>6</v>
      </c>
      <c r="AV21" s="124">
        <v>6</v>
      </c>
      <c r="AW21" s="129">
        <v>6</v>
      </c>
      <c r="AX21" s="20">
        <v>6</v>
      </c>
      <c r="AY21" s="20">
        <v>6</v>
      </c>
      <c r="AZ21" s="129">
        <v>6</v>
      </c>
      <c r="BA21" s="129">
        <v>6</v>
      </c>
      <c r="BB21" s="129">
        <v>6</v>
      </c>
      <c r="BC21" s="124">
        <v>6</v>
      </c>
      <c r="BD21" s="124">
        <v>6</v>
      </c>
      <c r="BE21" s="129">
        <v>6</v>
      </c>
      <c r="BF21" s="129">
        <v>6</v>
      </c>
      <c r="BJ21" s="1" t="s">
        <v>130</v>
      </c>
      <c r="BK21" s="1" t="s">
        <v>131</v>
      </c>
      <c r="BL21" s="1" t="str">
        <f>VLOOKUP(BK21,INVENTARIOHABITTA[#All],8,FALSE)</f>
        <v>ESTANDAR A</v>
      </c>
      <c r="BP21" s="1" t="s">
        <v>7661</v>
      </c>
      <c r="BQ21" s="1" t="s">
        <v>7638</v>
      </c>
      <c r="BR21" s="1" t="s">
        <v>7639</v>
      </c>
      <c r="BS21" s="1" t="s">
        <v>7640</v>
      </c>
      <c r="BT21">
        <v>8</v>
      </c>
      <c r="BU21" s="1" t="s">
        <v>7</v>
      </c>
      <c r="BV21" s="1" t="s">
        <v>146</v>
      </c>
      <c r="BW21">
        <v>128</v>
      </c>
      <c r="BX21" s="1" t="s">
        <v>7641</v>
      </c>
      <c r="BY21">
        <v>3832.5</v>
      </c>
      <c r="BZ21">
        <v>490560</v>
      </c>
      <c r="CA21">
        <v>0.25</v>
      </c>
      <c r="CB21">
        <v>2874.375</v>
      </c>
      <c r="CC21">
        <v>367920</v>
      </c>
      <c r="CD21">
        <v>0.1</v>
      </c>
      <c r="CE21">
        <v>36792</v>
      </c>
      <c r="CF21">
        <v>0.1</v>
      </c>
      <c r="CG21">
        <v>3679.2000000000003</v>
      </c>
      <c r="CH21">
        <v>33112.800000000003</v>
      </c>
      <c r="CI21">
        <v>331128</v>
      </c>
      <c r="CJ21">
        <v>364240.8</v>
      </c>
      <c r="CK21">
        <v>2845.6312499999999</v>
      </c>
    </row>
    <row r="22" spans="2:89" x14ac:dyDescent="0.25">
      <c r="F22" s="1" t="s">
        <v>132</v>
      </c>
      <c r="L22" s="1" t="s">
        <v>133</v>
      </c>
      <c r="N22" s="1" t="s">
        <v>110</v>
      </c>
      <c r="AA22" s="125"/>
      <c r="AI22" s="124">
        <v>5</v>
      </c>
      <c r="AJ22" s="124">
        <v>5</v>
      </c>
      <c r="AK22" s="124">
        <v>5</v>
      </c>
      <c r="AL22" s="124">
        <v>5</v>
      </c>
      <c r="AP22" s="124">
        <v>5</v>
      </c>
      <c r="AQ22" s="124">
        <v>5</v>
      </c>
      <c r="AR22" s="124">
        <v>5</v>
      </c>
      <c r="AS22" s="124">
        <v>5</v>
      </c>
      <c r="AT22" s="124">
        <v>5</v>
      </c>
      <c r="AU22" s="124">
        <v>5</v>
      </c>
      <c r="AV22" s="124">
        <v>5</v>
      </c>
      <c r="AW22" s="129">
        <v>5</v>
      </c>
      <c r="AX22" s="20">
        <v>5</v>
      </c>
      <c r="AY22" s="20">
        <v>5</v>
      </c>
      <c r="AZ22" s="129">
        <v>5</v>
      </c>
      <c r="BA22" s="129">
        <v>5</v>
      </c>
      <c r="BB22" s="129">
        <v>5</v>
      </c>
      <c r="BC22" s="124">
        <v>5</v>
      </c>
      <c r="BD22" s="124">
        <v>5</v>
      </c>
      <c r="BE22" s="129">
        <v>5</v>
      </c>
      <c r="BF22" s="129">
        <v>5</v>
      </c>
      <c r="BJ22" s="1" t="s">
        <v>134</v>
      </c>
      <c r="BK22" s="1" t="s">
        <v>135</v>
      </c>
      <c r="BL22" s="1" t="str">
        <f>VLOOKUP(BK22,INVENTARIOHABITTA[#All],8,FALSE)</f>
        <v>ESTANDAR A</v>
      </c>
      <c r="BO22" s="1" t="s">
        <v>1975</v>
      </c>
      <c r="BP22" s="1" t="s">
        <v>7663</v>
      </c>
      <c r="BQ22" s="1" t="s">
        <v>7638</v>
      </c>
      <c r="BR22" s="1" t="s">
        <v>7639</v>
      </c>
      <c r="BS22" s="1" t="s">
        <v>7640</v>
      </c>
      <c r="BT22">
        <v>9</v>
      </c>
      <c r="BU22" s="1" t="s">
        <v>7</v>
      </c>
      <c r="BV22" s="1" t="s">
        <v>1961</v>
      </c>
      <c r="BW22">
        <v>128</v>
      </c>
      <c r="BX22" s="1" t="s">
        <v>7641</v>
      </c>
      <c r="BY22">
        <v>3650</v>
      </c>
      <c r="BZ22">
        <v>467200</v>
      </c>
      <c r="CA22">
        <v>0.3</v>
      </c>
      <c r="CB22">
        <v>2555</v>
      </c>
      <c r="CC22">
        <v>327040</v>
      </c>
      <c r="CD22">
        <v>0.1</v>
      </c>
      <c r="CE22">
        <v>32704</v>
      </c>
      <c r="CF22">
        <v>0.1</v>
      </c>
      <c r="CG22">
        <v>3270.4</v>
      </c>
      <c r="CH22">
        <v>29433.599999999999</v>
      </c>
      <c r="CI22">
        <v>294336</v>
      </c>
      <c r="CJ22">
        <v>323769.59999999998</v>
      </c>
      <c r="CK22">
        <v>2529.4499999999998</v>
      </c>
    </row>
    <row r="23" spans="2:89" x14ac:dyDescent="0.25">
      <c r="F23" s="1" t="s">
        <v>136</v>
      </c>
      <c r="N23" s="1" t="s">
        <v>114</v>
      </c>
      <c r="AA23" s="124"/>
      <c r="AI23" s="124">
        <v>4</v>
      </c>
      <c r="AJ23" s="124">
        <v>4</v>
      </c>
      <c r="AK23" s="124">
        <v>4</v>
      </c>
      <c r="AL23" s="124">
        <v>4</v>
      </c>
      <c r="AP23" s="124">
        <v>4</v>
      </c>
      <c r="AQ23" s="124">
        <v>4</v>
      </c>
      <c r="AR23" s="124">
        <v>4</v>
      </c>
      <c r="AS23" s="124">
        <v>4</v>
      </c>
      <c r="AT23" s="124">
        <v>4</v>
      </c>
      <c r="AU23" s="124">
        <v>4</v>
      </c>
      <c r="AV23" s="124">
        <v>4</v>
      </c>
      <c r="AW23" s="129">
        <v>4</v>
      </c>
      <c r="AX23" s="20">
        <v>4</v>
      </c>
      <c r="AY23" s="20">
        <v>4</v>
      </c>
      <c r="AZ23" s="129">
        <v>4</v>
      </c>
      <c r="BA23" s="129">
        <v>4</v>
      </c>
      <c r="BB23" s="129">
        <v>4</v>
      </c>
      <c r="BC23" s="124">
        <v>4</v>
      </c>
      <c r="BD23" s="124">
        <v>4</v>
      </c>
      <c r="BE23" s="129">
        <v>4</v>
      </c>
      <c r="BF23" s="129">
        <v>4</v>
      </c>
      <c r="BJ23" s="1" t="s">
        <v>137</v>
      </c>
      <c r="BK23" s="1" t="s">
        <v>138</v>
      </c>
      <c r="BL23" s="1" t="str">
        <f>VLOOKUP(BK23,INVENTARIOHABITTA[#All],8,FALSE)</f>
        <v>ESTANDAR A</v>
      </c>
      <c r="BO23" s="1" t="s">
        <v>1977</v>
      </c>
      <c r="BP23" s="1" t="s">
        <v>7664</v>
      </c>
      <c r="BQ23" s="1" t="s">
        <v>7638</v>
      </c>
      <c r="BR23" s="1" t="s">
        <v>7639</v>
      </c>
      <c r="BS23" s="1" t="s">
        <v>7640</v>
      </c>
      <c r="BT23">
        <v>10</v>
      </c>
      <c r="BU23" s="1" t="s">
        <v>7</v>
      </c>
      <c r="BV23" s="1" t="s">
        <v>1961</v>
      </c>
      <c r="BW23">
        <v>128</v>
      </c>
      <c r="BX23" s="1" t="s">
        <v>7641</v>
      </c>
      <c r="BY23">
        <v>3650</v>
      </c>
      <c r="BZ23">
        <v>467200</v>
      </c>
      <c r="CA23">
        <v>0.3</v>
      </c>
      <c r="CB23">
        <v>2555</v>
      </c>
      <c r="CC23">
        <v>327040</v>
      </c>
      <c r="CD23">
        <v>0.1</v>
      </c>
      <c r="CE23">
        <v>32704</v>
      </c>
      <c r="CF23">
        <v>0.1</v>
      </c>
      <c r="CG23">
        <v>3270.4</v>
      </c>
      <c r="CH23">
        <v>29433.599999999999</v>
      </c>
      <c r="CI23">
        <v>294336</v>
      </c>
      <c r="CJ23">
        <v>323769.59999999998</v>
      </c>
      <c r="CK23">
        <v>2529.4499999999998</v>
      </c>
    </row>
    <row r="24" spans="2:89" x14ac:dyDescent="0.25">
      <c r="F24" s="1" t="s">
        <v>139</v>
      </c>
      <c r="L24" s="22" t="s">
        <v>140</v>
      </c>
      <c r="N24" s="1" t="s">
        <v>118</v>
      </c>
      <c r="AA24" s="125"/>
      <c r="AI24" s="124">
        <v>3</v>
      </c>
      <c r="AJ24" s="124">
        <v>3</v>
      </c>
      <c r="AK24" s="124">
        <v>3</v>
      </c>
      <c r="AL24" s="124">
        <v>3</v>
      </c>
      <c r="AP24" s="124">
        <v>3</v>
      </c>
      <c r="AQ24" s="124">
        <v>3</v>
      </c>
      <c r="AR24" s="124">
        <v>3</v>
      </c>
      <c r="AS24" s="124">
        <v>3</v>
      </c>
      <c r="AT24" s="124">
        <v>3</v>
      </c>
      <c r="AU24" s="124">
        <v>3</v>
      </c>
      <c r="AV24" s="124">
        <v>3</v>
      </c>
      <c r="AW24" s="129">
        <v>3</v>
      </c>
      <c r="AX24" s="20">
        <v>3</v>
      </c>
      <c r="AY24" s="20">
        <v>3</v>
      </c>
      <c r="AZ24" s="129">
        <v>3</v>
      </c>
      <c r="BA24" s="129">
        <v>3</v>
      </c>
      <c r="BB24" s="129">
        <v>3</v>
      </c>
      <c r="BC24" s="124">
        <v>3</v>
      </c>
      <c r="BD24" s="124">
        <v>3</v>
      </c>
      <c r="BE24" s="129">
        <v>3</v>
      </c>
      <c r="BF24" s="129">
        <v>3</v>
      </c>
      <c r="BJ24" s="1" t="s">
        <v>141</v>
      </c>
      <c r="BK24" s="1" t="s">
        <v>142</v>
      </c>
      <c r="BL24" s="1" t="str">
        <f>VLOOKUP(BK24,INVENTARIOHABITTA[#All],8,FALSE)</f>
        <v>ESTANDAR A</v>
      </c>
      <c r="BO24" s="1" t="s">
        <v>1979</v>
      </c>
      <c r="BP24" s="1" t="s">
        <v>7665</v>
      </c>
      <c r="BQ24" s="1" t="s">
        <v>7638</v>
      </c>
      <c r="BR24" s="1" t="s">
        <v>7639</v>
      </c>
      <c r="BS24" s="1" t="s">
        <v>7640</v>
      </c>
      <c r="BT24">
        <v>11</v>
      </c>
      <c r="BU24" s="1" t="s">
        <v>7</v>
      </c>
      <c r="BV24" s="1" t="s">
        <v>1961</v>
      </c>
      <c r="BW24">
        <v>128</v>
      </c>
      <c r="BX24" s="1" t="s">
        <v>46</v>
      </c>
      <c r="BY24">
        <v>6060</v>
      </c>
      <c r="BZ24">
        <v>775680</v>
      </c>
      <c r="CA24">
        <v>0.25</v>
      </c>
      <c r="CB24">
        <v>4545</v>
      </c>
      <c r="CC24">
        <v>581760</v>
      </c>
      <c r="CD24">
        <v>0.1</v>
      </c>
      <c r="CE24">
        <v>58176</v>
      </c>
      <c r="CF24">
        <v>0</v>
      </c>
      <c r="CG24">
        <v>0</v>
      </c>
      <c r="CH24">
        <v>58176</v>
      </c>
      <c r="CI24">
        <v>523584</v>
      </c>
      <c r="CJ24">
        <v>581760</v>
      </c>
      <c r="CK24">
        <v>4545</v>
      </c>
    </row>
    <row r="25" spans="2:89" x14ac:dyDescent="0.25">
      <c r="F25" s="1" t="s">
        <v>143</v>
      </c>
      <c r="L25" s="1" t="s">
        <v>118</v>
      </c>
      <c r="AA25" s="125"/>
      <c r="AI25" s="124">
        <v>2</v>
      </c>
      <c r="AJ25" s="124">
        <v>2</v>
      </c>
      <c r="AK25" s="124">
        <v>2</v>
      </c>
      <c r="AL25" s="124">
        <v>2</v>
      </c>
      <c r="AP25" s="124">
        <v>2</v>
      </c>
      <c r="AQ25" s="124">
        <v>2</v>
      </c>
      <c r="AR25" s="124">
        <v>2</v>
      </c>
      <c r="AS25" s="124">
        <v>2</v>
      </c>
      <c r="AT25" s="124">
        <v>2</v>
      </c>
      <c r="AU25" s="124">
        <v>2</v>
      </c>
      <c r="AV25" s="124">
        <v>2</v>
      </c>
      <c r="AW25" s="129">
        <v>2</v>
      </c>
      <c r="AX25" s="20">
        <v>2</v>
      </c>
      <c r="AY25" s="20">
        <v>2</v>
      </c>
      <c r="AZ25" s="129">
        <v>2</v>
      </c>
      <c r="BA25" s="129">
        <v>2</v>
      </c>
      <c r="BB25" s="129">
        <v>2</v>
      </c>
      <c r="BC25" s="124">
        <v>2</v>
      </c>
      <c r="BD25" s="124">
        <v>2</v>
      </c>
      <c r="BE25" s="129">
        <v>2</v>
      </c>
      <c r="BF25" s="129">
        <v>2</v>
      </c>
      <c r="BJ25" s="1" t="s">
        <v>144</v>
      </c>
      <c r="BK25" s="1" t="s">
        <v>145</v>
      </c>
      <c r="BL25" s="1" t="str">
        <f>VLOOKUP(BK25,INVENTARIOHABITTA[#All],8,FALSE)</f>
        <v>PREMIUM A</v>
      </c>
      <c r="BP25" s="1" t="s">
        <v>7665</v>
      </c>
      <c r="BQ25" s="1" t="s">
        <v>7638</v>
      </c>
      <c r="BR25" s="1" t="s">
        <v>7639</v>
      </c>
      <c r="BS25" s="1" t="s">
        <v>7640</v>
      </c>
      <c r="BT25">
        <v>11</v>
      </c>
      <c r="BU25" s="1" t="s">
        <v>7</v>
      </c>
      <c r="BV25" s="1" t="s">
        <v>1961</v>
      </c>
      <c r="BW25">
        <v>128</v>
      </c>
      <c r="BX25" s="1" t="s">
        <v>7641</v>
      </c>
      <c r="BY25">
        <v>3650</v>
      </c>
      <c r="BZ25">
        <v>467200</v>
      </c>
      <c r="CA25">
        <v>0.25</v>
      </c>
      <c r="CB25">
        <v>2737.5</v>
      </c>
      <c r="CC25">
        <v>350400</v>
      </c>
      <c r="CD25">
        <v>0.1</v>
      </c>
      <c r="CE25">
        <v>35040</v>
      </c>
      <c r="CF25">
        <v>0</v>
      </c>
      <c r="CG25">
        <v>0</v>
      </c>
      <c r="CH25">
        <v>35040</v>
      </c>
      <c r="CI25">
        <v>315360</v>
      </c>
      <c r="CJ25">
        <v>350400</v>
      </c>
      <c r="CK25">
        <v>2737.5</v>
      </c>
    </row>
    <row r="26" spans="2:89" x14ac:dyDescent="0.25">
      <c r="F26" s="1" t="s">
        <v>156</v>
      </c>
      <c r="L26" s="1" t="s">
        <v>148</v>
      </c>
      <c r="AA26" s="125"/>
      <c r="AI26" s="125">
        <v>1</v>
      </c>
      <c r="AJ26" s="125">
        <v>1</v>
      </c>
      <c r="AK26" s="125">
        <v>1</v>
      </c>
      <c r="AL26" s="125">
        <v>1</v>
      </c>
      <c r="AP26" s="125">
        <v>1</v>
      </c>
      <c r="AQ26" s="125">
        <v>1</v>
      </c>
      <c r="AR26" s="125">
        <v>1</v>
      </c>
      <c r="AS26" s="125">
        <v>1</v>
      </c>
      <c r="AT26" s="125">
        <v>1</v>
      </c>
      <c r="AU26" s="125">
        <v>1</v>
      </c>
      <c r="AV26" s="125">
        <v>1</v>
      </c>
      <c r="AW26" s="130">
        <v>1</v>
      </c>
      <c r="AX26" s="20">
        <v>1</v>
      </c>
      <c r="AY26" s="20">
        <v>1</v>
      </c>
      <c r="AZ26" s="130">
        <v>1</v>
      </c>
      <c r="BA26" s="130">
        <v>1</v>
      </c>
      <c r="BB26" s="130">
        <v>1</v>
      </c>
      <c r="BC26" s="125">
        <v>1</v>
      </c>
      <c r="BD26" s="125">
        <v>1</v>
      </c>
      <c r="BE26" s="130">
        <v>1</v>
      </c>
      <c r="BF26" s="130">
        <v>1</v>
      </c>
      <c r="BJ26" s="1" t="s">
        <v>149</v>
      </c>
      <c r="BK26" s="1" t="s">
        <v>150</v>
      </c>
      <c r="BL26" s="1" t="str">
        <f>VLOOKUP(BK26,INVENTARIOHABITTA[#All],8,FALSE)</f>
        <v>PREMIUM A</v>
      </c>
      <c r="BO26" s="1" t="s">
        <v>1981</v>
      </c>
      <c r="BP26" s="1" t="s">
        <v>7666</v>
      </c>
      <c r="BQ26" s="1" t="s">
        <v>7638</v>
      </c>
      <c r="BR26" s="1" t="s">
        <v>7639</v>
      </c>
      <c r="BS26" s="1" t="s">
        <v>7640</v>
      </c>
      <c r="BT26" t="s">
        <v>7667</v>
      </c>
      <c r="BU26" s="1" t="s">
        <v>7</v>
      </c>
      <c r="BV26" s="1" t="s">
        <v>1961</v>
      </c>
      <c r="BW26">
        <v>128</v>
      </c>
      <c r="BX26" s="1" t="s">
        <v>7641</v>
      </c>
      <c r="BY26">
        <v>3650</v>
      </c>
      <c r="BZ26">
        <v>467200</v>
      </c>
      <c r="CA26">
        <v>0.25</v>
      </c>
      <c r="CB26">
        <v>2737.5</v>
      </c>
      <c r="CC26">
        <v>350400</v>
      </c>
      <c r="CD26">
        <v>0.1</v>
      </c>
      <c r="CE26">
        <v>35040</v>
      </c>
      <c r="CF26">
        <v>0.1</v>
      </c>
      <c r="CG26">
        <v>3504</v>
      </c>
      <c r="CH26">
        <v>31536</v>
      </c>
      <c r="CI26">
        <v>315360</v>
      </c>
      <c r="CJ26">
        <v>346896</v>
      </c>
      <c r="CK26">
        <v>2710.125</v>
      </c>
    </row>
    <row r="27" spans="2:89" x14ac:dyDescent="0.25">
      <c r="F27" s="1" t="s">
        <v>147</v>
      </c>
      <c r="L27" s="1" t="s">
        <v>152</v>
      </c>
      <c r="N27" s="22" t="s">
        <v>153</v>
      </c>
      <c r="AA27" s="125"/>
      <c r="BJ27" s="1" t="s">
        <v>154</v>
      </c>
      <c r="BK27" s="1" t="s">
        <v>155</v>
      </c>
      <c r="BL27" s="1" t="str">
        <f>VLOOKUP(BK27,INVENTARIOHABITTA[#All],8,FALSE)</f>
        <v>PREMIUM A</v>
      </c>
      <c r="BP27" s="1" t="s">
        <v>7668</v>
      </c>
      <c r="BQ27" s="1" t="s">
        <v>7638</v>
      </c>
      <c r="BR27" s="1" t="s">
        <v>7639</v>
      </c>
      <c r="BS27" s="1" t="s">
        <v>7640</v>
      </c>
      <c r="BT27">
        <v>12</v>
      </c>
      <c r="BU27" s="1" t="s">
        <v>7</v>
      </c>
      <c r="BV27" s="1" t="s">
        <v>1961</v>
      </c>
      <c r="BW27">
        <v>128</v>
      </c>
      <c r="BX27" s="1" t="s">
        <v>7641</v>
      </c>
      <c r="BY27">
        <v>3650</v>
      </c>
      <c r="BZ27">
        <v>467200</v>
      </c>
      <c r="CA27">
        <v>0.25</v>
      </c>
      <c r="CB27">
        <v>2737.5</v>
      </c>
      <c r="CC27">
        <v>350400</v>
      </c>
      <c r="CD27">
        <v>0.1</v>
      </c>
      <c r="CE27">
        <v>35040</v>
      </c>
      <c r="CF27">
        <v>0.1</v>
      </c>
      <c r="CG27">
        <v>3504</v>
      </c>
      <c r="CH27">
        <v>31536</v>
      </c>
      <c r="CI27">
        <v>315360</v>
      </c>
      <c r="CJ27">
        <v>346896</v>
      </c>
      <c r="CK27">
        <v>2710.125</v>
      </c>
    </row>
    <row r="28" spans="2:89" x14ac:dyDescent="0.25">
      <c r="F28" s="1" t="s">
        <v>151</v>
      </c>
      <c r="L28" s="1" t="s">
        <v>157</v>
      </c>
      <c r="N28" s="1" t="s">
        <v>158</v>
      </c>
      <c r="AA28" s="124"/>
      <c r="BJ28" s="1" t="s">
        <v>159</v>
      </c>
      <c r="BK28" s="1" t="s">
        <v>160</v>
      </c>
      <c r="BL28" s="1" t="str">
        <f>VLOOKUP(BK28,INVENTARIOHABITTA[#All],8,FALSE)</f>
        <v>PREMIUM A</v>
      </c>
      <c r="BP28" s="1" t="s">
        <v>7669</v>
      </c>
      <c r="BQ28" s="1" t="s">
        <v>7638</v>
      </c>
      <c r="BR28" s="1" t="s">
        <v>7639</v>
      </c>
      <c r="BS28" s="1" t="s">
        <v>7640</v>
      </c>
      <c r="BT28">
        <v>13</v>
      </c>
      <c r="BU28" s="1" t="s">
        <v>7</v>
      </c>
      <c r="BV28" s="1" t="s">
        <v>1961</v>
      </c>
      <c r="BW28">
        <v>128</v>
      </c>
      <c r="BX28" s="1" t="s">
        <v>7641</v>
      </c>
      <c r="BY28">
        <v>3650</v>
      </c>
      <c r="BZ28">
        <v>467200</v>
      </c>
      <c r="CA28">
        <v>0.25</v>
      </c>
      <c r="CB28">
        <v>2737.5</v>
      </c>
      <c r="CC28">
        <v>350400</v>
      </c>
      <c r="CD28">
        <v>0.1</v>
      </c>
      <c r="CE28">
        <v>35040</v>
      </c>
      <c r="CF28">
        <v>0.1</v>
      </c>
      <c r="CG28">
        <v>3504</v>
      </c>
      <c r="CH28">
        <v>31536</v>
      </c>
      <c r="CI28">
        <v>315360</v>
      </c>
      <c r="CJ28">
        <v>346896</v>
      </c>
      <c r="CK28">
        <v>2710.125</v>
      </c>
    </row>
    <row r="29" spans="2:89" x14ac:dyDescent="0.25">
      <c r="B29" s="4"/>
      <c r="F29" s="1" t="s">
        <v>161</v>
      </c>
      <c r="L29" s="1" t="s">
        <v>162</v>
      </c>
      <c r="N29" s="1" t="s">
        <v>163</v>
      </c>
      <c r="AA29" s="125"/>
      <c r="BJ29" s="1" t="s">
        <v>164</v>
      </c>
      <c r="BK29" s="1" t="s">
        <v>165</v>
      </c>
      <c r="BL29" s="1" t="str">
        <f>VLOOKUP(BK29,INVENTARIOHABITTA[#All],8,FALSE)</f>
        <v>PREMIUM A</v>
      </c>
      <c r="BO29" s="1" t="s">
        <v>1983</v>
      </c>
      <c r="BP29" s="1" t="s">
        <v>7670</v>
      </c>
      <c r="BQ29" s="1" t="s">
        <v>7638</v>
      </c>
      <c r="BR29" s="1" t="s">
        <v>7639</v>
      </c>
      <c r="BS29" s="1" t="s">
        <v>7640</v>
      </c>
      <c r="BT29" t="s">
        <v>7671</v>
      </c>
      <c r="BU29" s="1" t="s">
        <v>7</v>
      </c>
      <c r="BV29" s="1" t="s">
        <v>60</v>
      </c>
      <c r="BW29">
        <v>160</v>
      </c>
      <c r="BX29" s="1" t="s">
        <v>7641</v>
      </c>
      <c r="BY29">
        <v>2710.125</v>
      </c>
      <c r="BZ29">
        <v>433620</v>
      </c>
      <c r="CA29">
        <v>0</v>
      </c>
      <c r="CB29">
        <v>2710.125</v>
      </c>
      <c r="CC29">
        <v>433620</v>
      </c>
      <c r="CD29">
        <v>0.22180711221807112</v>
      </c>
      <c r="CE29">
        <v>96180</v>
      </c>
      <c r="CF29">
        <v>0</v>
      </c>
      <c r="CG29">
        <v>0</v>
      </c>
      <c r="CH29">
        <v>96180</v>
      </c>
      <c r="CI29">
        <v>337440</v>
      </c>
      <c r="CJ29">
        <v>433620</v>
      </c>
      <c r="CK29">
        <v>2710.125</v>
      </c>
    </row>
    <row r="30" spans="2:89" x14ac:dyDescent="0.25">
      <c r="B30" s="4"/>
      <c r="F30" s="1" t="s">
        <v>176</v>
      </c>
      <c r="L30" s="1" t="s">
        <v>167</v>
      </c>
      <c r="N30" s="1" t="s">
        <v>168</v>
      </c>
      <c r="AA30" s="125"/>
      <c r="BJ30" s="1" t="s">
        <v>169</v>
      </c>
      <c r="BK30" s="1" t="s">
        <v>170</v>
      </c>
      <c r="BL30" s="1" t="str">
        <f>VLOOKUP(BK30,INVENTARIOHABITTA[#All],8,FALSE)</f>
        <v>PREMIUM AA</v>
      </c>
      <c r="BP30" s="1" t="s">
        <v>7672</v>
      </c>
      <c r="BQ30" s="1" t="s">
        <v>7638</v>
      </c>
      <c r="BR30" s="1" t="s">
        <v>7639</v>
      </c>
      <c r="BS30" s="1" t="s">
        <v>7640</v>
      </c>
      <c r="BT30">
        <v>14</v>
      </c>
      <c r="BU30" s="1" t="s">
        <v>7</v>
      </c>
      <c r="BV30" s="1" t="s">
        <v>1961</v>
      </c>
      <c r="BW30">
        <v>128</v>
      </c>
      <c r="BX30" s="1" t="s">
        <v>7641</v>
      </c>
      <c r="BY30">
        <v>3650</v>
      </c>
      <c r="BZ30">
        <v>467200</v>
      </c>
      <c r="CA30">
        <v>0.25</v>
      </c>
      <c r="CB30">
        <v>2737.5</v>
      </c>
      <c r="CC30">
        <v>350400</v>
      </c>
      <c r="CD30">
        <v>0.1</v>
      </c>
      <c r="CE30">
        <v>35040</v>
      </c>
      <c r="CF30">
        <v>0.1</v>
      </c>
      <c r="CG30">
        <v>3504</v>
      </c>
      <c r="CH30">
        <v>31536</v>
      </c>
      <c r="CI30">
        <v>315360</v>
      </c>
      <c r="CJ30">
        <v>346896</v>
      </c>
      <c r="CK30">
        <v>2710.125</v>
      </c>
    </row>
    <row r="31" spans="2:89" x14ac:dyDescent="0.25">
      <c r="B31" s="4"/>
      <c r="F31" s="1" t="s">
        <v>166</v>
      </c>
      <c r="L31" s="1" t="s">
        <v>173</v>
      </c>
      <c r="AA31" s="125"/>
      <c r="BJ31" s="1" t="s">
        <v>174</v>
      </c>
      <c r="BK31" s="1" t="s">
        <v>175</v>
      </c>
      <c r="BL31" s="1" t="str">
        <f>VLOOKUP(BK31,INVENTARIOHABITTA[#All],8,FALSE)</f>
        <v>ESTANDAR A</v>
      </c>
      <c r="BO31" s="1" t="s">
        <v>1985</v>
      </c>
      <c r="BP31" s="1" t="s">
        <v>7673</v>
      </c>
      <c r="BQ31" s="1" t="s">
        <v>7638</v>
      </c>
      <c r="BR31" s="1" t="s">
        <v>7639</v>
      </c>
      <c r="BS31" s="1" t="s">
        <v>7640</v>
      </c>
      <c r="BT31" t="s">
        <v>7652</v>
      </c>
      <c r="BU31" s="1" t="s">
        <v>7</v>
      </c>
      <c r="BV31" s="1" t="s">
        <v>1961</v>
      </c>
      <c r="BW31">
        <v>128</v>
      </c>
      <c r="BX31" s="1" t="s">
        <v>7641</v>
      </c>
      <c r="BY31">
        <v>3650</v>
      </c>
      <c r="BZ31">
        <v>467200</v>
      </c>
      <c r="CA31">
        <v>0.25</v>
      </c>
      <c r="CB31">
        <v>2737.5</v>
      </c>
      <c r="CC31">
        <v>350400</v>
      </c>
      <c r="CD31">
        <v>0.1</v>
      </c>
      <c r="CE31">
        <v>35040</v>
      </c>
      <c r="CF31">
        <v>0.1</v>
      </c>
      <c r="CG31">
        <v>3504</v>
      </c>
      <c r="CH31">
        <v>31536</v>
      </c>
      <c r="CI31">
        <v>315360</v>
      </c>
      <c r="CJ31">
        <v>346896</v>
      </c>
      <c r="CK31">
        <v>2710.125</v>
      </c>
    </row>
    <row r="32" spans="2:89" x14ac:dyDescent="0.25">
      <c r="B32" s="4"/>
      <c r="F32" s="1" t="s">
        <v>172</v>
      </c>
      <c r="L32" s="1" t="s">
        <v>177</v>
      </c>
      <c r="N32" s="22" t="s">
        <v>178</v>
      </c>
      <c r="AA32" s="125"/>
      <c r="BJ32" s="1" t="s">
        <v>179</v>
      </c>
      <c r="BK32" s="1" t="s">
        <v>180</v>
      </c>
      <c r="BL32" s="1" t="str">
        <f>VLOOKUP(BK32,INVENTARIOHABITTA[#All],8,FALSE)</f>
        <v>ESTANDAR A</v>
      </c>
      <c r="BO32" s="1" t="s">
        <v>1987</v>
      </c>
      <c r="BP32" s="1" t="s">
        <v>7674</v>
      </c>
      <c r="BQ32" s="1" t="s">
        <v>7638</v>
      </c>
      <c r="BR32" s="1" t="s">
        <v>7639</v>
      </c>
      <c r="BS32" s="1" t="s">
        <v>7640</v>
      </c>
      <c r="BT32">
        <v>15</v>
      </c>
      <c r="BU32" s="1" t="s">
        <v>7</v>
      </c>
      <c r="BV32" s="1" t="s">
        <v>1961</v>
      </c>
      <c r="BW32">
        <v>128</v>
      </c>
      <c r="BX32" s="1" t="s">
        <v>7641</v>
      </c>
      <c r="BY32">
        <v>3650</v>
      </c>
      <c r="BZ32">
        <v>467200</v>
      </c>
      <c r="CA32">
        <v>0.25</v>
      </c>
      <c r="CB32">
        <v>2737.5</v>
      </c>
      <c r="CC32">
        <v>350400</v>
      </c>
      <c r="CD32">
        <v>0.1</v>
      </c>
      <c r="CE32">
        <v>35040</v>
      </c>
      <c r="CF32">
        <v>0</v>
      </c>
      <c r="CG32">
        <v>0</v>
      </c>
      <c r="CH32">
        <v>35040</v>
      </c>
      <c r="CI32">
        <v>315360</v>
      </c>
      <c r="CJ32">
        <v>350400</v>
      </c>
      <c r="CK32">
        <v>2737.5</v>
      </c>
    </row>
    <row r="33" spans="6:89" ht="17.399999999999999" x14ac:dyDescent="0.3">
      <c r="F33" s="1" t="s">
        <v>13765</v>
      </c>
      <c r="L33" s="1" t="s">
        <v>181</v>
      </c>
      <c r="N33" s="120" t="s">
        <v>83</v>
      </c>
      <c r="AA33" s="125"/>
      <c r="BJ33" s="1" t="s">
        <v>182</v>
      </c>
      <c r="BK33" s="1" t="s">
        <v>183</v>
      </c>
      <c r="BL33" s="1" t="str">
        <f>VLOOKUP(BK33,INVENTARIOHABITTA[#All],8,FALSE)</f>
        <v>ESTANDAR A</v>
      </c>
      <c r="BO33" s="1" t="s">
        <v>1989</v>
      </c>
      <c r="BP33" s="1" t="s">
        <v>7675</v>
      </c>
      <c r="BQ33" s="1" t="s">
        <v>7638</v>
      </c>
      <c r="BR33" s="1" t="s">
        <v>7639</v>
      </c>
      <c r="BS33" s="1" t="s">
        <v>7640</v>
      </c>
      <c r="BT33">
        <v>16</v>
      </c>
      <c r="BU33" s="1" t="s">
        <v>7</v>
      </c>
      <c r="BV33" s="1" t="s">
        <v>1961</v>
      </c>
      <c r="BW33">
        <v>128</v>
      </c>
      <c r="BX33" s="1" t="s">
        <v>7641</v>
      </c>
      <c r="BY33">
        <v>3650</v>
      </c>
      <c r="BZ33">
        <v>467200</v>
      </c>
      <c r="CA33">
        <v>0.25</v>
      </c>
      <c r="CB33">
        <v>2737.5</v>
      </c>
      <c r="CC33">
        <v>350400</v>
      </c>
      <c r="CD33">
        <v>0.1</v>
      </c>
      <c r="CE33">
        <v>35040</v>
      </c>
      <c r="CF33">
        <v>0.1</v>
      </c>
      <c r="CG33">
        <v>3504</v>
      </c>
      <c r="CH33">
        <v>31536</v>
      </c>
      <c r="CI33">
        <v>315360</v>
      </c>
      <c r="CJ33">
        <v>346896</v>
      </c>
      <c r="CK33">
        <v>2710.125</v>
      </c>
    </row>
    <row r="34" spans="6:89" ht="17.399999999999999" x14ac:dyDescent="0.3">
      <c r="F34" s="1" t="s">
        <v>13768</v>
      </c>
      <c r="N34" s="120" t="s">
        <v>184</v>
      </c>
      <c r="AA34" s="125"/>
      <c r="BJ34" s="1" t="s">
        <v>185</v>
      </c>
      <c r="BK34" s="1" t="s">
        <v>186</v>
      </c>
      <c r="BL34" s="1" t="str">
        <f>VLOOKUP(BK34,INVENTARIOHABITTA[#All],8,FALSE)</f>
        <v>ESTANDAR A</v>
      </c>
      <c r="BO34" s="1" t="s">
        <v>1991</v>
      </c>
      <c r="BP34" s="1" t="s">
        <v>7676</v>
      </c>
      <c r="BQ34" s="1" t="s">
        <v>7638</v>
      </c>
      <c r="BR34" s="1" t="s">
        <v>7639</v>
      </c>
      <c r="BS34" s="1" t="s">
        <v>7640</v>
      </c>
      <c r="BT34">
        <v>17</v>
      </c>
      <c r="BU34" s="1" t="s">
        <v>7</v>
      </c>
      <c r="BV34" s="1" t="s">
        <v>1961</v>
      </c>
      <c r="BW34">
        <v>128</v>
      </c>
      <c r="BX34" s="1" t="s">
        <v>7641</v>
      </c>
      <c r="BY34">
        <v>3650</v>
      </c>
      <c r="BZ34">
        <v>467200</v>
      </c>
      <c r="CA34">
        <v>0.25</v>
      </c>
      <c r="CB34">
        <v>2737.5</v>
      </c>
      <c r="CC34">
        <v>350400</v>
      </c>
      <c r="CD34">
        <v>0.1</v>
      </c>
      <c r="CE34">
        <v>35040</v>
      </c>
      <c r="CF34">
        <v>0.1</v>
      </c>
      <c r="CG34">
        <v>3504</v>
      </c>
      <c r="CH34">
        <v>31536</v>
      </c>
      <c r="CI34">
        <v>315360</v>
      </c>
      <c r="CJ34">
        <v>346896</v>
      </c>
      <c r="CK34">
        <v>2710.125</v>
      </c>
    </row>
    <row r="35" spans="6:89" ht="17.399999999999999" x14ac:dyDescent="0.3">
      <c r="N35" s="120" t="s">
        <v>187</v>
      </c>
      <c r="AA35" s="125"/>
      <c r="BJ35" s="1" t="s">
        <v>188</v>
      </c>
      <c r="BK35" s="1" t="s">
        <v>189</v>
      </c>
      <c r="BL35" s="1" t="str">
        <f>VLOOKUP(BK35,INVENTARIOHABITTA[#All],8,FALSE)</f>
        <v>PREMIUM A</v>
      </c>
      <c r="BP35" s="1" t="s">
        <v>7677</v>
      </c>
      <c r="BQ35" s="1" t="s">
        <v>7638</v>
      </c>
      <c r="BR35" s="1" t="s">
        <v>7639</v>
      </c>
      <c r="BS35" s="1" t="s">
        <v>7640</v>
      </c>
      <c r="BT35">
        <v>18</v>
      </c>
      <c r="BU35" s="1" t="s">
        <v>7</v>
      </c>
      <c r="BV35" s="1" t="s">
        <v>1961</v>
      </c>
      <c r="BW35">
        <v>128</v>
      </c>
      <c r="BX35" s="1" t="s">
        <v>7641</v>
      </c>
      <c r="BY35">
        <v>3650</v>
      </c>
      <c r="BZ35">
        <v>467200</v>
      </c>
      <c r="CA35">
        <v>0.25</v>
      </c>
      <c r="CB35">
        <v>2737.5</v>
      </c>
      <c r="CC35">
        <v>350400</v>
      </c>
      <c r="CD35">
        <v>0.1</v>
      </c>
      <c r="CE35">
        <v>35040</v>
      </c>
      <c r="CF35">
        <v>0.1</v>
      </c>
      <c r="CG35">
        <v>3504</v>
      </c>
      <c r="CH35">
        <v>31536</v>
      </c>
      <c r="CI35">
        <v>315360</v>
      </c>
      <c r="CJ35">
        <v>346896</v>
      </c>
      <c r="CK35">
        <v>2710.125</v>
      </c>
    </row>
    <row r="36" spans="6:89" ht="17.399999999999999" x14ac:dyDescent="0.3">
      <c r="N36" s="120"/>
      <c r="BJ36" s="1" t="s">
        <v>190</v>
      </c>
      <c r="BK36" s="1" t="s">
        <v>191</v>
      </c>
      <c r="BL36" s="1" t="str">
        <f>VLOOKUP(BK36,INVENTARIOHABITTA[#All],8,FALSE)</f>
        <v>PREMIUM A</v>
      </c>
      <c r="BO36" s="1" t="s">
        <v>1993</v>
      </c>
      <c r="BP36" s="1" t="s">
        <v>7678</v>
      </c>
      <c r="BQ36" s="1" t="s">
        <v>7638</v>
      </c>
      <c r="BR36" s="1" t="s">
        <v>7639</v>
      </c>
      <c r="BS36" s="1" t="s">
        <v>7640</v>
      </c>
      <c r="BT36" t="s">
        <v>7679</v>
      </c>
      <c r="BU36" s="1" t="s">
        <v>7</v>
      </c>
      <c r="BV36" s="1" t="s">
        <v>1961</v>
      </c>
      <c r="BW36">
        <v>128</v>
      </c>
      <c r="BX36" s="1" t="s">
        <v>7641</v>
      </c>
      <c r="BY36">
        <v>2710.125</v>
      </c>
      <c r="BZ36">
        <v>346896</v>
      </c>
      <c r="CA36">
        <v>0</v>
      </c>
      <c r="CB36">
        <v>2710.125</v>
      </c>
      <c r="CC36">
        <v>346896</v>
      </c>
      <c r="CD36">
        <v>0.46303041833863751</v>
      </c>
      <c r="CE36">
        <v>160623.4</v>
      </c>
      <c r="CF36">
        <v>0</v>
      </c>
      <c r="CG36">
        <v>0</v>
      </c>
      <c r="CH36">
        <v>160623.4</v>
      </c>
      <c r="CI36">
        <v>186272.6</v>
      </c>
      <c r="CJ36">
        <v>346896</v>
      </c>
      <c r="CK36">
        <v>2710.125</v>
      </c>
    </row>
    <row r="37" spans="6:89" x14ac:dyDescent="0.25">
      <c r="BJ37" s="1" t="s">
        <v>192</v>
      </c>
      <c r="BK37" s="1" t="s">
        <v>193</v>
      </c>
      <c r="BL37" s="1" t="str">
        <f>VLOOKUP(BK37,INVENTARIOHABITTA[#All],8,FALSE)</f>
        <v>PREMIUM A</v>
      </c>
      <c r="BO37" s="1" t="s">
        <v>1995</v>
      </c>
      <c r="BP37" s="1" t="s">
        <v>7680</v>
      </c>
      <c r="BQ37" s="1" t="s">
        <v>7638</v>
      </c>
      <c r="BR37" s="1" t="s">
        <v>7639</v>
      </c>
      <c r="BS37" s="1" t="s">
        <v>7640</v>
      </c>
      <c r="BT37">
        <v>19</v>
      </c>
      <c r="BU37" s="1" t="s">
        <v>7</v>
      </c>
      <c r="BV37" s="1" t="s">
        <v>1961</v>
      </c>
      <c r="BW37">
        <v>128</v>
      </c>
      <c r="BX37" s="1" t="s">
        <v>7641</v>
      </c>
      <c r="BY37">
        <v>3650</v>
      </c>
      <c r="BZ37">
        <v>467200</v>
      </c>
      <c r="CA37">
        <v>0.25</v>
      </c>
      <c r="CB37">
        <v>2737.5</v>
      </c>
      <c r="CC37">
        <v>350400</v>
      </c>
      <c r="CD37">
        <v>0.1</v>
      </c>
      <c r="CE37">
        <v>35040</v>
      </c>
      <c r="CF37">
        <v>0.1</v>
      </c>
      <c r="CG37">
        <v>3504</v>
      </c>
      <c r="CH37">
        <v>31536</v>
      </c>
      <c r="CI37">
        <v>315360</v>
      </c>
      <c r="CJ37">
        <v>346896</v>
      </c>
      <c r="CK37">
        <v>2710.125</v>
      </c>
    </row>
    <row r="38" spans="6:89" x14ac:dyDescent="0.25">
      <c r="BJ38" s="1" t="s">
        <v>194</v>
      </c>
      <c r="BK38" s="1" t="s">
        <v>195</v>
      </c>
      <c r="BL38" s="1" t="str">
        <f>VLOOKUP(BK38,INVENTARIOHABITTA[#All],8,FALSE)</f>
        <v>PREMIUM A</v>
      </c>
      <c r="BO38" s="1" t="s">
        <v>1997</v>
      </c>
      <c r="BP38" s="1" t="s">
        <v>7681</v>
      </c>
      <c r="BQ38" s="1" t="s">
        <v>7638</v>
      </c>
      <c r="BR38" s="1" t="s">
        <v>7639</v>
      </c>
      <c r="BS38" s="1" t="s">
        <v>7640</v>
      </c>
      <c r="BT38">
        <v>20</v>
      </c>
      <c r="BU38" s="1" t="s">
        <v>7</v>
      </c>
      <c r="BV38" s="1" t="s">
        <v>1961</v>
      </c>
      <c r="BW38">
        <v>128</v>
      </c>
      <c r="BX38" s="1" t="s">
        <v>7641</v>
      </c>
      <c r="BY38">
        <v>3650</v>
      </c>
      <c r="BZ38">
        <v>467200</v>
      </c>
      <c r="CA38">
        <v>0.25</v>
      </c>
      <c r="CB38">
        <v>2737.5</v>
      </c>
      <c r="CC38">
        <v>350400</v>
      </c>
      <c r="CD38">
        <v>0.1</v>
      </c>
      <c r="CE38">
        <v>35040</v>
      </c>
      <c r="CF38">
        <v>0.1</v>
      </c>
      <c r="CG38">
        <v>3504</v>
      </c>
      <c r="CH38">
        <v>31536</v>
      </c>
      <c r="CI38">
        <v>315360</v>
      </c>
      <c r="CJ38">
        <v>346896</v>
      </c>
      <c r="CK38">
        <v>2710.125</v>
      </c>
    </row>
    <row r="39" spans="6:89" x14ac:dyDescent="0.25">
      <c r="BJ39" s="1" t="s">
        <v>196</v>
      </c>
      <c r="BK39" s="1" t="s">
        <v>197</v>
      </c>
      <c r="BL39" s="1" t="str">
        <f>VLOOKUP(BK39,INVENTARIOHABITTA[#All],8,FALSE)</f>
        <v>PREMIUM A</v>
      </c>
      <c r="BO39" s="1" t="s">
        <v>1999</v>
      </c>
      <c r="BP39" s="1" t="s">
        <v>7682</v>
      </c>
      <c r="BQ39" s="1" t="s">
        <v>7638</v>
      </c>
      <c r="BR39" s="1" t="s">
        <v>7639</v>
      </c>
      <c r="BS39" s="1" t="s">
        <v>7640</v>
      </c>
      <c r="BT39">
        <v>21</v>
      </c>
      <c r="BU39" s="1" t="s">
        <v>7</v>
      </c>
      <c r="BV39" s="1" t="s">
        <v>1961</v>
      </c>
      <c r="BW39">
        <v>128</v>
      </c>
      <c r="BX39" s="1" t="s">
        <v>46</v>
      </c>
      <c r="BY39">
        <v>6060</v>
      </c>
      <c r="BZ39">
        <v>775680</v>
      </c>
      <c r="CA39">
        <v>0.25</v>
      </c>
      <c r="CB39">
        <v>4545</v>
      </c>
      <c r="CC39">
        <v>581760</v>
      </c>
      <c r="CD39">
        <v>0.1</v>
      </c>
      <c r="CE39">
        <v>58176</v>
      </c>
      <c r="CF39">
        <v>0.1</v>
      </c>
      <c r="CG39">
        <v>5817.6</v>
      </c>
      <c r="CH39">
        <v>52358.400000000001</v>
      </c>
      <c r="CI39">
        <v>523584</v>
      </c>
      <c r="CJ39">
        <v>575942.40000000002</v>
      </c>
      <c r="CK39">
        <v>4499.55</v>
      </c>
    </row>
    <row r="40" spans="6:89" x14ac:dyDescent="0.25">
      <c r="BJ40" s="1" t="s">
        <v>198</v>
      </c>
      <c r="BK40" s="1" t="s">
        <v>199</v>
      </c>
      <c r="BL40" s="1" t="str">
        <f>VLOOKUP(BK40,INVENTARIOHABITTA[#All],8,FALSE)</f>
        <v>PREMIUM A</v>
      </c>
      <c r="BP40" s="1" t="s">
        <v>7682</v>
      </c>
      <c r="BQ40" s="1" t="s">
        <v>7638</v>
      </c>
      <c r="BR40" s="1" t="s">
        <v>7639</v>
      </c>
      <c r="BS40" s="1" t="s">
        <v>7640</v>
      </c>
      <c r="BT40">
        <v>21</v>
      </c>
      <c r="BU40" s="1" t="s">
        <v>7</v>
      </c>
      <c r="BV40" s="1" t="s">
        <v>1961</v>
      </c>
      <c r="BW40">
        <v>128</v>
      </c>
      <c r="BX40" s="1" t="s">
        <v>7641</v>
      </c>
      <c r="BY40">
        <v>3650</v>
      </c>
      <c r="BZ40">
        <v>467200</v>
      </c>
      <c r="CA40">
        <v>0.25</v>
      </c>
      <c r="CB40">
        <v>2737.5</v>
      </c>
      <c r="CC40">
        <v>350400</v>
      </c>
      <c r="CD40">
        <v>0.1</v>
      </c>
      <c r="CE40">
        <v>35040</v>
      </c>
      <c r="CF40">
        <v>0</v>
      </c>
      <c r="CG40">
        <v>0</v>
      </c>
      <c r="CH40">
        <v>35040</v>
      </c>
      <c r="CI40">
        <v>315360</v>
      </c>
      <c r="CJ40">
        <v>350400</v>
      </c>
      <c r="CK40">
        <v>2737.5</v>
      </c>
    </row>
    <row r="41" spans="6:89" x14ac:dyDescent="0.25">
      <c r="BJ41" s="1" t="s">
        <v>200</v>
      </c>
      <c r="BK41" s="1" t="s">
        <v>201</v>
      </c>
      <c r="BL41" s="1" t="str">
        <f>VLOOKUP(BK41,INVENTARIOHABITTA[#All],8,FALSE)</f>
        <v>PREMIUM A</v>
      </c>
      <c r="BP41" s="1" t="s">
        <v>7683</v>
      </c>
      <c r="BQ41" s="1" t="s">
        <v>7638</v>
      </c>
      <c r="BR41" s="1" t="s">
        <v>7639</v>
      </c>
      <c r="BS41" s="1" t="s">
        <v>7640</v>
      </c>
      <c r="BT41">
        <v>22</v>
      </c>
      <c r="BU41" s="1" t="s">
        <v>7</v>
      </c>
      <c r="BV41" s="1" t="s">
        <v>1961</v>
      </c>
      <c r="BW41">
        <v>128</v>
      </c>
      <c r="BX41" s="1" t="s">
        <v>7641</v>
      </c>
      <c r="BY41">
        <v>3650</v>
      </c>
      <c r="BZ41">
        <v>467200</v>
      </c>
      <c r="CA41">
        <v>0.25</v>
      </c>
      <c r="CB41">
        <v>2737.5</v>
      </c>
      <c r="CC41">
        <v>350400</v>
      </c>
      <c r="CD41">
        <v>0.1</v>
      </c>
      <c r="CE41">
        <v>35040</v>
      </c>
      <c r="CF41">
        <v>0</v>
      </c>
      <c r="CG41">
        <v>0</v>
      </c>
      <c r="CH41">
        <v>35040</v>
      </c>
      <c r="CI41">
        <v>315360</v>
      </c>
      <c r="CJ41">
        <v>350400</v>
      </c>
      <c r="CK41">
        <v>2737.5</v>
      </c>
    </row>
    <row r="42" spans="6:89" x14ac:dyDescent="0.25">
      <c r="BJ42" s="1" t="s">
        <v>202</v>
      </c>
      <c r="BK42" s="1" t="s">
        <v>203</v>
      </c>
      <c r="BL42" s="1" t="str">
        <f>VLOOKUP(BK42,INVENTARIOHABITTA[#All],8,FALSE)</f>
        <v>PREMIUM AA</v>
      </c>
      <c r="BO42" s="1" t="s">
        <v>2001</v>
      </c>
      <c r="BP42" s="1" t="s">
        <v>7684</v>
      </c>
      <c r="BQ42" s="1" t="s">
        <v>7638</v>
      </c>
      <c r="BR42" s="1" t="s">
        <v>7639</v>
      </c>
      <c r="BS42" s="1" t="s">
        <v>7640</v>
      </c>
      <c r="BT42" t="s">
        <v>7685</v>
      </c>
      <c r="BU42" s="1" t="s">
        <v>7</v>
      </c>
      <c r="BV42" s="1" t="s">
        <v>1961</v>
      </c>
      <c r="BW42">
        <v>128</v>
      </c>
      <c r="BX42" s="1" t="s">
        <v>7641</v>
      </c>
      <c r="BY42">
        <v>2737.5</v>
      </c>
      <c r="BZ42">
        <v>350400</v>
      </c>
      <c r="CA42">
        <v>0</v>
      </c>
      <c r="CB42">
        <v>2737.5</v>
      </c>
      <c r="CC42">
        <v>350400</v>
      </c>
      <c r="CD42">
        <v>0</v>
      </c>
      <c r="CE42">
        <v>113880</v>
      </c>
      <c r="CF42">
        <v>0</v>
      </c>
      <c r="CG42">
        <v>0</v>
      </c>
      <c r="CH42">
        <v>113880</v>
      </c>
      <c r="CI42">
        <v>236520</v>
      </c>
      <c r="CJ42">
        <v>350400</v>
      </c>
      <c r="CK42">
        <v>2737.5</v>
      </c>
    </row>
    <row r="43" spans="6:89" x14ac:dyDescent="0.25">
      <c r="BJ43" s="1" t="s">
        <v>204</v>
      </c>
      <c r="BK43" s="1" t="s">
        <v>205</v>
      </c>
      <c r="BL43" s="1" t="str">
        <f>VLOOKUP(BK43,INVENTARIOHABITTA[#All],8,FALSE)</f>
        <v>PREMIUM AA</v>
      </c>
      <c r="BO43" s="1" t="s">
        <v>2003</v>
      </c>
      <c r="BP43" s="1" t="s">
        <v>7686</v>
      </c>
      <c r="BQ43" s="1" t="s">
        <v>7638</v>
      </c>
      <c r="BR43" s="1" t="s">
        <v>7639</v>
      </c>
      <c r="BS43" s="1" t="s">
        <v>7640</v>
      </c>
      <c r="BT43">
        <v>23</v>
      </c>
      <c r="BU43" s="1" t="s">
        <v>7</v>
      </c>
      <c r="BV43" s="1" t="s">
        <v>1961</v>
      </c>
      <c r="BW43">
        <v>128</v>
      </c>
      <c r="BX43" s="1" t="s">
        <v>7641</v>
      </c>
      <c r="BY43">
        <v>3650</v>
      </c>
      <c r="BZ43">
        <v>467200</v>
      </c>
      <c r="CA43">
        <v>0.25</v>
      </c>
      <c r="CB43">
        <v>2737.5</v>
      </c>
      <c r="CC43">
        <v>350400</v>
      </c>
      <c r="CD43">
        <v>0.1</v>
      </c>
      <c r="CE43">
        <v>35040</v>
      </c>
      <c r="CF43">
        <v>0</v>
      </c>
      <c r="CG43">
        <v>0</v>
      </c>
      <c r="CH43">
        <v>35040</v>
      </c>
      <c r="CI43">
        <v>315360</v>
      </c>
      <c r="CJ43">
        <v>350400</v>
      </c>
      <c r="CK43">
        <v>2737.5</v>
      </c>
    </row>
    <row r="44" spans="6:89" x14ac:dyDescent="0.25">
      <c r="BJ44" s="1" t="s">
        <v>206</v>
      </c>
      <c r="BK44" s="1" t="s">
        <v>207</v>
      </c>
      <c r="BL44" s="1" t="str">
        <f>VLOOKUP(BK44,INVENTARIOHABITTA[#All],8,FALSE)</f>
        <v>ESTANDAR A</v>
      </c>
      <c r="BO44" s="1" t="s">
        <v>2005</v>
      </c>
      <c r="BP44" s="1" t="s">
        <v>7687</v>
      </c>
      <c r="BQ44" s="1" t="s">
        <v>7638</v>
      </c>
      <c r="BR44" s="1" t="s">
        <v>7639</v>
      </c>
      <c r="BS44" s="1" t="s">
        <v>7640</v>
      </c>
      <c r="BT44">
        <v>24</v>
      </c>
      <c r="BU44" s="1" t="s">
        <v>7</v>
      </c>
      <c r="BV44" s="1" t="s">
        <v>1961</v>
      </c>
      <c r="BW44">
        <v>128</v>
      </c>
      <c r="BX44" s="1" t="s">
        <v>46</v>
      </c>
      <c r="BY44">
        <v>6060</v>
      </c>
      <c r="BZ44">
        <v>775680</v>
      </c>
      <c r="CA44">
        <v>0.27</v>
      </c>
      <c r="CB44">
        <v>4423.8</v>
      </c>
      <c r="CC44">
        <v>566246.40000000002</v>
      </c>
      <c r="CD44">
        <v>0.1</v>
      </c>
      <c r="CE44">
        <v>56624.640000000007</v>
      </c>
      <c r="CF44">
        <v>0</v>
      </c>
      <c r="CG44">
        <v>0</v>
      </c>
      <c r="CH44">
        <v>56624.640000000007</v>
      </c>
      <c r="CI44">
        <v>509621.76000000001</v>
      </c>
      <c r="CJ44">
        <v>566246.40000000002</v>
      </c>
      <c r="CK44">
        <v>4423.8</v>
      </c>
    </row>
    <row r="45" spans="6:89" x14ac:dyDescent="0.25">
      <c r="BJ45" s="1" t="s">
        <v>208</v>
      </c>
      <c r="BK45" s="1" t="s">
        <v>209</v>
      </c>
      <c r="BL45" s="1" t="str">
        <f>VLOOKUP(BK45,INVENTARIOHABITTA[#All],8,FALSE)</f>
        <v>ESTANDAR A</v>
      </c>
      <c r="BP45" s="1" t="s">
        <v>7687</v>
      </c>
      <c r="BQ45" s="1" t="s">
        <v>7638</v>
      </c>
      <c r="BR45" s="1" t="s">
        <v>7639</v>
      </c>
      <c r="BS45" s="1" t="s">
        <v>7640</v>
      </c>
      <c r="BT45">
        <v>24</v>
      </c>
      <c r="BU45" s="1" t="s">
        <v>7</v>
      </c>
      <c r="BV45" s="1" t="s">
        <v>1961</v>
      </c>
      <c r="BW45">
        <v>128</v>
      </c>
      <c r="BX45" s="1" t="s">
        <v>7641</v>
      </c>
      <c r="BY45">
        <v>3650</v>
      </c>
      <c r="BZ45">
        <v>467200</v>
      </c>
      <c r="CA45">
        <v>0.27</v>
      </c>
      <c r="CB45">
        <v>2664.5</v>
      </c>
      <c r="CC45">
        <v>341056</v>
      </c>
      <c r="CD45">
        <v>0.1</v>
      </c>
      <c r="CE45">
        <v>34105.599999999999</v>
      </c>
      <c r="CF45">
        <v>0</v>
      </c>
      <c r="CG45">
        <v>0</v>
      </c>
      <c r="CH45">
        <v>34105.599999999999</v>
      </c>
      <c r="CI45">
        <v>306950.40000000002</v>
      </c>
      <c r="CJ45">
        <v>341056</v>
      </c>
      <c r="CK45">
        <v>2664.5</v>
      </c>
    </row>
    <row r="46" spans="6:89" x14ac:dyDescent="0.25">
      <c r="BJ46" s="1" t="s">
        <v>210</v>
      </c>
      <c r="BK46" s="1" t="s">
        <v>211</v>
      </c>
      <c r="BL46" s="1" t="str">
        <f>VLOOKUP(BK46,INVENTARIOHABITTA[#All],8,FALSE)</f>
        <v>ESTANDAR A</v>
      </c>
      <c r="BP46" s="1" t="s">
        <v>7688</v>
      </c>
      <c r="BQ46" s="1" t="s">
        <v>7638</v>
      </c>
      <c r="BR46" s="1" t="s">
        <v>7639</v>
      </c>
      <c r="BS46" s="1" t="s">
        <v>7640</v>
      </c>
      <c r="BT46">
        <v>25</v>
      </c>
      <c r="BU46" s="1" t="s">
        <v>7</v>
      </c>
      <c r="BV46" s="1" t="s">
        <v>1961</v>
      </c>
      <c r="BW46">
        <v>128</v>
      </c>
      <c r="BX46" s="1" t="s">
        <v>7641</v>
      </c>
      <c r="BY46">
        <v>3650</v>
      </c>
      <c r="BZ46">
        <v>467200</v>
      </c>
      <c r="CA46">
        <v>0.25</v>
      </c>
      <c r="CB46">
        <v>2737.5</v>
      </c>
      <c r="CC46">
        <v>350400</v>
      </c>
      <c r="CD46">
        <v>0.1</v>
      </c>
      <c r="CE46">
        <v>35040</v>
      </c>
      <c r="CF46">
        <v>0.1</v>
      </c>
      <c r="CG46">
        <v>3504</v>
      </c>
      <c r="CH46">
        <v>31536</v>
      </c>
      <c r="CI46">
        <v>315360</v>
      </c>
      <c r="CJ46">
        <v>346896</v>
      </c>
      <c r="CK46">
        <v>2710.125</v>
      </c>
    </row>
    <row r="47" spans="6:89" x14ac:dyDescent="0.25">
      <c r="BJ47" s="1" t="s">
        <v>212</v>
      </c>
      <c r="BK47" s="1" t="s">
        <v>213</v>
      </c>
      <c r="BL47" s="1" t="str">
        <f>VLOOKUP(BK47,INVENTARIOHABITTA[#All],8,FALSE)</f>
        <v>ESTANDAR A</v>
      </c>
      <c r="BO47" s="1" t="s">
        <v>2007</v>
      </c>
      <c r="BP47" s="1" t="s">
        <v>7689</v>
      </c>
      <c r="BQ47" s="1" t="s">
        <v>7638</v>
      </c>
      <c r="BR47" s="1" t="s">
        <v>7690</v>
      </c>
      <c r="BS47" s="1" t="s">
        <v>13</v>
      </c>
      <c r="BT47" t="s">
        <v>7691</v>
      </c>
      <c r="BU47" s="1" t="s">
        <v>7</v>
      </c>
      <c r="BV47" s="1" t="s">
        <v>1961</v>
      </c>
      <c r="BW47">
        <v>140</v>
      </c>
      <c r="BX47" s="1" t="s">
        <v>7641</v>
      </c>
      <c r="BY47">
        <v>2710.125</v>
      </c>
      <c r="BZ47">
        <v>379417.5</v>
      </c>
      <c r="CA47">
        <v>0</v>
      </c>
      <c r="CB47">
        <v>2710.125</v>
      </c>
      <c r="CC47">
        <v>379417.5</v>
      </c>
      <c r="CD47">
        <v>0.24011016887729217</v>
      </c>
      <c r="CE47">
        <v>91102</v>
      </c>
      <c r="CF47">
        <v>0</v>
      </c>
      <c r="CG47">
        <v>0</v>
      </c>
      <c r="CH47">
        <v>91102</v>
      </c>
      <c r="CI47">
        <v>288315.5</v>
      </c>
      <c r="CJ47">
        <v>379417.5</v>
      </c>
      <c r="CK47">
        <v>2710.125</v>
      </c>
    </row>
    <row r="48" spans="6:89" x14ac:dyDescent="0.25">
      <c r="BJ48" s="1" t="s">
        <v>214</v>
      </c>
      <c r="BK48" s="1" t="s">
        <v>215</v>
      </c>
      <c r="BL48" s="1" t="str">
        <f>VLOOKUP(BK48,INVENTARIOHABITTA[#All],8,FALSE)</f>
        <v>ESTANDAR A</v>
      </c>
      <c r="BP48" s="1" t="s">
        <v>7692</v>
      </c>
      <c r="BQ48" s="1" t="s">
        <v>7638</v>
      </c>
      <c r="BR48" s="1" t="s">
        <v>7639</v>
      </c>
      <c r="BS48" s="1" t="s">
        <v>7640</v>
      </c>
      <c r="BT48">
        <v>26</v>
      </c>
      <c r="BU48" s="1" t="s">
        <v>7</v>
      </c>
      <c r="BV48" s="1" t="s">
        <v>1961</v>
      </c>
      <c r="BW48">
        <v>128</v>
      </c>
      <c r="BX48" s="1" t="s">
        <v>7641</v>
      </c>
      <c r="BY48">
        <v>3650</v>
      </c>
      <c r="BZ48">
        <v>467200</v>
      </c>
      <c r="CA48">
        <v>0.25</v>
      </c>
      <c r="CB48">
        <v>2737.5</v>
      </c>
      <c r="CC48">
        <v>350400</v>
      </c>
      <c r="CD48">
        <v>0.1</v>
      </c>
      <c r="CE48">
        <v>35040</v>
      </c>
      <c r="CF48">
        <v>0.1</v>
      </c>
      <c r="CG48">
        <v>3504</v>
      </c>
      <c r="CH48">
        <v>31536</v>
      </c>
      <c r="CI48">
        <v>315360</v>
      </c>
      <c r="CJ48">
        <v>346896</v>
      </c>
      <c r="CK48">
        <v>2710.125</v>
      </c>
    </row>
    <row r="49" spans="62:89" x14ac:dyDescent="0.25">
      <c r="BJ49" s="1" t="s">
        <v>216</v>
      </c>
      <c r="BK49" s="1" t="s">
        <v>217</v>
      </c>
      <c r="BL49" s="1" t="str">
        <f>VLOOKUP(BK49,INVENTARIOHABITTA[#All],8,FALSE)</f>
        <v>ESTANDAR A</v>
      </c>
      <c r="BP49" s="1" t="s">
        <v>7693</v>
      </c>
      <c r="BQ49" s="1" t="s">
        <v>7638</v>
      </c>
      <c r="BR49" s="1" t="s">
        <v>7639</v>
      </c>
      <c r="BS49" s="1" t="s">
        <v>7640</v>
      </c>
      <c r="BT49">
        <v>27</v>
      </c>
      <c r="BU49" s="1" t="s">
        <v>7</v>
      </c>
      <c r="BV49" s="1" t="s">
        <v>1961</v>
      </c>
      <c r="BW49">
        <v>128</v>
      </c>
      <c r="BX49" s="1" t="s">
        <v>7641</v>
      </c>
      <c r="BY49">
        <v>3650</v>
      </c>
      <c r="BZ49">
        <v>467200</v>
      </c>
      <c r="CA49">
        <v>0.25</v>
      </c>
      <c r="CB49">
        <v>2737.5</v>
      </c>
      <c r="CC49">
        <v>350400</v>
      </c>
      <c r="CD49">
        <v>0.1</v>
      </c>
      <c r="CE49">
        <v>35040</v>
      </c>
      <c r="CF49">
        <v>0.1</v>
      </c>
      <c r="CG49">
        <v>3504</v>
      </c>
      <c r="CH49">
        <v>31536</v>
      </c>
      <c r="CI49">
        <v>315360</v>
      </c>
      <c r="CJ49">
        <v>346896</v>
      </c>
      <c r="CK49">
        <v>2710.125</v>
      </c>
    </row>
    <row r="50" spans="62:89" x14ac:dyDescent="0.25">
      <c r="BJ50" s="1" t="s">
        <v>218</v>
      </c>
      <c r="BK50" s="1" t="s">
        <v>219</v>
      </c>
      <c r="BL50" s="1" t="str">
        <f>VLOOKUP(BK50,INVENTARIOHABITTA[#All],8,FALSE)</f>
        <v>ESTANDAR A</v>
      </c>
      <c r="BO50" s="1" t="s">
        <v>2009</v>
      </c>
      <c r="BP50" s="1" t="s">
        <v>7694</v>
      </c>
      <c r="BQ50" s="1" t="s">
        <v>7638</v>
      </c>
      <c r="BR50" s="1" t="s">
        <v>7659</v>
      </c>
      <c r="BS50" s="1" t="s">
        <v>32</v>
      </c>
      <c r="BT50" t="s">
        <v>7695</v>
      </c>
      <c r="BU50" s="1" t="s">
        <v>7</v>
      </c>
      <c r="BV50" s="1" t="s">
        <v>260</v>
      </c>
      <c r="BW50">
        <v>257.5</v>
      </c>
      <c r="BX50" s="1" t="s">
        <v>46</v>
      </c>
      <c r="BY50">
        <v>6060</v>
      </c>
      <c r="BZ50">
        <v>1560450</v>
      </c>
      <c r="CA50">
        <v>0</v>
      </c>
      <c r="CB50">
        <v>6060</v>
      </c>
      <c r="CC50">
        <v>1560450</v>
      </c>
      <c r="CD50">
        <v>0.1196475375692909</v>
      </c>
      <c r="CE50">
        <v>186704</v>
      </c>
      <c r="CF50">
        <v>0</v>
      </c>
      <c r="CG50">
        <v>0</v>
      </c>
      <c r="CH50">
        <v>186704</v>
      </c>
      <c r="CI50">
        <v>1373746</v>
      </c>
      <c r="CJ50">
        <v>1560450</v>
      </c>
      <c r="CK50">
        <v>6060</v>
      </c>
    </row>
    <row r="51" spans="62:89" x14ac:dyDescent="0.25">
      <c r="BJ51" s="1" t="s">
        <v>220</v>
      </c>
      <c r="BK51" s="1" t="s">
        <v>221</v>
      </c>
      <c r="BL51" s="1" t="str">
        <f>VLOOKUP(BK51,INVENTARIOHABITTA[#All],8,FALSE)</f>
        <v>ESTANDAR A</v>
      </c>
      <c r="BP51" s="1" t="s">
        <v>7694</v>
      </c>
      <c r="BQ51" s="1" t="s">
        <v>7638</v>
      </c>
      <c r="BR51" s="1" t="s">
        <v>7659</v>
      </c>
      <c r="BS51" s="1" t="s">
        <v>32</v>
      </c>
      <c r="BT51" t="s">
        <v>7695</v>
      </c>
      <c r="BU51" s="1" t="s">
        <v>7</v>
      </c>
      <c r="BV51" s="1" t="s">
        <v>260</v>
      </c>
      <c r="BW51">
        <v>257.5</v>
      </c>
      <c r="BX51" s="1" t="s">
        <v>7641</v>
      </c>
      <c r="BY51">
        <v>2710.125</v>
      </c>
      <c r="BZ51">
        <v>697857.1875</v>
      </c>
      <c r="CA51">
        <v>0</v>
      </c>
      <c r="CB51">
        <v>2710.125</v>
      </c>
      <c r="CC51">
        <v>697857.1875</v>
      </c>
      <c r="CD51">
        <v>0.26753897981454838</v>
      </c>
      <c r="CE51">
        <v>186704</v>
      </c>
      <c r="CF51">
        <v>0</v>
      </c>
      <c r="CG51">
        <v>0</v>
      </c>
      <c r="CH51">
        <v>186704</v>
      </c>
      <c r="CI51">
        <v>511153.1875</v>
      </c>
      <c r="CJ51">
        <v>697857.1875</v>
      </c>
      <c r="CK51">
        <v>2710.125</v>
      </c>
    </row>
    <row r="52" spans="62:89" x14ac:dyDescent="0.25">
      <c r="BJ52" s="1" t="s">
        <v>222</v>
      </c>
      <c r="BK52" s="1" t="s">
        <v>223</v>
      </c>
      <c r="BL52" s="1" t="str">
        <f>VLOOKUP(BK52,INVENTARIOHABITTA[#All],8,FALSE)</f>
        <v>ESTANDAR A</v>
      </c>
      <c r="BP52" s="1" t="s">
        <v>7696</v>
      </c>
      <c r="BQ52" s="1" t="s">
        <v>7638</v>
      </c>
      <c r="BR52" s="1" t="s">
        <v>7639</v>
      </c>
      <c r="BS52" s="1" t="s">
        <v>7640</v>
      </c>
      <c r="BT52">
        <v>28</v>
      </c>
      <c r="BU52" s="1" t="s">
        <v>7</v>
      </c>
      <c r="BV52" s="1" t="s">
        <v>1961</v>
      </c>
      <c r="BW52">
        <v>128</v>
      </c>
      <c r="BX52" s="1" t="s">
        <v>7641</v>
      </c>
      <c r="BY52">
        <v>3650</v>
      </c>
      <c r="BZ52">
        <v>467200</v>
      </c>
      <c r="CA52">
        <v>0.25</v>
      </c>
      <c r="CB52">
        <v>2737.5</v>
      </c>
      <c r="CC52">
        <v>350400</v>
      </c>
      <c r="CD52">
        <v>0.1</v>
      </c>
      <c r="CE52">
        <v>35040</v>
      </c>
      <c r="CF52">
        <v>0.1</v>
      </c>
      <c r="CG52">
        <v>3504</v>
      </c>
      <c r="CH52">
        <v>31536</v>
      </c>
      <c r="CI52">
        <v>315360</v>
      </c>
      <c r="CJ52">
        <v>346896</v>
      </c>
      <c r="CK52">
        <v>2710.125</v>
      </c>
    </row>
    <row r="53" spans="62:89" x14ac:dyDescent="0.25">
      <c r="BJ53" s="1" t="s">
        <v>224</v>
      </c>
      <c r="BK53" s="1" t="s">
        <v>225</v>
      </c>
      <c r="BL53" s="1" t="str">
        <f>VLOOKUP(BK53,INVENTARIOHABITTA[#All],8,FALSE)</f>
        <v>ESTANDAR A</v>
      </c>
      <c r="BO53" s="1" t="s">
        <v>2011</v>
      </c>
      <c r="BP53" s="1" t="s">
        <v>7697</v>
      </c>
      <c r="BQ53" s="1" t="s">
        <v>7638</v>
      </c>
      <c r="BR53" s="1" t="s">
        <v>7650</v>
      </c>
      <c r="BS53" s="1" t="s">
        <v>7651</v>
      </c>
      <c r="BT53" t="s">
        <v>7698</v>
      </c>
      <c r="BU53" s="1" t="s">
        <v>7</v>
      </c>
      <c r="BV53" s="1" t="s">
        <v>1961</v>
      </c>
      <c r="BW53">
        <v>128</v>
      </c>
      <c r="BX53" s="1" t="s">
        <v>7641</v>
      </c>
      <c r="BY53">
        <v>2710.125</v>
      </c>
      <c r="BZ53">
        <v>346896</v>
      </c>
      <c r="CA53">
        <v>0</v>
      </c>
      <c r="CB53">
        <v>2710.125</v>
      </c>
      <c r="CC53">
        <v>346896</v>
      </c>
      <c r="CD53">
        <v>0.32272727272727275</v>
      </c>
      <c r="CE53">
        <v>111952.8</v>
      </c>
      <c r="CF53">
        <v>0</v>
      </c>
      <c r="CG53">
        <v>0</v>
      </c>
      <c r="CH53">
        <v>111952.8</v>
      </c>
      <c r="CI53">
        <v>234943.2</v>
      </c>
      <c r="CJ53">
        <v>346896</v>
      </c>
      <c r="CK53">
        <v>2710.125</v>
      </c>
    </row>
    <row r="54" spans="62:89" x14ac:dyDescent="0.25">
      <c r="BJ54" s="1" t="s">
        <v>226</v>
      </c>
      <c r="BK54" s="1" t="s">
        <v>227</v>
      </c>
      <c r="BL54" s="1" t="str">
        <f>VLOOKUP(BK54,INVENTARIOHABITTA[#All],8,FALSE)</f>
        <v>ESTANDAR A</v>
      </c>
      <c r="BP54" s="1" t="s">
        <v>7699</v>
      </c>
      <c r="BQ54" s="1" t="s">
        <v>7638</v>
      </c>
      <c r="BR54" s="1" t="s">
        <v>7639</v>
      </c>
      <c r="BS54" s="1" t="s">
        <v>7640</v>
      </c>
      <c r="BT54">
        <v>29</v>
      </c>
      <c r="BU54" s="1" t="s">
        <v>7</v>
      </c>
      <c r="BV54" s="1" t="s">
        <v>1961</v>
      </c>
      <c r="BW54">
        <v>128</v>
      </c>
      <c r="BX54" s="1" t="s">
        <v>7641</v>
      </c>
      <c r="BY54">
        <v>3650</v>
      </c>
      <c r="BZ54">
        <v>467200</v>
      </c>
      <c r="CA54">
        <v>0.25</v>
      </c>
      <c r="CB54">
        <v>2737.5</v>
      </c>
      <c r="CC54">
        <v>350400</v>
      </c>
      <c r="CD54">
        <v>0.1</v>
      </c>
      <c r="CE54">
        <v>35040</v>
      </c>
      <c r="CF54">
        <v>0.1</v>
      </c>
      <c r="CG54">
        <v>3504</v>
      </c>
      <c r="CH54">
        <v>31536</v>
      </c>
      <c r="CI54">
        <v>315360</v>
      </c>
      <c r="CJ54">
        <v>346896</v>
      </c>
      <c r="CK54">
        <v>2710.125</v>
      </c>
    </row>
    <row r="55" spans="62:89" x14ac:dyDescent="0.25">
      <c r="BJ55" s="1" t="s">
        <v>228</v>
      </c>
      <c r="BK55" s="1" t="s">
        <v>229</v>
      </c>
      <c r="BL55" s="1" t="str">
        <f>VLOOKUP(BK55,INVENTARIOHABITTA[#All],8,FALSE)</f>
        <v>ESTANDAR A</v>
      </c>
      <c r="BO55" s="1" t="s">
        <v>2013</v>
      </c>
      <c r="BP55" s="1" t="s">
        <v>7700</v>
      </c>
      <c r="BQ55" s="1" t="s">
        <v>7638</v>
      </c>
      <c r="BR55" s="1" t="s">
        <v>7650</v>
      </c>
      <c r="BS55" s="1" t="s">
        <v>7651</v>
      </c>
      <c r="BT55" t="s">
        <v>7701</v>
      </c>
      <c r="BU55" s="1" t="s">
        <v>7</v>
      </c>
      <c r="BV55" s="1" t="s">
        <v>1961</v>
      </c>
      <c r="BW55">
        <v>128</v>
      </c>
      <c r="BX55" s="1" t="s">
        <v>7641</v>
      </c>
      <c r="BY55">
        <v>2710.125</v>
      </c>
      <c r="BZ55">
        <v>346896</v>
      </c>
      <c r="CA55">
        <v>0</v>
      </c>
      <c r="CB55">
        <v>2710.125</v>
      </c>
      <c r="CC55">
        <v>346896</v>
      </c>
      <c r="CD55">
        <v>0.32272727272727275</v>
      </c>
      <c r="CE55">
        <v>111952.8</v>
      </c>
      <c r="CF55">
        <v>0</v>
      </c>
      <c r="CG55">
        <v>0</v>
      </c>
      <c r="CH55">
        <v>111952.8</v>
      </c>
      <c r="CI55">
        <v>234943.2</v>
      </c>
      <c r="CJ55">
        <v>346896</v>
      </c>
      <c r="CK55">
        <v>2710.125</v>
      </c>
    </row>
    <row r="56" spans="62:89" x14ac:dyDescent="0.25">
      <c r="BJ56" s="1" t="s">
        <v>230</v>
      </c>
      <c r="BK56" s="1" t="s">
        <v>231</v>
      </c>
      <c r="BL56" s="1" t="str">
        <f>VLOOKUP(BK56,INVENTARIOHABITTA[#All],8,FALSE)</f>
        <v>ESTANDAR A</v>
      </c>
      <c r="BP56" s="1" t="s">
        <v>7702</v>
      </c>
      <c r="BQ56" s="1" t="s">
        <v>7638</v>
      </c>
      <c r="BR56" s="1" t="s">
        <v>7639</v>
      </c>
      <c r="BS56" s="1" t="s">
        <v>7640</v>
      </c>
      <c r="BT56">
        <v>30</v>
      </c>
      <c r="BU56" s="1" t="s">
        <v>7</v>
      </c>
      <c r="BV56" s="1" t="s">
        <v>1961</v>
      </c>
      <c r="BW56">
        <v>128</v>
      </c>
      <c r="BX56" s="1" t="s">
        <v>7641</v>
      </c>
      <c r="BY56">
        <v>3650</v>
      </c>
      <c r="BZ56">
        <v>467200</v>
      </c>
      <c r="CA56">
        <v>0.25</v>
      </c>
      <c r="CB56">
        <v>2737.5</v>
      </c>
      <c r="CC56">
        <v>350400</v>
      </c>
      <c r="CD56">
        <v>0.1</v>
      </c>
      <c r="CE56">
        <v>35040</v>
      </c>
      <c r="CF56">
        <v>0.1</v>
      </c>
      <c r="CG56">
        <v>3504</v>
      </c>
      <c r="CH56">
        <v>31536</v>
      </c>
      <c r="CI56">
        <v>315360</v>
      </c>
      <c r="CJ56">
        <v>346896</v>
      </c>
      <c r="CK56">
        <v>2710.125</v>
      </c>
    </row>
    <row r="57" spans="62:89" x14ac:dyDescent="0.25">
      <c r="BJ57" s="1" t="s">
        <v>232</v>
      </c>
      <c r="BK57" s="1" t="s">
        <v>233</v>
      </c>
      <c r="BL57" s="1" t="str">
        <f>VLOOKUP(BK57,INVENTARIOHABITTA[#All],8,FALSE)</f>
        <v>ESTANDAR A</v>
      </c>
      <c r="BO57" s="1" t="s">
        <v>2015</v>
      </c>
      <c r="BP57" s="1" t="s">
        <v>7703</v>
      </c>
      <c r="BQ57" s="1" t="s">
        <v>7638</v>
      </c>
      <c r="BR57" s="1" t="s">
        <v>7639</v>
      </c>
      <c r="BS57" s="1" t="s">
        <v>7640</v>
      </c>
      <c r="BT57" t="s">
        <v>7704</v>
      </c>
      <c r="BU57" s="1" t="s">
        <v>7</v>
      </c>
      <c r="BV57" s="1" t="s">
        <v>1961</v>
      </c>
      <c r="BW57">
        <v>128</v>
      </c>
      <c r="BY57">
        <v>3650</v>
      </c>
      <c r="BZ57">
        <v>467200</v>
      </c>
      <c r="CA57"/>
      <c r="CB57">
        <v>2710.125</v>
      </c>
      <c r="CC57">
        <v>346896</v>
      </c>
      <c r="CD57">
        <v>0.26500000000000001</v>
      </c>
      <c r="CE57">
        <v>92856</v>
      </c>
      <c r="CF57">
        <v>0</v>
      </c>
      <c r="CG57">
        <v>0</v>
      </c>
      <c r="CH57">
        <v>92856</v>
      </c>
      <c r="CI57">
        <v>254040</v>
      </c>
      <c r="CJ57">
        <v>346896</v>
      </c>
      <c r="CK57">
        <v>2710.125</v>
      </c>
    </row>
    <row r="58" spans="62:89" x14ac:dyDescent="0.25">
      <c r="BJ58" s="1" t="s">
        <v>234</v>
      </c>
      <c r="BK58" s="1" t="s">
        <v>235</v>
      </c>
      <c r="BL58" s="1" t="str">
        <f>VLOOKUP(BK58,INVENTARIOHABITTA[#All],8,FALSE)</f>
        <v>ESTANDAR A</v>
      </c>
      <c r="BP58" s="1" t="s">
        <v>7705</v>
      </c>
      <c r="BQ58" s="1" t="s">
        <v>7638</v>
      </c>
      <c r="BR58" s="1" t="s">
        <v>7639</v>
      </c>
      <c r="BS58" s="1" t="s">
        <v>7640</v>
      </c>
      <c r="BT58">
        <v>31</v>
      </c>
      <c r="BU58" s="1" t="s">
        <v>7</v>
      </c>
      <c r="BV58" s="1" t="s">
        <v>1961</v>
      </c>
      <c r="BW58">
        <v>128</v>
      </c>
      <c r="BX58" s="1" t="s">
        <v>7641</v>
      </c>
      <c r="BY58">
        <v>3905.5</v>
      </c>
      <c r="BZ58">
        <v>499904</v>
      </c>
      <c r="CA58">
        <v>0.28000000000000003</v>
      </c>
      <c r="CB58">
        <v>2811.96</v>
      </c>
      <c r="CC58">
        <v>359930.88</v>
      </c>
      <c r="CD58">
        <v>0.1</v>
      </c>
      <c r="CE58">
        <v>35993.088000000003</v>
      </c>
      <c r="CF58">
        <v>0</v>
      </c>
      <c r="CG58">
        <v>0</v>
      </c>
      <c r="CH58">
        <v>35993.089999999997</v>
      </c>
      <c r="CI58">
        <v>323937.79200000002</v>
      </c>
      <c r="CJ58">
        <v>359930.88199999998</v>
      </c>
      <c r="CK58">
        <v>2811.9600156249999</v>
      </c>
    </row>
    <row r="59" spans="62:89" x14ac:dyDescent="0.25">
      <c r="BJ59" s="1" t="s">
        <v>236</v>
      </c>
      <c r="BK59" s="1" t="s">
        <v>237</v>
      </c>
      <c r="BL59" s="1" t="str">
        <f>VLOOKUP(BK59,INVENTARIOHABITTA[#All],8,FALSE)</f>
        <v>ESTANDAR A</v>
      </c>
      <c r="BO59" s="1" t="s">
        <v>2017</v>
      </c>
      <c r="BP59" s="1" t="s">
        <v>7706</v>
      </c>
      <c r="BQ59" s="1" t="s">
        <v>7638</v>
      </c>
      <c r="BR59" s="1" t="s">
        <v>7655</v>
      </c>
      <c r="BS59" s="1" t="s">
        <v>17</v>
      </c>
      <c r="BT59" t="s">
        <v>7707</v>
      </c>
      <c r="BU59" s="1" t="s">
        <v>7</v>
      </c>
      <c r="BV59" s="1" t="s">
        <v>1961</v>
      </c>
      <c r="BW59">
        <v>128</v>
      </c>
      <c r="BX59" s="1" t="s">
        <v>7641</v>
      </c>
      <c r="BY59">
        <v>2811.9600156249999</v>
      </c>
      <c r="BZ59">
        <v>359930.88199999998</v>
      </c>
      <c r="CA59">
        <v>0</v>
      </c>
      <c r="CB59">
        <v>2811.96</v>
      </c>
      <c r="CC59">
        <v>359930.88</v>
      </c>
      <c r="CD59">
        <v>0.34266579183203172</v>
      </c>
      <c r="CE59">
        <v>93400</v>
      </c>
      <c r="CF59">
        <v>0</v>
      </c>
      <c r="CG59">
        <v>0</v>
      </c>
      <c r="CH59">
        <v>93400</v>
      </c>
      <c r="CI59">
        <v>266530.88</v>
      </c>
      <c r="CJ59">
        <v>359930.88</v>
      </c>
      <c r="CK59">
        <v>2811.96</v>
      </c>
    </row>
    <row r="60" spans="62:89" x14ac:dyDescent="0.25">
      <c r="BJ60" s="1" t="s">
        <v>238</v>
      </c>
      <c r="BK60" s="1" t="s">
        <v>239</v>
      </c>
      <c r="BL60" s="1" t="str">
        <f>VLOOKUP(BK60,INVENTARIOHABITTA[#All],8,FALSE)</f>
        <v>ESTANDAR A</v>
      </c>
      <c r="BO60" s="1" t="s">
        <v>2019</v>
      </c>
      <c r="BP60" s="1" t="s">
        <v>7708</v>
      </c>
      <c r="BQ60" s="1" t="s">
        <v>7638</v>
      </c>
      <c r="BR60" s="1" t="s">
        <v>7639</v>
      </c>
      <c r="BS60" s="1" t="s">
        <v>7640</v>
      </c>
      <c r="BT60">
        <v>32</v>
      </c>
      <c r="BU60" s="1" t="s">
        <v>7</v>
      </c>
      <c r="BV60" s="1" t="s">
        <v>146</v>
      </c>
      <c r="BW60">
        <v>128</v>
      </c>
      <c r="BX60" s="1" t="s">
        <v>7641</v>
      </c>
      <c r="BY60">
        <v>3832.5</v>
      </c>
      <c r="BZ60">
        <v>490560</v>
      </c>
      <c r="CA60">
        <v>0.25</v>
      </c>
      <c r="CB60">
        <v>2874.375</v>
      </c>
      <c r="CC60">
        <v>367920</v>
      </c>
      <c r="CD60">
        <v>0.1</v>
      </c>
      <c r="CE60">
        <v>36792</v>
      </c>
      <c r="CF60">
        <v>0.1</v>
      </c>
      <c r="CG60">
        <v>3679.2000000000003</v>
      </c>
      <c r="CH60">
        <v>33112.800000000003</v>
      </c>
      <c r="CI60">
        <v>331128</v>
      </c>
      <c r="CJ60">
        <v>364240.8</v>
      </c>
      <c r="CK60">
        <v>2845.6312499999999</v>
      </c>
    </row>
    <row r="61" spans="62:89" x14ac:dyDescent="0.25">
      <c r="BJ61" s="1" t="s">
        <v>240</v>
      </c>
      <c r="BK61" s="1" t="s">
        <v>241</v>
      </c>
      <c r="BL61" s="1" t="str">
        <f>VLOOKUP(BK61,INVENTARIOHABITTA[#All],8,FALSE)</f>
        <v>ESTANDAR A</v>
      </c>
      <c r="BP61" s="1" t="s">
        <v>7709</v>
      </c>
      <c r="BQ61" s="1" t="s">
        <v>7638</v>
      </c>
      <c r="BR61" s="1" t="s">
        <v>7639</v>
      </c>
      <c r="BS61" s="1" t="s">
        <v>7640</v>
      </c>
      <c r="BT61">
        <v>33</v>
      </c>
      <c r="BU61" s="1" t="s">
        <v>7</v>
      </c>
      <c r="BV61" s="1" t="s">
        <v>146</v>
      </c>
      <c r="BW61">
        <v>180</v>
      </c>
      <c r="BX61" s="1" t="s">
        <v>7641</v>
      </c>
      <c r="BY61">
        <v>3832.5</v>
      </c>
      <c r="BZ61">
        <v>689850</v>
      </c>
      <c r="CA61">
        <v>0.25</v>
      </c>
      <c r="CB61">
        <v>2874.375</v>
      </c>
      <c r="CC61">
        <v>517387.5</v>
      </c>
      <c r="CD61">
        <v>0.1</v>
      </c>
      <c r="CE61">
        <v>51738.75</v>
      </c>
      <c r="CF61">
        <v>0.1</v>
      </c>
      <c r="CG61">
        <v>5173.875</v>
      </c>
      <c r="CH61">
        <v>46564.875</v>
      </c>
      <c r="CI61">
        <v>465648.75</v>
      </c>
      <c r="CJ61">
        <v>512213.625</v>
      </c>
      <c r="CK61">
        <v>2845.6312499999999</v>
      </c>
    </row>
    <row r="62" spans="62:89" x14ac:dyDescent="0.25">
      <c r="BJ62" s="1" t="s">
        <v>242</v>
      </c>
      <c r="BK62" s="1" t="s">
        <v>243</v>
      </c>
      <c r="BL62" s="1" t="str">
        <f>VLOOKUP(BK62,INVENTARIOHABITTA[#All],8,FALSE)</f>
        <v>ESTANDAR A</v>
      </c>
      <c r="BO62" s="1" t="s">
        <v>2021</v>
      </c>
      <c r="BP62" s="1" t="s">
        <v>7710</v>
      </c>
      <c r="BQ62" s="1" t="s">
        <v>7638</v>
      </c>
      <c r="BR62" s="1" t="s">
        <v>7690</v>
      </c>
      <c r="BS62" s="1" t="s">
        <v>14</v>
      </c>
      <c r="BT62" t="s">
        <v>7711</v>
      </c>
      <c r="BU62" s="1" t="s">
        <v>7</v>
      </c>
      <c r="BV62" s="1" t="s">
        <v>146</v>
      </c>
      <c r="BW62">
        <v>180.8</v>
      </c>
      <c r="BX62" s="1" t="s">
        <v>7712</v>
      </c>
      <c r="BY62">
        <v>2845.6312499999999</v>
      </c>
      <c r="BZ62">
        <v>514490.13</v>
      </c>
      <c r="CA62">
        <v>0</v>
      </c>
      <c r="CB62">
        <v>2845.6312499999999</v>
      </c>
      <c r="CC62">
        <v>514490.13</v>
      </c>
      <c r="CD62">
        <v>0.26595925173530538</v>
      </c>
      <c r="CE62">
        <v>136833.41</v>
      </c>
      <c r="CF62">
        <v>0</v>
      </c>
      <c r="CG62">
        <v>0</v>
      </c>
      <c r="CH62">
        <v>136833.41</v>
      </c>
      <c r="CI62">
        <v>377656.72</v>
      </c>
      <c r="CJ62">
        <v>514490.13</v>
      </c>
      <c r="CK62">
        <v>2845.6312499999999</v>
      </c>
    </row>
    <row r="63" spans="62:89" x14ac:dyDescent="0.25">
      <c r="BJ63" s="1" t="s">
        <v>244</v>
      </c>
      <c r="BK63" s="1" t="s">
        <v>245</v>
      </c>
      <c r="BL63" s="1" t="str">
        <f>VLOOKUP(BK63,INVENTARIOHABITTA[#All],8,FALSE)</f>
        <v>ESTANDAR A</v>
      </c>
      <c r="BO63" s="1" t="s">
        <v>2023</v>
      </c>
      <c r="BP63" s="1" t="s">
        <v>7713</v>
      </c>
      <c r="BQ63" s="1" t="s">
        <v>7638</v>
      </c>
      <c r="BR63" s="1" t="s">
        <v>7639</v>
      </c>
      <c r="BS63" s="1" t="s">
        <v>7640</v>
      </c>
      <c r="BT63">
        <v>34</v>
      </c>
      <c r="BU63" s="1" t="s">
        <v>7</v>
      </c>
      <c r="BV63" s="1" t="s">
        <v>1961</v>
      </c>
      <c r="BW63">
        <v>180</v>
      </c>
      <c r="BX63" s="1" t="s">
        <v>7641</v>
      </c>
      <c r="BY63">
        <v>3650</v>
      </c>
      <c r="BZ63">
        <v>657000</v>
      </c>
      <c r="CA63">
        <v>0.25</v>
      </c>
      <c r="CB63">
        <v>2737.5</v>
      </c>
      <c r="CC63">
        <v>492750</v>
      </c>
      <c r="CD63">
        <v>0.1</v>
      </c>
      <c r="CE63">
        <v>49275</v>
      </c>
      <c r="CF63">
        <v>0.1</v>
      </c>
      <c r="CG63">
        <v>4927.5</v>
      </c>
      <c r="CH63">
        <v>44347.5</v>
      </c>
      <c r="CI63">
        <v>443475</v>
      </c>
      <c r="CJ63">
        <v>487822.5</v>
      </c>
      <c r="CK63">
        <v>2710.125</v>
      </c>
    </row>
    <row r="64" spans="62:89" x14ac:dyDescent="0.25">
      <c r="BJ64" s="1" t="s">
        <v>246</v>
      </c>
      <c r="BK64" s="1" t="s">
        <v>247</v>
      </c>
      <c r="BL64" s="1" t="str">
        <f>VLOOKUP(BK64,INVENTARIOHABITTA[#All],8,FALSE)</f>
        <v>ESTANDAR A</v>
      </c>
      <c r="BP64" s="1" t="s">
        <v>7714</v>
      </c>
      <c r="BQ64" s="1" t="s">
        <v>7638</v>
      </c>
      <c r="BR64" s="1" t="s">
        <v>7639</v>
      </c>
      <c r="BS64" s="1" t="s">
        <v>7640</v>
      </c>
      <c r="BT64">
        <v>35</v>
      </c>
      <c r="BU64" s="1" t="s">
        <v>7</v>
      </c>
      <c r="BV64" s="1" t="s">
        <v>1961</v>
      </c>
      <c r="BW64">
        <v>180</v>
      </c>
      <c r="BX64" s="1" t="s">
        <v>7641</v>
      </c>
      <c r="BY64">
        <v>3650</v>
      </c>
      <c r="BZ64">
        <v>657000</v>
      </c>
      <c r="CA64">
        <v>0.25</v>
      </c>
      <c r="CB64">
        <v>2737.5</v>
      </c>
      <c r="CC64">
        <v>492750</v>
      </c>
      <c r="CD64">
        <v>0.1</v>
      </c>
      <c r="CE64">
        <v>49275</v>
      </c>
      <c r="CF64">
        <v>0.1</v>
      </c>
      <c r="CG64">
        <v>4927.5</v>
      </c>
      <c r="CH64">
        <v>44347.5</v>
      </c>
      <c r="CI64">
        <v>443475</v>
      </c>
      <c r="CJ64">
        <v>487822.5</v>
      </c>
      <c r="CK64">
        <v>2710.125</v>
      </c>
    </row>
    <row r="65" spans="62:89" x14ac:dyDescent="0.25">
      <c r="BJ65" s="1" t="s">
        <v>248</v>
      </c>
      <c r="BK65" s="1" t="s">
        <v>249</v>
      </c>
      <c r="BL65" s="1" t="str">
        <f>VLOOKUP(BK65,INVENTARIOHABITTA[#All],8,FALSE)</f>
        <v>ESTANDAR A</v>
      </c>
      <c r="BO65" s="1" t="s">
        <v>2025</v>
      </c>
      <c r="BP65" s="1" t="s">
        <v>7715</v>
      </c>
      <c r="BQ65" s="1" t="s">
        <v>7638</v>
      </c>
      <c r="BR65" s="1" t="s">
        <v>7650</v>
      </c>
      <c r="BS65" s="1" t="s">
        <v>7651</v>
      </c>
      <c r="BT65" t="s">
        <v>7716</v>
      </c>
      <c r="BU65" s="1" t="s">
        <v>7</v>
      </c>
      <c r="BV65" s="1" t="s">
        <v>1961</v>
      </c>
      <c r="BW65">
        <v>128</v>
      </c>
      <c r="BX65" s="1" t="s">
        <v>7641</v>
      </c>
      <c r="BY65">
        <v>2710.125</v>
      </c>
      <c r="BZ65">
        <v>346896</v>
      </c>
      <c r="CA65">
        <v>0</v>
      </c>
      <c r="CB65">
        <v>2710.125</v>
      </c>
      <c r="CC65">
        <v>346896</v>
      </c>
      <c r="CD65">
        <v>0.40482954545454547</v>
      </c>
      <c r="CE65">
        <v>140433.75</v>
      </c>
      <c r="CF65">
        <v>0</v>
      </c>
      <c r="CG65">
        <v>0</v>
      </c>
      <c r="CH65">
        <v>140433.75</v>
      </c>
      <c r="CI65">
        <v>206462.25</v>
      </c>
      <c r="CJ65">
        <v>346896</v>
      </c>
      <c r="CK65">
        <v>2710.125</v>
      </c>
    </row>
    <row r="66" spans="62:89" x14ac:dyDescent="0.25">
      <c r="BJ66" s="1" t="s">
        <v>250</v>
      </c>
      <c r="BK66" s="1" t="s">
        <v>251</v>
      </c>
      <c r="BL66" s="1" t="str">
        <f>VLOOKUP(BK66,INVENTARIOHABITTA[#All],8,FALSE)</f>
        <v>PREMIUM AA</v>
      </c>
      <c r="BP66" s="1" t="s">
        <v>7717</v>
      </c>
      <c r="BQ66" s="1" t="s">
        <v>7638</v>
      </c>
      <c r="BR66" s="1" t="s">
        <v>7639</v>
      </c>
      <c r="BS66" s="1" t="s">
        <v>7640</v>
      </c>
      <c r="BT66">
        <v>36</v>
      </c>
      <c r="BU66" s="1" t="s">
        <v>7</v>
      </c>
      <c r="BV66" s="1" t="s">
        <v>1961</v>
      </c>
      <c r="BW66">
        <v>180</v>
      </c>
      <c r="BX66" s="1" t="s">
        <v>7641</v>
      </c>
      <c r="BY66">
        <v>3650</v>
      </c>
      <c r="BZ66">
        <v>657000</v>
      </c>
      <c r="CA66">
        <v>0.25</v>
      </c>
      <c r="CB66">
        <v>2737.5</v>
      </c>
      <c r="CC66">
        <v>492750</v>
      </c>
      <c r="CD66">
        <v>0.1</v>
      </c>
      <c r="CE66">
        <v>49275</v>
      </c>
      <c r="CF66">
        <v>0.1</v>
      </c>
      <c r="CG66">
        <v>4927.5</v>
      </c>
      <c r="CH66">
        <v>44347.5</v>
      </c>
      <c r="CI66">
        <v>443475</v>
      </c>
      <c r="CJ66">
        <v>487822.5</v>
      </c>
      <c r="CK66">
        <v>2710.125</v>
      </c>
    </row>
    <row r="67" spans="62:89" x14ac:dyDescent="0.25">
      <c r="BJ67" s="1" t="s">
        <v>252</v>
      </c>
      <c r="BK67" s="1" t="s">
        <v>253</v>
      </c>
      <c r="BL67" s="1" t="str">
        <f>VLOOKUP(BK67,INVENTARIOHABITTA[#All],8,FALSE)</f>
        <v>PREMIUM AA</v>
      </c>
      <c r="BO67" s="1" t="s">
        <v>2027</v>
      </c>
      <c r="BP67" s="1" t="s">
        <v>7718</v>
      </c>
      <c r="BQ67" s="1" t="s">
        <v>7638</v>
      </c>
      <c r="BR67" s="1" t="s">
        <v>7650</v>
      </c>
      <c r="BS67" s="1" t="s">
        <v>7651</v>
      </c>
      <c r="BT67" t="s">
        <v>7719</v>
      </c>
      <c r="BU67" s="1" t="s">
        <v>7</v>
      </c>
      <c r="BV67" s="1" t="s">
        <v>1961</v>
      </c>
      <c r="BW67">
        <v>128</v>
      </c>
      <c r="BX67" s="1" t="s">
        <v>7641</v>
      </c>
      <c r="BY67">
        <v>2710.125</v>
      </c>
      <c r="BZ67">
        <v>346896</v>
      </c>
      <c r="CA67">
        <v>0</v>
      </c>
      <c r="CB67">
        <v>2710.125</v>
      </c>
      <c r="CC67">
        <v>346896</v>
      </c>
      <c r="CD67">
        <v>0.20241478714081454</v>
      </c>
      <c r="CE67">
        <v>70216.88</v>
      </c>
      <c r="CF67">
        <v>0</v>
      </c>
      <c r="CG67">
        <v>0</v>
      </c>
      <c r="CH67">
        <v>70216.88</v>
      </c>
      <c r="CI67">
        <v>276679.12</v>
      </c>
      <c r="CJ67">
        <v>346896</v>
      </c>
      <c r="CK67">
        <v>2710.125</v>
      </c>
    </row>
    <row r="68" spans="62:89" x14ac:dyDescent="0.25">
      <c r="BJ68" s="1" t="s">
        <v>254</v>
      </c>
      <c r="BK68" s="1" t="s">
        <v>255</v>
      </c>
      <c r="BL68" s="1" t="str">
        <f>VLOOKUP(BK68,INVENTARIOHABITTA[#All],8,FALSE)</f>
        <v>ESTANDAR A</v>
      </c>
      <c r="BO68" s="1" t="s">
        <v>2029</v>
      </c>
      <c r="BP68" s="1" t="s">
        <v>7720</v>
      </c>
      <c r="BQ68" s="1" t="s">
        <v>7638</v>
      </c>
      <c r="BR68" s="1" t="s">
        <v>7650</v>
      </c>
      <c r="BS68" s="1" t="s">
        <v>7651</v>
      </c>
      <c r="BT68" t="s">
        <v>7721</v>
      </c>
      <c r="BU68" s="1" t="s">
        <v>7</v>
      </c>
      <c r="BV68" s="1" t="s">
        <v>146</v>
      </c>
      <c r="BW68">
        <v>128</v>
      </c>
      <c r="BX68" s="1" t="s">
        <v>7641</v>
      </c>
      <c r="BY68">
        <v>2710.125</v>
      </c>
      <c r="BZ68">
        <v>346896</v>
      </c>
      <c r="CA68">
        <v>0</v>
      </c>
      <c r="CB68">
        <v>2710.125</v>
      </c>
      <c r="CC68">
        <v>346896</v>
      </c>
      <c r="CD68">
        <v>0.20241478714081454</v>
      </c>
      <c r="CE68">
        <v>70216.88</v>
      </c>
      <c r="CF68">
        <v>0</v>
      </c>
      <c r="CG68">
        <v>0</v>
      </c>
      <c r="CH68">
        <v>70216.88</v>
      </c>
      <c r="CI68">
        <v>276679.12</v>
      </c>
      <c r="CJ68">
        <v>346896</v>
      </c>
      <c r="CK68">
        <v>2710.125</v>
      </c>
    </row>
    <row r="69" spans="62:89" x14ac:dyDescent="0.25">
      <c r="BJ69" s="1" t="s">
        <v>256</v>
      </c>
      <c r="BK69" s="1" t="s">
        <v>257</v>
      </c>
      <c r="BL69" s="1" t="str">
        <f>VLOOKUP(BK69,INVENTARIOHABITTA[#All],8,FALSE)</f>
        <v>PREMIUM A</v>
      </c>
      <c r="BP69" s="1" t="s">
        <v>7722</v>
      </c>
      <c r="BQ69" s="1" t="s">
        <v>7638</v>
      </c>
      <c r="BR69" s="1" t="s">
        <v>7639</v>
      </c>
      <c r="BS69" s="1" t="s">
        <v>7640</v>
      </c>
      <c r="BT69">
        <v>37</v>
      </c>
      <c r="BU69" s="1" t="s">
        <v>7</v>
      </c>
      <c r="BV69" s="1" t="s">
        <v>1961</v>
      </c>
      <c r="BW69">
        <v>160</v>
      </c>
      <c r="BX69" s="1" t="s">
        <v>7641</v>
      </c>
      <c r="BY69">
        <v>3650</v>
      </c>
      <c r="BZ69">
        <v>584000</v>
      </c>
      <c r="CA69">
        <v>0.25</v>
      </c>
      <c r="CB69">
        <v>2737.5</v>
      </c>
      <c r="CC69">
        <v>438000</v>
      </c>
      <c r="CD69">
        <v>0.1</v>
      </c>
      <c r="CE69">
        <v>43800</v>
      </c>
      <c r="CF69">
        <v>0.1</v>
      </c>
      <c r="CG69">
        <v>4380</v>
      </c>
      <c r="CH69">
        <v>39420</v>
      </c>
      <c r="CI69">
        <v>394200</v>
      </c>
      <c r="CJ69">
        <v>433620</v>
      </c>
      <c r="CK69">
        <v>2710.125</v>
      </c>
    </row>
    <row r="70" spans="62:89" x14ac:dyDescent="0.25">
      <c r="BJ70" s="1" t="s">
        <v>258</v>
      </c>
      <c r="BK70" s="1" t="s">
        <v>259</v>
      </c>
      <c r="BL70" s="1" t="str">
        <f>VLOOKUP(BK70,INVENTARIOHABITTA[#All],8,FALSE)</f>
        <v>ESTANDAR AA</v>
      </c>
      <c r="BO70" s="1" t="s">
        <v>2031</v>
      </c>
      <c r="BP70" s="1" t="s">
        <v>7723</v>
      </c>
      <c r="BQ70" s="1" t="s">
        <v>7638</v>
      </c>
      <c r="BR70" s="1" t="s">
        <v>7650</v>
      </c>
      <c r="BS70" s="1" t="s">
        <v>20</v>
      </c>
      <c r="BT70" t="s">
        <v>7724</v>
      </c>
      <c r="BU70" s="1" t="s">
        <v>7</v>
      </c>
      <c r="BV70" s="1" t="s">
        <v>1961</v>
      </c>
      <c r="BW70">
        <v>160</v>
      </c>
      <c r="BX70" s="1" t="s">
        <v>7641</v>
      </c>
      <c r="BY70">
        <v>2710.125</v>
      </c>
      <c r="BZ70">
        <v>433620</v>
      </c>
      <c r="CA70">
        <v>0</v>
      </c>
      <c r="CB70">
        <v>2710.125</v>
      </c>
      <c r="CC70">
        <v>433620</v>
      </c>
      <c r="CD70">
        <v>0.27272727272727271</v>
      </c>
      <c r="CE70">
        <v>118260</v>
      </c>
      <c r="CF70">
        <v>0</v>
      </c>
      <c r="CG70">
        <v>0</v>
      </c>
      <c r="CH70">
        <v>118260</v>
      </c>
      <c r="CI70">
        <v>315360</v>
      </c>
      <c r="CJ70">
        <v>433620</v>
      </c>
      <c r="CK70">
        <v>2710.125</v>
      </c>
    </row>
    <row r="71" spans="62:89" x14ac:dyDescent="0.25">
      <c r="BJ71" s="1" t="s">
        <v>261</v>
      </c>
      <c r="BK71" s="1" t="s">
        <v>262</v>
      </c>
      <c r="BL71" s="1" t="str">
        <f>VLOOKUP(BK71,INVENTARIOHABITTA[#All],8,FALSE)</f>
        <v>PREMIUM AA</v>
      </c>
      <c r="BP71" s="1" t="s">
        <v>7725</v>
      </c>
      <c r="BQ71" s="1" t="s">
        <v>7638</v>
      </c>
      <c r="BR71" s="1" t="s">
        <v>7639</v>
      </c>
      <c r="BS71" s="1" t="s">
        <v>7640</v>
      </c>
      <c r="BT71">
        <v>38</v>
      </c>
      <c r="BU71" s="1" t="s">
        <v>7</v>
      </c>
      <c r="BV71" s="1" t="s">
        <v>1961</v>
      </c>
      <c r="BW71">
        <v>160</v>
      </c>
      <c r="BX71" s="1" t="s">
        <v>7641</v>
      </c>
      <c r="BY71">
        <v>3650</v>
      </c>
      <c r="BZ71">
        <v>584000</v>
      </c>
      <c r="CA71">
        <v>0.25</v>
      </c>
      <c r="CB71">
        <v>2737.5</v>
      </c>
      <c r="CC71">
        <v>438000</v>
      </c>
      <c r="CD71">
        <v>0.1</v>
      </c>
      <c r="CE71">
        <v>43800</v>
      </c>
      <c r="CF71">
        <v>0.1</v>
      </c>
      <c r="CG71">
        <v>4380</v>
      </c>
      <c r="CH71">
        <v>39420</v>
      </c>
      <c r="CI71">
        <v>394200</v>
      </c>
      <c r="CJ71">
        <v>433620</v>
      </c>
      <c r="CK71">
        <v>2710.125</v>
      </c>
    </row>
    <row r="72" spans="62:89" x14ac:dyDescent="0.25">
      <c r="BJ72" s="1" t="s">
        <v>263</v>
      </c>
      <c r="BK72" s="1" t="s">
        <v>264</v>
      </c>
      <c r="BL72" s="1" t="str">
        <f>VLOOKUP(BK72,INVENTARIOHABITTA[#All],8,FALSE)</f>
        <v>PREMIUM AA</v>
      </c>
      <c r="BO72" s="1" t="s">
        <v>2033</v>
      </c>
      <c r="BP72" s="1" t="s">
        <v>7726</v>
      </c>
      <c r="BQ72" s="1" t="s">
        <v>7638</v>
      </c>
      <c r="BR72" s="1" t="s">
        <v>7650</v>
      </c>
      <c r="BS72" s="1" t="s">
        <v>20</v>
      </c>
      <c r="BT72" t="s">
        <v>7727</v>
      </c>
      <c r="BU72" s="1" t="s">
        <v>7</v>
      </c>
      <c r="BV72" s="1" t="s">
        <v>1961</v>
      </c>
      <c r="BW72">
        <v>160</v>
      </c>
      <c r="BX72" s="1" t="s">
        <v>7641</v>
      </c>
      <c r="BY72">
        <v>3650</v>
      </c>
      <c r="BZ72">
        <v>584000</v>
      </c>
      <c r="CA72">
        <v>0.25</v>
      </c>
      <c r="CB72">
        <v>2710.125</v>
      </c>
      <c r="CC72">
        <v>433620</v>
      </c>
      <c r="CD72">
        <v>0.1</v>
      </c>
      <c r="CE72">
        <v>133662</v>
      </c>
      <c r="CF72">
        <v>0</v>
      </c>
      <c r="CG72">
        <v>0</v>
      </c>
      <c r="CH72">
        <v>133662</v>
      </c>
      <c r="CI72">
        <v>299958</v>
      </c>
      <c r="CJ72">
        <v>433620</v>
      </c>
      <c r="CK72">
        <v>2710.125</v>
      </c>
    </row>
    <row r="73" spans="62:89" x14ac:dyDescent="0.25">
      <c r="BJ73" s="1" t="s">
        <v>265</v>
      </c>
      <c r="BK73" s="1" t="s">
        <v>266</v>
      </c>
      <c r="BL73" s="1" t="str">
        <f>VLOOKUP(BK73,INVENTARIOHABITTA[#All],8,FALSE)</f>
        <v>ESTANDAR A</v>
      </c>
      <c r="BP73" s="1" t="s">
        <v>7728</v>
      </c>
      <c r="BQ73" s="1" t="s">
        <v>7638</v>
      </c>
      <c r="BR73" s="1" t="s">
        <v>7639</v>
      </c>
      <c r="BS73" s="1" t="s">
        <v>7640</v>
      </c>
      <c r="BT73">
        <v>39</v>
      </c>
      <c r="BU73" s="1" t="s">
        <v>7</v>
      </c>
      <c r="BV73" s="1" t="s">
        <v>1961</v>
      </c>
      <c r="BW73">
        <v>160</v>
      </c>
      <c r="BX73" s="1" t="s">
        <v>7641</v>
      </c>
      <c r="BY73">
        <v>3650</v>
      </c>
      <c r="BZ73">
        <v>584000</v>
      </c>
      <c r="CA73">
        <v>0.27</v>
      </c>
      <c r="CB73">
        <v>2664.5</v>
      </c>
      <c r="CC73">
        <v>426320</v>
      </c>
      <c r="CD73">
        <v>0.1</v>
      </c>
      <c r="CE73">
        <v>42632</v>
      </c>
      <c r="CF73">
        <v>9.9999999999999992E-2</v>
      </c>
      <c r="CG73">
        <v>4263.2</v>
      </c>
      <c r="CH73">
        <v>38368.800000000003</v>
      </c>
      <c r="CI73">
        <v>383688</v>
      </c>
      <c r="CJ73">
        <v>422056.8</v>
      </c>
      <c r="CK73">
        <v>2637.855</v>
      </c>
    </row>
    <row r="74" spans="62:89" x14ac:dyDescent="0.25">
      <c r="BJ74" s="1" t="s">
        <v>267</v>
      </c>
      <c r="BK74" s="1" t="s">
        <v>268</v>
      </c>
      <c r="BL74" s="1" t="str">
        <f>VLOOKUP(BK74,INVENTARIOHABITTA[#All],8,FALSE)</f>
        <v>ESTANDAR A</v>
      </c>
      <c r="BO74" s="1" t="s">
        <v>2035</v>
      </c>
      <c r="BP74" s="1" t="s">
        <v>7729</v>
      </c>
      <c r="BQ74" s="1" t="s">
        <v>7638</v>
      </c>
      <c r="BR74" s="1" t="s">
        <v>7650</v>
      </c>
      <c r="BS74" s="1" t="s">
        <v>7651</v>
      </c>
      <c r="BT74" t="s">
        <v>7685</v>
      </c>
      <c r="BU74" s="1" t="s">
        <v>7</v>
      </c>
      <c r="BV74" s="1" t="s">
        <v>1961</v>
      </c>
      <c r="BW74">
        <v>136</v>
      </c>
      <c r="BX74" s="1" t="s">
        <v>7641</v>
      </c>
      <c r="BY74">
        <v>2637.855</v>
      </c>
      <c r="BZ74">
        <v>358748.28</v>
      </c>
      <c r="CA74">
        <v>0</v>
      </c>
      <c r="CB74">
        <v>2637.855</v>
      </c>
      <c r="CC74">
        <v>358748.28</v>
      </c>
      <c r="CD74">
        <v>0.34088748801806101</v>
      </c>
      <c r="CE74">
        <v>122292.8</v>
      </c>
      <c r="CF74">
        <v>0</v>
      </c>
      <c r="CG74">
        <v>0</v>
      </c>
      <c r="CH74">
        <v>122292.8</v>
      </c>
      <c r="CI74">
        <v>236455.48000000004</v>
      </c>
      <c r="CJ74">
        <v>358748.28</v>
      </c>
      <c r="CK74">
        <v>2637.855</v>
      </c>
    </row>
    <row r="75" spans="62:89" x14ac:dyDescent="0.25">
      <c r="BJ75" s="1" t="s">
        <v>269</v>
      </c>
      <c r="BK75" s="1" t="s">
        <v>270</v>
      </c>
      <c r="BL75" s="1" t="str">
        <f>VLOOKUP(BK75,INVENTARIOHABITTA[#All],8,FALSE)</f>
        <v>ESTANDAR A</v>
      </c>
      <c r="BP75" s="1" t="s">
        <v>7730</v>
      </c>
      <c r="BQ75" s="1" t="s">
        <v>7638</v>
      </c>
      <c r="BR75" s="1" t="s">
        <v>7639</v>
      </c>
      <c r="BS75" s="1" t="s">
        <v>7640</v>
      </c>
      <c r="BT75">
        <v>40</v>
      </c>
      <c r="BU75" s="1" t="s">
        <v>7</v>
      </c>
      <c r="BV75" s="1" t="s">
        <v>1961</v>
      </c>
      <c r="BW75">
        <v>160</v>
      </c>
      <c r="BX75" s="1" t="s">
        <v>7641</v>
      </c>
      <c r="BY75">
        <v>3650</v>
      </c>
      <c r="BZ75">
        <v>584000</v>
      </c>
      <c r="CA75">
        <v>0.27</v>
      </c>
      <c r="CB75">
        <v>2664.5</v>
      </c>
      <c r="CC75">
        <v>426320</v>
      </c>
      <c r="CD75">
        <v>0.1</v>
      </c>
      <c r="CE75">
        <v>42632</v>
      </c>
      <c r="CF75">
        <v>9.9999999999999992E-2</v>
      </c>
      <c r="CG75">
        <v>4263.2</v>
      </c>
      <c r="CH75">
        <v>38368.800000000003</v>
      </c>
      <c r="CI75">
        <v>383688</v>
      </c>
      <c r="CJ75">
        <v>422056.8</v>
      </c>
      <c r="CK75">
        <v>2637.855</v>
      </c>
    </row>
    <row r="76" spans="62:89" x14ac:dyDescent="0.25">
      <c r="BJ76" s="1" t="s">
        <v>271</v>
      </c>
      <c r="BK76" s="1" t="s">
        <v>272</v>
      </c>
      <c r="BL76" s="1" t="str">
        <f>VLOOKUP(BK76,INVENTARIOHABITTA[#All],8,FALSE)</f>
        <v>PREMIUM A</v>
      </c>
      <c r="BO76" s="1" t="s">
        <v>2037</v>
      </c>
      <c r="BP76" s="1" t="s">
        <v>7731</v>
      </c>
      <c r="BQ76" s="1" t="s">
        <v>7638</v>
      </c>
      <c r="BR76" s="1" t="s">
        <v>7650</v>
      </c>
      <c r="BS76" s="1" t="s">
        <v>7651</v>
      </c>
      <c r="BT76" t="s">
        <v>7732</v>
      </c>
      <c r="BU76" s="1" t="s">
        <v>7</v>
      </c>
      <c r="BV76" s="1" t="s">
        <v>1961</v>
      </c>
      <c r="BW76">
        <v>136</v>
      </c>
      <c r="BX76" s="1" t="s">
        <v>7641</v>
      </c>
      <c r="BY76">
        <v>2637.855</v>
      </c>
      <c r="BZ76">
        <v>358748.28</v>
      </c>
      <c r="CA76">
        <v>0</v>
      </c>
      <c r="CB76">
        <v>2637.855</v>
      </c>
      <c r="CC76">
        <v>358748.28</v>
      </c>
      <c r="CD76">
        <v>0.34088748801806101</v>
      </c>
      <c r="CE76">
        <v>122292.8</v>
      </c>
      <c r="CF76">
        <v>0</v>
      </c>
      <c r="CG76">
        <v>0</v>
      </c>
      <c r="CH76">
        <v>122292.8</v>
      </c>
      <c r="CI76">
        <v>236455.48000000004</v>
      </c>
      <c r="CJ76">
        <v>358748.28</v>
      </c>
      <c r="CK76">
        <v>2637.855</v>
      </c>
    </row>
    <row r="77" spans="62:89" x14ac:dyDescent="0.25">
      <c r="BJ77" s="1" t="s">
        <v>273</v>
      </c>
      <c r="BK77" s="1" t="s">
        <v>274</v>
      </c>
      <c r="BL77" s="1" t="str">
        <f>VLOOKUP(BK77,INVENTARIOHABITTA[#All],8,FALSE)</f>
        <v>PREMIUM A</v>
      </c>
      <c r="BP77" s="1" t="s">
        <v>7733</v>
      </c>
      <c r="BQ77" s="1" t="s">
        <v>7638</v>
      </c>
      <c r="BR77" s="1" t="s">
        <v>7639</v>
      </c>
      <c r="BS77" s="1" t="s">
        <v>7640</v>
      </c>
      <c r="BT77">
        <v>41</v>
      </c>
      <c r="BU77" s="1" t="s">
        <v>7</v>
      </c>
      <c r="BV77" s="1" t="s">
        <v>1961</v>
      </c>
      <c r="BW77">
        <v>160</v>
      </c>
      <c r="BX77" s="1" t="s">
        <v>7641</v>
      </c>
      <c r="BY77">
        <v>3650</v>
      </c>
      <c r="BZ77">
        <v>584000</v>
      </c>
      <c r="CA77">
        <v>0.27</v>
      </c>
      <c r="CB77">
        <v>2664.5</v>
      </c>
      <c r="CC77">
        <v>426320</v>
      </c>
      <c r="CD77">
        <v>0.1</v>
      </c>
      <c r="CE77">
        <v>42632</v>
      </c>
      <c r="CF77">
        <v>9.9999999999999992E-2</v>
      </c>
      <c r="CG77">
        <v>4263.2</v>
      </c>
      <c r="CH77">
        <v>38368.800000000003</v>
      </c>
      <c r="CI77">
        <v>383688</v>
      </c>
      <c r="CJ77">
        <v>422056.8</v>
      </c>
      <c r="CK77">
        <v>2637.855</v>
      </c>
    </row>
    <row r="78" spans="62:89" x14ac:dyDescent="0.25">
      <c r="BJ78" s="1" t="s">
        <v>275</v>
      </c>
      <c r="BK78" s="1" t="s">
        <v>276</v>
      </c>
      <c r="BL78" s="1" t="str">
        <f>VLOOKUP(BK78,INVENTARIOHABITTA[#All],8,FALSE)</f>
        <v>ESTANDAR A</v>
      </c>
      <c r="BO78" s="1" t="s">
        <v>2039</v>
      </c>
      <c r="BP78" s="1" t="s">
        <v>7734</v>
      </c>
      <c r="BQ78" s="1" t="s">
        <v>7638</v>
      </c>
      <c r="BR78" s="1" t="s">
        <v>7650</v>
      </c>
      <c r="BS78" s="1" t="s">
        <v>7651</v>
      </c>
      <c r="BT78" t="s">
        <v>7735</v>
      </c>
      <c r="BU78" s="1" t="s">
        <v>7</v>
      </c>
      <c r="BV78" s="1" t="s">
        <v>1961</v>
      </c>
      <c r="BW78">
        <v>136</v>
      </c>
      <c r="BX78" s="1" t="s">
        <v>7641</v>
      </c>
      <c r="BY78">
        <v>2637.855</v>
      </c>
      <c r="BZ78">
        <v>358748.28</v>
      </c>
      <c r="CA78">
        <v>0</v>
      </c>
      <c r="CB78">
        <v>2637.855</v>
      </c>
      <c r="CC78">
        <v>358748.28</v>
      </c>
      <c r="CD78">
        <v>0.34088748801806101</v>
      </c>
      <c r="CE78">
        <v>122292.8</v>
      </c>
      <c r="CF78">
        <v>0</v>
      </c>
      <c r="CG78">
        <v>0</v>
      </c>
      <c r="CH78">
        <v>122292.8</v>
      </c>
      <c r="CI78">
        <v>236455.48000000004</v>
      </c>
      <c r="CJ78">
        <v>358748.28</v>
      </c>
      <c r="CK78">
        <v>2637.855</v>
      </c>
    </row>
    <row r="79" spans="62:89" x14ac:dyDescent="0.25">
      <c r="BJ79" s="1" t="s">
        <v>277</v>
      </c>
      <c r="BK79" s="1" t="s">
        <v>278</v>
      </c>
      <c r="BL79" s="1" t="str">
        <f>VLOOKUP(BK79,INVENTARIOHABITTA[#All],8,FALSE)</f>
        <v>ESTANDAR A</v>
      </c>
      <c r="BP79" s="1" t="s">
        <v>7736</v>
      </c>
      <c r="BQ79" s="1" t="s">
        <v>7638</v>
      </c>
      <c r="BR79" s="1" t="s">
        <v>7639</v>
      </c>
      <c r="BS79" s="1" t="s">
        <v>7640</v>
      </c>
      <c r="BT79">
        <v>42</v>
      </c>
      <c r="BU79" s="1" t="s">
        <v>7</v>
      </c>
      <c r="BV79" s="1" t="s">
        <v>1961</v>
      </c>
      <c r="BW79">
        <v>160</v>
      </c>
      <c r="BX79" s="1" t="s">
        <v>7641</v>
      </c>
      <c r="BY79">
        <v>3650</v>
      </c>
      <c r="BZ79">
        <v>584000</v>
      </c>
      <c r="CA79">
        <v>0.27</v>
      </c>
      <c r="CB79">
        <v>2664.5</v>
      </c>
      <c r="CC79">
        <v>426320</v>
      </c>
      <c r="CD79">
        <v>0.1</v>
      </c>
      <c r="CE79">
        <v>42632</v>
      </c>
      <c r="CF79">
        <v>9.9999999999999992E-2</v>
      </c>
      <c r="CG79">
        <v>4263.2</v>
      </c>
      <c r="CH79">
        <v>38368.800000000003</v>
      </c>
      <c r="CI79">
        <v>383688</v>
      </c>
      <c r="CJ79">
        <v>422056.8</v>
      </c>
      <c r="CK79">
        <v>2637.855</v>
      </c>
    </row>
    <row r="80" spans="62:89" x14ac:dyDescent="0.25">
      <c r="BJ80" s="1" t="s">
        <v>279</v>
      </c>
      <c r="BK80" s="1" t="s">
        <v>280</v>
      </c>
      <c r="BL80" s="1" t="str">
        <f>VLOOKUP(BK80,INVENTARIOHABITTA[#All],8,FALSE)</f>
        <v>ESTANDAR A</v>
      </c>
      <c r="BO80" s="1" t="s">
        <v>2041</v>
      </c>
      <c r="BP80" s="1" t="s">
        <v>7737</v>
      </c>
      <c r="BQ80" s="1" t="s">
        <v>7638</v>
      </c>
      <c r="BR80" s="1" t="s">
        <v>7650</v>
      </c>
      <c r="BS80" s="1" t="s">
        <v>20</v>
      </c>
      <c r="BT80" t="s">
        <v>7738</v>
      </c>
      <c r="BU80" s="1" t="s">
        <v>7</v>
      </c>
      <c r="BV80" s="1" t="s">
        <v>1961</v>
      </c>
      <c r="BW80">
        <v>160</v>
      </c>
      <c r="BY80">
        <v>2637.855</v>
      </c>
      <c r="BZ80">
        <v>422056.8</v>
      </c>
      <c r="CA80">
        <v>0</v>
      </c>
      <c r="CB80">
        <v>2637.855</v>
      </c>
      <c r="CC80">
        <v>422056.8</v>
      </c>
      <c r="CD80">
        <v>0.26767676767676768</v>
      </c>
      <c r="CE80">
        <v>112974.8</v>
      </c>
      <c r="CF80">
        <v>0</v>
      </c>
      <c r="CG80">
        <v>0</v>
      </c>
      <c r="CH80">
        <v>112974.8</v>
      </c>
      <c r="CI80">
        <v>309082</v>
      </c>
      <c r="CJ80">
        <v>422056.8</v>
      </c>
      <c r="CK80">
        <v>2637.855</v>
      </c>
    </row>
    <row r="81" spans="62:89" x14ac:dyDescent="0.25">
      <c r="BJ81" s="1" t="s">
        <v>281</v>
      </c>
      <c r="BK81" s="1" t="s">
        <v>282</v>
      </c>
      <c r="BL81" s="1" t="str">
        <f>VLOOKUP(BK81,INVENTARIOHABITTA[#All],8,FALSE)</f>
        <v>ESTANDAR A</v>
      </c>
      <c r="BO81" s="1" t="s">
        <v>2043</v>
      </c>
      <c r="BP81" s="1" t="s">
        <v>7739</v>
      </c>
      <c r="BQ81" s="1" t="s">
        <v>7638</v>
      </c>
      <c r="BR81" s="1" t="s">
        <v>7639</v>
      </c>
      <c r="BS81" s="1" t="s">
        <v>7640</v>
      </c>
      <c r="BT81">
        <v>43</v>
      </c>
      <c r="BU81" s="1" t="s">
        <v>7</v>
      </c>
      <c r="BV81" s="1" t="s">
        <v>1961</v>
      </c>
      <c r="BW81">
        <v>160</v>
      </c>
      <c r="BX81" s="1" t="s">
        <v>7641</v>
      </c>
      <c r="BY81">
        <v>3650</v>
      </c>
      <c r="BZ81">
        <v>584000</v>
      </c>
      <c r="CA81">
        <v>0.27500000000000002</v>
      </c>
      <c r="CB81">
        <v>2646.25</v>
      </c>
      <c r="CC81">
        <v>423400</v>
      </c>
      <c r="CD81">
        <v>0.1</v>
      </c>
      <c r="CE81">
        <v>42340</v>
      </c>
      <c r="CF81">
        <v>0.1</v>
      </c>
      <c r="CG81">
        <v>4234</v>
      </c>
      <c r="CH81">
        <v>38106</v>
      </c>
      <c r="CI81">
        <v>381060</v>
      </c>
      <c r="CJ81">
        <v>419166</v>
      </c>
      <c r="CK81">
        <v>2619.7874999999999</v>
      </c>
    </row>
    <row r="82" spans="62:89" x14ac:dyDescent="0.25">
      <c r="BJ82" s="1" t="s">
        <v>283</v>
      </c>
      <c r="BK82" s="1" t="s">
        <v>284</v>
      </c>
      <c r="BL82" s="1" t="str">
        <f>VLOOKUP(BK82,INVENTARIOHABITTA[#All],8,FALSE)</f>
        <v>ESTANDAR A</v>
      </c>
      <c r="BP82" s="1" t="s">
        <v>7740</v>
      </c>
      <c r="BQ82" s="1" t="s">
        <v>7638</v>
      </c>
      <c r="BR82" s="1" t="s">
        <v>7639</v>
      </c>
      <c r="BS82" s="1" t="s">
        <v>7640</v>
      </c>
      <c r="BT82">
        <v>44</v>
      </c>
      <c r="BU82" s="1" t="s">
        <v>7</v>
      </c>
      <c r="BV82" s="1" t="s">
        <v>1961</v>
      </c>
      <c r="BW82">
        <v>160</v>
      </c>
      <c r="BX82" s="1" t="s">
        <v>7641</v>
      </c>
      <c r="BY82">
        <v>3650</v>
      </c>
      <c r="BZ82">
        <v>584000</v>
      </c>
      <c r="CA82">
        <v>0.27</v>
      </c>
      <c r="CB82">
        <v>2664.5</v>
      </c>
      <c r="CC82">
        <v>426320</v>
      </c>
      <c r="CD82">
        <v>0.1</v>
      </c>
      <c r="CE82">
        <v>42632</v>
      </c>
      <c r="CF82">
        <v>9.9999999999999992E-2</v>
      </c>
      <c r="CG82">
        <v>4263.2</v>
      </c>
      <c r="CH82">
        <v>38368.800000000003</v>
      </c>
      <c r="CI82">
        <v>383688</v>
      </c>
      <c r="CJ82">
        <v>422056.8</v>
      </c>
      <c r="CK82">
        <v>2637.855</v>
      </c>
    </row>
    <row r="83" spans="62:89" x14ac:dyDescent="0.25">
      <c r="BJ83" s="1" t="s">
        <v>285</v>
      </c>
      <c r="BK83" s="1" t="s">
        <v>286</v>
      </c>
      <c r="BL83" s="1" t="str">
        <f>VLOOKUP(BK83,INVENTARIOHABITTA[#All],8,FALSE)</f>
        <v>PREMIUM A</v>
      </c>
      <c r="BO83" s="1" t="s">
        <v>2045</v>
      </c>
      <c r="BP83" s="1" t="s">
        <v>7741</v>
      </c>
      <c r="BQ83" s="1" t="s">
        <v>7638</v>
      </c>
      <c r="BR83" s="1" t="s">
        <v>7650</v>
      </c>
      <c r="BS83" s="1" t="s">
        <v>20</v>
      </c>
      <c r="BT83" t="s">
        <v>7742</v>
      </c>
      <c r="BU83" s="1" t="s">
        <v>7</v>
      </c>
      <c r="BV83" s="1" t="s">
        <v>1961</v>
      </c>
      <c r="BW83">
        <v>160</v>
      </c>
      <c r="BY83">
        <v>2637.855</v>
      </c>
      <c r="BZ83">
        <v>422056.8</v>
      </c>
      <c r="CA83">
        <v>0</v>
      </c>
      <c r="CB83">
        <v>2637.855</v>
      </c>
      <c r="CC83">
        <v>422056.8</v>
      </c>
      <c r="CD83">
        <v>0.28376180646775506</v>
      </c>
      <c r="CE83">
        <v>119763.6</v>
      </c>
      <c r="CF83">
        <v>0</v>
      </c>
      <c r="CG83">
        <v>0</v>
      </c>
      <c r="CH83">
        <v>119763.6</v>
      </c>
      <c r="CI83">
        <v>302293.19999999995</v>
      </c>
      <c r="CJ83">
        <v>422056.79999999993</v>
      </c>
      <c r="CK83">
        <v>2637.8549999999996</v>
      </c>
    </row>
    <row r="84" spans="62:89" x14ac:dyDescent="0.25">
      <c r="BJ84" s="1" t="s">
        <v>287</v>
      </c>
      <c r="BK84" s="1" t="s">
        <v>288</v>
      </c>
      <c r="BL84" s="1" t="str">
        <f>VLOOKUP(BK84,INVENTARIOHABITTA[#All],8,FALSE)</f>
        <v>PREMIUM A</v>
      </c>
      <c r="BP84" s="1" t="s">
        <v>7743</v>
      </c>
      <c r="BQ84" s="1" t="s">
        <v>7638</v>
      </c>
      <c r="BR84" s="1" t="s">
        <v>7639</v>
      </c>
      <c r="BS84" s="1" t="s">
        <v>7640</v>
      </c>
      <c r="BT84">
        <v>45</v>
      </c>
      <c r="BU84" s="1" t="s">
        <v>7</v>
      </c>
      <c r="BV84" s="1" t="s">
        <v>1961</v>
      </c>
      <c r="BW84">
        <v>160</v>
      </c>
      <c r="BX84" s="1" t="s">
        <v>7641</v>
      </c>
      <c r="BY84">
        <v>3650</v>
      </c>
      <c r="BZ84">
        <v>584000</v>
      </c>
      <c r="CA84">
        <v>0.25</v>
      </c>
      <c r="CB84">
        <v>2737.5</v>
      </c>
      <c r="CC84">
        <v>438000</v>
      </c>
      <c r="CD84">
        <v>0.1</v>
      </c>
      <c r="CE84">
        <v>43800</v>
      </c>
      <c r="CF84">
        <v>0.1</v>
      </c>
      <c r="CG84">
        <v>4380</v>
      </c>
      <c r="CH84">
        <v>39420</v>
      </c>
      <c r="CI84">
        <v>394200</v>
      </c>
      <c r="CJ84">
        <v>433620</v>
      </c>
      <c r="CK84">
        <v>2710.125</v>
      </c>
    </row>
    <row r="85" spans="62:89" x14ac:dyDescent="0.25">
      <c r="BJ85" s="1" t="s">
        <v>289</v>
      </c>
      <c r="BK85" s="1" t="s">
        <v>290</v>
      </c>
      <c r="BL85" s="1" t="str">
        <f>VLOOKUP(BK85,INVENTARIOHABITTA[#All],8,FALSE)</f>
        <v>ESTANDAR A</v>
      </c>
      <c r="BO85" s="1" t="s">
        <v>2047</v>
      </c>
      <c r="BP85" s="1" t="s">
        <v>7744</v>
      </c>
      <c r="BQ85" s="1" t="s">
        <v>7638</v>
      </c>
      <c r="BR85" s="1" t="s">
        <v>7745</v>
      </c>
      <c r="BS85" s="1" t="s">
        <v>46</v>
      </c>
      <c r="BT85">
        <v>59</v>
      </c>
      <c r="BU85" s="1" t="s">
        <v>7</v>
      </c>
      <c r="BV85" s="1" t="s">
        <v>146</v>
      </c>
      <c r="BW85">
        <v>180</v>
      </c>
      <c r="BX85" s="1" t="s">
        <v>7641</v>
      </c>
      <c r="BY85">
        <v>2845.6312499999999</v>
      </c>
      <c r="BZ85">
        <v>512213.625</v>
      </c>
      <c r="CA85">
        <v>0</v>
      </c>
      <c r="CB85">
        <v>2845.6312499999999</v>
      </c>
      <c r="CC85">
        <v>512213.625</v>
      </c>
      <c r="CD85">
        <v>0.26565087955245237</v>
      </c>
      <c r="CE85">
        <v>136070</v>
      </c>
      <c r="CF85">
        <v>0</v>
      </c>
      <c r="CG85">
        <v>0</v>
      </c>
      <c r="CH85">
        <v>136070</v>
      </c>
      <c r="CI85">
        <v>376143.625</v>
      </c>
      <c r="CJ85">
        <v>512213.625</v>
      </c>
      <c r="CK85">
        <v>2845.6312499999999</v>
      </c>
    </row>
    <row r="86" spans="62:89" x14ac:dyDescent="0.25">
      <c r="BJ86" s="1" t="s">
        <v>291</v>
      </c>
      <c r="BK86" s="1" t="s">
        <v>292</v>
      </c>
      <c r="BL86" s="1" t="str">
        <f>VLOOKUP(BK86,INVENTARIOHABITTA[#All],8,FALSE)</f>
        <v>ESTANDAR A</v>
      </c>
      <c r="BP86" s="1" t="s">
        <v>7746</v>
      </c>
      <c r="BQ86" s="1" t="s">
        <v>7638</v>
      </c>
      <c r="BR86" s="1" t="s">
        <v>7639</v>
      </c>
      <c r="BS86" s="1" t="s">
        <v>7640</v>
      </c>
      <c r="BT86">
        <v>46</v>
      </c>
      <c r="BU86" s="1" t="s">
        <v>7</v>
      </c>
      <c r="BV86" s="1" t="s">
        <v>1961</v>
      </c>
      <c r="BW86">
        <v>160</v>
      </c>
      <c r="BX86" s="1" t="s">
        <v>7641</v>
      </c>
      <c r="BY86">
        <v>3650</v>
      </c>
      <c r="BZ86">
        <v>584000</v>
      </c>
      <c r="CA86">
        <v>0.25</v>
      </c>
      <c r="CB86">
        <v>2737.5</v>
      </c>
      <c r="CC86">
        <v>438000</v>
      </c>
      <c r="CD86">
        <v>0.1</v>
      </c>
      <c r="CE86">
        <v>43800</v>
      </c>
      <c r="CF86">
        <v>0.1</v>
      </c>
      <c r="CG86">
        <v>4380</v>
      </c>
      <c r="CH86">
        <v>39420</v>
      </c>
      <c r="CI86">
        <v>394200</v>
      </c>
      <c r="CJ86">
        <v>433620</v>
      </c>
      <c r="CK86">
        <v>2710.125</v>
      </c>
    </row>
    <row r="87" spans="62:89" x14ac:dyDescent="0.25">
      <c r="BJ87" s="1" t="s">
        <v>293</v>
      </c>
      <c r="BK87" s="1" t="s">
        <v>294</v>
      </c>
      <c r="BL87" s="1" t="str">
        <f>VLOOKUP(BK87,INVENTARIOHABITTA[#All],8,FALSE)</f>
        <v>ESTANDAR A</v>
      </c>
      <c r="BO87" s="1" t="s">
        <v>2049</v>
      </c>
      <c r="BP87" s="1" t="s">
        <v>7747</v>
      </c>
      <c r="BQ87" s="1" t="s">
        <v>7638</v>
      </c>
      <c r="BR87" s="1" t="s">
        <v>7745</v>
      </c>
      <c r="BS87" s="1" t="s">
        <v>46</v>
      </c>
      <c r="BT87">
        <v>83</v>
      </c>
      <c r="BU87" s="1" t="s">
        <v>7</v>
      </c>
      <c r="BV87" s="1" t="s">
        <v>1961</v>
      </c>
      <c r="BW87">
        <v>157.5</v>
      </c>
      <c r="BX87" s="1" t="s">
        <v>7641</v>
      </c>
      <c r="BY87">
        <v>2710.125</v>
      </c>
      <c r="BZ87">
        <v>426844.6875</v>
      </c>
      <c r="CA87">
        <v>0</v>
      </c>
      <c r="CB87">
        <v>2710.125</v>
      </c>
      <c r="CC87">
        <v>426844.6875</v>
      </c>
      <c r="CD87">
        <v>0.32442010889499473</v>
      </c>
      <c r="CE87">
        <v>138477</v>
      </c>
      <c r="CF87">
        <v>0</v>
      </c>
      <c r="CG87">
        <v>0</v>
      </c>
      <c r="CH87">
        <v>138477</v>
      </c>
      <c r="CI87">
        <v>288367.6875</v>
      </c>
      <c r="CJ87">
        <v>426844.6875</v>
      </c>
      <c r="CK87">
        <v>2710.125</v>
      </c>
    </row>
    <row r="88" spans="62:89" x14ac:dyDescent="0.25">
      <c r="BJ88" s="1" t="s">
        <v>295</v>
      </c>
      <c r="BK88" s="1" t="s">
        <v>296</v>
      </c>
      <c r="BL88" s="1" t="str">
        <f>VLOOKUP(BK88,INVENTARIOHABITTA[#All],8,FALSE)</f>
        <v>ESTANDAR A</v>
      </c>
      <c r="BP88" s="1" t="s">
        <v>7748</v>
      </c>
      <c r="BQ88" s="1" t="s">
        <v>7638</v>
      </c>
      <c r="BR88" s="1" t="s">
        <v>7639</v>
      </c>
      <c r="BS88" s="1" t="s">
        <v>7640</v>
      </c>
      <c r="BT88">
        <v>47</v>
      </c>
      <c r="BU88" s="1" t="s">
        <v>7</v>
      </c>
      <c r="BV88" s="1" t="s">
        <v>1961</v>
      </c>
      <c r="BW88">
        <v>160</v>
      </c>
      <c r="BX88" s="1" t="s">
        <v>7641</v>
      </c>
      <c r="BY88">
        <v>3650</v>
      </c>
      <c r="BZ88">
        <v>584000</v>
      </c>
      <c r="CA88">
        <v>0.25</v>
      </c>
      <c r="CB88">
        <v>2737.5</v>
      </c>
      <c r="CC88">
        <v>438000</v>
      </c>
      <c r="CD88">
        <v>0.1</v>
      </c>
      <c r="CE88">
        <v>43800</v>
      </c>
      <c r="CF88">
        <v>0.1</v>
      </c>
      <c r="CG88">
        <v>4380</v>
      </c>
      <c r="CH88">
        <v>39420</v>
      </c>
      <c r="CI88">
        <v>394200</v>
      </c>
      <c r="CJ88">
        <v>433620</v>
      </c>
      <c r="CK88">
        <v>2710.125</v>
      </c>
    </row>
    <row r="89" spans="62:89" x14ac:dyDescent="0.25">
      <c r="BJ89" s="1" t="s">
        <v>297</v>
      </c>
      <c r="BK89" s="1" t="s">
        <v>298</v>
      </c>
      <c r="BL89" s="1" t="str">
        <f>VLOOKUP(BK89,INVENTARIOHABITTA[#All],8,FALSE)</f>
        <v>ESTANDAR A</v>
      </c>
      <c r="BO89" s="1" t="s">
        <v>2051</v>
      </c>
      <c r="BP89" s="1" t="s">
        <v>7749</v>
      </c>
      <c r="BQ89" s="1" t="s">
        <v>7638</v>
      </c>
      <c r="BR89" s="1" t="s">
        <v>7745</v>
      </c>
      <c r="BS89" s="1" t="s">
        <v>46</v>
      </c>
      <c r="BT89">
        <v>84</v>
      </c>
      <c r="BU89" s="1" t="s">
        <v>7</v>
      </c>
      <c r="BV89" s="1" t="s">
        <v>1961</v>
      </c>
      <c r="BW89">
        <v>157.5</v>
      </c>
      <c r="BX89" s="1" t="s">
        <v>7641</v>
      </c>
      <c r="BY89">
        <v>2710.125</v>
      </c>
      <c r="BZ89">
        <v>426844.6875</v>
      </c>
      <c r="CA89">
        <v>0</v>
      </c>
      <c r="CB89">
        <v>2710.125</v>
      </c>
      <c r="CC89">
        <v>426844.6875</v>
      </c>
      <c r="CD89">
        <v>0.38594131501285228</v>
      </c>
      <c r="CE89">
        <v>164737</v>
      </c>
      <c r="CF89">
        <v>0</v>
      </c>
      <c r="CG89">
        <v>0</v>
      </c>
      <c r="CH89">
        <v>164737</v>
      </c>
      <c r="CI89">
        <v>262107.6875</v>
      </c>
      <c r="CJ89">
        <v>426844.6875</v>
      </c>
      <c r="CK89">
        <v>2710.125</v>
      </c>
    </row>
    <row r="90" spans="62:89" x14ac:dyDescent="0.25">
      <c r="BJ90" s="1" t="s">
        <v>299</v>
      </c>
      <c r="BK90" s="1" t="s">
        <v>300</v>
      </c>
      <c r="BL90" s="1" t="str">
        <f>VLOOKUP(BK90,INVENTARIOHABITTA[#All],8,FALSE)</f>
        <v>PREMIUM A</v>
      </c>
      <c r="BP90" s="1" t="s">
        <v>7750</v>
      </c>
      <c r="BQ90" s="1" t="s">
        <v>7638</v>
      </c>
      <c r="BR90" s="1" t="s">
        <v>7639</v>
      </c>
      <c r="BS90" s="1" t="s">
        <v>7640</v>
      </c>
      <c r="BT90">
        <v>48</v>
      </c>
      <c r="BU90" s="1" t="s">
        <v>7</v>
      </c>
      <c r="BV90" s="1" t="s">
        <v>146</v>
      </c>
      <c r="BW90">
        <v>160</v>
      </c>
      <c r="BX90" s="1" t="s">
        <v>7641</v>
      </c>
      <c r="BY90">
        <v>3832.5</v>
      </c>
      <c r="BZ90">
        <v>613200</v>
      </c>
      <c r="CA90">
        <v>0.25</v>
      </c>
      <c r="CB90">
        <v>2874.375</v>
      </c>
      <c r="CC90">
        <v>459900</v>
      </c>
      <c r="CD90">
        <v>0.1</v>
      </c>
      <c r="CE90">
        <v>45990</v>
      </c>
      <c r="CF90">
        <v>0.1</v>
      </c>
      <c r="CG90">
        <v>4599</v>
      </c>
      <c r="CH90">
        <v>41391</v>
      </c>
      <c r="CI90">
        <v>413910</v>
      </c>
      <c r="CJ90">
        <v>455301</v>
      </c>
      <c r="CK90">
        <v>2845.6312499999999</v>
      </c>
    </row>
    <row r="91" spans="62:89" x14ac:dyDescent="0.25">
      <c r="BJ91" s="1" t="s">
        <v>301</v>
      </c>
      <c r="BK91" s="1" t="s">
        <v>302</v>
      </c>
      <c r="BL91" s="1" t="str">
        <f>VLOOKUP(BK91,INVENTARIOHABITTA[#All],8,FALSE)</f>
        <v>PREMIUM A</v>
      </c>
      <c r="BO91" s="1" t="s">
        <v>2053</v>
      </c>
      <c r="BP91" s="1" t="s">
        <v>7751</v>
      </c>
      <c r="BQ91" s="1" t="s">
        <v>7638</v>
      </c>
      <c r="BR91" s="1" t="s">
        <v>7745</v>
      </c>
      <c r="BS91" s="1" t="s">
        <v>46</v>
      </c>
      <c r="BT91">
        <v>85</v>
      </c>
      <c r="BU91" s="1" t="s">
        <v>7</v>
      </c>
      <c r="BV91" s="1" t="s">
        <v>1961</v>
      </c>
      <c r="BW91">
        <v>157.5</v>
      </c>
      <c r="BX91" s="1" t="s">
        <v>7641</v>
      </c>
      <c r="BY91">
        <v>2710.125</v>
      </c>
      <c r="BZ91">
        <v>426844.6875</v>
      </c>
      <c r="CA91">
        <v>0</v>
      </c>
      <c r="CB91">
        <v>2710.125</v>
      </c>
      <c r="CC91">
        <v>426844.6875</v>
      </c>
      <c r="CD91">
        <v>0.38983031737978463</v>
      </c>
      <c r="CE91">
        <v>166397</v>
      </c>
      <c r="CF91">
        <v>0</v>
      </c>
      <c r="CG91">
        <v>0</v>
      </c>
      <c r="CH91">
        <v>166397</v>
      </c>
      <c r="CI91">
        <v>260447.6875</v>
      </c>
      <c r="CJ91">
        <v>426844.6875</v>
      </c>
      <c r="CK91">
        <v>2710.125</v>
      </c>
    </row>
    <row r="92" spans="62:89" x14ac:dyDescent="0.25">
      <c r="BJ92" s="1" t="s">
        <v>303</v>
      </c>
      <c r="BK92" s="1" t="s">
        <v>304</v>
      </c>
      <c r="BL92" s="1" t="str">
        <f>VLOOKUP(BK92,INVENTARIOHABITTA[#All],8,FALSE)</f>
        <v>ESTANDAR A</v>
      </c>
      <c r="BO92" s="1" t="s">
        <v>2055</v>
      </c>
      <c r="BP92" s="1" t="s">
        <v>7752</v>
      </c>
      <c r="BQ92" s="1" t="s">
        <v>7638</v>
      </c>
      <c r="BR92" s="1" t="s">
        <v>7639</v>
      </c>
      <c r="BS92" s="1" t="s">
        <v>7640</v>
      </c>
      <c r="BT92">
        <v>49</v>
      </c>
      <c r="BU92" s="1" t="s">
        <v>7</v>
      </c>
      <c r="BV92" s="1" t="s">
        <v>146</v>
      </c>
      <c r="BW92">
        <v>152.72</v>
      </c>
      <c r="BX92" s="1" t="s">
        <v>7641</v>
      </c>
      <c r="BY92">
        <v>3832.5</v>
      </c>
      <c r="BZ92">
        <v>585299.4</v>
      </c>
      <c r="CA92">
        <v>0.25</v>
      </c>
      <c r="CB92">
        <v>2874.375</v>
      </c>
      <c r="CC92">
        <v>438974.55</v>
      </c>
      <c r="CD92">
        <v>0.1</v>
      </c>
      <c r="CE92">
        <v>43897.455000000002</v>
      </c>
      <c r="CF92">
        <v>9.9999999999999992E-2</v>
      </c>
      <c r="CG92">
        <v>4389.7455</v>
      </c>
      <c r="CH92">
        <v>43897.455000000002</v>
      </c>
      <c r="CI92">
        <v>395077.08499999996</v>
      </c>
      <c r="CJ92">
        <v>438974.54</v>
      </c>
      <c r="CK92">
        <v>2874.3749345206916</v>
      </c>
    </row>
    <row r="93" spans="62:89" x14ac:dyDescent="0.25">
      <c r="BJ93" s="1" t="s">
        <v>305</v>
      </c>
      <c r="BK93" s="1" t="s">
        <v>306</v>
      </c>
      <c r="BL93" s="1" t="str">
        <f>VLOOKUP(BK93,INVENTARIOHABITTA[#All],8,FALSE)</f>
        <v>ESTANDAR A</v>
      </c>
      <c r="BO93" s="1" t="s">
        <v>2057</v>
      </c>
      <c r="BP93" s="1" t="s">
        <v>7753</v>
      </c>
      <c r="BQ93" s="1" t="s">
        <v>7638</v>
      </c>
      <c r="BR93" s="1" t="s">
        <v>7639</v>
      </c>
      <c r="BS93" s="1" t="s">
        <v>7640</v>
      </c>
      <c r="BT93">
        <v>50</v>
      </c>
      <c r="BU93" s="1" t="s">
        <v>7</v>
      </c>
      <c r="BV93" s="1" t="s">
        <v>1961</v>
      </c>
      <c r="BW93">
        <v>152.6</v>
      </c>
      <c r="BX93" s="1" t="s">
        <v>46</v>
      </c>
      <c r="BY93">
        <v>6060</v>
      </c>
      <c r="BZ93">
        <v>924756</v>
      </c>
      <c r="CA93">
        <v>0.25</v>
      </c>
      <c r="CB93">
        <v>4545</v>
      </c>
      <c r="CC93">
        <v>693567</v>
      </c>
      <c r="CD93">
        <v>0.1</v>
      </c>
      <c r="CE93">
        <v>69356.7</v>
      </c>
      <c r="CF93">
        <v>0</v>
      </c>
      <c r="CG93">
        <v>0</v>
      </c>
      <c r="CH93">
        <v>69356.7</v>
      </c>
      <c r="CI93">
        <v>624210.30000000005</v>
      </c>
      <c r="CJ93">
        <v>693567</v>
      </c>
      <c r="CK93">
        <v>4545</v>
      </c>
    </row>
    <row r="94" spans="62:89" x14ac:dyDescent="0.25">
      <c r="BJ94" s="1" t="s">
        <v>307</v>
      </c>
      <c r="BK94" s="1" t="s">
        <v>308</v>
      </c>
      <c r="BL94" s="1" t="str">
        <f>VLOOKUP(BK94,INVENTARIOHABITTA[#All],8,FALSE)</f>
        <v>ESTANDAR A</v>
      </c>
      <c r="BP94" s="1" t="s">
        <v>7753</v>
      </c>
      <c r="BQ94" s="1" t="s">
        <v>7638</v>
      </c>
      <c r="BR94" s="1" t="s">
        <v>7639</v>
      </c>
      <c r="BS94" s="1" t="s">
        <v>7640</v>
      </c>
      <c r="BT94">
        <v>50</v>
      </c>
      <c r="BU94" s="1" t="s">
        <v>7</v>
      </c>
      <c r="BV94" s="1" t="s">
        <v>1961</v>
      </c>
      <c r="BW94">
        <v>152.6</v>
      </c>
      <c r="BX94" s="1" t="s">
        <v>7641</v>
      </c>
      <c r="BY94">
        <v>3650</v>
      </c>
      <c r="BZ94">
        <v>556990</v>
      </c>
      <c r="CA94">
        <v>0.25</v>
      </c>
      <c r="CB94">
        <v>2737.5</v>
      </c>
      <c r="CC94">
        <v>417742.5</v>
      </c>
      <c r="CD94">
        <v>0.1</v>
      </c>
      <c r="CE94">
        <v>41774.25</v>
      </c>
      <c r="CF94">
        <v>0</v>
      </c>
      <c r="CG94">
        <v>0</v>
      </c>
      <c r="CH94">
        <v>41774.25</v>
      </c>
      <c r="CI94">
        <v>375968.25</v>
      </c>
      <c r="CJ94">
        <v>417742.5</v>
      </c>
      <c r="CK94">
        <v>2737.5</v>
      </c>
    </row>
    <row r="95" spans="62:89" x14ac:dyDescent="0.25">
      <c r="BJ95" s="1" t="s">
        <v>309</v>
      </c>
      <c r="BK95" s="1" t="s">
        <v>310</v>
      </c>
      <c r="BL95" s="1" t="str">
        <f>VLOOKUP(BK95,INVENTARIOHABITTA[#All],8,FALSE)</f>
        <v>ESTANDAR A</v>
      </c>
      <c r="BO95" s="1" t="s">
        <v>2059</v>
      </c>
      <c r="BP95" s="1" t="s">
        <v>7754</v>
      </c>
      <c r="BQ95" s="1" t="s">
        <v>7638</v>
      </c>
      <c r="BR95" s="1" t="s">
        <v>7639</v>
      </c>
      <c r="BS95" s="1" t="s">
        <v>7640</v>
      </c>
      <c r="BT95">
        <v>51</v>
      </c>
      <c r="BU95" s="1" t="s">
        <v>7</v>
      </c>
      <c r="BV95" s="1" t="s">
        <v>1961</v>
      </c>
      <c r="BW95">
        <v>152.58000000000001</v>
      </c>
      <c r="BX95" s="1" t="s">
        <v>46</v>
      </c>
      <c r="BY95">
        <v>6060</v>
      </c>
      <c r="BZ95">
        <v>924634.8</v>
      </c>
      <c r="CA95">
        <v>0.25</v>
      </c>
      <c r="CB95">
        <v>4545</v>
      </c>
      <c r="CC95">
        <v>693476.10000000009</v>
      </c>
      <c r="CD95">
        <v>0.10000001197066469</v>
      </c>
      <c r="CE95">
        <v>69347.618301369876</v>
      </c>
      <c r="CF95">
        <v>0</v>
      </c>
      <c r="CG95">
        <v>0</v>
      </c>
      <c r="CH95">
        <v>69347.618301369876</v>
      </c>
      <c r="CI95">
        <v>624128.48169863026</v>
      </c>
      <c r="CJ95">
        <v>693476.10000000009</v>
      </c>
      <c r="CK95">
        <v>4545</v>
      </c>
    </row>
    <row r="96" spans="62:89" x14ac:dyDescent="0.25">
      <c r="BJ96" s="1" t="s">
        <v>311</v>
      </c>
      <c r="BK96" s="1" t="s">
        <v>312</v>
      </c>
      <c r="BL96" s="1" t="str">
        <f>VLOOKUP(BK96,INVENTARIOHABITTA[#All],8,FALSE)</f>
        <v>PREMIUM AA</v>
      </c>
      <c r="BP96" s="1" t="s">
        <v>7754</v>
      </c>
      <c r="BQ96" s="1" t="s">
        <v>7638</v>
      </c>
      <c r="BR96" s="1" t="s">
        <v>7639</v>
      </c>
      <c r="BS96" s="1" t="s">
        <v>7640</v>
      </c>
      <c r="BT96">
        <v>51</v>
      </c>
      <c r="BU96" s="1" t="s">
        <v>7</v>
      </c>
      <c r="BV96" s="1" t="s">
        <v>1961</v>
      </c>
      <c r="BW96">
        <v>152.58000000000001</v>
      </c>
      <c r="BX96" s="1" t="s">
        <v>7641</v>
      </c>
      <c r="BY96">
        <v>3650</v>
      </c>
      <c r="BZ96">
        <v>556917</v>
      </c>
      <c r="CA96">
        <v>0.25</v>
      </c>
      <c r="CB96">
        <v>2737.5</v>
      </c>
      <c r="CC96">
        <v>417687.75000000006</v>
      </c>
      <c r="CD96">
        <v>0.10000001197066469</v>
      </c>
      <c r="CE96">
        <v>41768.780000000006</v>
      </c>
      <c r="CF96">
        <v>0</v>
      </c>
      <c r="CG96">
        <v>0</v>
      </c>
      <c r="CH96">
        <v>41768.780000000006</v>
      </c>
      <c r="CI96">
        <v>375918.97000000003</v>
      </c>
      <c r="CJ96">
        <v>417687.75000000006</v>
      </c>
      <c r="CK96">
        <v>2737.5</v>
      </c>
    </row>
    <row r="97" spans="62:89" x14ac:dyDescent="0.25">
      <c r="BJ97" s="1" t="s">
        <v>313</v>
      </c>
      <c r="BK97" s="1" t="s">
        <v>314</v>
      </c>
      <c r="BL97" s="1" t="str">
        <f>VLOOKUP(BK97,INVENTARIOHABITTA[#All],8,FALSE)</f>
        <v>PREMIUM AA</v>
      </c>
      <c r="BO97" s="1" t="s">
        <v>2061</v>
      </c>
      <c r="BP97" s="1" t="s">
        <v>7755</v>
      </c>
      <c r="BQ97" s="1" t="s">
        <v>7638</v>
      </c>
      <c r="BR97" s="1" t="s">
        <v>7639</v>
      </c>
      <c r="BS97" s="1" t="s">
        <v>7640</v>
      </c>
      <c r="BT97">
        <v>52</v>
      </c>
      <c r="BU97" s="1" t="s">
        <v>7</v>
      </c>
      <c r="BV97" s="1" t="s">
        <v>1961</v>
      </c>
      <c r="BW97">
        <v>152.56</v>
      </c>
      <c r="BX97" s="1" t="s">
        <v>7641</v>
      </c>
      <c r="BY97">
        <v>3650</v>
      </c>
      <c r="BZ97">
        <v>556844</v>
      </c>
      <c r="CA97">
        <v>0.25</v>
      </c>
      <c r="CB97">
        <v>2737.5</v>
      </c>
      <c r="CC97">
        <v>417633</v>
      </c>
      <c r="CD97">
        <v>0.1</v>
      </c>
      <c r="CE97">
        <v>41763.300000000003</v>
      </c>
      <c r="CF97">
        <v>0.10000000000000002</v>
      </c>
      <c r="CG97">
        <v>4176.3300000000008</v>
      </c>
      <c r="CH97">
        <v>37586.97</v>
      </c>
      <c r="CI97">
        <v>375869.7</v>
      </c>
      <c r="CJ97">
        <v>413456.67000000004</v>
      </c>
      <c r="CK97">
        <v>2710.1250000000005</v>
      </c>
    </row>
    <row r="98" spans="62:89" x14ac:dyDescent="0.25">
      <c r="BJ98" s="1" t="s">
        <v>315</v>
      </c>
      <c r="BK98" s="1" t="s">
        <v>316</v>
      </c>
      <c r="BL98" s="1" t="str">
        <f>VLOOKUP(BK98,INVENTARIOHABITTA[#All],8,FALSE)</f>
        <v>ESTANDAR A</v>
      </c>
      <c r="BO98" s="1" t="s">
        <v>2063</v>
      </c>
      <c r="BP98" s="1" t="s">
        <v>7756</v>
      </c>
      <c r="BQ98" s="1" t="s">
        <v>7638</v>
      </c>
      <c r="BR98" s="1" t="s">
        <v>7639</v>
      </c>
      <c r="BS98" s="1" t="s">
        <v>7640</v>
      </c>
      <c r="BT98">
        <v>53</v>
      </c>
      <c r="BU98" s="1" t="s">
        <v>7</v>
      </c>
      <c r="BV98" s="1" t="s">
        <v>1961</v>
      </c>
      <c r="BW98">
        <v>152.38999999999999</v>
      </c>
      <c r="BX98" s="1" t="s">
        <v>7641</v>
      </c>
      <c r="BY98">
        <v>3650</v>
      </c>
      <c r="BZ98">
        <v>556223.5</v>
      </c>
      <c r="CA98">
        <v>0.25</v>
      </c>
      <c r="CB98">
        <v>2737.5</v>
      </c>
      <c r="CC98">
        <v>417167.62499999994</v>
      </c>
      <c r="CD98">
        <v>0.1</v>
      </c>
      <c r="CE98">
        <v>41716.762499999997</v>
      </c>
      <c r="CF98">
        <v>9.9999999999999992E-2</v>
      </c>
      <c r="CG98">
        <v>4171.6762499999995</v>
      </c>
      <c r="CH98">
        <v>37545.08625</v>
      </c>
      <c r="CI98">
        <v>375450.86249999993</v>
      </c>
      <c r="CJ98">
        <v>412995.94874999992</v>
      </c>
      <c r="CK98">
        <v>2710.1249999999995</v>
      </c>
    </row>
    <row r="99" spans="62:89" x14ac:dyDescent="0.25">
      <c r="BJ99" s="1" t="s">
        <v>317</v>
      </c>
      <c r="BK99" s="1" t="s">
        <v>318</v>
      </c>
      <c r="BL99" s="1" t="str">
        <f>VLOOKUP(BK99,INVENTARIOHABITTA[#All],8,FALSE)</f>
        <v>ESTANDAR A</v>
      </c>
      <c r="BP99" s="1" t="s">
        <v>7757</v>
      </c>
      <c r="BQ99" s="1" t="s">
        <v>7638</v>
      </c>
      <c r="BR99" s="1" t="s">
        <v>7639</v>
      </c>
      <c r="BS99" s="1" t="s">
        <v>7640</v>
      </c>
      <c r="BT99">
        <v>54</v>
      </c>
      <c r="BU99" s="1" t="s">
        <v>7</v>
      </c>
      <c r="BV99" s="1" t="s">
        <v>146</v>
      </c>
      <c r="BW99">
        <v>152.38999999999999</v>
      </c>
      <c r="BX99" s="1" t="s">
        <v>7641</v>
      </c>
      <c r="BY99">
        <v>3832.5</v>
      </c>
      <c r="BZ99">
        <v>584034.67499999993</v>
      </c>
      <c r="CA99">
        <v>0.25</v>
      </c>
      <c r="CB99">
        <v>2874.375</v>
      </c>
      <c r="CC99">
        <v>438026.00624999998</v>
      </c>
      <c r="CD99">
        <v>0.1</v>
      </c>
      <c r="CE99">
        <v>43802.600624999999</v>
      </c>
      <c r="CF99">
        <v>0.1</v>
      </c>
      <c r="CG99">
        <v>4380.2600625000005</v>
      </c>
      <c r="CH99">
        <v>39422.340562500001</v>
      </c>
      <c r="CI99">
        <v>394223.40562499996</v>
      </c>
      <c r="CJ99">
        <v>433645.74618749996</v>
      </c>
      <c r="CK99">
        <v>2845.6312499999999</v>
      </c>
    </row>
    <row r="100" spans="62:89" x14ac:dyDescent="0.25">
      <c r="BJ100" s="1" t="s">
        <v>319</v>
      </c>
      <c r="BK100" s="1" t="s">
        <v>320</v>
      </c>
      <c r="BL100" s="1" t="str">
        <f>VLOOKUP(BK100,INVENTARIOHABITTA[#All],8,FALSE)</f>
        <v>ESTANDAR A</v>
      </c>
      <c r="BP100" s="1" t="s">
        <v>7758</v>
      </c>
      <c r="BQ100" s="1" t="s">
        <v>7638</v>
      </c>
      <c r="BR100" s="1" t="s">
        <v>7639</v>
      </c>
      <c r="BS100" s="1" t="s">
        <v>7640</v>
      </c>
      <c r="BT100">
        <v>55</v>
      </c>
      <c r="BU100" s="1" t="s">
        <v>7</v>
      </c>
      <c r="BV100" s="1" t="s">
        <v>146</v>
      </c>
      <c r="BW100">
        <v>152.31</v>
      </c>
      <c r="BX100" s="1" t="s">
        <v>7641</v>
      </c>
      <c r="BY100">
        <v>3832.5</v>
      </c>
      <c r="BZ100">
        <v>583728.07499999995</v>
      </c>
      <c r="CA100">
        <v>0.25</v>
      </c>
      <c r="CB100">
        <v>2874.375</v>
      </c>
      <c r="CC100">
        <v>437796.05625000002</v>
      </c>
      <c r="CD100">
        <v>0.1</v>
      </c>
      <c r="CE100">
        <v>43779.605625000004</v>
      </c>
      <c r="CF100">
        <v>0.1</v>
      </c>
      <c r="CG100">
        <v>4377.9605625000004</v>
      </c>
      <c r="CH100">
        <v>39401.6450625</v>
      </c>
      <c r="CI100">
        <v>394016.450625</v>
      </c>
      <c r="CJ100">
        <v>433418.09568749997</v>
      </c>
      <c r="CK100">
        <v>2845.6312499999999</v>
      </c>
    </row>
    <row r="101" spans="62:89" x14ac:dyDescent="0.25">
      <c r="BJ101" s="1" t="s">
        <v>321</v>
      </c>
      <c r="BK101" s="1" t="s">
        <v>322</v>
      </c>
      <c r="BL101" s="1" t="str">
        <f>VLOOKUP(BK101,INVENTARIOHABITTA[#All],8,FALSE)</f>
        <v>ESTANDAR A</v>
      </c>
      <c r="BO101" s="1" t="s">
        <v>2065</v>
      </c>
      <c r="BP101" s="1" t="s">
        <v>7759</v>
      </c>
      <c r="BQ101" s="1" t="s">
        <v>7638</v>
      </c>
      <c r="BR101" s="1" t="s">
        <v>7760</v>
      </c>
      <c r="BS101" s="1" t="s">
        <v>25</v>
      </c>
      <c r="BT101" t="s">
        <v>7761</v>
      </c>
      <c r="BU101" s="1" t="s">
        <v>7</v>
      </c>
      <c r="BV101" s="1" t="s">
        <v>260</v>
      </c>
      <c r="BW101">
        <v>299.17</v>
      </c>
      <c r="BY101">
        <v>2845.6312499999999</v>
      </c>
      <c r="BZ101">
        <v>851327.50106250006</v>
      </c>
      <c r="CA101">
        <v>0</v>
      </c>
      <c r="CB101">
        <v>2845.6312499999999</v>
      </c>
      <c r="CC101">
        <v>851327.50106250006</v>
      </c>
      <c r="CD101">
        <v>0.27262462414327776</v>
      </c>
      <c r="CE101">
        <v>232092.84</v>
      </c>
      <c r="CF101">
        <v>0</v>
      </c>
      <c r="CG101">
        <v>0</v>
      </c>
      <c r="CH101">
        <v>232092.84</v>
      </c>
      <c r="CI101">
        <v>619234.66106250009</v>
      </c>
      <c r="CJ101">
        <v>851327.50106250006</v>
      </c>
      <c r="CK101">
        <v>2845.6312499999999</v>
      </c>
    </row>
    <row r="102" spans="62:89" x14ac:dyDescent="0.25">
      <c r="BJ102" s="1" t="s">
        <v>323</v>
      </c>
      <c r="BK102" s="1" t="s">
        <v>324</v>
      </c>
      <c r="BL102" s="1" t="str">
        <f>VLOOKUP(BK102,INVENTARIOHABITTA[#All],8,FALSE)</f>
        <v>PREMIUM A</v>
      </c>
      <c r="BO102" s="1" t="s">
        <v>2067</v>
      </c>
      <c r="BP102" s="1" t="s">
        <v>7762</v>
      </c>
      <c r="BQ102" s="1" t="s">
        <v>7638</v>
      </c>
      <c r="BR102" s="1" t="s">
        <v>7639</v>
      </c>
      <c r="BS102" s="1" t="s">
        <v>7640</v>
      </c>
      <c r="BT102">
        <v>56</v>
      </c>
      <c r="BU102" s="1" t="s">
        <v>7</v>
      </c>
      <c r="BV102" s="1" t="s">
        <v>146</v>
      </c>
      <c r="BW102">
        <v>152.28</v>
      </c>
      <c r="BX102" s="1" t="s">
        <v>7641</v>
      </c>
      <c r="BY102">
        <v>3832.5</v>
      </c>
      <c r="BZ102">
        <v>583613.1</v>
      </c>
      <c r="CA102">
        <v>0.25</v>
      </c>
      <c r="CB102">
        <v>2874.375</v>
      </c>
      <c r="CC102">
        <v>437709.82500000001</v>
      </c>
      <c r="CD102">
        <v>0.1</v>
      </c>
      <c r="CE102">
        <v>43770.982500000006</v>
      </c>
      <c r="CF102">
        <v>0.1</v>
      </c>
      <c r="CG102">
        <v>4377.0982500000009</v>
      </c>
      <c r="CH102">
        <v>39393.884250000003</v>
      </c>
      <c r="CI102">
        <v>393938.84250000003</v>
      </c>
      <c r="CJ102">
        <v>433332.72675000003</v>
      </c>
      <c r="CK102">
        <v>2845.6312500000004</v>
      </c>
    </row>
    <row r="103" spans="62:89" x14ac:dyDescent="0.25">
      <c r="BJ103" s="1" t="s">
        <v>325</v>
      </c>
      <c r="BK103" s="1" t="s">
        <v>326</v>
      </c>
      <c r="BL103" s="1" t="str">
        <f>VLOOKUP(BK103,INVENTARIOHABITTA[#All],8,FALSE)</f>
        <v>PREMIUM AA</v>
      </c>
      <c r="BP103" s="1" t="s">
        <v>7763</v>
      </c>
      <c r="BQ103" s="1" t="s">
        <v>7638</v>
      </c>
      <c r="BR103" s="1" t="s">
        <v>7639</v>
      </c>
      <c r="BS103" s="1" t="s">
        <v>7640</v>
      </c>
      <c r="BT103">
        <v>57</v>
      </c>
      <c r="BU103" s="1" t="s">
        <v>7</v>
      </c>
      <c r="BV103" s="1" t="s">
        <v>146</v>
      </c>
      <c r="BW103">
        <v>152.15</v>
      </c>
      <c r="BX103" s="1" t="s">
        <v>7764</v>
      </c>
      <c r="BY103">
        <v>4700</v>
      </c>
      <c r="BZ103">
        <v>715105</v>
      </c>
      <c r="CA103">
        <v>0.2</v>
      </c>
      <c r="CB103">
        <v>3760</v>
      </c>
      <c r="CC103">
        <v>572084</v>
      </c>
      <c r="CD103">
        <v>0.10001314492277358</v>
      </c>
      <c r="CE103">
        <v>57215.92</v>
      </c>
      <c r="CF103">
        <v>0</v>
      </c>
      <c r="CG103">
        <v>0</v>
      </c>
      <c r="CH103">
        <v>57215.92</v>
      </c>
      <c r="CI103">
        <v>514868.08</v>
      </c>
      <c r="CJ103">
        <v>572084</v>
      </c>
      <c r="CK103">
        <v>3760</v>
      </c>
    </row>
    <row r="104" spans="62:89" x14ac:dyDescent="0.25">
      <c r="BJ104" s="1" t="s">
        <v>327</v>
      </c>
      <c r="BK104" s="1" t="s">
        <v>328</v>
      </c>
      <c r="BL104" s="1" t="str">
        <f>VLOOKUP(BK104,INVENTARIOHABITTA[#All],8,FALSE)</f>
        <v>PREMIUM AA</v>
      </c>
      <c r="BO104" s="1" t="s">
        <v>2069</v>
      </c>
      <c r="BP104" s="1" t="s">
        <v>7765</v>
      </c>
      <c r="BQ104" s="1" t="s">
        <v>7638</v>
      </c>
      <c r="BR104" s="1" t="s">
        <v>7639</v>
      </c>
      <c r="BS104" s="1" t="s">
        <v>7640</v>
      </c>
      <c r="BT104" t="s">
        <v>7719</v>
      </c>
      <c r="BU104" s="1" t="s">
        <v>7</v>
      </c>
      <c r="BV104" s="1" t="s">
        <v>146</v>
      </c>
      <c r="BW104">
        <v>160</v>
      </c>
      <c r="BX104" s="1" t="s">
        <v>7764</v>
      </c>
      <c r="BY104">
        <v>3760</v>
      </c>
      <c r="BZ104">
        <v>601600</v>
      </c>
      <c r="CA104">
        <v>0</v>
      </c>
      <c r="CB104">
        <v>3760</v>
      </c>
      <c r="CC104">
        <v>601600</v>
      </c>
      <c r="CD104">
        <v>0.22382965425531917</v>
      </c>
      <c r="CE104">
        <v>134655.92000000001</v>
      </c>
      <c r="CF104">
        <v>0</v>
      </c>
      <c r="CG104">
        <v>0</v>
      </c>
      <c r="CH104">
        <v>134655.92000000001</v>
      </c>
      <c r="CI104">
        <v>466944.07999999996</v>
      </c>
      <c r="CJ104">
        <v>601600</v>
      </c>
      <c r="CK104">
        <v>3760</v>
      </c>
    </row>
    <row r="105" spans="62:89" x14ac:dyDescent="0.25">
      <c r="BJ105" s="1" t="s">
        <v>329</v>
      </c>
      <c r="BK105" s="1" t="s">
        <v>330</v>
      </c>
      <c r="BL105" s="1" t="str">
        <f>VLOOKUP(BK105,INVENTARIOHABITTA[#All],8,FALSE)</f>
        <v>PREMIUM AA</v>
      </c>
      <c r="BP105" s="1" t="s">
        <v>7766</v>
      </c>
      <c r="BQ105" s="1" t="s">
        <v>7638</v>
      </c>
      <c r="BR105" s="1" t="s">
        <v>7639</v>
      </c>
      <c r="BS105" s="1" t="s">
        <v>7640</v>
      </c>
      <c r="BT105">
        <v>58</v>
      </c>
      <c r="BU105" s="1" t="s">
        <v>7</v>
      </c>
      <c r="BV105" s="1" t="s">
        <v>146</v>
      </c>
      <c r="BW105">
        <v>152.05000000000001</v>
      </c>
      <c r="BX105" s="1" t="s">
        <v>7641</v>
      </c>
      <c r="BY105">
        <v>3832.5</v>
      </c>
      <c r="BZ105">
        <v>582731.625</v>
      </c>
      <c r="CA105">
        <v>0.25</v>
      </c>
      <c r="CB105">
        <v>2874.375</v>
      </c>
      <c r="CC105">
        <v>437048.71875000006</v>
      </c>
      <c r="CD105">
        <v>0.1</v>
      </c>
      <c r="CE105">
        <v>43704.871875000012</v>
      </c>
      <c r="CF105">
        <v>0.1</v>
      </c>
      <c r="CG105">
        <v>4370.4871875000017</v>
      </c>
      <c r="CH105">
        <v>39334.384687500009</v>
      </c>
      <c r="CI105">
        <v>393343.84687500005</v>
      </c>
      <c r="CJ105">
        <v>432678.23156250006</v>
      </c>
      <c r="CK105">
        <v>2845.6312500000004</v>
      </c>
    </row>
    <row r="106" spans="62:89" x14ac:dyDescent="0.25">
      <c r="BJ106" s="1" t="s">
        <v>331</v>
      </c>
      <c r="BK106" s="1" t="s">
        <v>332</v>
      </c>
      <c r="BL106" s="1" t="str">
        <f>VLOOKUP(BK106,INVENTARIOHABITTA[#All],8,FALSE)</f>
        <v>PREMIUM AA</v>
      </c>
      <c r="BO106" s="1" t="s">
        <v>2071</v>
      </c>
      <c r="BP106" s="1" t="s">
        <v>7767</v>
      </c>
      <c r="BQ106" s="1" t="s">
        <v>7638</v>
      </c>
      <c r="BR106" s="1" t="s">
        <v>7639</v>
      </c>
      <c r="BS106" s="1" t="s">
        <v>7640</v>
      </c>
      <c r="BT106" t="s">
        <v>7721</v>
      </c>
      <c r="BU106" s="1" t="s">
        <v>7</v>
      </c>
      <c r="BV106" s="1" t="s">
        <v>146</v>
      </c>
      <c r="BW106">
        <v>160</v>
      </c>
      <c r="BX106" s="1" t="s">
        <v>7641</v>
      </c>
      <c r="BY106">
        <v>2845.6312500000004</v>
      </c>
      <c r="BZ106">
        <v>455301.00000000006</v>
      </c>
      <c r="CA106">
        <v>0</v>
      </c>
      <c r="CB106">
        <v>2845.6312500000004</v>
      </c>
      <c r="CC106">
        <v>455301.00000000006</v>
      </c>
      <c r="CD106">
        <v>0.25917092209329667</v>
      </c>
      <c r="CE106">
        <v>118000.78000000007</v>
      </c>
      <c r="CF106">
        <v>0</v>
      </c>
      <c r="CG106">
        <v>0</v>
      </c>
      <c r="CH106">
        <v>118000.78000000007</v>
      </c>
      <c r="CI106">
        <v>337300.22</v>
      </c>
      <c r="CJ106">
        <v>455301.00000000006</v>
      </c>
      <c r="CK106">
        <v>2845.6312500000004</v>
      </c>
    </row>
    <row r="107" spans="62:89" x14ac:dyDescent="0.25">
      <c r="BJ107" s="1" t="s">
        <v>333</v>
      </c>
      <c r="BK107" s="1" t="s">
        <v>334</v>
      </c>
      <c r="BL107" s="1" t="str">
        <f>VLOOKUP(BK107,INVENTARIOHABITTA[#All],8,FALSE)</f>
        <v>PREMIUM AA</v>
      </c>
      <c r="BO107" s="1" t="s">
        <v>2073</v>
      </c>
      <c r="BP107" s="1" t="s">
        <v>7768</v>
      </c>
      <c r="BQ107" s="1" t="s">
        <v>7638</v>
      </c>
      <c r="BR107" s="1" t="s">
        <v>7639</v>
      </c>
      <c r="BS107" s="1" t="s">
        <v>7640</v>
      </c>
      <c r="BT107">
        <v>59</v>
      </c>
      <c r="BU107" s="1" t="s">
        <v>7</v>
      </c>
      <c r="BV107" s="1" t="s">
        <v>146</v>
      </c>
      <c r="BW107">
        <v>152.01</v>
      </c>
      <c r="BX107" s="1" t="s">
        <v>7641</v>
      </c>
      <c r="BY107">
        <v>3832.5</v>
      </c>
      <c r="BZ107">
        <v>582578.32499999995</v>
      </c>
      <c r="CA107">
        <v>0.25</v>
      </c>
      <c r="CB107">
        <v>2874.375</v>
      </c>
      <c r="CC107">
        <v>436933.74374999997</v>
      </c>
      <c r="CD107">
        <v>0.1</v>
      </c>
      <c r="CE107">
        <v>43693.374374999999</v>
      </c>
      <c r="CF107">
        <v>0.1</v>
      </c>
      <c r="CG107">
        <v>4369.3374375000003</v>
      </c>
      <c r="CH107">
        <v>39324.036937500001</v>
      </c>
      <c r="CI107">
        <v>393240.36937499995</v>
      </c>
      <c r="CJ107">
        <v>432564.40631249995</v>
      </c>
      <c r="CK107">
        <v>2845.6312499999999</v>
      </c>
    </row>
    <row r="108" spans="62:89" x14ac:dyDescent="0.25">
      <c r="BJ108" s="1" t="s">
        <v>335</v>
      </c>
      <c r="BK108" s="1" t="s">
        <v>336</v>
      </c>
      <c r="BL108" s="1" t="str">
        <f>VLOOKUP(BK108,INVENTARIOHABITTA[#All],8,FALSE)</f>
        <v>PREMIUM AA</v>
      </c>
      <c r="BO108" s="1" t="s">
        <v>2075</v>
      </c>
      <c r="BP108" s="1" t="s">
        <v>7769</v>
      </c>
      <c r="BQ108" s="1" t="s">
        <v>7638</v>
      </c>
      <c r="BR108" s="1" t="s">
        <v>7639</v>
      </c>
      <c r="BS108" s="1" t="s">
        <v>7640</v>
      </c>
      <c r="BT108" t="s">
        <v>7770</v>
      </c>
      <c r="BU108" s="1" t="s">
        <v>7</v>
      </c>
      <c r="BV108" s="1" t="s">
        <v>146</v>
      </c>
      <c r="BW108">
        <v>160</v>
      </c>
      <c r="BX108" s="1" t="s">
        <v>7641</v>
      </c>
      <c r="BY108">
        <v>3832.5</v>
      </c>
      <c r="BZ108">
        <v>613200</v>
      </c>
      <c r="CA108">
        <v>0.25</v>
      </c>
      <c r="CB108">
        <v>2845.6312499999999</v>
      </c>
      <c r="CC108">
        <v>455301</v>
      </c>
      <c r="CD108">
        <v>0.1</v>
      </c>
      <c r="CE108">
        <v>186098.17</v>
      </c>
      <c r="CF108">
        <v>0</v>
      </c>
      <c r="CG108">
        <v>0</v>
      </c>
      <c r="CH108">
        <v>186098.17</v>
      </c>
      <c r="CI108">
        <v>269202.82999999996</v>
      </c>
      <c r="CJ108">
        <v>455301</v>
      </c>
      <c r="CK108">
        <v>2845.6312499999999</v>
      </c>
    </row>
    <row r="109" spans="62:89" x14ac:dyDescent="0.25">
      <c r="BJ109" s="1" t="s">
        <v>337</v>
      </c>
      <c r="BK109" s="1" t="s">
        <v>338</v>
      </c>
      <c r="BL109" s="1" t="str">
        <f>VLOOKUP(BK109,INVENTARIOHABITTA[#All],8,FALSE)</f>
        <v>ESTANDAR AAA</v>
      </c>
      <c r="BP109" s="1" t="s">
        <v>7771</v>
      </c>
      <c r="BQ109" s="1" t="s">
        <v>7638</v>
      </c>
      <c r="BR109" s="1" t="s">
        <v>7639</v>
      </c>
      <c r="BS109" s="1" t="s">
        <v>7640</v>
      </c>
      <c r="BT109">
        <v>60</v>
      </c>
      <c r="BU109" s="1" t="s">
        <v>7</v>
      </c>
      <c r="BV109" s="1" t="s">
        <v>146</v>
      </c>
      <c r="BW109">
        <v>151.91999999999999</v>
      </c>
      <c r="BX109" s="1" t="s">
        <v>7641</v>
      </c>
      <c r="BY109">
        <v>3832.5</v>
      </c>
      <c r="BZ109">
        <v>582233.39999999991</v>
      </c>
      <c r="CA109">
        <v>0.25</v>
      </c>
      <c r="CB109">
        <v>2874.375</v>
      </c>
      <c r="CC109">
        <v>436675.05</v>
      </c>
      <c r="CD109">
        <v>0.1</v>
      </c>
      <c r="CE109">
        <v>43667.505000000005</v>
      </c>
      <c r="CF109">
        <v>0.10000000000000002</v>
      </c>
      <c r="CG109">
        <v>4366.750500000001</v>
      </c>
      <c r="CH109">
        <v>39300.754500000003</v>
      </c>
      <c r="CI109">
        <v>393007.54499999998</v>
      </c>
      <c r="CJ109">
        <v>432308.29949999996</v>
      </c>
      <c r="CK109">
        <v>2845.6312499999999</v>
      </c>
    </row>
    <row r="110" spans="62:89" x14ac:dyDescent="0.25">
      <c r="BJ110" s="1" t="s">
        <v>340</v>
      </c>
      <c r="BK110" s="1" t="s">
        <v>341</v>
      </c>
      <c r="BL110" s="1" t="str">
        <f>VLOOKUP(BK110,INVENTARIOHABITTA[#All],8,FALSE)</f>
        <v>ESTANDAR AA</v>
      </c>
      <c r="BP110" s="1" t="s">
        <v>7772</v>
      </c>
      <c r="BQ110" s="1" t="s">
        <v>7638</v>
      </c>
      <c r="BR110" s="1" t="s">
        <v>7639</v>
      </c>
      <c r="BS110" s="1" t="s">
        <v>7640</v>
      </c>
      <c r="BT110">
        <v>61</v>
      </c>
      <c r="BU110" s="1" t="s">
        <v>7</v>
      </c>
      <c r="BV110" s="1" t="s">
        <v>146</v>
      </c>
      <c r="BW110">
        <v>151.87</v>
      </c>
      <c r="BX110" s="1" t="s">
        <v>7641</v>
      </c>
      <c r="BY110">
        <v>3832.5</v>
      </c>
      <c r="BZ110">
        <v>582041.77500000002</v>
      </c>
      <c r="CA110">
        <v>0.25</v>
      </c>
      <c r="CB110">
        <v>2874.375</v>
      </c>
      <c r="CC110">
        <v>436531.33124999999</v>
      </c>
      <c r="CD110">
        <v>0.1</v>
      </c>
      <c r="CE110">
        <v>43653.133125</v>
      </c>
      <c r="CF110">
        <v>0.1</v>
      </c>
      <c r="CG110">
        <v>4365.3133125000004</v>
      </c>
      <c r="CH110">
        <v>39287.819812499998</v>
      </c>
      <c r="CI110">
        <v>392878.198125</v>
      </c>
      <c r="CJ110">
        <v>432166.01793749997</v>
      </c>
      <c r="CK110">
        <v>2845.6312499999999</v>
      </c>
    </row>
    <row r="111" spans="62:89" x14ac:dyDescent="0.25">
      <c r="BJ111" s="1" t="s">
        <v>342</v>
      </c>
      <c r="BK111" s="1" t="s">
        <v>343</v>
      </c>
      <c r="BL111" s="1" t="str">
        <f>VLOOKUP(BK111,INVENTARIOHABITTA[#All],8,FALSE)</f>
        <v>ESTANDAR AA</v>
      </c>
      <c r="BO111" s="1" t="s">
        <v>2077</v>
      </c>
      <c r="BP111" s="1" t="s">
        <v>7773</v>
      </c>
      <c r="BQ111" s="1" t="s">
        <v>7638</v>
      </c>
      <c r="BR111" s="1" t="s">
        <v>7639</v>
      </c>
      <c r="BS111" s="1" t="s">
        <v>7640</v>
      </c>
      <c r="BT111" t="s">
        <v>7774</v>
      </c>
      <c r="BU111" s="1" t="s">
        <v>7</v>
      </c>
      <c r="BV111" s="1" t="s">
        <v>146</v>
      </c>
      <c r="BW111">
        <v>160</v>
      </c>
      <c r="BX111" s="1" t="s">
        <v>7641</v>
      </c>
      <c r="BY111">
        <v>2845.6312499999999</v>
      </c>
      <c r="BZ111">
        <v>455301</v>
      </c>
      <c r="CA111">
        <v>0</v>
      </c>
      <c r="CB111">
        <v>2845.6312499999999</v>
      </c>
      <c r="CC111">
        <v>455301</v>
      </c>
      <c r="CD111">
        <v>0.2588716036204623</v>
      </c>
      <c r="CE111">
        <v>117864.50000000012</v>
      </c>
      <c r="CF111">
        <v>0</v>
      </c>
      <c r="CG111">
        <v>0</v>
      </c>
      <c r="CH111">
        <v>117864.50000000012</v>
      </c>
      <c r="CI111">
        <v>337436.49999999988</v>
      </c>
      <c r="CJ111">
        <v>455301</v>
      </c>
      <c r="CK111">
        <v>2845.6312499999999</v>
      </c>
    </row>
    <row r="112" spans="62:89" x14ac:dyDescent="0.25">
      <c r="BJ112" s="1" t="s">
        <v>344</v>
      </c>
      <c r="BK112" s="1" t="s">
        <v>345</v>
      </c>
      <c r="BL112" s="1" t="str">
        <f>VLOOKUP(BK112,INVENTARIOHABITTA[#All],8,FALSE)</f>
        <v>ESTANDAR AA</v>
      </c>
      <c r="BP112" s="1" t="s">
        <v>7775</v>
      </c>
      <c r="BQ112" s="1" t="s">
        <v>7638</v>
      </c>
      <c r="BR112" s="1" t="s">
        <v>7639</v>
      </c>
      <c r="BS112" s="1" t="s">
        <v>7640</v>
      </c>
      <c r="BT112">
        <v>62</v>
      </c>
      <c r="BU112" s="1" t="s">
        <v>7</v>
      </c>
      <c r="BV112" s="1" t="s">
        <v>146</v>
      </c>
      <c r="BW112">
        <v>151.86000000000001</v>
      </c>
      <c r="BX112" s="1" t="s">
        <v>7641</v>
      </c>
      <c r="BY112">
        <v>3832.5</v>
      </c>
      <c r="BZ112">
        <v>582003.45000000007</v>
      </c>
      <c r="CA112">
        <v>0.25</v>
      </c>
      <c r="CB112">
        <v>2874.375</v>
      </c>
      <c r="CC112">
        <v>436502.58750000002</v>
      </c>
      <c r="CD112">
        <v>0.1</v>
      </c>
      <c r="CE112">
        <v>43650.258750000008</v>
      </c>
      <c r="CF112">
        <v>0.1</v>
      </c>
      <c r="CG112">
        <v>4365.0258750000012</v>
      </c>
      <c r="CH112">
        <v>39285.232875000009</v>
      </c>
      <c r="CI112">
        <v>392852.32874999999</v>
      </c>
      <c r="CJ112">
        <v>432137.56162499997</v>
      </c>
      <c r="CK112">
        <v>2845.6312499999995</v>
      </c>
    </row>
    <row r="113" spans="62:89" x14ac:dyDescent="0.25">
      <c r="BJ113" s="1" t="s">
        <v>346</v>
      </c>
      <c r="BK113" s="1" t="s">
        <v>347</v>
      </c>
      <c r="BL113" s="1" t="str">
        <f>VLOOKUP(BK113,INVENTARIOHABITTA[#All],8,FALSE)</f>
        <v>ESTANDAR AA</v>
      </c>
      <c r="BO113" s="1" t="s">
        <v>2079</v>
      </c>
      <c r="BP113" s="1" t="s">
        <v>7776</v>
      </c>
      <c r="BQ113" s="1" t="s">
        <v>7638</v>
      </c>
      <c r="BR113" s="1" t="s">
        <v>7639</v>
      </c>
      <c r="BS113" s="1" t="s">
        <v>7640</v>
      </c>
      <c r="BT113" t="s">
        <v>7777</v>
      </c>
      <c r="BU113" s="1" t="s">
        <v>7</v>
      </c>
      <c r="BV113" s="1" t="s">
        <v>146</v>
      </c>
      <c r="BW113">
        <v>160</v>
      </c>
      <c r="BX113" s="1" t="s">
        <v>7641</v>
      </c>
      <c r="BY113">
        <v>2845.6312499999999</v>
      </c>
      <c r="BZ113">
        <v>455301</v>
      </c>
      <c r="CA113">
        <v>0</v>
      </c>
      <c r="CB113">
        <v>2845.6312499999999</v>
      </c>
      <c r="CC113">
        <v>455301</v>
      </c>
      <c r="CD113">
        <v>0.25885418657108139</v>
      </c>
      <c r="CE113">
        <v>117856.56999999992</v>
      </c>
      <c r="CF113">
        <v>0</v>
      </c>
      <c r="CG113">
        <v>0</v>
      </c>
      <c r="CH113">
        <v>117856.56999999992</v>
      </c>
      <c r="CI113">
        <v>337444.43000000005</v>
      </c>
      <c r="CJ113">
        <v>455301</v>
      </c>
      <c r="CK113">
        <v>2845.6312499999999</v>
      </c>
    </row>
    <row r="114" spans="62:89" x14ac:dyDescent="0.25">
      <c r="BJ114" s="1" t="s">
        <v>348</v>
      </c>
      <c r="BK114" s="1" t="s">
        <v>349</v>
      </c>
      <c r="BL114" s="1" t="str">
        <f>VLOOKUP(BK114,INVENTARIOHABITTA[#All],8,FALSE)</f>
        <v>PREMIUM AA</v>
      </c>
      <c r="BO114" s="1" t="s">
        <v>2081</v>
      </c>
      <c r="BP114" s="1" t="s">
        <v>7778</v>
      </c>
      <c r="BQ114" s="1" t="s">
        <v>7638</v>
      </c>
      <c r="BR114" s="1" t="s">
        <v>7639</v>
      </c>
      <c r="BS114" s="1" t="s">
        <v>7640</v>
      </c>
      <c r="BT114">
        <v>63</v>
      </c>
      <c r="BU114" s="1" t="s">
        <v>7</v>
      </c>
      <c r="BV114" s="1" t="s">
        <v>1961</v>
      </c>
      <c r="BW114">
        <v>151.91</v>
      </c>
      <c r="BX114" s="1" t="s">
        <v>7641</v>
      </c>
      <c r="BY114">
        <v>3650</v>
      </c>
      <c r="BZ114">
        <v>554471.5</v>
      </c>
      <c r="CA114">
        <v>0.25</v>
      </c>
      <c r="CB114">
        <v>2737.5</v>
      </c>
      <c r="CC114">
        <v>415853.625</v>
      </c>
      <c r="CD114">
        <v>0.06</v>
      </c>
      <c r="CE114">
        <v>24951.217499999999</v>
      </c>
      <c r="CF114">
        <v>0</v>
      </c>
      <c r="CG114">
        <v>0</v>
      </c>
      <c r="CH114">
        <v>24951.217499999999</v>
      </c>
      <c r="CI114">
        <v>390902.40749999997</v>
      </c>
      <c r="CJ114">
        <v>415853.625</v>
      </c>
      <c r="CK114">
        <v>2737.5</v>
      </c>
    </row>
    <row r="115" spans="62:89" x14ac:dyDescent="0.25">
      <c r="BJ115" s="1" t="s">
        <v>350</v>
      </c>
      <c r="BK115" s="1" t="s">
        <v>351</v>
      </c>
      <c r="BL115" s="1" t="str">
        <f>VLOOKUP(BK115,INVENTARIOHABITTA[#All],8,FALSE)</f>
        <v>PREMIUM AA</v>
      </c>
      <c r="BP115" s="1" t="s">
        <v>7779</v>
      </c>
      <c r="BQ115" s="1" t="s">
        <v>7638</v>
      </c>
      <c r="BR115" s="1" t="s">
        <v>7639</v>
      </c>
      <c r="BS115" s="1" t="s">
        <v>7640</v>
      </c>
      <c r="BT115">
        <v>64</v>
      </c>
      <c r="BU115" s="1" t="s">
        <v>7</v>
      </c>
      <c r="BV115" s="1" t="s">
        <v>1961</v>
      </c>
      <c r="BW115">
        <v>151.91</v>
      </c>
      <c r="BX115" s="1" t="s">
        <v>7641</v>
      </c>
      <c r="BY115">
        <v>3650</v>
      </c>
      <c r="BZ115">
        <v>554471.5</v>
      </c>
      <c r="CA115">
        <v>0.25</v>
      </c>
      <c r="CB115">
        <v>2737.5</v>
      </c>
      <c r="CC115">
        <v>415853.625</v>
      </c>
      <c r="CD115">
        <v>0.1</v>
      </c>
      <c r="CE115">
        <v>41585.362500000003</v>
      </c>
      <c r="CF115">
        <v>9.9999999999999992E-2</v>
      </c>
      <c r="CG115">
        <v>4158.5362500000001</v>
      </c>
      <c r="CH115">
        <v>37426.826250000006</v>
      </c>
      <c r="CI115">
        <v>374268.26250000001</v>
      </c>
      <c r="CJ115">
        <v>411695.08875</v>
      </c>
      <c r="CK115">
        <v>2710.125</v>
      </c>
    </row>
    <row r="116" spans="62:89" x14ac:dyDescent="0.25">
      <c r="BJ116" s="1" t="s">
        <v>352</v>
      </c>
      <c r="BK116" s="1" t="s">
        <v>353</v>
      </c>
      <c r="BL116" s="1" t="str">
        <f>VLOOKUP(BK116,INVENTARIOHABITTA[#All],8,FALSE)</f>
        <v>PREMIUM AA</v>
      </c>
      <c r="BO116" s="1" t="s">
        <v>2083</v>
      </c>
      <c r="BP116" s="1" t="s">
        <v>7780</v>
      </c>
      <c r="BQ116" s="1" t="s">
        <v>7638</v>
      </c>
      <c r="BR116" s="1" t="s">
        <v>7639</v>
      </c>
      <c r="BS116" s="1" t="s">
        <v>7640</v>
      </c>
      <c r="BT116" t="s">
        <v>7781</v>
      </c>
      <c r="BU116" s="1" t="s">
        <v>7</v>
      </c>
      <c r="BV116" s="1" t="s">
        <v>60</v>
      </c>
      <c r="BW116">
        <v>160</v>
      </c>
      <c r="BX116" s="1" t="s">
        <v>7641</v>
      </c>
      <c r="BY116">
        <v>2710.125</v>
      </c>
      <c r="BZ116">
        <v>433620</v>
      </c>
      <c r="CA116">
        <v>0</v>
      </c>
      <c r="CB116">
        <v>2710.125</v>
      </c>
      <c r="CC116">
        <v>433620</v>
      </c>
      <c r="CD116">
        <v>0.26335351229186849</v>
      </c>
      <c r="CE116">
        <v>114195.35</v>
      </c>
      <c r="CF116">
        <v>0</v>
      </c>
      <c r="CG116">
        <v>0</v>
      </c>
      <c r="CH116">
        <v>114195.35</v>
      </c>
      <c r="CI116">
        <v>319424.65000000002</v>
      </c>
      <c r="CJ116">
        <v>433620</v>
      </c>
      <c r="CK116">
        <v>2710.125</v>
      </c>
    </row>
    <row r="117" spans="62:89" x14ac:dyDescent="0.25">
      <c r="BJ117" s="1" t="s">
        <v>354</v>
      </c>
      <c r="BK117" s="1" t="s">
        <v>355</v>
      </c>
      <c r="BL117" s="1" t="str">
        <f>VLOOKUP(BK117,INVENTARIOHABITTA[#All],8,FALSE)</f>
        <v>PREMIUM AA</v>
      </c>
      <c r="BO117" s="1" t="s">
        <v>2085</v>
      </c>
      <c r="BP117" s="1" t="s">
        <v>7782</v>
      </c>
      <c r="BQ117" s="1" t="s">
        <v>7638</v>
      </c>
      <c r="BR117" s="1" t="s">
        <v>7639</v>
      </c>
      <c r="BS117" s="1" t="s">
        <v>7640</v>
      </c>
      <c r="BT117">
        <v>65</v>
      </c>
      <c r="BU117" s="1" t="s">
        <v>7</v>
      </c>
      <c r="BV117" s="1" t="s">
        <v>1961</v>
      </c>
      <c r="BW117">
        <v>151.76</v>
      </c>
      <c r="BX117" s="1" t="s">
        <v>7641</v>
      </c>
      <c r="BY117">
        <v>3650</v>
      </c>
      <c r="BZ117">
        <v>553924</v>
      </c>
      <c r="CA117">
        <v>0.25</v>
      </c>
      <c r="CB117">
        <v>2737.5</v>
      </c>
      <c r="CC117">
        <v>415443</v>
      </c>
      <c r="CD117">
        <v>0.1</v>
      </c>
      <c r="CE117">
        <v>41544.300000000003</v>
      </c>
      <c r="CF117">
        <v>0.1</v>
      </c>
      <c r="CG117">
        <v>4154.43</v>
      </c>
      <c r="CH117">
        <v>37389.870000000003</v>
      </c>
      <c r="CI117">
        <v>373898.7</v>
      </c>
      <c r="CJ117">
        <v>411288.57</v>
      </c>
      <c r="CK117">
        <v>2710.125</v>
      </c>
    </row>
    <row r="118" spans="62:89" x14ac:dyDescent="0.25">
      <c r="BJ118" s="1" t="s">
        <v>356</v>
      </c>
      <c r="BK118" s="1" t="s">
        <v>357</v>
      </c>
      <c r="BL118" s="1" t="str">
        <f>VLOOKUP(BK118,INVENTARIOHABITTA[#All],8,FALSE)</f>
        <v>PREMIUM AA</v>
      </c>
      <c r="BO118" s="1" t="s">
        <v>2087</v>
      </c>
      <c r="BP118" s="1" t="s">
        <v>7783</v>
      </c>
      <c r="BQ118" s="1" t="s">
        <v>7638</v>
      </c>
      <c r="BR118" s="1" t="s">
        <v>7639</v>
      </c>
      <c r="BS118" s="1" t="s">
        <v>7640</v>
      </c>
      <c r="BT118">
        <v>66</v>
      </c>
      <c r="BU118" s="1" t="s">
        <v>7</v>
      </c>
      <c r="BV118" s="1" t="s">
        <v>146</v>
      </c>
      <c r="BW118">
        <v>169.84</v>
      </c>
      <c r="BX118" s="1" t="s">
        <v>7641</v>
      </c>
      <c r="BY118">
        <v>6200</v>
      </c>
      <c r="BZ118">
        <v>1053008</v>
      </c>
      <c r="CA118">
        <v>0.32</v>
      </c>
      <c r="CB118">
        <v>4216</v>
      </c>
      <c r="CC118">
        <v>716045.44000000006</v>
      </c>
      <c r="CD118">
        <v>0.1</v>
      </c>
      <c r="CE118">
        <v>71604.544000000009</v>
      </c>
      <c r="CF118">
        <v>0.1</v>
      </c>
      <c r="CG118">
        <v>7160.4544000000014</v>
      </c>
      <c r="CH118">
        <v>64444.089600000007</v>
      </c>
      <c r="CI118">
        <v>644440.89600000007</v>
      </c>
      <c r="CJ118">
        <v>708884.98560000001</v>
      </c>
      <c r="CK118">
        <v>4173.84</v>
      </c>
    </row>
    <row r="119" spans="62:89" x14ac:dyDescent="0.25">
      <c r="BJ119" s="1" t="s">
        <v>358</v>
      </c>
      <c r="BK119" s="1" t="s">
        <v>359</v>
      </c>
      <c r="BL119" s="1" t="str">
        <f>VLOOKUP(BK119,INVENTARIOHABITTA[#All],8,FALSE)</f>
        <v>PREMIUM AA</v>
      </c>
      <c r="BP119" s="1" t="s">
        <v>7783</v>
      </c>
      <c r="BQ119" s="1" t="s">
        <v>7638</v>
      </c>
      <c r="BR119" s="1" t="s">
        <v>7639</v>
      </c>
      <c r="BS119" s="1" t="s">
        <v>7640</v>
      </c>
      <c r="BT119">
        <v>66</v>
      </c>
      <c r="BU119" s="1" t="s">
        <v>7</v>
      </c>
      <c r="BV119" s="1" t="s">
        <v>146</v>
      </c>
      <c r="BW119">
        <v>169.84</v>
      </c>
      <c r="BX119" s="1" t="s">
        <v>7641</v>
      </c>
      <c r="BY119">
        <v>3832.5</v>
      </c>
      <c r="BZ119">
        <v>650911.80000000005</v>
      </c>
      <c r="CA119">
        <v>0.25</v>
      </c>
      <c r="CB119">
        <v>2874.375</v>
      </c>
      <c r="CC119">
        <v>488183.85000000003</v>
      </c>
      <c r="CD119">
        <v>0.1</v>
      </c>
      <c r="CE119">
        <v>48818.385000000009</v>
      </c>
      <c r="CF119">
        <v>9.9999999999999992E-2</v>
      </c>
      <c r="CG119">
        <v>4881.8385000000007</v>
      </c>
      <c r="CH119">
        <v>43936.546500000011</v>
      </c>
      <c r="CI119">
        <v>439365.46500000003</v>
      </c>
      <c r="CJ119">
        <v>483302.01150000002</v>
      </c>
      <c r="CK119">
        <v>2845.6312499999999</v>
      </c>
    </row>
    <row r="120" spans="62:89" x14ac:dyDescent="0.25">
      <c r="BJ120" s="1" t="s">
        <v>360</v>
      </c>
      <c r="BK120" s="1" t="s">
        <v>361</v>
      </c>
      <c r="BL120" s="1" t="str">
        <f>VLOOKUP(BK120,INVENTARIOHABITTA[#All],8,FALSE)</f>
        <v>ESTANDAR AA</v>
      </c>
      <c r="BO120" s="1" t="s">
        <v>2089</v>
      </c>
      <c r="BP120" s="1" t="s">
        <v>7784</v>
      </c>
      <c r="BQ120" s="1" t="s">
        <v>7638</v>
      </c>
      <c r="BR120" s="1" t="s">
        <v>7639</v>
      </c>
      <c r="BS120" s="1" t="s">
        <v>7640</v>
      </c>
      <c r="BT120">
        <v>67</v>
      </c>
      <c r="BU120" s="1" t="s">
        <v>7</v>
      </c>
      <c r="BV120" s="1" t="s">
        <v>146</v>
      </c>
      <c r="BW120">
        <v>140</v>
      </c>
      <c r="BX120" s="1" t="s">
        <v>7641</v>
      </c>
      <c r="BY120">
        <v>3832.5</v>
      </c>
      <c r="BZ120">
        <v>536550</v>
      </c>
      <c r="CA120">
        <v>0.25</v>
      </c>
      <c r="CB120">
        <v>2874.375</v>
      </c>
      <c r="CC120">
        <v>402412.5</v>
      </c>
      <c r="CD120">
        <v>0.1</v>
      </c>
      <c r="CE120">
        <v>40241.25</v>
      </c>
      <c r="CF120">
        <v>0.1</v>
      </c>
      <c r="CG120">
        <v>4024.125</v>
      </c>
      <c r="CH120">
        <v>36217.125</v>
      </c>
      <c r="CI120">
        <v>362171.25</v>
      </c>
      <c r="CJ120">
        <v>398388.375</v>
      </c>
      <c r="CK120">
        <v>2845.6312499999999</v>
      </c>
    </row>
    <row r="121" spans="62:89" x14ac:dyDescent="0.25">
      <c r="BJ121" s="1" t="s">
        <v>362</v>
      </c>
      <c r="BK121" s="1" t="s">
        <v>363</v>
      </c>
      <c r="BL121" s="1" t="str">
        <f>VLOOKUP(BK121,INVENTARIOHABITTA[#All],8,FALSE)</f>
        <v>ESTANDAR AA</v>
      </c>
      <c r="BO121" s="1" t="s">
        <v>2091</v>
      </c>
      <c r="BP121" s="1" t="s">
        <v>7785</v>
      </c>
      <c r="BQ121" s="1" t="s">
        <v>7638</v>
      </c>
      <c r="BR121" s="1" t="s">
        <v>7639</v>
      </c>
      <c r="BS121" s="1" t="s">
        <v>7640</v>
      </c>
      <c r="BT121">
        <v>68</v>
      </c>
      <c r="BU121" s="1" t="s">
        <v>7</v>
      </c>
      <c r="BV121" s="1" t="s">
        <v>1961</v>
      </c>
      <c r="BW121">
        <v>140</v>
      </c>
      <c r="BX121" s="1" t="s">
        <v>7641</v>
      </c>
      <c r="BY121">
        <v>3650</v>
      </c>
      <c r="BZ121">
        <v>511000</v>
      </c>
      <c r="CA121">
        <v>0.25</v>
      </c>
      <c r="CB121">
        <v>2737.5</v>
      </c>
      <c r="CC121">
        <v>383250</v>
      </c>
      <c r="CD121">
        <v>0.1</v>
      </c>
      <c r="CE121">
        <v>38325</v>
      </c>
      <c r="CF121">
        <v>0.1</v>
      </c>
      <c r="CG121">
        <v>3832.5</v>
      </c>
      <c r="CH121">
        <v>34492.5</v>
      </c>
      <c r="CI121">
        <v>344925</v>
      </c>
      <c r="CJ121">
        <v>379417.5</v>
      </c>
      <c r="CK121">
        <v>2710.125</v>
      </c>
    </row>
    <row r="122" spans="62:89" x14ac:dyDescent="0.25">
      <c r="BJ122" s="1" t="s">
        <v>364</v>
      </c>
      <c r="BK122" s="1" t="s">
        <v>365</v>
      </c>
      <c r="BL122" s="1" t="str">
        <f>VLOOKUP(BK122,INVENTARIOHABITTA[#All],8,FALSE)</f>
        <v>ESTANDAR AA</v>
      </c>
      <c r="BO122" s="1" t="s">
        <v>2093</v>
      </c>
      <c r="BP122" s="1" t="s">
        <v>7786</v>
      </c>
      <c r="BQ122" s="1" t="s">
        <v>7638</v>
      </c>
      <c r="BR122" s="1" t="s">
        <v>7639</v>
      </c>
      <c r="BS122" s="1" t="s">
        <v>7640</v>
      </c>
      <c r="BT122">
        <v>69</v>
      </c>
      <c r="BU122" s="1" t="s">
        <v>7</v>
      </c>
      <c r="BV122" s="1" t="s">
        <v>1961</v>
      </c>
      <c r="BW122">
        <v>140</v>
      </c>
      <c r="BX122" s="1" t="s">
        <v>7641</v>
      </c>
      <c r="BY122">
        <v>3650</v>
      </c>
      <c r="BZ122">
        <v>511000</v>
      </c>
      <c r="CA122">
        <v>0.25</v>
      </c>
      <c r="CB122">
        <v>2737.5</v>
      </c>
      <c r="CC122">
        <v>383250</v>
      </c>
      <c r="CD122">
        <v>0.1</v>
      </c>
      <c r="CE122">
        <v>38325</v>
      </c>
      <c r="CF122">
        <v>0.1</v>
      </c>
      <c r="CG122">
        <v>3832.5</v>
      </c>
      <c r="CH122">
        <v>34492.5</v>
      </c>
      <c r="CI122">
        <v>344925</v>
      </c>
      <c r="CJ122">
        <v>379417.5</v>
      </c>
      <c r="CK122">
        <v>2710.125</v>
      </c>
    </row>
    <row r="123" spans="62:89" x14ac:dyDescent="0.25">
      <c r="BJ123" s="1" t="s">
        <v>366</v>
      </c>
      <c r="BK123" s="1" t="s">
        <v>367</v>
      </c>
      <c r="BL123" s="1" t="str">
        <f>VLOOKUP(BK123,INVENTARIOHABITTA[#All],8,FALSE)</f>
        <v>ESTANDAR AA</v>
      </c>
      <c r="BO123" s="1" t="s">
        <v>2095</v>
      </c>
      <c r="BP123" s="1" t="s">
        <v>7787</v>
      </c>
      <c r="BQ123" s="1" t="s">
        <v>7638</v>
      </c>
      <c r="BR123" s="1" t="s">
        <v>7639</v>
      </c>
      <c r="BS123" s="1" t="s">
        <v>7640</v>
      </c>
      <c r="BT123">
        <v>70</v>
      </c>
      <c r="BU123" s="1" t="s">
        <v>7</v>
      </c>
      <c r="BV123" s="1" t="s">
        <v>1961</v>
      </c>
      <c r="BW123">
        <v>140</v>
      </c>
      <c r="BX123" s="1" t="s">
        <v>7641</v>
      </c>
      <c r="BY123">
        <v>3650</v>
      </c>
      <c r="BZ123">
        <v>511000</v>
      </c>
      <c r="CA123">
        <v>0.25</v>
      </c>
      <c r="CB123">
        <v>2737.5</v>
      </c>
      <c r="CC123">
        <v>383250</v>
      </c>
      <c r="CD123">
        <v>0.1</v>
      </c>
      <c r="CE123">
        <v>38325</v>
      </c>
      <c r="CF123">
        <v>0.1</v>
      </c>
      <c r="CG123">
        <v>3832.5</v>
      </c>
      <c r="CH123">
        <v>34492.5</v>
      </c>
      <c r="CI123">
        <v>344925</v>
      </c>
      <c r="CJ123">
        <v>379417.5</v>
      </c>
      <c r="CK123">
        <v>2710.125</v>
      </c>
    </row>
    <row r="124" spans="62:89" x14ac:dyDescent="0.25">
      <c r="BJ124" s="1" t="s">
        <v>368</v>
      </c>
      <c r="BK124" s="1" t="s">
        <v>369</v>
      </c>
      <c r="BL124" s="1" t="str">
        <f>VLOOKUP(BK124,INVENTARIOHABITTA[#All],8,FALSE)</f>
        <v>ESTANDAR AA</v>
      </c>
      <c r="BO124" s="1" t="s">
        <v>2097</v>
      </c>
      <c r="BP124" s="1" t="s">
        <v>7788</v>
      </c>
      <c r="BQ124" s="1" t="s">
        <v>7638</v>
      </c>
      <c r="BR124" s="1" t="s">
        <v>7639</v>
      </c>
      <c r="BS124" s="1" t="s">
        <v>7640</v>
      </c>
      <c r="BT124">
        <v>71</v>
      </c>
      <c r="BU124" s="1" t="s">
        <v>7</v>
      </c>
      <c r="BV124" s="1" t="s">
        <v>1961</v>
      </c>
      <c r="BW124">
        <v>140</v>
      </c>
      <c r="BX124" s="1" t="s">
        <v>7641</v>
      </c>
      <c r="BY124">
        <v>3650</v>
      </c>
      <c r="BZ124">
        <v>511000</v>
      </c>
      <c r="CA124">
        <v>0.25</v>
      </c>
      <c r="CB124">
        <v>2737.5</v>
      </c>
      <c r="CC124">
        <v>383250</v>
      </c>
      <c r="CD124">
        <v>0.34662100456621003</v>
      </c>
      <c r="CE124">
        <v>132842.5</v>
      </c>
      <c r="CF124">
        <v>2.884995389276775E-2</v>
      </c>
      <c r="CG124">
        <v>3832.5</v>
      </c>
      <c r="CH124">
        <v>129010</v>
      </c>
      <c r="CI124">
        <v>250407.5</v>
      </c>
      <c r="CJ124">
        <v>379417.5</v>
      </c>
      <c r="CK124">
        <v>2710.125</v>
      </c>
    </row>
    <row r="125" spans="62:89" x14ac:dyDescent="0.25">
      <c r="BJ125" s="1" t="s">
        <v>370</v>
      </c>
      <c r="BK125" s="1" t="s">
        <v>371</v>
      </c>
      <c r="BL125" s="1" t="str">
        <f>VLOOKUP(BK125,INVENTARIOHABITTA[#All],8,FALSE)</f>
        <v>ESTANDAR AA</v>
      </c>
      <c r="BO125" s="1" t="s">
        <v>2099</v>
      </c>
      <c r="BP125" s="1" t="s">
        <v>7789</v>
      </c>
      <c r="BQ125" s="1" t="s">
        <v>7638</v>
      </c>
      <c r="BR125" s="1" t="s">
        <v>7639</v>
      </c>
      <c r="BS125" s="1" t="s">
        <v>7640</v>
      </c>
      <c r="BT125">
        <v>72</v>
      </c>
      <c r="BU125" s="1" t="s">
        <v>7</v>
      </c>
      <c r="BV125" s="1" t="s">
        <v>1961</v>
      </c>
      <c r="BW125">
        <v>140</v>
      </c>
      <c r="BX125" s="1" t="s">
        <v>7641</v>
      </c>
      <c r="BY125">
        <v>3650</v>
      </c>
      <c r="BZ125">
        <v>511000</v>
      </c>
      <c r="CA125">
        <v>0.25</v>
      </c>
      <c r="CB125">
        <v>2737.5</v>
      </c>
      <c r="CC125">
        <v>383250</v>
      </c>
      <c r="CD125">
        <v>0.34662100456621003</v>
      </c>
      <c r="CE125">
        <v>132842.5</v>
      </c>
      <c r="CF125">
        <v>2.884995389276775E-2</v>
      </c>
      <c r="CG125">
        <v>3832.5</v>
      </c>
      <c r="CH125">
        <v>129010</v>
      </c>
      <c r="CI125">
        <v>250407.5</v>
      </c>
      <c r="CJ125">
        <v>379417.5</v>
      </c>
      <c r="CK125">
        <v>2710.125</v>
      </c>
    </row>
    <row r="126" spans="62:89" x14ac:dyDescent="0.25">
      <c r="BJ126" s="1" t="s">
        <v>372</v>
      </c>
      <c r="BK126" s="1" t="s">
        <v>373</v>
      </c>
      <c r="BL126" s="1" t="str">
        <f>VLOOKUP(BK126,INVENTARIOHABITTA[#All],8,FALSE)</f>
        <v>ESTANDAR AA</v>
      </c>
      <c r="BO126" s="1" t="s">
        <v>2101</v>
      </c>
      <c r="BP126" s="1" t="s">
        <v>7790</v>
      </c>
      <c r="BQ126" s="1" t="s">
        <v>7638</v>
      </c>
      <c r="BR126" s="1" t="s">
        <v>7639</v>
      </c>
      <c r="BS126" s="1" t="s">
        <v>7640</v>
      </c>
      <c r="BT126">
        <v>73</v>
      </c>
      <c r="BU126" s="1" t="s">
        <v>7</v>
      </c>
      <c r="BV126" s="1" t="s">
        <v>1961</v>
      </c>
      <c r="BW126">
        <v>140</v>
      </c>
      <c r="BX126" s="1" t="s">
        <v>7641</v>
      </c>
      <c r="BY126">
        <v>3650</v>
      </c>
      <c r="BZ126">
        <v>511000</v>
      </c>
      <c r="CA126">
        <v>0.25</v>
      </c>
      <c r="CB126">
        <v>2737.5</v>
      </c>
      <c r="CC126">
        <v>383250</v>
      </c>
      <c r="CD126">
        <v>0.1</v>
      </c>
      <c r="CE126">
        <v>38325</v>
      </c>
      <c r="CF126">
        <v>0.1</v>
      </c>
      <c r="CG126">
        <v>3832.5</v>
      </c>
      <c r="CH126">
        <v>34492.5</v>
      </c>
      <c r="CI126">
        <v>344925</v>
      </c>
      <c r="CJ126">
        <v>379417.5</v>
      </c>
      <c r="CK126">
        <v>2710.125</v>
      </c>
    </row>
    <row r="127" spans="62:89" x14ac:dyDescent="0.25">
      <c r="BJ127" s="1" t="s">
        <v>374</v>
      </c>
      <c r="BK127" s="1" t="s">
        <v>375</v>
      </c>
      <c r="BL127" s="1" t="str">
        <f>VLOOKUP(BK127,INVENTARIOHABITTA[#All],8,FALSE)</f>
        <v>ESTANDAR AA</v>
      </c>
      <c r="BO127" s="1" t="s">
        <v>2103</v>
      </c>
      <c r="BP127" s="1" t="s">
        <v>7791</v>
      </c>
      <c r="BQ127" s="1" t="s">
        <v>7638</v>
      </c>
      <c r="BR127" s="1" t="s">
        <v>7639</v>
      </c>
      <c r="BS127" s="1" t="s">
        <v>7640</v>
      </c>
      <c r="BT127">
        <v>74</v>
      </c>
      <c r="BU127" s="1" t="s">
        <v>7</v>
      </c>
      <c r="BV127" s="1" t="s">
        <v>1961</v>
      </c>
      <c r="BW127">
        <v>140</v>
      </c>
      <c r="BX127" s="1" t="s">
        <v>7641</v>
      </c>
      <c r="BY127">
        <v>3650</v>
      </c>
      <c r="BZ127">
        <v>511000</v>
      </c>
      <c r="CA127">
        <v>0.25</v>
      </c>
      <c r="CB127">
        <v>2737.5</v>
      </c>
      <c r="CC127">
        <v>383250</v>
      </c>
      <c r="CD127">
        <v>0.1</v>
      </c>
      <c r="CE127">
        <v>38325</v>
      </c>
      <c r="CF127">
        <v>0.1</v>
      </c>
      <c r="CG127">
        <v>3832.5</v>
      </c>
      <c r="CH127">
        <v>34492.5</v>
      </c>
      <c r="CI127">
        <v>344925</v>
      </c>
      <c r="CJ127">
        <v>379417.5</v>
      </c>
      <c r="CK127">
        <v>2710.125</v>
      </c>
    </row>
    <row r="128" spans="62:89" x14ac:dyDescent="0.25">
      <c r="BJ128" s="1" t="s">
        <v>376</v>
      </c>
      <c r="BK128" s="1" t="s">
        <v>377</v>
      </c>
      <c r="BL128" s="1" t="str">
        <f>VLOOKUP(BK128,INVENTARIOHABITTA[#All],8,FALSE)</f>
        <v>ESTANDAR AA</v>
      </c>
      <c r="BO128" s="1" t="s">
        <v>2105</v>
      </c>
      <c r="BP128" s="1" t="s">
        <v>7792</v>
      </c>
      <c r="BQ128" s="1" t="s">
        <v>7638</v>
      </c>
      <c r="BR128" s="1" t="s">
        <v>7639</v>
      </c>
      <c r="BS128" s="1" t="s">
        <v>7640</v>
      </c>
      <c r="BT128" t="s">
        <v>7793</v>
      </c>
      <c r="BU128" s="1" t="s">
        <v>7</v>
      </c>
      <c r="BV128" s="1" t="s">
        <v>146</v>
      </c>
      <c r="BW128">
        <v>169.99</v>
      </c>
      <c r="BX128" s="1" t="s">
        <v>7641</v>
      </c>
      <c r="BY128">
        <v>2655.9224999999997</v>
      </c>
      <c r="BZ128">
        <v>451480.26577499998</v>
      </c>
      <c r="CA128">
        <v>0.3</v>
      </c>
      <c r="CB128">
        <v>2655.9224999999997</v>
      </c>
      <c r="CC128">
        <v>451480.26577499998</v>
      </c>
      <c r="CD128">
        <v>0.1</v>
      </c>
      <c r="CE128">
        <v>196431.6</v>
      </c>
      <c r="CF128">
        <v>0</v>
      </c>
      <c r="CG128">
        <v>0</v>
      </c>
      <c r="CH128">
        <v>196431.6</v>
      </c>
      <c r="CI128">
        <v>255048.66577499997</v>
      </c>
      <c r="CJ128">
        <v>451480.26577499998</v>
      </c>
      <c r="CK128">
        <v>2655.9224999999997</v>
      </c>
    </row>
    <row r="129" spans="62:89" x14ac:dyDescent="0.25">
      <c r="BJ129" s="1" t="s">
        <v>378</v>
      </c>
      <c r="BK129" s="1" t="s">
        <v>379</v>
      </c>
      <c r="BL129" s="1" t="str">
        <f>VLOOKUP(BK129,INVENTARIOHABITTA[#All],8,FALSE)</f>
        <v>ESTANDAR AA</v>
      </c>
      <c r="BP129" s="1" t="s">
        <v>7794</v>
      </c>
      <c r="BQ129" s="1" t="s">
        <v>7638</v>
      </c>
      <c r="BR129" s="1" t="s">
        <v>7639</v>
      </c>
      <c r="BS129" s="1" t="s">
        <v>7640</v>
      </c>
      <c r="BT129">
        <v>75</v>
      </c>
      <c r="BU129" s="1" t="s">
        <v>7</v>
      </c>
      <c r="BV129" s="1" t="s">
        <v>146</v>
      </c>
      <c r="BW129">
        <v>160</v>
      </c>
      <c r="BX129" s="1" t="s">
        <v>7641</v>
      </c>
      <c r="BY129">
        <v>3832.5</v>
      </c>
      <c r="BZ129">
        <v>613200</v>
      </c>
      <c r="CA129">
        <v>0.3</v>
      </c>
      <c r="CB129">
        <v>2682.75</v>
      </c>
      <c r="CC129">
        <v>429240</v>
      </c>
      <c r="CD129">
        <v>0.1</v>
      </c>
      <c r="CE129">
        <v>42924</v>
      </c>
      <c r="CF129">
        <v>0.10000000000000002</v>
      </c>
      <c r="CG129">
        <v>4292.4000000000005</v>
      </c>
      <c r="CH129">
        <v>38631.599999999999</v>
      </c>
      <c r="CI129">
        <v>386316</v>
      </c>
      <c r="CJ129">
        <v>424947.6</v>
      </c>
      <c r="CK129">
        <v>2655.9224999999997</v>
      </c>
    </row>
    <row r="130" spans="62:89" x14ac:dyDescent="0.25">
      <c r="BJ130" s="1" t="s">
        <v>380</v>
      </c>
      <c r="BK130" s="1" t="s">
        <v>381</v>
      </c>
      <c r="BL130" s="1" t="str">
        <f>VLOOKUP(BK130,INVENTARIOHABITTA[#All],8,FALSE)</f>
        <v>ESTANDAR AA</v>
      </c>
      <c r="BO130" s="1" t="s">
        <v>2107</v>
      </c>
      <c r="BP130" s="1" t="s">
        <v>7795</v>
      </c>
      <c r="BQ130" s="1" t="s">
        <v>7638</v>
      </c>
      <c r="BR130" s="1" t="s">
        <v>7639</v>
      </c>
      <c r="BS130" s="1" t="s">
        <v>7640</v>
      </c>
      <c r="BT130">
        <v>76</v>
      </c>
      <c r="BU130" s="1" t="s">
        <v>7</v>
      </c>
      <c r="BV130" s="1" t="s">
        <v>146</v>
      </c>
      <c r="BW130">
        <v>160</v>
      </c>
      <c r="BX130" s="1" t="s">
        <v>7641</v>
      </c>
      <c r="BY130">
        <v>3832.5</v>
      </c>
      <c r="BZ130">
        <v>613200</v>
      </c>
      <c r="CA130">
        <v>0.25</v>
      </c>
      <c r="CB130">
        <v>2874.375</v>
      </c>
      <c r="CC130">
        <v>459900</v>
      </c>
      <c r="CD130">
        <v>0.1</v>
      </c>
      <c r="CE130">
        <v>45990</v>
      </c>
      <c r="CF130">
        <v>0.1</v>
      </c>
      <c r="CG130">
        <v>4599</v>
      </c>
      <c r="CH130">
        <v>41391</v>
      </c>
      <c r="CI130">
        <v>413910</v>
      </c>
      <c r="CJ130">
        <v>455301</v>
      </c>
      <c r="CK130">
        <v>2845.6312499999999</v>
      </c>
    </row>
    <row r="131" spans="62:89" x14ac:dyDescent="0.25">
      <c r="BJ131" s="1" t="s">
        <v>382</v>
      </c>
      <c r="BK131" s="1" t="s">
        <v>383</v>
      </c>
      <c r="BL131" s="1" t="str">
        <f>VLOOKUP(BK131,INVENTARIOHABITTA[#All],8,FALSE)</f>
        <v>ESTANDAR AA</v>
      </c>
      <c r="BO131" s="1" t="s">
        <v>2109</v>
      </c>
      <c r="BP131" s="1" t="s">
        <v>7796</v>
      </c>
      <c r="BQ131" s="1" t="s">
        <v>7638</v>
      </c>
      <c r="BR131" s="1" t="s">
        <v>7639</v>
      </c>
      <c r="BS131" s="1" t="s">
        <v>7640</v>
      </c>
      <c r="BT131">
        <v>77</v>
      </c>
      <c r="BU131" s="1" t="s">
        <v>7</v>
      </c>
      <c r="BV131" s="1" t="s">
        <v>146</v>
      </c>
      <c r="BW131">
        <v>160</v>
      </c>
      <c r="BX131" s="1" t="s">
        <v>7641</v>
      </c>
      <c r="BY131">
        <v>3832.5</v>
      </c>
      <c r="BZ131">
        <v>613200</v>
      </c>
      <c r="CA131">
        <v>0.25</v>
      </c>
      <c r="CB131">
        <v>2874.375</v>
      </c>
      <c r="CC131">
        <v>459900</v>
      </c>
      <c r="CD131">
        <v>0.1</v>
      </c>
      <c r="CE131">
        <v>45990</v>
      </c>
      <c r="CF131">
        <v>0</v>
      </c>
      <c r="CG131">
        <v>0</v>
      </c>
      <c r="CH131">
        <v>45990</v>
      </c>
      <c r="CI131">
        <v>413910</v>
      </c>
      <c r="CJ131">
        <v>459900</v>
      </c>
      <c r="CK131">
        <v>2874.375</v>
      </c>
    </row>
    <row r="132" spans="62:89" x14ac:dyDescent="0.25">
      <c r="BJ132" s="1" t="s">
        <v>384</v>
      </c>
      <c r="BK132" s="1" t="s">
        <v>385</v>
      </c>
      <c r="BL132" s="1" t="str">
        <f>VLOOKUP(BK132,INVENTARIOHABITTA[#All],8,FALSE)</f>
        <v>ESTANDAR AA</v>
      </c>
      <c r="BO132" s="1" t="s">
        <v>2111</v>
      </c>
      <c r="BP132" s="1" t="s">
        <v>7797</v>
      </c>
      <c r="BQ132" s="1" t="s">
        <v>7638</v>
      </c>
      <c r="BR132" s="1" t="s">
        <v>7639</v>
      </c>
      <c r="BS132" s="1" t="s">
        <v>7640</v>
      </c>
      <c r="BT132">
        <v>78</v>
      </c>
      <c r="BU132" s="1" t="s">
        <v>7</v>
      </c>
      <c r="BV132" s="1" t="s">
        <v>1961</v>
      </c>
      <c r="BW132">
        <v>160</v>
      </c>
      <c r="BX132" s="1" t="s">
        <v>7641</v>
      </c>
      <c r="BY132">
        <v>3650</v>
      </c>
      <c r="BZ132">
        <v>584000</v>
      </c>
      <c r="CA132">
        <v>0.25</v>
      </c>
      <c r="CB132">
        <v>2737.5</v>
      </c>
      <c r="CC132">
        <v>438000</v>
      </c>
      <c r="CD132">
        <v>0.1</v>
      </c>
      <c r="CE132">
        <v>43800</v>
      </c>
      <c r="CF132">
        <v>0.1</v>
      </c>
      <c r="CG132">
        <v>4380</v>
      </c>
      <c r="CH132">
        <v>39420</v>
      </c>
      <c r="CI132">
        <v>394200</v>
      </c>
      <c r="CJ132">
        <v>433620</v>
      </c>
      <c r="CK132">
        <v>2710.125</v>
      </c>
    </row>
    <row r="133" spans="62:89" x14ac:dyDescent="0.25">
      <c r="BJ133" s="1" t="s">
        <v>386</v>
      </c>
      <c r="BK133" s="1" t="s">
        <v>387</v>
      </c>
      <c r="BL133" s="1" t="str">
        <f>VLOOKUP(BK133,INVENTARIOHABITTA[#All],8,FALSE)</f>
        <v>ESTANDAR AA</v>
      </c>
      <c r="BP133" s="1" t="s">
        <v>7798</v>
      </c>
      <c r="BQ133" s="1" t="s">
        <v>7638</v>
      </c>
      <c r="BR133" s="1" t="s">
        <v>7639</v>
      </c>
      <c r="BS133" s="1" t="s">
        <v>7640</v>
      </c>
      <c r="BT133">
        <v>79</v>
      </c>
      <c r="BU133" s="1" t="s">
        <v>7</v>
      </c>
      <c r="BV133" s="1" t="s">
        <v>1961</v>
      </c>
      <c r="BW133">
        <v>160</v>
      </c>
      <c r="BX133" s="1" t="s">
        <v>7641</v>
      </c>
      <c r="BY133">
        <v>3650</v>
      </c>
      <c r="BZ133">
        <v>584000</v>
      </c>
      <c r="CA133">
        <v>0.25</v>
      </c>
      <c r="CB133">
        <v>2737.5</v>
      </c>
      <c r="CC133">
        <v>438000</v>
      </c>
      <c r="CD133">
        <v>0.1</v>
      </c>
      <c r="CE133">
        <v>43800</v>
      </c>
      <c r="CF133">
        <v>0.1</v>
      </c>
      <c r="CG133">
        <v>4380</v>
      </c>
      <c r="CH133">
        <v>39420</v>
      </c>
      <c r="CI133">
        <v>394200</v>
      </c>
      <c r="CJ133">
        <v>433620</v>
      </c>
      <c r="CK133">
        <v>2710.125</v>
      </c>
    </row>
    <row r="134" spans="62:89" x14ac:dyDescent="0.25">
      <c r="BJ134" s="1" t="s">
        <v>388</v>
      </c>
      <c r="BK134" s="1" t="s">
        <v>389</v>
      </c>
      <c r="BL134" s="1" t="str">
        <f>VLOOKUP(BK134,INVENTARIOHABITTA[#All],8,FALSE)</f>
        <v>ESTANDAR AA</v>
      </c>
      <c r="BO134" s="1" t="s">
        <v>2113</v>
      </c>
      <c r="BP134" s="1" t="s">
        <v>7799</v>
      </c>
      <c r="BQ134" s="1" t="s">
        <v>7638</v>
      </c>
      <c r="BR134" s="1" t="s">
        <v>7650</v>
      </c>
      <c r="BS134" s="1" t="s">
        <v>7651</v>
      </c>
      <c r="BT134" t="s">
        <v>7800</v>
      </c>
      <c r="BU134" s="1" t="s">
        <v>7</v>
      </c>
      <c r="BV134" s="1" t="s">
        <v>1961</v>
      </c>
      <c r="BW134">
        <v>128</v>
      </c>
      <c r="BX134" s="1" t="s">
        <v>7641</v>
      </c>
      <c r="BY134">
        <v>2710.125</v>
      </c>
      <c r="BZ134">
        <v>346896</v>
      </c>
      <c r="CA134">
        <v>0</v>
      </c>
      <c r="CB134">
        <v>2710.125</v>
      </c>
      <c r="CC134">
        <v>346896</v>
      </c>
      <c r="CD134">
        <v>0.19255050505050506</v>
      </c>
      <c r="CE134">
        <v>66795</v>
      </c>
      <c r="CF134">
        <v>0</v>
      </c>
      <c r="CG134">
        <v>0</v>
      </c>
      <c r="CH134">
        <v>66795</v>
      </c>
      <c r="CI134">
        <v>280101</v>
      </c>
      <c r="CJ134">
        <v>346896</v>
      </c>
      <c r="CK134">
        <v>2710.125</v>
      </c>
    </row>
    <row r="135" spans="62:89" x14ac:dyDescent="0.25">
      <c r="BJ135" s="1" t="s">
        <v>390</v>
      </c>
      <c r="BK135" s="1" t="s">
        <v>391</v>
      </c>
      <c r="BL135" s="1" t="str">
        <f>VLOOKUP(BK135,INVENTARIOHABITTA[#All],8,FALSE)</f>
        <v>ESTANDAR AA</v>
      </c>
      <c r="BO135" s="1" t="s">
        <v>2115</v>
      </c>
      <c r="BP135" s="1" t="s">
        <v>7801</v>
      </c>
      <c r="BQ135" s="1" t="s">
        <v>7638</v>
      </c>
      <c r="BR135" s="1" t="s">
        <v>7650</v>
      </c>
      <c r="BS135" s="1" t="s">
        <v>7651</v>
      </c>
      <c r="BT135" t="s">
        <v>7802</v>
      </c>
      <c r="BU135" s="1" t="s">
        <v>7</v>
      </c>
      <c r="BV135" s="1" t="s">
        <v>1961</v>
      </c>
      <c r="BW135">
        <v>128</v>
      </c>
      <c r="BX135" s="1" t="s">
        <v>7641</v>
      </c>
      <c r="BY135">
        <v>2710.125</v>
      </c>
      <c r="BZ135">
        <v>346896</v>
      </c>
      <c r="CA135">
        <v>0</v>
      </c>
      <c r="CB135">
        <v>2710.125</v>
      </c>
      <c r="CC135">
        <v>346896</v>
      </c>
      <c r="CD135">
        <v>0.19255050505050506</v>
      </c>
      <c r="CE135">
        <v>66795</v>
      </c>
      <c r="CF135">
        <v>0</v>
      </c>
      <c r="CG135">
        <v>0</v>
      </c>
      <c r="CH135">
        <v>66795</v>
      </c>
      <c r="CI135">
        <v>280101</v>
      </c>
      <c r="CJ135">
        <v>346896</v>
      </c>
      <c r="CK135">
        <v>2710.125</v>
      </c>
    </row>
    <row r="136" spans="62:89" x14ac:dyDescent="0.25">
      <c r="BJ136" s="1" t="s">
        <v>392</v>
      </c>
      <c r="BK136" s="1" t="s">
        <v>393</v>
      </c>
      <c r="BL136" s="1" t="str">
        <f>VLOOKUP(BK136,INVENTARIOHABITTA[#All],8,FALSE)</f>
        <v>ESTANDAR AA</v>
      </c>
      <c r="BO136" s="1" t="s">
        <v>2117</v>
      </c>
      <c r="BP136" s="1" t="s">
        <v>7803</v>
      </c>
      <c r="BQ136" s="1" t="s">
        <v>7638</v>
      </c>
      <c r="BR136" s="1" t="s">
        <v>7639</v>
      </c>
      <c r="BS136" s="1" t="s">
        <v>7640</v>
      </c>
      <c r="BT136">
        <v>80</v>
      </c>
      <c r="BU136" s="1" t="s">
        <v>7</v>
      </c>
      <c r="BV136" s="1" t="s">
        <v>1961</v>
      </c>
      <c r="BW136">
        <v>160</v>
      </c>
      <c r="BX136" s="1" t="s">
        <v>7641</v>
      </c>
      <c r="BY136">
        <v>3650</v>
      </c>
      <c r="BZ136">
        <v>584000</v>
      </c>
      <c r="CA136">
        <v>0.25</v>
      </c>
      <c r="CB136">
        <v>2737.5</v>
      </c>
      <c r="CC136">
        <v>438000</v>
      </c>
      <c r="CD136">
        <v>0.1</v>
      </c>
      <c r="CE136">
        <v>43800</v>
      </c>
      <c r="CF136">
        <v>0.1</v>
      </c>
      <c r="CG136">
        <v>4380</v>
      </c>
      <c r="CH136">
        <v>39420</v>
      </c>
      <c r="CI136">
        <v>394200</v>
      </c>
      <c r="CJ136">
        <v>433620</v>
      </c>
      <c r="CK136">
        <v>2710.125</v>
      </c>
    </row>
    <row r="137" spans="62:89" x14ac:dyDescent="0.25">
      <c r="BJ137" s="1" t="s">
        <v>394</v>
      </c>
      <c r="BK137" s="1" t="s">
        <v>395</v>
      </c>
      <c r="BL137" s="1" t="str">
        <f>VLOOKUP(BK137,INVENTARIOHABITTA[#All],8,FALSE)</f>
        <v>ESTANDAR AA</v>
      </c>
      <c r="BP137" s="1" t="s">
        <v>7804</v>
      </c>
      <c r="BQ137" s="1" t="s">
        <v>7638</v>
      </c>
      <c r="BR137" s="1" t="s">
        <v>7639</v>
      </c>
      <c r="BS137" s="1" t="s">
        <v>7640</v>
      </c>
      <c r="BT137">
        <v>81</v>
      </c>
      <c r="BU137" s="1" t="s">
        <v>7</v>
      </c>
      <c r="BV137" s="1" t="s">
        <v>1961</v>
      </c>
      <c r="BW137">
        <v>160</v>
      </c>
      <c r="BX137" s="1" t="s">
        <v>7641</v>
      </c>
      <c r="BY137">
        <v>3650</v>
      </c>
      <c r="BZ137">
        <v>584000</v>
      </c>
      <c r="CA137">
        <v>0.25</v>
      </c>
      <c r="CB137">
        <v>2737.5</v>
      </c>
      <c r="CC137">
        <v>438000</v>
      </c>
      <c r="CD137">
        <v>0.1</v>
      </c>
      <c r="CE137">
        <v>43800</v>
      </c>
      <c r="CF137">
        <v>0.1</v>
      </c>
      <c r="CG137">
        <v>4380</v>
      </c>
      <c r="CH137">
        <v>39420</v>
      </c>
      <c r="CI137">
        <v>394200</v>
      </c>
      <c r="CJ137">
        <v>433620</v>
      </c>
      <c r="CK137">
        <v>2710.125</v>
      </c>
    </row>
    <row r="138" spans="62:89" x14ac:dyDescent="0.25">
      <c r="BJ138" s="1" t="s">
        <v>396</v>
      </c>
      <c r="BK138" s="1" t="s">
        <v>397</v>
      </c>
      <c r="BL138" s="1" t="str">
        <f>VLOOKUP(BK138,INVENTARIOHABITTA[#All],8,FALSE)</f>
        <v>ESTANDAR AA</v>
      </c>
      <c r="BO138" s="1" t="s">
        <v>2119</v>
      </c>
      <c r="BP138" s="1" t="s">
        <v>7805</v>
      </c>
      <c r="BQ138" s="1" t="s">
        <v>7638</v>
      </c>
      <c r="BR138" s="1" t="s">
        <v>7639</v>
      </c>
      <c r="BS138" s="1" t="s">
        <v>7640</v>
      </c>
      <c r="BT138" t="s">
        <v>7806</v>
      </c>
      <c r="BU138" s="1" t="s">
        <v>7</v>
      </c>
      <c r="BV138" s="1" t="s">
        <v>60</v>
      </c>
      <c r="BW138">
        <v>152.80000000000001</v>
      </c>
      <c r="BX138" s="1" t="s">
        <v>7641</v>
      </c>
      <c r="BY138">
        <v>2710.125</v>
      </c>
      <c r="BZ138">
        <v>414107.10000000003</v>
      </c>
      <c r="CA138">
        <v>0</v>
      </c>
      <c r="CB138">
        <v>2710.125</v>
      </c>
      <c r="CC138">
        <v>414107.10000000003</v>
      </c>
      <c r="CD138">
        <v>0.34295475735624914</v>
      </c>
      <c r="CE138">
        <v>142020</v>
      </c>
      <c r="CF138">
        <v>0</v>
      </c>
      <c r="CG138">
        <v>0</v>
      </c>
      <c r="CH138">
        <v>142020</v>
      </c>
      <c r="CI138">
        <v>272087.10000000003</v>
      </c>
      <c r="CJ138">
        <v>414107.10000000003</v>
      </c>
      <c r="CK138">
        <v>2710.125</v>
      </c>
    </row>
    <row r="139" spans="62:89" x14ac:dyDescent="0.25">
      <c r="BJ139" s="1" t="s">
        <v>398</v>
      </c>
      <c r="BK139" s="1" t="s">
        <v>399</v>
      </c>
      <c r="BL139" s="1" t="str">
        <f>VLOOKUP(BK139,INVENTARIOHABITTA[#All],8,FALSE)</f>
        <v>ESTANDAR AA</v>
      </c>
      <c r="BO139" s="1" t="s">
        <v>2121</v>
      </c>
      <c r="BP139" s="1" t="s">
        <v>7807</v>
      </c>
      <c r="BQ139" s="1" t="s">
        <v>7638</v>
      </c>
      <c r="BR139" s="1" t="s">
        <v>7639</v>
      </c>
      <c r="BS139" s="1" t="s">
        <v>7640</v>
      </c>
      <c r="BT139">
        <v>82</v>
      </c>
      <c r="BU139" s="1" t="s">
        <v>7</v>
      </c>
      <c r="BV139" s="1" t="s">
        <v>1961</v>
      </c>
      <c r="BW139">
        <v>160</v>
      </c>
      <c r="BX139" s="1" t="s">
        <v>7641</v>
      </c>
      <c r="BY139">
        <v>3650</v>
      </c>
      <c r="BZ139">
        <v>584000</v>
      </c>
      <c r="CA139">
        <v>0.25</v>
      </c>
      <c r="CB139">
        <v>2737.5</v>
      </c>
      <c r="CC139">
        <v>438000</v>
      </c>
      <c r="CD139">
        <v>0.1</v>
      </c>
      <c r="CE139">
        <v>43800</v>
      </c>
      <c r="CF139">
        <v>0.1</v>
      </c>
      <c r="CG139">
        <v>4380</v>
      </c>
      <c r="CH139">
        <v>39420</v>
      </c>
      <c r="CI139">
        <v>394200</v>
      </c>
      <c r="CJ139">
        <v>433620</v>
      </c>
      <c r="CK139">
        <v>2710.125</v>
      </c>
    </row>
    <row r="140" spans="62:89" x14ac:dyDescent="0.25">
      <c r="BJ140" s="1" t="s">
        <v>400</v>
      </c>
      <c r="BK140" s="1" t="s">
        <v>401</v>
      </c>
      <c r="BL140" s="1" t="str">
        <f>VLOOKUP(BK140,INVENTARIOHABITTA[#All],8,FALSE)</f>
        <v>ESTANDAR AA</v>
      </c>
      <c r="BP140" s="1" t="s">
        <v>7808</v>
      </c>
      <c r="BQ140" s="1" t="s">
        <v>7638</v>
      </c>
      <c r="BR140" s="1" t="s">
        <v>7639</v>
      </c>
      <c r="BS140" s="1" t="s">
        <v>7640</v>
      </c>
      <c r="BT140">
        <v>83</v>
      </c>
      <c r="BU140" s="1" t="s">
        <v>7</v>
      </c>
      <c r="BV140" s="1" t="s">
        <v>146</v>
      </c>
      <c r="BW140">
        <v>161.12</v>
      </c>
      <c r="BX140" s="1" t="s">
        <v>7641</v>
      </c>
      <c r="BY140">
        <v>3832.5</v>
      </c>
      <c r="BZ140">
        <v>617492.4</v>
      </c>
      <c r="CA140">
        <v>0.25</v>
      </c>
      <c r="CB140">
        <v>2874.375</v>
      </c>
      <c r="CC140">
        <v>463119.3</v>
      </c>
      <c r="CD140">
        <v>0.1</v>
      </c>
      <c r="CE140">
        <v>46311.93</v>
      </c>
      <c r="CF140">
        <v>0.1</v>
      </c>
      <c r="CG140">
        <v>4631.1930000000002</v>
      </c>
      <c r="CH140">
        <v>41680.737000000001</v>
      </c>
      <c r="CI140">
        <v>416807.37</v>
      </c>
      <c r="CJ140">
        <v>458488.10700000002</v>
      </c>
      <c r="CK140">
        <v>2845.6312499999999</v>
      </c>
    </row>
    <row r="141" spans="62:89" x14ac:dyDescent="0.25">
      <c r="BJ141" s="1" t="s">
        <v>402</v>
      </c>
      <c r="BK141" s="1" t="s">
        <v>403</v>
      </c>
      <c r="BL141" s="1" t="str">
        <f>VLOOKUP(BK141,INVENTARIOHABITTA[#All],8,FALSE)</f>
        <v>PREMIUM AA</v>
      </c>
      <c r="BO141" s="1" t="s">
        <v>2123</v>
      </c>
      <c r="BP141" s="1" t="s">
        <v>7809</v>
      </c>
      <c r="BQ141" s="1" t="s">
        <v>7638</v>
      </c>
      <c r="BR141" s="1" t="s">
        <v>7639</v>
      </c>
      <c r="BS141" s="1" t="s">
        <v>7640</v>
      </c>
      <c r="BT141" t="s">
        <v>7810</v>
      </c>
      <c r="BU141" s="1" t="s">
        <v>7</v>
      </c>
      <c r="BV141" s="1" t="s">
        <v>146</v>
      </c>
      <c r="BW141">
        <v>160</v>
      </c>
      <c r="BX141" s="1" t="s">
        <v>7641</v>
      </c>
      <c r="BY141">
        <v>2845.6312499999999</v>
      </c>
      <c r="BZ141">
        <v>455301</v>
      </c>
      <c r="CA141">
        <v>0</v>
      </c>
      <c r="CB141">
        <v>2845.6312499999999</v>
      </c>
      <c r="CC141">
        <v>455301</v>
      </c>
      <c r="CD141">
        <v>0.34925321929888137</v>
      </c>
      <c r="CE141">
        <v>129673.54</v>
      </c>
      <c r="CF141">
        <v>0</v>
      </c>
      <c r="CG141">
        <v>0</v>
      </c>
      <c r="CH141">
        <v>129673.54</v>
      </c>
      <c r="CI141">
        <v>325627.46000000002</v>
      </c>
      <c r="CJ141">
        <v>455301</v>
      </c>
      <c r="CK141">
        <v>2845.6312499999999</v>
      </c>
    </row>
    <row r="142" spans="62:89" x14ac:dyDescent="0.25">
      <c r="BJ142" s="1" t="s">
        <v>404</v>
      </c>
      <c r="BK142" s="1" t="s">
        <v>405</v>
      </c>
      <c r="BL142" s="1" t="str">
        <f>VLOOKUP(BK142,INVENTARIOHABITTA[#All],8,FALSE)</f>
        <v>ESTANDAR AAA</v>
      </c>
      <c r="BO142" s="1" t="s">
        <v>2125</v>
      </c>
      <c r="BP142" s="1" t="s">
        <v>7811</v>
      </c>
      <c r="BQ142" s="1" t="s">
        <v>7638</v>
      </c>
      <c r="BR142" s="1" t="s">
        <v>7639</v>
      </c>
      <c r="BS142" s="1" t="s">
        <v>7640</v>
      </c>
      <c r="BT142">
        <v>84</v>
      </c>
      <c r="BU142" s="1" t="s">
        <v>7</v>
      </c>
      <c r="BV142" s="1" t="s">
        <v>146</v>
      </c>
      <c r="BW142">
        <v>160</v>
      </c>
      <c r="BX142" s="1" t="s">
        <v>7641</v>
      </c>
      <c r="BY142">
        <v>3832.5</v>
      </c>
      <c r="BZ142">
        <v>613200</v>
      </c>
      <c r="CA142">
        <v>0.25</v>
      </c>
      <c r="CB142">
        <v>2874.375</v>
      </c>
      <c r="CC142">
        <v>459900</v>
      </c>
      <c r="CD142">
        <v>0.1</v>
      </c>
      <c r="CE142">
        <v>45990</v>
      </c>
      <c r="CF142">
        <v>0</v>
      </c>
      <c r="CG142">
        <v>0</v>
      </c>
      <c r="CH142">
        <v>45990</v>
      </c>
      <c r="CI142">
        <v>413910</v>
      </c>
      <c r="CJ142">
        <v>459900</v>
      </c>
      <c r="CK142">
        <v>2874.375</v>
      </c>
    </row>
    <row r="143" spans="62:89" x14ac:dyDescent="0.25">
      <c r="BJ143" s="1" t="s">
        <v>406</v>
      </c>
      <c r="BK143" s="1" t="s">
        <v>407</v>
      </c>
      <c r="BL143" s="1" t="str">
        <f>VLOOKUP(BK143,INVENTARIOHABITTA[#All],8,FALSE)</f>
        <v>ESTANDAR AA</v>
      </c>
      <c r="BO143" s="1" t="s">
        <v>2127</v>
      </c>
      <c r="BP143" s="1" t="s">
        <v>7812</v>
      </c>
      <c r="BQ143" s="1" t="s">
        <v>7638</v>
      </c>
      <c r="BR143" s="1" t="s">
        <v>7639</v>
      </c>
      <c r="BS143" s="1" t="s">
        <v>7640</v>
      </c>
      <c r="BT143">
        <v>85</v>
      </c>
      <c r="BU143" s="1" t="s">
        <v>7</v>
      </c>
      <c r="BV143" s="1" t="s">
        <v>146</v>
      </c>
      <c r="BW143">
        <v>160</v>
      </c>
      <c r="BX143" s="1" t="s">
        <v>7641</v>
      </c>
      <c r="BY143">
        <v>3832.5</v>
      </c>
      <c r="BZ143">
        <v>613200</v>
      </c>
      <c r="CA143">
        <v>0.25</v>
      </c>
      <c r="CB143">
        <v>2874.375</v>
      </c>
      <c r="CC143">
        <v>459900</v>
      </c>
      <c r="CD143">
        <v>0.1</v>
      </c>
      <c r="CE143">
        <v>45990</v>
      </c>
      <c r="CF143">
        <v>0.1</v>
      </c>
      <c r="CG143">
        <v>4599</v>
      </c>
      <c r="CH143">
        <v>41391</v>
      </c>
      <c r="CI143">
        <v>413910</v>
      </c>
      <c r="CJ143">
        <v>455301</v>
      </c>
      <c r="CK143">
        <v>2845.6312499999999</v>
      </c>
    </row>
    <row r="144" spans="62:89" x14ac:dyDescent="0.25">
      <c r="BJ144" s="1" t="s">
        <v>408</v>
      </c>
      <c r="BK144" s="1" t="s">
        <v>409</v>
      </c>
      <c r="BL144" s="1" t="str">
        <f>VLOOKUP(BK144,INVENTARIOHABITTA[#All],8,FALSE)</f>
        <v>ESTANDAR AA</v>
      </c>
      <c r="BO144" s="1" t="s">
        <v>2129</v>
      </c>
      <c r="BP144" s="1" t="s">
        <v>7813</v>
      </c>
      <c r="BQ144" s="1" t="s">
        <v>7638</v>
      </c>
      <c r="BR144" s="1" t="s">
        <v>7639</v>
      </c>
      <c r="BS144" s="1" t="s">
        <v>7640</v>
      </c>
      <c r="BT144">
        <v>86</v>
      </c>
      <c r="BU144" s="1" t="s">
        <v>7</v>
      </c>
      <c r="BV144" s="1" t="s">
        <v>146</v>
      </c>
      <c r="BW144">
        <v>160</v>
      </c>
      <c r="BX144" s="1" t="s">
        <v>7641</v>
      </c>
      <c r="BY144">
        <v>3832.5</v>
      </c>
      <c r="BZ144">
        <v>613200</v>
      </c>
      <c r="CA144">
        <v>0.25</v>
      </c>
      <c r="CB144">
        <v>2874.375</v>
      </c>
      <c r="CC144">
        <v>459900</v>
      </c>
      <c r="CD144">
        <v>0.1</v>
      </c>
      <c r="CE144">
        <v>45990</v>
      </c>
      <c r="CF144">
        <v>0.1</v>
      </c>
      <c r="CG144">
        <v>4599</v>
      </c>
      <c r="CH144">
        <v>41391</v>
      </c>
      <c r="CI144">
        <v>413910</v>
      </c>
      <c r="CJ144">
        <v>455301</v>
      </c>
      <c r="CK144">
        <v>2845.6312499999999</v>
      </c>
    </row>
    <row r="145" spans="62:89" x14ac:dyDescent="0.25">
      <c r="BJ145" s="1" t="s">
        <v>410</v>
      </c>
      <c r="BK145" s="1" t="s">
        <v>411</v>
      </c>
      <c r="BL145" s="1" t="str">
        <f>VLOOKUP(BK145,INVENTARIOHABITTA[#All],8,FALSE)</f>
        <v>ESTANDAR AA</v>
      </c>
      <c r="BO145" s="1" t="s">
        <v>2131</v>
      </c>
      <c r="BP145" s="1" t="s">
        <v>7814</v>
      </c>
      <c r="BQ145" s="1" t="s">
        <v>7638</v>
      </c>
      <c r="BR145" s="1" t="s">
        <v>7639</v>
      </c>
      <c r="BS145" s="1" t="s">
        <v>7640</v>
      </c>
      <c r="BT145">
        <v>87</v>
      </c>
      <c r="BU145" s="1" t="s">
        <v>7</v>
      </c>
      <c r="BV145" s="1" t="s">
        <v>146</v>
      </c>
      <c r="BW145">
        <v>160</v>
      </c>
      <c r="BX145" s="1" t="s">
        <v>7641</v>
      </c>
      <c r="BY145">
        <v>3832.5</v>
      </c>
      <c r="BZ145">
        <v>613200</v>
      </c>
      <c r="CA145">
        <v>0.25</v>
      </c>
      <c r="CB145">
        <v>2874.375</v>
      </c>
      <c r="CC145">
        <v>459900</v>
      </c>
      <c r="CD145">
        <v>0.1</v>
      </c>
      <c r="CE145">
        <v>45990</v>
      </c>
      <c r="CF145">
        <v>0.1</v>
      </c>
      <c r="CG145">
        <v>4599</v>
      </c>
      <c r="CH145">
        <v>41391</v>
      </c>
      <c r="CI145">
        <v>413910</v>
      </c>
      <c r="CJ145">
        <v>455301</v>
      </c>
      <c r="CK145">
        <v>2845.6312499999999</v>
      </c>
    </row>
    <row r="146" spans="62:89" x14ac:dyDescent="0.25">
      <c r="BJ146" s="1" t="s">
        <v>412</v>
      </c>
      <c r="BK146" s="1" t="s">
        <v>413</v>
      </c>
      <c r="BL146" s="1" t="str">
        <f>VLOOKUP(BK146,INVENTARIOHABITTA[#All],8,FALSE)</f>
        <v>ESTANDAR AA</v>
      </c>
      <c r="BP146" s="1" t="s">
        <v>7815</v>
      </c>
      <c r="BQ146" s="1" t="s">
        <v>7638</v>
      </c>
      <c r="BR146" s="1" t="s">
        <v>7639</v>
      </c>
      <c r="BS146" s="1" t="s">
        <v>7640</v>
      </c>
      <c r="BT146">
        <v>88</v>
      </c>
      <c r="BU146" s="1" t="s">
        <v>7</v>
      </c>
      <c r="BV146" s="1" t="s">
        <v>146</v>
      </c>
      <c r="BW146">
        <v>160</v>
      </c>
      <c r="BX146" s="1" t="s">
        <v>7641</v>
      </c>
      <c r="BY146">
        <v>3832.5</v>
      </c>
      <c r="BZ146">
        <v>613200</v>
      </c>
      <c r="CA146">
        <v>0.25</v>
      </c>
      <c r="CB146">
        <v>2874.375</v>
      </c>
      <c r="CC146">
        <v>459900</v>
      </c>
      <c r="CD146">
        <v>0.1</v>
      </c>
      <c r="CE146">
        <v>45990</v>
      </c>
      <c r="CF146">
        <v>0.1</v>
      </c>
      <c r="CG146">
        <v>4599</v>
      </c>
      <c r="CH146">
        <v>41391</v>
      </c>
      <c r="CI146">
        <v>413910</v>
      </c>
      <c r="CJ146">
        <v>455301</v>
      </c>
      <c r="CK146">
        <v>2845.6312499999999</v>
      </c>
    </row>
    <row r="147" spans="62:89" x14ac:dyDescent="0.25">
      <c r="BJ147" s="1" t="s">
        <v>414</v>
      </c>
      <c r="BK147" s="1" t="s">
        <v>415</v>
      </c>
      <c r="BL147" s="1" t="str">
        <f>VLOOKUP(BK147,INVENTARIOHABITTA[#All],8,FALSE)</f>
        <v>ESTANDAR AA</v>
      </c>
      <c r="BO147" s="1" t="s">
        <v>2133</v>
      </c>
      <c r="BP147" s="1" t="s">
        <v>7816</v>
      </c>
      <c r="BQ147" s="1" t="s">
        <v>7638</v>
      </c>
      <c r="BR147" s="1" t="s">
        <v>7639</v>
      </c>
      <c r="BS147" s="1" t="s">
        <v>7640</v>
      </c>
      <c r="BT147" t="s">
        <v>7817</v>
      </c>
      <c r="BU147" s="1" t="s">
        <v>7</v>
      </c>
      <c r="BV147" s="1" t="s">
        <v>146</v>
      </c>
      <c r="BW147">
        <v>160</v>
      </c>
      <c r="BX147" s="1" t="s">
        <v>7641</v>
      </c>
      <c r="BY147">
        <v>3832.5</v>
      </c>
      <c r="BZ147">
        <v>613200</v>
      </c>
      <c r="CA147">
        <v>0.25</v>
      </c>
      <c r="CB147">
        <v>2874.375</v>
      </c>
      <c r="CC147">
        <v>459900</v>
      </c>
      <c r="CD147">
        <v>0.1</v>
      </c>
      <c r="CE147">
        <v>45990</v>
      </c>
      <c r="CF147">
        <v>0.1</v>
      </c>
      <c r="CG147">
        <v>4599</v>
      </c>
      <c r="CH147">
        <v>41391</v>
      </c>
      <c r="CI147">
        <v>413910</v>
      </c>
      <c r="CJ147">
        <v>455301</v>
      </c>
      <c r="CK147">
        <v>2845.6312499999999</v>
      </c>
    </row>
    <row r="148" spans="62:89" x14ac:dyDescent="0.25">
      <c r="BJ148" s="1" t="s">
        <v>416</v>
      </c>
      <c r="BK148" s="1" t="s">
        <v>417</v>
      </c>
      <c r="BL148" s="1" t="str">
        <f>VLOOKUP(BK148,INVENTARIOHABITTA[#All],8,FALSE)</f>
        <v>ESTANDAR AA</v>
      </c>
      <c r="BO148" s="1" t="s">
        <v>2135</v>
      </c>
      <c r="BP148" s="1" t="s">
        <v>7818</v>
      </c>
      <c r="BQ148" s="1" t="s">
        <v>7638</v>
      </c>
      <c r="BR148" s="1" t="s">
        <v>7639</v>
      </c>
      <c r="BS148" s="1" t="s">
        <v>7640</v>
      </c>
      <c r="BT148">
        <v>89</v>
      </c>
      <c r="BU148" s="1" t="s">
        <v>7</v>
      </c>
      <c r="BV148" s="1" t="s">
        <v>146</v>
      </c>
      <c r="BW148">
        <v>180.92</v>
      </c>
      <c r="BX148" s="1" t="s">
        <v>7641</v>
      </c>
      <c r="BY148">
        <v>3832.5</v>
      </c>
      <c r="BZ148">
        <v>693375.89999999991</v>
      </c>
      <c r="CA148">
        <v>0.25</v>
      </c>
      <c r="CB148">
        <v>2874.375</v>
      </c>
      <c r="CC148">
        <v>520031.92499999999</v>
      </c>
      <c r="CD148">
        <v>0.1</v>
      </c>
      <c r="CE148">
        <v>52003.192500000005</v>
      </c>
      <c r="CF148">
        <v>0.1</v>
      </c>
      <c r="CG148">
        <v>5200.3192500000005</v>
      </c>
      <c r="CH148">
        <v>46802.873250000004</v>
      </c>
      <c r="CI148">
        <v>468028.73249999998</v>
      </c>
      <c r="CJ148">
        <v>514831.60574999999</v>
      </c>
      <c r="CK148">
        <v>2845.6312499999999</v>
      </c>
    </row>
    <row r="149" spans="62:89" x14ac:dyDescent="0.25">
      <c r="BJ149" s="1" t="s">
        <v>418</v>
      </c>
      <c r="BK149" s="1" t="s">
        <v>419</v>
      </c>
      <c r="BL149" s="1" t="str">
        <f>VLOOKUP(BK149,INVENTARIOHABITTA[#All],8,FALSE)</f>
        <v>ESTANDAR AA</v>
      </c>
      <c r="BP149" s="1" t="s">
        <v>7819</v>
      </c>
      <c r="BQ149" s="1" t="s">
        <v>7638</v>
      </c>
      <c r="BR149" s="1" t="s">
        <v>7639</v>
      </c>
      <c r="BS149" s="1" t="s">
        <v>7640</v>
      </c>
      <c r="BT149">
        <v>90</v>
      </c>
      <c r="BU149" s="1" t="s">
        <v>7</v>
      </c>
      <c r="BV149" s="1" t="s">
        <v>1961</v>
      </c>
      <c r="BW149">
        <v>138.88</v>
      </c>
      <c r="BX149" s="1" t="s">
        <v>7641</v>
      </c>
      <c r="BY149">
        <v>3650</v>
      </c>
      <c r="BZ149">
        <v>506912</v>
      </c>
      <c r="CA149">
        <v>0.25</v>
      </c>
      <c r="CB149">
        <v>2737.5</v>
      </c>
      <c r="CC149">
        <v>380184</v>
      </c>
      <c r="CD149">
        <v>0.1</v>
      </c>
      <c r="CE149">
        <v>38018.400000000001</v>
      </c>
      <c r="CF149">
        <v>0.1</v>
      </c>
      <c r="CG149">
        <v>3801.84</v>
      </c>
      <c r="CH149">
        <v>34216.559999999998</v>
      </c>
      <c r="CI149">
        <v>342165.6</v>
      </c>
      <c r="CJ149">
        <v>376382.16</v>
      </c>
      <c r="CK149">
        <v>2710.125</v>
      </c>
    </row>
    <row r="150" spans="62:89" x14ac:dyDescent="0.25">
      <c r="BJ150" s="1" t="s">
        <v>420</v>
      </c>
      <c r="BK150" s="1" t="s">
        <v>421</v>
      </c>
      <c r="BL150" s="1" t="str">
        <f>VLOOKUP(BK150,INVENTARIOHABITTA[#All],8,FALSE)</f>
        <v>ESTANDAR AA</v>
      </c>
      <c r="BO150" s="1" t="s">
        <v>2137</v>
      </c>
      <c r="BP150" s="1" t="s">
        <v>7820</v>
      </c>
      <c r="BQ150" s="1" t="s">
        <v>7638</v>
      </c>
      <c r="BR150" s="1" t="s">
        <v>7639</v>
      </c>
      <c r="BS150" s="1" t="s">
        <v>7640</v>
      </c>
      <c r="BT150" t="s">
        <v>7821</v>
      </c>
      <c r="BU150" s="1" t="s">
        <v>7</v>
      </c>
      <c r="BV150" s="1" t="s">
        <v>146</v>
      </c>
      <c r="BW150">
        <v>160</v>
      </c>
      <c r="BY150">
        <v>2710.125</v>
      </c>
      <c r="BZ150">
        <v>433620</v>
      </c>
      <c r="CA150">
        <v>0</v>
      </c>
      <c r="CB150">
        <v>2710.125</v>
      </c>
      <c r="CC150">
        <v>433620</v>
      </c>
      <c r="CD150">
        <v>0.86799999999999999</v>
      </c>
      <c r="CE150">
        <v>376382.16</v>
      </c>
      <c r="CF150">
        <v>0</v>
      </c>
      <c r="CG150">
        <v>0</v>
      </c>
      <c r="CH150">
        <v>376382.16</v>
      </c>
      <c r="CI150">
        <v>57237.840000000026</v>
      </c>
      <c r="CJ150">
        <v>433620</v>
      </c>
      <c r="CK150">
        <v>2710.125</v>
      </c>
    </row>
    <row r="151" spans="62:89" x14ac:dyDescent="0.25">
      <c r="BJ151" s="1" t="s">
        <v>422</v>
      </c>
      <c r="BK151" s="1" t="s">
        <v>423</v>
      </c>
      <c r="BL151" s="1" t="str">
        <f>VLOOKUP(BK151,INVENTARIOHABITTA[#All],8,FALSE)</f>
        <v>ESTANDAR AA</v>
      </c>
      <c r="BP151" s="1" t="s">
        <v>7822</v>
      </c>
      <c r="BQ151" s="1" t="s">
        <v>7638</v>
      </c>
      <c r="BR151" s="1" t="s">
        <v>7639</v>
      </c>
      <c r="BS151" s="1" t="s">
        <v>7640</v>
      </c>
      <c r="BT151">
        <v>91</v>
      </c>
      <c r="BU151" s="1" t="s">
        <v>7</v>
      </c>
      <c r="BV151" s="1" t="s">
        <v>1961</v>
      </c>
      <c r="BW151">
        <v>140</v>
      </c>
      <c r="BX151" s="1" t="s">
        <v>7641</v>
      </c>
      <c r="BY151">
        <v>3650</v>
      </c>
      <c r="BZ151">
        <v>511000</v>
      </c>
      <c r="CA151">
        <v>0.25</v>
      </c>
      <c r="CB151">
        <v>2737.5</v>
      </c>
      <c r="CC151">
        <v>383250</v>
      </c>
      <c r="CD151">
        <v>0.1</v>
      </c>
      <c r="CE151">
        <v>38325</v>
      </c>
      <c r="CF151">
        <v>0</v>
      </c>
      <c r="CG151">
        <v>0</v>
      </c>
      <c r="CH151">
        <v>38325</v>
      </c>
      <c r="CI151">
        <v>344925</v>
      </c>
      <c r="CJ151">
        <v>383250</v>
      </c>
      <c r="CK151">
        <v>2737.5</v>
      </c>
    </row>
    <row r="152" spans="62:89" x14ac:dyDescent="0.25">
      <c r="BJ152" s="1" t="s">
        <v>424</v>
      </c>
      <c r="BK152" s="1" t="s">
        <v>425</v>
      </c>
      <c r="BL152" s="1" t="str">
        <f>VLOOKUP(BK152,INVENTARIOHABITTA[#All],8,FALSE)</f>
        <v>ESTANDAR AA</v>
      </c>
      <c r="BO152" s="1" t="s">
        <v>2139</v>
      </c>
      <c r="BP152" s="1" t="s">
        <v>7823</v>
      </c>
      <c r="BQ152" s="1" t="s">
        <v>7638</v>
      </c>
      <c r="BR152" s="1" t="s">
        <v>7690</v>
      </c>
      <c r="BS152" s="1" t="s">
        <v>14</v>
      </c>
      <c r="BT152" t="s">
        <v>7716</v>
      </c>
      <c r="BU152" s="1" t="s">
        <v>7</v>
      </c>
      <c r="BV152" s="1" t="s">
        <v>1961</v>
      </c>
      <c r="BW152">
        <v>160</v>
      </c>
      <c r="BY152">
        <v>2737.5</v>
      </c>
      <c r="BZ152">
        <v>438000</v>
      </c>
      <c r="CA152">
        <v>0</v>
      </c>
      <c r="CB152">
        <v>2737.5</v>
      </c>
      <c r="CC152">
        <v>438000</v>
      </c>
      <c r="CD152">
        <v>0.25400114155251141</v>
      </c>
      <c r="CE152">
        <v>111252.5</v>
      </c>
      <c r="CF152">
        <v>0</v>
      </c>
      <c r="CG152">
        <v>0</v>
      </c>
      <c r="CH152">
        <v>111252.5</v>
      </c>
      <c r="CI152">
        <v>326747.5</v>
      </c>
      <c r="CJ152">
        <v>438000</v>
      </c>
      <c r="CK152">
        <v>2737.5</v>
      </c>
    </row>
    <row r="153" spans="62:89" x14ac:dyDescent="0.25">
      <c r="BJ153" s="1" t="s">
        <v>426</v>
      </c>
      <c r="BK153" s="1" t="s">
        <v>427</v>
      </c>
      <c r="BL153" s="1" t="str">
        <f>VLOOKUP(BK153,INVENTARIOHABITTA[#All],8,FALSE)</f>
        <v>ESTANDAR AA</v>
      </c>
      <c r="BP153" s="1" t="s">
        <v>7824</v>
      </c>
      <c r="BQ153" s="1" t="s">
        <v>7638</v>
      </c>
      <c r="BR153" s="1" t="s">
        <v>7639</v>
      </c>
      <c r="BS153" s="1" t="s">
        <v>7640</v>
      </c>
      <c r="BT153">
        <v>92</v>
      </c>
      <c r="BU153" s="1" t="s">
        <v>7</v>
      </c>
      <c r="BV153" s="1" t="s">
        <v>1961</v>
      </c>
      <c r="BW153">
        <v>140</v>
      </c>
      <c r="BX153" s="1" t="s">
        <v>7641</v>
      </c>
      <c r="BY153">
        <v>3650</v>
      </c>
      <c r="BZ153">
        <v>511000</v>
      </c>
      <c r="CA153">
        <v>0.25</v>
      </c>
      <c r="CB153">
        <v>2737.5</v>
      </c>
      <c r="CC153">
        <v>383250</v>
      </c>
      <c r="CD153">
        <v>0.1</v>
      </c>
      <c r="CE153">
        <v>38325</v>
      </c>
      <c r="CF153">
        <v>0.1</v>
      </c>
      <c r="CG153">
        <v>3832.5</v>
      </c>
      <c r="CH153">
        <v>34492.5</v>
      </c>
      <c r="CI153">
        <v>344925</v>
      </c>
      <c r="CJ153">
        <v>379417.5</v>
      </c>
      <c r="CK153">
        <v>2710.125</v>
      </c>
    </row>
    <row r="154" spans="62:89" x14ac:dyDescent="0.25">
      <c r="BJ154" s="1" t="s">
        <v>428</v>
      </c>
      <c r="BK154" s="1" t="s">
        <v>429</v>
      </c>
      <c r="BL154" s="1" t="str">
        <f>VLOOKUP(BK154,INVENTARIOHABITTA[#All],8,FALSE)</f>
        <v>ESTANDAR AA</v>
      </c>
      <c r="BO154" s="1" t="s">
        <v>2141</v>
      </c>
      <c r="BP154" s="1" t="s">
        <v>7825</v>
      </c>
      <c r="BQ154" s="1" t="s">
        <v>7638</v>
      </c>
      <c r="BR154" s="1" t="s">
        <v>7639</v>
      </c>
      <c r="BS154" s="1" t="s">
        <v>7640</v>
      </c>
      <c r="BT154" t="s">
        <v>7826</v>
      </c>
      <c r="BU154" s="1" t="s">
        <v>7</v>
      </c>
      <c r="BV154" s="1" t="s">
        <v>60</v>
      </c>
      <c r="BW154">
        <v>140</v>
      </c>
      <c r="BX154" s="1" t="s">
        <v>7641</v>
      </c>
      <c r="BY154">
        <v>3650</v>
      </c>
      <c r="BZ154">
        <v>511000</v>
      </c>
      <c r="CA154">
        <v>0.25</v>
      </c>
      <c r="CB154">
        <v>2737.5</v>
      </c>
      <c r="CC154">
        <v>383250</v>
      </c>
      <c r="CD154">
        <v>0.1</v>
      </c>
      <c r="CE154">
        <v>38325</v>
      </c>
      <c r="CF154">
        <v>0.1</v>
      </c>
      <c r="CG154">
        <v>3832.5</v>
      </c>
      <c r="CH154">
        <v>34492.5</v>
      </c>
      <c r="CI154">
        <v>344925</v>
      </c>
      <c r="CJ154">
        <v>379417.5</v>
      </c>
      <c r="CK154">
        <v>2710.125</v>
      </c>
    </row>
    <row r="155" spans="62:89" x14ac:dyDescent="0.25">
      <c r="BJ155" s="1" t="s">
        <v>430</v>
      </c>
      <c r="BK155" s="1" t="s">
        <v>431</v>
      </c>
      <c r="BL155" s="1" t="str">
        <f>VLOOKUP(BK155,INVENTARIOHABITTA[#All],8,FALSE)</f>
        <v>PREMIUM AA</v>
      </c>
      <c r="BP155" s="1" t="s">
        <v>7827</v>
      </c>
      <c r="BQ155" s="1" t="s">
        <v>7638</v>
      </c>
      <c r="BR155" s="1" t="s">
        <v>7639</v>
      </c>
      <c r="BS155" s="1" t="s">
        <v>7640</v>
      </c>
      <c r="BT155">
        <v>93</v>
      </c>
      <c r="BU155" s="1" t="s">
        <v>7</v>
      </c>
      <c r="BV155" s="1" t="s">
        <v>1961</v>
      </c>
      <c r="BW155">
        <v>140</v>
      </c>
      <c r="BX155" s="1" t="s">
        <v>7641</v>
      </c>
      <c r="BY155">
        <v>3650</v>
      </c>
      <c r="BZ155">
        <v>511000</v>
      </c>
      <c r="CA155">
        <v>0.25</v>
      </c>
      <c r="CB155">
        <v>2737.5</v>
      </c>
      <c r="CC155">
        <v>383250</v>
      </c>
      <c r="CD155">
        <v>0.1</v>
      </c>
      <c r="CE155">
        <v>38325</v>
      </c>
      <c r="CF155">
        <v>0.1</v>
      </c>
      <c r="CG155">
        <v>3832.5</v>
      </c>
      <c r="CH155">
        <v>34492.5</v>
      </c>
      <c r="CI155">
        <v>344925</v>
      </c>
      <c r="CJ155">
        <v>379417.5</v>
      </c>
      <c r="CK155">
        <v>2710.125</v>
      </c>
    </row>
    <row r="156" spans="62:89" x14ac:dyDescent="0.25">
      <c r="BJ156" s="1" t="s">
        <v>432</v>
      </c>
      <c r="BK156" s="1" t="s">
        <v>433</v>
      </c>
      <c r="BL156" s="1" t="str">
        <f>VLOOKUP(BK156,INVENTARIOHABITTA[#All],8,FALSE)</f>
        <v>PREMIUM AA</v>
      </c>
      <c r="BO156" s="1" t="s">
        <v>2143</v>
      </c>
      <c r="BP156" s="1" t="s">
        <v>7828</v>
      </c>
      <c r="BQ156" s="1" t="s">
        <v>7638</v>
      </c>
      <c r="BR156" s="1" t="s">
        <v>7639</v>
      </c>
      <c r="BS156" s="1" t="s">
        <v>7640</v>
      </c>
      <c r="BT156" t="s">
        <v>7829</v>
      </c>
      <c r="BU156" s="1" t="s">
        <v>7</v>
      </c>
      <c r="BV156" s="1" t="s">
        <v>1961</v>
      </c>
      <c r="BW156">
        <v>140</v>
      </c>
      <c r="BX156" s="1" t="s">
        <v>7641</v>
      </c>
      <c r="BY156">
        <v>2710.125</v>
      </c>
      <c r="BZ156">
        <v>379417.5</v>
      </c>
      <c r="CA156">
        <v>0</v>
      </c>
      <c r="CB156">
        <v>2710.125</v>
      </c>
      <c r="CC156">
        <v>379417.5</v>
      </c>
      <c r="CD156">
        <v>0.26767676767676768</v>
      </c>
      <c r="CE156">
        <v>101561.25</v>
      </c>
      <c r="CF156">
        <v>0</v>
      </c>
      <c r="CG156">
        <v>0</v>
      </c>
      <c r="CH156">
        <v>101561.25</v>
      </c>
      <c r="CI156">
        <v>277952.06</v>
      </c>
      <c r="CJ156">
        <v>379417.5</v>
      </c>
      <c r="CK156">
        <v>2710.125</v>
      </c>
    </row>
    <row r="157" spans="62:89" x14ac:dyDescent="0.25">
      <c r="BJ157" s="1" t="s">
        <v>434</v>
      </c>
      <c r="BK157" s="1" t="s">
        <v>435</v>
      </c>
      <c r="BL157" s="1" t="str">
        <f>VLOOKUP(BK157,INVENTARIOHABITTA[#All],8,FALSE)</f>
        <v>PREMIUM AA</v>
      </c>
      <c r="BO157" s="1" t="s">
        <v>2145</v>
      </c>
      <c r="BP157" s="1" t="s">
        <v>7830</v>
      </c>
      <c r="BQ157" s="1" t="s">
        <v>7638</v>
      </c>
      <c r="BR157" s="1" t="s">
        <v>7639</v>
      </c>
      <c r="BS157" s="1" t="s">
        <v>7640</v>
      </c>
      <c r="BT157">
        <v>94</v>
      </c>
      <c r="BU157" s="1" t="s">
        <v>7</v>
      </c>
      <c r="BV157" s="1" t="s">
        <v>1961</v>
      </c>
      <c r="BW157">
        <v>140</v>
      </c>
      <c r="BX157" s="1" t="s">
        <v>7641</v>
      </c>
      <c r="BY157">
        <v>3650</v>
      </c>
      <c r="BZ157">
        <v>511000</v>
      </c>
      <c r="CA157">
        <v>0.25</v>
      </c>
      <c r="CB157">
        <v>2737.5</v>
      </c>
      <c r="CC157">
        <v>383250</v>
      </c>
      <c r="CD157">
        <v>0.1</v>
      </c>
      <c r="CE157">
        <v>38325</v>
      </c>
      <c r="CF157">
        <v>0.1</v>
      </c>
      <c r="CG157">
        <v>3832.5</v>
      </c>
      <c r="CH157">
        <v>34492.5</v>
      </c>
      <c r="CI157">
        <v>344925</v>
      </c>
      <c r="CJ157">
        <v>379417.5</v>
      </c>
      <c r="CK157">
        <v>2710.125</v>
      </c>
    </row>
    <row r="158" spans="62:89" x14ac:dyDescent="0.25">
      <c r="BJ158" s="1" t="s">
        <v>436</v>
      </c>
      <c r="BK158" s="1" t="s">
        <v>437</v>
      </c>
      <c r="BL158" s="1" t="str">
        <f>VLOOKUP(BK158,INVENTARIOHABITTA[#All],8,FALSE)</f>
        <v>PREMIUM AA</v>
      </c>
      <c r="BO158" s="1" t="s">
        <v>2147</v>
      </c>
      <c r="BP158" s="1" t="s">
        <v>7831</v>
      </c>
      <c r="BQ158" s="1" t="s">
        <v>7638</v>
      </c>
      <c r="BR158" s="1" t="s">
        <v>7639</v>
      </c>
      <c r="BS158" s="1" t="s">
        <v>7640</v>
      </c>
      <c r="BT158">
        <v>95</v>
      </c>
      <c r="BU158" s="1" t="s">
        <v>7</v>
      </c>
      <c r="BV158" s="1" t="s">
        <v>1961</v>
      </c>
      <c r="BW158">
        <v>140</v>
      </c>
      <c r="BX158" s="1" t="s">
        <v>7641</v>
      </c>
      <c r="BY158">
        <v>3650</v>
      </c>
      <c r="BZ158">
        <v>511000</v>
      </c>
      <c r="CA158">
        <v>0.25</v>
      </c>
      <c r="CB158">
        <v>2737.5</v>
      </c>
      <c r="CC158">
        <v>383250</v>
      </c>
      <c r="CD158">
        <v>0.1</v>
      </c>
      <c r="CE158">
        <v>38325</v>
      </c>
      <c r="CF158">
        <v>0.1</v>
      </c>
      <c r="CG158">
        <v>3832.5</v>
      </c>
      <c r="CH158">
        <v>34492.5</v>
      </c>
      <c r="CI158">
        <v>344925</v>
      </c>
      <c r="CJ158">
        <v>379417.5</v>
      </c>
      <c r="CK158">
        <v>2710.125</v>
      </c>
    </row>
    <row r="159" spans="62:89" x14ac:dyDescent="0.25">
      <c r="BJ159" s="1" t="s">
        <v>438</v>
      </c>
      <c r="BK159" s="1" t="s">
        <v>439</v>
      </c>
      <c r="BL159" s="1" t="str">
        <f>VLOOKUP(BK159,INVENTARIOHABITTA[#All],8,FALSE)</f>
        <v>PREMIUM AA</v>
      </c>
      <c r="BP159" s="1" t="s">
        <v>7831</v>
      </c>
      <c r="BQ159" s="1" t="s">
        <v>7638</v>
      </c>
      <c r="BR159" s="1" t="s">
        <v>7639</v>
      </c>
      <c r="BS159" s="1" t="s">
        <v>7640</v>
      </c>
      <c r="BT159">
        <v>95</v>
      </c>
      <c r="BU159" s="1" t="s">
        <v>7</v>
      </c>
      <c r="BV159" s="1" t="s">
        <v>1961</v>
      </c>
      <c r="BW159">
        <v>140</v>
      </c>
      <c r="BX159" s="1" t="s">
        <v>7641</v>
      </c>
      <c r="BY159">
        <v>3650</v>
      </c>
      <c r="BZ159">
        <v>511000</v>
      </c>
      <c r="CA159">
        <v>0.25</v>
      </c>
      <c r="CB159">
        <v>2737.5</v>
      </c>
      <c r="CC159">
        <v>383250</v>
      </c>
      <c r="CD159">
        <v>0.1</v>
      </c>
      <c r="CE159">
        <v>38325</v>
      </c>
      <c r="CF159">
        <v>0.1</v>
      </c>
      <c r="CG159">
        <v>3832.5</v>
      </c>
      <c r="CH159">
        <v>34492.5</v>
      </c>
      <c r="CI159">
        <v>344925</v>
      </c>
      <c r="CJ159">
        <v>379417.5</v>
      </c>
      <c r="CK159">
        <v>2710.125</v>
      </c>
    </row>
    <row r="160" spans="62:89" x14ac:dyDescent="0.25">
      <c r="BJ160" s="1" t="s">
        <v>440</v>
      </c>
      <c r="BK160" s="1" t="s">
        <v>441</v>
      </c>
      <c r="BL160" s="1" t="str">
        <f>VLOOKUP(BK160,INVENTARIOHABITTA[#All],8,FALSE)</f>
        <v>PREMIUM AA</v>
      </c>
      <c r="BP160" s="1" t="s">
        <v>7832</v>
      </c>
      <c r="BQ160" s="1" t="s">
        <v>7638</v>
      </c>
      <c r="BR160" s="1" t="s">
        <v>7639</v>
      </c>
      <c r="BS160" s="1" t="s">
        <v>7640</v>
      </c>
      <c r="BT160">
        <v>96</v>
      </c>
      <c r="BU160" s="1" t="s">
        <v>7</v>
      </c>
      <c r="BV160" s="1" t="s">
        <v>1961</v>
      </c>
      <c r="BW160">
        <v>166.52</v>
      </c>
      <c r="BX160" s="1" t="s">
        <v>7641</v>
      </c>
      <c r="BY160">
        <v>3650</v>
      </c>
      <c r="BZ160">
        <v>607798</v>
      </c>
      <c r="CA160">
        <v>0.3</v>
      </c>
      <c r="CB160">
        <v>2555</v>
      </c>
      <c r="CC160">
        <v>425458.60000000003</v>
      </c>
      <c r="CD160">
        <v>0.1</v>
      </c>
      <c r="CE160">
        <v>42545.860000000008</v>
      </c>
      <c r="CF160">
        <v>0</v>
      </c>
      <c r="CG160">
        <v>0</v>
      </c>
      <c r="CH160">
        <v>42545.860000000008</v>
      </c>
      <c r="CI160">
        <v>382912.74000000005</v>
      </c>
      <c r="CJ160">
        <v>425458.60000000003</v>
      </c>
      <c r="CK160">
        <v>2555</v>
      </c>
    </row>
    <row r="161" spans="62:89" x14ac:dyDescent="0.25">
      <c r="BJ161" s="1" t="s">
        <v>442</v>
      </c>
      <c r="BK161" s="1" t="s">
        <v>443</v>
      </c>
      <c r="BL161" s="1" t="str">
        <f>VLOOKUP(BK161,INVENTARIOHABITTA[#All],8,FALSE)</f>
        <v>PREMIUM AA</v>
      </c>
      <c r="BO161" s="1" t="s">
        <v>2149</v>
      </c>
      <c r="BP161" s="1" t="s">
        <v>7833</v>
      </c>
      <c r="BQ161" s="1" t="s">
        <v>7638</v>
      </c>
      <c r="BR161" s="1" t="s">
        <v>7639</v>
      </c>
      <c r="BS161" s="1" t="s">
        <v>7640</v>
      </c>
      <c r="BT161" t="s">
        <v>7834</v>
      </c>
      <c r="BU161" s="1" t="s">
        <v>7</v>
      </c>
      <c r="BV161" s="1" t="s">
        <v>146</v>
      </c>
      <c r="BW161">
        <v>140</v>
      </c>
      <c r="BX161" s="1" t="s">
        <v>7641</v>
      </c>
      <c r="BY161">
        <v>2555</v>
      </c>
      <c r="BZ161">
        <v>357700</v>
      </c>
      <c r="CA161">
        <v>0</v>
      </c>
      <c r="CB161">
        <v>2555</v>
      </c>
      <c r="CC161">
        <v>357700</v>
      </c>
      <c r="CD161">
        <v>0.33502625104836453</v>
      </c>
      <c r="CE161">
        <v>121984.67</v>
      </c>
      <c r="CF161">
        <v>0</v>
      </c>
      <c r="CG161">
        <v>0</v>
      </c>
      <c r="CH161">
        <v>121984.67</v>
      </c>
      <c r="CI161">
        <v>235715.33000000002</v>
      </c>
      <c r="CJ161">
        <v>357700</v>
      </c>
      <c r="CK161">
        <v>2555</v>
      </c>
    </row>
    <row r="162" spans="62:89" x14ac:dyDescent="0.25">
      <c r="BJ162" s="1" t="s">
        <v>444</v>
      </c>
      <c r="BK162" s="1" t="s">
        <v>445</v>
      </c>
      <c r="BL162" s="1" t="str">
        <f>VLOOKUP(BK162,INVENTARIOHABITTA[#All],8,FALSE)</f>
        <v>ESTANDAR AA</v>
      </c>
      <c r="BP162" s="1" t="s">
        <v>7835</v>
      </c>
      <c r="BQ162" s="1" t="s">
        <v>7638</v>
      </c>
      <c r="BR162" s="1" t="s">
        <v>7639</v>
      </c>
      <c r="BS162" s="1" t="s">
        <v>7640</v>
      </c>
      <c r="BT162">
        <v>97</v>
      </c>
      <c r="BU162" s="1" t="s">
        <v>7</v>
      </c>
      <c r="BV162" s="1" t="s">
        <v>146</v>
      </c>
      <c r="BW162">
        <v>160</v>
      </c>
      <c r="BX162" s="1" t="s">
        <v>7641</v>
      </c>
      <c r="BY162">
        <v>3832.5</v>
      </c>
      <c r="BZ162">
        <v>613200</v>
      </c>
      <c r="CA162">
        <v>0.25</v>
      </c>
      <c r="CB162">
        <v>2874.375</v>
      </c>
      <c r="CC162">
        <v>459900</v>
      </c>
      <c r="CD162">
        <v>0.1</v>
      </c>
      <c r="CE162">
        <v>45990</v>
      </c>
      <c r="CF162">
        <v>0.1</v>
      </c>
      <c r="CG162">
        <v>4599</v>
      </c>
      <c r="CH162">
        <v>41391</v>
      </c>
      <c r="CI162">
        <v>413910</v>
      </c>
      <c r="CJ162">
        <v>455301</v>
      </c>
      <c r="CK162">
        <v>2845.6312499999999</v>
      </c>
    </row>
    <row r="163" spans="62:89" x14ac:dyDescent="0.25">
      <c r="BJ163" s="1" t="s">
        <v>446</v>
      </c>
      <c r="BK163" s="1" t="s">
        <v>447</v>
      </c>
      <c r="BL163" s="1" t="str">
        <f>VLOOKUP(BK163,INVENTARIOHABITTA[#All],8,FALSE)</f>
        <v>ESTANDAR AA</v>
      </c>
      <c r="BO163" s="1" t="s">
        <v>2151</v>
      </c>
      <c r="BP163" s="1" t="s">
        <v>7836</v>
      </c>
      <c r="BQ163" s="1" t="s">
        <v>7638</v>
      </c>
      <c r="BR163" s="1" t="s">
        <v>7639</v>
      </c>
      <c r="BS163" s="1" t="s">
        <v>7640</v>
      </c>
      <c r="BT163" t="s">
        <v>7698</v>
      </c>
      <c r="BU163" s="1" t="s">
        <v>7</v>
      </c>
      <c r="BV163" s="1" t="s">
        <v>146</v>
      </c>
      <c r="BW163">
        <v>128</v>
      </c>
      <c r="BX163" s="1" t="s">
        <v>7641</v>
      </c>
      <c r="BY163">
        <v>2845.6312499999999</v>
      </c>
      <c r="BZ163">
        <v>364240.8</v>
      </c>
      <c r="CA163">
        <v>0</v>
      </c>
      <c r="CB163">
        <v>2845.6312499999999</v>
      </c>
      <c r="CC163">
        <v>364240.8</v>
      </c>
      <c r="CD163">
        <v>0.68181818181818188</v>
      </c>
      <c r="CE163">
        <v>248346</v>
      </c>
      <c r="CF163">
        <v>0</v>
      </c>
      <c r="CG163">
        <v>0</v>
      </c>
      <c r="CH163">
        <v>248346</v>
      </c>
      <c r="CI163">
        <v>115894.79999999999</v>
      </c>
      <c r="CJ163">
        <v>364240.8</v>
      </c>
      <c r="CK163">
        <v>2845.6312499999999</v>
      </c>
    </row>
    <row r="164" spans="62:89" x14ac:dyDescent="0.25">
      <c r="BJ164" s="1" t="s">
        <v>448</v>
      </c>
      <c r="BK164" s="1" t="s">
        <v>449</v>
      </c>
      <c r="BL164" s="1" t="str">
        <f>VLOOKUP(BK164,INVENTARIOHABITTA[#All],8,FALSE)</f>
        <v>ESTANDAR AA</v>
      </c>
      <c r="BP164" s="1" t="s">
        <v>7837</v>
      </c>
      <c r="BQ164" s="1" t="s">
        <v>7638</v>
      </c>
      <c r="BR164" s="1" t="s">
        <v>7639</v>
      </c>
      <c r="BS164" s="1" t="s">
        <v>7640</v>
      </c>
      <c r="BT164">
        <v>98</v>
      </c>
      <c r="BU164" s="1" t="s">
        <v>7</v>
      </c>
      <c r="BV164" s="1" t="s">
        <v>146</v>
      </c>
      <c r="BW164">
        <v>160</v>
      </c>
      <c r="BX164" s="1" t="s">
        <v>7641</v>
      </c>
      <c r="BY164">
        <v>3832.5</v>
      </c>
      <c r="BZ164">
        <v>613200</v>
      </c>
      <c r="CA164">
        <v>0.25</v>
      </c>
      <c r="CB164">
        <v>2874.375</v>
      </c>
      <c r="CC164">
        <v>459900</v>
      </c>
      <c r="CD164">
        <v>0.1</v>
      </c>
      <c r="CE164">
        <v>45990</v>
      </c>
      <c r="CF164">
        <v>0.1</v>
      </c>
      <c r="CG164">
        <v>4599</v>
      </c>
      <c r="CH164">
        <v>41391</v>
      </c>
      <c r="CI164">
        <v>413910</v>
      </c>
      <c r="CJ164">
        <v>455301</v>
      </c>
      <c r="CK164">
        <v>2845.6312499999999</v>
      </c>
    </row>
    <row r="165" spans="62:89" x14ac:dyDescent="0.25">
      <c r="BJ165" s="1" t="s">
        <v>450</v>
      </c>
      <c r="BK165" s="1" t="s">
        <v>451</v>
      </c>
      <c r="BL165" s="1" t="str">
        <f>VLOOKUP(BK165,INVENTARIOHABITTA[#All],8,FALSE)</f>
        <v>ESTANDAR AA</v>
      </c>
      <c r="BO165" s="1" t="s">
        <v>2153</v>
      </c>
      <c r="BP165" s="1" t="s">
        <v>7838</v>
      </c>
      <c r="BQ165" s="1" t="s">
        <v>7638</v>
      </c>
      <c r="BR165" s="1" t="s">
        <v>7639</v>
      </c>
      <c r="BS165" s="1" t="s">
        <v>7640</v>
      </c>
      <c r="BT165" t="s">
        <v>7839</v>
      </c>
      <c r="BU165" s="1" t="s">
        <v>7</v>
      </c>
      <c r="BV165" s="1" t="s">
        <v>146</v>
      </c>
      <c r="BW165">
        <v>128</v>
      </c>
      <c r="BX165" s="1" t="s">
        <v>7641</v>
      </c>
      <c r="BY165">
        <v>2845.6312499999999</v>
      </c>
      <c r="BZ165">
        <v>364240.8</v>
      </c>
      <c r="CA165">
        <v>0</v>
      </c>
      <c r="CB165">
        <v>2845.6312499999999</v>
      </c>
      <c r="CC165">
        <v>364240.8</v>
      </c>
      <c r="CD165">
        <v>0.33505307477910218</v>
      </c>
      <c r="CE165">
        <v>122040</v>
      </c>
      <c r="CF165">
        <v>0</v>
      </c>
      <c r="CG165">
        <v>0</v>
      </c>
      <c r="CH165">
        <v>122040</v>
      </c>
      <c r="CI165">
        <v>242200.8</v>
      </c>
      <c r="CJ165">
        <v>364240.8</v>
      </c>
      <c r="CK165">
        <v>2845.6312499999999</v>
      </c>
    </row>
    <row r="166" spans="62:89" x14ac:dyDescent="0.25">
      <c r="BJ166" s="1" t="s">
        <v>452</v>
      </c>
      <c r="BK166" s="1" t="s">
        <v>453</v>
      </c>
      <c r="BL166" s="1" t="str">
        <f>VLOOKUP(BK166,INVENTARIOHABITTA[#All],8,FALSE)</f>
        <v>ESTANDAR AA</v>
      </c>
      <c r="BP166" s="1" t="s">
        <v>7840</v>
      </c>
      <c r="BQ166" s="1" t="s">
        <v>7638</v>
      </c>
      <c r="BR166" s="1" t="s">
        <v>7639</v>
      </c>
      <c r="BS166" s="1" t="s">
        <v>7640</v>
      </c>
      <c r="BT166">
        <v>99</v>
      </c>
      <c r="BU166" s="1" t="s">
        <v>7</v>
      </c>
      <c r="BV166" s="1" t="s">
        <v>146</v>
      </c>
      <c r="BW166">
        <v>160</v>
      </c>
      <c r="BX166" s="1" t="s">
        <v>7641</v>
      </c>
      <c r="BY166">
        <v>3832.5</v>
      </c>
      <c r="BZ166">
        <v>613200</v>
      </c>
      <c r="CA166">
        <v>0.28000000000000003</v>
      </c>
      <c r="CB166">
        <v>2759.3999999999996</v>
      </c>
      <c r="CC166">
        <v>441503.99999999994</v>
      </c>
      <c r="CD166">
        <v>0.1</v>
      </c>
      <c r="CE166">
        <v>44150.399999999994</v>
      </c>
      <c r="CF166">
        <v>0.1</v>
      </c>
      <c r="CG166">
        <v>4415.04</v>
      </c>
      <c r="CH166">
        <v>39735.359999999993</v>
      </c>
      <c r="CI166">
        <v>397353.6</v>
      </c>
      <c r="CJ166">
        <v>437088.95999999996</v>
      </c>
      <c r="CK166">
        <v>2731.8059999999996</v>
      </c>
    </row>
    <row r="167" spans="62:89" x14ac:dyDescent="0.25">
      <c r="BJ167" s="1" t="s">
        <v>454</v>
      </c>
      <c r="BK167" s="1" t="s">
        <v>455</v>
      </c>
      <c r="BL167" s="1" t="str">
        <f>VLOOKUP(BK167,INVENTARIOHABITTA[#All],8,FALSE)</f>
        <v>ESTANDAR AA</v>
      </c>
      <c r="BO167" s="1" t="s">
        <v>2155</v>
      </c>
      <c r="BP167" s="1" t="s">
        <v>7841</v>
      </c>
      <c r="BQ167" s="1" t="s">
        <v>7638</v>
      </c>
      <c r="BR167" s="1" t="s">
        <v>7639</v>
      </c>
      <c r="BS167" s="1" t="s">
        <v>7842</v>
      </c>
      <c r="BT167" t="s">
        <v>7843</v>
      </c>
      <c r="BU167" s="1" t="s">
        <v>7</v>
      </c>
      <c r="BV167" s="1" t="s">
        <v>171</v>
      </c>
      <c r="BW167">
        <v>200</v>
      </c>
      <c r="BX167" s="1" t="s">
        <v>7641</v>
      </c>
      <c r="BY167">
        <v>2731.8059999999996</v>
      </c>
      <c r="BZ167">
        <v>546361.19999999995</v>
      </c>
      <c r="CA167">
        <v>0</v>
      </c>
      <c r="CB167">
        <v>2731.8059999999996</v>
      </c>
      <c r="CC167">
        <v>546361.19999999995</v>
      </c>
      <c r="CD167">
        <v>0.24276130881914748</v>
      </c>
      <c r="CE167">
        <v>132635.35999999999</v>
      </c>
      <c r="CF167">
        <v>0</v>
      </c>
      <c r="CG167">
        <v>0</v>
      </c>
      <c r="CH167">
        <v>132635.35999999999</v>
      </c>
      <c r="CI167">
        <v>413725.83999999997</v>
      </c>
      <c r="CJ167">
        <v>546361.19999999995</v>
      </c>
      <c r="CK167">
        <v>2731.8059999999996</v>
      </c>
    </row>
    <row r="168" spans="62:89" x14ac:dyDescent="0.25">
      <c r="BJ168" s="1" t="s">
        <v>456</v>
      </c>
      <c r="BK168" s="1" t="s">
        <v>457</v>
      </c>
      <c r="BL168" s="1" t="str">
        <f>VLOOKUP(BK168,INVENTARIOHABITTA[#All],8,FALSE)</f>
        <v>ESTANDAR AA</v>
      </c>
      <c r="BP168" s="1" t="s">
        <v>7844</v>
      </c>
      <c r="BQ168" s="1" t="s">
        <v>7638</v>
      </c>
      <c r="BR168" s="1" t="s">
        <v>7639</v>
      </c>
      <c r="BS168" s="1" t="s">
        <v>7640</v>
      </c>
      <c r="BT168">
        <v>100</v>
      </c>
      <c r="BU168" s="1" t="s">
        <v>7</v>
      </c>
      <c r="BV168" s="1" t="s">
        <v>146</v>
      </c>
      <c r="BW168">
        <v>160</v>
      </c>
      <c r="BX168" s="1" t="s">
        <v>7641</v>
      </c>
      <c r="BY168">
        <v>3832.5</v>
      </c>
      <c r="BZ168">
        <v>613200</v>
      </c>
      <c r="CA168">
        <v>0.3</v>
      </c>
      <c r="CB168">
        <v>2682.75</v>
      </c>
      <c r="CC168">
        <v>429240</v>
      </c>
      <c r="CD168">
        <v>0.1</v>
      </c>
      <c r="CE168">
        <v>42924</v>
      </c>
      <c r="CF168">
        <v>0</v>
      </c>
      <c r="CG168">
        <v>0</v>
      </c>
      <c r="CH168">
        <v>42924</v>
      </c>
      <c r="CI168">
        <v>386316</v>
      </c>
      <c r="CJ168">
        <v>429240</v>
      </c>
      <c r="CK168">
        <v>2682.75</v>
      </c>
    </row>
    <row r="169" spans="62:89" x14ac:dyDescent="0.25">
      <c r="BJ169" s="1" t="s">
        <v>458</v>
      </c>
      <c r="BK169" s="1" t="s">
        <v>459</v>
      </c>
      <c r="BL169" s="1" t="str">
        <f>VLOOKUP(BK169,INVENTARIOHABITTA[#All],8,FALSE)</f>
        <v>ESTANDAR AA</v>
      </c>
      <c r="BO169" s="1" t="s">
        <v>2157</v>
      </c>
      <c r="BP169" s="1" t="s">
        <v>7845</v>
      </c>
      <c r="BQ169" s="1" t="s">
        <v>7638</v>
      </c>
      <c r="BR169" s="1" t="s">
        <v>7639</v>
      </c>
      <c r="BS169" s="1" t="s">
        <v>7640</v>
      </c>
      <c r="BT169" t="s">
        <v>7846</v>
      </c>
      <c r="BU169" s="1" t="s">
        <v>7</v>
      </c>
      <c r="BV169" s="1" t="s">
        <v>146</v>
      </c>
      <c r="BW169">
        <v>180.29</v>
      </c>
      <c r="BX169" s="1" t="s">
        <v>7641</v>
      </c>
      <c r="BY169">
        <v>2682.75</v>
      </c>
      <c r="BZ169">
        <v>483672.9975</v>
      </c>
      <c r="CA169">
        <v>0</v>
      </c>
      <c r="CB169">
        <v>2682.75</v>
      </c>
      <c r="CC169">
        <v>483672.9975</v>
      </c>
      <c r="CD169">
        <v>0.88745909368240061</v>
      </c>
      <c r="CE169">
        <v>429240</v>
      </c>
      <c r="CF169">
        <v>0</v>
      </c>
      <c r="CG169">
        <v>0</v>
      </c>
      <c r="CH169">
        <v>429240</v>
      </c>
      <c r="CI169">
        <v>54432.997499999998</v>
      </c>
      <c r="CJ169">
        <v>483672.9975</v>
      </c>
      <c r="CK169">
        <v>2682.75</v>
      </c>
    </row>
    <row r="170" spans="62:89" x14ac:dyDescent="0.25">
      <c r="BJ170" s="1" t="s">
        <v>460</v>
      </c>
      <c r="BK170" s="1" t="s">
        <v>461</v>
      </c>
      <c r="BL170" s="1" t="str">
        <f>VLOOKUP(BK170,INVENTARIOHABITTA[#All],8,FALSE)</f>
        <v>PREMIUM AA</v>
      </c>
      <c r="BP170" s="1" t="s">
        <v>7847</v>
      </c>
      <c r="BQ170" s="1" t="s">
        <v>7638</v>
      </c>
      <c r="BR170" s="1" t="s">
        <v>7639</v>
      </c>
      <c r="BS170" s="1" t="s">
        <v>7640</v>
      </c>
      <c r="BT170">
        <v>101</v>
      </c>
      <c r="BU170" s="1" t="s">
        <v>7</v>
      </c>
      <c r="BV170" s="1" t="s">
        <v>146</v>
      </c>
      <c r="BW170">
        <v>160</v>
      </c>
      <c r="BX170" s="1" t="s">
        <v>7641</v>
      </c>
      <c r="BY170">
        <v>3832.5</v>
      </c>
      <c r="BZ170">
        <v>613200</v>
      </c>
      <c r="CA170">
        <v>0.25</v>
      </c>
      <c r="CB170">
        <v>2874.375</v>
      </c>
      <c r="CC170">
        <v>459900</v>
      </c>
      <c r="CD170">
        <v>0.1</v>
      </c>
      <c r="CE170">
        <v>45990</v>
      </c>
      <c r="CF170">
        <v>0.1</v>
      </c>
      <c r="CG170">
        <v>4599</v>
      </c>
      <c r="CH170">
        <v>41391</v>
      </c>
      <c r="CI170">
        <v>413910</v>
      </c>
      <c r="CJ170">
        <v>455301</v>
      </c>
      <c r="CK170">
        <v>2845.6312499999999</v>
      </c>
    </row>
    <row r="171" spans="62:89" x14ac:dyDescent="0.25">
      <c r="BJ171" s="1" t="s">
        <v>462</v>
      </c>
      <c r="BK171" s="1" t="s">
        <v>463</v>
      </c>
      <c r="BL171" s="1" t="str">
        <f>VLOOKUP(BK171,INVENTARIOHABITTA[#All],8,FALSE)</f>
        <v>PREMIUM AA</v>
      </c>
      <c r="BO171" s="1" t="s">
        <v>2159</v>
      </c>
      <c r="BP171" s="1" t="s">
        <v>7848</v>
      </c>
      <c r="BQ171" s="1" t="s">
        <v>7638</v>
      </c>
      <c r="BR171" s="1" t="s">
        <v>7650</v>
      </c>
      <c r="BS171" s="1" t="s">
        <v>21</v>
      </c>
      <c r="BT171" t="s">
        <v>7849</v>
      </c>
      <c r="BU171" s="1" t="s">
        <v>7</v>
      </c>
      <c r="BV171" s="1" t="s">
        <v>146</v>
      </c>
      <c r="BW171">
        <v>160</v>
      </c>
      <c r="BX171" s="1" t="s">
        <v>7641</v>
      </c>
      <c r="BY171">
        <v>2845.6312499999999</v>
      </c>
      <c r="BZ171">
        <v>455301</v>
      </c>
      <c r="CA171">
        <v>0</v>
      </c>
      <c r="CB171">
        <v>2845.6312499999999</v>
      </c>
      <c r="CC171">
        <v>455301</v>
      </c>
      <c r="CD171">
        <v>0.4923621955585426</v>
      </c>
      <c r="CE171">
        <v>224173</v>
      </c>
      <c r="CF171">
        <v>0</v>
      </c>
      <c r="CG171">
        <v>0</v>
      </c>
      <c r="CH171">
        <v>224173</v>
      </c>
      <c r="CI171">
        <v>231128</v>
      </c>
      <c r="CJ171">
        <v>455301</v>
      </c>
      <c r="CK171">
        <v>2845.6312499999999</v>
      </c>
    </row>
    <row r="172" spans="62:89" x14ac:dyDescent="0.25">
      <c r="BJ172" s="1" t="s">
        <v>464</v>
      </c>
      <c r="BK172" s="1" t="s">
        <v>465</v>
      </c>
      <c r="BL172" s="1" t="str">
        <f>VLOOKUP(BK172,INVENTARIOHABITTA[#All],8,FALSE)</f>
        <v>ESTANDAR AA</v>
      </c>
      <c r="BO172" s="1" t="s">
        <v>2161</v>
      </c>
      <c r="BP172" s="1" t="s">
        <v>7850</v>
      </c>
      <c r="BQ172" s="1" t="s">
        <v>7638</v>
      </c>
      <c r="BR172" s="1" t="s">
        <v>7639</v>
      </c>
      <c r="BS172" s="1" t="s">
        <v>7640</v>
      </c>
      <c r="BT172">
        <v>102</v>
      </c>
      <c r="BU172" s="1" t="s">
        <v>7</v>
      </c>
      <c r="BV172" s="1" t="s">
        <v>146</v>
      </c>
      <c r="BW172">
        <v>160</v>
      </c>
      <c r="BX172" s="1" t="s">
        <v>7641</v>
      </c>
      <c r="BY172">
        <v>3832.5</v>
      </c>
      <c r="BZ172">
        <v>613200</v>
      </c>
      <c r="CA172">
        <v>0.25</v>
      </c>
      <c r="CB172">
        <v>2874.375</v>
      </c>
      <c r="CC172">
        <v>459900</v>
      </c>
      <c r="CD172">
        <v>0.1</v>
      </c>
      <c r="CE172">
        <v>45990</v>
      </c>
      <c r="CF172">
        <v>0.1</v>
      </c>
      <c r="CG172">
        <v>4599</v>
      </c>
      <c r="CH172">
        <v>41391</v>
      </c>
      <c r="CI172">
        <v>413910</v>
      </c>
      <c r="CJ172">
        <v>455301</v>
      </c>
      <c r="CK172">
        <v>2845.6312499999999</v>
      </c>
    </row>
    <row r="173" spans="62:89" x14ac:dyDescent="0.25">
      <c r="BJ173" s="1" t="s">
        <v>466</v>
      </c>
      <c r="BK173" s="1" t="s">
        <v>467</v>
      </c>
      <c r="BL173" s="1" t="str">
        <f>VLOOKUP(BK173,INVENTARIOHABITTA[#All],8,FALSE)</f>
        <v>ESTANDAR AA</v>
      </c>
      <c r="BO173" s="1" t="s">
        <v>2163</v>
      </c>
      <c r="BP173" s="1" t="s">
        <v>7851</v>
      </c>
      <c r="BQ173" s="1" t="s">
        <v>7638</v>
      </c>
      <c r="BR173" s="1" t="s">
        <v>7639</v>
      </c>
      <c r="BS173" s="1" t="s">
        <v>7640</v>
      </c>
      <c r="BT173">
        <v>103</v>
      </c>
      <c r="BU173" s="1" t="s">
        <v>7</v>
      </c>
      <c r="BV173" s="1" t="s">
        <v>1961</v>
      </c>
      <c r="BW173">
        <v>160</v>
      </c>
      <c r="BX173" s="1" t="s">
        <v>7641</v>
      </c>
      <c r="BY173">
        <v>3650</v>
      </c>
      <c r="BZ173">
        <v>584000</v>
      </c>
      <c r="CA173">
        <v>0.25</v>
      </c>
      <c r="CB173">
        <v>2737.5</v>
      </c>
      <c r="CC173">
        <v>438000</v>
      </c>
      <c r="CD173">
        <v>0.1</v>
      </c>
      <c r="CE173">
        <v>43800</v>
      </c>
      <c r="CF173">
        <v>0.1</v>
      </c>
      <c r="CG173">
        <v>4380</v>
      </c>
      <c r="CH173">
        <v>39420</v>
      </c>
      <c r="CI173">
        <v>394200</v>
      </c>
      <c r="CJ173">
        <v>433620</v>
      </c>
      <c r="CK173">
        <v>2710.125</v>
      </c>
    </row>
    <row r="174" spans="62:89" x14ac:dyDescent="0.25">
      <c r="BJ174" s="1" t="s">
        <v>468</v>
      </c>
      <c r="BK174" s="1" t="s">
        <v>469</v>
      </c>
      <c r="BL174" s="1" t="str">
        <f>VLOOKUP(BK174,INVENTARIOHABITTA[#All],8,FALSE)</f>
        <v>ESTANDAR AA</v>
      </c>
      <c r="BO174" s="1" t="s">
        <v>2165</v>
      </c>
      <c r="BP174" s="1" t="s">
        <v>7852</v>
      </c>
      <c r="BQ174" s="1" t="s">
        <v>7638</v>
      </c>
      <c r="BR174" s="1" t="s">
        <v>7639</v>
      </c>
      <c r="BS174" s="1" t="s">
        <v>7640</v>
      </c>
      <c r="BT174">
        <v>104</v>
      </c>
      <c r="BU174" s="1" t="s">
        <v>7</v>
      </c>
      <c r="BV174" s="1" t="s">
        <v>1961</v>
      </c>
      <c r="BW174">
        <v>160</v>
      </c>
      <c r="BX174" s="1" t="s">
        <v>46</v>
      </c>
      <c r="BY174">
        <v>6060</v>
      </c>
      <c r="BZ174">
        <v>969600</v>
      </c>
      <c r="CA174">
        <v>0.3</v>
      </c>
      <c r="CB174">
        <v>4242</v>
      </c>
      <c r="CC174">
        <v>678720</v>
      </c>
      <c r="CD174">
        <v>0.1</v>
      </c>
      <c r="CE174">
        <v>67872</v>
      </c>
      <c r="CF174">
        <v>0</v>
      </c>
      <c r="CG174">
        <v>0</v>
      </c>
      <c r="CH174">
        <v>67872</v>
      </c>
      <c r="CI174">
        <v>610848</v>
      </c>
      <c r="CJ174">
        <v>678720</v>
      </c>
      <c r="CK174">
        <v>4242</v>
      </c>
    </row>
    <row r="175" spans="62:89" x14ac:dyDescent="0.25">
      <c r="BJ175" s="1" t="s">
        <v>470</v>
      </c>
      <c r="BK175" s="1" t="s">
        <v>471</v>
      </c>
      <c r="BL175" s="1" t="str">
        <f>VLOOKUP(BK175,INVENTARIOHABITTA[#All],8,FALSE)</f>
        <v>ESTANDAR AA</v>
      </c>
      <c r="BP175" s="1" t="s">
        <v>7852</v>
      </c>
      <c r="BQ175" s="1" t="s">
        <v>7638</v>
      </c>
      <c r="BR175" s="1" t="s">
        <v>7639</v>
      </c>
      <c r="BS175" s="1" t="s">
        <v>7640</v>
      </c>
      <c r="BT175">
        <v>104</v>
      </c>
      <c r="BU175" s="1" t="s">
        <v>7</v>
      </c>
      <c r="BV175" s="1" t="s">
        <v>1961</v>
      </c>
      <c r="BW175">
        <v>160</v>
      </c>
      <c r="BX175" s="1" t="s">
        <v>7641</v>
      </c>
      <c r="BY175">
        <v>3650</v>
      </c>
      <c r="BZ175">
        <v>584000</v>
      </c>
      <c r="CA175">
        <v>0.25</v>
      </c>
      <c r="CB175">
        <v>2737.5</v>
      </c>
      <c r="CC175">
        <v>438000</v>
      </c>
      <c r="CD175">
        <v>0.1</v>
      </c>
      <c r="CE175">
        <v>43800</v>
      </c>
      <c r="CF175">
        <v>0.1</v>
      </c>
      <c r="CG175">
        <v>4380</v>
      </c>
      <c r="CH175">
        <v>39420</v>
      </c>
      <c r="CI175">
        <v>394200</v>
      </c>
      <c r="CJ175">
        <v>433620</v>
      </c>
      <c r="CK175">
        <v>2710.125</v>
      </c>
    </row>
    <row r="176" spans="62:89" x14ac:dyDescent="0.25">
      <c r="BJ176" s="1" t="s">
        <v>472</v>
      </c>
      <c r="BK176" s="1" t="s">
        <v>473</v>
      </c>
      <c r="BL176" s="1" t="str">
        <f>VLOOKUP(BK176,INVENTARIOHABITTA[#All],8,FALSE)</f>
        <v>ESTANDAR AA</v>
      </c>
      <c r="BP176" s="1" t="s">
        <v>7853</v>
      </c>
      <c r="BQ176" s="1" t="s">
        <v>7638</v>
      </c>
      <c r="BR176" s="1" t="s">
        <v>7639</v>
      </c>
      <c r="BS176" s="1" t="s">
        <v>7640</v>
      </c>
      <c r="BT176">
        <v>105</v>
      </c>
      <c r="BU176" s="1" t="s">
        <v>7</v>
      </c>
      <c r="BV176" s="1" t="s">
        <v>1961</v>
      </c>
      <c r="BW176">
        <v>160</v>
      </c>
      <c r="BX176" s="1" t="s">
        <v>7641</v>
      </c>
      <c r="BY176">
        <v>3650</v>
      </c>
      <c r="BZ176">
        <v>584000</v>
      </c>
      <c r="CA176">
        <v>0.25</v>
      </c>
      <c r="CB176">
        <v>2737.5</v>
      </c>
      <c r="CC176">
        <v>438000</v>
      </c>
      <c r="CD176">
        <v>0.1</v>
      </c>
      <c r="CE176">
        <v>43800</v>
      </c>
      <c r="CF176">
        <v>0.1</v>
      </c>
      <c r="CG176">
        <v>4380</v>
      </c>
      <c r="CH176">
        <v>39420</v>
      </c>
      <c r="CI176">
        <v>394200</v>
      </c>
      <c r="CJ176">
        <v>433620</v>
      </c>
      <c r="CK176">
        <v>2710.125</v>
      </c>
    </row>
    <row r="177" spans="62:89" x14ac:dyDescent="0.25">
      <c r="BJ177" s="1" t="s">
        <v>474</v>
      </c>
      <c r="BK177" s="1" t="s">
        <v>475</v>
      </c>
      <c r="BL177" s="1" t="str">
        <f>VLOOKUP(BK177,INVENTARIOHABITTA[#All],8,FALSE)</f>
        <v>PREMIUM AA</v>
      </c>
      <c r="BO177" s="1" t="s">
        <v>2167</v>
      </c>
      <c r="BP177" s="1" t="s">
        <v>7854</v>
      </c>
      <c r="BQ177" s="1" t="s">
        <v>7638</v>
      </c>
      <c r="BR177" s="1" t="s">
        <v>7639</v>
      </c>
      <c r="BS177" s="1" t="s">
        <v>7640</v>
      </c>
      <c r="BT177" t="s">
        <v>7761</v>
      </c>
      <c r="BU177" s="1" t="s">
        <v>7</v>
      </c>
      <c r="BV177" s="1" t="s">
        <v>60</v>
      </c>
      <c r="BW177">
        <v>152.80000000000001</v>
      </c>
      <c r="BX177" s="1" t="s">
        <v>7641</v>
      </c>
      <c r="BY177">
        <v>2710.125</v>
      </c>
      <c r="BZ177">
        <v>414107.10000000003</v>
      </c>
      <c r="CA177">
        <v>0</v>
      </c>
      <c r="CB177">
        <v>2710.125</v>
      </c>
      <c r="CC177">
        <v>414107.10000000003</v>
      </c>
      <c r="CD177">
        <v>0.29176027167851021</v>
      </c>
      <c r="CE177">
        <v>120820</v>
      </c>
      <c r="CF177">
        <v>0</v>
      </c>
      <c r="CG177">
        <v>0</v>
      </c>
      <c r="CH177">
        <v>120820</v>
      </c>
      <c r="CI177">
        <v>293287.10000000003</v>
      </c>
      <c r="CJ177">
        <v>414107.10000000003</v>
      </c>
      <c r="CK177">
        <v>2710.125</v>
      </c>
    </row>
    <row r="178" spans="62:89" x14ac:dyDescent="0.25">
      <c r="BJ178" s="1" t="s">
        <v>476</v>
      </c>
      <c r="BK178" s="1" t="s">
        <v>477</v>
      </c>
      <c r="BL178" s="1" t="str">
        <f>VLOOKUP(BK178,INVENTARIOHABITTA[#All],8,FALSE)</f>
        <v>ESTANDAR A</v>
      </c>
      <c r="BO178" s="1" t="s">
        <v>2169</v>
      </c>
      <c r="BP178" s="1" t="s">
        <v>7855</v>
      </c>
      <c r="BQ178" s="1" t="s">
        <v>7638</v>
      </c>
      <c r="BR178" s="1" t="s">
        <v>7639</v>
      </c>
      <c r="BS178" s="1" t="s">
        <v>7640</v>
      </c>
      <c r="BT178">
        <v>106</v>
      </c>
      <c r="BU178" s="1" t="s">
        <v>7</v>
      </c>
      <c r="BV178" s="1" t="s">
        <v>1961</v>
      </c>
      <c r="BW178">
        <v>160</v>
      </c>
      <c r="BX178" s="1" t="s">
        <v>7641</v>
      </c>
      <c r="BY178">
        <v>3650</v>
      </c>
      <c r="BZ178">
        <v>584000</v>
      </c>
      <c r="CA178">
        <v>0.25</v>
      </c>
      <c r="CB178">
        <v>2737.5</v>
      </c>
      <c r="CC178">
        <v>438000</v>
      </c>
      <c r="CD178">
        <v>0.1</v>
      </c>
      <c r="CE178">
        <v>43800</v>
      </c>
      <c r="CF178">
        <v>0.1</v>
      </c>
      <c r="CG178">
        <v>4380</v>
      </c>
      <c r="CH178">
        <v>39420</v>
      </c>
      <c r="CI178">
        <v>394200</v>
      </c>
      <c r="CJ178">
        <v>433620</v>
      </c>
      <c r="CK178">
        <v>2710.125</v>
      </c>
    </row>
    <row r="179" spans="62:89" x14ac:dyDescent="0.25">
      <c r="BJ179" s="1" t="s">
        <v>478</v>
      </c>
      <c r="BK179" s="1" t="s">
        <v>479</v>
      </c>
      <c r="BL179" s="1" t="str">
        <f>VLOOKUP(BK179,INVENTARIOHABITTA[#All],8,FALSE)</f>
        <v>ESTANDAR A</v>
      </c>
      <c r="BP179" s="1" t="s">
        <v>7856</v>
      </c>
      <c r="BQ179" s="1" t="s">
        <v>7638</v>
      </c>
      <c r="BR179" s="1" t="s">
        <v>7639</v>
      </c>
      <c r="BS179" s="1" t="s">
        <v>7640</v>
      </c>
      <c r="BT179">
        <v>107</v>
      </c>
      <c r="BU179" s="1" t="s">
        <v>7</v>
      </c>
      <c r="BV179" s="1" t="s">
        <v>1961</v>
      </c>
      <c r="BW179">
        <v>160</v>
      </c>
      <c r="BX179" s="1" t="s">
        <v>7641</v>
      </c>
      <c r="BY179">
        <v>3650</v>
      </c>
      <c r="BZ179">
        <v>584000</v>
      </c>
      <c r="CA179">
        <v>0.25</v>
      </c>
      <c r="CB179">
        <v>2737.5</v>
      </c>
      <c r="CC179">
        <v>438000</v>
      </c>
      <c r="CD179">
        <v>0.1</v>
      </c>
      <c r="CE179">
        <v>43800</v>
      </c>
      <c r="CF179">
        <v>0.1</v>
      </c>
      <c r="CG179">
        <v>4380</v>
      </c>
      <c r="CH179">
        <v>39420</v>
      </c>
      <c r="CI179">
        <v>394200</v>
      </c>
      <c r="CJ179">
        <v>433620</v>
      </c>
      <c r="CK179">
        <v>2710.125</v>
      </c>
    </row>
    <row r="180" spans="62:89" x14ac:dyDescent="0.25">
      <c r="BJ180" s="1" t="s">
        <v>480</v>
      </c>
      <c r="BK180" s="1" t="s">
        <v>481</v>
      </c>
      <c r="BL180" s="1" t="str">
        <f>VLOOKUP(BK180,INVENTARIOHABITTA[#All],8,FALSE)</f>
        <v>ESTANDAR A</v>
      </c>
      <c r="BO180" s="1" t="s">
        <v>2171</v>
      </c>
      <c r="BP180" s="1" t="s">
        <v>7857</v>
      </c>
      <c r="BQ180" s="1" t="s">
        <v>7638</v>
      </c>
      <c r="BR180" s="1" t="s">
        <v>7639</v>
      </c>
      <c r="BS180" s="1" t="s">
        <v>7640</v>
      </c>
      <c r="BT180" t="s">
        <v>7858</v>
      </c>
      <c r="BU180" s="1" t="s">
        <v>7</v>
      </c>
      <c r="BV180" s="1" t="s">
        <v>146</v>
      </c>
      <c r="BW180">
        <v>128</v>
      </c>
      <c r="BX180" s="1" t="s">
        <v>7641</v>
      </c>
      <c r="BY180">
        <v>2710.125</v>
      </c>
      <c r="BZ180">
        <v>346896</v>
      </c>
      <c r="CA180">
        <v>0</v>
      </c>
      <c r="CB180">
        <v>2710.125</v>
      </c>
      <c r="CC180">
        <v>346896</v>
      </c>
      <c r="CD180">
        <v>0.18257633411743002</v>
      </c>
      <c r="CE180">
        <v>63335</v>
      </c>
      <c r="CF180">
        <v>0</v>
      </c>
      <c r="CG180">
        <v>0</v>
      </c>
      <c r="CH180">
        <v>63335</v>
      </c>
      <c r="CI180">
        <v>283561</v>
      </c>
      <c r="CJ180">
        <v>346896</v>
      </c>
      <c r="CK180">
        <v>2710.125</v>
      </c>
    </row>
    <row r="181" spans="62:89" x14ac:dyDescent="0.25">
      <c r="BJ181" s="1" t="s">
        <v>482</v>
      </c>
      <c r="BK181" s="1" t="s">
        <v>483</v>
      </c>
      <c r="BL181" s="1" t="str">
        <f>VLOOKUP(BK181,INVENTARIOHABITTA[#All],8,FALSE)</f>
        <v>ESTANDAR A</v>
      </c>
      <c r="BO181" s="1" t="s">
        <v>2173</v>
      </c>
      <c r="BP181" s="1" t="s">
        <v>7859</v>
      </c>
      <c r="BQ181" s="1" t="s">
        <v>7638</v>
      </c>
      <c r="BR181" s="1" t="s">
        <v>7639</v>
      </c>
      <c r="BS181" s="1" t="s">
        <v>7640</v>
      </c>
      <c r="BT181" t="s">
        <v>7860</v>
      </c>
      <c r="BU181" s="1" t="s">
        <v>7</v>
      </c>
      <c r="BV181" s="1" t="s">
        <v>1961</v>
      </c>
      <c r="BW181">
        <v>128</v>
      </c>
      <c r="BX181" s="1" t="s">
        <v>7641</v>
      </c>
      <c r="BY181">
        <v>2710.125</v>
      </c>
      <c r="BZ181">
        <v>346896</v>
      </c>
      <c r="CA181">
        <v>0</v>
      </c>
      <c r="CB181">
        <v>2710.125</v>
      </c>
      <c r="CC181">
        <v>346896</v>
      </c>
      <c r="CD181">
        <v>0.18257633411743002</v>
      </c>
      <c r="CE181">
        <v>63335</v>
      </c>
      <c r="CF181">
        <v>0</v>
      </c>
      <c r="CG181">
        <v>0</v>
      </c>
      <c r="CH181">
        <v>63335</v>
      </c>
      <c r="CI181">
        <v>283561</v>
      </c>
      <c r="CJ181">
        <v>346896</v>
      </c>
      <c r="CK181">
        <v>2710.125</v>
      </c>
    </row>
    <row r="182" spans="62:89" x14ac:dyDescent="0.25">
      <c r="BJ182" s="1" t="s">
        <v>484</v>
      </c>
      <c r="BK182" s="1" t="s">
        <v>485</v>
      </c>
      <c r="BL182" s="1" t="str">
        <f>VLOOKUP(BK182,INVENTARIOHABITTA[#All],8,FALSE)</f>
        <v>ESTANDAR A</v>
      </c>
      <c r="BP182" s="1" t="s">
        <v>7861</v>
      </c>
      <c r="BQ182" s="1" t="s">
        <v>7638</v>
      </c>
      <c r="BR182" s="1" t="s">
        <v>7639</v>
      </c>
      <c r="BS182" s="1" t="s">
        <v>7640</v>
      </c>
      <c r="BT182">
        <v>108</v>
      </c>
      <c r="BU182" s="1" t="s">
        <v>7</v>
      </c>
      <c r="BV182" s="1" t="s">
        <v>1961</v>
      </c>
      <c r="BW182">
        <v>139.16</v>
      </c>
      <c r="BX182" s="1" t="s">
        <v>7641</v>
      </c>
      <c r="BY182">
        <v>3650</v>
      </c>
      <c r="BZ182">
        <v>507934</v>
      </c>
      <c r="CA182">
        <v>0.25</v>
      </c>
      <c r="CB182">
        <v>2737.5</v>
      </c>
      <c r="CC182">
        <v>380950.5</v>
      </c>
      <c r="CD182">
        <v>0.1</v>
      </c>
      <c r="CE182">
        <v>38095.050000000003</v>
      </c>
      <c r="CF182">
        <v>0.1</v>
      </c>
      <c r="CG182">
        <v>3809.5050000000006</v>
      </c>
      <c r="CH182">
        <v>34285.545000000006</v>
      </c>
      <c r="CI182">
        <v>342855.45</v>
      </c>
      <c r="CJ182">
        <v>377140.995</v>
      </c>
      <c r="CK182">
        <v>2710.125</v>
      </c>
    </row>
    <row r="183" spans="62:89" x14ac:dyDescent="0.25">
      <c r="BJ183" s="1" t="s">
        <v>486</v>
      </c>
      <c r="BK183" s="1" t="s">
        <v>487</v>
      </c>
      <c r="BL183" s="1" t="str">
        <f>VLOOKUP(BK183,INVENTARIOHABITTA[#All],8,FALSE)</f>
        <v>ESTANDAR A</v>
      </c>
      <c r="BO183" s="1" t="s">
        <v>2175</v>
      </c>
      <c r="BP183" s="1" t="s">
        <v>7862</v>
      </c>
      <c r="BQ183" s="1" t="s">
        <v>7638</v>
      </c>
      <c r="BR183" s="1" t="s">
        <v>7655</v>
      </c>
      <c r="BS183" s="1" t="s">
        <v>17</v>
      </c>
      <c r="BT183" t="s">
        <v>7863</v>
      </c>
      <c r="BU183" s="1" t="s">
        <v>7</v>
      </c>
      <c r="BV183" s="1" t="s">
        <v>1961</v>
      </c>
      <c r="BW183">
        <v>140</v>
      </c>
      <c r="BX183" s="1" t="s">
        <v>7864</v>
      </c>
      <c r="BY183">
        <v>2710.125</v>
      </c>
      <c r="BZ183">
        <v>379417.5</v>
      </c>
      <c r="CA183">
        <v>0</v>
      </c>
      <c r="CB183">
        <v>2710.125</v>
      </c>
      <c r="CC183">
        <v>379417.5</v>
      </c>
      <c r="CD183">
        <v>0.27204675588237232</v>
      </c>
      <c r="CE183">
        <v>103219.3</v>
      </c>
      <c r="CF183">
        <v>0</v>
      </c>
      <c r="CG183">
        <v>0</v>
      </c>
      <c r="CH183">
        <v>103219.3</v>
      </c>
      <c r="CI183">
        <v>276198.2</v>
      </c>
      <c r="CJ183">
        <v>379417.5</v>
      </c>
      <c r="CK183">
        <v>2710.125</v>
      </c>
    </row>
    <row r="184" spans="62:89" x14ac:dyDescent="0.25">
      <c r="BJ184" s="1" t="s">
        <v>488</v>
      </c>
      <c r="BK184" s="1" t="s">
        <v>489</v>
      </c>
      <c r="BL184" s="1" t="str">
        <f>VLOOKUP(BK184,INVENTARIOHABITTA[#All],8,FALSE)</f>
        <v>ESTANDAR A</v>
      </c>
      <c r="BO184" s="1" t="s">
        <v>2177</v>
      </c>
      <c r="BP184" s="1" t="s">
        <v>7865</v>
      </c>
      <c r="BQ184" s="1" t="s">
        <v>7638</v>
      </c>
      <c r="BR184" s="1" t="s">
        <v>7639</v>
      </c>
      <c r="BS184" s="1" t="s">
        <v>7640</v>
      </c>
      <c r="BT184">
        <v>109</v>
      </c>
      <c r="BU184" s="1" t="s">
        <v>7</v>
      </c>
      <c r="BV184" s="1" t="s">
        <v>1961</v>
      </c>
      <c r="BW184">
        <v>140</v>
      </c>
      <c r="BX184" s="1" t="s">
        <v>7641</v>
      </c>
      <c r="BY184">
        <v>3650</v>
      </c>
      <c r="BZ184">
        <v>511000</v>
      </c>
      <c r="CA184">
        <v>0.25</v>
      </c>
      <c r="CB184">
        <v>2737.5</v>
      </c>
      <c r="CC184">
        <v>383250</v>
      </c>
      <c r="CD184">
        <v>0.1</v>
      </c>
      <c r="CE184">
        <v>38325</v>
      </c>
      <c r="CF184">
        <v>0.1</v>
      </c>
      <c r="CG184">
        <v>3832.5</v>
      </c>
      <c r="CH184">
        <v>34492.5</v>
      </c>
      <c r="CI184">
        <v>344925</v>
      </c>
      <c r="CJ184">
        <v>379417.5</v>
      </c>
      <c r="CK184">
        <v>2710.125</v>
      </c>
    </row>
    <row r="185" spans="62:89" x14ac:dyDescent="0.25">
      <c r="BJ185" s="1" t="s">
        <v>490</v>
      </c>
      <c r="BK185" s="1" t="s">
        <v>491</v>
      </c>
      <c r="BL185" s="1" t="str">
        <f>VLOOKUP(BK185,INVENTARIOHABITTA[#All],8,FALSE)</f>
        <v>ESTANDAR A</v>
      </c>
      <c r="BP185" s="1" t="s">
        <v>7866</v>
      </c>
      <c r="BQ185" s="1" t="s">
        <v>7638</v>
      </c>
      <c r="BR185" s="1" t="s">
        <v>7639</v>
      </c>
      <c r="BS185" s="1" t="s">
        <v>7640</v>
      </c>
      <c r="BT185">
        <v>110</v>
      </c>
      <c r="BU185" s="1" t="s">
        <v>7</v>
      </c>
      <c r="BV185" s="1" t="s">
        <v>1961</v>
      </c>
      <c r="BW185">
        <v>140</v>
      </c>
      <c r="BX185" s="1" t="s">
        <v>7641</v>
      </c>
      <c r="BY185">
        <v>3650</v>
      </c>
      <c r="BZ185">
        <v>511000</v>
      </c>
      <c r="CA185">
        <v>0.25</v>
      </c>
      <c r="CB185">
        <v>2737.5</v>
      </c>
      <c r="CC185">
        <v>383250</v>
      </c>
      <c r="CD185">
        <v>0.1</v>
      </c>
      <c r="CE185">
        <v>38325</v>
      </c>
      <c r="CF185">
        <v>0.1</v>
      </c>
      <c r="CG185">
        <v>3832.5</v>
      </c>
      <c r="CH185">
        <v>34492.5</v>
      </c>
      <c r="CI185">
        <v>344925</v>
      </c>
      <c r="CJ185">
        <v>379417.5</v>
      </c>
      <c r="CK185">
        <v>2710.125</v>
      </c>
    </row>
    <row r="186" spans="62:89" x14ac:dyDescent="0.25">
      <c r="BJ186" s="1" t="s">
        <v>492</v>
      </c>
      <c r="BK186" s="1" t="s">
        <v>493</v>
      </c>
      <c r="BL186" s="1" t="str">
        <f>VLOOKUP(BK186,INVENTARIOHABITTA[#All],8,FALSE)</f>
        <v>ESTANDAR AA</v>
      </c>
      <c r="BO186" s="1" t="s">
        <v>2179</v>
      </c>
      <c r="BP186" s="1" t="s">
        <v>7867</v>
      </c>
      <c r="BQ186" s="1" t="s">
        <v>7638</v>
      </c>
      <c r="BR186" s="1" t="s">
        <v>7650</v>
      </c>
      <c r="BS186" s="1" t="s">
        <v>7651</v>
      </c>
      <c r="BT186" t="s">
        <v>7868</v>
      </c>
      <c r="BU186" s="1" t="s">
        <v>7</v>
      </c>
      <c r="BV186" s="1" t="s">
        <v>1961</v>
      </c>
      <c r="BW186">
        <v>136</v>
      </c>
      <c r="BX186" s="1" t="s">
        <v>7641</v>
      </c>
      <c r="BY186">
        <v>2710.125</v>
      </c>
      <c r="BZ186">
        <v>368577</v>
      </c>
      <c r="CA186">
        <v>0</v>
      </c>
      <c r="CB186">
        <v>2710.125</v>
      </c>
      <c r="CC186">
        <v>368577</v>
      </c>
      <c r="CD186">
        <v>0.28107016986952521</v>
      </c>
      <c r="CE186">
        <v>103596</v>
      </c>
      <c r="CF186">
        <v>0</v>
      </c>
      <c r="CG186">
        <v>0</v>
      </c>
      <c r="CH186">
        <v>103596</v>
      </c>
      <c r="CI186">
        <v>264981</v>
      </c>
      <c r="CJ186">
        <v>368577</v>
      </c>
      <c r="CK186">
        <v>2710.125</v>
      </c>
    </row>
    <row r="187" spans="62:89" x14ac:dyDescent="0.25">
      <c r="BJ187" s="1" t="s">
        <v>494</v>
      </c>
      <c r="BK187" s="1" t="s">
        <v>495</v>
      </c>
      <c r="BL187" s="1" t="str">
        <f>VLOOKUP(BK187,INVENTARIOHABITTA[#All],8,FALSE)</f>
        <v>ESTANDAR AA</v>
      </c>
      <c r="BP187" s="1" t="s">
        <v>7869</v>
      </c>
      <c r="BQ187" s="1" t="s">
        <v>7638</v>
      </c>
      <c r="BR187" s="1" t="s">
        <v>7639</v>
      </c>
      <c r="BS187" s="1" t="s">
        <v>7640</v>
      </c>
      <c r="BT187">
        <v>111</v>
      </c>
      <c r="BU187" s="1" t="s">
        <v>7</v>
      </c>
      <c r="BV187" s="1" t="s">
        <v>1961</v>
      </c>
      <c r="BW187">
        <v>140</v>
      </c>
      <c r="BX187" s="1" t="s">
        <v>7641</v>
      </c>
      <c r="BY187">
        <v>3650</v>
      </c>
      <c r="BZ187">
        <v>511000</v>
      </c>
      <c r="CA187">
        <v>0.25</v>
      </c>
      <c r="CB187">
        <v>2737.5</v>
      </c>
      <c r="CC187">
        <v>383250</v>
      </c>
      <c r="CD187">
        <v>0.1</v>
      </c>
      <c r="CE187">
        <v>38325</v>
      </c>
      <c r="CF187">
        <v>0.1</v>
      </c>
      <c r="CG187">
        <v>3832.5</v>
      </c>
      <c r="CH187">
        <v>34492.5</v>
      </c>
      <c r="CI187">
        <v>344925</v>
      </c>
      <c r="CJ187">
        <v>379417.5</v>
      </c>
      <c r="CK187">
        <v>2710.125</v>
      </c>
    </row>
    <row r="188" spans="62:89" x14ac:dyDescent="0.25">
      <c r="BJ188" s="1" t="s">
        <v>496</v>
      </c>
      <c r="BK188" s="1" t="s">
        <v>497</v>
      </c>
      <c r="BL188" s="1" t="str">
        <f>VLOOKUP(BK188,INVENTARIOHABITTA[#All],8,FALSE)</f>
        <v>ESTANDAR A</v>
      </c>
      <c r="BO188" s="1" t="s">
        <v>2181</v>
      </c>
      <c r="BP188" s="1" t="s">
        <v>7870</v>
      </c>
      <c r="BQ188" s="1" t="s">
        <v>7638</v>
      </c>
      <c r="BR188" s="1" t="s">
        <v>7650</v>
      </c>
      <c r="BS188" s="1" t="s">
        <v>7651</v>
      </c>
      <c r="BT188" t="s">
        <v>7871</v>
      </c>
      <c r="BU188" s="1" t="s">
        <v>7</v>
      </c>
      <c r="BV188" s="1" t="s">
        <v>1961</v>
      </c>
      <c r="BW188">
        <v>128</v>
      </c>
      <c r="BX188" s="1" t="s">
        <v>7641</v>
      </c>
      <c r="BY188">
        <v>2710.125</v>
      </c>
      <c r="BZ188">
        <v>346896</v>
      </c>
      <c r="CA188">
        <v>0</v>
      </c>
      <c r="CB188">
        <v>2710.125</v>
      </c>
      <c r="CC188">
        <v>346896</v>
      </c>
      <c r="CD188">
        <v>0.29277146464646464</v>
      </c>
      <c r="CE188">
        <v>101561.25</v>
      </c>
      <c r="CF188">
        <v>0</v>
      </c>
      <c r="CG188">
        <v>0</v>
      </c>
      <c r="CH188">
        <v>101561.25</v>
      </c>
      <c r="CI188">
        <v>245334.75</v>
      </c>
      <c r="CJ188">
        <v>346896</v>
      </c>
      <c r="CK188">
        <v>2710.125</v>
      </c>
    </row>
    <row r="189" spans="62:89" x14ac:dyDescent="0.25">
      <c r="BJ189" s="1" t="s">
        <v>498</v>
      </c>
      <c r="BK189" s="1" t="s">
        <v>499</v>
      </c>
      <c r="BL189" s="1" t="str">
        <f>VLOOKUP(BK189,INVENTARIOHABITTA[#All],8,FALSE)</f>
        <v>ESTANDAR A</v>
      </c>
      <c r="BP189" s="1" t="s">
        <v>7872</v>
      </c>
      <c r="BQ189" s="1" t="s">
        <v>7638</v>
      </c>
      <c r="BR189" s="1" t="s">
        <v>7639</v>
      </c>
      <c r="BS189" s="1" t="s">
        <v>7640</v>
      </c>
      <c r="BT189">
        <v>112</v>
      </c>
      <c r="BU189" s="1" t="s">
        <v>7</v>
      </c>
      <c r="BV189" s="1" t="s">
        <v>1961</v>
      </c>
      <c r="BW189">
        <v>140</v>
      </c>
      <c r="BX189" s="1" t="s">
        <v>7641</v>
      </c>
      <c r="BY189">
        <v>3650</v>
      </c>
      <c r="BZ189">
        <v>511000</v>
      </c>
      <c r="CA189">
        <v>0.25</v>
      </c>
      <c r="CB189">
        <v>2737.5</v>
      </c>
      <c r="CC189">
        <v>383250</v>
      </c>
      <c r="CD189">
        <v>0.1</v>
      </c>
      <c r="CE189">
        <v>38325</v>
      </c>
      <c r="CF189">
        <v>0.1</v>
      </c>
      <c r="CG189">
        <v>3832.5</v>
      </c>
      <c r="CH189">
        <v>34492.5</v>
      </c>
      <c r="CI189">
        <v>344925</v>
      </c>
      <c r="CJ189">
        <v>379417.5</v>
      </c>
      <c r="CK189">
        <v>2710.125</v>
      </c>
    </row>
    <row r="190" spans="62:89" x14ac:dyDescent="0.25">
      <c r="BJ190" s="1" t="s">
        <v>500</v>
      </c>
      <c r="BK190" s="1" t="s">
        <v>501</v>
      </c>
      <c r="BL190" s="1" t="str">
        <f>VLOOKUP(BK190,INVENTARIOHABITTA[#All],8,FALSE)</f>
        <v>ESTANDAR A</v>
      </c>
      <c r="BO190" s="1" t="s">
        <v>2183</v>
      </c>
      <c r="BP190" s="1" t="s">
        <v>7873</v>
      </c>
      <c r="BQ190" s="1" t="s">
        <v>7638</v>
      </c>
      <c r="BR190" s="1" t="s">
        <v>7650</v>
      </c>
      <c r="BS190" s="1" t="s">
        <v>7651</v>
      </c>
      <c r="BT190" t="s">
        <v>7874</v>
      </c>
      <c r="BU190" s="1" t="s">
        <v>7</v>
      </c>
      <c r="BV190" s="1" t="s">
        <v>146</v>
      </c>
      <c r="BW190">
        <v>132.29</v>
      </c>
      <c r="BX190" s="1" t="s">
        <v>7641</v>
      </c>
      <c r="BY190">
        <v>2710.125</v>
      </c>
      <c r="BZ190">
        <v>358522.43624999997</v>
      </c>
      <c r="CA190">
        <v>0</v>
      </c>
      <c r="CB190">
        <v>2710.125</v>
      </c>
      <c r="CC190">
        <v>358522.43624999997</v>
      </c>
      <c r="CD190">
        <v>0.28333303506050805</v>
      </c>
      <c r="CE190">
        <v>101581.25</v>
      </c>
      <c r="CF190">
        <v>0</v>
      </c>
      <c r="CG190">
        <v>0</v>
      </c>
      <c r="CH190">
        <v>101581.25</v>
      </c>
      <c r="CI190">
        <v>256941.18624999997</v>
      </c>
      <c r="CJ190">
        <v>358522.43624999997</v>
      </c>
      <c r="CK190">
        <v>2710.125</v>
      </c>
    </row>
    <row r="191" spans="62:89" x14ac:dyDescent="0.25">
      <c r="BJ191" s="1" t="s">
        <v>502</v>
      </c>
      <c r="BK191" s="1" t="s">
        <v>503</v>
      </c>
      <c r="BL191" s="1" t="str">
        <f>VLOOKUP(BK191,INVENTARIOHABITTA[#All],8,FALSE)</f>
        <v>ESTANDAR A</v>
      </c>
      <c r="BP191" s="1" t="s">
        <v>7875</v>
      </c>
      <c r="BQ191" s="1" t="s">
        <v>7638</v>
      </c>
      <c r="BR191" s="1" t="s">
        <v>7639</v>
      </c>
      <c r="BS191" s="1" t="s">
        <v>7640</v>
      </c>
      <c r="BT191">
        <v>113</v>
      </c>
      <c r="BU191" s="1" t="s">
        <v>7</v>
      </c>
      <c r="BV191" s="1" t="s">
        <v>1961</v>
      </c>
      <c r="BW191">
        <v>140</v>
      </c>
      <c r="BX191" s="1" t="s">
        <v>7641</v>
      </c>
      <c r="BY191">
        <v>3650</v>
      </c>
      <c r="BZ191">
        <v>511000</v>
      </c>
      <c r="CA191">
        <v>0.25</v>
      </c>
      <c r="CB191">
        <v>2737.5</v>
      </c>
      <c r="CC191">
        <v>383250</v>
      </c>
      <c r="CD191">
        <v>0.1</v>
      </c>
      <c r="CE191">
        <v>38325</v>
      </c>
      <c r="CF191">
        <v>0.1</v>
      </c>
      <c r="CG191">
        <v>3832.5</v>
      </c>
      <c r="CH191">
        <v>34492.5</v>
      </c>
      <c r="CI191">
        <v>344925</v>
      </c>
      <c r="CJ191">
        <v>379417.5</v>
      </c>
      <c r="CK191">
        <v>2710.125</v>
      </c>
    </row>
    <row r="192" spans="62:89" x14ac:dyDescent="0.25">
      <c r="BJ192" s="1" t="s">
        <v>504</v>
      </c>
      <c r="BK192" s="1" t="s">
        <v>505</v>
      </c>
      <c r="BL192" s="1" t="str">
        <f>VLOOKUP(BK192,INVENTARIOHABITTA[#All],8,FALSE)</f>
        <v>ESTANDAR A</v>
      </c>
      <c r="BO192" s="1" t="s">
        <v>2185</v>
      </c>
      <c r="BP192" s="1" t="s">
        <v>7876</v>
      </c>
      <c r="BQ192" s="1" t="s">
        <v>7638</v>
      </c>
      <c r="BR192" s="1" t="s">
        <v>7650</v>
      </c>
      <c r="BS192" s="1" t="s">
        <v>7651</v>
      </c>
      <c r="BT192" t="s">
        <v>7877</v>
      </c>
      <c r="BU192" s="1" t="s">
        <v>7</v>
      </c>
      <c r="BV192" s="1" t="s">
        <v>1961</v>
      </c>
      <c r="BW192">
        <v>136</v>
      </c>
      <c r="BX192" s="1" t="s">
        <v>7641</v>
      </c>
      <c r="BY192">
        <v>2710.125</v>
      </c>
      <c r="BZ192">
        <v>368577</v>
      </c>
      <c r="CA192">
        <v>0</v>
      </c>
      <c r="CB192">
        <v>2710.125</v>
      </c>
      <c r="CC192">
        <v>368577</v>
      </c>
      <c r="CD192">
        <v>0.28074866310160429</v>
      </c>
      <c r="CE192">
        <v>103477.5</v>
      </c>
      <c r="CF192">
        <v>0</v>
      </c>
      <c r="CG192">
        <v>0</v>
      </c>
      <c r="CH192">
        <v>103477.5</v>
      </c>
      <c r="CI192">
        <v>265099.5</v>
      </c>
      <c r="CJ192">
        <v>368577</v>
      </c>
      <c r="CK192">
        <v>2710.125</v>
      </c>
    </row>
    <row r="193" spans="62:89" x14ac:dyDescent="0.25">
      <c r="BJ193" s="1" t="s">
        <v>506</v>
      </c>
      <c r="BK193" s="1" t="s">
        <v>507</v>
      </c>
      <c r="BL193" s="1" t="str">
        <f>VLOOKUP(BK193,INVENTARIOHABITTA[#All],8,FALSE)</f>
        <v>ESTANDAR A</v>
      </c>
      <c r="BP193" s="1" t="s">
        <v>7878</v>
      </c>
      <c r="BQ193" s="1" t="s">
        <v>7638</v>
      </c>
      <c r="BR193" s="1" t="s">
        <v>7639</v>
      </c>
      <c r="BS193" s="1" t="s">
        <v>7640</v>
      </c>
      <c r="BT193">
        <v>114</v>
      </c>
      <c r="BU193" s="1" t="s">
        <v>7</v>
      </c>
      <c r="BV193" s="1" t="s">
        <v>1961</v>
      </c>
      <c r="BW193">
        <v>140</v>
      </c>
      <c r="BX193" s="1" t="s">
        <v>7641</v>
      </c>
      <c r="BY193">
        <v>3650</v>
      </c>
      <c r="BZ193">
        <v>511000</v>
      </c>
      <c r="CA193">
        <v>0.25</v>
      </c>
      <c r="CB193">
        <v>2737.5</v>
      </c>
      <c r="CC193">
        <v>383250</v>
      </c>
      <c r="CD193">
        <v>0.1</v>
      </c>
      <c r="CE193">
        <v>38325</v>
      </c>
      <c r="CF193">
        <v>0.1</v>
      </c>
      <c r="CG193">
        <v>3832.5</v>
      </c>
      <c r="CH193">
        <v>34492.5</v>
      </c>
      <c r="CI193">
        <v>344925</v>
      </c>
      <c r="CJ193">
        <v>379417.5</v>
      </c>
      <c r="CK193">
        <v>2710.125</v>
      </c>
    </row>
    <row r="194" spans="62:89" x14ac:dyDescent="0.25">
      <c r="BJ194" s="1" t="s">
        <v>508</v>
      </c>
      <c r="BK194" s="1" t="s">
        <v>509</v>
      </c>
      <c r="BL194" s="1" t="str">
        <f>VLOOKUP(BK194,INVENTARIOHABITTA[#All],8,FALSE)</f>
        <v>PREMIUM A</v>
      </c>
      <c r="BO194" s="1" t="s">
        <v>2187</v>
      </c>
      <c r="BP194" s="1" t="s">
        <v>7879</v>
      </c>
      <c r="BQ194" s="1" t="s">
        <v>7638</v>
      </c>
      <c r="BR194" s="1" t="s">
        <v>7650</v>
      </c>
      <c r="BS194" s="1" t="s">
        <v>7651</v>
      </c>
      <c r="BT194" t="s">
        <v>7880</v>
      </c>
      <c r="BU194" s="1" t="s">
        <v>7</v>
      </c>
      <c r="BV194" s="1" t="s">
        <v>1961</v>
      </c>
      <c r="BW194">
        <v>136</v>
      </c>
      <c r="BX194" s="1" t="s">
        <v>7641</v>
      </c>
      <c r="BY194">
        <v>2710.125</v>
      </c>
      <c r="BZ194">
        <v>368577</v>
      </c>
      <c r="CA194">
        <v>0</v>
      </c>
      <c r="CB194">
        <v>2710.125</v>
      </c>
      <c r="CC194">
        <v>368577</v>
      </c>
      <c r="CD194">
        <v>0.28074866310160429</v>
      </c>
      <c r="CE194">
        <v>103477.5</v>
      </c>
      <c r="CF194">
        <v>0</v>
      </c>
      <c r="CG194">
        <v>0</v>
      </c>
      <c r="CH194">
        <v>103477.5</v>
      </c>
      <c r="CI194">
        <v>265099.5</v>
      </c>
      <c r="CJ194">
        <v>368577</v>
      </c>
      <c r="CK194">
        <v>2710.125</v>
      </c>
    </row>
    <row r="195" spans="62:89" x14ac:dyDescent="0.25">
      <c r="BJ195" s="1" t="s">
        <v>510</v>
      </c>
      <c r="BK195" s="1" t="s">
        <v>511</v>
      </c>
      <c r="BL195" s="1" t="str">
        <f>VLOOKUP(BK195,INVENTARIOHABITTA[#All],8,FALSE)</f>
        <v>PREMIUM AA</v>
      </c>
      <c r="BO195" s="1" t="s">
        <v>2189</v>
      </c>
      <c r="BP195" s="1" t="s">
        <v>7881</v>
      </c>
      <c r="BQ195" s="1" t="s">
        <v>7638</v>
      </c>
      <c r="BR195" s="1" t="s">
        <v>7639</v>
      </c>
      <c r="BS195" s="1" t="s">
        <v>7640</v>
      </c>
      <c r="BT195">
        <v>115</v>
      </c>
      <c r="BU195" s="1" t="s">
        <v>7</v>
      </c>
      <c r="BV195" s="1" t="s">
        <v>1961</v>
      </c>
      <c r="BW195">
        <v>140</v>
      </c>
      <c r="BX195" s="1" t="s">
        <v>46</v>
      </c>
      <c r="BY195">
        <v>6060</v>
      </c>
      <c r="BZ195">
        <v>848400</v>
      </c>
      <c r="CA195">
        <v>0.25</v>
      </c>
      <c r="CB195">
        <v>4545</v>
      </c>
      <c r="CC195">
        <v>636300</v>
      </c>
      <c r="CD195">
        <v>0.1</v>
      </c>
      <c r="CE195">
        <v>63630</v>
      </c>
      <c r="CF195">
        <v>0.2</v>
      </c>
      <c r="CG195">
        <v>12726</v>
      </c>
      <c r="CH195">
        <v>50904</v>
      </c>
      <c r="CI195">
        <v>572669.99</v>
      </c>
      <c r="CJ195">
        <v>623573.99</v>
      </c>
      <c r="CK195">
        <v>4454.0999285714288</v>
      </c>
    </row>
    <row r="196" spans="62:89" x14ac:dyDescent="0.25">
      <c r="BJ196" s="1" t="s">
        <v>512</v>
      </c>
      <c r="BK196" s="1" t="s">
        <v>513</v>
      </c>
      <c r="BL196" s="1" t="str">
        <f>VLOOKUP(BK196,INVENTARIOHABITTA[#All],8,FALSE)</f>
        <v>PREMIUM AA</v>
      </c>
      <c r="BP196" s="1" t="s">
        <v>7881</v>
      </c>
      <c r="BQ196" s="1" t="s">
        <v>7638</v>
      </c>
      <c r="BR196" s="1" t="s">
        <v>7639</v>
      </c>
      <c r="BS196" s="1" t="s">
        <v>7640</v>
      </c>
      <c r="BT196">
        <v>115</v>
      </c>
      <c r="BU196" s="1" t="s">
        <v>7</v>
      </c>
      <c r="BV196" s="1" t="s">
        <v>1961</v>
      </c>
      <c r="BW196">
        <v>140</v>
      </c>
      <c r="BX196" s="1" t="s">
        <v>7864</v>
      </c>
      <c r="BY196">
        <v>4178.8900000000003</v>
      </c>
      <c r="BZ196">
        <v>585044.60000000009</v>
      </c>
      <c r="CA196">
        <v>0.25</v>
      </c>
      <c r="CB196">
        <v>3134.1675000000005</v>
      </c>
      <c r="CC196">
        <v>438783.45000000007</v>
      </c>
      <c r="CD196">
        <v>0.1</v>
      </c>
      <c r="CE196">
        <v>43878.345000000008</v>
      </c>
      <c r="CF196">
        <v>0.2</v>
      </c>
      <c r="CG196">
        <v>8775.6690000000017</v>
      </c>
      <c r="CH196">
        <v>35102.676000000007</v>
      </c>
      <c r="CI196">
        <v>394905.09500000003</v>
      </c>
      <c r="CJ196">
        <v>430007.77100000007</v>
      </c>
      <c r="CK196">
        <v>3071.4840785714291</v>
      </c>
    </row>
    <row r="197" spans="62:89" x14ac:dyDescent="0.25">
      <c r="BJ197" s="1" t="s">
        <v>514</v>
      </c>
      <c r="BK197" s="1" t="s">
        <v>515</v>
      </c>
      <c r="BL197" s="1" t="str">
        <f>VLOOKUP(BK197,INVENTARIOHABITTA[#All],8,FALSE)</f>
        <v>PREMIUM AA</v>
      </c>
      <c r="BO197" s="1" t="s">
        <v>2191</v>
      </c>
      <c r="BP197" s="1" t="s">
        <v>7882</v>
      </c>
      <c r="BQ197" s="1" t="s">
        <v>7638</v>
      </c>
      <c r="BR197" s="1" t="s">
        <v>7639</v>
      </c>
      <c r="BS197" s="1" t="s">
        <v>7640</v>
      </c>
      <c r="BT197">
        <v>116</v>
      </c>
      <c r="BU197" s="1" t="s">
        <v>7</v>
      </c>
      <c r="BV197" s="1" t="s">
        <v>1961</v>
      </c>
      <c r="BW197">
        <v>140</v>
      </c>
      <c r="BX197" s="1" t="s">
        <v>7641</v>
      </c>
      <c r="BY197">
        <v>3650</v>
      </c>
      <c r="BZ197">
        <v>511000</v>
      </c>
      <c r="CA197">
        <v>0.25</v>
      </c>
      <c r="CB197">
        <v>2737.5</v>
      </c>
      <c r="CC197">
        <v>383250</v>
      </c>
      <c r="CD197">
        <v>0.1</v>
      </c>
      <c r="CE197">
        <v>38325</v>
      </c>
      <c r="CF197">
        <v>0.1</v>
      </c>
      <c r="CG197">
        <v>3832.5</v>
      </c>
      <c r="CH197">
        <v>34492.5</v>
      </c>
      <c r="CI197">
        <v>344925</v>
      </c>
      <c r="CJ197">
        <v>379417.5</v>
      </c>
      <c r="CK197">
        <v>2710.125</v>
      </c>
    </row>
    <row r="198" spans="62:89" x14ac:dyDescent="0.25">
      <c r="BJ198" s="1" t="s">
        <v>516</v>
      </c>
      <c r="BK198" s="1" t="s">
        <v>517</v>
      </c>
      <c r="BL198" s="1" t="str">
        <f>VLOOKUP(BK198,INVENTARIOHABITTA[#All],8,FALSE)</f>
        <v>PREMIUM AA</v>
      </c>
      <c r="BP198" s="1" t="s">
        <v>7883</v>
      </c>
      <c r="BQ198" s="1" t="s">
        <v>7638</v>
      </c>
      <c r="BR198" s="1" t="s">
        <v>7639</v>
      </c>
      <c r="BS198" s="1" t="s">
        <v>7640</v>
      </c>
      <c r="BT198">
        <v>117</v>
      </c>
      <c r="BU198" s="1" t="s">
        <v>7</v>
      </c>
      <c r="BV198" s="1" t="s">
        <v>1961</v>
      </c>
      <c r="BW198">
        <v>140</v>
      </c>
      <c r="BX198" s="1" t="s">
        <v>7641</v>
      </c>
      <c r="BY198">
        <v>3650</v>
      </c>
      <c r="BZ198">
        <v>511000</v>
      </c>
      <c r="CA198">
        <v>0.25</v>
      </c>
      <c r="CB198">
        <v>2737.5</v>
      </c>
      <c r="CC198">
        <v>383250</v>
      </c>
      <c r="CD198">
        <v>0.20874103065883887</v>
      </c>
      <c r="CE198">
        <v>80000</v>
      </c>
      <c r="CF198">
        <v>0</v>
      </c>
      <c r="CG198">
        <v>0</v>
      </c>
      <c r="CH198">
        <v>80000</v>
      </c>
      <c r="CI198">
        <v>303250</v>
      </c>
      <c r="CJ198">
        <v>383250</v>
      </c>
      <c r="CK198">
        <v>2737.5</v>
      </c>
    </row>
    <row r="199" spans="62:89" x14ac:dyDescent="0.25">
      <c r="BJ199" s="1" t="s">
        <v>518</v>
      </c>
      <c r="BK199" s="1" t="s">
        <v>519</v>
      </c>
      <c r="BL199" s="1" t="str">
        <f>VLOOKUP(BK199,INVENTARIOHABITTA[#All],8,FALSE)</f>
        <v>PREMIUM AA</v>
      </c>
      <c r="BO199" s="1" t="s">
        <v>2193</v>
      </c>
      <c r="BP199" s="1" t="s">
        <v>7884</v>
      </c>
      <c r="BQ199" s="1" t="s">
        <v>7638</v>
      </c>
      <c r="BR199" s="1" t="s">
        <v>7655</v>
      </c>
      <c r="BS199" s="1" t="s">
        <v>17</v>
      </c>
      <c r="BT199" t="s">
        <v>7885</v>
      </c>
      <c r="BU199" s="1" t="s">
        <v>7</v>
      </c>
      <c r="BV199" s="1" t="s">
        <v>1961</v>
      </c>
      <c r="BW199">
        <v>144</v>
      </c>
      <c r="BX199" s="1" t="s">
        <v>7864</v>
      </c>
      <c r="BY199">
        <v>2737.5</v>
      </c>
      <c r="BZ199">
        <v>394200</v>
      </c>
      <c r="CA199">
        <v>0</v>
      </c>
      <c r="CB199">
        <v>2737.5</v>
      </c>
      <c r="CC199">
        <v>394200</v>
      </c>
      <c r="CD199">
        <v>0.47509000507356675</v>
      </c>
      <c r="CE199">
        <v>187280.48</v>
      </c>
      <c r="CF199">
        <v>0</v>
      </c>
      <c r="CG199">
        <v>0</v>
      </c>
      <c r="CH199">
        <v>187280.48</v>
      </c>
      <c r="CI199">
        <v>206919.52</v>
      </c>
      <c r="CJ199">
        <v>394200</v>
      </c>
      <c r="CK199">
        <v>2737.5</v>
      </c>
    </row>
    <row r="200" spans="62:89" x14ac:dyDescent="0.25">
      <c r="BJ200" s="1" t="s">
        <v>520</v>
      </c>
      <c r="BK200" s="1" t="s">
        <v>521</v>
      </c>
      <c r="BL200" s="1" t="str">
        <f>VLOOKUP(BK200,INVENTARIOHABITTA[#All],8,FALSE)</f>
        <v>PREMIUM AA</v>
      </c>
      <c r="BP200" s="1" t="s">
        <v>7886</v>
      </c>
      <c r="BQ200" s="1" t="s">
        <v>7638</v>
      </c>
      <c r="BR200" s="1" t="s">
        <v>7639</v>
      </c>
      <c r="BS200" s="1" t="s">
        <v>7640</v>
      </c>
      <c r="BT200">
        <v>118</v>
      </c>
      <c r="BU200" s="1" t="s">
        <v>7</v>
      </c>
      <c r="BV200" s="1" t="s">
        <v>1961</v>
      </c>
      <c r="BW200">
        <v>140</v>
      </c>
      <c r="BX200" s="1" t="s">
        <v>7641</v>
      </c>
      <c r="BY200">
        <v>3650</v>
      </c>
      <c r="BZ200">
        <v>511000</v>
      </c>
      <c r="CA200">
        <v>0.25</v>
      </c>
      <c r="CB200">
        <v>2737.5</v>
      </c>
      <c r="CC200">
        <v>383250</v>
      </c>
      <c r="CD200">
        <v>0.1</v>
      </c>
      <c r="CE200">
        <v>38325</v>
      </c>
      <c r="CF200">
        <v>0.1</v>
      </c>
      <c r="CG200">
        <v>3832.5</v>
      </c>
      <c r="CH200">
        <v>34492.5</v>
      </c>
      <c r="CI200">
        <v>344925</v>
      </c>
      <c r="CJ200">
        <v>379417.5</v>
      </c>
      <c r="CK200">
        <v>2710.125</v>
      </c>
    </row>
    <row r="201" spans="62:89" x14ac:dyDescent="0.25">
      <c r="BJ201" s="1" t="s">
        <v>522</v>
      </c>
      <c r="BK201" s="1" t="s">
        <v>523</v>
      </c>
      <c r="BL201" s="1" t="str">
        <f>VLOOKUP(BK201,INVENTARIOHABITTA[#All],8,FALSE)</f>
        <v>PREMIUM AA</v>
      </c>
      <c r="BO201" s="1" t="s">
        <v>2195</v>
      </c>
      <c r="BP201" s="1" t="s">
        <v>7887</v>
      </c>
      <c r="BQ201" s="1" t="s">
        <v>7638</v>
      </c>
      <c r="BR201" s="1" t="s">
        <v>7690</v>
      </c>
      <c r="BS201" s="1" t="s">
        <v>13</v>
      </c>
      <c r="BT201" t="s">
        <v>7888</v>
      </c>
      <c r="BU201" s="1" t="s">
        <v>7</v>
      </c>
      <c r="BV201" s="1" t="s">
        <v>1961</v>
      </c>
      <c r="BW201">
        <v>160</v>
      </c>
      <c r="BX201" s="1" t="s">
        <v>7641</v>
      </c>
      <c r="BY201">
        <v>2710.125</v>
      </c>
      <c r="BZ201">
        <v>433620</v>
      </c>
      <c r="CA201">
        <v>0</v>
      </c>
      <c r="CB201">
        <v>2710.125</v>
      </c>
      <c r="CC201">
        <v>433620</v>
      </c>
      <c r="CD201">
        <v>0.23424311609243115</v>
      </c>
      <c r="CE201">
        <v>101572.5</v>
      </c>
      <c r="CF201">
        <v>0</v>
      </c>
      <c r="CG201">
        <v>0</v>
      </c>
      <c r="CH201">
        <v>101572.5</v>
      </c>
      <c r="CI201">
        <v>332047.5</v>
      </c>
      <c r="CJ201">
        <v>433620</v>
      </c>
      <c r="CK201">
        <v>2710.125</v>
      </c>
    </row>
    <row r="202" spans="62:89" x14ac:dyDescent="0.25">
      <c r="BJ202" s="1" t="s">
        <v>524</v>
      </c>
      <c r="BK202" s="1" t="s">
        <v>525</v>
      </c>
      <c r="BL202" s="1" t="str">
        <f>VLOOKUP(BK202,INVENTARIOHABITTA[#All],8,FALSE)</f>
        <v>PREMIUM A</v>
      </c>
      <c r="BP202" s="1" t="s">
        <v>7889</v>
      </c>
      <c r="BQ202" s="1" t="s">
        <v>7638</v>
      </c>
      <c r="BR202" s="1" t="s">
        <v>7639</v>
      </c>
      <c r="BS202" s="1" t="s">
        <v>7640</v>
      </c>
      <c r="BT202">
        <v>119</v>
      </c>
      <c r="BU202" s="1" t="s">
        <v>7</v>
      </c>
      <c r="BV202" s="1" t="s">
        <v>1961</v>
      </c>
      <c r="BW202">
        <v>140</v>
      </c>
      <c r="BX202" s="1" t="s">
        <v>7641</v>
      </c>
      <c r="BY202">
        <v>3650</v>
      </c>
      <c r="BZ202">
        <v>511000</v>
      </c>
      <c r="CA202">
        <v>0.25</v>
      </c>
      <c r="CB202">
        <v>2737.5</v>
      </c>
      <c r="CC202">
        <v>383250</v>
      </c>
      <c r="CD202">
        <v>0.1</v>
      </c>
      <c r="CE202">
        <v>38325</v>
      </c>
      <c r="CF202">
        <v>0.1</v>
      </c>
      <c r="CG202">
        <v>3832.5</v>
      </c>
      <c r="CH202">
        <v>34492.5</v>
      </c>
      <c r="CI202">
        <v>344925</v>
      </c>
      <c r="CJ202">
        <v>379417.5</v>
      </c>
      <c r="CK202">
        <v>2710.125</v>
      </c>
    </row>
    <row r="203" spans="62:89" x14ac:dyDescent="0.25">
      <c r="BJ203" s="1" t="s">
        <v>526</v>
      </c>
      <c r="BK203" s="1" t="s">
        <v>527</v>
      </c>
      <c r="BL203" s="1" t="str">
        <f>VLOOKUP(BK203,INVENTARIOHABITTA[#All],8,FALSE)</f>
        <v>ESTANDAR AA</v>
      </c>
      <c r="BO203" s="1" t="s">
        <v>2197</v>
      </c>
      <c r="BP203" s="1" t="s">
        <v>7890</v>
      </c>
      <c r="BQ203" s="1" t="s">
        <v>7638</v>
      </c>
      <c r="BR203" s="1" t="s">
        <v>7650</v>
      </c>
      <c r="BS203" s="1" t="s">
        <v>7651</v>
      </c>
      <c r="BT203" t="s">
        <v>7891</v>
      </c>
      <c r="BU203" s="1" t="s">
        <v>7</v>
      </c>
      <c r="BV203" s="1" t="s">
        <v>1961</v>
      </c>
      <c r="BW203">
        <v>138.04</v>
      </c>
      <c r="BX203" s="1" t="s">
        <v>7641</v>
      </c>
      <c r="BY203">
        <v>2710.125</v>
      </c>
      <c r="BZ203">
        <v>374105.65499999997</v>
      </c>
      <c r="CA203">
        <v>0</v>
      </c>
      <c r="CB203">
        <v>2710.125</v>
      </c>
      <c r="CC203">
        <v>374105.65499999997</v>
      </c>
      <c r="CD203">
        <v>0.28179606106194788</v>
      </c>
      <c r="CE203">
        <v>105421.5</v>
      </c>
      <c r="CF203">
        <v>0</v>
      </c>
      <c r="CG203">
        <v>0</v>
      </c>
      <c r="CH203">
        <v>105421.5</v>
      </c>
      <c r="CI203">
        <v>268684.15499999997</v>
      </c>
      <c r="CJ203">
        <v>374105.65499999997</v>
      </c>
      <c r="CK203">
        <v>2710.125</v>
      </c>
    </row>
    <row r="204" spans="62:89" x14ac:dyDescent="0.25">
      <c r="BJ204" s="1" t="s">
        <v>528</v>
      </c>
      <c r="BK204" s="1" t="s">
        <v>529</v>
      </c>
      <c r="BL204" s="1" t="str">
        <f>VLOOKUP(BK204,INVENTARIOHABITTA[#All],8,FALSE)</f>
        <v>ESTANDAR A</v>
      </c>
      <c r="BO204" s="1" t="s">
        <v>2199</v>
      </c>
      <c r="BP204" s="1" t="s">
        <v>7892</v>
      </c>
      <c r="BQ204" s="1" t="s">
        <v>7638</v>
      </c>
      <c r="BR204" s="1" t="s">
        <v>7639</v>
      </c>
      <c r="BS204" s="1" t="s">
        <v>7842</v>
      </c>
      <c r="BT204">
        <v>1</v>
      </c>
      <c r="BU204" s="1" t="s">
        <v>7</v>
      </c>
      <c r="BV204" s="1" t="s">
        <v>260</v>
      </c>
      <c r="BW204">
        <v>200</v>
      </c>
      <c r="BX204" s="1" t="s">
        <v>7641</v>
      </c>
      <c r="BY204">
        <v>3650</v>
      </c>
      <c r="BZ204">
        <v>730000</v>
      </c>
      <c r="CA204">
        <v>0.25</v>
      </c>
      <c r="CB204">
        <v>2737.5</v>
      </c>
      <c r="CC204">
        <v>547500</v>
      </c>
      <c r="CD204">
        <v>0.1</v>
      </c>
      <c r="CE204">
        <v>54750</v>
      </c>
      <c r="CF204">
        <v>0.1</v>
      </c>
      <c r="CG204">
        <v>5475</v>
      </c>
      <c r="CH204">
        <v>49275</v>
      </c>
      <c r="CI204">
        <v>492750</v>
      </c>
      <c r="CJ204">
        <v>542025</v>
      </c>
      <c r="CK204">
        <v>2710.125</v>
      </c>
    </row>
    <row r="205" spans="62:89" x14ac:dyDescent="0.25">
      <c r="BJ205" s="1" t="s">
        <v>530</v>
      </c>
      <c r="BK205" s="1" t="s">
        <v>531</v>
      </c>
      <c r="BL205" s="1" t="str">
        <f>VLOOKUP(BK205,INVENTARIOHABITTA[#All],8,FALSE)</f>
        <v>ESTANDAR A</v>
      </c>
      <c r="BO205" s="1" t="s">
        <v>2201</v>
      </c>
      <c r="BP205" s="1" t="s">
        <v>7893</v>
      </c>
      <c r="BQ205" s="1" t="s">
        <v>7638</v>
      </c>
      <c r="BR205" s="1" t="s">
        <v>7639</v>
      </c>
      <c r="BS205" s="1" t="s">
        <v>7842</v>
      </c>
      <c r="BT205">
        <v>2</v>
      </c>
      <c r="BU205" s="1" t="s">
        <v>7</v>
      </c>
      <c r="BV205" s="1" t="s">
        <v>260</v>
      </c>
      <c r="BW205">
        <v>200</v>
      </c>
      <c r="BX205" s="1" t="s">
        <v>7641</v>
      </c>
      <c r="BY205">
        <v>3650</v>
      </c>
      <c r="BZ205">
        <v>730000</v>
      </c>
      <c r="CA205">
        <v>0.25</v>
      </c>
      <c r="CB205">
        <v>2737.5</v>
      </c>
      <c r="CC205">
        <v>547500</v>
      </c>
      <c r="CD205">
        <v>0.1</v>
      </c>
      <c r="CE205">
        <v>54750</v>
      </c>
      <c r="CF205">
        <v>0.1</v>
      </c>
      <c r="CG205">
        <v>5475</v>
      </c>
      <c r="CH205">
        <v>49275</v>
      </c>
      <c r="CI205">
        <v>492750</v>
      </c>
      <c r="CJ205">
        <v>542025</v>
      </c>
      <c r="CK205">
        <v>2710.125</v>
      </c>
    </row>
    <row r="206" spans="62:89" x14ac:dyDescent="0.25">
      <c r="BJ206" s="1" t="s">
        <v>532</v>
      </c>
      <c r="BK206" s="1" t="s">
        <v>533</v>
      </c>
      <c r="BL206" s="1" t="str">
        <f>VLOOKUP(BK206,INVENTARIOHABITTA[#All],8,FALSE)</f>
        <v>ESTANDAR A</v>
      </c>
      <c r="BO206" s="1" t="s">
        <v>2203</v>
      </c>
      <c r="BP206" s="1" t="s">
        <v>7894</v>
      </c>
      <c r="BQ206" s="1" t="s">
        <v>7638</v>
      </c>
      <c r="BR206" s="1" t="s">
        <v>7639</v>
      </c>
      <c r="BS206" s="1" t="s">
        <v>7842</v>
      </c>
      <c r="BT206">
        <v>3</v>
      </c>
      <c r="BU206" s="1" t="s">
        <v>7</v>
      </c>
      <c r="BV206" s="1" t="s">
        <v>260</v>
      </c>
      <c r="BW206">
        <v>200</v>
      </c>
      <c r="BX206" s="1" t="s">
        <v>7641</v>
      </c>
      <c r="BY206">
        <v>3650</v>
      </c>
      <c r="BZ206">
        <v>730000</v>
      </c>
      <c r="CA206">
        <v>0.25</v>
      </c>
      <c r="CB206">
        <v>2737.5</v>
      </c>
      <c r="CC206">
        <v>547500</v>
      </c>
      <c r="CD206">
        <v>0.1</v>
      </c>
      <c r="CE206">
        <v>54750</v>
      </c>
      <c r="CF206">
        <v>0.1</v>
      </c>
      <c r="CG206">
        <v>5475</v>
      </c>
      <c r="CH206">
        <v>49275</v>
      </c>
      <c r="CI206">
        <v>492750</v>
      </c>
      <c r="CJ206">
        <v>542025</v>
      </c>
      <c r="CK206">
        <v>2710.125</v>
      </c>
    </row>
    <row r="207" spans="62:89" x14ac:dyDescent="0.25">
      <c r="BJ207" s="1" t="s">
        <v>534</v>
      </c>
      <c r="BK207" s="1" t="s">
        <v>535</v>
      </c>
      <c r="BL207" s="1" t="str">
        <f>VLOOKUP(BK207,INVENTARIOHABITTA[#All],8,FALSE)</f>
        <v>ESTANDAR A</v>
      </c>
      <c r="BO207" s="1" t="s">
        <v>2205</v>
      </c>
      <c r="BP207" s="1" t="s">
        <v>7895</v>
      </c>
      <c r="BQ207" s="1" t="s">
        <v>7638</v>
      </c>
      <c r="BR207" s="1" t="s">
        <v>7639</v>
      </c>
      <c r="BS207" s="1" t="s">
        <v>7842</v>
      </c>
      <c r="BT207">
        <v>4</v>
      </c>
      <c r="BU207" s="1" t="s">
        <v>7</v>
      </c>
      <c r="BV207" s="1" t="s">
        <v>171</v>
      </c>
      <c r="BW207">
        <v>200</v>
      </c>
      <c r="BX207" s="1" t="s">
        <v>7641</v>
      </c>
      <c r="BY207">
        <v>3832.5</v>
      </c>
      <c r="BZ207">
        <v>766500</v>
      </c>
      <c r="CA207">
        <v>0.25</v>
      </c>
      <c r="CB207">
        <v>2874.375</v>
      </c>
      <c r="CC207">
        <v>574875</v>
      </c>
      <c r="CD207">
        <v>0.1</v>
      </c>
      <c r="CE207">
        <v>57487.5</v>
      </c>
      <c r="CF207">
        <v>0.1</v>
      </c>
      <c r="CG207">
        <v>5748.75</v>
      </c>
      <c r="CH207">
        <v>51738.75</v>
      </c>
      <c r="CI207">
        <v>517387.5</v>
      </c>
      <c r="CJ207">
        <v>569126.25</v>
      </c>
      <c r="CK207">
        <v>2845.6312499999999</v>
      </c>
    </row>
    <row r="208" spans="62:89" x14ac:dyDescent="0.25">
      <c r="BJ208" s="1" t="s">
        <v>536</v>
      </c>
      <c r="BK208" s="1" t="s">
        <v>537</v>
      </c>
      <c r="BL208" s="1" t="str">
        <f>VLOOKUP(BK208,INVENTARIOHABITTA[#All],8,FALSE)</f>
        <v>PREMIUM A</v>
      </c>
      <c r="BO208" s="1" t="s">
        <v>2207</v>
      </c>
      <c r="BP208" s="1" t="s">
        <v>7896</v>
      </c>
      <c r="BQ208" s="1" t="s">
        <v>7638</v>
      </c>
      <c r="BR208" s="1" t="s">
        <v>7639</v>
      </c>
      <c r="BS208" s="1" t="s">
        <v>7842</v>
      </c>
      <c r="BT208">
        <v>5</v>
      </c>
      <c r="BU208" s="1" t="s">
        <v>7</v>
      </c>
      <c r="BV208" s="1" t="s">
        <v>260</v>
      </c>
      <c r="BW208">
        <v>200</v>
      </c>
      <c r="BX208" s="1" t="s">
        <v>7641</v>
      </c>
      <c r="BY208">
        <v>3650</v>
      </c>
      <c r="BZ208">
        <v>730000</v>
      </c>
      <c r="CA208">
        <v>0.25</v>
      </c>
      <c r="CB208">
        <v>2737.5</v>
      </c>
      <c r="CC208">
        <v>547500</v>
      </c>
      <c r="CD208">
        <v>0.1</v>
      </c>
      <c r="CE208">
        <v>54750</v>
      </c>
      <c r="CF208">
        <v>0.1</v>
      </c>
      <c r="CG208">
        <v>5475</v>
      </c>
      <c r="CH208">
        <v>49275</v>
      </c>
      <c r="CI208">
        <v>492750</v>
      </c>
      <c r="CJ208">
        <v>542025</v>
      </c>
      <c r="CK208">
        <v>2710.125</v>
      </c>
    </row>
    <row r="209" spans="62:89" x14ac:dyDescent="0.25">
      <c r="BJ209" s="1" t="s">
        <v>538</v>
      </c>
      <c r="BK209" s="1" t="s">
        <v>539</v>
      </c>
      <c r="BL209" s="1" t="str">
        <f>VLOOKUP(BK209,INVENTARIOHABITTA[#All],8,FALSE)</f>
        <v>PREMIUM A</v>
      </c>
      <c r="BO209" s="1" t="s">
        <v>2209</v>
      </c>
      <c r="BP209" s="1" t="s">
        <v>7897</v>
      </c>
      <c r="BQ209" s="1" t="s">
        <v>7638</v>
      </c>
      <c r="BR209" s="1" t="s">
        <v>7639</v>
      </c>
      <c r="BS209" s="1" t="s">
        <v>7842</v>
      </c>
      <c r="BT209">
        <v>6</v>
      </c>
      <c r="BU209" s="1" t="s">
        <v>7</v>
      </c>
      <c r="BV209" s="1" t="s">
        <v>260</v>
      </c>
      <c r="BW209">
        <v>200</v>
      </c>
      <c r="BX209" s="1" t="s">
        <v>7641</v>
      </c>
      <c r="BY209">
        <v>3650</v>
      </c>
      <c r="BZ209">
        <v>730000</v>
      </c>
      <c r="CA209">
        <v>0.3</v>
      </c>
      <c r="CB209">
        <v>2555</v>
      </c>
      <c r="CC209">
        <v>511000</v>
      </c>
      <c r="CD209">
        <v>0.1</v>
      </c>
      <c r="CE209">
        <v>51100</v>
      </c>
      <c r="CF209">
        <v>0.1</v>
      </c>
      <c r="CG209">
        <v>5110</v>
      </c>
      <c r="CH209">
        <v>45990</v>
      </c>
      <c r="CI209">
        <v>459900</v>
      </c>
      <c r="CJ209">
        <v>505890</v>
      </c>
      <c r="CK209">
        <v>2529.4499999999998</v>
      </c>
    </row>
    <row r="210" spans="62:89" x14ac:dyDescent="0.25">
      <c r="BJ210" s="1" t="s">
        <v>540</v>
      </c>
      <c r="BK210" s="1" t="s">
        <v>541</v>
      </c>
      <c r="BL210" s="1" t="str">
        <f>VLOOKUP(BK210,INVENTARIOHABITTA[#All],8,FALSE)</f>
        <v>ESTANDAR A</v>
      </c>
      <c r="BO210" s="1" t="s">
        <v>2211</v>
      </c>
      <c r="BP210" s="1" t="s">
        <v>7898</v>
      </c>
      <c r="BQ210" s="1" t="s">
        <v>7638</v>
      </c>
      <c r="BR210" s="1" t="s">
        <v>7639</v>
      </c>
      <c r="BS210" s="1" t="s">
        <v>7842</v>
      </c>
      <c r="BT210">
        <v>7</v>
      </c>
      <c r="BU210" s="1" t="s">
        <v>7</v>
      </c>
      <c r="BV210" s="1" t="s">
        <v>260</v>
      </c>
      <c r="BW210">
        <v>200</v>
      </c>
      <c r="BX210" s="1" t="s">
        <v>7641</v>
      </c>
      <c r="BY210">
        <v>3650</v>
      </c>
      <c r="BZ210">
        <v>730000</v>
      </c>
      <c r="CA210">
        <v>0.25</v>
      </c>
      <c r="CB210">
        <v>2737.5</v>
      </c>
      <c r="CC210">
        <v>547500</v>
      </c>
      <c r="CD210">
        <v>0.1</v>
      </c>
      <c r="CE210">
        <v>54750</v>
      </c>
      <c r="CF210">
        <v>0.1</v>
      </c>
      <c r="CG210">
        <v>5475</v>
      </c>
      <c r="CH210">
        <v>49275</v>
      </c>
      <c r="CI210">
        <v>492750</v>
      </c>
      <c r="CJ210">
        <v>542025</v>
      </c>
      <c r="CK210">
        <v>2710.125</v>
      </c>
    </row>
    <row r="211" spans="62:89" x14ac:dyDescent="0.25">
      <c r="BJ211" s="1" t="s">
        <v>542</v>
      </c>
      <c r="BK211" s="1" t="s">
        <v>543</v>
      </c>
      <c r="BL211" s="1" t="str">
        <f>VLOOKUP(BK211,INVENTARIOHABITTA[#All],8,FALSE)</f>
        <v>ESTANDAR A</v>
      </c>
      <c r="BO211" s="1" t="s">
        <v>2213</v>
      </c>
      <c r="BP211" s="1" t="s">
        <v>7899</v>
      </c>
      <c r="BQ211" s="1" t="s">
        <v>7638</v>
      </c>
      <c r="BR211" s="1" t="s">
        <v>7639</v>
      </c>
      <c r="BS211" s="1" t="s">
        <v>7842</v>
      </c>
      <c r="BT211">
        <v>8</v>
      </c>
      <c r="BU211" s="1" t="s">
        <v>7</v>
      </c>
      <c r="BV211" s="1" t="s">
        <v>260</v>
      </c>
      <c r="BW211">
        <v>200</v>
      </c>
      <c r="BX211" s="1" t="s">
        <v>7641</v>
      </c>
      <c r="BY211">
        <v>3650</v>
      </c>
      <c r="BZ211">
        <v>730000</v>
      </c>
      <c r="CA211">
        <v>0.25</v>
      </c>
      <c r="CB211">
        <v>2737.5</v>
      </c>
      <c r="CC211">
        <v>547500</v>
      </c>
      <c r="CD211">
        <v>0.1</v>
      </c>
      <c r="CE211">
        <v>54750</v>
      </c>
      <c r="CF211">
        <v>0.1</v>
      </c>
      <c r="CG211">
        <v>5475</v>
      </c>
      <c r="CH211">
        <v>49275</v>
      </c>
      <c r="CI211">
        <v>492750</v>
      </c>
      <c r="CJ211">
        <v>542025</v>
      </c>
      <c r="CK211">
        <v>2710.125</v>
      </c>
    </row>
    <row r="212" spans="62:89" x14ac:dyDescent="0.25">
      <c r="BJ212" s="1" t="s">
        <v>544</v>
      </c>
      <c r="BK212" s="1" t="s">
        <v>545</v>
      </c>
      <c r="BL212" s="1" t="str">
        <f>VLOOKUP(BK212,INVENTARIOHABITTA[#All],8,FALSE)</f>
        <v>ESTANDAR A</v>
      </c>
      <c r="BO212" s="1" t="s">
        <v>2215</v>
      </c>
      <c r="BP212" s="1" t="s">
        <v>7900</v>
      </c>
      <c r="BQ212" s="1" t="s">
        <v>7638</v>
      </c>
      <c r="BR212" s="1" t="s">
        <v>7639</v>
      </c>
      <c r="BS212" s="1" t="s">
        <v>7842</v>
      </c>
      <c r="BT212">
        <v>9</v>
      </c>
      <c r="BU212" s="1" t="s">
        <v>7</v>
      </c>
      <c r="BV212" s="1" t="s">
        <v>260</v>
      </c>
      <c r="BW212">
        <v>200</v>
      </c>
      <c r="BX212" s="1" t="s">
        <v>7641</v>
      </c>
      <c r="BY212">
        <v>3650</v>
      </c>
      <c r="BZ212">
        <v>730000</v>
      </c>
      <c r="CA212">
        <v>0.25</v>
      </c>
      <c r="CB212">
        <v>2737.5</v>
      </c>
      <c r="CC212">
        <v>547500</v>
      </c>
      <c r="CD212">
        <v>0.1</v>
      </c>
      <c r="CE212">
        <v>54750</v>
      </c>
      <c r="CF212">
        <v>0.1</v>
      </c>
      <c r="CG212">
        <v>5475</v>
      </c>
      <c r="CH212">
        <v>49275</v>
      </c>
      <c r="CI212">
        <v>492750</v>
      </c>
      <c r="CJ212">
        <v>542025</v>
      </c>
      <c r="CK212">
        <v>2710.125</v>
      </c>
    </row>
    <row r="213" spans="62:89" x14ac:dyDescent="0.25">
      <c r="BJ213" s="1" t="s">
        <v>546</v>
      </c>
      <c r="BK213" s="1" t="s">
        <v>547</v>
      </c>
      <c r="BL213" s="1" t="str">
        <f>VLOOKUP(BK213,INVENTARIOHABITTA[#All],8,FALSE)</f>
        <v>ESTANDAR A</v>
      </c>
      <c r="BO213" s="1" t="s">
        <v>2217</v>
      </c>
      <c r="BP213" s="1" t="s">
        <v>7901</v>
      </c>
      <c r="BQ213" s="1" t="s">
        <v>7638</v>
      </c>
      <c r="BR213" s="1" t="s">
        <v>7639</v>
      </c>
      <c r="BS213" s="1" t="s">
        <v>7842</v>
      </c>
      <c r="BT213">
        <v>10</v>
      </c>
      <c r="BU213" s="1" t="s">
        <v>7</v>
      </c>
      <c r="BV213" s="1" t="s">
        <v>260</v>
      </c>
      <c r="BW213">
        <v>200</v>
      </c>
      <c r="BX213" s="1" t="s">
        <v>7641</v>
      </c>
      <c r="BY213">
        <v>3650</v>
      </c>
      <c r="BZ213">
        <v>730000</v>
      </c>
      <c r="CA213">
        <v>0.25</v>
      </c>
      <c r="CB213">
        <v>2737.5</v>
      </c>
      <c r="CC213">
        <v>547500</v>
      </c>
      <c r="CD213">
        <v>0.1</v>
      </c>
      <c r="CE213">
        <v>54750</v>
      </c>
      <c r="CF213">
        <v>0</v>
      </c>
      <c r="CG213">
        <v>0</v>
      </c>
      <c r="CH213">
        <v>54750</v>
      </c>
      <c r="CI213">
        <v>492750</v>
      </c>
      <c r="CJ213">
        <v>547500</v>
      </c>
      <c r="CK213">
        <v>2737.5</v>
      </c>
    </row>
    <row r="214" spans="62:89" x14ac:dyDescent="0.25">
      <c r="BJ214" s="1" t="s">
        <v>548</v>
      </c>
      <c r="BK214" s="1" t="s">
        <v>549</v>
      </c>
      <c r="BL214" s="1" t="str">
        <f>VLOOKUP(BK214,INVENTARIOHABITTA[#All],8,FALSE)</f>
        <v>ESTANDAR A</v>
      </c>
      <c r="BO214" s="1" t="s">
        <v>2219</v>
      </c>
      <c r="BP214" s="1" t="s">
        <v>7902</v>
      </c>
      <c r="BQ214" s="1" t="s">
        <v>7638</v>
      </c>
      <c r="BR214" s="1" t="s">
        <v>7639</v>
      </c>
      <c r="BS214" s="1" t="s">
        <v>7842</v>
      </c>
      <c r="BT214">
        <v>11</v>
      </c>
      <c r="BU214" s="1" t="s">
        <v>7</v>
      </c>
      <c r="BV214" s="1" t="s">
        <v>260</v>
      </c>
      <c r="BW214">
        <v>200</v>
      </c>
      <c r="BX214" s="1" t="s">
        <v>7641</v>
      </c>
      <c r="BY214">
        <v>3650</v>
      </c>
      <c r="BZ214">
        <v>730000</v>
      </c>
      <c r="CA214">
        <v>0.25</v>
      </c>
      <c r="CB214">
        <v>2737.5</v>
      </c>
      <c r="CC214">
        <v>547500</v>
      </c>
      <c r="CD214">
        <v>0.1</v>
      </c>
      <c r="CE214">
        <v>54750</v>
      </c>
      <c r="CF214">
        <v>0.1</v>
      </c>
      <c r="CG214">
        <v>5475</v>
      </c>
      <c r="CH214">
        <v>49275</v>
      </c>
      <c r="CI214">
        <v>492750</v>
      </c>
      <c r="CJ214">
        <v>542025</v>
      </c>
      <c r="CK214">
        <v>2710.125</v>
      </c>
    </row>
    <row r="215" spans="62:89" x14ac:dyDescent="0.25">
      <c r="BJ215" s="1" t="s">
        <v>550</v>
      </c>
      <c r="BK215" s="1" t="s">
        <v>551</v>
      </c>
      <c r="BL215" s="1" t="str">
        <f>VLOOKUP(BK215,INVENTARIOHABITTA[#All],8,FALSE)</f>
        <v>ESTANDAR A</v>
      </c>
      <c r="BO215" s="1" t="s">
        <v>2221</v>
      </c>
      <c r="BP215" s="1" t="s">
        <v>7903</v>
      </c>
      <c r="BQ215" s="1" t="s">
        <v>7638</v>
      </c>
      <c r="BR215" s="1" t="s">
        <v>7639</v>
      </c>
      <c r="BS215" s="1" t="s">
        <v>7842</v>
      </c>
      <c r="BT215">
        <v>12</v>
      </c>
      <c r="BU215" s="1" t="s">
        <v>7</v>
      </c>
      <c r="BV215" s="1" t="s">
        <v>260</v>
      </c>
      <c r="BW215">
        <v>200</v>
      </c>
      <c r="BX215" s="1" t="s">
        <v>7641</v>
      </c>
      <c r="BY215">
        <v>3650</v>
      </c>
      <c r="BZ215">
        <v>730000</v>
      </c>
      <c r="CA215">
        <v>0.25</v>
      </c>
      <c r="CB215">
        <v>2737.5</v>
      </c>
      <c r="CC215">
        <v>547500</v>
      </c>
      <c r="CD215">
        <v>0.1</v>
      </c>
      <c r="CE215">
        <v>54750</v>
      </c>
      <c r="CF215">
        <v>0.1</v>
      </c>
      <c r="CG215">
        <v>5475</v>
      </c>
      <c r="CH215">
        <v>49275</v>
      </c>
      <c r="CI215">
        <v>492750</v>
      </c>
      <c r="CJ215">
        <v>542025</v>
      </c>
      <c r="CK215">
        <v>2710.125</v>
      </c>
    </row>
    <row r="216" spans="62:89" x14ac:dyDescent="0.25">
      <c r="BJ216" s="1" t="s">
        <v>552</v>
      </c>
      <c r="BK216" s="1" t="s">
        <v>553</v>
      </c>
      <c r="BL216" s="1" t="str">
        <f>VLOOKUP(BK216,INVENTARIOHABITTA[#All],8,FALSE)</f>
        <v>ESTANDAR A</v>
      </c>
      <c r="BO216" s="1" t="s">
        <v>2223</v>
      </c>
      <c r="BP216" s="1" t="s">
        <v>7904</v>
      </c>
      <c r="BQ216" s="1" t="s">
        <v>7638</v>
      </c>
      <c r="BR216" s="1" t="s">
        <v>7639</v>
      </c>
      <c r="BS216" s="1" t="s">
        <v>7842</v>
      </c>
      <c r="BT216">
        <v>13</v>
      </c>
      <c r="BU216" s="1" t="s">
        <v>7</v>
      </c>
      <c r="BV216" s="1" t="s">
        <v>171</v>
      </c>
      <c r="BW216">
        <v>200</v>
      </c>
      <c r="BX216" s="1" t="s">
        <v>7641</v>
      </c>
      <c r="BY216">
        <v>3832.5</v>
      </c>
      <c r="BZ216">
        <v>766500</v>
      </c>
      <c r="CA216">
        <v>0.25</v>
      </c>
      <c r="CB216">
        <v>2874.375</v>
      </c>
      <c r="CC216">
        <v>574875</v>
      </c>
      <c r="CD216">
        <v>0.1</v>
      </c>
      <c r="CE216">
        <v>57487.5</v>
      </c>
      <c r="CF216">
        <v>0.1</v>
      </c>
      <c r="CG216">
        <v>5748.75</v>
      </c>
      <c r="CH216">
        <v>51738.75</v>
      </c>
      <c r="CI216">
        <v>517387.5</v>
      </c>
      <c r="CJ216">
        <v>569126.25</v>
      </c>
      <c r="CK216">
        <v>2845.6312499999999</v>
      </c>
    </row>
    <row r="217" spans="62:89" x14ac:dyDescent="0.25">
      <c r="BJ217" s="1" t="s">
        <v>554</v>
      </c>
      <c r="BK217" s="1" t="s">
        <v>555</v>
      </c>
      <c r="BL217" s="1" t="str">
        <f>VLOOKUP(BK217,INVENTARIOHABITTA[#All],8,FALSE)</f>
        <v>ESTANDAR A</v>
      </c>
      <c r="BO217" s="1" t="s">
        <v>2225</v>
      </c>
      <c r="BP217" s="1" t="s">
        <v>7905</v>
      </c>
      <c r="BQ217" s="1" t="s">
        <v>7638</v>
      </c>
      <c r="BR217" s="1" t="s">
        <v>7639</v>
      </c>
      <c r="BS217" s="1" t="s">
        <v>7842</v>
      </c>
      <c r="BT217">
        <v>14</v>
      </c>
      <c r="BU217" s="1" t="s">
        <v>7</v>
      </c>
      <c r="BV217" s="1" t="s">
        <v>171</v>
      </c>
      <c r="BW217">
        <v>200</v>
      </c>
      <c r="BX217" s="1" t="s">
        <v>7641</v>
      </c>
      <c r="BY217">
        <v>3832.5</v>
      </c>
      <c r="BZ217">
        <v>766500</v>
      </c>
      <c r="CA217">
        <v>0.25</v>
      </c>
      <c r="CB217">
        <v>2874.375</v>
      </c>
      <c r="CC217">
        <v>574875</v>
      </c>
      <c r="CD217">
        <v>0.1</v>
      </c>
      <c r="CE217">
        <v>57487.5</v>
      </c>
      <c r="CF217">
        <v>0.1</v>
      </c>
      <c r="CG217">
        <v>5748.75</v>
      </c>
      <c r="CH217">
        <v>51738.75</v>
      </c>
      <c r="CI217">
        <v>517387.38</v>
      </c>
      <c r="CJ217">
        <v>569126.13</v>
      </c>
      <c r="CK217">
        <v>2845.6306500000001</v>
      </c>
    </row>
    <row r="218" spans="62:89" x14ac:dyDescent="0.25">
      <c r="BJ218" s="1" t="s">
        <v>556</v>
      </c>
      <c r="BK218" s="1" t="s">
        <v>557</v>
      </c>
      <c r="BL218" s="1" t="str">
        <f>VLOOKUP(BK218,INVENTARIOHABITTA[#All],8,FALSE)</f>
        <v>ESTANDAR A</v>
      </c>
      <c r="BO218" s="1" t="s">
        <v>2227</v>
      </c>
      <c r="BP218" s="1" t="s">
        <v>7906</v>
      </c>
      <c r="BQ218" s="1" t="s">
        <v>7638</v>
      </c>
      <c r="BR218" s="1" t="s">
        <v>7639</v>
      </c>
      <c r="BS218" s="1" t="s">
        <v>7842</v>
      </c>
      <c r="BT218">
        <v>15</v>
      </c>
      <c r="BU218" s="1" t="s">
        <v>7</v>
      </c>
      <c r="BV218" s="1" t="s">
        <v>171</v>
      </c>
      <c r="BW218">
        <v>200</v>
      </c>
      <c r="BX218" s="1" t="s">
        <v>7641</v>
      </c>
      <c r="BY218">
        <v>3832.5</v>
      </c>
      <c r="BZ218">
        <v>766500</v>
      </c>
      <c r="CA218">
        <v>0.25</v>
      </c>
      <c r="CB218">
        <v>2874.375</v>
      </c>
      <c r="CC218">
        <v>574875</v>
      </c>
      <c r="CD218">
        <v>0.1</v>
      </c>
      <c r="CE218">
        <v>57487.5</v>
      </c>
      <c r="CF218">
        <v>0.1</v>
      </c>
      <c r="CG218">
        <v>5748.75</v>
      </c>
      <c r="CH218">
        <v>51738.75</v>
      </c>
      <c r="CI218">
        <v>517387.5</v>
      </c>
      <c r="CJ218">
        <v>569126.25</v>
      </c>
      <c r="CK218">
        <v>2845.6312499999999</v>
      </c>
    </row>
    <row r="219" spans="62:89" x14ac:dyDescent="0.25">
      <c r="BJ219" s="1" t="s">
        <v>558</v>
      </c>
      <c r="BK219" s="1" t="s">
        <v>559</v>
      </c>
      <c r="BL219" s="1" t="str">
        <f>VLOOKUP(BK219,INVENTARIOHABITTA[#All],8,FALSE)</f>
        <v>ESTANDAR A</v>
      </c>
      <c r="BO219" s="1" t="s">
        <v>2229</v>
      </c>
      <c r="BP219" s="1" t="s">
        <v>7907</v>
      </c>
      <c r="BQ219" s="1" t="s">
        <v>7638</v>
      </c>
      <c r="BR219" s="1" t="s">
        <v>7639</v>
      </c>
      <c r="BS219" s="1" t="s">
        <v>7842</v>
      </c>
      <c r="BT219">
        <v>16</v>
      </c>
      <c r="BU219" s="1" t="s">
        <v>7</v>
      </c>
      <c r="BV219" s="1" t="s">
        <v>171</v>
      </c>
      <c r="BW219">
        <v>200</v>
      </c>
      <c r="BX219" s="1" t="s">
        <v>7641</v>
      </c>
      <c r="BY219">
        <v>3832.5</v>
      </c>
      <c r="BZ219">
        <v>766500</v>
      </c>
      <c r="CA219">
        <v>0.25</v>
      </c>
      <c r="CB219">
        <v>2874.375</v>
      </c>
      <c r="CC219">
        <v>574875</v>
      </c>
      <c r="CD219">
        <v>0.1</v>
      </c>
      <c r="CE219">
        <v>57487.5</v>
      </c>
      <c r="CF219">
        <v>0</v>
      </c>
      <c r="CG219">
        <v>0</v>
      </c>
      <c r="CH219">
        <v>57487.5</v>
      </c>
      <c r="CI219">
        <v>517387.5</v>
      </c>
      <c r="CJ219">
        <v>574875</v>
      </c>
      <c r="CK219">
        <v>2874.375</v>
      </c>
    </row>
    <row r="220" spans="62:89" x14ac:dyDescent="0.25">
      <c r="BJ220" s="1" t="s">
        <v>560</v>
      </c>
      <c r="BK220" s="1" t="s">
        <v>561</v>
      </c>
      <c r="BL220" s="1" t="str">
        <f>VLOOKUP(BK220,INVENTARIOHABITTA[#All],8,FALSE)</f>
        <v>ESTANDAR A</v>
      </c>
      <c r="BO220" s="1" t="s">
        <v>2231</v>
      </c>
      <c r="BP220" s="1" t="s">
        <v>7908</v>
      </c>
      <c r="BQ220" s="1" t="s">
        <v>7638</v>
      </c>
      <c r="BR220" s="1" t="s">
        <v>7639</v>
      </c>
      <c r="BS220" s="1" t="s">
        <v>7842</v>
      </c>
      <c r="BT220">
        <v>17</v>
      </c>
      <c r="BU220" s="1" t="s">
        <v>7</v>
      </c>
      <c r="BV220" s="1" t="s">
        <v>171</v>
      </c>
      <c r="BW220">
        <v>200</v>
      </c>
      <c r="BX220" s="1" t="s">
        <v>7641</v>
      </c>
      <c r="BY220">
        <v>3832.5</v>
      </c>
      <c r="BZ220">
        <v>766500</v>
      </c>
      <c r="CA220">
        <v>0.25</v>
      </c>
      <c r="CB220">
        <v>2874.375</v>
      </c>
      <c r="CC220">
        <v>574875</v>
      </c>
      <c r="CD220">
        <v>0.1</v>
      </c>
      <c r="CE220">
        <v>57487.5</v>
      </c>
      <c r="CF220">
        <v>0.1</v>
      </c>
      <c r="CG220">
        <v>5748.75</v>
      </c>
      <c r="CH220">
        <v>51738.75</v>
      </c>
      <c r="CI220">
        <v>517387.5</v>
      </c>
      <c r="CJ220">
        <v>569126.25</v>
      </c>
      <c r="CK220">
        <v>2845.6312499999999</v>
      </c>
    </row>
    <row r="221" spans="62:89" x14ac:dyDescent="0.25">
      <c r="BJ221" s="1" t="s">
        <v>562</v>
      </c>
      <c r="BK221" s="1" t="s">
        <v>563</v>
      </c>
      <c r="BL221" s="1" t="str">
        <f>VLOOKUP(BK221,INVENTARIOHABITTA[#All],8,FALSE)</f>
        <v>ESTANDAR A</v>
      </c>
      <c r="BO221" s="1" t="s">
        <v>2233</v>
      </c>
      <c r="BP221" s="1" t="s">
        <v>7909</v>
      </c>
      <c r="BQ221" s="1" t="s">
        <v>7638</v>
      </c>
      <c r="BR221" s="1" t="s">
        <v>7639</v>
      </c>
      <c r="BS221" s="1" t="s">
        <v>7842</v>
      </c>
      <c r="BT221" t="s">
        <v>7716</v>
      </c>
      <c r="BU221" s="1" t="s">
        <v>7</v>
      </c>
      <c r="BV221" s="1" t="s">
        <v>260</v>
      </c>
      <c r="BW221">
        <v>200</v>
      </c>
      <c r="BX221" s="1" t="s">
        <v>7641</v>
      </c>
      <c r="BY221">
        <v>3650</v>
      </c>
      <c r="BZ221">
        <v>730000</v>
      </c>
      <c r="CA221">
        <v>0.3</v>
      </c>
      <c r="CB221">
        <v>2555</v>
      </c>
      <c r="CC221">
        <v>511000</v>
      </c>
      <c r="CD221">
        <v>0.1</v>
      </c>
      <c r="CE221">
        <v>51100</v>
      </c>
      <c r="CF221">
        <v>0.1</v>
      </c>
      <c r="CG221">
        <v>5110</v>
      </c>
      <c r="CH221">
        <v>45990</v>
      </c>
      <c r="CI221">
        <v>459900</v>
      </c>
      <c r="CJ221">
        <v>505890</v>
      </c>
      <c r="CK221">
        <v>2529.4499999999998</v>
      </c>
    </row>
    <row r="222" spans="62:89" x14ac:dyDescent="0.25">
      <c r="BJ222" s="1" t="s">
        <v>564</v>
      </c>
      <c r="BK222" s="1" t="s">
        <v>565</v>
      </c>
      <c r="BL222" s="1" t="str">
        <f>VLOOKUP(BK222,INVENTARIOHABITTA[#All],8,FALSE)</f>
        <v>ESTANDAR A</v>
      </c>
      <c r="BP222" s="1" t="s">
        <v>7910</v>
      </c>
      <c r="BQ222" s="1" t="s">
        <v>7638</v>
      </c>
      <c r="BR222" s="1" t="s">
        <v>7639</v>
      </c>
      <c r="BS222" s="1" t="s">
        <v>7842</v>
      </c>
      <c r="BT222">
        <v>18</v>
      </c>
      <c r="BU222" s="1" t="s">
        <v>7</v>
      </c>
      <c r="BV222" s="1" t="s">
        <v>260</v>
      </c>
      <c r="BW222">
        <v>200</v>
      </c>
      <c r="BX222" s="1" t="s">
        <v>7641</v>
      </c>
      <c r="BY222">
        <v>3650</v>
      </c>
      <c r="BZ222">
        <v>730000</v>
      </c>
      <c r="CA222">
        <v>0.3</v>
      </c>
      <c r="CB222">
        <v>2555</v>
      </c>
      <c r="CC222">
        <v>511000</v>
      </c>
      <c r="CD222">
        <v>0.1</v>
      </c>
      <c r="CE222">
        <v>51100</v>
      </c>
      <c r="CF222">
        <v>0.1</v>
      </c>
      <c r="CG222">
        <v>5110</v>
      </c>
      <c r="CH222">
        <v>45990</v>
      </c>
      <c r="CI222">
        <v>459900</v>
      </c>
      <c r="CJ222">
        <v>505890</v>
      </c>
      <c r="CK222">
        <v>2529.4499999999998</v>
      </c>
    </row>
    <row r="223" spans="62:89" x14ac:dyDescent="0.25">
      <c r="BJ223" s="1" t="s">
        <v>566</v>
      </c>
      <c r="BK223" s="1" t="s">
        <v>567</v>
      </c>
      <c r="BL223" s="1" t="str">
        <f>VLOOKUP(BK223,INVENTARIOHABITTA[#All],8,FALSE)</f>
        <v>ESTANDAR A</v>
      </c>
      <c r="BO223" s="1" t="s">
        <v>2235</v>
      </c>
      <c r="BP223" s="1" t="s">
        <v>7911</v>
      </c>
      <c r="BQ223" s="1" t="s">
        <v>7638</v>
      </c>
      <c r="BR223" s="1" t="s">
        <v>7639</v>
      </c>
      <c r="BS223" s="1" t="s">
        <v>7842</v>
      </c>
      <c r="BT223">
        <v>19</v>
      </c>
      <c r="BU223" s="1" t="s">
        <v>7</v>
      </c>
      <c r="BV223" s="1" t="s">
        <v>260</v>
      </c>
      <c r="BW223">
        <v>200</v>
      </c>
      <c r="BX223" s="1" t="s">
        <v>7641</v>
      </c>
      <c r="BY223">
        <v>3650</v>
      </c>
      <c r="BZ223">
        <v>730000</v>
      </c>
      <c r="CA223">
        <v>0.25</v>
      </c>
      <c r="CB223">
        <v>2737.5</v>
      </c>
      <c r="CC223">
        <v>547500</v>
      </c>
      <c r="CD223">
        <v>0.1</v>
      </c>
      <c r="CE223">
        <v>54750</v>
      </c>
      <c r="CF223">
        <v>0.1</v>
      </c>
      <c r="CG223">
        <v>5475</v>
      </c>
      <c r="CH223">
        <v>49275</v>
      </c>
      <c r="CI223">
        <v>492750</v>
      </c>
      <c r="CJ223">
        <v>542025</v>
      </c>
      <c r="CK223">
        <v>2710.125</v>
      </c>
    </row>
    <row r="224" spans="62:89" x14ac:dyDescent="0.25">
      <c r="BJ224" s="1" t="s">
        <v>568</v>
      </c>
      <c r="BK224" s="1" t="s">
        <v>569</v>
      </c>
      <c r="BL224" s="1" t="str">
        <f>VLOOKUP(BK224,INVENTARIOHABITTA[#All],8,FALSE)</f>
        <v>ESTANDAR A</v>
      </c>
      <c r="BO224" s="1" t="s">
        <v>2237</v>
      </c>
      <c r="BP224" s="1" t="s">
        <v>7912</v>
      </c>
      <c r="BQ224" s="1" t="s">
        <v>7638</v>
      </c>
      <c r="BR224" s="1" t="s">
        <v>7639</v>
      </c>
      <c r="BS224" s="1" t="s">
        <v>7842</v>
      </c>
      <c r="BT224">
        <v>20</v>
      </c>
      <c r="BU224" s="1" t="s">
        <v>7</v>
      </c>
      <c r="BV224" s="1" t="s">
        <v>260</v>
      </c>
      <c r="BW224">
        <v>200</v>
      </c>
      <c r="BX224" s="1" t="s">
        <v>7641</v>
      </c>
      <c r="BY224">
        <v>3650</v>
      </c>
      <c r="BZ224">
        <v>730000</v>
      </c>
      <c r="CA224">
        <v>0.25</v>
      </c>
      <c r="CB224">
        <v>2737.5</v>
      </c>
      <c r="CC224">
        <v>547500</v>
      </c>
      <c r="CD224">
        <v>0.1</v>
      </c>
      <c r="CE224">
        <v>54750</v>
      </c>
      <c r="CF224">
        <v>0.1</v>
      </c>
      <c r="CG224">
        <v>5475</v>
      </c>
      <c r="CH224">
        <v>49275</v>
      </c>
      <c r="CI224">
        <v>492750</v>
      </c>
      <c r="CJ224">
        <v>542025</v>
      </c>
      <c r="CK224">
        <v>2710.125</v>
      </c>
    </row>
    <row r="225" spans="62:89" x14ac:dyDescent="0.25">
      <c r="BJ225" s="1" t="s">
        <v>570</v>
      </c>
      <c r="BK225" s="1" t="s">
        <v>571</v>
      </c>
      <c r="BL225" s="1" t="str">
        <f>VLOOKUP(BK225,INVENTARIOHABITTA[#All],8,FALSE)</f>
        <v>ESTANDAR A</v>
      </c>
      <c r="BO225" s="1" t="s">
        <v>2239</v>
      </c>
      <c r="BP225" s="1" t="s">
        <v>7913</v>
      </c>
      <c r="BQ225" s="1" t="s">
        <v>7638</v>
      </c>
      <c r="BR225" s="1" t="s">
        <v>7639</v>
      </c>
      <c r="BS225" s="1" t="s">
        <v>7842</v>
      </c>
      <c r="BT225">
        <v>21</v>
      </c>
      <c r="BU225" s="1" t="s">
        <v>7</v>
      </c>
      <c r="BV225" s="1" t="s">
        <v>260</v>
      </c>
      <c r="BW225">
        <v>200</v>
      </c>
      <c r="BX225" s="1" t="s">
        <v>7641</v>
      </c>
      <c r="BY225">
        <v>3650</v>
      </c>
      <c r="BZ225">
        <v>730000</v>
      </c>
      <c r="CA225">
        <v>0.25</v>
      </c>
      <c r="CB225">
        <v>2737.5</v>
      </c>
      <c r="CC225">
        <v>547500</v>
      </c>
      <c r="CD225">
        <v>0.1</v>
      </c>
      <c r="CE225">
        <v>54750</v>
      </c>
      <c r="CF225">
        <v>0.1</v>
      </c>
      <c r="CG225">
        <v>5475</v>
      </c>
      <c r="CH225">
        <v>49275</v>
      </c>
      <c r="CI225">
        <v>492750</v>
      </c>
      <c r="CJ225">
        <v>542025</v>
      </c>
      <c r="CK225">
        <v>2710.125</v>
      </c>
    </row>
    <row r="226" spans="62:89" x14ac:dyDescent="0.25">
      <c r="BJ226" s="1" t="s">
        <v>572</v>
      </c>
      <c r="BK226" s="1" t="s">
        <v>573</v>
      </c>
      <c r="BL226" s="1" t="str">
        <f>VLOOKUP(BK226,INVENTARIOHABITTA[#All],8,FALSE)</f>
        <v>ESTANDAR A</v>
      </c>
      <c r="BO226" s="1" t="s">
        <v>2241</v>
      </c>
      <c r="BP226" s="1" t="s">
        <v>7914</v>
      </c>
      <c r="BQ226" s="1" t="s">
        <v>7638</v>
      </c>
      <c r="BR226" s="1" t="s">
        <v>7639</v>
      </c>
      <c r="BS226" s="1" t="s">
        <v>7842</v>
      </c>
      <c r="BT226">
        <v>22</v>
      </c>
      <c r="BU226" s="1" t="s">
        <v>7</v>
      </c>
      <c r="BV226" s="1" t="s">
        <v>260</v>
      </c>
      <c r="BW226">
        <v>200</v>
      </c>
      <c r="BX226" s="1" t="s">
        <v>7641</v>
      </c>
      <c r="BY226">
        <v>3650</v>
      </c>
      <c r="BZ226">
        <v>730000</v>
      </c>
      <c r="CA226">
        <v>0.25</v>
      </c>
      <c r="CB226">
        <v>2737.5</v>
      </c>
      <c r="CC226">
        <v>547500</v>
      </c>
      <c r="CD226">
        <v>0.2</v>
      </c>
      <c r="CE226">
        <v>109500</v>
      </c>
      <c r="CF226">
        <v>0.1</v>
      </c>
      <c r="CG226">
        <v>10950</v>
      </c>
      <c r="CH226">
        <v>98550</v>
      </c>
      <c r="CI226">
        <v>438000</v>
      </c>
      <c r="CJ226">
        <v>536550</v>
      </c>
      <c r="CK226">
        <v>2682.75</v>
      </c>
    </row>
    <row r="227" spans="62:89" x14ac:dyDescent="0.25">
      <c r="BJ227" s="1" t="s">
        <v>574</v>
      </c>
      <c r="BK227" s="1" t="s">
        <v>575</v>
      </c>
      <c r="BL227" s="1" t="str">
        <f>VLOOKUP(BK227,INVENTARIOHABITTA[#All],8,FALSE)</f>
        <v>ESTANDAR A</v>
      </c>
      <c r="BO227" s="1" t="s">
        <v>2243</v>
      </c>
      <c r="BP227" s="1" t="s">
        <v>7915</v>
      </c>
      <c r="BQ227" s="1" t="s">
        <v>7638</v>
      </c>
      <c r="BR227" s="1" t="s">
        <v>7639</v>
      </c>
      <c r="BS227" s="1" t="s">
        <v>7842</v>
      </c>
      <c r="BT227">
        <v>23</v>
      </c>
      <c r="BU227" s="1" t="s">
        <v>7</v>
      </c>
      <c r="BV227" s="1" t="s">
        <v>260</v>
      </c>
      <c r="BW227">
        <v>200</v>
      </c>
      <c r="BX227" s="1" t="s">
        <v>7641</v>
      </c>
      <c r="BY227">
        <v>3650</v>
      </c>
      <c r="BZ227">
        <v>730000</v>
      </c>
      <c r="CA227">
        <v>0.25</v>
      </c>
      <c r="CB227">
        <v>2737.5</v>
      </c>
      <c r="CC227">
        <v>547500</v>
      </c>
      <c r="CD227">
        <v>0.2</v>
      </c>
      <c r="CE227">
        <v>109500</v>
      </c>
      <c r="CF227">
        <v>0.1</v>
      </c>
      <c r="CG227">
        <v>10950</v>
      </c>
      <c r="CH227">
        <v>98550</v>
      </c>
      <c r="CI227">
        <v>438000</v>
      </c>
      <c r="CJ227">
        <v>536550</v>
      </c>
      <c r="CK227">
        <v>2682.75</v>
      </c>
    </row>
    <row r="228" spans="62:89" x14ac:dyDescent="0.25">
      <c r="BJ228" s="1" t="s">
        <v>576</v>
      </c>
      <c r="BK228" s="1" t="s">
        <v>577</v>
      </c>
      <c r="BL228" s="1" t="str">
        <f>VLOOKUP(BK228,INVENTARIOHABITTA[#All],8,FALSE)</f>
        <v>ESTANDAR A</v>
      </c>
      <c r="BO228" s="1" t="s">
        <v>2245</v>
      </c>
      <c r="BP228" s="1" t="s">
        <v>7916</v>
      </c>
      <c r="BQ228" s="1" t="s">
        <v>7638</v>
      </c>
      <c r="BR228" s="1" t="s">
        <v>7639</v>
      </c>
      <c r="BS228" s="1" t="s">
        <v>7842</v>
      </c>
      <c r="BT228">
        <v>24</v>
      </c>
      <c r="BU228" s="1" t="s">
        <v>7</v>
      </c>
      <c r="BV228" s="1" t="s">
        <v>260</v>
      </c>
      <c r="BW228">
        <v>200</v>
      </c>
      <c r="BX228" s="1" t="s">
        <v>7641</v>
      </c>
      <c r="BY228">
        <v>3650</v>
      </c>
      <c r="BZ228">
        <v>730000</v>
      </c>
      <c r="CA228">
        <v>0.27</v>
      </c>
      <c r="CB228">
        <v>2664.5</v>
      </c>
      <c r="CC228">
        <v>532900</v>
      </c>
      <c r="CD228">
        <v>0.1</v>
      </c>
      <c r="CE228">
        <v>53290</v>
      </c>
      <c r="CF228">
        <v>0.1</v>
      </c>
      <c r="CG228">
        <v>5329</v>
      </c>
      <c r="CH228">
        <v>47961</v>
      </c>
      <c r="CI228">
        <v>479610</v>
      </c>
      <c r="CJ228">
        <v>527571</v>
      </c>
      <c r="CK228">
        <v>2637.855</v>
      </c>
    </row>
    <row r="229" spans="62:89" x14ac:dyDescent="0.25">
      <c r="BJ229" s="1" t="s">
        <v>578</v>
      </c>
      <c r="BK229" s="1" t="s">
        <v>579</v>
      </c>
      <c r="BL229" s="1" t="str">
        <f>VLOOKUP(BK229,INVENTARIOHABITTA[#All],8,FALSE)</f>
        <v>ESTANDAR A</v>
      </c>
      <c r="BO229" s="1" t="s">
        <v>2247</v>
      </c>
      <c r="BP229" s="1" t="s">
        <v>7917</v>
      </c>
      <c r="BQ229" s="1" t="s">
        <v>7638</v>
      </c>
      <c r="BR229" s="1" t="s">
        <v>7639</v>
      </c>
      <c r="BS229" s="1" t="s">
        <v>7842</v>
      </c>
      <c r="BT229">
        <v>25</v>
      </c>
      <c r="BU229" s="1" t="s">
        <v>7</v>
      </c>
      <c r="BV229" s="1" t="s">
        <v>260</v>
      </c>
      <c r="BW229">
        <v>200</v>
      </c>
      <c r="BX229" s="1" t="s">
        <v>7641</v>
      </c>
      <c r="BY229">
        <v>3650</v>
      </c>
      <c r="BZ229">
        <v>730000</v>
      </c>
      <c r="CA229">
        <v>0.25</v>
      </c>
      <c r="CB229">
        <v>2737.5</v>
      </c>
      <c r="CC229">
        <v>547500</v>
      </c>
      <c r="CD229">
        <v>0.1</v>
      </c>
      <c r="CE229">
        <v>54750</v>
      </c>
      <c r="CF229">
        <v>0.1</v>
      </c>
      <c r="CG229">
        <v>5475</v>
      </c>
      <c r="CH229">
        <v>49275</v>
      </c>
      <c r="CI229">
        <v>492750</v>
      </c>
      <c r="CJ229">
        <v>542025</v>
      </c>
      <c r="CK229">
        <v>2710.125</v>
      </c>
    </row>
    <row r="230" spans="62:89" x14ac:dyDescent="0.25">
      <c r="BJ230" s="1" t="s">
        <v>580</v>
      </c>
      <c r="BK230" s="1" t="s">
        <v>581</v>
      </c>
      <c r="BL230" s="1" t="str">
        <f>VLOOKUP(BK230,INVENTARIOHABITTA[#All],8,FALSE)</f>
        <v>ESTANDAR A</v>
      </c>
      <c r="BO230" s="1" t="s">
        <v>2249</v>
      </c>
      <c r="BP230" s="1" t="s">
        <v>7918</v>
      </c>
      <c r="BQ230" s="1" t="s">
        <v>7638</v>
      </c>
      <c r="BR230" s="1" t="s">
        <v>7639</v>
      </c>
      <c r="BS230" s="1" t="s">
        <v>7842</v>
      </c>
      <c r="BT230">
        <v>26</v>
      </c>
      <c r="BU230" s="1" t="s">
        <v>7</v>
      </c>
      <c r="BV230" s="1" t="s">
        <v>260</v>
      </c>
      <c r="BW230">
        <v>215.16</v>
      </c>
      <c r="BX230" s="1" t="s">
        <v>7641</v>
      </c>
      <c r="BY230">
        <v>3650</v>
      </c>
      <c r="BZ230">
        <v>785334</v>
      </c>
      <c r="CA230">
        <v>0.25</v>
      </c>
      <c r="CB230">
        <v>2737.5</v>
      </c>
      <c r="CC230">
        <v>589000.5</v>
      </c>
      <c r="CD230">
        <v>0.1</v>
      </c>
      <c r="CE230">
        <v>58900.05</v>
      </c>
      <c r="CF230">
        <v>0.1</v>
      </c>
      <c r="CG230">
        <v>5890.005000000001</v>
      </c>
      <c r="CH230">
        <v>53010.044999999998</v>
      </c>
      <c r="CI230">
        <v>530100</v>
      </c>
      <c r="CJ230">
        <v>583110.04500000004</v>
      </c>
      <c r="CK230">
        <v>2710.1229085331847</v>
      </c>
    </row>
    <row r="231" spans="62:89" x14ac:dyDescent="0.25">
      <c r="BJ231" s="1" t="s">
        <v>582</v>
      </c>
      <c r="BK231" s="1" t="s">
        <v>583</v>
      </c>
      <c r="BL231" s="1" t="str">
        <f>VLOOKUP(BK231,INVENTARIOHABITTA[#All],8,FALSE)</f>
        <v>ESTANDAR A</v>
      </c>
      <c r="BO231" s="1" t="s">
        <v>2251</v>
      </c>
      <c r="BP231" s="1" t="s">
        <v>7919</v>
      </c>
      <c r="BQ231" s="1" t="s">
        <v>7638</v>
      </c>
      <c r="BR231" s="1" t="s">
        <v>7639</v>
      </c>
      <c r="BS231" s="1" t="s">
        <v>7842</v>
      </c>
      <c r="BT231">
        <v>27</v>
      </c>
      <c r="BU231" s="1" t="s">
        <v>7</v>
      </c>
      <c r="BV231" s="1" t="s">
        <v>171</v>
      </c>
      <c r="BW231">
        <v>265.93</v>
      </c>
      <c r="BX231" s="1" t="s">
        <v>7641</v>
      </c>
      <c r="BY231">
        <v>3832.5</v>
      </c>
      <c r="BZ231">
        <v>1019176.725</v>
      </c>
      <c r="CA231">
        <v>0.25</v>
      </c>
      <c r="CB231">
        <v>2874.375</v>
      </c>
      <c r="CC231">
        <v>764382.54375000007</v>
      </c>
      <c r="CD231">
        <v>9.9999999999999992E-2</v>
      </c>
      <c r="CE231">
        <v>76438.254375000004</v>
      </c>
      <c r="CF231">
        <v>0.1</v>
      </c>
      <c r="CG231">
        <v>7643.8254375000006</v>
      </c>
      <c r="CH231">
        <v>68794.428937500008</v>
      </c>
      <c r="CI231">
        <v>687944.28937500005</v>
      </c>
      <c r="CJ231">
        <v>756738.71831250004</v>
      </c>
      <c r="CK231">
        <v>2845.6312499999999</v>
      </c>
    </row>
    <row r="232" spans="62:89" x14ac:dyDescent="0.25">
      <c r="BJ232" s="1" t="s">
        <v>584</v>
      </c>
      <c r="BK232" s="1" t="s">
        <v>585</v>
      </c>
      <c r="BL232" s="1" t="str">
        <f>VLOOKUP(BK232,INVENTARIOHABITTA[#All],8,FALSE)</f>
        <v>PREMIUM A</v>
      </c>
      <c r="BO232" s="1" t="s">
        <v>2253</v>
      </c>
      <c r="BP232" s="1" t="s">
        <v>7920</v>
      </c>
      <c r="BQ232" s="1" t="s">
        <v>7638</v>
      </c>
      <c r="BR232" s="1" t="s">
        <v>7639</v>
      </c>
      <c r="BS232" s="1" t="s">
        <v>7842</v>
      </c>
      <c r="BT232">
        <v>28</v>
      </c>
      <c r="BU232" s="1" t="s">
        <v>7</v>
      </c>
      <c r="BV232" s="1" t="s">
        <v>260</v>
      </c>
      <c r="BW232">
        <v>252</v>
      </c>
      <c r="BX232" s="1" t="s">
        <v>7641</v>
      </c>
      <c r="BY232">
        <v>3650</v>
      </c>
      <c r="BZ232">
        <v>919800</v>
      </c>
      <c r="CA232">
        <v>0.3</v>
      </c>
      <c r="CB232">
        <v>2555</v>
      </c>
      <c r="CC232">
        <v>643860</v>
      </c>
      <c r="CD232">
        <v>0.1</v>
      </c>
      <c r="CE232">
        <v>64386</v>
      </c>
      <c r="CF232">
        <v>0.1</v>
      </c>
      <c r="CG232">
        <v>6438.6</v>
      </c>
      <c r="CH232">
        <v>57947.4</v>
      </c>
      <c r="CI232">
        <v>579474</v>
      </c>
      <c r="CJ232">
        <v>637421.4</v>
      </c>
      <c r="CK232">
        <v>2529.4500000000003</v>
      </c>
    </row>
    <row r="233" spans="62:89" x14ac:dyDescent="0.25">
      <c r="BJ233" s="1" t="s">
        <v>586</v>
      </c>
      <c r="BK233" s="1" t="s">
        <v>587</v>
      </c>
      <c r="BL233" s="1" t="str">
        <f>VLOOKUP(BK233,INVENTARIOHABITTA[#All],8,FALSE)</f>
        <v>PREMIUM AA</v>
      </c>
      <c r="BP233" s="1" t="s">
        <v>7921</v>
      </c>
      <c r="BQ233" s="1" t="s">
        <v>7638</v>
      </c>
      <c r="BR233" s="1" t="s">
        <v>7639</v>
      </c>
      <c r="BS233" s="1" t="s">
        <v>7842</v>
      </c>
      <c r="BT233">
        <v>29</v>
      </c>
      <c r="BU233" s="1" t="s">
        <v>7</v>
      </c>
      <c r="BV233" s="1" t="s">
        <v>260</v>
      </c>
      <c r="BW233">
        <v>252</v>
      </c>
      <c r="BX233" s="1" t="s">
        <v>7641</v>
      </c>
      <c r="BY233">
        <v>3650</v>
      </c>
      <c r="BZ233">
        <v>919800</v>
      </c>
      <c r="CA233">
        <v>0.25</v>
      </c>
      <c r="CB233">
        <v>2737.5</v>
      </c>
      <c r="CC233">
        <v>689850</v>
      </c>
      <c r="CD233">
        <v>0.1</v>
      </c>
      <c r="CE233">
        <v>68985</v>
      </c>
      <c r="CF233">
        <v>0.1</v>
      </c>
      <c r="CG233">
        <v>6898.5</v>
      </c>
      <c r="CH233">
        <v>62086.5</v>
      </c>
      <c r="CI233">
        <v>620865</v>
      </c>
      <c r="CJ233">
        <v>682951.5</v>
      </c>
      <c r="CK233">
        <v>2710.125</v>
      </c>
    </row>
    <row r="234" spans="62:89" x14ac:dyDescent="0.25">
      <c r="BJ234" s="1" t="s">
        <v>588</v>
      </c>
      <c r="BK234" s="1" t="s">
        <v>589</v>
      </c>
      <c r="BL234" s="1" t="str">
        <f>VLOOKUP(BK234,INVENTARIOHABITTA[#All],8,FALSE)</f>
        <v>ESTANDAR A</v>
      </c>
      <c r="BO234" s="1" t="s">
        <v>2255</v>
      </c>
      <c r="BP234" s="1" t="s">
        <v>7922</v>
      </c>
      <c r="BQ234" s="1" t="s">
        <v>7638</v>
      </c>
      <c r="BR234" s="1" t="s">
        <v>7639</v>
      </c>
      <c r="BS234" s="1" t="s">
        <v>7842</v>
      </c>
      <c r="BT234" t="s">
        <v>7800</v>
      </c>
      <c r="BU234" s="1" t="s">
        <v>7</v>
      </c>
      <c r="BV234" s="1" t="s">
        <v>260</v>
      </c>
      <c r="BW234">
        <v>252.5</v>
      </c>
      <c r="BX234" s="1" t="s">
        <v>7641</v>
      </c>
      <c r="BY234">
        <v>2710.125</v>
      </c>
      <c r="BZ234">
        <v>684306.5625</v>
      </c>
      <c r="CA234">
        <v>0</v>
      </c>
      <c r="CB234">
        <v>2710.125</v>
      </c>
      <c r="CC234">
        <v>684306.5625</v>
      </c>
      <c r="CD234">
        <v>0.26718507467185076</v>
      </c>
      <c r="CE234">
        <v>182836.5</v>
      </c>
      <c r="CF234">
        <v>0</v>
      </c>
      <c r="CG234">
        <v>0</v>
      </c>
      <c r="CH234">
        <v>182836.5</v>
      </c>
      <c r="CI234">
        <v>501470.0625</v>
      </c>
      <c r="CJ234">
        <v>684306.5625</v>
      </c>
      <c r="CK234">
        <v>2710.125</v>
      </c>
    </row>
    <row r="235" spans="62:89" x14ac:dyDescent="0.25">
      <c r="BJ235" s="1" t="s">
        <v>590</v>
      </c>
      <c r="BK235" s="1" t="s">
        <v>591</v>
      </c>
      <c r="BL235" s="1" t="str">
        <f>VLOOKUP(BK235,INVENTARIOHABITTA[#All],8,FALSE)</f>
        <v>ESTANDAR A</v>
      </c>
      <c r="BP235" s="1" t="s">
        <v>7923</v>
      </c>
      <c r="BQ235" s="1" t="s">
        <v>7638</v>
      </c>
      <c r="BR235" s="1" t="s">
        <v>7639</v>
      </c>
      <c r="BS235" s="1" t="s">
        <v>7842</v>
      </c>
      <c r="BT235">
        <v>30</v>
      </c>
      <c r="BU235" s="1" t="s">
        <v>7</v>
      </c>
      <c r="BV235" s="1" t="s">
        <v>260</v>
      </c>
      <c r="BW235">
        <v>252</v>
      </c>
      <c r="BX235" s="1" t="s">
        <v>7641</v>
      </c>
      <c r="BY235">
        <v>3650</v>
      </c>
      <c r="BZ235">
        <v>919800</v>
      </c>
      <c r="CA235">
        <v>0.25</v>
      </c>
      <c r="CB235">
        <v>2737.5</v>
      </c>
      <c r="CC235">
        <v>689850</v>
      </c>
      <c r="CD235">
        <v>0.1</v>
      </c>
      <c r="CE235">
        <v>68985</v>
      </c>
      <c r="CF235">
        <v>0.1</v>
      </c>
      <c r="CG235">
        <v>6898.5</v>
      </c>
      <c r="CH235">
        <v>62086.5</v>
      </c>
      <c r="CI235">
        <v>620865</v>
      </c>
      <c r="CJ235">
        <v>682951.5</v>
      </c>
      <c r="CK235">
        <v>2710.125</v>
      </c>
    </row>
    <row r="236" spans="62:89" x14ac:dyDescent="0.25">
      <c r="BJ236" s="1" t="s">
        <v>592</v>
      </c>
      <c r="BK236" s="1" t="s">
        <v>593</v>
      </c>
      <c r="BL236" s="1" t="str">
        <f>VLOOKUP(BK236,INVENTARIOHABITTA[#All],8,FALSE)</f>
        <v>ESTANDAR A</v>
      </c>
      <c r="BO236" s="1" t="s">
        <v>2257</v>
      </c>
      <c r="BP236" s="1" t="s">
        <v>7924</v>
      </c>
      <c r="BQ236" s="1" t="s">
        <v>7638</v>
      </c>
      <c r="BR236" s="1" t="s">
        <v>7639</v>
      </c>
      <c r="BS236" s="1" t="s">
        <v>7842</v>
      </c>
      <c r="BT236" t="s">
        <v>7701</v>
      </c>
      <c r="BU236" s="1" t="s">
        <v>7</v>
      </c>
      <c r="BV236" s="1" t="s">
        <v>171</v>
      </c>
      <c r="BW236">
        <v>265</v>
      </c>
      <c r="BX236" s="1" t="s">
        <v>7641</v>
      </c>
      <c r="BY236">
        <v>2710.125</v>
      </c>
      <c r="BZ236">
        <v>718183.125</v>
      </c>
      <c r="CA236">
        <v>0</v>
      </c>
      <c r="CB236">
        <v>2710.125</v>
      </c>
      <c r="CC236">
        <v>718183.125</v>
      </c>
      <c r="CD236">
        <v>0.27807496869269938</v>
      </c>
      <c r="CE236">
        <v>199708.75</v>
      </c>
      <c r="CF236">
        <v>0</v>
      </c>
      <c r="CG236">
        <v>0</v>
      </c>
      <c r="CH236">
        <v>199708.75</v>
      </c>
      <c r="CI236">
        <v>518474.375</v>
      </c>
      <c r="CJ236">
        <v>718183.125</v>
      </c>
      <c r="CK236">
        <v>2710.125</v>
      </c>
    </row>
    <row r="237" spans="62:89" x14ac:dyDescent="0.25">
      <c r="BJ237" s="1" t="s">
        <v>594</v>
      </c>
      <c r="BK237" s="1" t="s">
        <v>595</v>
      </c>
      <c r="BL237" s="1" t="str">
        <f>VLOOKUP(BK237,INVENTARIOHABITTA[#All],8,FALSE)</f>
        <v>ESTANDAR A</v>
      </c>
      <c r="BO237" s="1" t="s">
        <v>2259</v>
      </c>
      <c r="BP237" s="1" t="s">
        <v>7925</v>
      </c>
      <c r="BQ237" s="1" t="s">
        <v>7638</v>
      </c>
      <c r="BR237" s="1" t="s">
        <v>7639</v>
      </c>
      <c r="BS237" s="1" t="s">
        <v>7842</v>
      </c>
      <c r="BT237">
        <v>31</v>
      </c>
      <c r="BU237" s="1" t="s">
        <v>7</v>
      </c>
      <c r="BV237" s="1" t="s">
        <v>260</v>
      </c>
      <c r="BW237">
        <v>252</v>
      </c>
      <c r="BX237" s="1" t="s">
        <v>7641</v>
      </c>
      <c r="BY237">
        <v>3650</v>
      </c>
      <c r="BZ237">
        <v>919800</v>
      </c>
      <c r="CA237">
        <v>0.25</v>
      </c>
      <c r="CB237">
        <v>2737.5</v>
      </c>
      <c r="CC237">
        <v>689850</v>
      </c>
      <c r="CD237">
        <v>0.1</v>
      </c>
      <c r="CE237">
        <v>68985</v>
      </c>
      <c r="CF237">
        <v>0.1</v>
      </c>
      <c r="CG237">
        <v>6898.5</v>
      </c>
      <c r="CH237">
        <v>62086.5</v>
      </c>
      <c r="CI237">
        <v>620865</v>
      </c>
      <c r="CJ237">
        <v>682951.5</v>
      </c>
      <c r="CK237">
        <v>2710.125</v>
      </c>
    </row>
    <row r="238" spans="62:89" x14ac:dyDescent="0.25">
      <c r="BJ238" s="1" t="s">
        <v>596</v>
      </c>
      <c r="BK238" s="1" t="s">
        <v>597</v>
      </c>
      <c r="BL238" s="1" t="str">
        <f>VLOOKUP(BK238,INVENTARIOHABITTA[#All],8,FALSE)</f>
        <v>ESTANDAR A</v>
      </c>
      <c r="BP238" s="1" t="s">
        <v>7926</v>
      </c>
      <c r="BQ238" s="1" t="s">
        <v>7638</v>
      </c>
      <c r="BR238" s="1" t="s">
        <v>7639</v>
      </c>
      <c r="BS238" s="1" t="s">
        <v>7842</v>
      </c>
      <c r="BT238">
        <v>32</v>
      </c>
      <c r="BU238" s="1" t="s">
        <v>7</v>
      </c>
      <c r="BV238" s="1" t="s">
        <v>260</v>
      </c>
      <c r="BW238">
        <v>252</v>
      </c>
      <c r="BX238" s="1" t="s">
        <v>7641</v>
      </c>
      <c r="BY238">
        <v>3650</v>
      </c>
      <c r="BZ238">
        <v>919800</v>
      </c>
      <c r="CA238">
        <v>0.25</v>
      </c>
      <c r="CB238">
        <v>2737.5</v>
      </c>
      <c r="CC238">
        <v>689850</v>
      </c>
      <c r="CD238">
        <v>0.1</v>
      </c>
      <c r="CE238">
        <v>68985</v>
      </c>
      <c r="CF238">
        <v>0.1</v>
      </c>
      <c r="CG238">
        <v>6898.5</v>
      </c>
      <c r="CH238">
        <v>62086.5</v>
      </c>
      <c r="CI238">
        <v>620865</v>
      </c>
      <c r="CJ238">
        <v>682951.5</v>
      </c>
      <c r="CK238">
        <v>2710.125</v>
      </c>
    </row>
    <row r="239" spans="62:89" x14ac:dyDescent="0.25">
      <c r="BJ239" s="1" t="s">
        <v>598</v>
      </c>
      <c r="BK239" s="1" t="s">
        <v>599</v>
      </c>
      <c r="BL239" s="1" t="str">
        <f>VLOOKUP(BK239,INVENTARIOHABITTA[#All],8,FALSE)</f>
        <v>ESTANDAR A</v>
      </c>
      <c r="BO239" s="1" t="s">
        <v>2261</v>
      </c>
      <c r="BP239" s="1" t="s">
        <v>7927</v>
      </c>
      <c r="BQ239" s="1" t="s">
        <v>7638</v>
      </c>
      <c r="BR239" s="1" t="s">
        <v>7639</v>
      </c>
      <c r="BS239" s="1" t="s">
        <v>7842</v>
      </c>
      <c r="BT239" t="s">
        <v>7698</v>
      </c>
      <c r="BU239" s="1" t="s">
        <v>7</v>
      </c>
      <c r="BV239" s="1" t="s">
        <v>171</v>
      </c>
      <c r="BW239">
        <v>252.5</v>
      </c>
      <c r="BX239" s="1" t="s">
        <v>7641</v>
      </c>
      <c r="BY239">
        <v>2710.125</v>
      </c>
      <c r="BZ239">
        <v>684306.5625</v>
      </c>
      <c r="CA239">
        <v>0</v>
      </c>
      <c r="CB239">
        <v>2710.125</v>
      </c>
      <c r="CC239">
        <v>684306.5625</v>
      </c>
      <c r="CD239">
        <v>0.27485707474857074</v>
      </c>
      <c r="CE239">
        <v>188086.5</v>
      </c>
      <c r="CF239">
        <v>0</v>
      </c>
      <c r="CG239">
        <v>0</v>
      </c>
      <c r="CH239">
        <v>188086.5</v>
      </c>
      <c r="CI239">
        <v>496220.0625</v>
      </c>
      <c r="CJ239">
        <v>684306.5625</v>
      </c>
      <c r="CK239">
        <v>2710.125</v>
      </c>
    </row>
    <row r="240" spans="62:89" x14ac:dyDescent="0.25">
      <c r="BJ240" s="1" t="s">
        <v>600</v>
      </c>
      <c r="BK240" s="1" t="s">
        <v>601</v>
      </c>
      <c r="BL240" s="1" t="str">
        <f>VLOOKUP(BK240,INVENTARIOHABITTA[#All],8,FALSE)</f>
        <v>PREMIUM A</v>
      </c>
      <c r="BO240" s="1" t="s">
        <v>2263</v>
      </c>
      <c r="BP240" s="1" t="s">
        <v>7928</v>
      </c>
      <c r="BQ240" s="1" t="s">
        <v>7638</v>
      </c>
      <c r="BR240" s="1" t="s">
        <v>7639</v>
      </c>
      <c r="BS240" s="1" t="s">
        <v>7842</v>
      </c>
      <c r="BT240">
        <v>33</v>
      </c>
      <c r="BU240" s="1" t="s">
        <v>7</v>
      </c>
      <c r="BV240" s="1" t="s">
        <v>260</v>
      </c>
      <c r="BW240">
        <v>252</v>
      </c>
      <c r="BX240" s="1" t="s">
        <v>7641</v>
      </c>
      <c r="BY240">
        <v>3650</v>
      </c>
      <c r="BZ240">
        <v>919800</v>
      </c>
      <c r="CA240">
        <v>0.25</v>
      </c>
      <c r="CB240">
        <v>2737.5</v>
      </c>
      <c r="CC240">
        <v>689850</v>
      </c>
      <c r="CD240">
        <v>0.1</v>
      </c>
      <c r="CE240">
        <v>68985</v>
      </c>
      <c r="CF240">
        <v>0.1</v>
      </c>
      <c r="CG240">
        <v>6898.5</v>
      </c>
      <c r="CH240">
        <v>62086.5</v>
      </c>
      <c r="CI240">
        <v>620865</v>
      </c>
      <c r="CJ240">
        <v>682951.5</v>
      </c>
      <c r="CK240">
        <v>2710.125</v>
      </c>
    </row>
    <row r="241" spans="62:89" x14ac:dyDescent="0.25">
      <c r="BJ241" s="1" t="s">
        <v>602</v>
      </c>
      <c r="BK241" s="1" t="s">
        <v>603</v>
      </c>
      <c r="BL241" s="1" t="str">
        <f>VLOOKUP(BK241,INVENTARIOHABITTA[#All],8,FALSE)</f>
        <v>PREMIUM A</v>
      </c>
      <c r="BO241" s="1" t="s">
        <v>2265</v>
      </c>
      <c r="BP241" s="1" t="s">
        <v>7929</v>
      </c>
      <c r="BQ241" s="1" t="s">
        <v>7638</v>
      </c>
      <c r="BR241" s="1" t="s">
        <v>7639</v>
      </c>
      <c r="BS241" s="1" t="s">
        <v>7842</v>
      </c>
      <c r="BT241">
        <v>34</v>
      </c>
      <c r="BU241" s="1" t="s">
        <v>7</v>
      </c>
      <c r="BV241" s="1" t="s">
        <v>260</v>
      </c>
      <c r="BW241">
        <v>252</v>
      </c>
      <c r="BX241" s="1" t="s">
        <v>46</v>
      </c>
      <c r="BY241">
        <v>6060</v>
      </c>
      <c r="BZ241">
        <v>1527120</v>
      </c>
      <c r="CA241">
        <v>0.34</v>
      </c>
      <c r="CB241">
        <v>3999.6</v>
      </c>
      <c r="CC241">
        <v>1007899.2</v>
      </c>
      <c r="CD241">
        <v>0.1</v>
      </c>
      <c r="CE241">
        <v>100789.92</v>
      </c>
      <c r="CF241">
        <v>0.1</v>
      </c>
      <c r="CG241">
        <v>10078.992</v>
      </c>
      <c r="CH241">
        <v>90710.928</v>
      </c>
      <c r="CI241">
        <v>907109.27999999991</v>
      </c>
      <c r="CJ241">
        <v>997820.20799999987</v>
      </c>
      <c r="CK241">
        <v>3959.6039999999994</v>
      </c>
    </row>
    <row r="242" spans="62:89" x14ac:dyDescent="0.25">
      <c r="BJ242" s="1" t="s">
        <v>604</v>
      </c>
      <c r="BK242" s="1" t="s">
        <v>605</v>
      </c>
      <c r="BL242" s="1" t="str">
        <f>VLOOKUP(BK242,INVENTARIOHABITTA[#All],8,FALSE)</f>
        <v>ESTANDAR A</v>
      </c>
      <c r="BP242" s="1" t="s">
        <v>7929</v>
      </c>
      <c r="BQ242" s="1" t="s">
        <v>7638</v>
      </c>
      <c r="BR242" s="1" t="s">
        <v>7639</v>
      </c>
      <c r="BS242" s="1" t="s">
        <v>7842</v>
      </c>
      <c r="BT242">
        <v>34</v>
      </c>
      <c r="BU242" s="1" t="s">
        <v>7</v>
      </c>
      <c r="BV242" s="1" t="s">
        <v>260</v>
      </c>
      <c r="BW242">
        <v>252</v>
      </c>
      <c r="BX242" s="1" t="s">
        <v>7641</v>
      </c>
      <c r="BY242">
        <v>3650</v>
      </c>
      <c r="BZ242">
        <v>919800</v>
      </c>
      <c r="CA242">
        <v>0.25</v>
      </c>
      <c r="CB242">
        <v>2737.5</v>
      </c>
      <c r="CC242">
        <v>689850</v>
      </c>
      <c r="CD242">
        <v>0.1</v>
      </c>
      <c r="CE242">
        <v>68985</v>
      </c>
      <c r="CF242">
        <v>0</v>
      </c>
      <c r="CG242">
        <v>0</v>
      </c>
      <c r="CH242">
        <v>68985</v>
      </c>
      <c r="CI242">
        <v>620865</v>
      </c>
      <c r="CJ242">
        <v>689850</v>
      </c>
      <c r="CK242">
        <v>2737.5</v>
      </c>
    </row>
    <row r="243" spans="62:89" x14ac:dyDescent="0.25">
      <c r="BJ243" s="1" t="s">
        <v>606</v>
      </c>
      <c r="BK243" s="1" t="s">
        <v>607</v>
      </c>
      <c r="BL243" s="1" t="str">
        <f>VLOOKUP(BK243,INVENTARIOHABITTA[#All],8,FALSE)</f>
        <v>ESTANDAR A</v>
      </c>
      <c r="BO243" s="1" t="s">
        <v>2267</v>
      </c>
      <c r="BP243" s="1" t="s">
        <v>7930</v>
      </c>
      <c r="BQ243" s="1" t="s">
        <v>7638</v>
      </c>
      <c r="BR243" s="1" t="s">
        <v>7639</v>
      </c>
      <c r="BS243" s="1" t="s">
        <v>7842</v>
      </c>
      <c r="BT243">
        <v>35</v>
      </c>
      <c r="BU243" s="1" t="s">
        <v>7</v>
      </c>
      <c r="BV243" s="1" t="s">
        <v>171</v>
      </c>
      <c r="BW243">
        <v>357.18</v>
      </c>
      <c r="BX243" s="1" t="s">
        <v>7641</v>
      </c>
      <c r="BY243">
        <v>3832.5</v>
      </c>
      <c r="BZ243">
        <v>1368892.35</v>
      </c>
      <c r="CA243">
        <v>0.25</v>
      </c>
      <c r="CB243">
        <v>2874.375</v>
      </c>
      <c r="CC243">
        <v>1026669.2625000001</v>
      </c>
      <c r="CD243">
        <v>0.15599960556917908</v>
      </c>
      <c r="CE243">
        <v>160160</v>
      </c>
      <c r="CF243">
        <v>0</v>
      </c>
      <c r="CG243">
        <v>0</v>
      </c>
      <c r="CH243">
        <v>160160</v>
      </c>
      <c r="CI243">
        <v>866509.26250000007</v>
      </c>
      <c r="CJ243">
        <v>1026669.2625000001</v>
      </c>
      <c r="CK243">
        <v>2874.375</v>
      </c>
    </row>
    <row r="244" spans="62:89" x14ac:dyDescent="0.25">
      <c r="BJ244" s="1" t="s">
        <v>608</v>
      </c>
      <c r="BK244" s="1" t="s">
        <v>609</v>
      </c>
      <c r="BL244" s="1" t="str">
        <f>VLOOKUP(BK244,INVENTARIOHABITTA[#All],8,FALSE)</f>
        <v>ESTANDAR A</v>
      </c>
      <c r="BP244" s="1" t="s">
        <v>7931</v>
      </c>
      <c r="BQ244" s="1" t="s">
        <v>7638</v>
      </c>
      <c r="BR244" s="1" t="s">
        <v>7639</v>
      </c>
      <c r="BS244" s="1" t="s">
        <v>7842</v>
      </c>
      <c r="BT244">
        <v>36</v>
      </c>
      <c r="BU244" s="1" t="s">
        <v>7</v>
      </c>
      <c r="BV244" s="1" t="s">
        <v>260</v>
      </c>
      <c r="BW244">
        <v>255.62</v>
      </c>
      <c r="BX244" s="1" t="s">
        <v>7641</v>
      </c>
      <c r="BY244">
        <v>3650</v>
      </c>
      <c r="BZ244">
        <v>933013</v>
      </c>
      <c r="CA244">
        <v>0.25</v>
      </c>
      <c r="CB244">
        <v>2737.5</v>
      </c>
      <c r="CC244">
        <v>699759.75</v>
      </c>
      <c r="CD244">
        <v>0.1</v>
      </c>
      <c r="CE244">
        <v>69975.975000000006</v>
      </c>
      <c r="CF244">
        <v>0.1</v>
      </c>
      <c r="CG244">
        <v>6997.5975000000008</v>
      </c>
      <c r="CH244">
        <v>62978.377500000002</v>
      </c>
      <c r="CI244">
        <v>629783.77500000002</v>
      </c>
      <c r="CJ244">
        <v>692762.15250000008</v>
      </c>
      <c r="CK244">
        <v>2710.1250000000005</v>
      </c>
    </row>
    <row r="245" spans="62:89" x14ac:dyDescent="0.25">
      <c r="BJ245" s="1" t="s">
        <v>610</v>
      </c>
      <c r="BK245" s="1" t="s">
        <v>611</v>
      </c>
      <c r="BL245" s="1" t="str">
        <f>VLOOKUP(BK245,INVENTARIOHABITTA[#All],8,FALSE)</f>
        <v>ESTANDAR A</v>
      </c>
      <c r="BO245" s="1" t="s">
        <v>2269</v>
      </c>
      <c r="BP245" s="1" t="s">
        <v>7932</v>
      </c>
      <c r="BQ245" s="1" t="s">
        <v>7638</v>
      </c>
      <c r="BR245" s="1" t="s">
        <v>7650</v>
      </c>
      <c r="BS245" s="1" t="s">
        <v>7651</v>
      </c>
      <c r="BT245" t="s">
        <v>7711</v>
      </c>
      <c r="BU245" s="1" t="s">
        <v>7</v>
      </c>
      <c r="BV245" s="1" t="s">
        <v>146</v>
      </c>
      <c r="BW245">
        <v>128</v>
      </c>
      <c r="BX245" s="1" t="s">
        <v>7641</v>
      </c>
      <c r="BY245">
        <v>2710.1250000000005</v>
      </c>
      <c r="BZ245">
        <v>346896.00000000006</v>
      </c>
      <c r="CA245">
        <v>0</v>
      </c>
      <c r="CB245">
        <v>2710.1250000000005</v>
      </c>
      <c r="CC245">
        <v>346896.00000000006</v>
      </c>
      <c r="CD245">
        <v>0.27267304898298045</v>
      </c>
      <c r="CE245">
        <v>94589.19</v>
      </c>
      <c r="CF245">
        <v>0</v>
      </c>
      <c r="CG245">
        <v>0</v>
      </c>
      <c r="CH245">
        <v>94589.19</v>
      </c>
      <c r="CI245">
        <v>252306.81000000006</v>
      </c>
      <c r="CJ245">
        <v>346896.00000000006</v>
      </c>
      <c r="CK245">
        <v>2710.1250000000005</v>
      </c>
    </row>
    <row r="246" spans="62:89" x14ac:dyDescent="0.25">
      <c r="BJ246" s="1" t="s">
        <v>612</v>
      </c>
      <c r="BK246" s="1" t="s">
        <v>613</v>
      </c>
      <c r="BL246" s="1" t="str">
        <f>VLOOKUP(BK246,INVENTARIOHABITTA[#All],8,FALSE)</f>
        <v>ESTANDAR A</v>
      </c>
      <c r="BO246" s="1" t="s">
        <v>2271</v>
      </c>
      <c r="BP246" s="1" t="s">
        <v>7933</v>
      </c>
      <c r="BQ246" s="1" t="s">
        <v>7638</v>
      </c>
      <c r="BR246" s="1" t="s">
        <v>7650</v>
      </c>
      <c r="BS246" s="1" t="s">
        <v>7651</v>
      </c>
      <c r="BT246" t="s">
        <v>7770</v>
      </c>
      <c r="BU246" s="1" t="s">
        <v>7</v>
      </c>
      <c r="BV246" s="1" t="s">
        <v>1961</v>
      </c>
      <c r="BW246">
        <v>128</v>
      </c>
      <c r="BX246" s="1" t="s">
        <v>7641</v>
      </c>
      <c r="BY246">
        <v>2710.1250000000005</v>
      </c>
      <c r="BZ246">
        <v>346896.00000000006</v>
      </c>
      <c r="CA246">
        <v>0</v>
      </c>
      <c r="CB246">
        <v>2710.1250000000005</v>
      </c>
      <c r="CC246">
        <v>346896.00000000006</v>
      </c>
      <c r="CD246">
        <v>0.27267304898298045</v>
      </c>
      <c r="CE246">
        <v>94589.19</v>
      </c>
      <c r="CF246">
        <v>0</v>
      </c>
      <c r="CG246">
        <v>0</v>
      </c>
      <c r="CH246">
        <v>94589.19</v>
      </c>
      <c r="CI246">
        <v>252306.81000000006</v>
      </c>
      <c r="CJ246">
        <v>346896.00000000006</v>
      </c>
      <c r="CK246">
        <v>2710.1250000000005</v>
      </c>
    </row>
    <row r="247" spans="62:89" x14ac:dyDescent="0.25">
      <c r="BJ247" s="1" t="s">
        <v>614</v>
      </c>
      <c r="BK247" s="1" t="s">
        <v>615</v>
      </c>
      <c r="BL247" s="1" t="str">
        <f>VLOOKUP(BK247,INVENTARIOHABITTA[#All],8,FALSE)</f>
        <v>ESTANDAR A</v>
      </c>
      <c r="BO247" s="1" t="s">
        <v>2273</v>
      </c>
      <c r="BP247" s="1" t="s">
        <v>7934</v>
      </c>
      <c r="BQ247" s="1" t="s">
        <v>7638</v>
      </c>
      <c r="BR247" s="1" t="s">
        <v>7639</v>
      </c>
      <c r="BS247" s="1" t="s">
        <v>7842</v>
      </c>
      <c r="BT247">
        <v>37</v>
      </c>
      <c r="BU247" s="1" t="s">
        <v>7</v>
      </c>
      <c r="BV247" s="1" t="s">
        <v>260</v>
      </c>
      <c r="BW247">
        <v>200</v>
      </c>
      <c r="BX247" s="1" t="s">
        <v>7641</v>
      </c>
      <c r="BY247">
        <v>3650</v>
      </c>
      <c r="BZ247">
        <v>730000</v>
      </c>
      <c r="CA247">
        <v>0.3</v>
      </c>
      <c r="CB247">
        <v>2555</v>
      </c>
      <c r="CC247">
        <v>511000</v>
      </c>
      <c r="CD247">
        <v>0.1</v>
      </c>
      <c r="CE247">
        <v>51100</v>
      </c>
      <c r="CF247">
        <v>0.1</v>
      </c>
      <c r="CG247">
        <v>5110</v>
      </c>
      <c r="CH247">
        <v>45990</v>
      </c>
      <c r="CI247">
        <v>459900</v>
      </c>
      <c r="CJ247">
        <v>505890</v>
      </c>
      <c r="CK247">
        <v>2529.4499999999998</v>
      </c>
    </row>
    <row r="248" spans="62:89" x14ac:dyDescent="0.25">
      <c r="BJ248" s="1" t="s">
        <v>616</v>
      </c>
      <c r="BK248" s="1" t="s">
        <v>617</v>
      </c>
      <c r="BL248" s="1" t="str">
        <f>VLOOKUP(BK248,INVENTARIOHABITTA[#All],8,FALSE)</f>
        <v>PREMIUM AA</v>
      </c>
      <c r="BO248" s="1" t="s">
        <v>2275</v>
      </c>
      <c r="BP248" s="1" t="s">
        <v>7935</v>
      </c>
      <c r="BQ248" s="1" t="s">
        <v>7638</v>
      </c>
      <c r="BR248" s="1" t="s">
        <v>7639</v>
      </c>
      <c r="BS248" s="1" t="s">
        <v>7842</v>
      </c>
      <c r="BT248">
        <v>38</v>
      </c>
      <c r="BU248" s="1" t="s">
        <v>7</v>
      </c>
      <c r="BV248" s="1" t="s">
        <v>260</v>
      </c>
      <c r="BW248">
        <v>200</v>
      </c>
      <c r="BX248" s="1" t="s">
        <v>7641</v>
      </c>
      <c r="BY248">
        <v>3650</v>
      </c>
      <c r="BZ248">
        <v>730000</v>
      </c>
      <c r="CA248">
        <v>0.3</v>
      </c>
      <c r="CB248">
        <v>2555</v>
      </c>
      <c r="CC248">
        <v>511000</v>
      </c>
      <c r="CD248">
        <v>0.1</v>
      </c>
      <c r="CE248">
        <v>51100</v>
      </c>
      <c r="CF248">
        <v>0.1</v>
      </c>
      <c r="CG248">
        <v>5110</v>
      </c>
      <c r="CH248">
        <v>45990</v>
      </c>
      <c r="CI248">
        <v>459900</v>
      </c>
      <c r="CJ248">
        <v>505890</v>
      </c>
      <c r="CK248">
        <v>2529.4499999999998</v>
      </c>
    </row>
    <row r="249" spans="62:89" x14ac:dyDescent="0.25">
      <c r="BJ249" s="1" t="s">
        <v>618</v>
      </c>
      <c r="BK249" s="1" t="s">
        <v>619</v>
      </c>
      <c r="BL249" s="1" t="str">
        <f>VLOOKUP(BK249,INVENTARIOHABITTA[#All],8,FALSE)</f>
        <v>PREMIUM AA</v>
      </c>
      <c r="BO249" s="1" t="s">
        <v>2277</v>
      </c>
      <c r="BP249" s="1" t="s">
        <v>7936</v>
      </c>
      <c r="BQ249" s="1" t="s">
        <v>7638</v>
      </c>
      <c r="BR249" s="1" t="s">
        <v>7639</v>
      </c>
      <c r="BS249" s="1" t="s">
        <v>7842</v>
      </c>
      <c r="BT249">
        <v>39</v>
      </c>
      <c r="BU249" s="1" t="s">
        <v>7</v>
      </c>
      <c r="BV249" s="1" t="s">
        <v>260</v>
      </c>
      <c r="BW249">
        <v>200</v>
      </c>
      <c r="BX249" s="1" t="s">
        <v>7641</v>
      </c>
      <c r="BY249">
        <v>3650</v>
      </c>
      <c r="BZ249">
        <v>730000</v>
      </c>
      <c r="CA249">
        <v>0.25</v>
      </c>
      <c r="CB249">
        <v>2737.5</v>
      </c>
      <c r="CC249">
        <v>547500</v>
      </c>
      <c r="CD249">
        <v>0.1</v>
      </c>
      <c r="CE249">
        <v>54750</v>
      </c>
      <c r="CF249">
        <v>0.1</v>
      </c>
      <c r="CG249">
        <v>5475</v>
      </c>
      <c r="CH249">
        <v>49275</v>
      </c>
      <c r="CI249">
        <v>492750</v>
      </c>
      <c r="CJ249">
        <v>542025</v>
      </c>
      <c r="CK249">
        <v>2710.125</v>
      </c>
    </row>
    <row r="250" spans="62:89" x14ac:dyDescent="0.25">
      <c r="BJ250" s="1" t="s">
        <v>620</v>
      </c>
      <c r="BK250" s="1" t="s">
        <v>621</v>
      </c>
      <c r="BL250" s="1" t="str">
        <f>VLOOKUP(BK250,INVENTARIOHABITTA[#All],8,FALSE)</f>
        <v>ESTANDAR A</v>
      </c>
      <c r="BO250" s="1" t="s">
        <v>2279</v>
      </c>
      <c r="BP250" s="1" t="s">
        <v>7937</v>
      </c>
      <c r="BQ250" s="1" t="s">
        <v>7638</v>
      </c>
      <c r="BR250" s="1" t="s">
        <v>7639</v>
      </c>
      <c r="BS250" s="1" t="s">
        <v>7842</v>
      </c>
      <c r="BT250">
        <v>40</v>
      </c>
      <c r="BU250" s="1" t="s">
        <v>7</v>
      </c>
      <c r="BV250" s="1" t="s">
        <v>171</v>
      </c>
      <c r="BW250">
        <v>200</v>
      </c>
      <c r="BX250" s="1" t="s">
        <v>46</v>
      </c>
      <c r="BY250">
        <v>6510</v>
      </c>
      <c r="BZ250">
        <v>1302000</v>
      </c>
      <c r="CA250">
        <v>0.25</v>
      </c>
      <c r="CB250">
        <v>4882.5</v>
      </c>
      <c r="CC250">
        <v>976500</v>
      </c>
      <c r="CD250">
        <v>9.9999512937595125E-2</v>
      </c>
      <c r="CE250">
        <v>97649.524383561642</v>
      </c>
      <c r="CF250">
        <v>0.1</v>
      </c>
      <c r="CG250">
        <v>9764.9524383561638</v>
      </c>
      <c r="CH250">
        <v>87884.571945205476</v>
      </c>
      <c r="CI250">
        <v>878850.19561643829</v>
      </c>
      <c r="CJ250">
        <v>966734.76756164373</v>
      </c>
      <c r="CK250">
        <v>4833.6738378082191</v>
      </c>
    </row>
    <row r="251" spans="62:89" x14ac:dyDescent="0.25">
      <c r="BJ251" s="1" t="s">
        <v>622</v>
      </c>
      <c r="BK251" s="1" t="s">
        <v>623</v>
      </c>
      <c r="BL251" s="1" t="str">
        <f>VLOOKUP(BK251,INVENTARIOHABITTA[#All],8,FALSE)</f>
        <v>ESTANDAR A</v>
      </c>
      <c r="BP251" s="1" t="s">
        <v>7937</v>
      </c>
      <c r="BQ251" s="1" t="s">
        <v>7638</v>
      </c>
      <c r="BR251" s="1" t="s">
        <v>7639</v>
      </c>
      <c r="BS251" s="1" t="s">
        <v>7842</v>
      </c>
      <c r="BT251">
        <v>40</v>
      </c>
      <c r="BU251" s="1" t="s">
        <v>7</v>
      </c>
      <c r="BV251" s="1" t="s">
        <v>171</v>
      </c>
      <c r="BW251">
        <v>200</v>
      </c>
      <c r="BX251" s="1" t="s">
        <v>7641</v>
      </c>
      <c r="BY251">
        <v>3832.5</v>
      </c>
      <c r="BZ251">
        <v>766500</v>
      </c>
      <c r="CA251">
        <v>0.25</v>
      </c>
      <c r="CB251">
        <v>2874.375</v>
      </c>
      <c r="CC251">
        <v>574875</v>
      </c>
      <c r="CD251">
        <v>9.9999512937595125E-2</v>
      </c>
      <c r="CE251">
        <v>57487.22</v>
      </c>
      <c r="CF251">
        <v>0.1</v>
      </c>
      <c r="CG251">
        <v>5748.7220000000007</v>
      </c>
      <c r="CH251">
        <v>51738.498</v>
      </c>
      <c r="CI251">
        <v>517387.5</v>
      </c>
      <c r="CJ251">
        <v>569125.99800000002</v>
      </c>
      <c r="CK251">
        <v>2845.6299899999999</v>
      </c>
    </row>
    <row r="252" spans="62:89" x14ac:dyDescent="0.25">
      <c r="BJ252" s="1" t="s">
        <v>624</v>
      </c>
      <c r="BK252" s="1" t="s">
        <v>625</v>
      </c>
      <c r="BL252" s="1" t="str">
        <f>VLOOKUP(BK252,INVENTARIOHABITTA[#All],8,FALSE)</f>
        <v>ESTANDAR A</v>
      </c>
      <c r="BO252" s="1" t="s">
        <v>2281</v>
      </c>
      <c r="BP252" s="1" t="s">
        <v>7938</v>
      </c>
      <c r="BQ252" s="1" t="s">
        <v>7638</v>
      </c>
      <c r="BR252" s="1" t="s">
        <v>7639</v>
      </c>
      <c r="BS252" s="1" t="s">
        <v>7842</v>
      </c>
      <c r="BT252">
        <v>41</v>
      </c>
      <c r="BU252" s="1" t="s">
        <v>7</v>
      </c>
      <c r="BV252" s="1" t="s">
        <v>171</v>
      </c>
      <c r="BW252">
        <v>200</v>
      </c>
      <c r="BX252" s="1" t="s">
        <v>7641</v>
      </c>
      <c r="BY252">
        <v>3832.5</v>
      </c>
      <c r="BZ252">
        <v>766500</v>
      </c>
      <c r="CA252">
        <v>0.25</v>
      </c>
      <c r="CB252">
        <v>2874.375</v>
      </c>
      <c r="CC252">
        <v>574875</v>
      </c>
      <c r="CD252">
        <v>0.1</v>
      </c>
      <c r="CE252">
        <v>57487.5</v>
      </c>
      <c r="CF252">
        <v>0.1</v>
      </c>
      <c r="CG252">
        <v>5748.75</v>
      </c>
      <c r="CH252">
        <v>51738.75</v>
      </c>
      <c r="CI252">
        <v>517387.5</v>
      </c>
      <c r="CJ252">
        <v>569126.25</v>
      </c>
      <c r="CK252">
        <v>2845.6312499999999</v>
      </c>
    </row>
    <row r="253" spans="62:89" x14ac:dyDescent="0.25">
      <c r="BJ253" s="1" t="s">
        <v>626</v>
      </c>
      <c r="BK253" s="1" t="s">
        <v>627</v>
      </c>
      <c r="BL253" s="1" t="str">
        <f>VLOOKUP(BK253,INVENTARIOHABITTA[#All],8,FALSE)</f>
        <v>ESTANDAR A</v>
      </c>
      <c r="BO253" s="1" t="s">
        <v>2283</v>
      </c>
      <c r="BP253" s="1" t="s">
        <v>7939</v>
      </c>
      <c r="BQ253" s="1" t="s">
        <v>7638</v>
      </c>
      <c r="BR253" s="1" t="s">
        <v>7639</v>
      </c>
      <c r="BS253" s="1" t="s">
        <v>7842</v>
      </c>
      <c r="BT253">
        <v>42</v>
      </c>
      <c r="BU253" s="1" t="s">
        <v>7</v>
      </c>
      <c r="BV253" s="1" t="s">
        <v>171</v>
      </c>
      <c r="BW253">
        <v>200</v>
      </c>
      <c r="BX253" s="1" t="s">
        <v>7641</v>
      </c>
      <c r="BY253">
        <v>3832.5</v>
      </c>
      <c r="BZ253">
        <v>766500</v>
      </c>
      <c r="CA253">
        <v>0.28000000000000003</v>
      </c>
      <c r="CB253">
        <v>2759.3999999999996</v>
      </c>
      <c r="CC253">
        <v>551879.99999999988</v>
      </c>
      <c r="CD253">
        <v>0.09</v>
      </c>
      <c r="CE253">
        <v>49669.19999999999</v>
      </c>
      <c r="CF253">
        <v>0.1</v>
      </c>
      <c r="CG253">
        <v>4966.9199999999992</v>
      </c>
      <c r="CH253">
        <v>44702.279999999992</v>
      </c>
      <c r="CI253">
        <v>502210.79999999987</v>
      </c>
      <c r="CJ253">
        <v>546913.07999999984</v>
      </c>
      <c r="CK253">
        <v>2734.565399999999</v>
      </c>
    </row>
    <row r="254" spans="62:89" x14ac:dyDescent="0.25">
      <c r="BJ254" s="1" t="s">
        <v>628</v>
      </c>
      <c r="BK254" s="1" t="s">
        <v>629</v>
      </c>
      <c r="BL254" s="1" t="str">
        <f>VLOOKUP(BK254,INVENTARIOHABITTA[#All],8,FALSE)</f>
        <v>PREMIUM AA</v>
      </c>
      <c r="BO254" s="1" t="s">
        <v>2285</v>
      </c>
      <c r="BP254" s="1" t="s">
        <v>7940</v>
      </c>
      <c r="BQ254" s="1" t="s">
        <v>7638</v>
      </c>
      <c r="BR254" s="1" t="s">
        <v>7639</v>
      </c>
      <c r="BS254" s="1" t="s">
        <v>7842</v>
      </c>
      <c r="BT254">
        <v>43</v>
      </c>
      <c r="BU254" s="1" t="s">
        <v>7</v>
      </c>
      <c r="BV254" s="1" t="s">
        <v>171</v>
      </c>
      <c r="BW254">
        <v>200</v>
      </c>
      <c r="BX254" s="1" t="s">
        <v>7641</v>
      </c>
      <c r="BY254">
        <v>3832.5</v>
      </c>
      <c r="BZ254">
        <v>766500</v>
      </c>
      <c r="CA254">
        <v>0.25</v>
      </c>
      <c r="CB254">
        <v>2874.375</v>
      </c>
      <c r="CC254">
        <v>574875</v>
      </c>
      <c r="CD254">
        <v>0.1</v>
      </c>
      <c r="CE254">
        <v>57487.5</v>
      </c>
      <c r="CF254">
        <v>0.1</v>
      </c>
      <c r="CG254">
        <v>5748.75</v>
      </c>
      <c r="CH254">
        <v>51738.75</v>
      </c>
      <c r="CI254">
        <v>517387.5</v>
      </c>
      <c r="CJ254">
        <v>569126.25</v>
      </c>
      <c r="CK254">
        <v>2845.6312499999999</v>
      </c>
    </row>
    <row r="255" spans="62:89" x14ac:dyDescent="0.25">
      <c r="BJ255" s="1" t="s">
        <v>630</v>
      </c>
      <c r="BK255" s="1" t="s">
        <v>631</v>
      </c>
      <c r="BL255" s="1" t="str">
        <f>VLOOKUP(BK255,INVENTARIOHABITTA[#All],8,FALSE)</f>
        <v>PREMIUM AA</v>
      </c>
      <c r="BO255" s="1" t="s">
        <v>2287</v>
      </c>
      <c r="BP255" s="1" t="s">
        <v>7941</v>
      </c>
      <c r="BQ255" s="1" t="s">
        <v>7638</v>
      </c>
      <c r="BR255" s="1" t="s">
        <v>7639</v>
      </c>
      <c r="BS255" s="1" t="s">
        <v>7842</v>
      </c>
      <c r="BT255">
        <v>44</v>
      </c>
      <c r="BU255" s="1" t="s">
        <v>7</v>
      </c>
      <c r="BV255" s="1" t="s">
        <v>171</v>
      </c>
      <c r="BW255">
        <v>200</v>
      </c>
      <c r="BX255" s="1" t="s">
        <v>7641</v>
      </c>
      <c r="BY255">
        <v>3832.5</v>
      </c>
      <c r="BZ255">
        <v>766500</v>
      </c>
      <c r="CA255">
        <v>0.25</v>
      </c>
      <c r="CB255">
        <v>2874.375</v>
      </c>
      <c r="CC255">
        <v>574875</v>
      </c>
      <c r="CD255">
        <v>0.1</v>
      </c>
      <c r="CE255">
        <v>57487.5</v>
      </c>
      <c r="CF255">
        <v>0.1</v>
      </c>
      <c r="CG255">
        <v>5748.75</v>
      </c>
      <c r="CH255">
        <v>51738.75</v>
      </c>
      <c r="CI255">
        <v>517387.5</v>
      </c>
      <c r="CJ255">
        <v>569126.25</v>
      </c>
      <c r="CK255">
        <v>2845.6312499999999</v>
      </c>
    </row>
    <row r="256" spans="62:89" x14ac:dyDescent="0.25">
      <c r="BJ256" s="1" t="s">
        <v>632</v>
      </c>
      <c r="BK256" s="1" t="s">
        <v>633</v>
      </c>
      <c r="BL256" s="1" t="str">
        <f>VLOOKUP(BK256,INVENTARIOHABITTA[#All],8,FALSE)</f>
        <v>ESTANDAR A</v>
      </c>
      <c r="BO256" s="1" t="s">
        <v>2289</v>
      </c>
      <c r="BP256" s="1" t="s">
        <v>7942</v>
      </c>
      <c r="BQ256" s="1" t="s">
        <v>7638</v>
      </c>
      <c r="BR256" s="1" t="s">
        <v>7639</v>
      </c>
      <c r="BS256" s="1" t="s">
        <v>7842</v>
      </c>
      <c r="BT256">
        <v>45</v>
      </c>
      <c r="BU256" s="1" t="s">
        <v>7</v>
      </c>
      <c r="BV256" s="1" t="s">
        <v>260</v>
      </c>
      <c r="BW256">
        <v>200</v>
      </c>
      <c r="BX256" s="1" t="s">
        <v>7641</v>
      </c>
      <c r="BY256">
        <v>3650</v>
      </c>
      <c r="BZ256">
        <v>730000</v>
      </c>
      <c r="CA256">
        <v>0.25</v>
      </c>
      <c r="CB256">
        <v>2737.5</v>
      </c>
      <c r="CC256">
        <v>547500</v>
      </c>
      <c r="CD256">
        <v>0.1</v>
      </c>
      <c r="CE256">
        <v>54750</v>
      </c>
      <c r="CF256">
        <v>0.1</v>
      </c>
      <c r="CG256">
        <v>5475</v>
      </c>
      <c r="CH256">
        <v>49275</v>
      </c>
      <c r="CI256">
        <v>492750</v>
      </c>
      <c r="CJ256">
        <v>542025</v>
      </c>
      <c r="CK256">
        <v>2710.125</v>
      </c>
    </row>
    <row r="257" spans="62:89" x14ac:dyDescent="0.25">
      <c r="BJ257" s="1" t="s">
        <v>634</v>
      </c>
      <c r="BK257" s="1" t="s">
        <v>635</v>
      </c>
      <c r="BL257" s="1" t="str">
        <f>VLOOKUP(BK257,INVENTARIOHABITTA[#All],8,FALSE)</f>
        <v>ESTANDAR A</v>
      </c>
      <c r="BO257" s="1" t="s">
        <v>2291</v>
      </c>
      <c r="BP257" s="1" t="s">
        <v>7943</v>
      </c>
      <c r="BQ257" s="1" t="s">
        <v>7638</v>
      </c>
      <c r="BR257" s="1" t="s">
        <v>7639</v>
      </c>
      <c r="BS257" s="1" t="s">
        <v>7842</v>
      </c>
      <c r="BT257">
        <v>46</v>
      </c>
      <c r="BU257" s="1" t="s">
        <v>7</v>
      </c>
      <c r="BV257" s="1" t="s">
        <v>260</v>
      </c>
      <c r="BW257">
        <v>200</v>
      </c>
      <c r="BX257" s="1" t="s">
        <v>7641</v>
      </c>
      <c r="BY257">
        <v>3650</v>
      </c>
      <c r="BZ257">
        <v>730000</v>
      </c>
      <c r="CA257">
        <v>0.25</v>
      </c>
      <c r="CB257">
        <v>2737.5</v>
      </c>
      <c r="CC257">
        <v>547500</v>
      </c>
      <c r="CD257">
        <v>0.1</v>
      </c>
      <c r="CE257">
        <v>54750</v>
      </c>
      <c r="CF257">
        <v>0.1</v>
      </c>
      <c r="CG257">
        <v>5475</v>
      </c>
      <c r="CH257">
        <v>49275</v>
      </c>
      <c r="CI257">
        <v>492750</v>
      </c>
      <c r="CJ257">
        <v>542025</v>
      </c>
      <c r="CK257">
        <v>2710.125</v>
      </c>
    </row>
    <row r="258" spans="62:89" x14ac:dyDescent="0.25">
      <c r="BJ258" s="1" t="s">
        <v>636</v>
      </c>
      <c r="BK258" s="1" t="s">
        <v>637</v>
      </c>
      <c r="BL258" s="1" t="str">
        <f>VLOOKUP(BK258,INVENTARIOHABITTA[#All],8,FALSE)</f>
        <v>ESTANDAR A</v>
      </c>
      <c r="BO258" s="1" t="s">
        <v>2293</v>
      </c>
      <c r="BP258" s="1" t="s">
        <v>7944</v>
      </c>
      <c r="BQ258" s="1" t="s">
        <v>7638</v>
      </c>
      <c r="BR258" s="1" t="s">
        <v>7639</v>
      </c>
      <c r="BS258" s="1" t="s">
        <v>7842</v>
      </c>
      <c r="BT258">
        <v>47</v>
      </c>
      <c r="BU258" s="1" t="s">
        <v>7</v>
      </c>
      <c r="BV258" s="1" t="s">
        <v>260</v>
      </c>
      <c r="BW258">
        <v>200</v>
      </c>
      <c r="BX258" s="1" t="s">
        <v>7641</v>
      </c>
      <c r="BY258">
        <v>3650</v>
      </c>
      <c r="BZ258">
        <v>730000</v>
      </c>
      <c r="CA258">
        <v>0.28000000000000003</v>
      </c>
      <c r="CB258">
        <v>2628</v>
      </c>
      <c r="CC258">
        <v>525600</v>
      </c>
      <c r="CD258">
        <v>0.1</v>
      </c>
      <c r="CE258">
        <v>52560</v>
      </c>
      <c r="CF258">
        <v>0.1</v>
      </c>
      <c r="CG258">
        <v>5256</v>
      </c>
      <c r="CH258">
        <v>47304</v>
      </c>
      <c r="CI258">
        <v>473040</v>
      </c>
      <c r="CJ258">
        <v>520344</v>
      </c>
      <c r="CK258">
        <v>2601.7199999999998</v>
      </c>
    </row>
    <row r="259" spans="62:89" x14ac:dyDescent="0.25">
      <c r="BJ259" s="1" t="s">
        <v>638</v>
      </c>
      <c r="BK259" s="1" t="s">
        <v>639</v>
      </c>
      <c r="BL259" s="1" t="str">
        <f>VLOOKUP(BK259,INVENTARIOHABITTA[#All],8,FALSE)</f>
        <v>ESTANDAR A</v>
      </c>
      <c r="BO259" s="1" t="s">
        <v>2295</v>
      </c>
      <c r="BP259" s="1" t="s">
        <v>7945</v>
      </c>
      <c r="BQ259" s="1" t="s">
        <v>7638</v>
      </c>
      <c r="BR259" s="1" t="s">
        <v>7650</v>
      </c>
      <c r="BS259" s="1" t="s">
        <v>7651</v>
      </c>
      <c r="BT259" t="s">
        <v>7946</v>
      </c>
      <c r="BU259" s="1" t="s">
        <v>7</v>
      </c>
      <c r="BV259" s="1" t="s">
        <v>260</v>
      </c>
      <c r="BW259">
        <v>200</v>
      </c>
      <c r="BX259" s="1" t="s">
        <v>7641</v>
      </c>
      <c r="BY259">
        <v>3650</v>
      </c>
      <c r="BZ259">
        <v>730000</v>
      </c>
      <c r="CA259">
        <v>0.25</v>
      </c>
      <c r="CB259">
        <v>2737.5</v>
      </c>
      <c r="CC259">
        <v>547500</v>
      </c>
      <c r="CD259">
        <v>0.1</v>
      </c>
      <c r="CE259">
        <v>54750</v>
      </c>
      <c r="CF259">
        <v>0.1</v>
      </c>
      <c r="CG259">
        <v>5475</v>
      </c>
      <c r="CH259">
        <v>49275</v>
      </c>
      <c r="CI259">
        <v>492750</v>
      </c>
      <c r="CJ259">
        <v>542025</v>
      </c>
      <c r="CK259">
        <v>2710.125</v>
      </c>
    </row>
    <row r="260" spans="62:89" x14ac:dyDescent="0.25">
      <c r="BJ260" s="1" t="s">
        <v>640</v>
      </c>
      <c r="BK260" s="1" t="s">
        <v>641</v>
      </c>
      <c r="BL260" s="1" t="str">
        <f>VLOOKUP(BK260,INVENTARIOHABITTA[#All],8,FALSE)</f>
        <v>ESTANDAR A</v>
      </c>
      <c r="BO260" s="1" t="s">
        <v>2297</v>
      </c>
      <c r="BP260" s="1" t="s">
        <v>7947</v>
      </c>
      <c r="BQ260" s="1" t="s">
        <v>7638</v>
      </c>
      <c r="BR260" s="1" t="s">
        <v>7650</v>
      </c>
      <c r="BS260" s="1" t="s">
        <v>7651</v>
      </c>
      <c r="BT260" t="s">
        <v>7948</v>
      </c>
      <c r="BU260" s="1" t="s">
        <v>7</v>
      </c>
      <c r="BV260" s="1" t="s">
        <v>260</v>
      </c>
      <c r="BW260">
        <v>200</v>
      </c>
      <c r="BX260" s="1" t="s">
        <v>7641</v>
      </c>
      <c r="BY260">
        <v>3650</v>
      </c>
      <c r="BZ260">
        <v>730000</v>
      </c>
      <c r="CA260">
        <v>0.25</v>
      </c>
      <c r="CB260">
        <v>2737.5</v>
      </c>
      <c r="CC260">
        <v>547500</v>
      </c>
      <c r="CD260">
        <v>0.1</v>
      </c>
      <c r="CE260">
        <v>54750</v>
      </c>
      <c r="CF260">
        <v>0.1</v>
      </c>
      <c r="CG260">
        <v>5475</v>
      </c>
      <c r="CH260">
        <v>49275</v>
      </c>
      <c r="CI260">
        <v>492750</v>
      </c>
      <c r="CJ260">
        <v>542025</v>
      </c>
      <c r="CK260">
        <v>2710.125</v>
      </c>
    </row>
    <row r="261" spans="62:89" x14ac:dyDescent="0.25">
      <c r="BJ261" s="1" t="s">
        <v>642</v>
      </c>
      <c r="BK261" s="1" t="s">
        <v>643</v>
      </c>
      <c r="BL261" s="1" t="str">
        <f>VLOOKUP(BK261,INVENTARIOHABITTA[#All],8,FALSE)</f>
        <v>ESTANDAR A</v>
      </c>
      <c r="BP261" s="1" t="s">
        <v>7949</v>
      </c>
      <c r="BQ261" s="1" t="s">
        <v>7638</v>
      </c>
      <c r="BR261" s="1" t="s">
        <v>7639</v>
      </c>
      <c r="BS261" s="1" t="s">
        <v>7842</v>
      </c>
      <c r="BT261">
        <v>48</v>
      </c>
      <c r="BU261" s="1" t="s">
        <v>7</v>
      </c>
      <c r="BV261" s="1" t="s">
        <v>260</v>
      </c>
      <c r="BW261">
        <v>200</v>
      </c>
      <c r="BX261" s="1" t="s">
        <v>7641</v>
      </c>
      <c r="BY261">
        <v>3650</v>
      </c>
      <c r="BZ261">
        <v>730000</v>
      </c>
      <c r="CA261">
        <v>0.25</v>
      </c>
      <c r="CB261">
        <v>2737.5</v>
      </c>
      <c r="CC261">
        <v>547500</v>
      </c>
      <c r="CD261">
        <v>0.1</v>
      </c>
      <c r="CE261">
        <v>54750</v>
      </c>
      <c r="CF261">
        <v>0.1</v>
      </c>
      <c r="CG261">
        <v>5475</v>
      </c>
      <c r="CH261">
        <v>49275</v>
      </c>
      <c r="CI261">
        <v>492750</v>
      </c>
      <c r="CJ261">
        <v>542025</v>
      </c>
      <c r="CK261">
        <v>2710.125</v>
      </c>
    </row>
    <row r="262" spans="62:89" x14ac:dyDescent="0.25">
      <c r="BJ262" s="1" t="s">
        <v>644</v>
      </c>
      <c r="BK262" s="1" t="s">
        <v>645</v>
      </c>
      <c r="BL262" s="1" t="str">
        <f>VLOOKUP(BK262,INVENTARIOHABITTA[#All],8,FALSE)</f>
        <v>ESTANDAR A</v>
      </c>
      <c r="BO262" s="1" t="s">
        <v>2299</v>
      </c>
      <c r="BP262" s="1" t="s">
        <v>7950</v>
      </c>
      <c r="BQ262" s="1" t="s">
        <v>7638</v>
      </c>
      <c r="BR262" s="1" t="s">
        <v>7639</v>
      </c>
      <c r="BS262" s="1" t="s">
        <v>7842</v>
      </c>
      <c r="BT262">
        <v>49</v>
      </c>
      <c r="BU262" s="1" t="s">
        <v>7</v>
      </c>
      <c r="BV262" s="1" t="s">
        <v>260</v>
      </c>
      <c r="BW262">
        <v>200</v>
      </c>
      <c r="BX262" s="1" t="s">
        <v>7641</v>
      </c>
      <c r="BY262">
        <v>3650</v>
      </c>
      <c r="BZ262">
        <v>730000</v>
      </c>
      <c r="CA262">
        <v>0.25</v>
      </c>
      <c r="CB262">
        <v>2737.5</v>
      </c>
      <c r="CC262">
        <v>547500</v>
      </c>
      <c r="CD262">
        <v>0.1</v>
      </c>
      <c r="CE262">
        <v>54750</v>
      </c>
      <c r="CF262">
        <v>0.1</v>
      </c>
      <c r="CG262">
        <v>5475</v>
      </c>
      <c r="CH262">
        <v>49275</v>
      </c>
      <c r="CI262">
        <v>492750</v>
      </c>
      <c r="CJ262">
        <v>542025</v>
      </c>
      <c r="CK262">
        <v>2710.125</v>
      </c>
    </row>
    <row r="263" spans="62:89" x14ac:dyDescent="0.25">
      <c r="BJ263" s="1" t="s">
        <v>646</v>
      </c>
      <c r="BK263" s="1" t="s">
        <v>647</v>
      </c>
      <c r="BL263" s="1" t="str">
        <f>VLOOKUP(BK263,INVENTARIOHABITTA[#All],8,FALSE)</f>
        <v>PREMIUM A</v>
      </c>
      <c r="BO263" s="1" t="s">
        <v>2301</v>
      </c>
      <c r="BP263" s="1" t="s">
        <v>7951</v>
      </c>
      <c r="BQ263" s="1" t="s">
        <v>7638</v>
      </c>
      <c r="BR263" s="1" t="s">
        <v>7639</v>
      </c>
      <c r="BS263" s="1" t="s">
        <v>7842</v>
      </c>
      <c r="BT263">
        <v>50</v>
      </c>
      <c r="BU263" s="1" t="s">
        <v>7</v>
      </c>
      <c r="BV263" s="1" t="s">
        <v>260</v>
      </c>
      <c r="BW263">
        <v>200</v>
      </c>
      <c r="BX263" s="1" t="s">
        <v>7641</v>
      </c>
      <c r="BY263">
        <v>3650</v>
      </c>
      <c r="BZ263">
        <v>730000</v>
      </c>
      <c r="CA263">
        <v>0.25</v>
      </c>
      <c r="CB263">
        <v>2737.5</v>
      </c>
      <c r="CC263">
        <v>547500</v>
      </c>
      <c r="CD263">
        <v>0.1</v>
      </c>
      <c r="CE263">
        <v>54750</v>
      </c>
      <c r="CF263">
        <v>0.1</v>
      </c>
      <c r="CG263">
        <v>5475</v>
      </c>
      <c r="CH263">
        <v>49275</v>
      </c>
      <c r="CI263">
        <v>492750</v>
      </c>
      <c r="CJ263">
        <v>542025</v>
      </c>
      <c r="CK263">
        <v>2710.125</v>
      </c>
    </row>
    <row r="264" spans="62:89" x14ac:dyDescent="0.25">
      <c r="BJ264" s="1" t="s">
        <v>648</v>
      </c>
      <c r="BK264" s="1" t="s">
        <v>649</v>
      </c>
      <c r="BL264" s="1" t="str">
        <f>VLOOKUP(BK264,INVENTARIOHABITTA[#All],8,FALSE)</f>
        <v>PREMIUM A</v>
      </c>
      <c r="BO264" s="1" t="s">
        <v>2303</v>
      </c>
      <c r="BP264" s="1" t="s">
        <v>7952</v>
      </c>
      <c r="BQ264" s="1" t="s">
        <v>7638</v>
      </c>
      <c r="BR264" s="1" t="s">
        <v>7639</v>
      </c>
      <c r="BS264" s="1" t="s">
        <v>7842</v>
      </c>
      <c r="BT264">
        <v>51</v>
      </c>
      <c r="BU264" s="1" t="s">
        <v>7</v>
      </c>
      <c r="BV264" s="1" t="s">
        <v>260</v>
      </c>
      <c r="BW264">
        <v>200</v>
      </c>
      <c r="BX264" s="1" t="s">
        <v>7641</v>
      </c>
      <c r="BY264">
        <v>3650</v>
      </c>
      <c r="BZ264">
        <v>730000</v>
      </c>
      <c r="CA264">
        <v>0.25</v>
      </c>
      <c r="CB264">
        <v>2737.5</v>
      </c>
      <c r="CC264">
        <v>547500</v>
      </c>
      <c r="CD264">
        <v>0.1</v>
      </c>
      <c r="CE264">
        <v>54750</v>
      </c>
      <c r="CF264">
        <v>0.1</v>
      </c>
      <c r="CG264">
        <v>5475</v>
      </c>
      <c r="CH264">
        <v>49275</v>
      </c>
      <c r="CI264">
        <v>492750</v>
      </c>
      <c r="CJ264">
        <v>542025</v>
      </c>
      <c r="CK264">
        <v>2710.125</v>
      </c>
    </row>
    <row r="265" spans="62:89" x14ac:dyDescent="0.25">
      <c r="BJ265" s="1" t="s">
        <v>650</v>
      </c>
      <c r="BK265" s="1" t="s">
        <v>651</v>
      </c>
      <c r="BL265" s="1" t="str">
        <f>VLOOKUP(BK265,INVENTARIOHABITTA[#All],8,FALSE)</f>
        <v>PREMIUM AA</v>
      </c>
      <c r="BO265" s="1" t="s">
        <v>2305</v>
      </c>
      <c r="BP265" s="1" t="s">
        <v>7953</v>
      </c>
      <c r="BQ265" s="1" t="s">
        <v>7638</v>
      </c>
      <c r="BR265" s="1" t="s">
        <v>7639</v>
      </c>
      <c r="BS265" s="1" t="s">
        <v>7842</v>
      </c>
      <c r="BT265">
        <v>52</v>
      </c>
      <c r="BU265" s="1" t="s">
        <v>7</v>
      </c>
      <c r="BV265" s="1" t="s">
        <v>260</v>
      </c>
      <c r="BW265">
        <v>200</v>
      </c>
      <c r="BX265" s="1" t="s">
        <v>7641</v>
      </c>
      <c r="BY265">
        <v>3650</v>
      </c>
      <c r="BZ265">
        <v>730000</v>
      </c>
      <c r="CA265">
        <v>0.3</v>
      </c>
      <c r="CB265">
        <v>2555</v>
      </c>
      <c r="CC265">
        <v>511000</v>
      </c>
      <c r="CD265">
        <v>0.32622309196999999</v>
      </c>
      <c r="CE265">
        <v>166699.99999667</v>
      </c>
      <c r="CF265">
        <v>0.1</v>
      </c>
      <c r="CG265">
        <v>16669.999999667001</v>
      </c>
      <c r="CH265">
        <v>150029.999997003</v>
      </c>
      <c r="CI265">
        <v>344300.00000333</v>
      </c>
      <c r="CJ265">
        <v>494330.00000033301</v>
      </c>
      <c r="CK265">
        <v>2471.6500000016649</v>
      </c>
    </row>
    <row r="266" spans="62:89" x14ac:dyDescent="0.25">
      <c r="BJ266" s="1" t="s">
        <v>652</v>
      </c>
      <c r="BK266" s="1" t="s">
        <v>653</v>
      </c>
      <c r="BL266" s="1" t="str">
        <f>VLOOKUP(BK266,INVENTARIOHABITTA[#All],8,FALSE)</f>
        <v>PREMIUM AA</v>
      </c>
      <c r="BO266" s="1" t="s">
        <v>2307</v>
      </c>
      <c r="BP266" s="1" t="s">
        <v>7954</v>
      </c>
      <c r="BQ266" s="1" t="s">
        <v>7638</v>
      </c>
      <c r="BR266" s="1" t="s">
        <v>7639</v>
      </c>
      <c r="BS266" s="1" t="s">
        <v>7842</v>
      </c>
      <c r="BT266">
        <v>53</v>
      </c>
      <c r="BU266" s="1" t="s">
        <v>7</v>
      </c>
      <c r="BV266" s="1" t="s">
        <v>260</v>
      </c>
      <c r="BW266">
        <v>200</v>
      </c>
      <c r="BX266" s="1" t="s">
        <v>7641</v>
      </c>
      <c r="BY266">
        <v>3650</v>
      </c>
      <c r="BZ266">
        <v>730000</v>
      </c>
      <c r="CA266">
        <v>0.25</v>
      </c>
      <c r="CB266">
        <v>2737.5</v>
      </c>
      <c r="CC266">
        <v>547500</v>
      </c>
      <c r="CD266">
        <v>0.1</v>
      </c>
      <c r="CE266">
        <v>54750</v>
      </c>
      <c r="CF266">
        <v>0.1</v>
      </c>
      <c r="CG266">
        <v>5475</v>
      </c>
      <c r="CH266">
        <v>49275</v>
      </c>
      <c r="CI266">
        <v>492750</v>
      </c>
      <c r="CJ266">
        <v>542025</v>
      </c>
      <c r="CK266">
        <v>2710.125</v>
      </c>
    </row>
    <row r="267" spans="62:89" x14ac:dyDescent="0.25">
      <c r="BJ267" s="1" t="s">
        <v>654</v>
      </c>
      <c r="BK267" s="1" t="s">
        <v>655</v>
      </c>
      <c r="BL267" s="1" t="str">
        <f>VLOOKUP(BK267,INVENTARIOHABITTA[#All],8,FALSE)</f>
        <v>PREMIUM AA</v>
      </c>
      <c r="BO267" s="1" t="s">
        <v>2309</v>
      </c>
      <c r="BP267" s="1" t="s">
        <v>7955</v>
      </c>
      <c r="BQ267" s="1" t="s">
        <v>7638</v>
      </c>
      <c r="BR267" s="1" t="s">
        <v>7639</v>
      </c>
      <c r="BS267" s="1" t="s">
        <v>7842</v>
      </c>
      <c r="BT267">
        <v>54</v>
      </c>
      <c r="BU267" s="1" t="s">
        <v>7</v>
      </c>
      <c r="BV267" s="1" t="s">
        <v>260</v>
      </c>
      <c r="BW267">
        <v>200</v>
      </c>
      <c r="BX267" s="1" t="s">
        <v>7641</v>
      </c>
      <c r="BY267">
        <v>3650</v>
      </c>
      <c r="BZ267">
        <v>730000</v>
      </c>
      <c r="CA267">
        <v>0.3</v>
      </c>
      <c r="CB267">
        <v>2555</v>
      </c>
      <c r="CC267">
        <v>511000</v>
      </c>
      <c r="CD267">
        <v>0.32622309196999999</v>
      </c>
      <c r="CE267">
        <v>166699.99999667</v>
      </c>
      <c r="CF267">
        <v>0.1</v>
      </c>
      <c r="CG267">
        <v>16669.999999667001</v>
      </c>
      <c r="CH267">
        <v>150029.999997003</v>
      </c>
      <c r="CI267">
        <v>344300.00000333</v>
      </c>
      <c r="CJ267">
        <v>494330.00000033301</v>
      </c>
      <c r="CK267">
        <v>2471.6500000016649</v>
      </c>
    </row>
    <row r="268" spans="62:89" x14ac:dyDescent="0.25">
      <c r="BJ268" s="1" t="s">
        <v>656</v>
      </c>
      <c r="BK268" s="1" t="s">
        <v>657</v>
      </c>
      <c r="BL268" s="1" t="str">
        <f>VLOOKUP(BK268,INVENTARIOHABITTA[#All],8,FALSE)</f>
        <v>PREMIUM AA</v>
      </c>
      <c r="BO268" s="1" t="s">
        <v>2311</v>
      </c>
      <c r="BP268" s="1" t="s">
        <v>7956</v>
      </c>
      <c r="BQ268" s="1" t="s">
        <v>7638</v>
      </c>
      <c r="BR268" s="1" t="s">
        <v>7639</v>
      </c>
      <c r="BS268" s="1" t="s">
        <v>7842</v>
      </c>
      <c r="BT268">
        <v>55</v>
      </c>
      <c r="BU268" s="1" t="s">
        <v>7</v>
      </c>
      <c r="BV268" s="1" t="s">
        <v>260</v>
      </c>
      <c r="BW268">
        <v>200</v>
      </c>
      <c r="BX268" s="1" t="s">
        <v>7641</v>
      </c>
      <c r="BY268">
        <v>3650</v>
      </c>
      <c r="BZ268">
        <v>730000</v>
      </c>
      <c r="CA268">
        <v>0.25</v>
      </c>
      <c r="CB268">
        <v>2737.5</v>
      </c>
      <c r="CC268">
        <v>547500</v>
      </c>
      <c r="CD268">
        <v>0.1</v>
      </c>
      <c r="CE268">
        <v>54750</v>
      </c>
      <c r="CF268">
        <v>0.1</v>
      </c>
      <c r="CG268">
        <v>5475</v>
      </c>
      <c r="CH268">
        <v>49275</v>
      </c>
      <c r="CI268">
        <v>492750</v>
      </c>
      <c r="CJ268">
        <v>542025</v>
      </c>
      <c r="CK268">
        <v>2710.125</v>
      </c>
    </row>
    <row r="269" spans="62:89" x14ac:dyDescent="0.25">
      <c r="BJ269" s="1" t="s">
        <v>658</v>
      </c>
      <c r="BK269" s="1" t="s">
        <v>659</v>
      </c>
      <c r="BL269" s="1" t="str">
        <f>VLOOKUP(BK269,INVENTARIOHABITTA[#All],8,FALSE)</f>
        <v>PREMIUM AA</v>
      </c>
      <c r="BP269" s="1" t="s">
        <v>7956</v>
      </c>
      <c r="BQ269" s="1" t="s">
        <v>7638</v>
      </c>
      <c r="BR269" s="1" t="s">
        <v>7639</v>
      </c>
      <c r="BS269" s="1" t="s">
        <v>7842</v>
      </c>
      <c r="BT269">
        <v>55</v>
      </c>
      <c r="BU269" s="1" t="s">
        <v>7</v>
      </c>
      <c r="BV269" s="1" t="s">
        <v>260</v>
      </c>
      <c r="BW269">
        <v>200</v>
      </c>
      <c r="BX269" s="1" t="s">
        <v>7641</v>
      </c>
      <c r="BY269">
        <v>3650</v>
      </c>
      <c r="BZ269">
        <v>730000</v>
      </c>
      <c r="CA269">
        <v>0.25</v>
      </c>
      <c r="CB269">
        <v>2737.5</v>
      </c>
      <c r="CC269">
        <v>547500</v>
      </c>
      <c r="CD269">
        <v>0.1</v>
      </c>
      <c r="CE269">
        <v>54750</v>
      </c>
      <c r="CF269">
        <v>0.1</v>
      </c>
      <c r="CG269">
        <v>5475</v>
      </c>
      <c r="CH269">
        <v>49275</v>
      </c>
      <c r="CI269">
        <v>492750</v>
      </c>
      <c r="CJ269">
        <v>542025</v>
      </c>
      <c r="CK269">
        <v>2710.125</v>
      </c>
    </row>
    <row r="270" spans="62:89" x14ac:dyDescent="0.25">
      <c r="BJ270" s="1" t="s">
        <v>660</v>
      </c>
      <c r="BK270" s="1" t="s">
        <v>661</v>
      </c>
      <c r="BL270" s="1" t="str">
        <f>VLOOKUP(BK270,INVENTARIOHABITTA[#All],8,FALSE)</f>
        <v>PREMIUM AA</v>
      </c>
      <c r="BO270" s="1" t="s">
        <v>2313</v>
      </c>
      <c r="BP270" s="1" t="s">
        <v>7957</v>
      </c>
      <c r="BQ270" s="1" t="s">
        <v>7638</v>
      </c>
      <c r="BR270" s="1" t="s">
        <v>7639</v>
      </c>
      <c r="BS270" s="1" t="s">
        <v>7842</v>
      </c>
      <c r="BT270">
        <v>56</v>
      </c>
      <c r="BU270" s="1" t="s">
        <v>7</v>
      </c>
      <c r="BV270" s="1" t="s">
        <v>171</v>
      </c>
      <c r="BW270">
        <v>200</v>
      </c>
      <c r="BX270" s="1" t="s">
        <v>7641</v>
      </c>
      <c r="BY270">
        <v>3832.5</v>
      </c>
      <c r="BZ270">
        <v>766500</v>
      </c>
      <c r="CA270">
        <v>0.28499999999999998</v>
      </c>
      <c r="CB270">
        <v>2740.2375000000002</v>
      </c>
      <c r="CC270">
        <v>548047.5</v>
      </c>
      <c r="CD270">
        <v>0.1</v>
      </c>
      <c r="CE270">
        <v>54804.75</v>
      </c>
      <c r="CF270">
        <v>0.1</v>
      </c>
      <c r="CG270">
        <v>5480.4750000000004</v>
      </c>
      <c r="CH270">
        <v>49324.275000000001</v>
      </c>
      <c r="CI270">
        <v>493242.75</v>
      </c>
      <c r="CJ270">
        <v>542567.02500000002</v>
      </c>
      <c r="CK270">
        <v>2712.8351250000001</v>
      </c>
    </row>
    <row r="271" spans="62:89" x14ac:dyDescent="0.25">
      <c r="BJ271" s="1" t="s">
        <v>662</v>
      </c>
      <c r="BK271" s="1" t="s">
        <v>663</v>
      </c>
      <c r="BL271" s="1" t="str">
        <f>VLOOKUP(BK271,INVENTARIOHABITTA[#All],8,FALSE)</f>
        <v>PREMIUM AA</v>
      </c>
      <c r="BO271" s="1" t="s">
        <v>2315</v>
      </c>
      <c r="BP271" s="1" t="s">
        <v>7958</v>
      </c>
      <c r="BQ271" s="1" t="s">
        <v>7638</v>
      </c>
      <c r="BR271" s="1" t="s">
        <v>7639</v>
      </c>
      <c r="BS271" s="1" t="s">
        <v>7842</v>
      </c>
      <c r="BT271">
        <v>57</v>
      </c>
      <c r="BU271" s="1" t="s">
        <v>7</v>
      </c>
      <c r="BV271" s="1" t="s">
        <v>260</v>
      </c>
      <c r="BW271">
        <v>200</v>
      </c>
      <c r="BX271" s="1" t="s">
        <v>7641</v>
      </c>
      <c r="BY271">
        <v>3650</v>
      </c>
      <c r="BZ271">
        <v>730000</v>
      </c>
      <c r="CA271">
        <v>0.25</v>
      </c>
      <c r="CB271">
        <v>2737.5</v>
      </c>
      <c r="CC271">
        <v>547500</v>
      </c>
      <c r="CD271">
        <v>0.1</v>
      </c>
      <c r="CE271">
        <v>54750</v>
      </c>
      <c r="CF271">
        <v>0.1</v>
      </c>
      <c r="CG271">
        <v>5475</v>
      </c>
      <c r="CH271">
        <v>49275</v>
      </c>
      <c r="CI271">
        <v>492750</v>
      </c>
      <c r="CJ271">
        <v>542025</v>
      </c>
      <c r="CK271">
        <v>2710.125</v>
      </c>
    </row>
    <row r="272" spans="62:89" x14ac:dyDescent="0.25">
      <c r="BJ272" s="1" t="s">
        <v>664</v>
      </c>
      <c r="BK272" s="1" t="s">
        <v>665</v>
      </c>
      <c r="BL272" s="1" t="str">
        <f>VLOOKUP(BK272,INVENTARIOHABITTA[#All],8,FALSE)</f>
        <v>PREMIUM AA</v>
      </c>
      <c r="BO272" s="1" t="s">
        <v>2317</v>
      </c>
      <c r="BP272" s="1" t="s">
        <v>7959</v>
      </c>
      <c r="BQ272" s="1" t="s">
        <v>7638</v>
      </c>
      <c r="BR272" s="1" t="s">
        <v>7639</v>
      </c>
      <c r="BS272" s="1" t="s">
        <v>7842</v>
      </c>
      <c r="BT272">
        <v>58</v>
      </c>
      <c r="BU272" s="1" t="s">
        <v>7</v>
      </c>
      <c r="BV272" s="1" t="s">
        <v>260</v>
      </c>
      <c r="BW272">
        <v>200</v>
      </c>
      <c r="BX272" s="1" t="s">
        <v>7641</v>
      </c>
      <c r="BY272">
        <v>3650</v>
      </c>
      <c r="BZ272">
        <v>730000</v>
      </c>
      <c r="CA272">
        <v>0.25</v>
      </c>
      <c r="CB272">
        <v>2737.5</v>
      </c>
      <c r="CC272">
        <v>547500</v>
      </c>
      <c r="CD272">
        <v>0.1</v>
      </c>
      <c r="CE272">
        <v>54750</v>
      </c>
      <c r="CF272">
        <v>0.1</v>
      </c>
      <c r="CG272">
        <v>5475</v>
      </c>
      <c r="CH272">
        <v>49275</v>
      </c>
      <c r="CI272">
        <v>492750</v>
      </c>
      <c r="CJ272">
        <v>542025</v>
      </c>
      <c r="CK272">
        <v>2710.125</v>
      </c>
    </row>
    <row r="273" spans="62:89" x14ac:dyDescent="0.25">
      <c r="BJ273" s="1" t="s">
        <v>666</v>
      </c>
      <c r="BK273" s="1" t="s">
        <v>667</v>
      </c>
      <c r="BL273" s="1" t="str">
        <f>VLOOKUP(BK273,INVENTARIOHABITTA[#All],8,FALSE)</f>
        <v>PREMIUM AA</v>
      </c>
      <c r="BO273" s="1" t="s">
        <v>2319</v>
      </c>
      <c r="BP273" s="1" t="s">
        <v>7960</v>
      </c>
      <c r="BQ273" s="1" t="s">
        <v>7638</v>
      </c>
      <c r="BR273" s="1" t="s">
        <v>7639</v>
      </c>
      <c r="BS273" s="1" t="s">
        <v>7842</v>
      </c>
      <c r="BT273">
        <v>59</v>
      </c>
      <c r="BU273" s="1" t="s">
        <v>7</v>
      </c>
      <c r="BV273" s="1" t="s">
        <v>260</v>
      </c>
      <c r="BW273">
        <v>200</v>
      </c>
      <c r="BX273" s="1" t="s">
        <v>46</v>
      </c>
      <c r="BY273">
        <v>6060</v>
      </c>
      <c r="BZ273">
        <v>1212000</v>
      </c>
      <c r="CA273">
        <v>0.3</v>
      </c>
      <c r="CB273">
        <v>4242</v>
      </c>
      <c r="CC273">
        <v>848400</v>
      </c>
      <c r="CD273">
        <v>0.1</v>
      </c>
      <c r="CE273">
        <v>84840</v>
      </c>
      <c r="CF273">
        <v>0.1</v>
      </c>
      <c r="CG273">
        <v>8484</v>
      </c>
      <c r="CH273">
        <v>76356</v>
      </c>
      <c r="CI273">
        <v>763560</v>
      </c>
      <c r="CJ273">
        <v>839916</v>
      </c>
      <c r="CK273">
        <v>4199.58</v>
      </c>
    </row>
    <row r="274" spans="62:89" x14ac:dyDescent="0.25">
      <c r="BJ274" s="1" t="s">
        <v>668</v>
      </c>
      <c r="BK274" s="1" t="s">
        <v>669</v>
      </c>
      <c r="BL274" s="1" t="str">
        <f>VLOOKUP(BK274,INVENTARIOHABITTA[#All],8,FALSE)</f>
        <v>PREMIUM AA</v>
      </c>
      <c r="BP274" s="1" t="s">
        <v>7960</v>
      </c>
      <c r="BQ274" s="1" t="s">
        <v>7638</v>
      </c>
      <c r="BR274" s="1" t="s">
        <v>7639</v>
      </c>
      <c r="BS274" s="1" t="s">
        <v>7842</v>
      </c>
      <c r="BT274">
        <v>59</v>
      </c>
      <c r="BU274" s="1" t="s">
        <v>7</v>
      </c>
      <c r="BV274" s="1" t="s">
        <v>260</v>
      </c>
      <c r="BW274">
        <v>200</v>
      </c>
      <c r="BX274" s="1" t="s">
        <v>7641</v>
      </c>
      <c r="BY274">
        <v>3650</v>
      </c>
      <c r="BZ274">
        <v>730000</v>
      </c>
      <c r="CA274">
        <v>0.28000000000000003</v>
      </c>
      <c r="CB274">
        <v>2628</v>
      </c>
      <c r="CC274">
        <v>525600</v>
      </c>
      <c r="CD274">
        <v>0.1</v>
      </c>
      <c r="CE274">
        <v>52560</v>
      </c>
      <c r="CF274">
        <v>0.1</v>
      </c>
      <c r="CG274">
        <v>5256</v>
      </c>
      <c r="CH274">
        <v>47304</v>
      </c>
      <c r="CI274">
        <v>473040</v>
      </c>
      <c r="CJ274">
        <v>520344</v>
      </c>
      <c r="CK274">
        <v>2601.7199999999998</v>
      </c>
    </row>
    <row r="275" spans="62:89" x14ac:dyDescent="0.25">
      <c r="BJ275" s="1" t="s">
        <v>670</v>
      </c>
      <c r="BK275" s="1" t="s">
        <v>671</v>
      </c>
      <c r="BL275" s="1" t="str">
        <f>VLOOKUP(BK275,INVENTARIOHABITTA[#All],8,FALSE)</f>
        <v>PREMIUM AA</v>
      </c>
      <c r="BO275" s="1" t="s">
        <v>2321</v>
      </c>
      <c r="BP275" s="1" t="s">
        <v>7961</v>
      </c>
      <c r="BQ275" s="1" t="s">
        <v>7638</v>
      </c>
      <c r="BR275" s="1" t="s">
        <v>7639</v>
      </c>
      <c r="BS275" s="1" t="s">
        <v>7842</v>
      </c>
      <c r="BT275">
        <v>60</v>
      </c>
      <c r="BU275" s="1" t="s">
        <v>7</v>
      </c>
      <c r="BV275" s="1" t="s">
        <v>1961</v>
      </c>
      <c r="BW275">
        <v>176</v>
      </c>
      <c r="BX275" s="1" t="s">
        <v>7641</v>
      </c>
      <c r="BY275">
        <v>3650</v>
      </c>
      <c r="BZ275">
        <v>642400</v>
      </c>
      <c r="CA275">
        <v>0.25</v>
      </c>
      <c r="CB275">
        <v>2737.5</v>
      </c>
      <c r="CC275">
        <v>481800</v>
      </c>
      <c r="CD275">
        <v>0.1</v>
      </c>
      <c r="CE275">
        <v>48180</v>
      </c>
      <c r="CF275">
        <v>0.1</v>
      </c>
      <c r="CG275">
        <v>4818</v>
      </c>
      <c r="CH275">
        <v>43362</v>
      </c>
      <c r="CI275">
        <v>433620</v>
      </c>
      <c r="CJ275">
        <v>476982</v>
      </c>
      <c r="CK275">
        <v>2710.125</v>
      </c>
    </row>
    <row r="276" spans="62:89" x14ac:dyDescent="0.25">
      <c r="BJ276" s="1" t="s">
        <v>672</v>
      </c>
      <c r="BK276" s="1" t="s">
        <v>673</v>
      </c>
      <c r="BL276" s="1" t="str">
        <f>VLOOKUP(BK276,INVENTARIOHABITTA[#All],8,FALSE)</f>
        <v>PREMIUM AA</v>
      </c>
      <c r="BO276" s="1" t="s">
        <v>2323</v>
      </c>
      <c r="BP276" s="1" t="s">
        <v>7962</v>
      </c>
      <c r="BQ276" s="1" t="s">
        <v>7638</v>
      </c>
      <c r="BR276" s="1" t="s">
        <v>7639</v>
      </c>
      <c r="BS276" s="1" t="s">
        <v>7842</v>
      </c>
      <c r="BT276">
        <v>61</v>
      </c>
      <c r="BU276" s="1" t="s">
        <v>7</v>
      </c>
      <c r="BV276" s="1" t="s">
        <v>260</v>
      </c>
      <c r="BW276">
        <v>252</v>
      </c>
      <c r="BX276" s="1" t="s">
        <v>7641</v>
      </c>
      <c r="BY276">
        <v>3650</v>
      </c>
      <c r="BZ276">
        <v>919800</v>
      </c>
      <c r="CA276">
        <v>0.25</v>
      </c>
      <c r="CB276">
        <v>2737.5</v>
      </c>
      <c r="CC276">
        <v>689850</v>
      </c>
      <c r="CD276">
        <v>0.1</v>
      </c>
      <c r="CE276">
        <v>68985</v>
      </c>
      <c r="CF276">
        <v>0.1</v>
      </c>
      <c r="CG276">
        <v>6898.5</v>
      </c>
      <c r="CH276">
        <v>62086.5</v>
      </c>
      <c r="CI276">
        <v>620865</v>
      </c>
      <c r="CJ276">
        <v>682951.5</v>
      </c>
      <c r="CK276">
        <v>2710.125</v>
      </c>
    </row>
    <row r="277" spans="62:89" x14ac:dyDescent="0.25">
      <c r="BJ277" s="1" t="s">
        <v>674</v>
      </c>
      <c r="BK277" s="1" t="s">
        <v>675</v>
      </c>
      <c r="BL277" s="1" t="str">
        <f>VLOOKUP(BK277,INVENTARIOHABITTA[#All],8,FALSE)</f>
        <v>PREMIUM AA</v>
      </c>
      <c r="BO277" s="1" t="s">
        <v>2325</v>
      </c>
      <c r="BP277" s="1" t="s">
        <v>7963</v>
      </c>
      <c r="BQ277" s="1" t="s">
        <v>7638</v>
      </c>
      <c r="BR277" s="1" t="s">
        <v>7639</v>
      </c>
      <c r="BS277" s="1" t="s">
        <v>7842</v>
      </c>
      <c r="BT277">
        <v>62</v>
      </c>
      <c r="BU277" s="1" t="s">
        <v>7</v>
      </c>
      <c r="BV277" s="1" t="s">
        <v>260</v>
      </c>
      <c r="BW277">
        <v>252</v>
      </c>
      <c r="BX277" s="1" t="s">
        <v>7641</v>
      </c>
      <c r="BY277">
        <v>3650</v>
      </c>
      <c r="BZ277">
        <v>919800</v>
      </c>
      <c r="CA277">
        <v>0.25</v>
      </c>
      <c r="CB277">
        <v>2737.5</v>
      </c>
      <c r="CC277">
        <v>689850</v>
      </c>
      <c r="CD277">
        <v>0.1</v>
      </c>
      <c r="CE277">
        <v>68985</v>
      </c>
      <c r="CF277">
        <v>0.1</v>
      </c>
      <c r="CG277">
        <v>6898.5</v>
      </c>
      <c r="CH277">
        <v>62086.5</v>
      </c>
      <c r="CI277">
        <v>620865</v>
      </c>
      <c r="CJ277">
        <v>682951.5</v>
      </c>
      <c r="CK277">
        <v>2710.125</v>
      </c>
    </row>
    <row r="278" spans="62:89" x14ac:dyDescent="0.25">
      <c r="BJ278" s="1" t="s">
        <v>676</v>
      </c>
      <c r="BK278" s="1" t="s">
        <v>677</v>
      </c>
      <c r="BL278" s="1" t="str">
        <f>VLOOKUP(BK278,INVENTARIOHABITTA[#All],8,FALSE)</f>
        <v>PREMIUM AA</v>
      </c>
      <c r="BO278" s="1" t="s">
        <v>2327</v>
      </c>
      <c r="BP278" s="1" t="s">
        <v>7964</v>
      </c>
      <c r="BQ278" s="1" t="s">
        <v>7638</v>
      </c>
      <c r="BR278" s="1" t="s">
        <v>7639</v>
      </c>
      <c r="BS278" s="1" t="s">
        <v>7842</v>
      </c>
      <c r="BT278">
        <v>63</v>
      </c>
      <c r="BU278" s="1" t="s">
        <v>7</v>
      </c>
      <c r="BV278" s="1" t="s">
        <v>260</v>
      </c>
      <c r="BW278">
        <v>252</v>
      </c>
      <c r="BX278" s="1" t="s">
        <v>7764</v>
      </c>
      <c r="BY278">
        <v>4480</v>
      </c>
      <c r="BZ278">
        <v>1128960</v>
      </c>
      <c r="CA278">
        <v>0.2</v>
      </c>
      <c r="CB278">
        <v>3584</v>
      </c>
      <c r="CC278">
        <v>903168</v>
      </c>
      <c r="CD278">
        <v>0.1</v>
      </c>
      <c r="CE278">
        <v>90316.800000000003</v>
      </c>
      <c r="CF278">
        <v>0</v>
      </c>
      <c r="CG278">
        <v>0</v>
      </c>
      <c r="CH278">
        <v>90316.800000000003</v>
      </c>
      <c r="CI278">
        <v>812851.19999999995</v>
      </c>
      <c r="CJ278">
        <v>903168</v>
      </c>
      <c r="CK278">
        <v>3584</v>
      </c>
    </row>
    <row r="279" spans="62:89" x14ac:dyDescent="0.25">
      <c r="BJ279" s="1" t="s">
        <v>678</v>
      </c>
      <c r="BK279" s="1" t="s">
        <v>679</v>
      </c>
      <c r="BL279" s="1" t="str">
        <f>VLOOKUP(BK279,INVENTARIOHABITTA[#All],8,FALSE)</f>
        <v>ESTANDAR A</v>
      </c>
      <c r="BO279" s="1" t="s">
        <v>2329</v>
      </c>
      <c r="BP279" s="1" t="s">
        <v>7965</v>
      </c>
      <c r="BQ279" s="1" t="s">
        <v>7638</v>
      </c>
      <c r="BR279" s="1" t="s">
        <v>7639</v>
      </c>
      <c r="BS279" s="1" t="s">
        <v>7842</v>
      </c>
      <c r="BT279">
        <v>64</v>
      </c>
      <c r="BU279" s="1" t="s">
        <v>7</v>
      </c>
      <c r="BV279" s="1" t="s">
        <v>260</v>
      </c>
      <c r="BW279">
        <v>252</v>
      </c>
      <c r="BX279" s="1" t="s">
        <v>7641</v>
      </c>
      <c r="BY279">
        <v>3650</v>
      </c>
      <c r="BZ279">
        <v>919800</v>
      </c>
      <c r="CA279">
        <v>0.25</v>
      </c>
      <c r="CB279">
        <v>2737.5</v>
      </c>
      <c r="CC279">
        <v>689850</v>
      </c>
      <c r="CD279">
        <v>0.1</v>
      </c>
      <c r="CE279">
        <v>68985</v>
      </c>
      <c r="CF279">
        <v>0.1</v>
      </c>
      <c r="CG279">
        <v>6898.5</v>
      </c>
      <c r="CH279">
        <v>62086.5</v>
      </c>
      <c r="CI279">
        <v>620865</v>
      </c>
      <c r="CJ279">
        <v>682951.5</v>
      </c>
      <c r="CK279">
        <v>2710.125</v>
      </c>
    </row>
    <row r="280" spans="62:89" x14ac:dyDescent="0.25">
      <c r="BJ280" s="1" t="s">
        <v>680</v>
      </c>
      <c r="BK280" s="1" t="s">
        <v>681</v>
      </c>
      <c r="BL280" s="1" t="str">
        <f>VLOOKUP(BK280,INVENTARIOHABITTA[#All],8,FALSE)</f>
        <v>ESTANDAR A</v>
      </c>
      <c r="BO280" s="1" t="s">
        <v>2331</v>
      </c>
      <c r="BP280" s="1" t="s">
        <v>7966</v>
      </c>
      <c r="BQ280" s="1" t="s">
        <v>7638</v>
      </c>
      <c r="BR280" s="1" t="s">
        <v>7639</v>
      </c>
      <c r="BS280" s="1" t="s">
        <v>7842</v>
      </c>
      <c r="BT280">
        <v>65</v>
      </c>
      <c r="BU280" s="1" t="s">
        <v>7</v>
      </c>
      <c r="BV280" s="1" t="s">
        <v>260</v>
      </c>
      <c r="BW280">
        <v>252</v>
      </c>
      <c r="BX280" s="1" t="s">
        <v>7641</v>
      </c>
      <c r="BY280">
        <v>3650</v>
      </c>
      <c r="BZ280">
        <v>919800</v>
      </c>
      <c r="CA280">
        <v>0.25</v>
      </c>
      <c r="CB280">
        <v>2737.5</v>
      </c>
      <c r="CC280">
        <v>689850</v>
      </c>
      <c r="CD280">
        <v>0.1</v>
      </c>
      <c r="CE280">
        <v>68985</v>
      </c>
      <c r="CF280">
        <v>0.1</v>
      </c>
      <c r="CG280">
        <v>6898.5</v>
      </c>
      <c r="CH280">
        <v>62086.5</v>
      </c>
      <c r="CI280">
        <v>620865</v>
      </c>
      <c r="CJ280">
        <v>682951.5</v>
      </c>
      <c r="CK280">
        <v>2710.125</v>
      </c>
    </row>
    <row r="281" spans="62:89" x14ac:dyDescent="0.25">
      <c r="BJ281" s="1" t="s">
        <v>682</v>
      </c>
      <c r="BK281" s="1" t="s">
        <v>683</v>
      </c>
      <c r="BL281" s="1" t="str">
        <f>VLOOKUP(BK281,INVENTARIOHABITTA[#All],8,FALSE)</f>
        <v>ESTANDAR A</v>
      </c>
      <c r="BO281" s="1" t="s">
        <v>2333</v>
      </c>
      <c r="BP281" s="1" t="s">
        <v>7967</v>
      </c>
      <c r="BQ281" s="1" t="s">
        <v>7638</v>
      </c>
      <c r="BR281" s="1" t="s">
        <v>7639</v>
      </c>
      <c r="BS281" s="1" t="s">
        <v>7842</v>
      </c>
      <c r="BT281">
        <v>66</v>
      </c>
      <c r="BU281" s="1" t="s">
        <v>7</v>
      </c>
      <c r="BV281" s="1" t="s">
        <v>171</v>
      </c>
      <c r="BW281">
        <v>335</v>
      </c>
      <c r="BX281" s="1" t="s">
        <v>7641</v>
      </c>
      <c r="BY281">
        <v>3832.5</v>
      </c>
      <c r="BZ281">
        <v>1283887.5</v>
      </c>
      <c r="CA281">
        <v>0.25</v>
      </c>
      <c r="CB281">
        <v>2874.375</v>
      </c>
      <c r="CC281">
        <v>962915.625</v>
      </c>
      <c r="CD281">
        <v>0.1</v>
      </c>
      <c r="CE281">
        <v>312947.58</v>
      </c>
      <c r="CF281">
        <v>0</v>
      </c>
      <c r="CG281">
        <v>0</v>
      </c>
      <c r="CH281">
        <v>312947.58</v>
      </c>
      <c r="CI281">
        <v>649968.04499999993</v>
      </c>
      <c r="CJ281">
        <v>962915.625</v>
      </c>
      <c r="CK281">
        <v>2874.375</v>
      </c>
    </row>
    <row r="282" spans="62:89" x14ac:dyDescent="0.25">
      <c r="BJ282" s="1" t="s">
        <v>684</v>
      </c>
      <c r="BK282" s="1" t="s">
        <v>685</v>
      </c>
      <c r="BL282" s="1" t="str">
        <f>VLOOKUP(BK282,INVENTARIOHABITTA[#All],8,FALSE)</f>
        <v>ESTANDAR A</v>
      </c>
      <c r="BP282" s="1" t="s">
        <v>7967</v>
      </c>
      <c r="BQ282" s="1" t="s">
        <v>7638</v>
      </c>
      <c r="BR282" s="1" t="s">
        <v>7639</v>
      </c>
      <c r="BS282" s="1" t="s">
        <v>7842</v>
      </c>
      <c r="BT282">
        <v>66</v>
      </c>
      <c r="BU282" s="1" t="s">
        <v>7</v>
      </c>
      <c r="BV282" s="1" t="s">
        <v>171</v>
      </c>
      <c r="BW282">
        <v>335</v>
      </c>
      <c r="BX282" s="1" t="s">
        <v>7641</v>
      </c>
      <c r="BY282">
        <v>3832.5</v>
      </c>
      <c r="BZ282">
        <v>1283887.5</v>
      </c>
      <c r="CA282">
        <v>0.25</v>
      </c>
      <c r="CB282">
        <v>2874.375</v>
      </c>
      <c r="CC282">
        <v>962915.625</v>
      </c>
      <c r="CD282">
        <v>0.1</v>
      </c>
      <c r="CE282">
        <v>96291.5625</v>
      </c>
      <c r="CF282">
        <v>0</v>
      </c>
      <c r="CG282">
        <v>0</v>
      </c>
      <c r="CH282">
        <v>96291.5625</v>
      </c>
      <c r="CI282">
        <v>866624.0625</v>
      </c>
      <c r="CJ282">
        <v>962915.625</v>
      </c>
      <c r="CK282">
        <v>2874.375</v>
      </c>
    </row>
    <row r="283" spans="62:89" x14ac:dyDescent="0.25">
      <c r="BJ283" s="1" t="s">
        <v>686</v>
      </c>
      <c r="BK283" s="1" t="s">
        <v>687</v>
      </c>
      <c r="BL283" s="1" t="str">
        <f>VLOOKUP(BK283,INVENTARIOHABITTA[#All],8,FALSE)</f>
        <v>ESTANDAR A</v>
      </c>
      <c r="BO283" s="1" t="s">
        <v>2335</v>
      </c>
      <c r="BP283" s="1" t="s">
        <v>7968</v>
      </c>
      <c r="BQ283" s="1" t="s">
        <v>7638</v>
      </c>
      <c r="BR283" s="1" t="s">
        <v>7639</v>
      </c>
      <c r="BS283" s="1" t="s">
        <v>7842</v>
      </c>
      <c r="BT283">
        <v>67</v>
      </c>
      <c r="BU283" s="1" t="s">
        <v>7</v>
      </c>
      <c r="BV283" s="1" t="s">
        <v>171</v>
      </c>
      <c r="BW283">
        <v>335</v>
      </c>
      <c r="BX283" s="1" t="s">
        <v>7641</v>
      </c>
      <c r="BY283">
        <v>3832.5</v>
      </c>
      <c r="BZ283">
        <v>1283887.5</v>
      </c>
      <c r="CA283">
        <v>0.25</v>
      </c>
      <c r="CB283">
        <v>2874.375</v>
      </c>
      <c r="CC283">
        <v>962915.625</v>
      </c>
      <c r="CD283">
        <v>0.1</v>
      </c>
      <c r="CE283">
        <v>96291.5625</v>
      </c>
      <c r="CF283">
        <v>0</v>
      </c>
      <c r="CG283">
        <v>0</v>
      </c>
      <c r="CH283">
        <v>96291.5625</v>
      </c>
      <c r="CI283">
        <v>866624.0625</v>
      </c>
      <c r="CJ283">
        <v>962915.625</v>
      </c>
      <c r="CK283">
        <v>2874.375</v>
      </c>
    </row>
    <row r="284" spans="62:89" x14ac:dyDescent="0.25">
      <c r="BJ284" s="1" t="s">
        <v>688</v>
      </c>
      <c r="BK284" s="1" t="s">
        <v>689</v>
      </c>
      <c r="BL284" s="1" t="str">
        <f>VLOOKUP(BK284,INVENTARIOHABITTA[#All],8,FALSE)</f>
        <v>PREMIUM AA</v>
      </c>
      <c r="BO284" s="1" t="s">
        <v>2337</v>
      </c>
      <c r="BP284" s="1" t="s">
        <v>7969</v>
      </c>
      <c r="BQ284" s="1" t="s">
        <v>7638</v>
      </c>
      <c r="BR284" s="1" t="s">
        <v>7639</v>
      </c>
      <c r="BS284" s="1" t="s">
        <v>7842</v>
      </c>
      <c r="BT284">
        <v>68</v>
      </c>
      <c r="BU284" s="1" t="s">
        <v>7</v>
      </c>
      <c r="BV284" s="1" t="s">
        <v>171</v>
      </c>
      <c r="BW284">
        <v>335</v>
      </c>
      <c r="BX284" s="1" t="s">
        <v>7641</v>
      </c>
      <c r="BY284">
        <v>3832.5</v>
      </c>
      <c r="BZ284">
        <v>1283887.5</v>
      </c>
      <c r="CA284">
        <v>0.25</v>
      </c>
      <c r="CB284">
        <v>2874.375</v>
      </c>
      <c r="CC284">
        <v>962915.625</v>
      </c>
      <c r="CD284">
        <v>0.1</v>
      </c>
      <c r="CE284">
        <v>96291.5625</v>
      </c>
      <c r="CF284">
        <v>0.1</v>
      </c>
      <c r="CG284">
        <v>9629.15625</v>
      </c>
      <c r="CH284">
        <v>86662.40625</v>
      </c>
      <c r="CI284">
        <v>866624.0625</v>
      </c>
      <c r="CJ284">
        <v>953286.46875</v>
      </c>
      <c r="CK284">
        <v>2845.6312499999999</v>
      </c>
    </row>
    <row r="285" spans="62:89" x14ac:dyDescent="0.25">
      <c r="BJ285" s="1" t="s">
        <v>690</v>
      </c>
      <c r="BK285" s="1" t="s">
        <v>691</v>
      </c>
      <c r="BL285" s="1" t="str">
        <f>VLOOKUP(BK285,INVENTARIOHABITTA[#All],8,FALSE)</f>
        <v>PREMIUM AA</v>
      </c>
      <c r="BO285" s="1" t="s">
        <v>2339</v>
      </c>
      <c r="BP285" s="1" t="s">
        <v>7970</v>
      </c>
      <c r="BQ285" s="1" t="s">
        <v>7638</v>
      </c>
      <c r="BR285" s="1" t="s">
        <v>7639</v>
      </c>
      <c r="BS285" s="1" t="s">
        <v>7842</v>
      </c>
      <c r="BT285">
        <v>69</v>
      </c>
      <c r="BU285" s="1" t="s">
        <v>7</v>
      </c>
      <c r="BV285" s="1" t="s">
        <v>171</v>
      </c>
      <c r="BW285">
        <v>335</v>
      </c>
      <c r="BX285" s="1" t="s">
        <v>7641</v>
      </c>
      <c r="BY285">
        <v>3832.5</v>
      </c>
      <c r="BZ285">
        <v>1283887.5</v>
      </c>
      <c r="CA285">
        <v>0.25</v>
      </c>
      <c r="CB285">
        <v>2874.375</v>
      </c>
      <c r="CC285">
        <v>962915.625</v>
      </c>
      <c r="CD285">
        <v>0.1</v>
      </c>
      <c r="CE285">
        <v>96291.5625</v>
      </c>
      <c r="CF285">
        <v>0.1</v>
      </c>
      <c r="CG285">
        <v>9629.15625</v>
      </c>
      <c r="CH285">
        <v>86662.40625</v>
      </c>
      <c r="CI285">
        <v>866624.0625</v>
      </c>
      <c r="CJ285">
        <v>953286.46875</v>
      </c>
      <c r="CK285">
        <v>2845.6312499999999</v>
      </c>
    </row>
    <row r="286" spans="62:89" x14ac:dyDescent="0.25">
      <c r="BJ286" s="1" t="s">
        <v>692</v>
      </c>
      <c r="BK286" s="1" t="s">
        <v>693</v>
      </c>
      <c r="BL286" s="1" t="str">
        <f>VLOOKUP(BK286,INVENTARIOHABITTA[#All],8,FALSE)</f>
        <v>PREMIUM AA</v>
      </c>
      <c r="BO286" s="1" t="s">
        <v>2341</v>
      </c>
      <c r="BP286" s="1" t="s">
        <v>7971</v>
      </c>
      <c r="BQ286" s="1" t="s">
        <v>7638</v>
      </c>
      <c r="BR286" s="1" t="s">
        <v>7639</v>
      </c>
      <c r="BS286" s="1" t="s">
        <v>7842</v>
      </c>
      <c r="BT286">
        <v>70</v>
      </c>
      <c r="BU286" s="1" t="s">
        <v>7</v>
      </c>
      <c r="BV286" s="1" t="s">
        <v>171</v>
      </c>
      <c r="BW286">
        <v>365.15</v>
      </c>
      <c r="BX286" s="1" t="s">
        <v>46</v>
      </c>
      <c r="BY286">
        <v>6510</v>
      </c>
      <c r="BZ286">
        <v>2377126.5</v>
      </c>
      <c r="CA286">
        <v>0.3</v>
      </c>
      <c r="CB286">
        <v>4557</v>
      </c>
      <c r="CC286">
        <v>1663988.5499999998</v>
      </c>
      <c r="CD286">
        <v>0.1</v>
      </c>
      <c r="CE286">
        <v>166398.85499999998</v>
      </c>
      <c r="CF286">
        <v>0</v>
      </c>
      <c r="CG286">
        <v>0</v>
      </c>
      <c r="CH286">
        <v>166398.85499999998</v>
      </c>
      <c r="CI286">
        <v>1497589.6949999998</v>
      </c>
      <c r="CJ286">
        <v>1663988.5499999998</v>
      </c>
      <c r="CK286">
        <v>4557</v>
      </c>
    </row>
    <row r="287" spans="62:89" x14ac:dyDescent="0.25">
      <c r="BJ287" s="1" t="s">
        <v>694</v>
      </c>
      <c r="BK287" s="1" t="s">
        <v>695</v>
      </c>
      <c r="BL287" s="1" t="str">
        <f>VLOOKUP(BK287,INVENTARIOHABITTA[#All],8,FALSE)</f>
        <v>PREMIUM AA</v>
      </c>
      <c r="BP287" s="1" t="s">
        <v>7971</v>
      </c>
      <c r="BQ287" s="1" t="s">
        <v>7638</v>
      </c>
      <c r="BR287" s="1" t="s">
        <v>7639</v>
      </c>
      <c r="BS287" s="1" t="s">
        <v>7842</v>
      </c>
      <c r="BT287">
        <v>70</v>
      </c>
      <c r="BU287" s="1" t="s">
        <v>7</v>
      </c>
      <c r="BV287" s="1" t="s">
        <v>171</v>
      </c>
      <c r="BW287">
        <v>365.15</v>
      </c>
      <c r="BX287" s="1" t="s">
        <v>7641</v>
      </c>
      <c r="BY287">
        <v>3832.5</v>
      </c>
      <c r="BZ287">
        <v>1399437.375</v>
      </c>
      <c r="CA287">
        <v>0.25</v>
      </c>
      <c r="CB287">
        <v>2874.375</v>
      </c>
      <c r="CC287">
        <v>1049578.03125</v>
      </c>
      <c r="CD287">
        <v>0.1</v>
      </c>
      <c r="CE287">
        <v>104957.80312500001</v>
      </c>
      <c r="CF287">
        <v>0.1</v>
      </c>
      <c r="CG287">
        <v>10495.780312500001</v>
      </c>
      <c r="CH287">
        <v>94462.022812499999</v>
      </c>
      <c r="CI287">
        <v>944620.22812500002</v>
      </c>
      <c r="CJ287">
        <v>1039082.2509375</v>
      </c>
      <c r="CK287">
        <v>2845.6312500000004</v>
      </c>
    </row>
    <row r="288" spans="62:89" x14ac:dyDescent="0.25">
      <c r="BJ288" s="1" t="s">
        <v>696</v>
      </c>
      <c r="BK288" s="1" t="s">
        <v>697</v>
      </c>
      <c r="BL288" s="1" t="str">
        <f>VLOOKUP(BK288,INVENTARIOHABITTA[#All],8,FALSE)</f>
        <v>ESTANDAR AA</v>
      </c>
      <c r="BP288" s="1" t="s">
        <v>7972</v>
      </c>
      <c r="BQ288" s="1" t="s">
        <v>7638</v>
      </c>
      <c r="BR288" s="1" t="s">
        <v>7639</v>
      </c>
      <c r="BS288" s="1" t="s">
        <v>7842</v>
      </c>
      <c r="BT288">
        <v>71</v>
      </c>
      <c r="BU288" s="1" t="s">
        <v>7</v>
      </c>
      <c r="BV288" s="1" t="s">
        <v>171</v>
      </c>
      <c r="BW288">
        <v>349.86</v>
      </c>
      <c r="BX288" s="1" t="s">
        <v>7641</v>
      </c>
      <c r="BY288">
        <v>3832.5</v>
      </c>
      <c r="BZ288">
        <v>1340838.45</v>
      </c>
      <c r="CA288">
        <v>0.25</v>
      </c>
      <c r="CB288">
        <v>2874.375</v>
      </c>
      <c r="CC288">
        <v>1005628.8375</v>
      </c>
      <c r="CD288">
        <v>0.1</v>
      </c>
      <c r="CE288">
        <v>100562.88375000001</v>
      </c>
      <c r="CF288">
        <v>0.1</v>
      </c>
      <c r="CG288">
        <v>10056.288375000002</v>
      </c>
      <c r="CH288">
        <v>90506.595375000004</v>
      </c>
      <c r="CI288">
        <v>905065.95374999999</v>
      </c>
      <c r="CJ288">
        <v>995572.54912500002</v>
      </c>
      <c r="CK288">
        <v>2845.6312499999999</v>
      </c>
    </row>
    <row r="289" spans="62:89" x14ac:dyDescent="0.25">
      <c r="BJ289" s="1" t="s">
        <v>698</v>
      </c>
      <c r="BK289" s="1" t="s">
        <v>699</v>
      </c>
      <c r="BL289" s="1" t="str">
        <f>VLOOKUP(BK289,INVENTARIOHABITTA[#All],8,FALSE)</f>
        <v>PREMIUM AA</v>
      </c>
      <c r="BO289" s="1" t="s">
        <v>2343</v>
      </c>
      <c r="BP289" s="1" t="s">
        <v>7973</v>
      </c>
      <c r="BQ289" s="1" t="s">
        <v>7638</v>
      </c>
      <c r="BR289" s="1" t="s">
        <v>7639</v>
      </c>
      <c r="BS289" s="1" t="s">
        <v>7842</v>
      </c>
      <c r="BT289" t="s">
        <v>7719</v>
      </c>
      <c r="BU289" s="1" t="s">
        <v>7</v>
      </c>
      <c r="BV289" s="1" t="s">
        <v>171</v>
      </c>
      <c r="BW289">
        <v>357.5</v>
      </c>
      <c r="BX289" s="1" t="s">
        <v>7641</v>
      </c>
      <c r="BY289">
        <v>2845.6312499999999</v>
      </c>
      <c r="BZ289">
        <v>1017313.171875</v>
      </c>
      <c r="CA289">
        <v>0</v>
      </c>
      <c r="CB289">
        <v>2845.6312499999999</v>
      </c>
      <c r="CC289">
        <v>1017313.171875</v>
      </c>
      <c r="CD289">
        <v>0.2774904992920767</v>
      </c>
      <c r="CE289">
        <v>282294.74</v>
      </c>
      <c r="CF289">
        <v>0</v>
      </c>
      <c r="CG289">
        <v>0</v>
      </c>
      <c r="CH289">
        <v>282294.74</v>
      </c>
      <c r="CI289">
        <v>735018.43187500001</v>
      </c>
      <c r="CJ289">
        <v>1017313.171875</v>
      </c>
      <c r="CK289">
        <v>2845.6312499999999</v>
      </c>
    </row>
    <row r="290" spans="62:89" x14ac:dyDescent="0.25">
      <c r="BJ290" s="1" t="s">
        <v>700</v>
      </c>
      <c r="BK290" s="1" t="s">
        <v>701</v>
      </c>
      <c r="BL290" s="1" t="str">
        <f>VLOOKUP(BK290,INVENTARIOHABITTA[#All],8,FALSE)</f>
        <v>PREMIUM AA</v>
      </c>
      <c r="BO290" s="1" t="s">
        <v>2345</v>
      </c>
      <c r="BP290" s="1" t="s">
        <v>7974</v>
      </c>
      <c r="BQ290" s="1" t="s">
        <v>7638</v>
      </c>
      <c r="BR290" s="1" t="s">
        <v>7639</v>
      </c>
      <c r="BS290" s="1" t="s">
        <v>7842</v>
      </c>
      <c r="BT290">
        <v>72</v>
      </c>
      <c r="BU290" s="1" t="s">
        <v>7</v>
      </c>
      <c r="BV290" s="1" t="s">
        <v>171</v>
      </c>
      <c r="BW290">
        <v>335</v>
      </c>
      <c r="BX290" s="1" t="s">
        <v>7641</v>
      </c>
      <c r="BY290">
        <v>3832.5</v>
      </c>
      <c r="BZ290">
        <v>1283887.5</v>
      </c>
      <c r="CA290">
        <v>0.25</v>
      </c>
      <c r="CB290">
        <v>2874.375</v>
      </c>
      <c r="CC290">
        <v>962915.625</v>
      </c>
      <c r="CD290">
        <v>9.5714290906848701E-2</v>
      </c>
      <c r="CE290">
        <v>92164.786250000034</v>
      </c>
      <c r="CF290">
        <v>0.10447760627231961</v>
      </c>
      <c r="CG290">
        <v>9629.15625</v>
      </c>
      <c r="CH290">
        <v>82535.630000000034</v>
      </c>
      <c r="CI290">
        <v>870750.83875</v>
      </c>
      <c r="CJ290">
        <v>953286.46875</v>
      </c>
      <c r="CK290">
        <v>2845.6312499999999</v>
      </c>
    </row>
    <row r="291" spans="62:89" x14ac:dyDescent="0.25">
      <c r="BJ291" s="1" t="s">
        <v>702</v>
      </c>
      <c r="BK291" s="1" t="s">
        <v>703</v>
      </c>
      <c r="BL291" s="1" t="str">
        <f>VLOOKUP(BK291,INVENTARIOHABITTA[#All],8,FALSE)</f>
        <v>ESTANDAR A</v>
      </c>
      <c r="BO291" s="1" t="s">
        <v>2347</v>
      </c>
      <c r="BP291" s="1" t="s">
        <v>7975</v>
      </c>
      <c r="BQ291" s="1" t="s">
        <v>7638</v>
      </c>
      <c r="BR291" s="1" t="s">
        <v>7639</v>
      </c>
      <c r="BS291" s="1" t="s">
        <v>7842</v>
      </c>
      <c r="BT291">
        <v>73</v>
      </c>
      <c r="BU291" s="1" t="s">
        <v>7</v>
      </c>
      <c r="BV291" s="1" t="s">
        <v>171</v>
      </c>
      <c r="BW291">
        <v>335</v>
      </c>
      <c r="BX291" s="1" t="s">
        <v>7864</v>
      </c>
      <c r="BY291">
        <v>4387.83</v>
      </c>
      <c r="BZ291">
        <v>1469923.05</v>
      </c>
      <c r="CA291">
        <v>0.25</v>
      </c>
      <c r="CB291">
        <v>3290.8724999999999</v>
      </c>
      <c r="CC291">
        <v>1102442.2875000001</v>
      </c>
      <c r="CD291">
        <v>0.1</v>
      </c>
      <c r="CE291">
        <v>110244.22875000001</v>
      </c>
      <c r="CF291">
        <v>0.2</v>
      </c>
      <c r="CG291">
        <v>22048.845750000004</v>
      </c>
      <c r="CH291">
        <v>88195.383000000002</v>
      </c>
      <c r="CI291">
        <v>992198.05875000008</v>
      </c>
      <c r="CJ291">
        <v>1080393.44175</v>
      </c>
      <c r="CK291">
        <v>3225.0550499999999</v>
      </c>
    </row>
    <row r="292" spans="62:89" x14ac:dyDescent="0.25">
      <c r="BJ292" s="1" t="s">
        <v>704</v>
      </c>
      <c r="BK292" s="1" t="s">
        <v>705</v>
      </c>
      <c r="BL292" s="1" t="str">
        <f>VLOOKUP(BK292,INVENTARIOHABITTA[#All],8,FALSE)</f>
        <v>ESTANDAR A</v>
      </c>
      <c r="BO292" s="1" t="s">
        <v>2349</v>
      </c>
      <c r="BP292" s="1" t="s">
        <v>7976</v>
      </c>
      <c r="BQ292" s="1" t="s">
        <v>7638</v>
      </c>
      <c r="BR292" s="1" t="s">
        <v>7639</v>
      </c>
      <c r="BS292" s="1" t="s">
        <v>7842</v>
      </c>
      <c r="BT292">
        <v>74</v>
      </c>
      <c r="BU292" s="1" t="s">
        <v>7</v>
      </c>
      <c r="BV292" s="1" t="s">
        <v>171</v>
      </c>
      <c r="BW292">
        <v>335</v>
      </c>
      <c r="BX292" s="1" t="s">
        <v>7764</v>
      </c>
      <c r="BY292">
        <v>4700</v>
      </c>
      <c r="BZ292">
        <v>1574500</v>
      </c>
      <c r="CA292">
        <v>0.2</v>
      </c>
      <c r="CB292">
        <v>3760</v>
      </c>
      <c r="CC292">
        <v>1259600</v>
      </c>
      <c r="CD292">
        <v>0.1</v>
      </c>
      <c r="CE292">
        <v>125960</v>
      </c>
      <c r="CF292">
        <v>0.1</v>
      </c>
      <c r="CG292">
        <v>12596</v>
      </c>
      <c r="CH292">
        <v>113364</v>
      </c>
      <c r="CI292">
        <v>1133640</v>
      </c>
      <c r="CJ292">
        <v>1247004</v>
      </c>
      <c r="CK292">
        <v>3722.4</v>
      </c>
    </row>
    <row r="293" spans="62:89" x14ac:dyDescent="0.25">
      <c r="BJ293" s="1" t="s">
        <v>706</v>
      </c>
      <c r="BK293" s="1" t="s">
        <v>707</v>
      </c>
      <c r="BL293" s="1" t="str">
        <f>VLOOKUP(BK293,INVENTARIOHABITTA[#All],8,FALSE)</f>
        <v>ESTANDAR A</v>
      </c>
      <c r="BO293" s="1" t="s">
        <v>2351</v>
      </c>
      <c r="BP293" s="1" t="s">
        <v>7977</v>
      </c>
      <c r="BQ293" s="1" t="s">
        <v>7638</v>
      </c>
      <c r="BR293" s="1" t="s">
        <v>7639</v>
      </c>
      <c r="BS293" s="1" t="s">
        <v>7842</v>
      </c>
      <c r="BT293">
        <v>75</v>
      </c>
      <c r="BU293" s="1" t="s">
        <v>7</v>
      </c>
      <c r="BV293" s="1" t="s">
        <v>171</v>
      </c>
      <c r="BW293">
        <v>351.37</v>
      </c>
      <c r="BX293" s="1" t="s">
        <v>7641</v>
      </c>
      <c r="BY293">
        <v>3832.5</v>
      </c>
      <c r="BZ293">
        <v>1346625.5249999999</v>
      </c>
      <c r="CA293">
        <v>0.25</v>
      </c>
      <c r="CB293">
        <v>2874.375</v>
      </c>
      <c r="CC293">
        <v>1009969.14375</v>
      </c>
      <c r="CD293">
        <v>0.1</v>
      </c>
      <c r="CE293">
        <v>100996.91437500001</v>
      </c>
      <c r="CF293">
        <v>0.1</v>
      </c>
      <c r="CG293">
        <v>10099.691437500001</v>
      </c>
      <c r="CH293">
        <v>90897.222937500002</v>
      </c>
      <c r="CI293">
        <v>908972.229375</v>
      </c>
      <c r="CJ293">
        <v>999869.45231249998</v>
      </c>
      <c r="CK293">
        <v>2845.6312499999999</v>
      </c>
    </row>
    <row r="294" spans="62:89" x14ac:dyDescent="0.25">
      <c r="BJ294" s="1" t="s">
        <v>708</v>
      </c>
      <c r="BK294" s="1" t="s">
        <v>709</v>
      </c>
      <c r="BL294" s="1" t="str">
        <f>VLOOKUP(BK294,INVENTARIOHABITTA[#All],8,FALSE)</f>
        <v>ESTANDAR A</v>
      </c>
      <c r="BO294" s="1" t="s">
        <v>2353</v>
      </c>
      <c r="BP294" s="1" t="s">
        <v>7978</v>
      </c>
      <c r="BQ294" s="1" t="s">
        <v>7638</v>
      </c>
      <c r="BR294" s="1" t="s">
        <v>7639</v>
      </c>
      <c r="BS294" s="1" t="s">
        <v>7979</v>
      </c>
      <c r="BT294">
        <v>1</v>
      </c>
      <c r="BU294" s="1" t="s">
        <v>7</v>
      </c>
      <c r="BV294" s="1" t="s">
        <v>1558</v>
      </c>
      <c r="BW294">
        <v>420</v>
      </c>
      <c r="BX294" s="1" t="s">
        <v>7641</v>
      </c>
      <c r="BY294">
        <v>3650</v>
      </c>
      <c r="BZ294">
        <v>1533000</v>
      </c>
      <c r="CA294">
        <v>0.25</v>
      </c>
      <c r="CB294">
        <v>2737.5</v>
      </c>
      <c r="CC294">
        <v>1149750</v>
      </c>
      <c r="CD294">
        <v>0.1</v>
      </c>
      <c r="CE294">
        <v>114975</v>
      </c>
      <c r="CF294">
        <v>0</v>
      </c>
      <c r="CG294">
        <v>0</v>
      </c>
      <c r="CH294">
        <v>114975</v>
      </c>
      <c r="CI294">
        <v>1034775</v>
      </c>
      <c r="CJ294">
        <v>1149750</v>
      </c>
      <c r="CK294">
        <v>2737.5</v>
      </c>
    </row>
    <row r="295" spans="62:89" x14ac:dyDescent="0.25">
      <c r="BJ295" s="1" t="s">
        <v>710</v>
      </c>
      <c r="BK295" s="1" t="s">
        <v>711</v>
      </c>
      <c r="BL295" s="1" t="str">
        <f>VLOOKUP(BK295,INVENTARIOHABITTA[#All],8,FALSE)</f>
        <v>ESTANDAR A</v>
      </c>
      <c r="BO295" s="1" t="s">
        <v>2355</v>
      </c>
      <c r="BP295" s="1" t="s">
        <v>7980</v>
      </c>
      <c r="BQ295" s="1" t="s">
        <v>7638</v>
      </c>
      <c r="BR295" s="1" t="s">
        <v>7639</v>
      </c>
      <c r="BS295" s="1" t="s">
        <v>7979</v>
      </c>
      <c r="BT295">
        <v>2</v>
      </c>
      <c r="BU295" s="1" t="s">
        <v>7</v>
      </c>
      <c r="BV295" s="1" t="s">
        <v>1558</v>
      </c>
      <c r="BW295">
        <v>420</v>
      </c>
      <c r="BX295" s="1" t="s">
        <v>7641</v>
      </c>
      <c r="BY295">
        <v>3650</v>
      </c>
      <c r="BZ295">
        <v>1533000</v>
      </c>
      <c r="CA295">
        <v>0.25</v>
      </c>
      <c r="CB295">
        <v>2737.5</v>
      </c>
      <c r="CC295">
        <v>1149750</v>
      </c>
      <c r="CD295">
        <v>0.1</v>
      </c>
      <c r="CE295">
        <v>114975</v>
      </c>
      <c r="CF295">
        <v>0.1</v>
      </c>
      <c r="CG295">
        <v>11497.5</v>
      </c>
      <c r="CH295">
        <v>103477.5</v>
      </c>
      <c r="CI295">
        <v>1034775</v>
      </c>
      <c r="CJ295">
        <v>1138252.5</v>
      </c>
      <c r="CK295">
        <v>2710.125</v>
      </c>
    </row>
    <row r="296" spans="62:89" x14ac:dyDescent="0.25">
      <c r="BJ296" s="1" t="s">
        <v>712</v>
      </c>
      <c r="BK296" s="1" t="s">
        <v>713</v>
      </c>
      <c r="BL296" s="1" t="str">
        <f>VLOOKUP(BK296,INVENTARIOHABITTA[#All],8,FALSE)</f>
        <v>ESTANDAR A</v>
      </c>
      <c r="BO296" s="1" t="s">
        <v>2357</v>
      </c>
      <c r="BP296" s="1" t="s">
        <v>7981</v>
      </c>
      <c r="BQ296" s="1" t="s">
        <v>7638</v>
      </c>
      <c r="BR296" s="1" t="s">
        <v>7639</v>
      </c>
      <c r="BS296" s="1" t="s">
        <v>7979</v>
      </c>
      <c r="BT296">
        <v>3</v>
      </c>
      <c r="BU296" s="1" t="s">
        <v>7</v>
      </c>
      <c r="BV296" s="1" t="s">
        <v>1558</v>
      </c>
      <c r="BW296">
        <v>420</v>
      </c>
      <c r="BX296" s="1" t="s">
        <v>7641</v>
      </c>
      <c r="BY296">
        <v>3650</v>
      </c>
      <c r="BZ296">
        <v>1533000</v>
      </c>
      <c r="CA296">
        <v>0.25</v>
      </c>
      <c r="CB296">
        <v>2737.5</v>
      </c>
      <c r="CC296">
        <v>1149750</v>
      </c>
      <c r="CD296">
        <v>0.1</v>
      </c>
      <c r="CE296">
        <v>114975</v>
      </c>
      <c r="CF296">
        <v>0.1</v>
      </c>
      <c r="CG296">
        <v>11497.5</v>
      </c>
      <c r="CH296">
        <v>103477.5</v>
      </c>
      <c r="CI296">
        <v>1034775</v>
      </c>
      <c r="CJ296">
        <v>1138252.5</v>
      </c>
      <c r="CK296">
        <v>2710.125</v>
      </c>
    </row>
    <row r="297" spans="62:89" x14ac:dyDescent="0.25">
      <c r="BJ297" s="1" t="s">
        <v>714</v>
      </c>
      <c r="BK297" s="1" t="s">
        <v>715</v>
      </c>
      <c r="BL297" s="1" t="str">
        <f>VLOOKUP(BK297,INVENTARIOHABITTA[#All],8,FALSE)</f>
        <v>ESTANDAR A</v>
      </c>
      <c r="BO297" s="1" t="s">
        <v>2359</v>
      </c>
      <c r="BP297" s="1" t="s">
        <v>7982</v>
      </c>
      <c r="BQ297" s="1" t="s">
        <v>7638</v>
      </c>
      <c r="BR297" s="1" t="s">
        <v>7639</v>
      </c>
      <c r="BS297" s="1" t="s">
        <v>7979</v>
      </c>
      <c r="BT297">
        <v>4</v>
      </c>
      <c r="BU297" s="1" t="s">
        <v>7</v>
      </c>
      <c r="BV297" s="1" t="s">
        <v>1558</v>
      </c>
      <c r="BW297">
        <v>420</v>
      </c>
      <c r="BX297" s="1" t="s">
        <v>7641</v>
      </c>
      <c r="BY297">
        <v>3650</v>
      </c>
      <c r="BZ297">
        <v>1533000</v>
      </c>
      <c r="CA297">
        <v>0.25</v>
      </c>
      <c r="CB297">
        <v>2737.5</v>
      </c>
      <c r="CC297">
        <v>1149750</v>
      </c>
      <c r="CD297">
        <v>0.1</v>
      </c>
      <c r="CE297">
        <v>114975</v>
      </c>
      <c r="CF297">
        <v>0</v>
      </c>
      <c r="CG297">
        <v>0</v>
      </c>
      <c r="CH297">
        <v>114975</v>
      </c>
      <c r="CI297">
        <v>1034775</v>
      </c>
      <c r="CJ297">
        <v>1149750</v>
      </c>
      <c r="CK297">
        <v>2737.5</v>
      </c>
    </row>
    <row r="298" spans="62:89" x14ac:dyDescent="0.25">
      <c r="BJ298" s="1" t="s">
        <v>716</v>
      </c>
      <c r="BK298" s="1" t="s">
        <v>717</v>
      </c>
      <c r="BL298" s="1" t="str">
        <f>VLOOKUP(BK298,INVENTARIOHABITTA[#All],8,FALSE)</f>
        <v>ESTANDAR A</v>
      </c>
      <c r="BO298" s="1" t="s">
        <v>2361</v>
      </c>
      <c r="BP298" s="1" t="s">
        <v>7983</v>
      </c>
      <c r="BQ298" s="1" t="s">
        <v>7638</v>
      </c>
      <c r="BR298" s="1" t="s">
        <v>7639</v>
      </c>
      <c r="BS298" s="1" t="s">
        <v>7979</v>
      </c>
      <c r="BT298">
        <v>5</v>
      </c>
      <c r="BU298" s="1" t="s">
        <v>7</v>
      </c>
      <c r="BV298" s="1" t="s">
        <v>1558</v>
      </c>
      <c r="BW298">
        <v>420</v>
      </c>
      <c r="BX298" s="1" t="s">
        <v>7641</v>
      </c>
      <c r="BY298">
        <v>3650</v>
      </c>
      <c r="BZ298">
        <v>1533000</v>
      </c>
      <c r="CA298">
        <v>0.25</v>
      </c>
      <c r="CB298">
        <v>2737.5</v>
      </c>
      <c r="CC298">
        <v>1149750</v>
      </c>
      <c r="CD298">
        <v>0.1</v>
      </c>
      <c r="CE298">
        <v>114975</v>
      </c>
      <c r="CF298">
        <v>0</v>
      </c>
      <c r="CG298">
        <v>0</v>
      </c>
      <c r="CH298">
        <v>114975</v>
      </c>
      <c r="CI298">
        <v>1034775</v>
      </c>
      <c r="CJ298">
        <v>1149750</v>
      </c>
      <c r="CK298">
        <v>2737.5</v>
      </c>
    </row>
    <row r="299" spans="62:89" x14ac:dyDescent="0.25">
      <c r="BJ299" s="1" t="s">
        <v>718</v>
      </c>
      <c r="BK299" s="1" t="s">
        <v>719</v>
      </c>
      <c r="BL299" s="1" t="str">
        <f>VLOOKUP(BK299,INVENTARIOHABITTA[#All],8,FALSE)</f>
        <v>ESTANDAR A</v>
      </c>
      <c r="BO299" s="1" t="s">
        <v>2363</v>
      </c>
      <c r="BP299" s="1" t="s">
        <v>7984</v>
      </c>
      <c r="BQ299" s="1" t="s">
        <v>7638</v>
      </c>
      <c r="BR299" s="1" t="s">
        <v>7639</v>
      </c>
      <c r="BS299" s="1" t="s">
        <v>7979</v>
      </c>
      <c r="BT299">
        <v>6</v>
      </c>
      <c r="BU299" s="1" t="s">
        <v>7</v>
      </c>
      <c r="BV299" s="1" t="s">
        <v>1558</v>
      </c>
      <c r="BW299">
        <v>420</v>
      </c>
      <c r="BX299" s="1" t="s">
        <v>7642</v>
      </c>
      <c r="BY299">
        <v>6200</v>
      </c>
      <c r="BZ299">
        <v>2604000</v>
      </c>
      <c r="CA299">
        <v>0.3</v>
      </c>
      <c r="CB299">
        <v>4340</v>
      </c>
      <c r="CC299">
        <v>1822800</v>
      </c>
      <c r="CD299">
        <v>0.1</v>
      </c>
      <c r="CE299">
        <v>182280</v>
      </c>
      <c r="CF299">
        <v>0</v>
      </c>
      <c r="CG299">
        <v>0</v>
      </c>
      <c r="CH299">
        <v>182280</v>
      </c>
      <c r="CI299">
        <v>1640520</v>
      </c>
      <c r="CJ299">
        <v>1822800</v>
      </c>
      <c r="CK299">
        <v>4340</v>
      </c>
    </row>
    <row r="300" spans="62:89" x14ac:dyDescent="0.25">
      <c r="BJ300" s="1" t="s">
        <v>720</v>
      </c>
      <c r="BK300" s="1" t="s">
        <v>721</v>
      </c>
      <c r="BL300" s="1" t="str">
        <f>VLOOKUP(BK300,INVENTARIOHABITTA[#All],8,FALSE)</f>
        <v>ESTANDAR A</v>
      </c>
      <c r="BP300" s="1" t="s">
        <v>7984</v>
      </c>
      <c r="BQ300" s="1" t="s">
        <v>7638</v>
      </c>
      <c r="BR300" s="1" t="s">
        <v>7639</v>
      </c>
      <c r="BS300" s="1" t="s">
        <v>7979</v>
      </c>
      <c r="BT300">
        <v>6</v>
      </c>
      <c r="BU300" s="1" t="s">
        <v>7</v>
      </c>
      <c r="BV300" s="1" t="s">
        <v>1558</v>
      </c>
      <c r="BW300">
        <v>420</v>
      </c>
      <c r="BX300" s="1" t="s">
        <v>7641</v>
      </c>
      <c r="BY300">
        <v>3650</v>
      </c>
      <c r="BZ300">
        <v>1533000</v>
      </c>
      <c r="CA300">
        <v>0.25</v>
      </c>
      <c r="CB300">
        <v>2737.5</v>
      </c>
      <c r="CC300">
        <v>1149750</v>
      </c>
      <c r="CD300">
        <v>0.1</v>
      </c>
      <c r="CE300">
        <v>114975</v>
      </c>
      <c r="CF300">
        <v>0.1</v>
      </c>
      <c r="CG300">
        <v>11497.5</v>
      </c>
      <c r="CH300">
        <v>103477.5</v>
      </c>
      <c r="CI300">
        <v>1034775</v>
      </c>
      <c r="CJ300">
        <v>1138252.5</v>
      </c>
      <c r="CK300">
        <v>2710.125</v>
      </c>
    </row>
    <row r="301" spans="62:89" x14ac:dyDescent="0.25">
      <c r="BJ301" s="1" t="s">
        <v>722</v>
      </c>
      <c r="BK301" s="1" t="s">
        <v>723</v>
      </c>
      <c r="BL301" s="1" t="str">
        <f>VLOOKUP(BK301,INVENTARIOHABITTA[#All],8,FALSE)</f>
        <v>ESTANDAR A</v>
      </c>
      <c r="BO301" s="1" t="s">
        <v>2365</v>
      </c>
      <c r="BP301" s="1" t="s">
        <v>7985</v>
      </c>
      <c r="BQ301" s="1" t="s">
        <v>7638</v>
      </c>
      <c r="BR301" s="1" t="s">
        <v>7639</v>
      </c>
      <c r="BS301" s="1" t="s">
        <v>7979</v>
      </c>
      <c r="BT301">
        <v>7</v>
      </c>
      <c r="BU301" s="1" t="s">
        <v>7</v>
      </c>
      <c r="BV301" s="1" t="s">
        <v>1558</v>
      </c>
      <c r="BW301">
        <v>420</v>
      </c>
      <c r="BX301" s="1" t="s">
        <v>7641</v>
      </c>
      <c r="BY301">
        <v>3650</v>
      </c>
      <c r="BZ301">
        <v>1533000</v>
      </c>
      <c r="CA301">
        <v>0.25</v>
      </c>
      <c r="CB301">
        <v>2737.5</v>
      </c>
      <c r="CC301">
        <v>1149750</v>
      </c>
      <c r="CD301">
        <v>0.1</v>
      </c>
      <c r="CE301">
        <v>114975</v>
      </c>
      <c r="CF301">
        <v>0</v>
      </c>
      <c r="CG301">
        <v>0</v>
      </c>
      <c r="CH301">
        <v>114975</v>
      </c>
      <c r="CI301">
        <v>1034775</v>
      </c>
      <c r="CJ301">
        <v>1149750</v>
      </c>
      <c r="CK301">
        <v>2737.5</v>
      </c>
    </row>
    <row r="302" spans="62:89" x14ac:dyDescent="0.25">
      <c r="BJ302" s="1" t="s">
        <v>724</v>
      </c>
      <c r="BK302" s="1" t="s">
        <v>725</v>
      </c>
      <c r="BL302" s="1" t="str">
        <f>VLOOKUP(BK302,INVENTARIOHABITTA[#All],8,FALSE)</f>
        <v>ESTANDAR A</v>
      </c>
      <c r="BO302" s="1" t="s">
        <v>2367</v>
      </c>
      <c r="BP302" s="1" t="s">
        <v>7986</v>
      </c>
      <c r="BQ302" s="1" t="s">
        <v>7638</v>
      </c>
      <c r="BR302" s="1" t="s">
        <v>7639</v>
      </c>
      <c r="BS302" s="1" t="s">
        <v>7979</v>
      </c>
      <c r="BT302">
        <v>8</v>
      </c>
      <c r="BU302" s="1" t="s">
        <v>7</v>
      </c>
      <c r="BV302" s="1" t="s">
        <v>1558</v>
      </c>
      <c r="BW302">
        <v>420</v>
      </c>
      <c r="BX302" s="1" t="s">
        <v>7641</v>
      </c>
      <c r="BY302">
        <v>3650</v>
      </c>
      <c r="BZ302">
        <v>1533000</v>
      </c>
      <c r="CA302">
        <v>0.25</v>
      </c>
      <c r="CB302">
        <v>2737.5</v>
      </c>
      <c r="CC302">
        <v>1149750</v>
      </c>
      <c r="CD302">
        <v>0.10869754294411829</v>
      </c>
      <c r="CE302">
        <v>124975</v>
      </c>
      <c r="CF302">
        <v>0</v>
      </c>
      <c r="CG302">
        <v>0</v>
      </c>
      <c r="CH302">
        <v>124975</v>
      </c>
      <c r="CI302">
        <v>1024775</v>
      </c>
      <c r="CJ302">
        <v>1149750</v>
      </c>
      <c r="CK302">
        <v>2737.5</v>
      </c>
    </row>
    <row r="303" spans="62:89" x14ac:dyDescent="0.25">
      <c r="BJ303" s="1" t="s">
        <v>726</v>
      </c>
      <c r="BK303" s="1" t="s">
        <v>727</v>
      </c>
      <c r="BL303" s="1" t="str">
        <f>VLOOKUP(BK303,INVENTARIOHABITTA[#All],8,FALSE)</f>
        <v>ESTANDAR A</v>
      </c>
      <c r="BO303" s="1" t="s">
        <v>2369</v>
      </c>
      <c r="BP303" s="1" t="s">
        <v>7987</v>
      </c>
      <c r="BQ303" s="1" t="s">
        <v>7638</v>
      </c>
      <c r="BR303" s="1" t="s">
        <v>7639</v>
      </c>
      <c r="BS303" s="1" t="s">
        <v>7979</v>
      </c>
      <c r="BT303">
        <v>9</v>
      </c>
      <c r="BU303" s="1" t="s">
        <v>7</v>
      </c>
      <c r="BV303" s="1" t="s">
        <v>1558</v>
      </c>
      <c r="BW303">
        <v>420</v>
      </c>
      <c r="BX303" s="1" t="s">
        <v>7641</v>
      </c>
      <c r="BY303">
        <v>3650</v>
      </c>
      <c r="BZ303">
        <v>1533000</v>
      </c>
      <c r="CA303">
        <v>0.25</v>
      </c>
      <c r="CB303">
        <v>2737.5</v>
      </c>
      <c r="CC303">
        <v>1149750</v>
      </c>
      <c r="CD303">
        <v>0.1</v>
      </c>
      <c r="CE303">
        <v>114975</v>
      </c>
      <c r="CF303">
        <v>0.1</v>
      </c>
      <c r="CG303">
        <v>11497.5</v>
      </c>
      <c r="CH303">
        <v>103477.5</v>
      </c>
      <c r="CI303">
        <v>1034775</v>
      </c>
      <c r="CJ303">
        <v>1138252.5</v>
      </c>
      <c r="CK303">
        <v>2710.125</v>
      </c>
    </row>
    <row r="304" spans="62:89" x14ac:dyDescent="0.25">
      <c r="BJ304" s="1" t="s">
        <v>728</v>
      </c>
      <c r="BK304" s="1" t="s">
        <v>729</v>
      </c>
      <c r="BL304" s="1" t="str">
        <f>VLOOKUP(BK304,INVENTARIOHABITTA[#All],8,FALSE)</f>
        <v>ESTANDAR A</v>
      </c>
      <c r="BO304" s="1" t="s">
        <v>2371</v>
      </c>
      <c r="BP304" s="1" t="s">
        <v>7988</v>
      </c>
      <c r="BQ304" s="1" t="s">
        <v>7638</v>
      </c>
      <c r="BR304" s="1" t="s">
        <v>7639</v>
      </c>
      <c r="BS304" s="1" t="s">
        <v>7979</v>
      </c>
      <c r="BT304">
        <v>10</v>
      </c>
      <c r="BU304" s="1" t="s">
        <v>7</v>
      </c>
      <c r="BV304" s="1" t="s">
        <v>1558</v>
      </c>
      <c r="BW304">
        <v>420</v>
      </c>
      <c r="BX304" s="1" t="s">
        <v>7641</v>
      </c>
      <c r="BY304">
        <v>3650</v>
      </c>
      <c r="BZ304">
        <v>1533000</v>
      </c>
      <c r="CA304">
        <v>0.28499999999999998</v>
      </c>
      <c r="CB304">
        <v>2609.75</v>
      </c>
      <c r="CC304">
        <v>1096095</v>
      </c>
      <c r="CD304">
        <v>0.1</v>
      </c>
      <c r="CE304">
        <v>109609.5</v>
      </c>
      <c r="CF304">
        <v>0.1</v>
      </c>
      <c r="CG304">
        <v>10960.95</v>
      </c>
      <c r="CH304">
        <v>98648.55</v>
      </c>
      <c r="CI304">
        <v>986485.5</v>
      </c>
      <c r="CJ304">
        <v>1085134.05</v>
      </c>
      <c r="CK304">
        <v>2583.6525000000001</v>
      </c>
    </row>
    <row r="305" spans="62:89" x14ac:dyDescent="0.25">
      <c r="BJ305" s="1" t="s">
        <v>730</v>
      </c>
      <c r="BK305" s="1" t="s">
        <v>731</v>
      </c>
      <c r="BL305" s="1" t="str">
        <f>VLOOKUP(BK305,INVENTARIOHABITTA[#All],8,FALSE)</f>
        <v>ESTANDAR A</v>
      </c>
      <c r="BO305" s="1" t="s">
        <v>2373</v>
      </c>
      <c r="BP305" s="1" t="s">
        <v>7989</v>
      </c>
      <c r="BQ305" s="1" t="s">
        <v>7638</v>
      </c>
      <c r="BR305" s="1" t="s">
        <v>7639</v>
      </c>
      <c r="BS305" s="1" t="s">
        <v>7979</v>
      </c>
      <c r="BT305">
        <v>11</v>
      </c>
      <c r="BU305" s="1" t="s">
        <v>7</v>
      </c>
      <c r="BV305" s="1" t="s">
        <v>1558</v>
      </c>
      <c r="BW305">
        <v>420</v>
      </c>
      <c r="BX305" s="1" t="s">
        <v>7641</v>
      </c>
      <c r="BY305">
        <v>3650</v>
      </c>
      <c r="BZ305">
        <v>1533000</v>
      </c>
      <c r="CA305">
        <v>0.25</v>
      </c>
      <c r="CB305">
        <v>2737.5</v>
      </c>
      <c r="CC305">
        <v>1149750</v>
      </c>
      <c r="CD305">
        <v>0.1</v>
      </c>
      <c r="CE305">
        <v>114975</v>
      </c>
      <c r="CF305">
        <v>0.1</v>
      </c>
      <c r="CG305">
        <v>11497.5</v>
      </c>
      <c r="CH305">
        <v>103477.5</v>
      </c>
      <c r="CI305">
        <v>1034775</v>
      </c>
      <c r="CJ305">
        <v>1138252.5</v>
      </c>
      <c r="CK305">
        <v>2710.125</v>
      </c>
    </row>
    <row r="306" spans="62:89" x14ac:dyDescent="0.25">
      <c r="BJ306" s="1" t="s">
        <v>732</v>
      </c>
      <c r="BK306" s="1" t="s">
        <v>733</v>
      </c>
      <c r="BL306" s="1" t="str">
        <f>VLOOKUP(BK306,INVENTARIOHABITTA[#All],8,FALSE)</f>
        <v>ESTANDAR A</v>
      </c>
      <c r="BP306" s="1" t="s">
        <v>7989</v>
      </c>
      <c r="BQ306" s="1" t="s">
        <v>7638</v>
      </c>
      <c r="BR306" s="1" t="s">
        <v>7639</v>
      </c>
      <c r="BS306" s="1" t="s">
        <v>7979</v>
      </c>
      <c r="BT306">
        <v>11</v>
      </c>
      <c r="BU306" s="1" t="s">
        <v>7</v>
      </c>
      <c r="BV306" s="1" t="s">
        <v>1558</v>
      </c>
      <c r="BW306">
        <v>420</v>
      </c>
      <c r="BX306" s="1" t="s">
        <v>7641</v>
      </c>
      <c r="BY306">
        <v>3650</v>
      </c>
      <c r="BZ306">
        <v>1533000</v>
      </c>
      <c r="CA306">
        <v>0.25</v>
      </c>
      <c r="CB306">
        <v>2737.5</v>
      </c>
      <c r="CC306">
        <v>1149750</v>
      </c>
      <c r="CD306">
        <v>0.1</v>
      </c>
      <c r="CE306">
        <v>114975</v>
      </c>
      <c r="CF306">
        <v>0.1</v>
      </c>
      <c r="CG306">
        <v>11497.5</v>
      </c>
      <c r="CH306">
        <v>103477.5</v>
      </c>
      <c r="CI306">
        <v>1034775</v>
      </c>
      <c r="CJ306">
        <v>1138252.5</v>
      </c>
      <c r="CK306">
        <v>2710.125</v>
      </c>
    </row>
    <row r="307" spans="62:89" x14ac:dyDescent="0.25">
      <c r="BJ307" s="1" t="s">
        <v>734</v>
      </c>
      <c r="BK307" s="1" t="s">
        <v>735</v>
      </c>
      <c r="BL307" s="1" t="str">
        <f>VLOOKUP(BK307,INVENTARIOHABITTA[#All],8,FALSE)</f>
        <v>ESTANDAR A</v>
      </c>
      <c r="BO307" s="1" t="s">
        <v>2375</v>
      </c>
      <c r="BP307" s="1" t="s">
        <v>7990</v>
      </c>
      <c r="BQ307" s="1" t="s">
        <v>7638</v>
      </c>
      <c r="BR307" s="1" t="s">
        <v>7639</v>
      </c>
      <c r="BS307" s="1" t="s">
        <v>7979</v>
      </c>
      <c r="BT307">
        <v>12</v>
      </c>
      <c r="BU307" s="1" t="s">
        <v>7</v>
      </c>
      <c r="BV307" s="1" t="s">
        <v>1558</v>
      </c>
      <c r="BW307">
        <v>420</v>
      </c>
      <c r="BX307" s="1" t="s">
        <v>7641</v>
      </c>
      <c r="BY307">
        <v>3650</v>
      </c>
      <c r="BZ307">
        <v>1533000</v>
      </c>
      <c r="CA307">
        <v>0.25</v>
      </c>
      <c r="CB307">
        <v>2737.5</v>
      </c>
      <c r="CC307">
        <v>1149750</v>
      </c>
      <c r="CD307">
        <v>0.1</v>
      </c>
      <c r="CE307">
        <v>114975</v>
      </c>
      <c r="CF307">
        <v>0.1</v>
      </c>
      <c r="CG307">
        <v>11497.5</v>
      </c>
      <c r="CH307">
        <v>103477.5</v>
      </c>
      <c r="CI307">
        <v>1034775</v>
      </c>
      <c r="CJ307">
        <v>1138252.5</v>
      </c>
      <c r="CK307">
        <v>2710.125</v>
      </c>
    </row>
    <row r="308" spans="62:89" x14ac:dyDescent="0.25">
      <c r="BJ308" s="1" t="s">
        <v>736</v>
      </c>
      <c r="BK308" s="1" t="s">
        <v>737</v>
      </c>
      <c r="BL308" s="1" t="str">
        <f>VLOOKUP(BK308,INVENTARIOHABITTA[#All],8,FALSE)</f>
        <v>ESTANDAR A</v>
      </c>
      <c r="BO308" s="1" t="s">
        <v>2377</v>
      </c>
      <c r="BP308" s="1" t="s">
        <v>7991</v>
      </c>
      <c r="BQ308" s="1" t="s">
        <v>7638</v>
      </c>
      <c r="BR308" s="1" t="s">
        <v>7639</v>
      </c>
      <c r="BS308" s="1" t="s">
        <v>7979</v>
      </c>
      <c r="BT308">
        <v>13</v>
      </c>
      <c r="BU308" s="1" t="s">
        <v>7</v>
      </c>
      <c r="BV308" s="1" t="s">
        <v>1558</v>
      </c>
      <c r="BW308">
        <v>513.41</v>
      </c>
      <c r="BX308" s="1" t="s">
        <v>7641</v>
      </c>
      <c r="BY308">
        <v>3650</v>
      </c>
      <c r="BZ308">
        <v>1873946.5</v>
      </c>
      <c r="CA308">
        <v>0.25</v>
      </c>
      <c r="CB308">
        <v>2737.5</v>
      </c>
      <c r="CC308">
        <v>1405459.875</v>
      </c>
      <c r="CD308">
        <v>0.1</v>
      </c>
      <c r="CE308">
        <v>140545.98750000002</v>
      </c>
      <c r="CF308">
        <v>0.1</v>
      </c>
      <c r="CG308">
        <v>14054.598750000003</v>
      </c>
      <c r="CH308">
        <v>126491.38875000001</v>
      </c>
      <c r="CI308">
        <v>1264913.8875</v>
      </c>
      <c r="CJ308">
        <v>1391405.2762499999</v>
      </c>
      <c r="CK308">
        <v>2710.125</v>
      </c>
    </row>
    <row r="309" spans="62:89" x14ac:dyDescent="0.25">
      <c r="BJ309" s="1" t="s">
        <v>738</v>
      </c>
      <c r="BK309" s="1" t="s">
        <v>739</v>
      </c>
      <c r="BL309" s="1" t="str">
        <f>VLOOKUP(BK309,INVENTARIOHABITTA[#All],8,FALSE)</f>
        <v>ESTANDAR A</v>
      </c>
      <c r="BO309" s="1" t="s">
        <v>2379</v>
      </c>
      <c r="BP309" s="1" t="s">
        <v>7992</v>
      </c>
      <c r="BQ309" s="1" t="s">
        <v>7638</v>
      </c>
      <c r="BR309" s="1" t="s">
        <v>7639</v>
      </c>
      <c r="BS309" s="1" t="s">
        <v>7979</v>
      </c>
      <c r="BT309">
        <v>14</v>
      </c>
      <c r="BU309" s="1" t="s">
        <v>7</v>
      </c>
      <c r="BV309" s="1" t="s">
        <v>1558</v>
      </c>
      <c r="BW309">
        <v>602.82000000000005</v>
      </c>
      <c r="BX309" s="1" t="s">
        <v>7641</v>
      </c>
      <c r="BY309">
        <v>3650</v>
      </c>
      <c r="BZ309">
        <v>2200293</v>
      </c>
      <c r="CA309">
        <v>0.25</v>
      </c>
      <c r="CB309">
        <v>2737.5</v>
      </c>
      <c r="CC309">
        <v>1650219.7500000002</v>
      </c>
      <c r="CD309">
        <v>0.1</v>
      </c>
      <c r="CE309">
        <v>165021.97500000003</v>
      </c>
      <c r="CF309">
        <v>0.10000000000000002</v>
      </c>
      <c r="CG309">
        <v>16502.197500000006</v>
      </c>
      <c r="CH309">
        <v>148519.77750000003</v>
      </c>
      <c r="CI309">
        <v>1485197.7650000001</v>
      </c>
      <c r="CJ309">
        <v>1633717.5425000002</v>
      </c>
      <c r="CK309">
        <v>2710.1249834113005</v>
      </c>
    </row>
    <row r="310" spans="62:89" x14ac:dyDescent="0.25">
      <c r="BJ310" s="1" t="s">
        <v>740</v>
      </c>
      <c r="BK310" s="1" t="s">
        <v>741</v>
      </c>
      <c r="BL310" s="1" t="str">
        <f>VLOOKUP(BK310,INVENTARIOHABITTA[#All],8,FALSE)</f>
        <v>ESTANDAR A</v>
      </c>
      <c r="BO310" s="1" t="s">
        <v>2381</v>
      </c>
      <c r="BP310" s="1" t="s">
        <v>7993</v>
      </c>
      <c r="BQ310" s="1" t="s">
        <v>7638</v>
      </c>
      <c r="BR310" s="1" t="s">
        <v>7639</v>
      </c>
      <c r="BS310" s="1" t="s">
        <v>7979</v>
      </c>
      <c r="BT310">
        <v>15</v>
      </c>
      <c r="BU310" s="1" t="s">
        <v>7</v>
      </c>
      <c r="BV310" s="1" t="s">
        <v>1558</v>
      </c>
      <c r="BW310">
        <v>504</v>
      </c>
      <c r="BX310" s="1" t="s">
        <v>7641</v>
      </c>
      <c r="BY310">
        <v>3650</v>
      </c>
      <c r="BZ310">
        <v>1839600</v>
      </c>
      <c r="CA310">
        <v>0.25</v>
      </c>
      <c r="CB310">
        <v>2737.5</v>
      </c>
      <c r="CC310">
        <v>1379700</v>
      </c>
      <c r="CD310">
        <v>0.1</v>
      </c>
      <c r="CE310">
        <v>137970</v>
      </c>
      <c r="CF310">
        <v>0.1</v>
      </c>
      <c r="CG310">
        <v>13797</v>
      </c>
      <c r="CH310">
        <v>124173</v>
      </c>
      <c r="CI310">
        <v>1241730</v>
      </c>
      <c r="CJ310">
        <v>1365903</v>
      </c>
      <c r="CK310">
        <v>2710.125</v>
      </c>
    </row>
    <row r="311" spans="62:89" x14ac:dyDescent="0.25">
      <c r="BJ311" s="1" t="s">
        <v>742</v>
      </c>
      <c r="BK311" s="1" t="s">
        <v>743</v>
      </c>
      <c r="BL311" s="1" t="str">
        <f>VLOOKUP(BK311,INVENTARIOHABITTA[#All],8,FALSE)</f>
        <v>ESTANDAR A</v>
      </c>
      <c r="BO311" s="1" t="s">
        <v>2383</v>
      </c>
      <c r="BP311" s="1" t="s">
        <v>7994</v>
      </c>
      <c r="BQ311" s="1" t="s">
        <v>7638</v>
      </c>
      <c r="BR311" s="1" t="s">
        <v>7639</v>
      </c>
      <c r="BS311" s="1" t="s">
        <v>7979</v>
      </c>
      <c r="BT311">
        <v>16</v>
      </c>
      <c r="BU311" s="1" t="s">
        <v>7</v>
      </c>
      <c r="BV311" s="1" t="s">
        <v>1558</v>
      </c>
      <c r="BW311">
        <v>504</v>
      </c>
      <c r="BX311" s="1" t="s">
        <v>7641</v>
      </c>
      <c r="BY311">
        <v>3650</v>
      </c>
      <c r="BZ311">
        <v>1839600</v>
      </c>
      <c r="CA311">
        <v>0.25</v>
      </c>
      <c r="CB311">
        <v>2737.5</v>
      </c>
      <c r="CC311">
        <v>1379700</v>
      </c>
      <c r="CD311">
        <v>0.1</v>
      </c>
      <c r="CE311">
        <v>137970</v>
      </c>
      <c r="CF311">
        <v>0.1</v>
      </c>
      <c r="CG311">
        <v>13797</v>
      </c>
      <c r="CH311">
        <v>124173</v>
      </c>
      <c r="CI311">
        <v>1241730</v>
      </c>
      <c r="CJ311">
        <v>1365903</v>
      </c>
      <c r="CK311">
        <v>2710.125</v>
      </c>
    </row>
    <row r="312" spans="62:89" x14ac:dyDescent="0.25">
      <c r="BJ312" s="1" t="s">
        <v>744</v>
      </c>
      <c r="BK312" s="1" t="s">
        <v>745</v>
      </c>
      <c r="BL312" s="1" t="str">
        <f>VLOOKUP(BK312,INVENTARIOHABITTA[#All],8,FALSE)</f>
        <v>ESTANDAR A</v>
      </c>
      <c r="BO312" s="1" t="s">
        <v>2385</v>
      </c>
      <c r="BP312" s="1" t="s">
        <v>7995</v>
      </c>
      <c r="BQ312" s="1" t="s">
        <v>7638</v>
      </c>
      <c r="BR312" s="1" t="s">
        <v>7639</v>
      </c>
      <c r="BS312" s="1" t="s">
        <v>7979</v>
      </c>
      <c r="BT312">
        <v>17</v>
      </c>
      <c r="BU312" s="1" t="s">
        <v>7</v>
      </c>
      <c r="BV312" s="1" t="s">
        <v>1558</v>
      </c>
      <c r="BW312">
        <v>504</v>
      </c>
      <c r="BX312" s="1" t="s">
        <v>7641</v>
      </c>
      <c r="BY312">
        <v>3650</v>
      </c>
      <c r="BZ312">
        <v>1839600</v>
      </c>
      <c r="CA312">
        <v>0.25</v>
      </c>
      <c r="CB312">
        <v>2737.5</v>
      </c>
      <c r="CC312">
        <v>1379700</v>
      </c>
      <c r="CD312">
        <v>0.1</v>
      </c>
      <c r="CE312">
        <v>137970</v>
      </c>
      <c r="CF312">
        <v>0</v>
      </c>
      <c r="CG312">
        <v>0</v>
      </c>
      <c r="CH312">
        <v>137970</v>
      </c>
      <c r="CI312">
        <v>1241730</v>
      </c>
      <c r="CJ312">
        <v>1379700</v>
      </c>
      <c r="CK312">
        <v>2737.5</v>
      </c>
    </row>
    <row r="313" spans="62:89" x14ac:dyDescent="0.25">
      <c r="BJ313" s="1" t="s">
        <v>746</v>
      </c>
      <c r="BK313" s="1" t="s">
        <v>747</v>
      </c>
      <c r="BL313" s="1" t="str">
        <f>VLOOKUP(BK313,INVENTARIOHABITTA[#All],8,FALSE)</f>
        <v>PREMIUM AA</v>
      </c>
      <c r="BO313" s="1" t="s">
        <v>2387</v>
      </c>
      <c r="BP313" s="1" t="s">
        <v>7996</v>
      </c>
      <c r="BQ313" s="1" t="s">
        <v>7638</v>
      </c>
      <c r="BR313" s="1" t="s">
        <v>7639</v>
      </c>
      <c r="BS313" s="1" t="s">
        <v>7979</v>
      </c>
      <c r="BT313">
        <v>18</v>
      </c>
      <c r="BU313" s="1" t="s">
        <v>7</v>
      </c>
      <c r="BV313" s="1" t="s">
        <v>1558</v>
      </c>
      <c r="BW313">
        <v>504</v>
      </c>
      <c r="BX313" s="1" t="s">
        <v>7641</v>
      </c>
      <c r="BY313">
        <v>3650</v>
      </c>
      <c r="BZ313">
        <v>1839600</v>
      </c>
      <c r="CA313">
        <v>0.25</v>
      </c>
      <c r="CB313">
        <v>2737.5</v>
      </c>
      <c r="CC313">
        <v>1379700</v>
      </c>
      <c r="CD313">
        <v>0.1</v>
      </c>
      <c r="CE313">
        <v>137970</v>
      </c>
      <c r="CF313">
        <v>0.1</v>
      </c>
      <c r="CG313">
        <v>13797</v>
      </c>
      <c r="CH313">
        <v>124173</v>
      </c>
      <c r="CI313">
        <v>1241730</v>
      </c>
      <c r="CJ313">
        <v>1365903</v>
      </c>
      <c r="CK313">
        <v>2710.125</v>
      </c>
    </row>
    <row r="314" spans="62:89" x14ac:dyDescent="0.25">
      <c r="BJ314" s="1" t="s">
        <v>748</v>
      </c>
      <c r="BK314" s="1" t="s">
        <v>749</v>
      </c>
      <c r="BL314" s="1" t="str">
        <f>VLOOKUP(BK314,INVENTARIOHABITTA[#All],8,FALSE)</f>
        <v>PREMIUM A</v>
      </c>
      <c r="BO314" s="1" t="s">
        <v>2389</v>
      </c>
      <c r="BP314" s="1" t="s">
        <v>7997</v>
      </c>
      <c r="BQ314" s="1" t="s">
        <v>7638</v>
      </c>
      <c r="BR314" s="1" t="s">
        <v>7639</v>
      </c>
      <c r="BS314" s="1" t="s">
        <v>7979</v>
      </c>
      <c r="BT314">
        <v>19</v>
      </c>
      <c r="BU314" s="1" t="s">
        <v>7</v>
      </c>
      <c r="BV314" s="1" t="s">
        <v>1558</v>
      </c>
      <c r="BW314">
        <v>504</v>
      </c>
      <c r="BX314" s="1" t="s">
        <v>7641</v>
      </c>
      <c r="BY314">
        <v>3650</v>
      </c>
      <c r="BZ314">
        <v>1839600</v>
      </c>
      <c r="CA314">
        <v>0.3</v>
      </c>
      <c r="CB314">
        <v>2555</v>
      </c>
      <c r="CC314">
        <v>1287720</v>
      </c>
      <c r="CD314">
        <v>0.1</v>
      </c>
      <c r="CE314">
        <v>128772</v>
      </c>
      <c r="CF314">
        <v>0.1</v>
      </c>
      <c r="CG314">
        <v>12877.2</v>
      </c>
      <c r="CH314">
        <v>115894.8</v>
      </c>
      <c r="CI314">
        <v>1158948</v>
      </c>
      <c r="CJ314">
        <v>1274842.8</v>
      </c>
      <c r="CK314">
        <v>2529.4500000000003</v>
      </c>
    </row>
    <row r="315" spans="62:89" x14ac:dyDescent="0.25">
      <c r="BJ315" s="1" t="s">
        <v>750</v>
      </c>
      <c r="BK315" s="1" t="s">
        <v>751</v>
      </c>
      <c r="BL315" s="1" t="str">
        <f>VLOOKUP(BK315,INVENTARIOHABITTA[#All],8,FALSE)</f>
        <v>ESTANDAR A</v>
      </c>
      <c r="BO315" s="1" t="s">
        <v>2391</v>
      </c>
      <c r="BP315" s="1" t="s">
        <v>7998</v>
      </c>
      <c r="BQ315" s="1" t="s">
        <v>7638</v>
      </c>
      <c r="BR315" s="1" t="s">
        <v>7639</v>
      </c>
      <c r="BS315" s="1" t="s">
        <v>7979</v>
      </c>
      <c r="BT315">
        <v>20</v>
      </c>
      <c r="BU315" s="1" t="s">
        <v>7</v>
      </c>
      <c r="BV315" s="1" t="s">
        <v>171</v>
      </c>
      <c r="BW315">
        <v>390.04</v>
      </c>
      <c r="BX315" s="1" t="s">
        <v>7641</v>
      </c>
      <c r="BY315">
        <v>3650</v>
      </c>
      <c r="BZ315">
        <v>1423646</v>
      </c>
      <c r="CA315">
        <v>0.25</v>
      </c>
      <c r="CB315">
        <v>2737.5</v>
      </c>
      <c r="CC315">
        <v>1067734.5</v>
      </c>
      <c r="CD315">
        <v>9.9999998126875184E-2</v>
      </c>
      <c r="CE315">
        <v>106773.448</v>
      </c>
      <c r="CF315">
        <v>0.1</v>
      </c>
      <c r="CG315">
        <v>10677.344800000001</v>
      </c>
      <c r="CH315">
        <v>96096.103199999998</v>
      </c>
      <c r="CI315">
        <v>960961.05200000003</v>
      </c>
      <c r="CJ315">
        <v>1057057.1551999999</v>
      </c>
      <c r="CK315">
        <v>2710.1250005127677</v>
      </c>
    </row>
    <row r="316" spans="62:89" x14ac:dyDescent="0.25">
      <c r="BJ316" s="1" t="s">
        <v>752</v>
      </c>
      <c r="BK316" s="1" t="s">
        <v>753</v>
      </c>
      <c r="BL316" s="1" t="str">
        <f>VLOOKUP(BK316,INVENTARIOHABITTA[#All],8,FALSE)</f>
        <v>PREMIUM AA</v>
      </c>
      <c r="BO316" s="1" t="s">
        <v>2393</v>
      </c>
      <c r="BP316" s="1" t="s">
        <v>7999</v>
      </c>
      <c r="BQ316" s="1" t="s">
        <v>7638</v>
      </c>
      <c r="BR316" s="1" t="s">
        <v>7639</v>
      </c>
      <c r="BS316" s="1" t="s">
        <v>7979</v>
      </c>
      <c r="BT316">
        <v>21</v>
      </c>
      <c r="BU316" s="1" t="s">
        <v>7</v>
      </c>
      <c r="BV316" s="1" t="s">
        <v>1558</v>
      </c>
      <c r="BW316">
        <v>408</v>
      </c>
      <c r="BX316" s="1" t="s">
        <v>7641</v>
      </c>
      <c r="BY316">
        <v>3650</v>
      </c>
      <c r="BZ316">
        <v>1489200</v>
      </c>
      <c r="CA316">
        <v>0.28000000000000003</v>
      </c>
      <c r="CB316">
        <v>2628</v>
      </c>
      <c r="CC316">
        <v>1072224</v>
      </c>
      <c r="CD316">
        <v>0.08</v>
      </c>
      <c r="CE316">
        <v>85777.919999999998</v>
      </c>
      <c r="CF316">
        <v>0.10000000000000002</v>
      </c>
      <c r="CG316">
        <v>8577.7920000000013</v>
      </c>
      <c r="CH316">
        <v>77200.127999999997</v>
      </c>
      <c r="CI316">
        <v>986446.08</v>
      </c>
      <c r="CJ316">
        <v>1063646.2079999999</v>
      </c>
      <c r="CK316">
        <v>2606.9759999999997</v>
      </c>
    </row>
    <row r="317" spans="62:89" x14ac:dyDescent="0.25">
      <c r="BJ317" s="1" t="s">
        <v>754</v>
      </c>
      <c r="BK317" s="1" t="s">
        <v>755</v>
      </c>
      <c r="BL317" s="1" t="str">
        <f>VLOOKUP(BK317,INVENTARIOHABITTA[#All],8,FALSE)</f>
        <v>ESTANDAR A</v>
      </c>
      <c r="BO317" s="1" t="s">
        <v>2395</v>
      </c>
      <c r="BP317" s="1" t="s">
        <v>8000</v>
      </c>
      <c r="BQ317" s="1" t="s">
        <v>7638</v>
      </c>
      <c r="BR317" s="1" t="s">
        <v>7639</v>
      </c>
      <c r="BS317" s="1" t="s">
        <v>7979</v>
      </c>
      <c r="BT317">
        <v>22</v>
      </c>
      <c r="BU317" s="1" t="s">
        <v>7</v>
      </c>
      <c r="BV317" s="1" t="s">
        <v>1558</v>
      </c>
      <c r="BW317">
        <v>408</v>
      </c>
      <c r="BX317" s="1" t="s">
        <v>7641</v>
      </c>
      <c r="BY317">
        <v>3650</v>
      </c>
      <c r="BZ317">
        <v>1489200</v>
      </c>
      <c r="CA317">
        <v>0.25</v>
      </c>
      <c r="CB317">
        <v>2737.5</v>
      </c>
      <c r="CC317">
        <v>1116900</v>
      </c>
      <c r="CD317">
        <v>0.1</v>
      </c>
      <c r="CE317">
        <v>111690</v>
      </c>
      <c r="CF317">
        <v>0.1</v>
      </c>
      <c r="CG317">
        <v>11169</v>
      </c>
      <c r="CH317">
        <v>100521</v>
      </c>
      <c r="CI317">
        <v>1005210</v>
      </c>
      <c r="CJ317">
        <v>1105731</v>
      </c>
      <c r="CK317">
        <v>2710.125</v>
      </c>
    </row>
    <row r="318" spans="62:89" x14ac:dyDescent="0.25">
      <c r="BJ318" s="1" t="s">
        <v>756</v>
      </c>
      <c r="BK318" s="1" t="s">
        <v>757</v>
      </c>
      <c r="BL318" s="1" t="str">
        <f>VLOOKUP(BK318,INVENTARIOHABITTA[#All],8,FALSE)</f>
        <v>ESTANDAR A</v>
      </c>
      <c r="BO318" s="1" t="s">
        <v>2397</v>
      </c>
      <c r="BP318" s="1" t="s">
        <v>8001</v>
      </c>
      <c r="BQ318" s="1" t="s">
        <v>7638</v>
      </c>
      <c r="BR318" s="1" t="s">
        <v>7639</v>
      </c>
      <c r="BS318" s="1" t="s">
        <v>7979</v>
      </c>
      <c r="BT318">
        <v>23</v>
      </c>
      <c r="BU318" s="1" t="s">
        <v>7</v>
      </c>
      <c r="BV318" s="1" t="s">
        <v>1558</v>
      </c>
      <c r="BW318">
        <v>408</v>
      </c>
      <c r="BX318" s="1" t="s">
        <v>7641</v>
      </c>
      <c r="BY318">
        <v>3650</v>
      </c>
      <c r="BZ318">
        <v>1489200</v>
      </c>
      <c r="CA318">
        <v>0.25</v>
      </c>
      <c r="CB318">
        <v>2737.5</v>
      </c>
      <c r="CC318">
        <v>1116900</v>
      </c>
      <c r="CD318">
        <v>0.1</v>
      </c>
      <c r="CE318">
        <v>111690</v>
      </c>
      <c r="CF318">
        <v>0</v>
      </c>
      <c r="CG318">
        <v>0</v>
      </c>
      <c r="CH318">
        <v>111690</v>
      </c>
      <c r="CI318">
        <v>1005210</v>
      </c>
      <c r="CJ318">
        <v>1116900</v>
      </c>
      <c r="CK318">
        <v>2737.5</v>
      </c>
    </row>
    <row r="319" spans="62:89" x14ac:dyDescent="0.25">
      <c r="BJ319" s="1" t="s">
        <v>758</v>
      </c>
      <c r="BK319" s="1" t="s">
        <v>759</v>
      </c>
      <c r="BL319" s="1" t="str">
        <f>VLOOKUP(BK319,INVENTARIOHABITTA[#All],8,FALSE)</f>
        <v>ESTANDAR A</v>
      </c>
      <c r="BO319" s="1" t="s">
        <v>2399</v>
      </c>
      <c r="BP319" s="1" t="s">
        <v>8002</v>
      </c>
      <c r="BQ319" s="1" t="s">
        <v>7638</v>
      </c>
      <c r="BR319" s="1" t="s">
        <v>7639</v>
      </c>
      <c r="BS319" s="1" t="s">
        <v>7979</v>
      </c>
      <c r="BT319">
        <v>24</v>
      </c>
      <c r="BU319" s="1" t="s">
        <v>7</v>
      </c>
      <c r="BV319" s="1" t="s">
        <v>1558</v>
      </c>
      <c r="BW319">
        <v>408</v>
      </c>
      <c r="BX319" s="1" t="s">
        <v>7641</v>
      </c>
      <c r="BY319">
        <v>3650</v>
      </c>
      <c r="BZ319">
        <v>1489200</v>
      </c>
      <c r="CA319">
        <v>0.25</v>
      </c>
      <c r="CB319">
        <v>2737.5</v>
      </c>
      <c r="CC319">
        <v>1116900</v>
      </c>
      <c r="CD319">
        <v>0.1</v>
      </c>
      <c r="CE319">
        <v>111690</v>
      </c>
      <c r="CF319">
        <v>0</v>
      </c>
      <c r="CG319">
        <v>0</v>
      </c>
      <c r="CH319">
        <v>111690</v>
      </c>
      <c r="CI319">
        <v>1005210</v>
      </c>
      <c r="CJ319">
        <v>1116900</v>
      </c>
      <c r="CK319">
        <v>2737.5</v>
      </c>
    </row>
    <row r="320" spans="62:89" x14ac:dyDescent="0.25">
      <c r="BJ320" s="1" t="s">
        <v>760</v>
      </c>
      <c r="BK320" s="1" t="s">
        <v>761</v>
      </c>
      <c r="BL320" s="1" t="str">
        <f>VLOOKUP(BK320,INVENTARIOHABITTA[#All],8,FALSE)</f>
        <v>ESTANDAR A</v>
      </c>
      <c r="BO320" s="1" t="s">
        <v>2401</v>
      </c>
      <c r="BP320" s="1" t="s">
        <v>8003</v>
      </c>
      <c r="BQ320" s="1" t="s">
        <v>7638</v>
      </c>
      <c r="BR320" s="1" t="s">
        <v>7639</v>
      </c>
      <c r="BS320" s="1" t="s">
        <v>7979</v>
      </c>
      <c r="BT320">
        <v>25</v>
      </c>
      <c r="BU320" s="1" t="s">
        <v>7</v>
      </c>
      <c r="BV320" s="1" t="s">
        <v>1558</v>
      </c>
      <c r="BW320">
        <v>408</v>
      </c>
      <c r="BX320" s="1" t="s">
        <v>7641</v>
      </c>
      <c r="BY320">
        <v>3650</v>
      </c>
      <c r="BZ320">
        <v>1489200</v>
      </c>
      <c r="CA320">
        <v>0.25</v>
      </c>
      <c r="CB320">
        <v>2737.5</v>
      </c>
      <c r="CC320">
        <v>1116900</v>
      </c>
      <c r="CD320">
        <v>0.1</v>
      </c>
      <c r="CE320">
        <v>111690</v>
      </c>
      <c r="CF320">
        <v>0</v>
      </c>
      <c r="CG320">
        <v>0</v>
      </c>
      <c r="CH320">
        <v>111690</v>
      </c>
      <c r="CI320">
        <v>1005210</v>
      </c>
      <c r="CJ320">
        <v>1116900</v>
      </c>
      <c r="CK320">
        <v>2737.5</v>
      </c>
    </row>
    <row r="321" spans="62:89" x14ac:dyDescent="0.25">
      <c r="BJ321" s="1" t="s">
        <v>762</v>
      </c>
      <c r="BK321" s="1" t="s">
        <v>763</v>
      </c>
      <c r="BL321" s="1" t="str">
        <f>VLOOKUP(BK321,INVENTARIOHABITTA[#All],8,FALSE)</f>
        <v>ESTANDAR A</v>
      </c>
      <c r="BO321" s="1" t="s">
        <v>2403</v>
      </c>
      <c r="BP321" s="1" t="s">
        <v>8004</v>
      </c>
      <c r="BQ321" s="1" t="s">
        <v>7638</v>
      </c>
      <c r="BR321" s="1" t="s">
        <v>7639</v>
      </c>
      <c r="BS321" s="1" t="s">
        <v>7979</v>
      </c>
      <c r="BT321">
        <v>26</v>
      </c>
      <c r="BU321" s="1" t="s">
        <v>7</v>
      </c>
      <c r="BV321" s="1" t="s">
        <v>1558</v>
      </c>
      <c r="BW321">
        <v>408</v>
      </c>
      <c r="BX321" s="1" t="s">
        <v>7641</v>
      </c>
      <c r="BY321">
        <v>3650</v>
      </c>
      <c r="BZ321">
        <v>1489200</v>
      </c>
      <c r="CA321">
        <v>0.25</v>
      </c>
      <c r="CB321">
        <v>2737.5</v>
      </c>
      <c r="CC321">
        <v>1116900</v>
      </c>
      <c r="CD321">
        <v>0.1</v>
      </c>
      <c r="CE321">
        <v>111690</v>
      </c>
      <c r="CF321">
        <v>0</v>
      </c>
      <c r="CG321">
        <v>0</v>
      </c>
      <c r="CH321">
        <v>111690</v>
      </c>
      <c r="CI321">
        <v>1005210</v>
      </c>
      <c r="CJ321">
        <v>1116900</v>
      </c>
      <c r="CK321">
        <v>2737.5</v>
      </c>
    </row>
    <row r="322" spans="62:89" x14ac:dyDescent="0.25">
      <c r="BJ322" s="1" t="s">
        <v>764</v>
      </c>
      <c r="BK322" s="1" t="s">
        <v>765</v>
      </c>
      <c r="BL322" s="1" t="str">
        <f>VLOOKUP(BK322,INVENTARIOHABITTA[#All],8,FALSE)</f>
        <v>PREMIUM A</v>
      </c>
      <c r="BO322" s="1" t="s">
        <v>2405</v>
      </c>
      <c r="BP322" s="1" t="s">
        <v>8005</v>
      </c>
      <c r="BQ322" s="1" t="s">
        <v>7638</v>
      </c>
      <c r="BR322" s="1" t="s">
        <v>7639</v>
      </c>
      <c r="BS322" s="1" t="s">
        <v>7979</v>
      </c>
      <c r="BT322">
        <v>27</v>
      </c>
      <c r="BU322" s="1" t="s">
        <v>7</v>
      </c>
      <c r="BV322" s="1" t="s">
        <v>1558</v>
      </c>
      <c r="BW322">
        <v>408</v>
      </c>
      <c r="BX322" s="1" t="s">
        <v>7641</v>
      </c>
      <c r="BY322">
        <v>3650</v>
      </c>
      <c r="BZ322">
        <v>1489200</v>
      </c>
      <c r="CA322">
        <v>0.25</v>
      </c>
      <c r="CB322">
        <v>2737.5</v>
      </c>
      <c r="CC322">
        <v>1116900</v>
      </c>
      <c r="CD322">
        <v>0.1</v>
      </c>
      <c r="CE322">
        <v>111690</v>
      </c>
      <c r="CF322">
        <v>0.1</v>
      </c>
      <c r="CG322">
        <v>11169</v>
      </c>
      <c r="CH322">
        <v>100521</v>
      </c>
      <c r="CI322">
        <v>1005210</v>
      </c>
      <c r="CJ322">
        <v>1105731</v>
      </c>
      <c r="CK322">
        <v>2710.125</v>
      </c>
    </row>
    <row r="323" spans="62:89" x14ac:dyDescent="0.25">
      <c r="BJ323" s="1" t="s">
        <v>766</v>
      </c>
      <c r="BK323" s="1" t="s">
        <v>767</v>
      </c>
      <c r="BL323" s="1" t="str">
        <f>VLOOKUP(BK323,INVENTARIOHABITTA[#All],8,FALSE)</f>
        <v>PREMIUM A</v>
      </c>
      <c r="BO323" s="1" t="s">
        <v>2407</v>
      </c>
      <c r="BP323" s="1" t="s">
        <v>8006</v>
      </c>
      <c r="BQ323" s="1" t="s">
        <v>7638</v>
      </c>
      <c r="BR323" s="1" t="s">
        <v>7639</v>
      </c>
      <c r="BS323" s="1" t="s">
        <v>7979</v>
      </c>
      <c r="BT323">
        <v>28</v>
      </c>
      <c r="BU323" s="1" t="s">
        <v>7</v>
      </c>
      <c r="BV323" s="1" t="s">
        <v>1558</v>
      </c>
      <c r="BW323">
        <v>408</v>
      </c>
      <c r="BX323" s="1" t="s">
        <v>7641</v>
      </c>
      <c r="BY323">
        <v>3650</v>
      </c>
      <c r="BZ323">
        <v>1489200</v>
      </c>
      <c r="CA323">
        <v>0.25</v>
      </c>
      <c r="CB323">
        <v>2737.5</v>
      </c>
      <c r="CC323">
        <v>1116900</v>
      </c>
      <c r="CD323">
        <v>0.1</v>
      </c>
      <c r="CE323">
        <v>111690</v>
      </c>
      <c r="CF323">
        <v>0.1</v>
      </c>
      <c r="CG323">
        <v>11169</v>
      </c>
      <c r="CH323">
        <v>100521</v>
      </c>
      <c r="CI323">
        <v>1005210</v>
      </c>
      <c r="CJ323">
        <v>1105731</v>
      </c>
      <c r="CK323">
        <v>2710.125</v>
      </c>
    </row>
    <row r="324" spans="62:89" x14ac:dyDescent="0.25">
      <c r="BJ324" s="1" t="s">
        <v>768</v>
      </c>
      <c r="BK324" s="1" t="s">
        <v>769</v>
      </c>
      <c r="BL324" s="1" t="str">
        <f>VLOOKUP(BK324,INVENTARIOHABITTA[#All],8,FALSE)</f>
        <v>ESTANDAR A</v>
      </c>
      <c r="BP324" s="1" t="s">
        <v>8007</v>
      </c>
      <c r="BQ324" s="1" t="s">
        <v>7638</v>
      </c>
      <c r="BR324" s="1" t="s">
        <v>7639</v>
      </c>
      <c r="BS324" s="1" t="s">
        <v>7979</v>
      </c>
      <c r="BT324">
        <v>29</v>
      </c>
      <c r="BU324" s="1" t="s">
        <v>7</v>
      </c>
      <c r="BV324" s="1" t="s">
        <v>339</v>
      </c>
      <c r="BW324">
        <v>420</v>
      </c>
      <c r="BX324" s="1" t="s">
        <v>7642</v>
      </c>
      <c r="BY324">
        <v>5770.3</v>
      </c>
      <c r="BZ324">
        <v>2423526</v>
      </c>
      <c r="CA324">
        <v>0.3</v>
      </c>
      <c r="CB324">
        <v>4039.21</v>
      </c>
      <c r="CC324">
        <v>1696468.2</v>
      </c>
      <c r="CD324">
        <v>0.46</v>
      </c>
      <c r="CE324">
        <v>780375.37199999997</v>
      </c>
      <c r="CF324">
        <v>0</v>
      </c>
      <c r="CG324">
        <v>0</v>
      </c>
      <c r="CH324">
        <v>780375.37199999997</v>
      </c>
      <c r="CI324">
        <v>916092.82799999998</v>
      </c>
      <c r="CJ324">
        <v>1696468.2</v>
      </c>
      <c r="CK324">
        <v>4039.21</v>
      </c>
    </row>
    <row r="325" spans="62:89" x14ac:dyDescent="0.25">
      <c r="BJ325" s="1" t="s">
        <v>770</v>
      </c>
      <c r="BK325" s="1" t="s">
        <v>771</v>
      </c>
      <c r="BL325" s="1" t="str">
        <f>VLOOKUP(BK325,INVENTARIOHABITTA[#All],8,FALSE)</f>
        <v>ESTANDAR A</v>
      </c>
      <c r="BP325" s="1" t="s">
        <v>8007</v>
      </c>
      <c r="BQ325" s="1" t="s">
        <v>7638</v>
      </c>
      <c r="BR325" s="1" t="s">
        <v>7639</v>
      </c>
      <c r="BS325" s="1" t="s">
        <v>7979</v>
      </c>
      <c r="BT325">
        <v>29</v>
      </c>
      <c r="BU325" s="1" t="s">
        <v>7</v>
      </c>
      <c r="BV325" s="1" t="s">
        <v>339</v>
      </c>
      <c r="BW325">
        <v>420</v>
      </c>
      <c r="BX325" s="1" t="s">
        <v>7641</v>
      </c>
      <c r="BY325">
        <v>3650</v>
      </c>
      <c r="BZ325">
        <v>1533000</v>
      </c>
      <c r="CA325">
        <v>0.25</v>
      </c>
      <c r="CB325">
        <v>2737.5</v>
      </c>
      <c r="CC325">
        <v>1149750</v>
      </c>
      <c r="CD325">
        <v>0.1</v>
      </c>
      <c r="CE325">
        <v>114975</v>
      </c>
      <c r="CF325">
        <v>0.1</v>
      </c>
      <c r="CG325">
        <v>11497.5</v>
      </c>
      <c r="CH325">
        <v>103477.5</v>
      </c>
      <c r="CI325">
        <v>1034775</v>
      </c>
      <c r="CJ325">
        <v>1138252.5</v>
      </c>
      <c r="CK325">
        <v>2710.125</v>
      </c>
    </row>
    <row r="326" spans="62:89" x14ac:dyDescent="0.25">
      <c r="BJ326" s="1" t="s">
        <v>772</v>
      </c>
      <c r="BK326" s="1" t="s">
        <v>773</v>
      </c>
      <c r="BL326" s="1" t="str">
        <f>VLOOKUP(BK326,INVENTARIOHABITTA[#All],8,FALSE)</f>
        <v>ESTANDAR A</v>
      </c>
      <c r="BO326" s="1" t="s">
        <v>2409</v>
      </c>
      <c r="BP326" s="1" t="s">
        <v>8008</v>
      </c>
      <c r="BQ326" s="1" t="s">
        <v>7638</v>
      </c>
      <c r="BR326" s="1" t="s">
        <v>8009</v>
      </c>
      <c r="BS326" s="1" t="s">
        <v>8010</v>
      </c>
      <c r="BT326">
        <v>1</v>
      </c>
      <c r="BU326" s="1" t="s">
        <v>7</v>
      </c>
      <c r="BV326" s="1" t="s">
        <v>1961</v>
      </c>
      <c r="BW326">
        <v>118.18</v>
      </c>
      <c r="BX326" s="1" t="s">
        <v>8011</v>
      </c>
      <c r="BY326">
        <v>6600</v>
      </c>
      <c r="BZ326">
        <v>779988</v>
      </c>
      <c r="CA326">
        <v>0.06</v>
      </c>
      <c r="CB326">
        <v>6204</v>
      </c>
      <c r="CC326">
        <v>733188.72000000009</v>
      </c>
      <c r="CD326">
        <v>0.1</v>
      </c>
      <c r="CE326">
        <v>73318.872000000018</v>
      </c>
      <c r="CF326">
        <v>0</v>
      </c>
      <c r="CG326">
        <v>0</v>
      </c>
      <c r="CH326">
        <v>73318.872000000018</v>
      </c>
      <c r="CI326">
        <v>659869.84800000011</v>
      </c>
      <c r="CJ326">
        <v>733188.72000000009</v>
      </c>
      <c r="CK326">
        <v>6204</v>
      </c>
    </row>
    <row r="327" spans="62:89" x14ac:dyDescent="0.25">
      <c r="BJ327" s="1" t="s">
        <v>774</v>
      </c>
      <c r="BK327" s="1" t="s">
        <v>775</v>
      </c>
      <c r="BL327" s="1" t="str">
        <f>VLOOKUP(BK327,INVENTARIOHABITTA[#All],8,FALSE)</f>
        <v>ESTANDAR A</v>
      </c>
      <c r="BP327" s="1" t="s">
        <v>8008</v>
      </c>
      <c r="BQ327" s="1" t="s">
        <v>7638</v>
      </c>
      <c r="BR327" s="1" t="s">
        <v>8009</v>
      </c>
      <c r="BS327" s="1" t="s">
        <v>8010</v>
      </c>
      <c r="BT327">
        <v>1</v>
      </c>
      <c r="BU327" s="1" t="s">
        <v>7</v>
      </c>
      <c r="BV327" s="1" t="s">
        <v>1961</v>
      </c>
      <c r="BW327">
        <v>118.18</v>
      </c>
      <c r="BX327" s="1" t="s">
        <v>8011</v>
      </c>
      <c r="BY327">
        <v>6600</v>
      </c>
      <c r="BZ327">
        <v>779988</v>
      </c>
      <c r="CA327">
        <v>0.06</v>
      </c>
      <c r="CB327">
        <v>6204</v>
      </c>
      <c r="CC327">
        <v>733188.72000000009</v>
      </c>
      <c r="CD327">
        <v>0.1</v>
      </c>
      <c r="CE327">
        <v>73318.872000000018</v>
      </c>
      <c r="CF327">
        <v>0</v>
      </c>
      <c r="CG327">
        <v>0</v>
      </c>
      <c r="CH327">
        <v>73318.872000000018</v>
      </c>
      <c r="CI327">
        <v>659869.84800000011</v>
      </c>
      <c r="CJ327">
        <v>733188.72000000009</v>
      </c>
      <c r="CK327">
        <v>6204</v>
      </c>
    </row>
    <row r="328" spans="62:89" x14ac:dyDescent="0.25">
      <c r="BJ328" s="1" t="s">
        <v>776</v>
      </c>
      <c r="BK328" s="1" t="s">
        <v>777</v>
      </c>
      <c r="BL328" s="1" t="str">
        <f>VLOOKUP(BK328,INVENTARIOHABITTA[#All],8,FALSE)</f>
        <v>ESTANDAR A</v>
      </c>
      <c r="BO328" s="1" t="s">
        <v>2411</v>
      </c>
      <c r="BP328" s="1" t="s">
        <v>8012</v>
      </c>
      <c r="BQ328" s="1" t="s">
        <v>7638</v>
      </c>
      <c r="BR328" s="1" t="s">
        <v>8009</v>
      </c>
      <c r="BS328" s="1" t="s">
        <v>8010</v>
      </c>
      <c r="BT328">
        <v>2</v>
      </c>
      <c r="BU328" s="1" t="s">
        <v>7</v>
      </c>
      <c r="BV328" s="1" t="s">
        <v>1961</v>
      </c>
      <c r="BW328">
        <v>110.59</v>
      </c>
      <c r="BX328" s="1" t="s">
        <v>8011</v>
      </c>
      <c r="BY328">
        <v>6600</v>
      </c>
      <c r="BZ328">
        <v>729894</v>
      </c>
      <c r="CA328">
        <v>0.06</v>
      </c>
      <c r="CB328">
        <v>6204</v>
      </c>
      <c r="CC328">
        <v>686100.36</v>
      </c>
      <c r="CD328">
        <v>0.1</v>
      </c>
      <c r="CE328">
        <v>68610.036000000007</v>
      </c>
      <c r="CF328">
        <v>0</v>
      </c>
      <c r="CG328">
        <v>0</v>
      </c>
      <c r="CH328">
        <v>68610.036000000007</v>
      </c>
      <c r="CI328">
        <v>617490.32400000002</v>
      </c>
      <c r="CJ328">
        <v>686100.36</v>
      </c>
      <c r="CK328">
        <v>6204</v>
      </c>
    </row>
    <row r="329" spans="62:89" x14ac:dyDescent="0.25">
      <c r="BJ329" s="1" t="s">
        <v>778</v>
      </c>
      <c r="BK329" s="1" t="s">
        <v>779</v>
      </c>
      <c r="BL329" s="1" t="str">
        <f>VLOOKUP(BK329,INVENTARIOHABITTA[#All],8,FALSE)</f>
        <v>ESTANDAR A</v>
      </c>
      <c r="BO329" s="1" t="s">
        <v>2413</v>
      </c>
      <c r="BP329" s="1" t="s">
        <v>8013</v>
      </c>
      <c r="BQ329" s="1" t="s">
        <v>7638</v>
      </c>
      <c r="BR329" s="1" t="s">
        <v>8009</v>
      </c>
      <c r="BS329" s="1" t="s">
        <v>8010</v>
      </c>
      <c r="BT329">
        <v>3</v>
      </c>
      <c r="BU329" s="1" t="s">
        <v>7</v>
      </c>
      <c r="BV329" s="1" t="s">
        <v>1961</v>
      </c>
      <c r="BW329">
        <v>110.59</v>
      </c>
      <c r="BX329" s="1" t="s">
        <v>8011</v>
      </c>
      <c r="BY329">
        <v>6600</v>
      </c>
      <c r="BZ329">
        <v>729894</v>
      </c>
      <c r="CA329">
        <v>0.06</v>
      </c>
      <c r="CB329">
        <v>6204</v>
      </c>
      <c r="CC329">
        <v>686100.36</v>
      </c>
      <c r="CD329">
        <v>0.1</v>
      </c>
      <c r="CE329">
        <v>68610.036000000007</v>
      </c>
      <c r="CF329">
        <v>0</v>
      </c>
      <c r="CG329">
        <v>0</v>
      </c>
      <c r="CH329">
        <v>68610.036000000007</v>
      </c>
      <c r="CI329">
        <v>617490.32400000002</v>
      </c>
      <c r="CJ329">
        <v>686100.36</v>
      </c>
      <c r="CK329">
        <v>6204</v>
      </c>
    </row>
    <row r="330" spans="62:89" x14ac:dyDescent="0.25">
      <c r="BJ330" s="1" t="s">
        <v>780</v>
      </c>
      <c r="BK330" s="1" t="s">
        <v>781</v>
      </c>
      <c r="BL330" s="1" t="str">
        <f>VLOOKUP(BK330,INVENTARIOHABITTA[#All],8,FALSE)</f>
        <v>ESTANDAR A</v>
      </c>
      <c r="BO330" s="1" t="s">
        <v>2415</v>
      </c>
      <c r="BP330" s="1" t="s">
        <v>8014</v>
      </c>
      <c r="BQ330" s="1" t="s">
        <v>7638</v>
      </c>
      <c r="BR330" s="1" t="s">
        <v>8009</v>
      </c>
      <c r="BS330" s="1" t="s">
        <v>8010</v>
      </c>
      <c r="BT330">
        <v>4</v>
      </c>
      <c r="BU330" s="1" t="s">
        <v>7</v>
      </c>
      <c r="BV330" s="1" t="s">
        <v>1961</v>
      </c>
      <c r="BW330">
        <v>110.59</v>
      </c>
      <c r="BX330" s="1" t="s">
        <v>8011</v>
      </c>
      <c r="BY330">
        <v>6600</v>
      </c>
      <c r="BZ330">
        <v>729894</v>
      </c>
      <c r="CA330">
        <v>0.06</v>
      </c>
      <c r="CB330">
        <v>6204</v>
      </c>
      <c r="CC330">
        <v>686100.36</v>
      </c>
      <c r="CD330">
        <v>0.1</v>
      </c>
      <c r="CE330">
        <v>68610.036000000007</v>
      </c>
      <c r="CF330">
        <v>0</v>
      </c>
      <c r="CG330">
        <v>0</v>
      </c>
      <c r="CH330">
        <v>68610.036000000007</v>
      </c>
      <c r="CI330">
        <v>617490.32400000002</v>
      </c>
      <c r="CJ330">
        <v>686100.36</v>
      </c>
      <c r="CK330">
        <v>6204</v>
      </c>
    </row>
    <row r="331" spans="62:89" x14ac:dyDescent="0.25">
      <c r="BJ331" s="1" t="s">
        <v>782</v>
      </c>
      <c r="BK331" s="1" t="s">
        <v>783</v>
      </c>
      <c r="BL331" s="1" t="str">
        <f>VLOOKUP(BK331,INVENTARIOHABITTA[#All],8,FALSE)</f>
        <v>ESTANDAR A</v>
      </c>
      <c r="BO331" s="1" t="s">
        <v>2417</v>
      </c>
      <c r="BP331" s="1" t="s">
        <v>8015</v>
      </c>
      <c r="BQ331" s="1" t="s">
        <v>7638</v>
      </c>
      <c r="BR331" s="1" t="s">
        <v>8009</v>
      </c>
      <c r="BS331" s="1" t="s">
        <v>8010</v>
      </c>
      <c r="BT331">
        <v>5</v>
      </c>
      <c r="BU331" s="1" t="s">
        <v>7</v>
      </c>
      <c r="BV331" s="1" t="s">
        <v>1961</v>
      </c>
      <c r="BW331">
        <v>110.59</v>
      </c>
      <c r="BX331" s="1" t="s">
        <v>8011</v>
      </c>
      <c r="BY331">
        <v>6600</v>
      </c>
      <c r="BZ331">
        <v>729894</v>
      </c>
      <c r="CA331">
        <v>0.06</v>
      </c>
      <c r="CB331">
        <v>6204</v>
      </c>
      <c r="CC331">
        <v>686100.36</v>
      </c>
      <c r="CD331">
        <v>0.1</v>
      </c>
      <c r="CE331">
        <v>68610.036000000007</v>
      </c>
      <c r="CF331">
        <v>0</v>
      </c>
      <c r="CG331">
        <v>0</v>
      </c>
      <c r="CH331">
        <v>68610.036000000007</v>
      </c>
      <c r="CI331">
        <v>617490.32400000002</v>
      </c>
      <c r="CJ331">
        <v>686100.36</v>
      </c>
      <c r="CK331">
        <v>6204</v>
      </c>
    </row>
    <row r="332" spans="62:89" x14ac:dyDescent="0.25">
      <c r="BJ332" s="1" t="s">
        <v>784</v>
      </c>
      <c r="BK332" s="1" t="s">
        <v>785</v>
      </c>
      <c r="BL332" s="1" t="str">
        <f>VLOOKUP(BK332,INVENTARIOHABITTA[#All],8,FALSE)</f>
        <v>ESTANDAR A</v>
      </c>
      <c r="BP332" s="1" t="s">
        <v>8015</v>
      </c>
      <c r="BQ332" s="1" t="s">
        <v>7638</v>
      </c>
      <c r="BR332" s="1" t="s">
        <v>8009</v>
      </c>
      <c r="BS332" s="1" t="s">
        <v>8010</v>
      </c>
      <c r="BT332">
        <v>5</v>
      </c>
      <c r="BU332" s="1" t="s">
        <v>7</v>
      </c>
      <c r="BV332" s="1" t="s">
        <v>1961</v>
      </c>
      <c r="BW332">
        <v>110.59</v>
      </c>
      <c r="BX332" s="1" t="s">
        <v>8011</v>
      </c>
      <c r="BY332">
        <v>6600</v>
      </c>
      <c r="BZ332">
        <v>729894</v>
      </c>
      <c r="CA332">
        <v>0.06</v>
      </c>
      <c r="CB332">
        <v>6204</v>
      </c>
      <c r="CC332">
        <v>686100.36</v>
      </c>
      <c r="CD332">
        <v>0.1</v>
      </c>
      <c r="CE332">
        <v>68610.036000000007</v>
      </c>
      <c r="CF332">
        <v>0</v>
      </c>
      <c r="CG332">
        <v>0</v>
      </c>
      <c r="CH332">
        <v>68610.036000000007</v>
      </c>
      <c r="CI332">
        <v>617490.32400000002</v>
      </c>
      <c r="CJ332">
        <v>686100.36</v>
      </c>
      <c r="CK332">
        <v>6204</v>
      </c>
    </row>
    <row r="333" spans="62:89" x14ac:dyDescent="0.25">
      <c r="BJ333" s="1" t="s">
        <v>786</v>
      </c>
      <c r="BK333" s="1" t="s">
        <v>787</v>
      </c>
      <c r="BL333" s="1" t="str">
        <f>VLOOKUP(BK333,INVENTARIOHABITTA[#All],8,FALSE)</f>
        <v>ESTANDAR A</v>
      </c>
      <c r="BO333" s="1" t="s">
        <v>2419</v>
      </c>
      <c r="BP333" s="1" t="s">
        <v>8016</v>
      </c>
      <c r="BQ333" s="1" t="s">
        <v>7638</v>
      </c>
      <c r="BR333" s="1" t="s">
        <v>8009</v>
      </c>
      <c r="BS333" s="1" t="s">
        <v>8010</v>
      </c>
      <c r="BT333">
        <v>6</v>
      </c>
      <c r="BU333" s="1" t="s">
        <v>7</v>
      </c>
      <c r="BV333" s="1" t="s">
        <v>1961</v>
      </c>
      <c r="BW333">
        <v>110.59</v>
      </c>
      <c r="BX333" s="1" t="s">
        <v>8011</v>
      </c>
      <c r="BY333">
        <v>6600</v>
      </c>
      <c r="BZ333">
        <v>729894</v>
      </c>
      <c r="CA333">
        <v>0.06</v>
      </c>
      <c r="CB333">
        <v>6204</v>
      </c>
      <c r="CC333">
        <v>686100.36</v>
      </c>
      <c r="CD333">
        <v>0.1</v>
      </c>
      <c r="CE333">
        <v>68610.036000000007</v>
      </c>
      <c r="CF333">
        <v>0</v>
      </c>
      <c r="CG333">
        <v>0</v>
      </c>
      <c r="CH333">
        <v>68610.036000000007</v>
      </c>
      <c r="CI333">
        <v>617490.32400000002</v>
      </c>
      <c r="CJ333">
        <v>686100.36</v>
      </c>
      <c r="CK333">
        <v>6204</v>
      </c>
    </row>
    <row r="334" spans="62:89" x14ac:dyDescent="0.25">
      <c r="BJ334" s="1" t="s">
        <v>788</v>
      </c>
      <c r="BK334" s="1" t="s">
        <v>789</v>
      </c>
      <c r="BL334" s="1" t="str">
        <f>VLOOKUP(BK334,INVENTARIOHABITTA[#All],8,FALSE)</f>
        <v>ESTANDAR A</v>
      </c>
      <c r="BO334" s="1" t="s">
        <v>2421</v>
      </c>
      <c r="BP334" s="1" t="s">
        <v>8017</v>
      </c>
      <c r="BQ334" s="1" t="s">
        <v>7638</v>
      </c>
      <c r="BR334" s="1" t="s">
        <v>8009</v>
      </c>
      <c r="BS334" s="1" t="s">
        <v>8010</v>
      </c>
      <c r="BT334">
        <v>7</v>
      </c>
      <c r="BU334" s="1" t="s">
        <v>7</v>
      </c>
      <c r="BV334" s="1" t="s">
        <v>1961</v>
      </c>
      <c r="BW334">
        <v>110.59</v>
      </c>
      <c r="BX334" s="1" t="s">
        <v>8011</v>
      </c>
      <c r="BY334">
        <v>6600</v>
      </c>
      <c r="BZ334">
        <v>729894</v>
      </c>
      <c r="CA334">
        <v>0.06</v>
      </c>
      <c r="CB334">
        <v>6204</v>
      </c>
      <c r="CC334">
        <v>686100.36</v>
      </c>
      <c r="CD334">
        <v>0.1</v>
      </c>
      <c r="CE334">
        <v>68610.036000000007</v>
      </c>
      <c r="CF334">
        <v>0</v>
      </c>
      <c r="CG334">
        <v>0</v>
      </c>
      <c r="CH334">
        <v>68610.036000000007</v>
      </c>
      <c r="CI334">
        <v>617490.32400000002</v>
      </c>
      <c r="CJ334">
        <v>686100.36</v>
      </c>
      <c r="CK334">
        <v>6204</v>
      </c>
    </row>
    <row r="335" spans="62:89" x14ac:dyDescent="0.25">
      <c r="BJ335" s="1" t="s">
        <v>790</v>
      </c>
      <c r="BK335" s="1" t="s">
        <v>791</v>
      </c>
      <c r="BL335" s="1" t="str">
        <f>VLOOKUP(BK335,INVENTARIOHABITTA[#All],8,FALSE)</f>
        <v>ESTANDAR A</v>
      </c>
      <c r="BO335" s="1" t="s">
        <v>2423</v>
      </c>
      <c r="BP335" s="1" t="s">
        <v>8018</v>
      </c>
      <c r="BQ335" s="1" t="s">
        <v>7638</v>
      </c>
      <c r="BR335" s="1" t="s">
        <v>8009</v>
      </c>
      <c r="BS335" s="1" t="s">
        <v>8010</v>
      </c>
      <c r="BT335">
        <v>8</v>
      </c>
      <c r="BU335" s="1" t="s">
        <v>7</v>
      </c>
      <c r="BV335" s="1" t="s">
        <v>1961</v>
      </c>
      <c r="BW335">
        <v>110.59</v>
      </c>
      <c r="BX335" s="1" t="s">
        <v>8011</v>
      </c>
      <c r="BY335">
        <v>6600</v>
      </c>
      <c r="BZ335">
        <v>729894</v>
      </c>
      <c r="CA335">
        <v>0.06</v>
      </c>
      <c r="CB335">
        <v>6204</v>
      </c>
      <c r="CC335">
        <v>686100.36</v>
      </c>
      <c r="CD335">
        <v>0.1</v>
      </c>
      <c r="CE335">
        <v>68610.036000000007</v>
      </c>
      <c r="CF335">
        <v>0</v>
      </c>
      <c r="CG335">
        <v>0</v>
      </c>
      <c r="CH335">
        <v>68610.036000000007</v>
      </c>
      <c r="CI335">
        <v>617490.32400000002</v>
      </c>
      <c r="CJ335">
        <v>686100.36</v>
      </c>
      <c r="CK335">
        <v>6204</v>
      </c>
    </row>
    <row r="336" spans="62:89" x14ac:dyDescent="0.25">
      <c r="BJ336" s="1" t="s">
        <v>792</v>
      </c>
      <c r="BK336" s="1" t="s">
        <v>793</v>
      </c>
      <c r="BL336" s="1" t="str">
        <f>VLOOKUP(BK336,INVENTARIOHABITTA[#All],8,FALSE)</f>
        <v>ESTANDAR A</v>
      </c>
      <c r="BO336" s="1" t="s">
        <v>2425</v>
      </c>
      <c r="BP336" s="1" t="s">
        <v>8019</v>
      </c>
      <c r="BQ336" s="1" t="s">
        <v>7638</v>
      </c>
      <c r="BR336" s="1" t="s">
        <v>8009</v>
      </c>
      <c r="BS336" s="1" t="s">
        <v>8010</v>
      </c>
      <c r="BT336">
        <v>9</v>
      </c>
      <c r="BU336" s="1" t="s">
        <v>7</v>
      </c>
      <c r="BV336" s="1" t="s">
        <v>1961</v>
      </c>
      <c r="BW336">
        <v>110.59</v>
      </c>
      <c r="BX336" s="1" t="s">
        <v>8011</v>
      </c>
      <c r="BY336">
        <v>6600</v>
      </c>
      <c r="BZ336">
        <v>729894</v>
      </c>
      <c r="CA336">
        <v>0.06</v>
      </c>
      <c r="CB336">
        <v>6204</v>
      </c>
      <c r="CC336">
        <v>686100.36</v>
      </c>
      <c r="CD336">
        <v>0.1</v>
      </c>
      <c r="CE336">
        <v>68610.036000000007</v>
      </c>
      <c r="CF336">
        <v>0</v>
      </c>
      <c r="CG336">
        <v>0</v>
      </c>
      <c r="CH336">
        <v>68610.036000000007</v>
      </c>
      <c r="CI336">
        <v>617490.32400000002</v>
      </c>
      <c r="CJ336">
        <v>686100.36</v>
      </c>
      <c r="CK336">
        <v>6204</v>
      </c>
    </row>
    <row r="337" spans="62:89" x14ac:dyDescent="0.25">
      <c r="BJ337" s="1" t="s">
        <v>794</v>
      </c>
      <c r="BK337" s="1" t="s">
        <v>795</v>
      </c>
      <c r="BL337" s="1" t="str">
        <f>VLOOKUP(BK337,INVENTARIOHABITTA[#All],8,FALSE)</f>
        <v>ESTANDAR A</v>
      </c>
      <c r="BO337" s="1" t="s">
        <v>2427</v>
      </c>
      <c r="BP337" s="1" t="s">
        <v>8020</v>
      </c>
      <c r="BQ337" s="1" t="s">
        <v>7638</v>
      </c>
      <c r="BR337" s="1" t="s">
        <v>8009</v>
      </c>
      <c r="BS337" s="1" t="s">
        <v>8010</v>
      </c>
      <c r="BT337">
        <v>10</v>
      </c>
      <c r="BU337" s="1" t="s">
        <v>7</v>
      </c>
      <c r="BV337" s="1" t="s">
        <v>1961</v>
      </c>
      <c r="BW337">
        <v>110.59</v>
      </c>
      <c r="BX337" s="1" t="s">
        <v>8011</v>
      </c>
      <c r="BY337">
        <v>6600</v>
      </c>
      <c r="BZ337">
        <v>729894</v>
      </c>
      <c r="CA337">
        <v>0.06</v>
      </c>
      <c r="CB337">
        <v>6204</v>
      </c>
      <c r="CC337">
        <v>686100.36</v>
      </c>
      <c r="CD337">
        <v>0.1</v>
      </c>
      <c r="CE337">
        <v>68610.036000000007</v>
      </c>
      <c r="CF337">
        <v>0</v>
      </c>
      <c r="CG337">
        <v>0</v>
      </c>
      <c r="CH337">
        <v>68610.036000000007</v>
      </c>
      <c r="CI337">
        <v>617490.32400000002</v>
      </c>
      <c r="CJ337">
        <v>686100.36</v>
      </c>
      <c r="CK337">
        <v>6204</v>
      </c>
    </row>
    <row r="338" spans="62:89" x14ac:dyDescent="0.25">
      <c r="BJ338" s="1" t="s">
        <v>796</v>
      </c>
      <c r="BK338" s="1" t="s">
        <v>797</v>
      </c>
      <c r="BL338" s="1" t="str">
        <f>VLOOKUP(BK338,INVENTARIOHABITTA[#All],8,FALSE)</f>
        <v>ESTANDAR A</v>
      </c>
      <c r="BO338" s="1" t="s">
        <v>2429</v>
      </c>
      <c r="BP338" s="1" t="s">
        <v>8021</v>
      </c>
      <c r="BQ338" s="1" t="s">
        <v>7638</v>
      </c>
      <c r="BR338" s="1" t="s">
        <v>8009</v>
      </c>
      <c r="BS338" s="1" t="s">
        <v>8010</v>
      </c>
      <c r="BT338">
        <v>11</v>
      </c>
      <c r="BU338" s="1" t="s">
        <v>7</v>
      </c>
      <c r="BV338" s="1" t="s">
        <v>1961</v>
      </c>
      <c r="BW338">
        <v>110.59</v>
      </c>
      <c r="BX338" s="1" t="s">
        <v>8011</v>
      </c>
      <c r="BY338">
        <v>6600</v>
      </c>
      <c r="BZ338">
        <v>729894</v>
      </c>
      <c r="CA338">
        <v>0.06</v>
      </c>
      <c r="CB338">
        <v>6204</v>
      </c>
      <c r="CC338">
        <v>686100.36</v>
      </c>
      <c r="CD338">
        <v>0.1</v>
      </c>
      <c r="CE338">
        <v>68610.036000000007</v>
      </c>
      <c r="CF338">
        <v>0</v>
      </c>
      <c r="CG338">
        <v>0</v>
      </c>
      <c r="CH338">
        <v>68610.036000000007</v>
      </c>
      <c r="CI338">
        <v>617490.32400000002</v>
      </c>
      <c r="CJ338">
        <v>686100.36</v>
      </c>
      <c r="CK338">
        <v>6204</v>
      </c>
    </row>
    <row r="339" spans="62:89" x14ac:dyDescent="0.25">
      <c r="BJ339" s="1" t="s">
        <v>798</v>
      </c>
      <c r="BK339" s="1" t="s">
        <v>799</v>
      </c>
      <c r="BL339" s="1" t="str">
        <f>VLOOKUP(BK339,INVENTARIOHABITTA[#All],8,FALSE)</f>
        <v>PREMIUM A</v>
      </c>
      <c r="BO339" s="1" t="s">
        <v>2431</v>
      </c>
      <c r="BP339" s="1" t="s">
        <v>8022</v>
      </c>
      <c r="BQ339" s="1" t="s">
        <v>7638</v>
      </c>
      <c r="BR339" s="1" t="s">
        <v>8009</v>
      </c>
      <c r="BS339" s="1" t="s">
        <v>8010</v>
      </c>
      <c r="BT339">
        <v>12</v>
      </c>
      <c r="BU339" s="1" t="s">
        <v>7</v>
      </c>
      <c r="BV339" s="1" t="s">
        <v>1961</v>
      </c>
      <c r="BW339">
        <v>110.59</v>
      </c>
      <c r="BX339" s="1" t="s">
        <v>8011</v>
      </c>
      <c r="BY339">
        <v>6600</v>
      </c>
      <c r="BZ339">
        <v>729894</v>
      </c>
      <c r="CA339">
        <v>0.06</v>
      </c>
      <c r="CB339">
        <v>6204</v>
      </c>
      <c r="CC339">
        <v>686100.36</v>
      </c>
      <c r="CD339">
        <v>0.1</v>
      </c>
      <c r="CE339">
        <v>68610.036000000007</v>
      </c>
      <c r="CF339">
        <v>0</v>
      </c>
      <c r="CG339">
        <v>0</v>
      </c>
      <c r="CH339">
        <v>68610.036000000007</v>
      </c>
      <c r="CI339">
        <v>617490.32400000002</v>
      </c>
      <c r="CJ339">
        <v>686100.36</v>
      </c>
      <c r="CK339">
        <v>6204</v>
      </c>
    </row>
    <row r="340" spans="62:89" x14ac:dyDescent="0.25">
      <c r="BJ340" s="1" t="s">
        <v>800</v>
      </c>
      <c r="BK340" s="1" t="s">
        <v>801</v>
      </c>
      <c r="BL340" s="1" t="str">
        <f>VLOOKUP(BK340,INVENTARIOHABITTA[#All],8,FALSE)</f>
        <v>PREMIUM A</v>
      </c>
      <c r="BO340" s="1" t="s">
        <v>2433</v>
      </c>
      <c r="BP340" s="1" t="s">
        <v>8023</v>
      </c>
      <c r="BQ340" s="1" t="s">
        <v>7638</v>
      </c>
      <c r="BR340" s="1" t="s">
        <v>8009</v>
      </c>
      <c r="BS340" s="1" t="s">
        <v>8010</v>
      </c>
      <c r="BT340">
        <v>13</v>
      </c>
      <c r="BU340" s="1" t="s">
        <v>7</v>
      </c>
      <c r="BV340" s="1" t="s">
        <v>1961</v>
      </c>
      <c r="BW340">
        <v>110.59</v>
      </c>
      <c r="BX340" s="1" t="s">
        <v>8011</v>
      </c>
      <c r="BY340">
        <v>6600</v>
      </c>
      <c r="BZ340">
        <v>729894</v>
      </c>
      <c r="CA340">
        <v>0.06</v>
      </c>
      <c r="CB340">
        <v>6204</v>
      </c>
      <c r="CC340">
        <v>686100.36</v>
      </c>
      <c r="CD340">
        <v>0.1</v>
      </c>
      <c r="CE340">
        <v>68610.036000000007</v>
      </c>
      <c r="CF340">
        <v>0</v>
      </c>
      <c r="CG340">
        <v>0</v>
      </c>
      <c r="CH340">
        <v>68610.036000000007</v>
      </c>
      <c r="CI340">
        <v>617490.32400000002</v>
      </c>
      <c r="CJ340">
        <v>686100.36</v>
      </c>
      <c r="CK340">
        <v>6204</v>
      </c>
    </row>
    <row r="341" spans="62:89" x14ac:dyDescent="0.25">
      <c r="BJ341" s="1" t="s">
        <v>802</v>
      </c>
      <c r="BK341" s="1" t="s">
        <v>803</v>
      </c>
      <c r="BL341" s="1" t="str">
        <f>VLOOKUP(BK341,INVENTARIOHABITTA[#All],8,FALSE)</f>
        <v>PREMIUM A</v>
      </c>
      <c r="BO341" s="1" t="s">
        <v>2435</v>
      </c>
      <c r="BP341" s="1" t="s">
        <v>8024</v>
      </c>
      <c r="BQ341" s="1" t="s">
        <v>7638</v>
      </c>
      <c r="BR341" s="1" t="s">
        <v>8009</v>
      </c>
      <c r="BS341" s="1" t="s">
        <v>8010</v>
      </c>
      <c r="BT341">
        <v>14</v>
      </c>
      <c r="BU341" s="1" t="s">
        <v>7</v>
      </c>
      <c r="BV341" s="1" t="s">
        <v>1961</v>
      </c>
      <c r="BW341">
        <v>110.59</v>
      </c>
      <c r="BX341" s="1" t="s">
        <v>8011</v>
      </c>
      <c r="BY341">
        <v>6600</v>
      </c>
      <c r="BZ341">
        <v>729894</v>
      </c>
      <c r="CA341">
        <v>0.06</v>
      </c>
      <c r="CB341">
        <v>6204</v>
      </c>
      <c r="CC341">
        <v>686100.36</v>
      </c>
      <c r="CD341">
        <v>0.1</v>
      </c>
      <c r="CE341">
        <v>68610.036000000007</v>
      </c>
      <c r="CF341">
        <v>0</v>
      </c>
      <c r="CG341">
        <v>0</v>
      </c>
      <c r="CH341">
        <v>68610.036000000007</v>
      </c>
      <c r="CI341">
        <v>617490.32400000002</v>
      </c>
      <c r="CJ341">
        <v>686100.36</v>
      </c>
      <c r="CK341">
        <v>6204</v>
      </c>
    </row>
    <row r="342" spans="62:89" x14ac:dyDescent="0.25">
      <c r="BJ342" s="1" t="s">
        <v>804</v>
      </c>
      <c r="BK342" s="1" t="s">
        <v>805</v>
      </c>
      <c r="BL342" s="1" t="str">
        <f>VLOOKUP(BK342,INVENTARIOHABITTA[#All],8,FALSE)</f>
        <v>PREMIUM A</v>
      </c>
      <c r="BO342" s="1" t="s">
        <v>2437</v>
      </c>
      <c r="BP342" s="1" t="s">
        <v>8025</v>
      </c>
      <c r="BQ342" s="1" t="s">
        <v>7638</v>
      </c>
      <c r="BR342" s="1" t="s">
        <v>8009</v>
      </c>
      <c r="BS342" s="1" t="s">
        <v>8010</v>
      </c>
      <c r="BT342">
        <v>15</v>
      </c>
      <c r="BU342" s="1" t="s">
        <v>7</v>
      </c>
      <c r="BV342" s="1" t="s">
        <v>1961</v>
      </c>
      <c r="BW342">
        <v>110.59</v>
      </c>
      <c r="BX342" s="1" t="s">
        <v>8011</v>
      </c>
      <c r="BY342">
        <v>6600</v>
      </c>
      <c r="BZ342">
        <v>729894</v>
      </c>
      <c r="CA342">
        <v>0.06</v>
      </c>
      <c r="CB342">
        <v>6204</v>
      </c>
      <c r="CC342">
        <v>686100.36</v>
      </c>
      <c r="CD342">
        <v>0.1</v>
      </c>
      <c r="CE342">
        <v>68610.036000000007</v>
      </c>
      <c r="CF342">
        <v>0</v>
      </c>
      <c r="CG342">
        <v>0</v>
      </c>
      <c r="CH342">
        <v>68610.036000000007</v>
      </c>
      <c r="CI342">
        <v>617490.32400000002</v>
      </c>
      <c r="CJ342">
        <v>686100.36</v>
      </c>
      <c r="CK342">
        <v>6204</v>
      </c>
    </row>
    <row r="343" spans="62:89" x14ac:dyDescent="0.25">
      <c r="BJ343" s="1" t="s">
        <v>806</v>
      </c>
      <c r="BK343" s="1" t="s">
        <v>807</v>
      </c>
      <c r="BL343" s="1" t="str">
        <f>VLOOKUP(BK343,INVENTARIOHABITTA[#All],8,FALSE)</f>
        <v>PREMIUM AA</v>
      </c>
      <c r="BO343" s="1" t="s">
        <v>2439</v>
      </c>
      <c r="BP343" s="1" t="s">
        <v>8026</v>
      </c>
      <c r="BQ343" s="1" t="s">
        <v>7638</v>
      </c>
      <c r="BR343" s="1" t="s">
        <v>8009</v>
      </c>
      <c r="BS343" s="1" t="s">
        <v>8010</v>
      </c>
      <c r="BT343">
        <v>16</v>
      </c>
      <c r="BU343" s="1" t="s">
        <v>7</v>
      </c>
      <c r="BV343" s="1" t="s">
        <v>1961</v>
      </c>
      <c r="BW343">
        <v>110.59</v>
      </c>
      <c r="BX343" s="1" t="s">
        <v>8011</v>
      </c>
      <c r="BY343">
        <v>6600</v>
      </c>
      <c r="BZ343">
        <v>729894</v>
      </c>
      <c r="CA343">
        <v>0.06</v>
      </c>
      <c r="CB343">
        <v>6204</v>
      </c>
      <c r="CC343">
        <v>686100.36</v>
      </c>
      <c r="CD343">
        <v>0.1</v>
      </c>
      <c r="CE343">
        <v>68610.036000000007</v>
      </c>
      <c r="CF343">
        <v>0</v>
      </c>
      <c r="CG343">
        <v>0</v>
      </c>
      <c r="CH343">
        <v>68610.036000000007</v>
      </c>
      <c r="CI343">
        <v>617490.32400000002</v>
      </c>
      <c r="CJ343">
        <v>686100.36</v>
      </c>
      <c r="CK343">
        <v>6204</v>
      </c>
    </row>
    <row r="344" spans="62:89" x14ac:dyDescent="0.25">
      <c r="BJ344" s="1" t="s">
        <v>808</v>
      </c>
      <c r="BK344" s="1" t="s">
        <v>809</v>
      </c>
      <c r="BL344" s="1" t="str">
        <f>VLOOKUP(BK344,INVENTARIOHABITTA[#All],8,FALSE)</f>
        <v>ESTANDAR AA</v>
      </c>
      <c r="BO344" s="1" t="s">
        <v>2441</v>
      </c>
      <c r="BP344" s="1" t="s">
        <v>8027</v>
      </c>
      <c r="BQ344" s="1" t="s">
        <v>7638</v>
      </c>
      <c r="BR344" s="1" t="s">
        <v>8009</v>
      </c>
      <c r="BS344" s="1" t="s">
        <v>8010</v>
      </c>
      <c r="BT344">
        <v>17</v>
      </c>
      <c r="BU344" s="1" t="s">
        <v>7</v>
      </c>
      <c r="BV344" s="1" t="s">
        <v>1961</v>
      </c>
      <c r="BW344">
        <v>110.59</v>
      </c>
      <c r="BX344" s="1" t="s">
        <v>8011</v>
      </c>
      <c r="BY344">
        <v>6600</v>
      </c>
      <c r="BZ344">
        <v>729894</v>
      </c>
      <c r="CA344">
        <v>0</v>
      </c>
      <c r="CB344">
        <v>6600</v>
      </c>
      <c r="CC344">
        <v>729894</v>
      </c>
      <c r="CD344">
        <v>0.1</v>
      </c>
      <c r="CE344">
        <v>72989.400000000009</v>
      </c>
      <c r="CF344">
        <v>0</v>
      </c>
      <c r="CG344">
        <v>0</v>
      </c>
      <c r="CH344">
        <v>72989.400000000009</v>
      </c>
      <c r="CI344">
        <v>656904.6</v>
      </c>
      <c r="CJ344">
        <v>729894</v>
      </c>
      <c r="CK344">
        <v>6600</v>
      </c>
    </row>
    <row r="345" spans="62:89" x14ac:dyDescent="0.25">
      <c r="BJ345" s="1" t="s">
        <v>810</v>
      </c>
      <c r="BK345" s="1" t="s">
        <v>811</v>
      </c>
      <c r="BL345" s="1" t="str">
        <f>VLOOKUP(BK345,INVENTARIOHABITTA[#All],8,FALSE)</f>
        <v>PREMIUM AA</v>
      </c>
      <c r="BO345" s="1" t="s">
        <v>2443</v>
      </c>
      <c r="BP345" s="1" t="s">
        <v>8028</v>
      </c>
      <c r="BQ345" s="1" t="s">
        <v>7638</v>
      </c>
      <c r="BR345" s="1" t="s">
        <v>8009</v>
      </c>
      <c r="BS345" s="1" t="s">
        <v>8010</v>
      </c>
      <c r="BT345">
        <v>18</v>
      </c>
      <c r="BU345" s="1" t="s">
        <v>7</v>
      </c>
      <c r="BV345" s="1" t="s">
        <v>1961</v>
      </c>
      <c r="BW345">
        <v>110.59</v>
      </c>
      <c r="BX345" s="1" t="s">
        <v>8011</v>
      </c>
      <c r="BY345">
        <v>6600</v>
      </c>
      <c r="BZ345">
        <v>729894</v>
      </c>
      <c r="CA345">
        <v>0</v>
      </c>
      <c r="CB345">
        <v>6600</v>
      </c>
      <c r="CC345">
        <v>729894</v>
      </c>
      <c r="CD345">
        <v>0.1</v>
      </c>
      <c r="CE345">
        <v>72989.400000000009</v>
      </c>
      <c r="CF345">
        <v>0</v>
      </c>
      <c r="CG345">
        <v>0</v>
      </c>
      <c r="CH345">
        <v>72989.400000000009</v>
      </c>
      <c r="CI345">
        <v>656904.6</v>
      </c>
      <c r="CJ345">
        <v>729894</v>
      </c>
      <c r="CK345">
        <v>6600</v>
      </c>
    </row>
    <row r="346" spans="62:89" x14ac:dyDescent="0.25">
      <c r="BJ346" s="1" t="s">
        <v>812</v>
      </c>
      <c r="BK346" s="1" t="s">
        <v>813</v>
      </c>
      <c r="BL346" s="1" t="str">
        <f>VLOOKUP(BK346,INVENTARIOHABITTA[#All],8,FALSE)</f>
        <v>PREMIUM AA</v>
      </c>
      <c r="BO346" s="1" t="s">
        <v>2445</v>
      </c>
      <c r="BP346" s="1" t="s">
        <v>8029</v>
      </c>
      <c r="BQ346" s="1" t="s">
        <v>7638</v>
      </c>
      <c r="BR346" s="1" t="s">
        <v>8009</v>
      </c>
      <c r="BS346" s="1" t="s">
        <v>8010</v>
      </c>
      <c r="BT346">
        <v>19</v>
      </c>
      <c r="BU346" s="1" t="s">
        <v>7</v>
      </c>
      <c r="BV346" s="1" t="s">
        <v>1961</v>
      </c>
      <c r="BW346">
        <v>110.59</v>
      </c>
      <c r="BX346" s="1" t="s">
        <v>8011</v>
      </c>
      <c r="BY346">
        <v>6600</v>
      </c>
      <c r="BZ346">
        <v>729894</v>
      </c>
      <c r="CA346">
        <v>0.06</v>
      </c>
      <c r="CB346">
        <v>6204</v>
      </c>
      <c r="CC346">
        <v>686100.36</v>
      </c>
      <c r="CD346">
        <v>0.1</v>
      </c>
      <c r="CE346">
        <v>68610.036000000007</v>
      </c>
      <c r="CF346">
        <v>0</v>
      </c>
      <c r="CG346">
        <v>0</v>
      </c>
      <c r="CH346">
        <v>68610.036000000007</v>
      </c>
      <c r="CI346">
        <v>617490.32400000002</v>
      </c>
      <c r="CJ346">
        <v>686100.36</v>
      </c>
      <c r="CK346">
        <v>6204</v>
      </c>
    </row>
    <row r="347" spans="62:89" x14ac:dyDescent="0.25">
      <c r="BJ347" s="1" t="s">
        <v>814</v>
      </c>
      <c r="BK347" s="1" t="s">
        <v>815</v>
      </c>
      <c r="BL347" s="1" t="str">
        <f>VLOOKUP(BK347,INVENTARIOHABITTA[#All],8,FALSE)</f>
        <v>PREMIUM AA</v>
      </c>
      <c r="BO347" s="1" t="s">
        <v>2447</v>
      </c>
      <c r="BP347" s="1" t="s">
        <v>8030</v>
      </c>
      <c r="BQ347" s="1" t="s">
        <v>7638</v>
      </c>
      <c r="BR347" s="1" t="s">
        <v>8009</v>
      </c>
      <c r="BS347" s="1" t="s">
        <v>8010</v>
      </c>
      <c r="BT347">
        <v>20</v>
      </c>
      <c r="BU347" s="1" t="s">
        <v>7</v>
      </c>
      <c r="BV347" s="1" t="s">
        <v>1961</v>
      </c>
      <c r="BW347">
        <v>110.59</v>
      </c>
      <c r="BX347" s="1" t="s">
        <v>8011</v>
      </c>
      <c r="BY347">
        <v>6600</v>
      </c>
      <c r="BZ347">
        <v>729894</v>
      </c>
      <c r="CA347">
        <v>0.06</v>
      </c>
      <c r="CB347">
        <v>6204</v>
      </c>
      <c r="CC347">
        <v>686100.36</v>
      </c>
      <c r="CD347">
        <v>0.1</v>
      </c>
      <c r="CE347">
        <v>68610.036000000007</v>
      </c>
      <c r="CF347">
        <v>0</v>
      </c>
      <c r="CG347">
        <v>0</v>
      </c>
      <c r="CH347">
        <v>68610.036000000007</v>
      </c>
      <c r="CI347">
        <v>617490.32400000002</v>
      </c>
      <c r="CJ347">
        <v>686100.36</v>
      </c>
      <c r="CK347">
        <v>6204</v>
      </c>
    </row>
    <row r="348" spans="62:89" x14ac:dyDescent="0.25">
      <c r="BJ348" s="1" t="s">
        <v>816</v>
      </c>
      <c r="BK348" s="1" t="s">
        <v>817</v>
      </c>
      <c r="BL348" s="1" t="str">
        <f>VLOOKUP(BK348,INVENTARIOHABITTA[#All],8,FALSE)</f>
        <v>PREMIUM AA</v>
      </c>
      <c r="BO348" s="1" t="s">
        <v>2449</v>
      </c>
      <c r="BP348" s="1" t="s">
        <v>8031</v>
      </c>
      <c r="BQ348" s="1" t="s">
        <v>7638</v>
      </c>
      <c r="BR348" s="1" t="s">
        <v>8009</v>
      </c>
      <c r="BS348" s="1" t="s">
        <v>8010</v>
      </c>
      <c r="BT348">
        <v>21</v>
      </c>
      <c r="BU348" s="1" t="s">
        <v>7</v>
      </c>
      <c r="BV348" s="1" t="s">
        <v>1961</v>
      </c>
      <c r="BW348">
        <v>110.59</v>
      </c>
      <c r="BX348" s="1" t="s">
        <v>8011</v>
      </c>
      <c r="BY348">
        <v>6600</v>
      </c>
      <c r="BZ348">
        <v>729894</v>
      </c>
      <c r="CA348">
        <v>0.06</v>
      </c>
      <c r="CB348">
        <v>6204</v>
      </c>
      <c r="CC348">
        <v>686100.36</v>
      </c>
      <c r="CD348">
        <v>0.1</v>
      </c>
      <c r="CE348">
        <v>68610.036000000007</v>
      </c>
      <c r="CF348">
        <v>0</v>
      </c>
      <c r="CG348">
        <v>0</v>
      </c>
      <c r="CH348">
        <v>68610.036000000007</v>
      </c>
      <c r="CI348">
        <v>617490.32400000002</v>
      </c>
      <c r="CJ348">
        <v>686100.36</v>
      </c>
      <c r="CK348">
        <v>6204</v>
      </c>
    </row>
    <row r="349" spans="62:89" x14ac:dyDescent="0.25">
      <c r="BJ349" s="1" t="s">
        <v>818</v>
      </c>
      <c r="BK349" s="1" t="s">
        <v>819</v>
      </c>
      <c r="BL349" s="1" t="str">
        <f>VLOOKUP(BK349,INVENTARIOHABITTA[#All],8,FALSE)</f>
        <v>ESTANDAR AA</v>
      </c>
      <c r="BO349" s="1" t="s">
        <v>2451</v>
      </c>
      <c r="BP349" s="1" t="s">
        <v>8032</v>
      </c>
      <c r="BQ349" s="1" t="s">
        <v>7638</v>
      </c>
      <c r="BR349" s="1" t="s">
        <v>8009</v>
      </c>
      <c r="BS349" s="1" t="s">
        <v>8010</v>
      </c>
      <c r="BT349">
        <v>22</v>
      </c>
      <c r="BU349" s="1" t="s">
        <v>7</v>
      </c>
      <c r="BV349" s="1" t="s">
        <v>1961</v>
      </c>
      <c r="BW349">
        <v>142.91999999999999</v>
      </c>
      <c r="BX349" s="1" t="s">
        <v>8011</v>
      </c>
      <c r="BY349">
        <v>6600</v>
      </c>
      <c r="BZ349">
        <v>943271.99999999988</v>
      </c>
      <c r="CA349">
        <v>0.06</v>
      </c>
      <c r="CB349">
        <v>6204</v>
      </c>
      <c r="CC349">
        <v>886675.67999999993</v>
      </c>
      <c r="CD349">
        <v>0.1</v>
      </c>
      <c r="CE349">
        <v>88667.567999999999</v>
      </c>
      <c r="CF349">
        <v>0</v>
      </c>
      <c r="CG349">
        <v>0</v>
      </c>
      <c r="CH349">
        <v>88667.567999999999</v>
      </c>
      <c r="CI349">
        <v>798008.11199999996</v>
      </c>
      <c r="CJ349">
        <v>886675.67999999993</v>
      </c>
      <c r="CK349">
        <v>6204</v>
      </c>
    </row>
    <row r="350" spans="62:89" x14ac:dyDescent="0.25">
      <c r="BJ350" s="1" t="s">
        <v>820</v>
      </c>
      <c r="BK350" s="1" t="s">
        <v>821</v>
      </c>
      <c r="BL350" s="1" t="str">
        <f>VLOOKUP(BK350,INVENTARIOHABITTA[#All],8,FALSE)</f>
        <v>PREMIUM AA</v>
      </c>
      <c r="BO350" s="1" t="s">
        <v>2453</v>
      </c>
      <c r="BP350" s="1" t="s">
        <v>8033</v>
      </c>
      <c r="BQ350" s="1" t="s">
        <v>7638</v>
      </c>
      <c r="BR350" s="1" t="s">
        <v>8009</v>
      </c>
      <c r="BS350" s="1" t="s">
        <v>8011</v>
      </c>
      <c r="BT350">
        <v>1</v>
      </c>
      <c r="BU350" s="1" t="s">
        <v>7</v>
      </c>
      <c r="BV350" s="1" t="s">
        <v>1961</v>
      </c>
      <c r="BW350">
        <v>106.96</v>
      </c>
      <c r="BX350" s="1" t="s">
        <v>8011</v>
      </c>
      <c r="BY350">
        <v>6600</v>
      </c>
      <c r="BZ350">
        <v>705936</v>
      </c>
      <c r="CA350">
        <v>0.1</v>
      </c>
      <c r="CB350">
        <v>5940</v>
      </c>
      <c r="CC350">
        <v>635342.39999999991</v>
      </c>
      <c r="CD350">
        <v>0.1</v>
      </c>
      <c r="CE350">
        <v>63534.239999999991</v>
      </c>
      <c r="CF350">
        <v>0</v>
      </c>
      <c r="CG350">
        <v>0</v>
      </c>
      <c r="CH350">
        <v>63534.239999999991</v>
      </c>
      <c r="CI350">
        <v>571808.15999999992</v>
      </c>
      <c r="CJ350">
        <v>635342.39999999991</v>
      </c>
      <c r="CK350">
        <v>5939.9999999999991</v>
      </c>
    </row>
    <row r="351" spans="62:89" x14ac:dyDescent="0.25">
      <c r="BJ351" s="1" t="s">
        <v>822</v>
      </c>
      <c r="BK351" s="1" t="s">
        <v>823</v>
      </c>
      <c r="BL351" s="1" t="str">
        <f>VLOOKUP(BK351,INVENTARIOHABITTA[#All],8,FALSE)</f>
        <v>PREMIUM AA</v>
      </c>
      <c r="BO351" s="1" t="s">
        <v>2455</v>
      </c>
      <c r="BP351" s="1" t="s">
        <v>8034</v>
      </c>
      <c r="BQ351" s="1" t="s">
        <v>7638</v>
      </c>
      <c r="BR351" s="1" t="s">
        <v>8009</v>
      </c>
      <c r="BS351" s="1" t="s">
        <v>8011</v>
      </c>
      <c r="BT351">
        <v>2</v>
      </c>
      <c r="BU351" s="1" t="s">
        <v>7</v>
      </c>
      <c r="BV351" s="1" t="s">
        <v>1961</v>
      </c>
      <c r="BW351">
        <v>105</v>
      </c>
      <c r="BX351" s="1" t="s">
        <v>8011</v>
      </c>
      <c r="BY351">
        <v>6600</v>
      </c>
      <c r="BZ351">
        <v>693000</v>
      </c>
      <c r="CA351">
        <v>0.1</v>
      </c>
      <c r="CB351">
        <v>5940</v>
      </c>
      <c r="CC351">
        <v>623700</v>
      </c>
      <c r="CD351">
        <v>0.1</v>
      </c>
      <c r="CE351">
        <v>62370</v>
      </c>
      <c r="CF351">
        <v>0</v>
      </c>
      <c r="CG351">
        <v>0</v>
      </c>
      <c r="CH351">
        <v>62370</v>
      </c>
      <c r="CI351">
        <v>561330</v>
      </c>
      <c r="CJ351">
        <v>623700</v>
      </c>
      <c r="CK351">
        <v>5940</v>
      </c>
    </row>
    <row r="352" spans="62:89" x14ac:dyDescent="0.25">
      <c r="BJ352" s="1" t="s">
        <v>824</v>
      </c>
      <c r="BK352" s="1" t="s">
        <v>825</v>
      </c>
      <c r="BL352" s="1" t="str">
        <f>VLOOKUP(BK352,INVENTARIOHABITTA[#All],8,FALSE)</f>
        <v>PREMIUM AA</v>
      </c>
      <c r="BP352" s="1" t="s">
        <v>8034</v>
      </c>
      <c r="BQ352" s="1" t="s">
        <v>7638</v>
      </c>
      <c r="BR352" s="1" t="s">
        <v>8009</v>
      </c>
      <c r="BS352" s="1" t="s">
        <v>8011</v>
      </c>
      <c r="BT352">
        <v>2</v>
      </c>
      <c r="BU352" s="1" t="s">
        <v>7</v>
      </c>
      <c r="BV352" s="1" t="s">
        <v>1961</v>
      </c>
      <c r="BW352">
        <v>105</v>
      </c>
      <c r="BX352" s="1" t="s">
        <v>8011</v>
      </c>
      <c r="BY352">
        <v>6600</v>
      </c>
      <c r="BZ352">
        <v>693000</v>
      </c>
      <c r="CA352">
        <v>0.1</v>
      </c>
      <c r="CB352">
        <v>5940</v>
      </c>
      <c r="CC352">
        <v>623700</v>
      </c>
      <c r="CD352">
        <v>0.1</v>
      </c>
      <c r="CE352">
        <v>62370</v>
      </c>
      <c r="CF352">
        <v>0</v>
      </c>
      <c r="CG352">
        <v>0</v>
      </c>
      <c r="CH352">
        <v>62370</v>
      </c>
      <c r="CI352">
        <v>561330</v>
      </c>
      <c r="CJ352">
        <v>623700</v>
      </c>
      <c r="CK352">
        <v>5940</v>
      </c>
    </row>
    <row r="353" spans="62:89" x14ac:dyDescent="0.25">
      <c r="BJ353" s="1" t="s">
        <v>826</v>
      </c>
      <c r="BK353" s="1" t="s">
        <v>827</v>
      </c>
      <c r="BL353" s="1" t="str">
        <f>VLOOKUP(BK353,INVENTARIOHABITTA[#All],8,FALSE)</f>
        <v>PREMIUM AA</v>
      </c>
      <c r="BO353" s="1" t="s">
        <v>2457</v>
      </c>
      <c r="BP353" s="1" t="s">
        <v>8035</v>
      </c>
      <c r="BQ353" s="1" t="s">
        <v>7638</v>
      </c>
      <c r="BR353" s="1" t="s">
        <v>8009</v>
      </c>
      <c r="BS353" s="1" t="s">
        <v>8011</v>
      </c>
      <c r="BT353">
        <v>3</v>
      </c>
      <c r="BU353" s="1" t="s">
        <v>7</v>
      </c>
      <c r="BV353" s="1" t="s">
        <v>1961</v>
      </c>
      <c r="BW353">
        <v>105</v>
      </c>
      <c r="BX353" s="1" t="s">
        <v>8011</v>
      </c>
      <c r="BY353">
        <v>6600</v>
      </c>
      <c r="BZ353">
        <v>693000</v>
      </c>
      <c r="CA353">
        <v>0.1</v>
      </c>
      <c r="CB353">
        <v>5940</v>
      </c>
      <c r="CC353">
        <v>623700</v>
      </c>
      <c r="CD353">
        <v>0.1</v>
      </c>
      <c r="CE353">
        <v>62370</v>
      </c>
      <c r="CF353">
        <v>0</v>
      </c>
      <c r="CG353">
        <v>0</v>
      </c>
      <c r="CH353">
        <v>62370</v>
      </c>
      <c r="CI353">
        <v>561330</v>
      </c>
      <c r="CJ353">
        <v>623700</v>
      </c>
      <c r="CK353">
        <v>5940</v>
      </c>
    </row>
    <row r="354" spans="62:89" x14ac:dyDescent="0.25">
      <c r="BJ354" s="1" t="s">
        <v>828</v>
      </c>
      <c r="BK354" s="1" t="s">
        <v>829</v>
      </c>
      <c r="BL354" s="1" t="str">
        <f>VLOOKUP(BK354,INVENTARIOHABITTA[#All],8,FALSE)</f>
        <v>PREMIUM AA</v>
      </c>
      <c r="BP354" s="1" t="s">
        <v>8035</v>
      </c>
      <c r="BQ354" s="1" t="s">
        <v>7638</v>
      </c>
      <c r="BR354" s="1" t="s">
        <v>8009</v>
      </c>
      <c r="BS354" s="1" t="s">
        <v>8011</v>
      </c>
      <c r="BT354">
        <v>3</v>
      </c>
      <c r="BU354" s="1" t="s">
        <v>7</v>
      </c>
      <c r="BV354" s="1" t="s">
        <v>1961</v>
      </c>
      <c r="BW354">
        <v>105</v>
      </c>
      <c r="BX354" s="1" t="s">
        <v>8011</v>
      </c>
      <c r="BY354">
        <v>6600</v>
      </c>
      <c r="BZ354">
        <v>693000</v>
      </c>
      <c r="CA354">
        <v>0.1</v>
      </c>
      <c r="CB354">
        <v>5940</v>
      </c>
      <c r="CC354">
        <v>623700</v>
      </c>
      <c r="CD354">
        <v>0.1</v>
      </c>
      <c r="CE354">
        <v>62370</v>
      </c>
      <c r="CF354">
        <v>0</v>
      </c>
      <c r="CG354">
        <v>0</v>
      </c>
      <c r="CH354">
        <v>62370</v>
      </c>
      <c r="CI354">
        <v>561330</v>
      </c>
      <c r="CJ354">
        <v>623700</v>
      </c>
      <c r="CK354">
        <v>5940</v>
      </c>
    </row>
    <row r="355" spans="62:89" x14ac:dyDescent="0.25">
      <c r="BJ355" s="1" t="s">
        <v>830</v>
      </c>
      <c r="BK355" s="1" t="s">
        <v>831</v>
      </c>
      <c r="BL355" s="1" t="str">
        <f>VLOOKUP(BK355,INVENTARIOHABITTA[#All],8,FALSE)</f>
        <v>PREMIUM AA</v>
      </c>
      <c r="BO355" s="1" t="s">
        <v>2459</v>
      </c>
      <c r="BP355" s="1" t="s">
        <v>8036</v>
      </c>
      <c r="BQ355" s="1" t="s">
        <v>7638</v>
      </c>
      <c r="BR355" s="1" t="s">
        <v>8009</v>
      </c>
      <c r="BS355" s="1" t="s">
        <v>8011</v>
      </c>
      <c r="BT355">
        <v>4</v>
      </c>
      <c r="BU355" s="1" t="s">
        <v>7</v>
      </c>
      <c r="BV355" s="1" t="s">
        <v>1961</v>
      </c>
      <c r="BW355">
        <v>105</v>
      </c>
      <c r="BX355" s="1" t="s">
        <v>8011</v>
      </c>
      <c r="BY355">
        <v>6600</v>
      </c>
      <c r="BZ355">
        <v>693000</v>
      </c>
      <c r="CA355">
        <v>0.12</v>
      </c>
      <c r="CB355">
        <v>5808</v>
      </c>
      <c r="CC355">
        <v>609840</v>
      </c>
      <c r="CD355">
        <v>0.1</v>
      </c>
      <c r="CE355">
        <v>60984</v>
      </c>
      <c r="CF355">
        <v>0</v>
      </c>
      <c r="CG355">
        <v>0</v>
      </c>
      <c r="CH355">
        <v>60984</v>
      </c>
      <c r="CI355">
        <v>548856</v>
      </c>
      <c r="CJ355">
        <v>609840</v>
      </c>
      <c r="CK355">
        <v>5808</v>
      </c>
    </row>
    <row r="356" spans="62:89" x14ac:dyDescent="0.25">
      <c r="BJ356" s="1" t="s">
        <v>832</v>
      </c>
      <c r="BK356" s="1" t="s">
        <v>833</v>
      </c>
      <c r="BL356" s="1" t="str">
        <f>VLOOKUP(BK356,INVENTARIOHABITTA[#All],8,FALSE)</f>
        <v>PREMIUM AA</v>
      </c>
      <c r="BO356" s="1" t="s">
        <v>2461</v>
      </c>
      <c r="BP356" s="1" t="s">
        <v>8037</v>
      </c>
      <c r="BQ356" s="1" t="s">
        <v>7638</v>
      </c>
      <c r="BR356" s="1" t="s">
        <v>8009</v>
      </c>
      <c r="BS356" s="1" t="s">
        <v>8011</v>
      </c>
      <c r="BT356">
        <v>5</v>
      </c>
      <c r="BU356" s="1" t="s">
        <v>7</v>
      </c>
      <c r="BV356" s="1" t="s">
        <v>1961</v>
      </c>
      <c r="BW356">
        <v>105</v>
      </c>
      <c r="BX356" s="1" t="s">
        <v>8011</v>
      </c>
      <c r="BY356">
        <v>6600</v>
      </c>
      <c r="BZ356">
        <v>693000</v>
      </c>
      <c r="CA356">
        <v>0.12</v>
      </c>
      <c r="CB356">
        <v>5808</v>
      </c>
      <c r="CC356">
        <v>609840</v>
      </c>
      <c r="CD356">
        <v>0.1</v>
      </c>
      <c r="CE356">
        <v>60984</v>
      </c>
      <c r="CF356">
        <v>0</v>
      </c>
      <c r="CG356">
        <v>0</v>
      </c>
      <c r="CH356">
        <v>60984</v>
      </c>
      <c r="CI356">
        <v>548856</v>
      </c>
      <c r="CJ356">
        <v>609840</v>
      </c>
      <c r="CK356">
        <v>5808</v>
      </c>
    </row>
    <row r="357" spans="62:89" x14ac:dyDescent="0.25">
      <c r="BJ357" s="1" t="s">
        <v>834</v>
      </c>
      <c r="BK357" s="1" t="s">
        <v>835</v>
      </c>
      <c r="BL357" s="1" t="str">
        <f>VLOOKUP(BK357,INVENTARIOHABITTA[#All],8,FALSE)</f>
        <v>ESTANDAR AA</v>
      </c>
      <c r="BO357" s="1" t="s">
        <v>2463</v>
      </c>
      <c r="BP357" s="1" t="s">
        <v>8038</v>
      </c>
      <c r="BQ357" s="1" t="s">
        <v>7638</v>
      </c>
      <c r="BR357" s="1" t="s">
        <v>8009</v>
      </c>
      <c r="BS357" s="1" t="s">
        <v>8011</v>
      </c>
      <c r="BT357">
        <v>6</v>
      </c>
      <c r="BU357" s="1" t="s">
        <v>7</v>
      </c>
      <c r="BV357" s="1" t="s">
        <v>1961</v>
      </c>
      <c r="BW357">
        <v>105</v>
      </c>
      <c r="BX357" s="1" t="s">
        <v>8011</v>
      </c>
      <c r="BY357">
        <v>6600</v>
      </c>
      <c r="BZ357">
        <v>693000</v>
      </c>
      <c r="CA357">
        <v>0.12</v>
      </c>
      <c r="CB357">
        <v>5808</v>
      </c>
      <c r="CC357">
        <v>609840</v>
      </c>
      <c r="CD357">
        <v>0.1</v>
      </c>
      <c r="CE357">
        <v>60984</v>
      </c>
      <c r="CF357">
        <v>0</v>
      </c>
      <c r="CG357">
        <v>0</v>
      </c>
      <c r="CH357">
        <v>60984</v>
      </c>
      <c r="CI357">
        <v>548856</v>
      </c>
      <c r="CJ357">
        <v>609840</v>
      </c>
      <c r="CK357">
        <v>5808</v>
      </c>
    </row>
    <row r="358" spans="62:89" x14ac:dyDescent="0.25">
      <c r="BJ358" s="1" t="s">
        <v>836</v>
      </c>
      <c r="BK358" s="1" t="s">
        <v>837</v>
      </c>
      <c r="BL358" s="1" t="str">
        <f>VLOOKUP(BK358,INVENTARIOHABITTA[#All],8,FALSE)</f>
        <v>ESTANDAR AA</v>
      </c>
      <c r="BO358" s="1" t="s">
        <v>2465</v>
      </c>
      <c r="BP358" s="1" t="s">
        <v>8039</v>
      </c>
      <c r="BQ358" s="1" t="s">
        <v>7638</v>
      </c>
      <c r="BR358" s="1" t="s">
        <v>8009</v>
      </c>
      <c r="BS358" s="1" t="s">
        <v>8011</v>
      </c>
      <c r="BT358">
        <v>7</v>
      </c>
      <c r="BU358" s="1" t="s">
        <v>7</v>
      </c>
      <c r="BV358" s="1" t="s">
        <v>1961</v>
      </c>
      <c r="BW358">
        <v>105</v>
      </c>
      <c r="BX358" s="1" t="s">
        <v>8011</v>
      </c>
      <c r="BY358">
        <v>6600</v>
      </c>
      <c r="BZ358">
        <v>693000</v>
      </c>
      <c r="CA358">
        <v>0.12</v>
      </c>
      <c r="CB358">
        <v>5808</v>
      </c>
      <c r="CC358">
        <v>609840</v>
      </c>
      <c r="CD358">
        <v>0.1</v>
      </c>
      <c r="CE358">
        <v>60984</v>
      </c>
      <c r="CF358">
        <v>0</v>
      </c>
      <c r="CG358">
        <v>0</v>
      </c>
      <c r="CH358">
        <v>60984</v>
      </c>
      <c r="CI358">
        <v>548856</v>
      </c>
      <c r="CJ358">
        <v>609840</v>
      </c>
      <c r="CK358">
        <v>5808</v>
      </c>
    </row>
    <row r="359" spans="62:89" x14ac:dyDescent="0.25">
      <c r="BJ359" s="1" t="s">
        <v>838</v>
      </c>
      <c r="BK359" s="1" t="s">
        <v>839</v>
      </c>
      <c r="BL359" s="1" t="str">
        <f>VLOOKUP(BK359,INVENTARIOHABITTA[#All],8,FALSE)</f>
        <v>ESTANDAR AA</v>
      </c>
      <c r="BO359" s="1" t="s">
        <v>2467</v>
      </c>
      <c r="BP359" s="1" t="s">
        <v>8040</v>
      </c>
      <c r="BQ359" s="1" t="s">
        <v>7638</v>
      </c>
      <c r="BR359" s="1" t="s">
        <v>8009</v>
      </c>
      <c r="BS359" s="1" t="s">
        <v>8011</v>
      </c>
      <c r="BT359">
        <v>8</v>
      </c>
      <c r="BU359" s="1" t="s">
        <v>7</v>
      </c>
      <c r="BV359" s="1" t="s">
        <v>1961</v>
      </c>
      <c r="BW359">
        <v>105</v>
      </c>
      <c r="BX359" s="1" t="s">
        <v>8011</v>
      </c>
      <c r="BY359">
        <v>6600</v>
      </c>
      <c r="BZ359">
        <v>693000</v>
      </c>
      <c r="CA359">
        <v>0.1</v>
      </c>
      <c r="CB359">
        <v>5940</v>
      </c>
      <c r="CC359">
        <v>623700</v>
      </c>
      <c r="CD359">
        <v>0.1</v>
      </c>
      <c r="CE359">
        <v>62370</v>
      </c>
      <c r="CF359">
        <v>0</v>
      </c>
      <c r="CG359">
        <v>0</v>
      </c>
      <c r="CH359">
        <v>62370</v>
      </c>
      <c r="CI359">
        <v>561330</v>
      </c>
      <c r="CJ359">
        <v>623700</v>
      </c>
      <c r="CK359">
        <v>5940</v>
      </c>
    </row>
    <row r="360" spans="62:89" x14ac:dyDescent="0.25">
      <c r="BJ360" s="1" t="s">
        <v>840</v>
      </c>
      <c r="BK360" s="1" t="s">
        <v>841</v>
      </c>
      <c r="BL360" s="1" t="str">
        <f>VLOOKUP(BK360,INVENTARIOHABITTA[#All],8,FALSE)</f>
        <v>ESTANDAR AA</v>
      </c>
      <c r="BO360" s="1" t="s">
        <v>2469</v>
      </c>
      <c r="BP360" s="1" t="s">
        <v>8041</v>
      </c>
      <c r="BQ360" s="1" t="s">
        <v>7638</v>
      </c>
      <c r="BR360" s="1" t="s">
        <v>8009</v>
      </c>
      <c r="BS360" s="1" t="s">
        <v>8011</v>
      </c>
      <c r="BT360">
        <v>9</v>
      </c>
      <c r="BU360" s="1" t="s">
        <v>7</v>
      </c>
      <c r="BV360" s="1" t="s">
        <v>1961</v>
      </c>
      <c r="BW360">
        <v>177.57</v>
      </c>
      <c r="BX360" s="1" t="s">
        <v>8011</v>
      </c>
      <c r="BY360">
        <v>6600</v>
      </c>
      <c r="BZ360">
        <v>1171962</v>
      </c>
      <c r="CA360">
        <v>0.12</v>
      </c>
      <c r="CB360">
        <v>5808</v>
      </c>
      <c r="CC360">
        <v>1031326.5599999999</v>
      </c>
      <c r="CD360">
        <v>0.1</v>
      </c>
      <c r="CE360">
        <v>103132.656</v>
      </c>
      <c r="CF360">
        <v>0</v>
      </c>
      <c r="CG360">
        <v>0</v>
      </c>
      <c r="CH360">
        <v>103132.656</v>
      </c>
      <c r="CI360">
        <v>928193.90399999998</v>
      </c>
      <c r="CJ360">
        <v>1031326.5599999999</v>
      </c>
      <c r="CK360">
        <v>5808</v>
      </c>
    </row>
    <row r="361" spans="62:89" x14ac:dyDescent="0.25">
      <c r="BJ361" s="1" t="s">
        <v>842</v>
      </c>
      <c r="BK361" s="1" t="s">
        <v>843</v>
      </c>
      <c r="BL361" s="1" t="str">
        <f>VLOOKUP(BK361,INVENTARIOHABITTA[#All],8,FALSE)</f>
        <v>ESTANDAR AA</v>
      </c>
      <c r="BO361" s="1" t="s">
        <v>2471</v>
      </c>
      <c r="BP361" s="1" t="s">
        <v>8042</v>
      </c>
      <c r="BQ361" s="1" t="s">
        <v>7638</v>
      </c>
      <c r="BR361" s="1" t="s">
        <v>8009</v>
      </c>
      <c r="BS361" s="1" t="s">
        <v>8011</v>
      </c>
      <c r="BT361">
        <v>10</v>
      </c>
      <c r="BU361" s="1" t="s">
        <v>7</v>
      </c>
      <c r="BV361" s="1" t="s">
        <v>1961</v>
      </c>
      <c r="BW361">
        <v>172.53</v>
      </c>
      <c r="BX361" s="1" t="s">
        <v>8011</v>
      </c>
      <c r="BY361">
        <v>6600</v>
      </c>
      <c r="BZ361">
        <v>1138698</v>
      </c>
      <c r="CA361">
        <v>0.12</v>
      </c>
      <c r="CB361">
        <v>5808</v>
      </c>
      <c r="CC361">
        <v>1002054.24</v>
      </c>
      <c r="CD361">
        <v>0.1</v>
      </c>
      <c r="CE361">
        <v>100205.424</v>
      </c>
      <c r="CF361">
        <v>0</v>
      </c>
      <c r="CG361">
        <v>0</v>
      </c>
      <c r="CH361">
        <v>100205.424</v>
      </c>
      <c r="CI361">
        <v>901848.81599999999</v>
      </c>
      <c r="CJ361">
        <v>1002054.24</v>
      </c>
      <c r="CK361">
        <v>5808</v>
      </c>
    </row>
    <row r="362" spans="62:89" x14ac:dyDescent="0.25">
      <c r="BJ362" s="1" t="s">
        <v>844</v>
      </c>
      <c r="BK362" s="1" t="s">
        <v>845</v>
      </c>
      <c r="BL362" s="1" t="str">
        <f>VLOOKUP(BK362,INVENTARIOHABITTA[#All],8,FALSE)</f>
        <v>ESTANDAR AA</v>
      </c>
      <c r="BO362" s="1" t="s">
        <v>2473</v>
      </c>
      <c r="BP362" s="1" t="s">
        <v>8043</v>
      </c>
      <c r="BQ362" s="1" t="s">
        <v>7638</v>
      </c>
      <c r="BR362" s="1" t="s">
        <v>8009</v>
      </c>
      <c r="BS362" s="1" t="s">
        <v>8011</v>
      </c>
      <c r="BT362">
        <v>11</v>
      </c>
      <c r="BU362" s="1" t="s">
        <v>7</v>
      </c>
      <c r="BV362" s="1" t="s">
        <v>1961</v>
      </c>
      <c r="BW362">
        <v>105.01</v>
      </c>
      <c r="BX362" s="1" t="s">
        <v>8011</v>
      </c>
      <c r="BY362">
        <v>6600</v>
      </c>
      <c r="BZ362">
        <v>693066</v>
      </c>
      <c r="CA362">
        <v>0.12</v>
      </c>
      <c r="CB362">
        <v>5808</v>
      </c>
      <c r="CC362">
        <v>609898.08000000007</v>
      </c>
      <c r="CD362">
        <v>0.1</v>
      </c>
      <c r="CE362">
        <v>60989.808000000012</v>
      </c>
      <c r="CF362">
        <v>0</v>
      </c>
      <c r="CG362">
        <v>0</v>
      </c>
      <c r="CH362">
        <v>60989.808000000012</v>
      </c>
      <c r="CI362">
        <v>548908.27200000011</v>
      </c>
      <c r="CJ362">
        <v>609898.08000000007</v>
      </c>
      <c r="CK362">
        <v>5808</v>
      </c>
    </row>
    <row r="363" spans="62:89" x14ac:dyDescent="0.25">
      <c r="BJ363" s="1" t="s">
        <v>846</v>
      </c>
      <c r="BK363" s="1" t="s">
        <v>847</v>
      </c>
      <c r="BL363" s="1" t="str">
        <f>VLOOKUP(BK363,INVENTARIOHABITTA[#All],8,FALSE)</f>
        <v>PREMIUM AA</v>
      </c>
      <c r="BO363" s="1" t="s">
        <v>2475</v>
      </c>
      <c r="BP363" s="1" t="s">
        <v>8044</v>
      </c>
      <c r="BQ363" s="1" t="s">
        <v>7638</v>
      </c>
      <c r="BR363" s="1" t="s">
        <v>8009</v>
      </c>
      <c r="BS363" s="1" t="s">
        <v>8011</v>
      </c>
      <c r="BT363">
        <v>12</v>
      </c>
      <c r="BU363" s="1" t="s">
        <v>7</v>
      </c>
      <c r="BV363" s="1" t="s">
        <v>1961</v>
      </c>
      <c r="BW363">
        <v>105</v>
      </c>
      <c r="BX363" s="1" t="s">
        <v>8011</v>
      </c>
      <c r="BY363">
        <v>6600</v>
      </c>
      <c r="BZ363">
        <v>693000</v>
      </c>
      <c r="CA363">
        <v>0.12</v>
      </c>
      <c r="CB363">
        <v>5808</v>
      </c>
      <c r="CC363">
        <v>609840</v>
      </c>
      <c r="CD363">
        <v>0.1</v>
      </c>
      <c r="CE363">
        <v>60984</v>
      </c>
      <c r="CF363">
        <v>0</v>
      </c>
      <c r="CG363">
        <v>0</v>
      </c>
      <c r="CH363">
        <v>60984</v>
      </c>
      <c r="CI363">
        <v>548856</v>
      </c>
      <c r="CJ363">
        <v>609840</v>
      </c>
      <c r="CK363">
        <v>5808</v>
      </c>
    </row>
    <row r="364" spans="62:89" x14ac:dyDescent="0.25">
      <c r="BJ364" s="1" t="s">
        <v>848</v>
      </c>
      <c r="BK364" s="1" t="s">
        <v>849</v>
      </c>
      <c r="BL364" s="1" t="str">
        <f>VLOOKUP(BK364,INVENTARIOHABITTA[#All],8,FALSE)</f>
        <v>PREMIUM A</v>
      </c>
      <c r="BO364" s="1" t="s">
        <v>2477</v>
      </c>
      <c r="BP364" s="1" t="s">
        <v>8045</v>
      </c>
      <c r="BQ364" s="1" t="s">
        <v>7638</v>
      </c>
      <c r="BR364" s="1" t="s">
        <v>8009</v>
      </c>
      <c r="BS364" s="1" t="s">
        <v>8011</v>
      </c>
      <c r="BT364">
        <v>13</v>
      </c>
      <c r="BU364" s="1" t="s">
        <v>7</v>
      </c>
      <c r="BV364" s="1" t="s">
        <v>1961</v>
      </c>
      <c r="BW364">
        <v>105</v>
      </c>
      <c r="BX364" s="1" t="s">
        <v>8011</v>
      </c>
      <c r="BY364">
        <v>6600</v>
      </c>
      <c r="BZ364">
        <v>693000</v>
      </c>
      <c r="CA364">
        <v>0.12</v>
      </c>
      <c r="CB364">
        <v>5808</v>
      </c>
      <c r="CC364">
        <v>609840</v>
      </c>
      <c r="CD364">
        <v>0.1</v>
      </c>
      <c r="CE364">
        <v>60984</v>
      </c>
      <c r="CF364">
        <v>0</v>
      </c>
      <c r="CG364">
        <v>0</v>
      </c>
      <c r="CH364">
        <v>60984</v>
      </c>
      <c r="CI364">
        <v>548856</v>
      </c>
      <c r="CJ364">
        <v>609840</v>
      </c>
      <c r="CK364">
        <v>5808</v>
      </c>
    </row>
    <row r="365" spans="62:89" x14ac:dyDescent="0.25">
      <c r="BJ365" s="1" t="s">
        <v>850</v>
      </c>
      <c r="BK365" s="1" t="s">
        <v>851</v>
      </c>
      <c r="BL365" s="1" t="str">
        <f>VLOOKUP(BK365,INVENTARIOHABITTA[#All],8,FALSE)</f>
        <v>ESTANDAR A</v>
      </c>
      <c r="BO365" s="1" t="s">
        <v>2479</v>
      </c>
      <c r="BP365" s="1" t="s">
        <v>8046</v>
      </c>
      <c r="BQ365" s="1" t="s">
        <v>7638</v>
      </c>
      <c r="BR365" s="1" t="s">
        <v>8009</v>
      </c>
      <c r="BS365" s="1" t="s">
        <v>8011</v>
      </c>
      <c r="BT365">
        <v>14</v>
      </c>
      <c r="BU365" s="1" t="s">
        <v>7</v>
      </c>
      <c r="BV365" s="1" t="s">
        <v>1961</v>
      </c>
      <c r="BW365">
        <v>105</v>
      </c>
      <c r="BX365" s="1" t="s">
        <v>8011</v>
      </c>
      <c r="BY365">
        <v>6600</v>
      </c>
      <c r="BZ365">
        <v>693000</v>
      </c>
      <c r="CA365">
        <v>0.12</v>
      </c>
      <c r="CB365">
        <v>5808</v>
      </c>
      <c r="CC365">
        <v>609840</v>
      </c>
      <c r="CD365">
        <v>0.1</v>
      </c>
      <c r="CE365">
        <v>60984</v>
      </c>
      <c r="CF365">
        <v>0</v>
      </c>
      <c r="CG365">
        <v>0</v>
      </c>
      <c r="CH365">
        <v>60984</v>
      </c>
      <c r="CI365">
        <v>548856</v>
      </c>
      <c r="CJ365">
        <v>609840</v>
      </c>
      <c r="CK365">
        <v>5808</v>
      </c>
    </row>
    <row r="366" spans="62:89" x14ac:dyDescent="0.25">
      <c r="BJ366" s="1" t="s">
        <v>852</v>
      </c>
      <c r="BK366" s="1" t="s">
        <v>853</v>
      </c>
      <c r="BL366" s="1" t="str">
        <f>VLOOKUP(BK366,INVENTARIOHABITTA[#All],8,FALSE)</f>
        <v>ESTANDAR A</v>
      </c>
      <c r="BO366" s="1" t="s">
        <v>2481</v>
      </c>
      <c r="BP366" s="1" t="s">
        <v>8047</v>
      </c>
      <c r="BQ366" s="1" t="s">
        <v>7638</v>
      </c>
      <c r="BR366" s="1" t="s">
        <v>8009</v>
      </c>
      <c r="BS366" s="1" t="s">
        <v>8011</v>
      </c>
      <c r="BT366">
        <v>15</v>
      </c>
      <c r="BU366" s="1" t="s">
        <v>7</v>
      </c>
      <c r="BV366" s="1" t="s">
        <v>1961</v>
      </c>
      <c r="BW366">
        <v>105</v>
      </c>
      <c r="BX366" s="1" t="s">
        <v>8011</v>
      </c>
      <c r="BY366">
        <v>6600</v>
      </c>
      <c r="BZ366">
        <v>693000</v>
      </c>
      <c r="CA366">
        <v>0.12</v>
      </c>
      <c r="CB366">
        <v>5808</v>
      </c>
      <c r="CC366">
        <v>609840</v>
      </c>
      <c r="CD366">
        <v>0.1</v>
      </c>
      <c r="CE366">
        <v>60984</v>
      </c>
      <c r="CF366">
        <v>0</v>
      </c>
      <c r="CG366">
        <v>0</v>
      </c>
      <c r="CH366">
        <v>60984</v>
      </c>
      <c r="CI366">
        <v>548856</v>
      </c>
      <c r="CJ366">
        <v>609840</v>
      </c>
      <c r="CK366">
        <v>5808</v>
      </c>
    </row>
    <row r="367" spans="62:89" x14ac:dyDescent="0.25">
      <c r="BJ367" s="1" t="s">
        <v>854</v>
      </c>
      <c r="BK367" s="1" t="s">
        <v>855</v>
      </c>
      <c r="BL367" s="1" t="str">
        <f>VLOOKUP(BK367,INVENTARIOHABITTA[#All],8,FALSE)</f>
        <v>ESTANDAR A</v>
      </c>
      <c r="BP367" s="1" t="s">
        <v>8047</v>
      </c>
      <c r="BQ367" s="1" t="s">
        <v>7638</v>
      </c>
      <c r="BR367" s="1" t="s">
        <v>8009</v>
      </c>
      <c r="BS367" s="1" t="s">
        <v>8011</v>
      </c>
      <c r="BT367">
        <v>15</v>
      </c>
      <c r="BU367" s="1" t="s">
        <v>7</v>
      </c>
      <c r="BV367" s="1" t="s">
        <v>1961</v>
      </c>
      <c r="BW367">
        <v>105</v>
      </c>
      <c r="BX367" s="1" t="s">
        <v>8011</v>
      </c>
      <c r="BY367">
        <v>6600</v>
      </c>
      <c r="BZ367">
        <v>693000</v>
      </c>
      <c r="CA367">
        <v>0.12</v>
      </c>
      <c r="CB367">
        <v>5808</v>
      </c>
      <c r="CC367">
        <v>609840</v>
      </c>
      <c r="CD367">
        <v>0.1</v>
      </c>
      <c r="CE367">
        <v>60984</v>
      </c>
      <c r="CF367">
        <v>0</v>
      </c>
      <c r="CG367">
        <v>0</v>
      </c>
      <c r="CH367">
        <v>60984</v>
      </c>
      <c r="CI367">
        <v>548856</v>
      </c>
      <c r="CJ367">
        <v>609840</v>
      </c>
      <c r="CK367">
        <v>5808</v>
      </c>
    </row>
    <row r="368" spans="62:89" x14ac:dyDescent="0.25">
      <c r="BJ368" s="1" t="s">
        <v>856</v>
      </c>
      <c r="BK368" s="1" t="s">
        <v>857</v>
      </c>
      <c r="BL368" s="1" t="str">
        <f>VLOOKUP(BK368,INVENTARIOHABITTA[#All],8,FALSE)</f>
        <v>ESTANDAR A</v>
      </c>
      <c r="BO368" s="1" t="s">
        <v>2483</v>
      </c>
      <c r="BP368" s="1" t="s">
        <v>8048</v>
      </c>
      <c r="BQ368" s="1" t="s">
        <v>7638</v>
      </c>
      <c r="BR368" s="1" t="s">
        <v>8009</v>
      </c>
      <c r="BS368" s="1" t="s">
        <v>8011</v>
      </c>
      <c r="BT368">
        <v>16</v>
      </c>
      <c r="BU368" s="1" t="s">
        <v>7</v>
      </c>
      <c r="BV368" s="1" t="s">
        <v>1961</v>
      </c>
      <c r="BW368">
        <v>105</v>
      </c>
      <c r="BX368" s="1" t="s">
        <v>8011</v>
      </c>
      <c r="BY368">
        <v>6600</v>
      </c>
      <c r="BZ368">
        <v>693000</v>
      </c>
      <c r="CA368">
        <v>0.12</v>
      </c>
      <c r="CB368">
        <v>5808</v>
      </c>
      <c r="CC368">
        <v>609840</v>
      </c>
      <c r="CD368">
        <v>0.1</v>
      </c>
      <c r="CE368">
        <v>60984</v>
      </c>
      <c r="CF368">
        <v>0</v>
      </c>
      <c r="CG368">
        <v>0</v>
      </c>
      <c r="CH368">
        <v>60984</v>
      </c>
      <c r="CI368">
        <v>548856</v>
      </c>
      <c r="CJ368">
        <v>609840</v>
      </c>
      <c r="CK368">
        <v>5808</v>
      </c>
    </row>
    <row r="369" spans="62:89" x14ac:dyDescent="0.25">
      <c r="BJ369" s="1" t="s">
        <v>858</v>
      </c>
      <c r="BK369" s="1" t="s">
        <v>859</v>
      </c>
      <c r="BL369" s="1" t="str">
        <f>VLOOKUP(BK369,INVENTARIOHABITTA[#All],8,FALSE)</f>
        <v>ESTANDAR A</v>
      </c>
      <c r="BP369" s="1" t="s">
        <v>8048</v>
      </c>
      <c r="BQ369" s="1" t="s">
        <v>7638</v>
      </c>
      <c r="BR369" s="1" t="s">
        <v>8009</v>
      </c>
      <c r="BS369" s="1" t="s">
        <v>8011</v>
      </c>
      <c r="BT369">
        <v>16</v>
      </c>
      <c r="BU369" s="1" t="s">
        <v>7</v>
      </c>
      <c r="BV369" s="1" t="s">
        <v>1961</v>
      </c>
      <c r="BW369">
        <v>105</v>
      </c>
      <c r="BX369" s="1" t="s">
        <v>8011</v>
      </c>
      <c r="BY369">
        <v>6600</v>
      </c>
      <c r="BZ369">
        <v>693000</v>
      </c>
      <c r="CA369">
        <v>0.12</v>
      </c>
      <c r="CB369">
        <v>5808</v>
      </c>
      <c r="CC369">
        <v>609840</v>
      </c>
      <c r="CD369">
        <v>0.1</v>
      </c>
      <c r="CE369">
        <v>60984</v>
      </c>
      <c r="CF369">
        <v>0</v>
      </c>
      <c r="CG369">
        <v>0</v>
      </c>
      <c r="CH369">
        <v>60984</v>
      </c>
      <c r="CI369">
        <v>548856</v>
      </c>
      <c r="CJ369">
        <v>609840</v>
      </c>
      <c r="CK369">
        <v>5808</v>
      </c>
    </row>
    <row r="370" spans="62:89" x14ac:dyDescent="0.25">
      <c r="BJ370" s="1" t="s">
        <v>860</v>
      </c>
      <c r="BK370" s="1" t="s">
        <v>861</v>
      </c>
      <c r="BL370" s="1" t="str">
        <f>VLOOKUP(BK370,INVENTARIOHABITTA[#All],8,FALSE)</f>
        <v>ESTANDAR A</v>
      </c>
      <c r="BO370" s="1" t="s">
        <v>2485</v>
      </c>
      <c r="BP370" s="1" t="s">
        <v>8049</v>
      </c>
      <c r="BQ370" s="1" t="s">
        <v>7638</v>
      </c>
      <c r="BR370" s="1" t="s">
        <v>8009</v>
      </c>
      <c r="BS370" s="1" t="s">
        <v>8050</v>
      </c>
      <c r="BT370">
        <v>1</v>
      </c>
      <c r="BU370" s="1" t="s">
        <v>7</v>
      </c>
      <c r="BV370" s="1" t="s">
        <v>1961</v>
      </c>
      <c r="BW370">
        <v>105</v>
      </c>
      <c r="BX370" s="1" t="s">
        <v>8011</v>
      </c>
      <c r="BY370">
        <v>6600</v>
      </c>
      <c r="BZ370">
        <v>693000</v>
      </c>
      <c r="CA370">
        <v>0.1</v>
      </c>
      <c r="CB370">
        <v>5940</v>
      </c>
      <c r="CC370">
        <v>623700</v>
      </c>
      <c r="CD370">
        <v>0.1</v>
      </c>
      <c r="CE370">
        <v>62370</v>
      </c>
      <c r="CF370">
        <v>0</v>
      </c>
      <c r="CG370">
        <v>0</v>
      </c>
      <c r="CH370">
        <v>62370</v>
      </c>
      <c r="CI370">
        <v>561330</v>
      </c>
      <c r="CJ370">
        <v>623700</v>
      </c>
      <c r="CK370">
        <v>5940</v>
      </c>
    </row>
    <row r="371" spans="62:89" x14ac:dyDescent="0.25">
      <c r="BJ371" s="1" t="s">
        <v>862</v>
      </c>
      <c r="BK371" s="1" t="s">
        <v>863</v>
      </c>
      <c r="BL371" s="1" t="str">
        <f>VLOOKUP(BK371,INVENTARIOHABITTA[#All],8,FALSE)</f>
        <v>PREMIUM A</v>
      </c>
      <c r="BO371" s="1" t="s">
        <v>2487</v>
      </c>
      <c r="BP371" s="1" t="s">
        <v>8051</v>
      </c>
      <c r="BQ371" s="1" t="s">
        <v>7638</v>
      </c>
      <c r="BR371" s="1" t="s">
        <v>8009</v>
      </c>
      <c r="BS371" s="1" t="s">
        <v>8050</v>
      </c>
      <c r="BT371">
        <v>2</v>
      </c>
      <c r="BU371" s="1" t="s">
        <v>7</v>
      </c>
      <c r="BV371" s="1" t="s">
        <v>1961</v>
      </c>
      <c r="BW371">
        <v>105</v>
      </c>
      <c r="BX371" s="1" t="s">
        <v>8011</v>
      </c>
      <c r="BY371">
        <v>6600</v>
      </c>
      <c r="BZ371">
        <v>693000</v>
      </c>
      <c r="CA371">
        <v>0.12</v>
      </c>
      <c r="CB371">
        <v>5808</v>
      </c>
      <c r="CC371">
        <v>609840</v>
      </c>
      <c r="CD371">
        <v>0.1</v>
      </c>
      <c r="CE371">
        <v>60984</v>
      </c>
      <c r="CF371">
        <v>0</v>
      </c>
      <c r="CG371">
        <v>0</v>
      </c>
      <c r="CH371">
        <v>60984</v>
      </c>
      <c r="CI371">
        <v>548856</v>
      </c>
      <c r="CJ371">
        <v>609840</v>
      </c>
      <c r="CK371">
        <v>5808</v>
      </c>
    </row>
    <row r="372" spans="62:89" x14ac:dyDescent="0.25">
      <c r="BJ372" s="1" t="s">
        <v>864</v>
      </c>
      <c r="BK372" s="1" t="s">
        <v>865</v>
      </c>
      <c r="BL372" s="1" t="str">
        <f>VLOOKUP(BK372,INVENTARIOHABITTA[#All],8,FALSE)</f>
        <v>PREMIUM A</v>
      </c>
      <c r="BO372" s="1" t="s">
        <v>2489</v>
      </c>
      <c r="BP372" s="1" t="s">
        <v>8052</v>
      </c>
      <c r="BQ372" s="1" t="s">
        <v>7638</v>
      </c>
      <c r="BR372" s="1" t="s">
        <v>8009</v>
      </c>
      <c r="BS372" s="1" t="s">
        <v>8050</v>
      </c>
      <c r="BT372">
        <v>3</v>
      </c>
      <c r="BU372" s="1" t="s">
        <v>7</v>
      </c>
      <c r="BV372" s="1" t="s">
        <v>1961</v>
      </c>
      <c r="BW372">
        <v>105</v>
      </c>
      <c r="BX372" s="1" t="s">
        <v>8011</v>
      </c>
      <c r="BY372">
        <v>6600</v>
      </c>
      <c r="BZ372">
        <v>693000</v>
      </c>
      <c r="CA372">
        <v>0.12</v>
      </c>
      <c r="CB372">
        <v>5808</v>
      </c>
      <c r="CC372">
        <v>609840</v>
      </c>
      <c r="CD372">
        <v>0.1</v>
      </c>
      <c r="CE372">
        <v>60984</v>
      </c>
      <c r="CF372">
        <v>0</v>
      </c>
      <c r="CG372">
        <v>0</v>
      </c>
      <c r="CH372">
        <v>60984</v>
      </c>
      <c r="CI372">
        <v>548856</v>
      </c>
      <c r="CJ372">
        <v>609840</v>
      </c>
      <c r="CK372">
        <v>5808</v>
      </c>
    </row>
    <row r="373" spans="62:89" x14ac:dyDescent="0.25">
      <c r="BJ373" s="1" t="s">
        <v>866</v>
      </c>
      <c r="BK373" s="1" t="s">
        <v>867</v>
      </c>
      <c r="BL373" s="1" t="str">
        <f>VLOOKUP(BK373,INVENTARIOHABITTA[#All],8,FALSE)</f>
        <v>ESTANDAR A</v>
      </c>
      <c r="BO373" s="1" t="s">
        <v>2491</v>
      </c>
      <c r="BP373" s="1" t="s">
        <v>8053</v>
      </c>
      <c r="BQ373" s="1" t="s">
        <v>7638</v>
      </c>
      <c r="BR373" s="1" t="s">
        <v>8009</v>
      </c>
      <c r="BS373" s="1" t="s">
        <v>8050</v>
      </c>
      <c r="BT373">
        <v>4</v>
      </c>
      <c r="BU373" s="1" t="s">
        <v>7</v>
      </c>
      <c r="BV373" s="1" t="s">
        <v>1961</v>
      </c>
      <c r="BW373">
        <v>105</v>
      </c>
      <c r="BX373" s="1" t="s">
        <v>8011</v>
      </c>
      <c r="BY373">
        <v>6600</v>
      </c>
      <c r="BZ373">
        <v>693000</v>
      </c>
      <c r="CA373">
        <v>0.12</v>
      </c>
      <c r="CB373">
        <v>5808</v>
      </c>
      <c r="CC373">
        <v>609840</v>
      </c>
      <c r="CD373">
        <v>0.1</v>
      </c>
      <c r="CE373">
        <v>60984</v>
      </c>
      <c r="CF373">
        <v>0</v>
      </c>
      <c r="CG373">
        <v>0</v>
      </c>
      <c r="CH373">
        <v>60984</v>
      </c>
      <c r="CI373">
        <v>548856</v>
      </c>
      <c r="CJ373">
        <v>609840</v>
      </c>
      <c r="CK373">
        <v>5808</v>
      </c>
    </row>
    <row r="374" spans="62:89" x14ac:dyDescent="0.25">
      <c r="BJ374" s="1" t="s">
        <v>868</v>
      </c>
      <c r="BK374" s="1" t="s">
        <v>869</v>
      </c>
      <c r="BL374" s="1" t="str">
        <f>VLOOKUP(BK374,INVENTARIOHABITTA[#All],8,FALSE)</f>
        <v>ESTANDAR A</v>
      </c>
      <c r="BO374" s="1" t="s">
        <v>2493</v>
      </c>
      <c r="BP374" s="1" t="s">
        <v>8054</v>
      </c>
      <c r="BQ374" s="1" t="s">
        <v>7638</v>
      </c>
      <c r="BR374" s="1" t="s">
        <v>8009</v>
      </c>
      <c r="BS374" s="1" t="s">
        <v>8050</v>
      </c>
      <c r="BT374">
        <v>5</v>
      </c>
      <c r="BU374" s="1" t="s">
        <v>7</v>
      </c>
      <c r="BV374" s="1" t="s">
        <v>1961</v>
      </c>
      <c r="BW374">
        <v>105</v>
      </c>
      <c r="BX374" s="1" t="s">
        <v>8011</v>
      </c>
      <c r="BY374">
        <v>6600</v>
      </c>
      <c r="BZ374">
        <v>693000</v>
      </c>
      <c r="CA374">
        <v>0.12</v>
      </c>
      <c r="CB374">
        <v>5808</v>
      </c>
      <c r="CC374">
        <v>609840</v>
      </c>
      <c r="CD374">
        <v>0.1</v>
      </c>
      <c r="CE374">
        <v>60984</v>
      </c>
      <c r="CF374">
        <v>0</v>
      </c>
      <c r="CG374">
        <v>0</v>
      </c>
      <c r="CH374">
        <v>60984</v>
      </c>
      <c r="CI374">
        <v>548856</v>
      </c>
      <c r="CJ374">
        <v>609840</v>
      </c>
      <c r="CK374">
        <v>5808</v>
      </c>
    </row>
    <row r="375" spans="62:89" x14ac:dyDescent="0.25">
      <c r="BJ375" s="1" t="s">
        <v>870</v>
      </c>
      <c r="BK375" s="1" t="s">
        <v>871</v>
      </c>
      <c r="BL375" s="1" t="str">
        <f>VLOOKUP(BK375,INVENTARIOHABITTA[#All],8,FALSE)</f>
        <v>ESTANDAR A</v>
      </c>
      <c r="BO375" s="1" t="s">
        <v>2495</v>
      </c>
      <c r="BP375" s="1" t="s">
        <v>8055</v>
      </c>
      <c r="BQ375" s="1" t="s">
        <v>7638</v>
      </c>
      <c r="BR375" s="1" t="s">
        <v>8009</v>
      </c>
      <c r="BS375" s="1" t="s">
        <v>8050</v>
      </c>
      <c r="BT375">
        <v>6</v>
      </c>
      <c r="BU375" s="1" t="s">
        <v>7</v>
      </c>
      <c r="BV375" s="1" t="s">
        <v>1961</v>
      </c>
      <c r="BW375">
        <v>105</v>
      </c>
      <c r="BX375" s="1" t="s">
        <v>8011</v>
      </c>
      <c r="BY375">
        <v>6600</v>
      </c>
      <c r="BZ375">
        <v>693000</v>
      </c>
      <c r="CA375">
        <v>0.12</v>
      </c>
      <c r="CB375">
        <v>5808</v>
      </c>
      <c r="CC375">
        <v>609840</v>
      </c>
      <c r="CD375">
        <v>0.1</v>
      </c>
      <c r="CE375">
        <v>60984</v>
      </c>
      <c r="CF375">
        <v>0</v>
      </c>
      <c r="CG375">
        <v>0</v>
      </c>
      <c r="CH375">
        <v>60984</v>
      </c>
      <c r="CI375">
        <v>548856</v>
      </c>
      <c r="CJ375">
        <v>609840</v>
      </c>
      <c r="CK375">
        <v>5808</v>
      </c>
    </row>
    <row r="376" spans="62:89" x14ac:dyDescent="0.25">
      <c r="BJ376" s="1" t="s">
        <v>872</v>
      </c>
      <c r="BK376" s="1" t="s">
        <v>873</v>
      </c>
      <c r="BL376" s="1" t="str">
        <f>VLOOKUP(BK376,INVENTARIOHABITTA[#All],8,FALSE)</f>
        <v>ESTANDAR A</v>
      </c>
      <c r="BO376" s="1" t="s">
        <v>2497</v>
      </c>
      <c r="BP376" s="1" t="s">
        <v>8056</v>
      </c>
      <c r="BQ376" s="1" t="s">
        <v>7638</v>
      </c>
      <c r="BR376" s="1" t="s">
        <v>8009</v>
      </c>
      <c r="BS376" s="1" t="s">
        <v>8050</v>
      </c>
      <c r="BT376">
        <v>7</v>
      </c>
      <c r="BU376" s="1" t="s">
        <v>7</v>
      </c>
      <c r="BV376" s="1" t="s">
        <v>1961</v>
      </c>
      <c r="BW376">
        <v>105</v>
      </c>
      <c r="BX376" s="1" t="s">
        <v>8011</v>
      </c>
      <c r="BY376">
        <v>6600</v>
      </c>
      <c r="BZ376">
        <v>693000</v>
      </c>
      <c r="CA376">
        <v>0.12</v>
      </c>
      <c r="CB376">
        <v>5808</v>
      </c>
      <c r="CC376">
        <v>609840</v>
      </c>
      <c r="CD376">
        <v>0.1</v>
      </c>
      <c r="CE376">
        <v>60984</v>
      </c>
      <c r="CF376">
        <v>0</v>
      </c>
      <c r="CG376">
        <v>0</v>
      </c>
      <c r="CH376">
        <v>60984</v>
      </c>
      <c r="CI376">
        <v>548856</v>
      </c>
      <c r="CJ376">
        <v>609840</v>
      </c>
      <c r="CK376">
        <v>5808</v>
      </c>
    </row>
    <row r="377" spans="62:89" x14ac:dyDescent="0.25">
      <c r="BJ377" s="1" t="s">
        <v>874</v>
      </c>
      <c r="BK377" s="1" t="s">
        <v>875</v>
      </c>
      <c r="BL377" s="1" t="str">
        <f>VLOOKUP(BK377,INVENTARIOHABITTA[#All],8,FALSE)</f>
        <v>ESTANDAR A</v>
      </c>
      <c r="BO377" s="1" t="s">
        <v>2499</v>
      </c>
      <c r="BP377" s="1" t="s">
        <v>8057</v>
      </c>
      <c r="BQ377" s="1" t="s">
        <v>7638</v>
      </c>
      <c r="BR377" s="1" t="s">
        <v>8009</v>
      </c>
      <c r="BS377" s="1" t="s">
        <v>8050</v>
      </c>
      <c r="BT377">
        <v>8</v>
      </c>
      <c r="BU377" s="1" t="s">
        <v>7</v>
      </c>
      <c r="BV377" s="1" t="s">
        <v>1961</v>
      </c>
      <c r="BW377">
        <v>105</v>
      </c>
      <c r="BX377" s="1" t="s">
        <v>8011</v>
      </c>
      <c r="BY377">
        <v>6600</v>
      </c>
      <c r="BZ377">
        <v>693000</v>
      </c>
      <c r="CA377">
        <v>0.12</v>
      </c>
      <c r="CB377">
        <v>5808</v>
      </c>
      <c r="CC377">
        <v>609840</v>
      </c>
      <c r="CD377">
        <v>0.1</v>
      </c>
      <c r="CE377">
        <v>60984</v>
      </c>
      <c r="CF377">
        <v>0</v>
      </c>
      <c r="CG377">
        <v>0</v>
      </c>
      <c r="CH377">
        <v>60984</v>
      </c>
      <c r="CI377">
        <v>548856</v>
      </c>
      <c r="CJ377">
        <v>609840</v>
      </c>
      <c r="CK377">
        <v>5808</v>
      </c>
    </row>
    <row r="378" spans="62:89" x14ac:dyDescent="0.25">
      <c r="BJ378" s="1" t="s">
        <v>876</v>
      </c>
      <c r="BK378" s="1" t="s">
        <v>877</v>
      </c>
      <c r="BL378" s="1" t="str">
        <f>VLOOKUP(BK378,INVENTARIOHABITTA[#All],8,FALSE)</f>
        <v>ESTANDAR AA</v>
      </c>
      <c r="BO378" s="1" t="s">
        <v>2501</v>
      </c>
      <c r="BP378" s="1" t="s">
        <v>8058</v>
      </c>
      <c r="BQ378" s="1" t="s">
        <v>7638</v>
      </c>
      <c r="BR378" s="1" t="s">
        <v>8009</v>
      </c>
      <c r="BS378" s="1" t="s">
        <v>8050</v>
      </c>
      <c r="BT378">
        <v>9</v>
      </c>
      <c r="BU378" s="1" t="s">
        <v>7</v>
      </c>
      <c r="BV378" s="1" t="s">
        <v>1961</v>
      </c>
      <c r="BW378">
        <v>105</v>
      </c>
      <c r="BX378" s="1" t="s">
        <v>8011</v>
      </c>
      <c r="BY378">
        <v>6600</v>
      </c>
      <c r="BZ378">
        <v>693000</v>
      </c>
      <c r="CA378">
        <v>0</v>
      </c>
      <c r="CB378">
        <v>6600</v>
      </c>
      <c r="CC378">
        <v>693000</v>
      </c>
      <c r="CD378">
        <v>0.1</v>
      </c>
      <c r="CE378">
        <v>69300</v>
      </c>
      <c r="CF378">
        <v>0</v>
      </c>
      <c r="CG378">
        <v>0</v>
      </c>
      <c r="CH378">
        <v>69300</v>
      </c>
      <c r="CI378">
        <v>623700</v>
      </c>
      <c r="CJ378">
        <v>693000</v>
      </c>
      <c r="CK378">
        <v>6600</v>
      </c>
    </row>
    <row r="379" spans="62:89" x14ac:dyDescent="0.25">
      <c r="BJ379" s="1" t="s">
        <v>878</v>
      </c>
      <c r="BK379" s="1" t="s">
        <v>879</v>
      </c>
      <c r="BL379" s="1" t="str">
        <f>VLOOKUP(BK379,INVENTARIOHABITTA[#All],8,FALSE)</f>
        <v>PREMIUM A</v>
      </c>
      <c r="BO379" s="1" t="s">
        <v>2503</v>
      </c>
      <c r="BP379" s="1" t="s">
        <v>8059</v>
      </c>
      <c r="BQ379" s="1" t="s">
        <v>7638</v>
      </c>
      <c r="BR379" s="1" t="s">
        <v>8009</v>
      </c>
      <c r="BS379" s="1" t="s">
        <v>8050</v>
      </c>
      <c r="BT379">
        <v>10</v>
      </c>
      <c r="BU379" s="1" t="s">
        <v>7</v>
      </c>
      <c r="BV379" s="1" t="s">
        <v>1961</v>
      </c>
      <c r="BW379">
        <v>105</v>
      </c>
      <c r="BX379" s="1" t="s">
        <v>8011</v>
      </c>
      <c r="BY379">
        <v>6600</v>
      </c>
      <c r="BZ379">
        <v>693000</v>
      </c>
      <c r="CA379">
        <v>0.12</v>
      </c>
      <c r="CB379">
        <v>5808</v>
      </c>
      <c r="CC379">
        <v>609840</v>
      </c>
      <c r="CD379">
        <v>0.1</v>
      </c>
      <c r="CE379">
        <v>60984</v>
      </c>
      <c r="CF379">
        <v>0</v>
      </c>
      <c r="CG379">
        <v>0</v>
      </c>
      <c r="CH379">
        <v>60984</v>
      </c>
      <c r="CI379">
        <v>548856</v>
      </c>
      <c r="CJ379">
        <v>609840</v>
      </c>
      <c r="CK379">
        <v>5808</v>
      </c>
    </row>
    <row r="380" spans="62:89" x14ac:dyDescent="0.25">
      <c r="BJ380" s="1" t="s">
        <v>880</v>
      </c>
      <c r="BK380" s="1" t="s">
        <v>881</v>
      </c>
      <c r="BL380" s="1" t="str">
        <f>VLOOKUP(BK380,INVENTARIOHABITTA[#All],8,FALSE)</f>
        <v>PREMIUM A</v>
      </c>
      <c r="BO380" s="1" t="s">
        <v>2505</v>
      </c>
      <c r="BP380" s="1" t="s">
        <v>8060</v>
      </c>
      <c r="BQ380" s="1" t="s">
        <v>7638</v>
      </c>
      <c r="BR380" s="1" t="s">
        <v>8009</v>
      </c>
      <c r="BS380" s="1" t="s">
        <v>8050</v>
      </c>
      <c r="BT380">
        <v>11</v>
      </c>
      <c r="BU380" s="1" t="s">
        <v>7</v>
      </c>
      <c r="BV380" s="1" t="s">
        <v>1961</v>
      </c>
      <c r="BW380">
        <v>105</v>
      </c>
      <c r="BX380" s="1" t="s">
        <v>8011</v>
      </c>
      <c r="BY380">
        <v>6600</v>
      </c>
      <c r="BZ380">
        <v>693000</v>
      </c>
      <c r="CA380">
        <v>0.12</v>
      </c>
      <c r="CB380">
        <v>5808</v>
      </c>
      <c r="CC380">
        <v>609840</v>
      </c>
      <c r="CD380">
        <v>0.1</v>
      </c>
      <c r="CE380">
        <v>60984</v>
      </c>
      <c r="CF380">
        <v>0</v>
      </c>
      <c r="CG380">
        <v>0</v>
      </c>
      <c r="CH380">
        <v>60984</v>
      </c>
      <c r="CI380">
        <v>548856</v>
      </c>
      <c r="CJ380">
        <v>609840</v>
      </c>
      <c r="CK380">
        <v>5808</v>
      </c>
    </row>
    <row r="381" spans="62:89" x14ac:dyDescent="0.25">
      <c r="BJ381" s="1" t="s">
        <v>882</v>
      </c>
      <c r="BK381" s="1" t="s">
        <v>883</v>
      </c>
      <c r="BL381" s="1" t="str">
        <f>VLOOKUP(BK381,INVENTARIOHABITTA[#All],8,FALSE)</f>
        <v>PREMIUM A</v>
      </c>
      <c r="BO381" s="1" t="s">
        <v>2507</v>
      </c>
      <c r="BP381" s="1" t="s">
        <v>8061</v>
      </c>
      <c r="BQ381" s="1" t="s">
        <v>7638</v>
      </c>
      <c r="BR381" s="1" t="s">
        <v>8009</v>
      </c>
      <c r="BS381" s="1" t="s">
        <v>8050</v>
      </c>
      <c r="BT381">
        <v>12</v>
      </c>
      <c r="BU381" s="1" t="s">
        <v>7</v>
      </c>
      <c r="BV381" s="1" t="s">
        <v>1961</v>
      </c>
      <c r="BW381">
        <v>105</v>
      </c>
      <c r="BX381" s="1" t="s">
        <v>8011</v>
      </c>
      <c r="BY381">
        <v>6600</v>
      </c>
      <c r="BZ381">
        <v>693000</v>
      </c>
      <c r="CA381">
        <v>0.12</v>
      </c>
      <c r="CB381">
        <v>5808</v>
      </c>
      <c r="CC381">
        <v>609840</v>
      </c>
      <c r="CD381">
        <v>0.1</v>
      </c>
      <c r="CE381">
        <v>60984</v>
      </c>
      <c r="CF381">
        <v>0</v>
      </c>
      <c r="CG381">
        <v>0</v>
      </c>
      <c r="CH381">
        <v>60984</v>
      </c>
      <c r="CI381">
        <v>548856</v>
      </c>
      <c r="CJ381">
        <v>609840</v>
      </c>
      <c r="CK381">
        <v>5808</v>
      </c>
    </row>
    <row r="382" spans="62:89" x14ac:dyDescent="0.25">
      <c r="BJ382" s="1" t="s">
        <v>884</v>
      </c>
      <c r="BK382" s="1" t="s">
        <v>885</v>
      </c>
      <c r="BL382" s="1" t="str">
        <f>VLOOKUP(BK382,INVENTARIOHABITTA[#All],8,FALSE)</f>
        <v>ESTANDAR A</v>
      </c>
      <c r="BO382" s="1" t="s">
        <v>2509</v>
      </c>
      <c r="BP382" s="1" t="s">
        <v>8062</v>
      </c>
      <c r="BQ382" s="1" t="s">
        <v>7638</v>
      </c>
      <c r="BR382" s="1" t="s">
        <v>8009</v>
      </c>
      <c r="BS382" s="1" t="s">
        <v>8050</v>
      </c>
      <c r="BT382">
        <v>13</v>
      </c>
      <c r="BU382" s="1" t="s">
        <v>7</v>
      </c>
      <c r="BV382" s="1" t="s">
        <v>1961</v>
      </c>
      <c r="BW382">
        <v>95.08</v>
      </c>
      <c r="BX382" s="1" t="s">
        <v>8011</v>
      </c>
      <c r="BY382">
        <v>6600</v>
      </c>
      <c r="BZ382">
        <v>627528</v>
      </c>
      <c r="CA382">
        <v>0.12</v>
      </c>
      <c r="CB382">
        <v>5808</v>
      </c>
      <c r="CC382">
        <v>552224.64</v>
      </c>
      <c r="CD382">
        <v>0.1</v>
      </c>
      <c r="CE382">
        <v>55222.464000000007</v>
      </c>
      <c r="CF382">
        <v>0</v>
      </c>
      <c r="CG382">
        <v>0</v>
      </c>
      <c r="CH382">
        <v>55222.464000000007</v>
      </c>
      <c r="CI382">
        <v>497002.17599999998</v>
      </c>
      <c r="CJ382">
        <v>552224.64</v>
      </c>
      <c r="CK382">
        <v>5808</v>
      </c>
    </row>
    <row r="383" spans="62:89" x14ac:dyDescent="0.25">
      <c r="BJ383" s="1" t="s">
        <v>886</v>
      </c>
      <c r="BK383" s="1" t="s">
        <v>887</v>
      </c>
      <c r="BL383" s="1" t="str">
        <f>VLOOKUP(BK383,INVENTARIOHABITTA[#All],8,FALSE)</f>
        <v>ESTANDAR A</v>
      </c>
      <c r="BO383" s="1" t="s">
        <v>2511</v>
      </c>
      <c r="BP383" s="1" t="s">
        <v>8063</v>
      </c>
      <c r="BQ383" s="1" t="s">
        <v>7638</v>
      </c>
      <c r="BR383" s="1" t="s">
        <v>7690</v>
      </c>
      <c r="BS383" s="1" t="s">
        <v>13</v>
      </c>
      <c r="BT383">
        <v>1</v>
      </c>
      <c r="BU383" s="1" t="s">
        <v>7</v>
      </c>
      <c r="BV383" s="1" t="s">
        <v>146</v>
      </c>
      <c r="BW383">
        <v>160</v>
      </c>
      <c r="BX383" s="1" t="s">
        <v>7712</v>
      </c>
      <c r="BY383">
        <v>4100.78</v>
      </c>
      <c r="BZ383">
        <v>656124.79999999993</v>
      </c>
      <c r="CA383">
        <v>0.25</v>
      </c>
      <c r="CB383">
        <v>3075.585</v>
      </c>
      <c r="CC383">
        <v>492093.6</v>
      </c>
      <c r="CD383">
        <v>0.1</v>
      </c>
      <c r="CE383">
        <v>49209.36</v>
      </c>
      <c r="CF383">
        <v>0.1</v>
      </c>
      <c r="CG383">
        <v>4920.9360000000006</v>
      </c>
      <c r="CH383">
        <v>44288.423999999999</v>
      </c>
      <c r="CI383">
        <v>442884.24</v>
      </c>
      <c r="CJ383">
        <v>487172.66399999999</v>
      </c>
      <c r="CK383">
        <v>3044.82915</v>
      </c>
    </row>
    <row r="384" spans="62:89" x14ac:dyDescent="0.25">
      <c r="BJ384" s="1" t="s">
        <v>888</v>
      </c>
      <c r="BK384" s="1" t="s">
        <v>889</v>
      </c>
      <c r="BL384" s="1" t="str">
        <f>VLOOKUP(BK384,INVENTARIOHABITTA[#All],8,FALSE)</f>
        <v>ESTANDAR A</v>
      </c>
      <c r="BO384" s="1" t="s">
        <v>2513</v>
      </c>
      <c r="BP384" s="1" t="s">
        <v>8064</v>
      </c>
      <c r="BQ384" s="1" t="s">
        <v>7638</v>
      </c>
      <c r="BR384" s="1" t="s">
        <v>7690</v>
      </c>
      <c r="BS384" s="1" t="s">
        <v>13</v>
      </c>
      <c r="BT384">
        <v>2</v>
      </c>
      <c r="BU384" s="1" t="s">
        <v>7</v>
      </c>
      <c r="BV384" s="1" t="s">
        <v>146</v>
      </c>
      <c r="BW384">
        <v>160</v>
      </c>
      <c r="BX384" s="1" t="s">
        <v>7712</v>
      </c>
      <c r="BY384">
        <v>4100.78</v>
      </c>
      <c r="BZ384">
        <v>656124.79999999993</v>
      </c>
      <c r="CA384">
        <v>0.25</v>
      </c>
      <c r="CB384">
        <v>3075.585</v>
      </c>
      <c r="CC384">
        <v>492093.6</v>
      </c>
      <c r="CD384">
        <v>0.1</v>
      </c>
      <c r="CE384">
        <v>49209.36</v>
      </c>
      <c r="CF384">
        <v>0</v>
      </c>
      <c r="CG384">
        <v>0</v>
      </c>
      <c r="CH384">
        <v>49209.36</v>
      </c>
      <c r="CI384">
        <v>442884.24</v>
      </c>
      <c r="CJ384">
        <v>492093.6</v>
      </c>
      <c r="CK384">
        <v>3075.585</v>
      </c>
    </row>
    <row r="385" spans="62:89" x14ac:dyDescent="0.25">
      <c r="BJ385" s="1" t="s">
        <v>890</v>
      </c>
      <c r="BK385" s="1" t="s">
        <v>891</v>
      </c>
      <c r="BL385" s="1" t="str">
        <f>VLOOKUP(BK385,INVENTARIOHABITTA[#All],8,FALSE)</f>
        <v>ESTANDAR A</v>
      </c>
      <c r="BO385" s="1" t="s">
        <v>2515</v>
      </c>
      <c r="BP385" s="1" t="s">
        <v>8065</v>
      </c>
      <c r="BQ385" s="1" t="s">
        <v>7638</v>
      </c>
      <c r="BR385" s="1" t="s">
        <v>7690</v>
      </c>
      <c r="BS385" s="1" t="s">
        <v>13</v>
      </c>
      <c r="BT385">
        <v>3</v>
      </c>
      <c r="BU385" s="1" t="s">
        <v>7</v>
      </c>
      <c r="BV385" s="1" t="s">
        <v>146</v>
      </c>
      <c r="BW385">
        <v>160</v>
      </c>
      <c r="BX385" s="1" t="s">
        <v>7712</v>
      </c>
      <c r="BY385">
        <v>4100.78</v>
      </c>
      <c r="BZ385">
        <v>656124.79999999993</v>
      </c>
      <c r="CA385">
        <v>0.25</v>
      </c>
      <c r="CB385">
        <v>3075.585</v>
      </c>
      <c r="CC385">
        <v>492093.6</v>
      </c>
      <c r="CD385">
        <v>0.1</v>
      </c>
      <c r="CE385">
        <v>49209.36</v>
      </c>
      <c r="CF385">
        <v>0</v>
      </c>
      <c r="CG385">
        <v>0</v>
      </c>
      <c r="CH385">
        <v>49209.36</v>
      </c>
      <c r="CI385">
        <v>442884.24</v>
      </c>
      <c r="CJ385">
        <v>492093.6</v>
      </c>
      <c r="CK385">
        <v>3075.585</v>
      </c>
    </row>
    <row r="386" spans="62:89" x14ac:dyDescent="0.25">
      <c r="BJ386" s="1" t="s">
        <v>892</v>
      </c>
      <c r="BK386" s="1" t="s">
        <v>893</v>
      </c>
      <c r="BL386" s="1" t="str">
        <f>VLOOKUP(BK386,INVENTARIOHABITTA[#All],8,FALSE)</f>
        <v>ESTANDAR A</v>
      </c>
      <c r="BO386" s="1" t="s">
        <v>2517</v>
      </c>
      <c r="BP386" s="1" t="s">
        <v>8066</v>
      </c>
      <c r="BQ386" s="1" t="s">
        <v>7638</v>
      </c>
      <c r="BR386" s="1" t="s">
        <v>7690</v>
      </c>
      <c r="BS386" s="1" t="s">
        <v>13</v>
      </c>
      <c r="BT386">
        <v>4</v>
      </c>
      <c r="BU386" s="1" t="s">
        <v>7</v>
      </c>
      <c r="BV386" s="1" t="s">
        <v>146</v>
      </c>
      <c r="BW386">
        <v>160</v>
      </c>
      <c r="BX386" s="1" t="s">
        <v>7712</v>
      </c>
      <c r="BY386">
        <v>4100.7700000000004</v>
      </c>
      <c r="BZ386">
        <v>656123.20000000007</v>
      </c>
      <c r="CA386">
        <v>0.25</v>
      </c>
      <c r="CB386">
        <v>3075.5775000000003</v>
      </c>
      <c r="CC386">
        <v>492092.4</v>
      </c>
      <c r="CD386">
        <v>0.1</v>
      </c>
      <c r="CE386">
        <v>49209.240000000005</v>
      </c>
      <c r="CF386">
        <v>0.1</v>
      </c>
      <c r="CG386">
        <v>4920.9240000000009</v>
      </c>
      <c r="CH386">
        <v>44288.316000000006</v>
      </c>
      <c r="CI386">
        <v>442883.16000000003</v>
      </c>
      <c r="CJ386">
        <v>487171.47600000002</v>
      </c>
      <c r="CK386">
        <v>3044.8217250000002</v>
      </c>
    </row>
    <row r="387" spans="62:89" x14ac:dyDescent="0.25">
      <c r="BJ387" s="1" t="s">
        <v>894</v>
      </c>
      <c r="BK387" s="1" t="s">
        <v>895</v>
      </c>
      <c r="BL387" s="1" t="str">
        <f>VLOOKUP(BK387,INVENTARIOHABITTA[#All],8,FALSE)</f>
        <v>ESTANDAR A</v>
      </c>
      <c r="BO387" s="1" t="s">
        <v>2519</v>
      </c>
      <c r="BP387" s="1" t="s">
        <v>8067</v>
      </c>
      <c r="BQ387" s="1" t="s">
        <v>7638</v>
      </c>
      <c r="BR387" s="1" t="s">
        <v>7690</v>
      </c>
      <c r="BS387" s="1" t="s">
        <v>13</v>
      </c>
      <c r="BT387">
        <v>5</v>
      </c>
      <c r="BU387" s="1" t="s">
        <v>7</v>
      </c>
      <c r="BV387" s="1" t="s">
        <v>146</v>
      </c>
      <c r="BW387">
        <v>180</v>
      </c>
      <c r="BX387" s="1" t="s">
        <v>7712</v>
      </c>
      <c r="BY387">
        <v>4100.78</v>
      </c>
      <c r="BZ387">
        <v>738140.39999999991</v>
      </c>
      <c r="CA387">
        <v>0.25</v>
      </c>
      <c r="CB387">
        <v>3075.585</v>
      </c>
      <c r="CC387">
        <v>553605.30000000005</v>
      </c>
      <c r="CD387">
        <v>0.1</v>
      </c>
      <c r="CE387">
        <v>55360.530000000006</v>
      </c>
      <c r="CF387">
        <v>0.1</v>
      </c>
      <c r="CG387">
        <v>5536.0530000000008</v>
      </c>
      <c r="CH387">
        <v>49824.477000000006</v>
      </c>
      <c r="CI387">
        <v>498244.77</v>
      </c>
      <c r="CJ387">
        <v>548069.24699999997</v>
      </c>
      <c r="CK387">
        <v>3044.82915</v>
      </c>
    </row>
    <row r="388" spans="62:89" x14ac:dyDescent="0.25">
      <c r="BJ388" s="1" t="s">
        <v>896</v>
      </c>
      <c r="BK388" s="1" t="s">
        <v>897</v>
      </c>
      <c r="BL388" s="1" t="str">
        <f>VLOOKUP(BK388,INVENTARIOHABITTA[#All],8,FALSE)</f>
        <v>ESTANDAR A</v>
      </c>
      <c r="BP388" s="1" t="s">
        <v>8068</v>
      </c>
      <c r="BQ388" s="1" t="s">
        <v>7638</v>
      </c>
      <c r="BR388" s="1" t="s">
        <v>7690</v>
      </c>
      <c r="BS388" s="1" t="s">
        <v>13</v>
      </c>
      <c r="BT388">
        <v>6</v>
      </c>
      <c r="BU388" s="1" t="s">
        <v>7</v>
      </c>
      <c r="BV388" s="1" t="s">
        <v>146</v>
      </c>
      <c r="BW388">
        <v>173.14</v>
      </c>
      <c r="BX388" s="1" t="s">
        <v>7712</v>
      </c>
      <c r="BY388">
        <v>4100.78</v>
      </c>
      <c r="BZ388">
        <v>710009.04919999989</v>
      </c>
      <c r="CA388">
        <v>0.3</v>
      </c>
      <c r="CB388">
        <v>2870.5459999999998</v>
      </c>
      <c r="CC388">
        <v>497006.33443999995</v>
      </c>
      <c r="CD388">
        <v>2.0120467903628356E-2</v>
      </c>
      <c r="CE388">
        <v>10000</v>
      </c>
      <c r="CF388">
        <v>0</v>
      </c>
      <c r="CG388">
        <v>0</v>
      </c>
      <c r="CH388">
        <v>10000</v>
      </c>
      <c r="CI388">
        <v>487006.33443999995</v>
      </c>
      <c r="CJ388">
        <v>497006.33443999995</v>
      </c>
      <c r="CK388">
        <v>2870.5459999999998</v>
      </c>
    </row>
    <row r="389" spans="62:89" x14ac:dyDescent="0.25">
      <c r="BJ389" s="1" t="s">
        <v>898</v>
      </c>
      <c r="BK389" s="1" t="s">
        <v>899</v>
      </c>
      <c r="BL389" s="1" t="str">
        <f>VLOOKUP(BK389,INVENTARIOHABITTA[#All],8,FALSE)</f>
        <v>PREMIUM A</v>
      </c>
      <c r="BO389" s="1" t="s">
        <v>2521</v>
      </c>
      <c r="BP389" s="1" t="s">
        <v>8069</v>
      </c>
      <c r="BQ389" s="1" t="s">
        <v>7638</v>
      </c>
      <c r="BR389" s="1" t="s">
        <v>7690</v>
      </c>
      <c r="BS389" s="1" t="s">
        <v>13</v>
      </c>
      <c r="BT389" t="s">
        <v>8070</v>
      </c>
      <c r="BU389" s="1" t="s">
        <v>7</v>
      </c>
      <c r="BV389" s="1" t="s">
        <v>146</v>
      </c>
      <c r="BW389">
        <v>174.28</v>
      </c>
      <c r="BX389" s="1" t="s">
        <v>7712</v>
      </c>
      <c r="BY389">
        <v>2870.5459999999998</v>
      </c>
      <c r="BZ389">
        <v>500278.75688</v>
      </c>
      <c r="CA389">
        <v>0</v>
      </c>
      <c r="CB389">
        <v>2870.5459999999998</v>
      </c>
      <c r="CC389">
        <v>500278.75688</v>
      </c>
      <c r="CD389">
        <v>0.99345880192793201</v>
      </c>
      <c r="CE389">
        <v>497006.33443999995</v>
      </c>
      <c r="CF389">
        <v>0</v>
      </c>
      <c r="CG389">
        <v>0</v>
      </c>
      <c r="CH389">
        <v>497006.33443999995</v>
      </c>
      <c r="CI389">
        <v>3272.4324400000532</v>
      </c>
      <c r="CJ389">
        <v>500278.75688</v>
      </c>
      <c r="CK389">
        <v>2870.5459999999998</v>
      </c>
    </row>
    <row r="390" spans="62:89" x14ac:dyDescent="0.25">
      <c r="BJ390" s="1" t="s">
        <v>900</v>
      </c>
      <c r="BK390" s="1" t="s">
        <v>901</v>
      </c>
      <c r="BL390" s="1" t="str">
        <f>VLOOKUP(BK390,INVENTARIOHABITTA[#All],8,FALSE)</f>
        <v>PREMIUM A</v>
      </c>
      <c r="BO390" s="1" t="s">
        <v>2523</v>
      </c>
      <c r="BP390" s="1" t="s">
        <v>8071</v>
      </c>
      <c r="BQ390" s="1" t="s">
        <v>7638</v>
      </c>
      <c r="BR390" s="1" t="s">
        <v>7690</v>
      </c>
      <c r="BS390" s="1" t="s">
        <v>13</v>
      </c>
      <c r="BT390">
        <v>7</v>
      </c>
      <c r="BU390" s="1" t="s">
        <v>7</v>
      </c>
      <c r="BV390" s="1" t="s">
        <v>146</v>
      </c>
      <c r="BW390">
        <v>161.79</v>
      </c>
      <c r="BX390" s="1" t="s">
        <v>7712</v>
      </c>
      <c r="BY390">
        <v>4100.78</v>
      </c>
      <c r="BZ390">
        <v>663465.19619999989</v>
      </c>
      <c r="CA390">
        <v>0.25</v>
      </c>
      <c r="CB390">
        <v>3075.585</v>
      </c>
      <c r="CC390">
        <v>497598.89714999998</v>
      </c>
      <c r="CD390">
        <v>0.1</v>
      </c>
      <c r="CE390">
        <v>49759.889714999998</v>
      </c>
      <c r="CF390">
        <v>0</v>
      </c>
      <c r="CG390">
        <v>0</v>
      </c>
      <c r="CH390">
        <v>49759.889714999998</v>
      </c>
      <c r="CI390">
        <v>447839.00743499998</v>
      </c>
      <c r="CJ390">
        <v>497598.89714999998</v>
      </c>
      <c r="CK390">
        <v>3075.585</v>
      </c>
    </row>
    <row r="391" spans="62:89" x14ac:dyDescent="0.25">
      <c r="BJ391" s="1" t="s">
        <v>902</v>
      </c>
      <c r="BK391" s="1" t="s">
        <v>903</v>
      </c>
      <c r="BL391" s="1" t="str">
        <f>VLOOKUP(BK391,INVENTARIOHABITTA[#All],8,FALSE)</f>
        <v>ESTANDAR A</v>
      </c>
      <c r="BO391" s="1" t="s">
        <v>2525</v>
      </c>
      <c r="BP391" s="1" t="s">
        <v>8072</v>
      </c>
      <c r="BQ391" s="1" t="s">
        <v>7638</v>
      </c>
      <c r="BR391" s="1" t="s">
        <v>7690</v>
      </c>
      <c r="BS391" s="1" t="s">
        <v>13</v>
      </c>
      <c r="BT391">
        <v>8</v>
      </c>
      <c r="BU391" s="1" t="s">
        <v>7</v>
      </c>
      <c r="BV391" s="1" t="s">
        <v>1961</v>
      </c>
      <c r="BW391">
        <v>161.79</v>
      </c>
      <c r="BX391" s="1" t="s">
        <v>7712</v>
      </c>
      <c r="BY391">
        <v>3905.5</v>
      </c>
      <c r="BZ391">
        <v>631870.84499999997</v>
      </c>
      <c r="CA391">
        <v>0.25</v>
      </c>
      <c r="CB391">
        <v>2929.125</v>
      </c>
      <c r="CC391">
        <v>473903.13374999998</v>
      </c>
      <c r="CD391">
        <v>0.1</v>
      </c>
      <c r="CE391">
        <v>47390.313374999998</v>
      </c>
      <c r="CF391">
        <v>9.9999999999999992E-2</v>
      </c>
      <c r="CG391">
        <v>4739.0313374999996</v>
      </c>
      <c r="CH391">
        <v>42651.282037500001</v>
      </c>
      <c r="CI391">
        <v>426512.82037500001</v>
      </c>
      <c r="CJ391">
        <v>469164.10241250001</v>
      </c>
      <c r="CK391">
        <v>2899.8337500000002</v>
      </c>
    </row>
    <row r="392" spans="62:89" x14ac:dyDescent="0.25">
      <c r="BJ392" s="1" t="s">
        <v>904</v>
      </c>
      <c r="BK392" s="1" t="s">
        <v>905</v>
      </c>
      <c r="BL392" s="1" t="str">
        <f>VLOOKUP(BK392,INVENTARIOHABITTA[#All],8,FALSE)</f>
        <v>ESTANDAR A</v>
      </c>
      <c r="BO392" s="1" t="s">
        <v>2527</v>
      </c>
      <c r="BP392" s="1" t="s">
        <v>8073</v>
      </c>
      <c r="BQ392" s="1" t="s">
        <v>7638</v>
      </c>
      <c r="BR392" s="1" t="s">
        <v>7690</v>
      </c>
      <c r="BS392" s="1" t="s">
        <v>13</v>
      </c>
      <c r="BT392">
        <v>9</v>
      </c>
      <c r="BU392" s="1" t="s">
        <v>7</v>
      </c>
      <c r="BV392" s="1" t="s">
        <v>1961</v>
      </c>
      <c r="BW392">
        <v>185.32</v>
      </c>
      <c r="BX392" s="1" t="s">
        <v>7712</v>
      </c>
      <c r="BY392">
        <v>3905.5</v>
      </c>
      <c r="BZ392">
        <v>723767.26</v>
      </c>
      <c r="CA392">
        <v>0.25</v>
      </c>
      <c r="CB392">
        <v>2929.125</v>
      </c>
      <c r="CC392">
        <v>542825.44499999995</v>
      </c>
      <c r="CD392">
        <v>0.1</v>
      </c>
      <c r="CE392">
        <v>54282.544499999996</v>
      </c>
      <c r="CF392">
        <v>0.10000000000000002</v>
      </c>
      <c r="CG392">
        <v>5428.2544500000004</v>
      </c>
      <c r="CH392">
        <v>48854.290049999996</v>
      </c>
      <c r="CI392">
        <v>488542.90049999993</v>
      </c>
      <c r="CJ392">
        <v>537397.19054999994</v>
      </c>
      <c r="CK392">
        <v>2899.8337499999998</v>
      </c>
    </row>
    <row r="393" spans="62:89" x14ac:dyDescent="0.25">
      <c r="BJ393" s="1" t="s">
        <v>906</v>
      </c>
      <c r="BK393" s="1" t="s">
        <v>907</v>
      </c>
      <c r="BL393" s="1" t="str">
        <f>VLOOKUP(BK393,INVENTARIOHABITTA[#All],8,FALSE)</f>
        <v>ESTANDAR A</v>
      </c>
      <c r="BO393" s="1" t="s">
        <v>2529</v>
      </c>
      <c r="BP393" s="1" t="s">
        <v>8074</v>
      </c>
      <c r="BQ393" s="1" t="s">
        <v>7638</v>
      </c>
      <c r="BR393" s="1" t="s">
        <v>7690</v>
      </c>
      <c r="BS393" s="1" t="s">
        <v>13</v>
      </c>
      <c r="BT393">
        <v>10</v>
      </c>
      <c r="BU393" s="1" t="s">
        <v>7</v>
      </c>
      <c r="BV393" s="1" t="s">
        <v>146</v>
      </c>
      <c r="BW393">
        <v>164.79</v>
      </c>
      <c r="BX393" s="1" t="s">
        <v>7712</v>
      </c>
      <c r="BY393">
        <v>4100.78</v>
      </c>
      <c r="BZ393">
        <v>675767.53619999997</v>
      </c>
      <c r="CA393">
        <v>0.26</v>
      </c>
      <c r="CB393">
        <v>3034.5771999999997</v>
      </c>
      <c r="CC393">
        <v>500067.97678799991</v>
      </c>
      <c r="CD393">
        <v>0.1</v>
      </c>
      <c r="CE393">
        <v>50006.797678799994</v>
      </c>
      <c r="CF393">
        <v>0.1</v>
      </c>
      <c r="CG393">
        <v>5000.6797678799994</v>
      </c>
      <c r="CH393">
        <v>45006.117910919995</v>
      </c>
      <c r="CI393">
        <v>450061.11910919991</v>
      </c>
      <c r="CJ393">
        <v>495067.23702011991</v>
      </c>
      <c r="CK393">
        <v>3004.2310639002362</v>
      </c>
    </row>
    <row r="394" spans="62:89" x14ac:dyDescent="0.25">
      <c r="BJ394" s="1" t="s">
        <v>908</v>
      </c>
      <c r="BK394" s="1" t="s">
        <v>909</v>
      </c>
      <c r="BL394" s="1" t="str">
        <f>VLOOKUP(BK394,INVENTARIOHABITTA[#All],8,FALSE)</f>
        <v>ESTANDAR A</v>
      </c>
      <c r="BO394" s="1" t="s">
        <v>2531</v>
      </c>
      <c r="BP394" s="1" t="s">
        <v>8075</v>
      </c>
      <c r="BQ394" s="1" t="s">
        <v>7638</v>
      </c>
      <c r="BR394" s="1" t="s">
        <v>7690</v>
      </c>
      <c r="BS394" s="1" t="s">
        <v>13</v>
      </c>
      <c r="BT394">
        <v>11</v>
      </c>
      <c r="BU394" s="1" t="s">
        <v>7</v>
      </c>
      <c r="BV394" s="1" t="s">
        <v>146</v>
      </c>
      <c r="BW394">
        <v>160</v>
      </c>
      <c r="BX394" s="1" t="s">
        <v>7712</v>
      </c>
      <c r="BY394">
        <v>4100.78</v>
      </c>
      <c r="BZ394">
        <v>656124.79999999993</v>
      </c>
      <c r="CA394">
        <v>0.25</v>
      </c>
      <c r="CB394">
        <v>3075.585</v>
      </c>
      <c r="CC394">
        <v>492093.6</v>
      </c>
      <c r="CD394">
        <v>0.1</v>
      </c>
      <c r="CE394">
        <v>49209.36</v>
      </c>
      <c r="CF394">
        <v>0.1</v>
      </c>
      <c r="CG394">
        <v>4920.9360000000006</v>
      </c>
      <c r="CH394">
        <v>44288.423999999999</v>
      </c>
      <c r="CI394">
        <v>442884.24</v>
      </c>
      <c r="CJ394">
        <v>487172.66399999999</v>
      </c>
      <c r="CK394">
        <v>3044.82915</v>
      </c>
    </row>
    <row r="395" spans="62:89" x14ac:dyDescent="0.25">
      <c r="BJ395" s="1" t="s">
        <v>910</v>
      </c>
      <c r="BK395" s="1" t="s">
        <v>911</v>
      </c>
      <c r="BL395" s="1" t="str">
        <f>VLOOKUP(BK395,INVENTARIOHABITTA[#All],8,FALSE)</f>
        <v>ESTANDAR A</v>
      </c>
      <c r="BO395" s="1" t="s">
        <v>2533</v>
      </c>
      <c r="BP395" s="1" t="s">
        <v>8076</v>
      </c>
      <c r="BQ395" s="1" t="s">
        <v>7638</v>
      </c>
      <c r="BR395" s="1" t="s">
        <v>7690</v>
      </c>
      <c r="BS395" s="1" t="s">
        <v>13</v>
      </c>
      <c r="BT395">
        <v>12</v>
      </c>
      <c r="BU395" s="1" t="s">
        <v>7</v>
      </c>
      <c r="BV395" s="1" t="s">
        <v>146</v>
      </c>
      <c r="BW395">
        <v>160</v>
      </c>
      <c r="BX395" s="1" t="s">
        <v>46</v>
      </c>
      <c r="BY395">
        <v>6510</v>
      </c>
      <c r="BZ395">
        <v>1041600</v>
      </c>
      <c r="CA395">
        <v>0.25</v>
      </c>
      <c r="CB395">
        <v>4882.5</v>
      </c>
      <c r="CC395">
        <v>781200</v>
      </c>
      <c r="CD395">
        <v>0.1</v>
      </c>
      <c r="CE395">
        <v>78120</v>
      </c>
      <c r="CF395">
        <v>0.1</v>
      </c>
      <c r="CG395">
        <v>7812</v>
      </c>
      <c r="CH395">
        <v>70308</v>
      </c>
      <c r="CI395">
        <v>703080</v>
      </c>
      <c r="CJ395">
        <v>773388</v>
      </c>
      <c r="CK395">
        <v>4833.6750000000002</v>
      </c>
    </row>
    <row r="396" spans="62:89" x14ac:dyDescent="0.25">
      <c r="BJ396" s="1" t="s">
        <v>912</v>
      </c>
      <c r="BK396" s="1" t="s">
        <v>913</v>
      </c>
      <c r="BL396" s="1" t="str">
        <f>VLOOKUP(BK396,INVENTARIOHABITTA[#All],8,FALSE)</f>
        <v>ESTANDAR A</v>
      </c>
      <c r="BP396" s="1" t="s">
        <v>8076</v>
      </c>
      <c r="BQ396" s="1" t="s">
        <v>7638</v>
      </c>
      <c r="BR396" s="1" t="s">
        <v>7690</v>
      </c>
      <c r="BS396" s="1" t="s">
        <v>13</v>
      </c>
      <c r="BT396">
        <v>12</v>
      </c>
      <c r="BU396" s="1" t="s">
        <v>7</v>
      </c>
      <c r="BV396" s="1" t="s">
        <v>146</v>
      </c>
      <c r="BW396">
        <v>160</v>
      </c>
      <c r="BX396" s="1" t="s">
        <v>7712</v>
      </c>
      <c r="BY396">
        <v>4100.78</v>
      </c>
      <c r="BZ396">
        <v>656124.79999999993</v>
      </c>
      <c r="CA396">
        <v>0.25</v>
      </c>
      <c r="CB396">
        <v>3075.585</v>
      </c>
      <c r="CC396">
        <v>492093.6</v>
      </c>
      <c r="CD396">
        <v>0.1</v>
      </c>
      <c r="CE396">
        <v>49209.36</v>
      </c>
      <c r="CF396">
        <v>0.1</v>
      </c>
      <c r="CG396">
        <v>4920.9360000000006</v>
      </c>
      <c r="CH396">
        <v>44288.423999999999</v>
      </c>
      <c r="CI396">
        <v>442884.24</v>
      </c>
      <c r="CJ396">
        <v>487172.66399999999</v>
      </c>
      <c r="CK396">
        <v>3044.82915</v>
      </c>
    </row>
    <row r="397" spans="62:89" x14ac:dyDescent="0.25">
      <c r="BJ397" s="1" t="s">
        <v>914</v>
      </c>
      <c r="BK397" s="1" t="s">
        <v>915</v>
      </c>
      <c r="BL397" s="1" t="str">
        <f>VLOOKUP(BK397,INVENTARIOHABITTA[#All],8,FALSE)</f>
        <v>ESTANDAR A</v>
      </c>
      <c r="BO397" s="1" t="s">
        <v>2535</v>
      </c>
      <c r="BP397" s="1" t="s">
        <v>8077</v>
      </c>
      <c r="BQ397" s="1" t="s">
        <v>7638</v>
      </c>
      <c r="BR397" s="1" t="s">
        <v>7690</v>
      </c>
      <c r="BS397" s="1" t="s">
        <v>13</v>
      </c>
      <c r="BT397">
        <v>13</v>
      </c>
      <c r="BU397" s="1" t="s">
        <v>7</v>
      </c>
      <c r="BV397" s="1" t="s">
        <v>146</v>
      </c>
      <c r="BW397">
        <v>160</v>
      </c>
      <c r="BX397" s="1" t="s">
        <v>7712</v>
      </c>
      <c r="BY397">
        <v>4100.78</v>
      </c>
      <c r="BZ397">
        <v>656124.79999999993</v>
      </c>
      <c r="CA397">
        <v>0.25</v>
      </c>
      <c r="CB397">
        <v>3075.585</v>
      </c>
      <c r="CC397">
        <v>492093.6</v>
      </c>
      <c r="CD397">
        <v>0.1</v>
      </c>
      <c r="CE397">
        <v>49209.36</v>
      </c>
      <c r="CF397">
        <v>0</v>
      </c>
      <c r="CG397">
        <v>0</v>
      </c>
      <c r="CH397">
        <v>49209.36</v>
      </c>
      <c r="CI397">
        <v>442884.24</v>
      </c>
      <c r="CJ397">
        <v>492093.6</v>
      </c>
      <c r="CK397">
        <v>3075.585</v>
      </c>
    </row>
    <row r="398" spans="62:89" x14ac:dyDescent="0.25">
      <c r="BJ398" s="1" t="s">
        <v>916</v>
      </c>
      <c r="BK398" s="1" t="s">
        <v>917</v>
      </c>
      <c r="BL398" s="1" t="str">
        <f>VLOOKUP(BK398,INVENTARIOHABITTA[#All],8,FALSE)</f>
        <v>ESTANDAR A</v>
      </c>
      <c r="BO398" s="1" t="s">
        <v>2537</v>
      </c>
      <c r="BP398" s="1" t="s">
        <v>8078</v>
      </c>
      <c r="BQ398" s="1" t="s">
        <v>7638</v>
      </c>
      <c r="BR398" s="1" t="s">
        <v>7690</v>
      </c>
      <c r="BS398" s="1" t="s">
        <v>13</v>
      </c>
      <c r="BT398">
        <v>14</v>
      </c>
      <c r="BU398" s="1" t="s">
        <v>7</v>
      </c>
      <c r="BV398" s="1" t="s">
        <v>146</v>
      </c>
      <c r="BW398">
        <v>160</v>
      </c>
      <c r="BX398" s="1" t="s">
        <v>7712</v>
      </c>
      <c r="BY398">
        <v>4100.78</v>
      </c>
      <c r="BZ398">
        <v>656124.79999999993</v>
      </c>
      <c r="CA398">
        <v>0.25</v>
      </c>
      <c r="CB398">
        <v>3075.585</v>
      </c>
      <c r="CC398">
        <v>492093.6</v>
      </c>
      <c r="CD398">
        <v>0.1</v>
      </c>
      <c r="CE398">
        <v>49209.36</v>
      </c>
      <c r="CF398">
        <v>0</v>
      </c>
      <c r="CG398">
        <v>0</v>
      </c>
      <c r="CH398">
        <v>49209.36</v>
      </c>
      <c r="CI398">
        <v>442884.24</v>
      </c>
      <c r="CJ398">
        <v>492093.6</v>
      </c>
      <c r="CK398">
        <v>3075.585</v>
      </c>
    </row>
    <row r="399" spans="62:89" x14ac:dyDescent="0.25">
      <c r="BJ399" s="1" t="s">
        <v>918</v>
      </c>
      <c r="BK399" s="1" t="s">
        <v>919</v>
      </c>
      <c r="BL399" s="1" t="str">
        <f>VLOOKUP(BK399,INVENTARIOHABITTA[#All],8,FALSE)</f>
        <v>ESTANDAR A</v>
      </c>
      <c r="BO399" s="1" t="s">
        <v>2539</v>
      </c>
      <c r="BP399" s="1" t="s">
        <v>8079</v>
      </c>
      <c r="BQ399" s="1" t="s">
        <v>7638</v>
      </c>
      <c r="BR399" s="1" t="s">
        <v>7690</v>
      </c>
      <c r="BS399" s="1" t="s">
        <v>13</v>
      </c>
      <c r="BT399">
        <v>15</v>
      </c>
      <c r="BU399" s="1" t="s">
        <v>7</v>
      </c>
      <c r="BV399" s="1" t="s">
        <v>146</v>
      </c>
      <c r="BW399">
        <v>160</v>
      </c>
      <c r="BX399" s="1" t="s">
        <v>7712</v>
      </c>
      <c r="BY399">
        <v>4100.78</v>
      </c>
      <c r="BZ399">
        <v>656124.79999999993</v>
      </c>
      <c r="CA399">
        <v>0.25</v>
      </c>
      <c r="CB399">
        <v>3075.585</v>
      </c>
      <c r="CC399">
        <v>492093.6</v>
      </c>
      <c r="CD399">
        <v>0.1</v>
      </c>
      <c r="CE399">
        <v>49209.36</v>
      </c>
      <c r="CF399">
        <v>0</v>
      </c>
      <c r="CG399">
        <v>0</v>
      </c>
      <c r="CH399">
        <v>49209.36</v>
      </c>
      <c r="CI399">
        <v>442884.24</v>
      </c>
      <c r="CJ399">
        <v>492093.6</v>
      </c>
      <c r="CK399">
        <v>3075.585</v>
      </c>
    </row>
    <row r="400" spans="62:89" x14ac:dyDescent="0.25">
      <c r="BJ400" s="1" t="s">
        <v>920</v>
      </c>
      <c r="BK400" s="1" t="s">
        <v>921</v>
      </c>
      <c r="BL400" s="1" t="str">
        <f>VLOOKUP(BK400,INVENTARIOHABITTA[#All],8,FALSE)</f>
        <v>ESTANDAR A</v>
      </c>
      <c r="BO400" s="1" t="s">
        <v>2541</v>
      </c>
      <c r="BP400" s="1" t="s">
        <v>8080</v>
      </c>
      <c r="BQ400" s="1" t="s">
        <v>7638</v>
      </c>
      <c r="BR400" s="1" t="s">
        <v>7690</v>
      </c>
      <c r="BS400" s="1" t="s">
        <v>13</v>
      </c>
      <c r="BT400">
        <v>16</v>
      </c>
      <c r="BU400" s="1" t="s">
        <v>7</v>
      </c>
      <c r="BV400" s="1" t="s">
        <v>146</v>
      </c>
      <c r="BW400">
        <v>160</v>
      </c>
      <c r="BX400" s="1" t="s">
        <v>7712</v>
      </c>
      <c r="BY400">
        <v>4100.78</v>
      </c>
      <c r="BZ400">
        <v>656124.79999999993</v>
      </c>
      <c r="CA400">
        <v>0.25</v>
      </c>
      <c r="CB400">
        <v>3075.585</v>
      </c>
      <c r="CC400">
        <v>492093.6</v>
      </c>
      <c r="CD400">
        <v>0.1</v>
      </c>
      <c r="CE400">
        <v>49209.36</v>
      </c>
      <c r="CF400">
        <v>0</v>
      </c>
      <c r="CG400">
        <v>0</v>
      </c>
      <c r="CH400">
        <v>49209.36</v>
      </c>
      <c r="CI400">
        <v>442884.24</v>
      </c>
      <c r="CJ400">
        <v>492093.6</v>
      </c>
      <c r="CK400">
        <v>3075.585</v>
      </c>
    </row>
    <row r="401" spans="62:89" x14ac:dyDescent="0.25">
      <c r="BJ401" s="1" t="s">
        <v>922</v>
      </c>
      <c r="BK401" s="1" t="s">
        <v>923</v>
      </c>
      <c r="BL401" s="1" t="str">
        <f>VLOOKUP(BK401,INVENTARIOHABITTA[#All],8,FALSE)</f>
        <v>ESTANDAR A</v>
      </c>
      <c r="BO401" s="1" t="s">
        <v>2543</v>
      </c>
      <c r="BP401" s="1" t="s">
        <v>8081</v>
      </c>
      <c r="BQ401" s="1" t="s">
        <v>7638</v>
      </c>
      <c r="BR401" s="1" t="s">
        <v>7690</v>
      </c>
      <c r="BS401" s="1" t="s">
        <v>13</v>
      </c>
      <c r="BT401">
        <v>17</v>
      </c>
      <c r="BU401" s="1" t="s">
        <v>7</v>
      </c>
      <c r="BV401" s="1" t="s">
        <v>1961</v>
      </c>
      <c r="BW401">
        <v>160</v>
      </c>
      <c r="BX401" s="1" t="s">
        <v>7712</v>
      </c>
      <c r="BY401">
        <v>3905.5</v>
      </c>
      <c r="BZ401">
        <v>624880</v>
      </c>
      <c r="CA401">
        <v>0.25</v>
      </c>
      <c r="CB401">
        <v>2929.125</v>
      </c>
      <c r="CC401">
        <v>468660</v>
      </c>
      <c r="CD401">
        <v>0.1</v>
      </c>
      <c r="CE401">
        <v>46866</v>
      </c>
      <c r="CF401">
        <v>0</v>
      </c>
      <c r="CG401">
        <v>0</v>
      </c>
      <c r="CH401">
        <v>46866</v>
      </c>
      <c r="CI401">
        <v>421794</v>
      </c>
      <c r="CJ401">
        <v>468660</v>
      </c>
      <c r="CK401">
        <v>2929.125</v>
      </c>
    </row>
    <row r="402" spans="62:89" x14ac:dyDescent="0.25">
      <c r="BJ402" s="1" t="s">
        <v>924</v>
      </c>
      <c r="BK402" s="1" t="s">
        <v>925</v>
      </c>
      <c r="BL402" s="1" t="str">
        <f>VLOOKUP(BK402,INVENTARIOHABITTA[#All],8,FALSE)</f>
        <v>ESTANDAR AA</v>
      </c>
      <c r="BO402" s="1" t="s">
        <v>2545</v>
      </c>
      <c r="BP402" s="1" t="s">
        <v>8082</v>
      </c>
      <c r="BQ402" s="1" t="s">
        <v>7638</v>
      </c>
      <c r="BR402" s="1" t="s">
        <v>7690</v>
      </c>
      <c r="BS402" s="1" t="s">
        <v>13</v>
      </c>
      <c r="BT402">
        <v>18</v>
      </c>
      <c r="BU402" s="1" t="s">
        <v>7</v>
      </c>
      <c r="BV402" s="1" t="s">
        <v>1961</v>
      </c>
      <c r="BW402">
        <v>160</v>
      </c>
      <c r="BX402" s="1" t="s">
        <v>7712</v>
      </c>
      <c r="BY402">
        <v>3905.5</v>
      </c>
      <c r="BZ402">
        <v>624880</v>
      </c>
      <c r="CA402">
        <v>0.25</v>
      </c>
      <c r="CB402">
        <v>2929.125</v>
      </c>
      <c r="CC402">
        <v>468660</v>
      </c>
      <c r="CD402">
        <v>0.1</v>
      </c>
      <c r="CE402">
        <v>46866</v>
      </c>
      <c r="CF402">
        <v>0</v>
      </c>
      <c r="CG402">
        <v>0</v>
      </c>
      <c r="CH402">
        <v>46866</v>
      </c>
      <c r="CI402">
        <v>421794</v>
      </c>
      <c r="CJ402">
        <v>468660</v>
      </c>
      <c r="CK402">
        <v>2929.125</v>
      </c>
    </row>
    <row r="403" spans="62:89" x14ac:dyDescent="0.25">
      <c r="BJ403" s="1" t="s">
        <v>926</v>
      </c>
      <c r="BK403" s="1" t="s">
        <v>927</v>
      </c>
      <c r="BL403" s="1" t="str">
        <f>VLOOKUP(BK403,INVENTARIOHABITTA[#All],8,FALSE)</f>
        <v>ESTANDAR A</v>
      </c>
      <c r="BO403" s="1" t="s">
        <v>2547</v>
      </c>
      <c r="BP403" s="1" t="s">
        <v>8083</v>
      </c>
      <c r="BQ403" s="1" t="s">
        <v>7638</v>
      </c>
      <c r="BR403" s="1" t="s">
        <v>7690</v>
      </c>
      <c r="BS403" s="1" t="s">
        <v>13</v>
      </c>
      <c r="BT403">
        <v>19</v>
      </c>
      <c r="BU403" s="1" t="s">
        <v>7</v>
      </c>
      <c r="BV403" s="1" t="s">
        <v>1961</v>
      </c>
      <c r="BW403">
        <v>160</v>
      </c>
      <c r="BX403" s="1" t="s">
        <v>7712</v>
      </c>
      <c r="BY403">
        <v>3905.5</v>
      </c>
      <c r="BZ403">
        <v>624880</v>
      </c>
      <c r="CA403">
        <v>0.25</v>
      </c>
      <c r="CB403">
        <v>2929.125</v>
      </c>
      <c r="CC403">
        <v>468660</v>
      </c>
      <c r="CD403">
        <v>0.1</v>
      </c>
      <c r="CE403">
        <v>46866</v>
      </c>
      <c r="CF403">
        <v>0.1</v>
      </c>
      <c r="CG403">
        <v>4686.6000000000004</v>
      </c>
      <c r="CH403">
        <v>42179.4</v>
      </c>
      <c r="CI403">
        <v>421794</v>
      </c>
      <c r="CJ403">
        <v>463973.4</v>
      </c>
      <c r="CK403">
        <v>2899.8337500000002</v>
      </c>
    </row>
    <row r="404" spans="62:89" x14ac:dyDescent="0.25">
      <c r="BJ404" s="1" t="s">
        <v>928</v>
      </c>
      <c r="BK404" s="1" t="s">
        <v>929</v>
      </c>
      <c r="BL404" s="1" t="str">
        <f>VLOOKUP(BK404,INVENTARIOHABITTA[#All],8,FALSE)</f>
        <v>ESTANDAR A</v>
      </c>
      <c r="BO404" s="1" t="s">
        <v>2549</v>
      </c>
      <c r="BP404" s="1" t="s">
        <v>8084</v>
      </c>
      <c r="BQ404" s="1" t="s">
        <v>7638</v>
      </c>
      <c r="BR404" s="1" t="s">
        <v>7690</v>
      </c>
      <c r="BS404" s="1" t="s">
        <v>13</v>
      </c>
      <c r="BT404">
        <v>20</v>
      </c>
      <c r="BU404" s="1" t="s">
        <v>7</v>
      </c>
      <c r="BV404" s="1" t="s">
        <v>1961</v>
      </c>
      <c r="BW404">
        <v>160</v>
      </c>
      <c r="BX404" s="1" t="s">
        <v>7712</v>
      </c>
      <c r="BY404">
        <v>3905.5</v>
      </c>
      <c r="BZ404">
        <v>624880</v>
      </c>
      <c r="CA404">
        <v>0.25</v>
      </c>
      <c r="CB404">
        <v>2929.125</v>
      </c>
      <c r="CC404">
        <v>468660</v>
      </c>
      <c r="CD404">
        <v>0.1</v>
      </c>
      <c r="CE404">
        <v>46866</v>
      </c>
      <c r="CF404">
        <v>0</v>
      </c>
      <c r="CG404">
        <v>0</v>
      </c>
      <c r="CH404">
        <v>46866</v>
      </c>
      <c r="CI404">
        <v>421794</v>
      </c>
      <c r="CJ404">
        <v>468660</v>
      </c>
      <c r="CK404">
        <v>2929.125</v>
      </c>
    </row>
    <row r="405" spans="62:89" x14ac:dyDescent="0.25">
      <c r="BJ405" s="1" t="s">
        <v>930</v>
      </c>
      <c r="BK405" s="1" t="s">
        <v>931</v>
      </c>
      <c r="BL405" s="1" t="str">
        <f>VLOOKUP(BK405,INVENTARIOHABITTA[#All],8,FALSE)</f>
        <v>ESTANDAR A</v>
      </c>
      <c r="BO405" s="1" t="s">
        <v>2551</v>
      </c>
      <c r="BP405" s="1" t="s">
        <v>8085</v>
      </c>
      <c r="BQ405" s="1" t="s">
        <v>7638</v>
      </c>
      <c r="BR405" s="1" t="s">
        <v>7690</v>
      </c>
      <c r="BS405" s="1" t="s">
        <v>13</v>
      </c>
      <c r="BT405">
        <v>21</v>
      </c>
      <c r="BU405" s="1" t="s">
        <v>7</v>
      </c>
      <c r="BV405" s="1" t="s">
        <v>1961</v>
      </c>
      <c r="BW405">
        <v>160</v>
      </c>
      <c r="BX405" s="1" t="s">
        <v>7712</v>
      </c>
      <c r="BY405">
        <v>3905.5</v>
      </c>
      <c r="BZ405">
        <v>624880</v>
      </c>
      <c r="CA405">
        <v>0.25</v>
      </c>
      <c r="CB405">
        <v>2929.125</v>
      </c>
      <c r="CC405">
        <v>468660</v>
      </c>
      <c r="CD405">
        <v>0.1</v>
      </c>
      <c r="CE405">
        <v>46866</v>
      </c>
      <c r="CF405">
        <v>0</v>
      </c>
      <c r="CG405">
        <v>0</v>
      </c>
      <c r="CH405">
        <v>46866</v>
      </c>
      <c r="CI405">
        <v>421794</v>
      </c>
      <c r="CJ405">
        <v>468660</v>
      </c>
      <c r="CK405">
        <v>2929.125</v>
      </c>
    </row>
    <row r="406" spans="62:89" x14ac:dyDescent="0.25">
      <c r="BJ406" s="1" t="s">
        <v>932</v>
      </c>
      <c r="BK406" s="1" t="s">
        <v>933</v>
      </c>
      <c r="BL406" s="1" t="str">
        <f>VLOOKUP(BK406,INVENTARIOHABITTA[#All],8,FALSE)</f>
        <v>PREMIUM A</v>
      </c>
      <c r="BO406" s="1" t="s">
        <v>2553</v>
      </c>
      <c r="BP406" s="1" t="s">
        <v>8086</v>
      </c>
      <c r="BQ406" s="1" t="s">
        <v>7638</v>
      </c>
      <c r="BR406" s="1" t="s">
        <v>7690</v>
      </c>
      <c r="BS406" s="1" t="s">
        <v>13</v>
      </c>
      <c r="BT406">
        <v>22</v>
      </c>
      <c r="BU406" s="1" t="s">
        <v>7</v>
      </c>
      <c r="BV406" s="1" t="s">
        <v>1961</v>
      </c>
      <c r="BW406">
        <v>160</v>
      </c>
      <c r="BX406" s="1" t="s">
        <v>7712</v>
      </c>
      <c r="BY406">
        <v>3905.5</v>
      </c>
      <c r="BZ406">
        <v>624880</v>
      </c>
      <c r="CA406">
        <v>0.25</v>
      </c>
      <c r="CB406">
        <v>2929.125</v>
      </c>
      <c r="CC406">
        <v>468660</v>
      </c>
      <c r="CD406">
        <v>0.16752253232620662</v>
      </c>
      <c r="CE406">
        <v>78511.11</v>
      </c>
      <c r="CF406">
        <v>9.9999987262949147E-2</v>
      </c>
      <c r="CG406">
        <v>7851.11</v>
      </c>
      <c r="CH406">
        <v>70660</v>
      </c>
      <c r="CI406">
        <v>390148.89</v>
      </c>
      <c r="CJ406">
        <v>460808.89</v>
      </c>
      <c r="CK406">
        <v>2880.0555625000002</v>
      </c>
    </row>
    <row r="407" spans="62:89" x14ac:dyDescent="0.25">
      <c r="BJ407" s="1" t="s">
        <v>934</v>
      </c>
      <c r="BK407" s="1" t="s">
        <v>935</v>
      </c>
      <c r="BL407" s="1" t="str">
        <f>VLOOKUP(BK407,INVENTARIOHABITTA[#All],8,FALSE)</f>
        <v>PREMIUM AA</v>
      </c>
      <c r="BO407" s="1" t="s">
        <v>2555</v>
      </c>
      <c r="BP407" s="1" t="s">
        <v>8087</v>
      </c>
      <c r="BQ407" s="1" t="s">
        <v>7638</v>
      </c>
      <c r="BR407" s="1" t="s">
        <v>7690</v>
      </c>
      <c r="BS407" s="1" t="s">
        <v>13</v>
      </c>
      <c r="BT407">
        <v>23</v>
      </c>
      <c r="BU407" s="1" t="s">
        <v>7</v>
      </c>
      <c r="BV407" s="1" t="s">
        <v>1961</v>
      </c>
      <c r="BW407">
        <v>180</v>
      </c>
      <c r="BX407" s="1" t="s">
        <v>7712</v>
      </c>
      <c r="BY407">
        <v>3905.5</v>
      </c>
      <c r="BZ407">
        <v>702990</v>
      </c>
      <c r="CA407">
        <v>0.25</v>
      </c>
      <c r="CB407">
        <v>2929.125</v>
      </c>
      <c r="CC407">
        <v>527242.5</v>
      </c>
      <c r="CD407">
        <v>0.1</v>
      </c>
      <c r="CE407">
        <v>52724.25</v>
      </c>
      <c r="CF407">
        <v>0.1</v>
      </c>
      <c r="CG407">
        <v>5272.4250000000002</v>
      </c>
      <c r="CH407">
        <v>47451.824999999997</v>
      </c>
      <c r="CI407">
        <v>474518.25</v>
      </c>
      <c r="CJ407">
        <v>521970.07500000001</v>
      </c>
      <c r="CK407">
        <v>2899.8337500000002</v>
      </c>
    </row>
    <row r="408" spans="62:89" x14ac:dyDescent="0.25">
      <c r="BJ408" s="1" t="s">
        <v>936</v>
      </c>
      <c r="BK408" s="1" t="s">
        <v>937</v>
      </c>
      <c r="BL408" s="1" t="str">
        <f>VLOOKUP(BK408,INVENTARIOHABITTA[#All],8,FALSE)</f>
        <v>ESTANDAR A</v>
      </c>
      <c r="BO408" s="1" t="s">
        <v>2557</v>
      </c>
      <c r="BP408" s="1" t="s">
        <v>8088</v>
      </c>
      <c r="BQ408" s="1" t="s">
        <v>7638</v>
      </c>
      <c r="BR408" s="1" t="s">
        <v>7690</v>
      </c>
      <c r="BS408" s="1" t="s">
        <v>13</v>
      </c>
      <c r="BT408">
        <v>24</v>
      </c>
      <c r="BU408" s="1" t="s">
        <v>7</v>
      </c>
      <c r="BV408" s="1" t="s">
        <v>1961</v>
      </c>
      <c r="BW408">
        <v>180</v>
      </c>
      <c r="BX408" s="1" t="s">
        <v>7712</v>
      </c>
      <c r="BY408">
        <v>3905.5</v>
      </c>
      <c r="BZ408">
        <v>702990</v>
      </c>
      <c r="CA408">
        <v>0.25</v>
      </c>
      <c r="CB408">
        <v>2929.125</v>
      </c>
      <c r="CC408">
        <v>527242.5</v>
      </c>
      <c r="CD408">
        <v>0.1</v>
      </c>
      <c r="CE408">
        <v>52724.25</v>
      </c>
      <c r="CF408">
        <v>0</v>
      </c>
      <c r="CG408">
        <v>0</v>
      </c>
      <c r="CH408">
        <v>52724.25</v>
      </c>
      <c r="CI408">
        <v>474518.25</v>
      </c>
      <c r="CJ408">
        <v>527242.5</v>
      </c>
      <c r="CK408">
        <v>2929.125</v>
      </c>
    </row>
    <row r="409" spans="62:89" x14ac:dyDescent="0.25">
      <c r="BJ409" s="1" t="s">
        <v>938</v>
      </c>
      <c r="BK409" s="1" t="s">
        <v>939</v>
      </c>
      <c r="BL409" s="1" t="str">
        <f>VLOOKUP(BK409,INVENTARIOHABITTA[#All],8,FALSE)</f>
        <v>ESTANDAR A</v>
      </c>
      <c r="BO409" s="1" t="s">
        <v>2559</v>
      </c>
      <c r="BP409" s="1" t="s">
        <v>8089</v>
      </c>
      <c r="BQ409" s="1" t="s">
        <v>7638</v>
      </c>
      <c r="BR409" s="1" t="s">
        <v>7690</v>
      </c>
      <c r="BS409" s="1" t="s">
        <v>13</v>
      </c>
      <c r="BT409">
        <v>25</v>
      </c>
      <c r="BU409" s="1" t="s">
        <v>7</v>
      </c>
      <c r="BV409" s="1" t="s">
        <v>146</v>
      </c>
      <c r="BW409">
        <v>198.38</v>
      </c>
      <c r="BX409" s="1" t="s">
        <v>7712</v>
      </c>
      <c r="BY409">
        <v>4100.78</v>
      </c>
      <c r="BZ409">
        <v>813512.73639999994</v>
      </c>
      <c r="CA409">
        <v>0.25</v>
      </c>
      <c r="CB409">
        <v>3075.585</v>
      </c>
      <c r="CC409">
        <v>610134.55229999998</v>
      </c>
      <c r="CD409">
        <v>0.1</v>
      </c>
      <c r="CE409">
        <v>61013.45523</v>
      </c>
      <c r="CF409">
        <v>0.1</v>
      </c>
      <c r="CG409">
        <v>6101.345523</v>
      </c>
      <c r="CH409">
        <v>54912.109706999996</v>
      </c>
      <c r="CI409">
        <v>549121.09707000002</v>
      </c>
      <c r="CJ409">
        <v>604033.20677699998</v>
      </c>
      <c r="CK409">
        <v>3044.82915</v>
      </c>
    </row>
    <row r="410" spans="62:89" x14ac:dyDescent="0.25">
      <c r="BJ410" s="1" t="s">
        <v>940</v>
      </c>
      <c r="BK410" s="1" t="s">
        <v>941</v>
      </c>
      <c r="BL410" s="1" t="str">
        <f>VLOOKUP(BK410,INVENTARIOHABITTA[#All],8,FALSE)</f>
        <v>ESTANDAR A</v>
      </c>
      <c r="BO410" s="1" t="s">
        <v>2561</v>
      </c>
      <c r="BP410" s="1" t="s">
        <v>8090</v>
      </c>
      <c r="BQ410" s="1" t="s">
        <v>7638</v>
      </c>
      <c r="BR410" s="1" t="s">
        <v>7690</v>
      </c>
      <c r="BS410" s="1" t="s">
        <v>13</v>
      </c>
      <c r="BT410">
        <v>26</v>
      </c>
      <c r="BU410" s="1" t="s">
        <v>7</v>
      </c>
      <c r="BV410" s="1" t="s">
        <v>146</v>
      </c>
      <c r="BW410">
        <v>160</v>
      </c>
      <c r="BX410" s="1" t="s">
        <v>7712</v>
      </c>
      <c r="BY410">
        <v>4100.78</v>
      </c>
      <c r="BZ410">
        <v>656124.79999999993</v>
      </c>
      <c r="CA410">
        <v>0.25</v>
      </c>
      <c r="CB410">
        <v>3075.585</v>
      </c>
      <c r="CC410">
        <v>492093.6</v>
      </c>
      <c r="CD410">
        <v>0.1</v>
      </c>
      <c r="CE410">
        <v>49209.36</v>
      </c>
      <c r="CF410">
        <v>0.1</v>
      </c>
      <c r="CG410">
        <v>4920.9360000000006</v>
      </c>
      <c r="CH410">
        <v>44288.423999999999</v>
      </c>
      <c r="CI410">
        <v>442884.24</v>
      </c>
      <c r="CJ410">
        <v>487172.66399999999</v>
      </c>
      <c r="CK410">
        <v>3044.82915</v>
      </c>
    </row>
    <row r="411" spans="62:89" x14ac:dyDescent="0.25">
      <c r="BJ411" s="1" t="s">
        <v>942</v>
      </c>
      <c r="BK411" s="1" t="s">
        <v>943</v>
      </c>
      <c r="BL411" s="1" t="str">
        <f>VLOOKUP(BK411,INVENTARIOHABITTA[#All],8,FALSE)</f>
        <v>ESTANDAR A</v>
      </c>
      <c r="BO411" s="1" t="s">
        <v>2563</v>
      </c>
      <c r="BP411" s="1" t="s">
        <v>8091</v>
      </c>
      <c r="BQ411" s="1" t="s">
        <v>7638</v>
      </c>
      <c r="BR411" s="1" t="s">
        <v>7690</v>
      </c>
      <c r="BS411" s="1" t="s">
        <v>13</v>
      </c>
      <c r="BT411">
        <v>27</v>
      </c>
      <c r="BU411" s="1" t="s">
        <v>7</v>
      </c>
      <c r="BV411" s="1" t="s">
        <v>1961</v>
      </c>
      <c r="BW411">
        <v>160</v>
      </c>
      <c r="BX411" s="1" t="s">
        <v>7712</v>
      </c>
      <c r="BY411">
        <v>3905.5</v>
      </c>
      <c r="BZ411">
        <v>624880</v>
      </c>
      <c r="CA411">
        <v>0.25</v>
      </c>
      <c r="CB411">
        <v>2929.125</v>
      </c>
      <c r="CC411">
        <v>468660</v>
      </c>
      <c r="CD411">
        <v>0.1</v>
      </c>
      <c r="CE411">
        <v>46866</v>
      </c>
      <c r="CF411">
        <v>0</v>
      </c>
      <c r="CG411">
        <v>0</v>
      </c>
      <c r="CH411">
        <v>46866</v>
      </c>
      <c r="CI411">
        <v>421794</v>
      </c>
      <c r="CJ411">
        <v>468660</v>
      </c>
      <c r="CK411">
        <v>2929.125</v>
      </c>
    </row>
    <row r="412" spans="62:89" x14ac:dyDescent="0.25">
      <c r="BJ412" s="1" t="s">
        <v>944</v>
      </c>
      <c r="BK412" s="1" t="s">
        <v>945</v>
      </c>
      <c r="BL412" s="1" t="str">
        <f>VLOOKUP(BK412,INVENTARIOHABITTA[#All],8,FALSE)</f>
        <v>ESTANDAR A</v>
      </c>
      <c r="BO412" s="1" t="s">
        <v>2565</v>
      </c>
      <c r="BP412" s="1" t="s">
        <v>8092</v>
      </c>
      <c r="BQ412" s="1" t="s">
        <v>7638</v>
      </c>
      <c r="BR412" s="1" t="s">
        <v>7690</v>
      </c>
      <c r="BS412" s="1" t="s">
        <v>13</v>
      </c>
      <c r="BT412">
        <v>28</v>
      </c>
      <c r="BU412" s="1" t="s">
        <v>7</v>
      </c>
      <c r="BV412" s="1" t="s">
        <v>1961</v>
      </c>
      <c r="BW412">
        <v>160</v>
      </c>
      <c r="BX412" s="1" t="s">
        <v>7712</v>
      </c>
      <c r="BY412">
        <v>3905.5</v>
      </c>
      <c r="BZ412">
        <v>624880</v>
      </c>
      <c r="CA412">
        <v>0.25</v>
      </c>
      <c r="CB412">
        <v>2929.125</v>
      </c>
      <c r="CC412">
        <v>468660</v>
      </c>
      <c r="CD412">
        <v>0.1</v>
      </c>
      <c r="CE412">
        <v>46866</v>
      </c>
      <c r="CF412">
        <v>0</v>
      </c>
      <c r="CG412">
        <v>0</v>
      </c>
      <c r="CH412">
        <v>46866</v>
      </c>
      <c r="CI412">
        <v>421794</v>
      </c>
      <c r="CJ412">
        <v>468660</v>
      </c>
      <c r="CK412">
        <v>2929.125</v>
      </c>
    </row>
    <row r="413" spans="62:89" x14ac:dyDescent="0.25">
      <c r="BJ413" s="1" t="s">
        <v>946</v>
      </c>
      <c r="BK413" s="1" t="s">
        <v>947</v>
      </c>
      <c r="BL413" s="1" t="str">
        <f>VLOOKUP(BK413,INVENTARIOHABITTA[#All],8,FALSE)</f>
        <v>ESTANDAR A</v>
      </c>
      <c r="BO413" s="1" t="s">
        <v>2567</v>
      </c>
      <c r="BP413" s="1" t="s">
        <v>8093</v>
      </c>
      <c r="BQ413" s="1" t="s">
        <v>7638</v>
      </c>
      <c r="BR413" s="1" t="s">
        <v>7690</v>
      </c>
      <c r="BS413" s="1" t="s">
        <v>13</v>
      </c>
      <c r="BT413">
        <v>29</v>
      </c>
      <c r="BU413" s="1" t="s">
        <v>7</v>
      </c>
      <c r="BV413" s="1" t="s">
        <v>1961</v>
      </c>
      <c r="BW413">
        <v>160</v>
      </c>
      <c r="BX413" s="1" t="s">
        <v>7864</v>
      </c>
      <c r="BY413">
        <v>4178.8900000000003</v>
      </c>
      <c r="BZ413">
        <v>668622.4</v>
      </c>
      <c r="CA413">
        <v>0.25</v>
      </c>
      <c r="CB413">
        <v>3134.1675000000005</v>
      </c>
      <c r="CC413">
        <v>501466.80000000005</v>
      </c>
      <c r="CD413">
        <v>0.1</v>
      </c>
      <c r="CE413">
        <v>50146.680000000008</v>
      </c>
      <c r="CF413">
        <v>0.20000000000000004</v>
      </c>
      <c r="CG413">
        <v>10029.336000000003</v>
      </c>
      <c r="CH413">
        <v>40117.344000000005</v>
      </c>
      <c r="CI413">
        <v>451320.12000000005</v>
      </c>
      <c r="CJ413">
        <v>491437.46400000004</v>
      </c>
      <c r="CK413">
        <v>3071.4841500000002</v>
      </c>
    </row>
    <row r="414" spans="62:89" x14ac:dyDescent="0.25">
      <c r="BJ414" s="1" t="s">
        <v>948</v>
      </c>
      <c r="BK414" s="1" t="s">
        <v>949</v>
      </c>
      <c r="BL414" s="1" t="str">
        <f>VLOOKUP(BK414,INVENTARIOHABITTA[#All],8,FALSE)</f>
        <v>ESTANDAR A</v>
      </c>
      <c r="BO414" s="1" t="s">
        <v>2569</v>
      </c>
      <c r="BP414" s="1" t="s">
        <v>8094</v>
      </c>
      <c r="BQ414" s="1" t="s">
        <v>7638</v>
      </c>
      <c r="BR414" s="1" t="s">
        <v>7690</v>
      </c>
      <c r="BS414" s="1" t="s">
        <v>13</v>
      </c>
      <c r="BT414">
        <v>30</v>
      </c>
      <c r="BU414" s="1" t="s">
        <v>7</v>
      </c>
      <c r="BV414" s="1" t="s">
        <v>1961</v>
      </c>
      <c r="BW414">
        <v>160</v>
      </c>
      <c r="BX414" s="1" t="s">
        <v>7712</v>
      </c>
      <c r="BY414">
        <v>3905.5</v>
      </c>
      <c r="BZ414">
        <v>624880</v>
      </c>
      <c r="CA414">
        <v>0.25</v>
      </c>
      <c r="CB414">
        <v>2929.125</v>
      </c>
      <c r="CC414">
        <v>468660</v>
      </c>
      <c r="CD414">
        <v>0.1</v>
      </c>
      <c r="CE414">
        <v>46866</v>
      </c>
      <c r="CF414">
        <v>0</v>
      </c>
      <c r="CG414">
        <v>0</v>
      </c>
      <c r="CH414">
        <v>46866</v>
      </c>
      <c r="CI414">
        <v>421794</v>
      </c>
      <c r="CJ414">
        <v>468660</v>
      </c>
      <c r="CK414">
        <v>2929.125</v>
      </c>
    </row>
    <row r="415" spans="62:89" x14ac:dyDescent="0.25">
      <c r="BJ415" s="1" t="s">
        <v>950</v>
      </c>
      <c r="BK415" s="1" t="s">
        <v>951</v>
      </c>
      <c r="BL415" s="1" t="str">
        <f>VLOOKUP(BK415,INVENTARIOHABITTA[#All],8,FALSE)</f>
        <v>ESTANDAR A</v>
      </c>
      <c r="BO415" s="1" t="s">
        <v>2571</v>
      </c>
      <c r="BP415" s="1" t="s">
        <v>8095</v>
      </c>
      <c r="BQ415" s="1" t="s">
        <v>7638</v>
      </c>
      <c r="BR415" s="1" t="s">
        <v>7690</v>
      </c>
      <c r="BS415" s="1" t="s">
        <v>13</v>
      </c>
      <c r="BT415">
        <v>31</v>
      </c>
      <c r="BU415" s="1" t="s">
        <v>7</v>
      </c>
      <c r="BV415" s="1" t="s">
        <v>1961</v>
      </c>
      <c r="BW415">
        <v>160</v>
      </c>
      <c r="BX415" s="1" t="s">
        <v>7712</v>
      </c>
      <c r="BY415">
        <v>3905.5</v>
      </c>
      <c r="BZ415">
        <v>624880</v>
      </c>
      <c r="CA415">
        <v>0.25</v>
      </c>
      <c r="CB415">
        <v>2929.125</v>
      </c>
      <c r="CC415">
        <v>468660</v>
      </c>
      <c r="CD415">
        <v>0.1</v>
      </c>
      <c r="CE415">
        <v>46866</v>
      </c>
      <c r="CF415">
        <v>0.1</v>
      </c>
      <c r="CG415">
        <v>4686.6000000000004</v>
      </c>
      <c r="CH415">
        <v>42179.4</v>
      </c>
      <c r="CI415">
        <v>421794</v>
      </c>
      <c r="CJ415">
        <v>463973.4</v>
      </c>
      <c r="CK415">
        <v>2899.8337500000002</v>
      </c>
    </row>
    <row r="416" spans="62:89" x14ac:dyDescent="0.25">
      <c r="BJ416" s="1" t="s">
        <v>952</v>
      </c>
      <c r="BK416" s="1" t="s">
        <v>953</v>
      </c>
      <c r="BL416" s="1" t="str">
        <f>VLOOKUP(BK416,INVENTARIOHABITTA[#All],8,FALSE)</f>
        <v>ESTANDAR A</v>
      </c>
      <c r="BO416" s="1" t="s">
        <v>2573</v>
      </c>
      <c r="BP416" s="1" t="s">
        <v>8096</v>
      </c>
      <c r="BQ416" s="1" t="s">
        <v>7638</v>
      </c>
      <c r="BR416" s="1" t="s">
        <v>7690</v>
      </c>
      <c r="BS416" s="1" t="s">
        <v>13</v>
      </c>
      <c r="BT416">
        <v>32</v>
      </c>
      <c r="BU416" s="1" t="s">
        <v>7</v>
      </c>
      <c r="BV416" s="1" t="s">
        <v>1961</v>
      </c>
      <c r="BW416">
        <v>160</v>
      </c>
      <c r="BX416" s="1" t="s">
        <v>7712</v>
      </c>
      <c r="BY416">
        <v>3905.5</v>
      </c>
      <c r="BZ416">
        <v>624880</v>
      </c>
      <c r="CA416">
        <v>0.25</v>
      </c>
      <c r="CB416">
        <v>2929.125</v>
      </c>
      <c r="CC416">
        <v>468660</v>
      </c>
      <c r="CD416">
        <v>0.1</v>
      </c>
      <c r="CE416">
        <v>46866</v>
      </c>
      <c r="CF416">
        <v>0</v>
      </c>
      <c r="CG416">
        <v>0</v>
      </c>
      <c r="CH416">
        <v>46866</v>
      </c>
      <c r="CI416">
        <v>421794</v>
      </c>
      <c r="CJ416">
        <v>468660</v>
      </c>
      <c r="CK416">
        <v>2929.125</v>
      </c>
    </row>
    <row r="417" spans="62:89" x14ac:dyDescent="0.25">
      <c r="BJ417" s="1" t="s">
        <v>954</v>
      </c>
      <c r="BK417" s="1" t="s">
        <v>955</v>
      </c>
      <c r="BL417" s="1" t="str">
        <f>VLOOKUP(BK417,INVENTARIOHABITTA[#All],8,FALSE)</f>
        <v>ESTANDAR A</v>
      </c>
      <c r="BO417" s="1" t="s">
        <v>2575</v>
      </c>
      <c r="BP417" s="1" t="s">
        <v>8097</v>
      </c>
      <c r="BQ417" s="1" t="s">
        <v>7638</v>
      </c>
      <c r="BR417" s="1" t="s">
        <v>7690</v>
      </c>
      <c r="BS417" s="1" t="s">
        <v>13</v>
      </c>
      <c r="BT417">
        <v>33</v>
      </c>
      <c r="BU417" s="1" t="s">
        <v>7</v>
      </c>
      <c r="BV417" s="1" t="s">
        <v>1961</v>
      </c>
      <c r="BW417">
        <v>160</v>
      </c>
      <c r="BX417" s="1" t="s">
        <v>7712</v>
      </c>
      <c r="BY417">
        <v>3905.5</v>
      </c>
      <c r="BZ417">
        <v>624880</v>
      </c>
      <c r="CA417">
        <v>0.25</v>
      </c>
      <c r="CB417">
        <v>2929.125</v>
      </c>
      <c r="CC417">
        <v>468660</v>
      </c>
      <c r="CD417">
        <v>0.1</v>
      </c>
      <c r="CE417">
        <v>46866</v>
      </c>
      <c r="CF417">
        <v>0.1</v>
      </c>
      <c r="CG417">
        <v>4686.6000000000004</v>
      </c>
      <c r="CH417">
        <v>42179.4</v>
      </c>
      <c r="CI417">
        <v>421794</v>
      </c>
      <c r="CJ417">
        <v>463973.4</v>
      </c>
      <c r="CK417">
        <v>2899.8337500000002</v>
      </c>
    </row>
    <row r="418" spans="62:89" x14ac:dyDescent="0.25">
      <c r="BJ418" s="1" t="s">
        <v>956</v>
      </c>
      <c r="BK418" s="1" t="s">
        <v>957</v>
      </c>
      <c r="BL418" s="1" t="str">
        <f>VLOOKUP(BK418,INVENTARIOHABITTA[#All],8,FALSE)</f>
        <v>ESTANDAR A</v>
      </c>
      <c r="BO418" s="1" t="s">
        <v>2577</v>
      </c>
      <c r="BP418" s="1" t="s">
        <v>8098</v>
      </c>
      <c r="BQ418" s="1" t="s">
        <v>7638</v>
      </c>
      <c r="BR418" s="1" t="s">
        <v>7690</v>
      </c>
      <c r="BS418" s="1" t="s">
        <v>13</v>
      </c>
      <c r="BT418">
        <v>34</v>
      </c>
      <c r="BU418" s="1" t="s">
        <v>7</v>
      </c>
      <c r="BV418" s="1" t="s">
        <v>146</v>
      </c>
      <c r="BW418">
        <v>186.1</v>
      </c>
      <c r="BX418" s="1" t="s">
        <v>7712</v>
      </c>
      <c r="BY418">
        <v>4100.78</v>
      </c>
      <c r="BZ418">
        <v>763155.15799999994</v>
      </c>
      <c r="CA418">
        <v>0.25</v>
      </c>
      <c r="CB418">
        <v>3075.585</v>
      </c>
      <c r="CC418">
        <v>572366.36849999998</v>
      </c>
      <c r="CD418">
        <v>9.9999883204178866E-2</v>
      </c>
      <c r="CE418">
        <v>57236.57</v>
      </c>
      <c r="CF418">
        <v>0.1</v>
      </c>
      <c r="CG418">
        <v>5723.6570000000002</v>
      </c>
      <c r="CH418">
        <v>51512.913</v>
      </c>
      <c r="CI418">
        <v>515129.09849999996</v>
      </c>
      <c r="CJ418">
        <v>566642.01150000002</v>
      </c>
      <c r="CK418">
        <v>3044.8254245029557</v>
      </c>
    </row>
    <row r="419" spans="62:89" x14ac:dyDescent="0.25">
      <c r="BJ419" s="1" t="s">
        <v>958</v>
      </c>
      <c r="BK419" s="1" t="s">
        <v>959</v>
      </c>
      <c r="BL419" s="1" t="str">
        <f>VLOOKUP(BK419,INVENTARIOHABITTA[#All],8,FALSE)</f>
        <v>ESTANDAR A</v>
      </c>
      <c r="BO419" s="1" t="s">
        <v>2579</v>
      </c>
      <c r="BP419" s="1" t="s">
        <v>8099</v>
      </c>
      <c r="BQ419" s="1" t="s">
        <v>7638</v>
      </c>
      <c r="BR419" s="1" t="s">
        <v>7690</v>
      </c>
      <c r="BS419" s="1" t="s">
        <v>13</v>
      </c>
      <c r="BT419">
        <v>35</v>
      </c>
      <c r="BU419" s="1" t="s">
        <v>7</v>
      </c>
      <c r="BV419" s="1" t="s">
        <v>146</v>
      </c>
      <c r="BW419">
        <v>160</v>
      </c>
      <c r="BX419" s="1" t="s">
        <v>7712</v>
      </c>
      <c r="BY419">
        <v>4100.78</v>
      </c>
      <c r="BZ419">
        <v>656124.79999999993</v>
      </c>
      <c r="CA419">
        <v>0.28000000000000003</v>
      </c>
      <c r="CB419">
        <v>2952.5616</v>
      </c>
      <c r="CC419">
        <v>472409.85600000003</v>
      </c>
      <c r="CD419">
        <v>0.1</v>
      </c>
      <c r="CE419">
        <v>47240.985600000007</v>
      </c>
      <c r="CF419">
        <v>0.1</v>
      </c>
      <c r="CG419">
        <v>4724.0985600000013</v>
      </c>
      <c r="CH419">
        <v>42516.887040000009</v>
      </c>
      <c r="CI419">
        <v>425168.87040000001</v>
      </c>
      <c r="CJ419">
        <v>467685.75744000002</v>
      </c>
      <c r="CK419">
        <v>2923.0359840000001</v>
      </c>
    </row>
    <row r="420" spans="62:89" x14ac:dyDescent="0.25">
      <c r="BJ420" s="1" t="s">
        <v>960</v>
      </c>
      <c r="BK420" s="1" t="s">
        <v>961</v>
      </c>
      <c r="BL420" s="1" t="str">
        <f>VLOOKUP(BK420,INVENTARIOHABITTA[#All],8,FALSE)</f>
        <v>ESTANDAR A</v>
      </c>
      <c r="BO420" s="1" t="s">
        <v>2581</v>
      </c>
      <c r="BP420" s="1" t="s">
        <v>8100</v>
      </c>
      <c r="BQ420" s="1" t="s">
        <v>7638</v>
      </c>
      <c r="BR420" s="1" t="s">
        <v>7690</v>
      </c>
      <c r="BS420" s="1" t="s">
        <v>13</v>
      </c>
      <c r="BT420">
        <v>36</v>
      </c>
      <c r="BU420" s="1" t="s">
        <v>7</v>
      </c>
      <c r="BV420" s="1" t="s">
        <v>1961</v>
      </c>
      <c r="BW420">
        <v>160</v>
      </c>
      <c r="BX420" s="1" t="s">
        <v>7712</v>
      </c>
      <c r="BY420">
        <v>3905.5</v>
      </c>
      <c r="BZ420">
        <v>624880</v>
      </c>
      <c r="CA420">
        <v>0.25</v>
      </c>
      <c r="CB420">
        <v>2929.125</v>
      </c>
      <c r="CC420">
        <v>468660</v>
      </c>
      <c r="CD420">
        <v>0.1</v>
      </c>
      <c r="CE420">
        <v>46866</v>
      </c>
      <c r="CF420">
        <v>0.1</v>
      </c>
      <c r="CG420">
        <v>4686.6000000000004</v>
      </c>
      <c r="CH420">
        <v>42179.4</v>
      </c>
      <c r="CI420">
        <v>421794</v>
      </c>
      <c r="CJ420">
        <v>463973.4</v>
      </c>
      <c r="CK420">
        <v>2899.8337500000002</v>
      </c>
    </row>
    <row r="421" spans="62:89" x14ac:dyDescent="0.25">
      <c r="BJ421" s="1" t="s">
        <v>962</v>
      </c>
      <c r="BK421" s="1" t="s">
        <v>963</v>
      </c>
      <c r="BL421" s="1" t="str">
        <f>VLOOKUP(BK421,INVENTARIOHABITTA[#All],8,FALSE)</f>
        <v>ESTANDAR A</v>
      </c>
      <c r="BO421" s="1" t="s">
        <v>2583</v>
      </c>
      <c r="BP421" s="1" t="s">
        <v>8101</v>
      </c>
      <c r="BQ421" s="1" t="s">
        <v>7638</v>
      </c>
      <c r="BR421" s="1" t="s">
        <v>7690</v>
      </c>
      <c r="BS421" s="1" t="s">
        <v>13</v>
      </c>
      <c r="BT421">
        <v>37</v>
      </c>
      <c r="BU421" s="1" t="s">
        <v>7</v>
      </c>
      <c r="BV421" s="1" t="s">
        <v>1961</v>
      </c>
      <c r="BW421">
        <v>160</v>
      </c>
      <c r="BX421" s="1" t="s">
        <v>7712</v>
      </c>
      <c r="BY421">
        <v>3905.5</v>
      </c>
      <c r="BZ421">
        <v>624880</v>
      </c>
      <c r="CA421">
        <v>0.25</v>
      </c>
      <c r="CB421">
        <v>2929.125</v>
      </c>
      <c r="CC421">
        <v>468660</v>
      </c>
      <c r="CD421">
        <v>0.1</v>
      </c>
      <c r="CE421">
        <v>46866</v>
      </c>
      <c r="CF421">
        <v>0</v>
      </c>
      <c r="CG421">
        <v>0</v>
      </c>
      <c r="CH421">
        <v>46866</v>
      </c>
      <c r="CI421">
        <v>421794</v>
      </c>
      <c r="CJ421">
        <v>468660</v>
      </c>
      <c r="CK421">
        <v>2929.125</v>
      </c>
    </row>
    <row r="422" spans="62:89" x14ac:dyDescent="0.25">
      <c r="BJ422" s="1" t="s">
        <v>964</v>
      </c>
      <c r="BK422" s="1" t="s">
        <v>965</v>
      </c>
      <c r="BL422" s="1" t="str">
        <f>VLOOKUP(BK422,INVENTARIOHABITTA[#All],8,FALSE)</f>
        <v>ESTANDAR A</v>
      </c>
      <c r="BO422" s="1" t="s">
        <v>2585</v>
      </c>
      <c r="BP422" s="1" t="s">
        <v>8102</v>
      </c>
      <c r="BQ422" s="1" t="s">
        <v>7638</v>
      </c>
      <c r="BR422" s="1" t="s">
        <v>7690</v>
      </c>
      <c r="BS422" s="1" t="s">
        <v>13</v>
      </c>
      <c r="BT422">
        <v>38</v>
      </c>
      <c r="BU422" s="1" t="s">
        <v>7</v>
      </c>
      <c r="BV422" s="1" t="s">
        <v>1961</v>
      </c>
      <c r="BW422">
        <v>160</v>
      </c>
      <c r="BX422" s="1" t="s">
        <v>7712</v>
      </c>
      <c r="BY422">
        <v>3905.5</v>
      </c>
      <c r="BZ422">
        <v>624880</v>
      </c>
      <c r="CA422">
        <v>0.25</v>
      </c>
      <c r="CB422">
        <v>2929.125</v>
      </c>
      <c r="CC422">
        <v>468660</v>
      </c>
      <c r="CD422">
        <v>0.1</v>
      </c>
      <c r="CE422">
        <v>46866</v>
      </c>
      <c r="CF422">
        <v>0</v>
      </c>
      <c r="CG422">
        <v>0</v>
      </c>
      <c r="CH422">
        <v>46866</v>
      </c>
      <c r="CI422">
        <v>421794</v>
      </c>
      <c r="CJ422">
        <v>468660</v>
      </c>
      <c r="CK422">
        <v>2929.125</v>
      </c>
    </row>
    <row r="423" spans="62:89" x14ac:dyDescent="0.25">
      <c r="BJ423" s="1" t="s">
        <v>966</v>
      </c>
      <c r="BK423" s="1" t="s">
        <v>967</v>
      </c>
      <c r="BL423" s="1" t="str">
        <f>VLOOKUP(BK423,INVENTARIOHABITTA[#All],8,FALSE)</f>
        <v>ESTANDAR A</v>
      </c>
      <c r="BO423" s="1" t="s">
        <v>2587</v>
      </c>
      <c r="BP423" s="1" t="s">
        <v>8103</v>
      </c>
      <c r="BQ423" s="1" t="s">
        <v>7638</v>
      </c>
      <c r="BR423" s="1" t="s">
        <v>7690</v>
      </c>
      <c r="BS423" s="1" t="s">
        <v>13</v>
      </c>
      <c r="BT423">
        <v>39</v>
      </c>
      <c r="BU423" s="1" t="s">
        <v>7</v>
      </c>
      <c r="BV423" s="1" t="s">
        <v>1961</v>
      </c>
      <c r="BW423">
        <v>160</v>
      </c>
      <c r="BX423" s="1" t="s">
        <v>46</v>
      </c>
      <c r="BY423">
        <v>6060</v>
      </c>
      <c r="BZ423">
        <v>969600</v>
      </c>
      <c r="CA423">
        <v>0.3</v>
      </c>
      <c r="CB423">
        <v>4242</v>
      </c>
      <c r="CC423">
        <v>678720</v>
      </c>
      <c r="CD423">
        <v>0.1</v>
      </c>
      <c r="CE423">
        <v>67872</v>
      </c>
      <c r="CF423">
        <v>0</v>
      </c>
      <c r="CG423">
        <v>0</v>
      </c>
      <c r="CH423">
        <v>67872</v>
      </c>
      <c r="CI423">
        <v>610848</v>
      </c>
      <c r="CJ423">
        <v>678720</v>
      </c>
      <c r="CK423">
        <v>4242</v>
      </c>
    </row>
    <row r="424" spans="62:89" x14ac:dyDescent="0.25">
      <c r="BJ424" s="1" t="s">
        <v>968</v>
      </c>
      <c r="BK424" s="1" t="s">
        <v>969</v>
      </c>
      <c r="BL424" s="1" t="str">
        <f>VLOOKUP(BK424,INVENTARIOHABITTA[#All],8,FALSE)</f>
        <v>ESTANDAR A</v>
      </c>
      <c r="BP424" s="1" t="s">
        <v>8103</v>
      </c>
      <c r="BQ424" s="1" t="s">
        <v>7638</v>
      </c>
      <c r="BR424" s="1" t="s">
        <v>7690</v>
      </c>
      <c r="BS424" s="1" t="s">
        <v>13</v>
      </c>
      <c r="BT424">
        <v>39</v>
      </c>
      <c r="BU424" s="1" t="s">
        <v>7</v>
      </c>
      <c r="BV424" s="1" t="s">
        <v>1961</v>
      </c>
      <c r="BW424">
        <v>160</v>
      </c>
      <c r="BX424" s="1" t="s">
        <v>7642</v>
      </c>
      <c r="BY424">
        <v>5770.3</v>
      </c>
      <c r="BZ424">
        <v>923248</v>
      </c>
      <c r="CA424">
        <v>0.3</v>
      </c>
      <c r="CB424">
        <v>4039.21</v>
      </c>
      <c r="CC424">
        <v>646273.6</v>
      </c>
      <c r="CD424">
        <v>0.1</v>
      </c>
      <c r="CE424">
        <v>64627.360000000001</v>
      </c>
      <c r="CF424">
        <v>0</v>
      </c>
      <c r="CG424">
        <v>0</v>
      </c>
      <c r="CH424">
        <v>64627.360000000001</v>
      </c>
      <c r="CI424">
        <v>581646.24</v>
      </c>
      <c r="CJ424">
        <v>646273.6</v>
      </c>
      <c r="CK424">
        <v>4039.21</v>
      </c>
    </row>
    <row r="425" spans="62:89" x14ac:dyDescent="0.25">
      <c r="BJ425" s="1" t="s">
        <v>970</v>
      </c>
      <c r="BK425" s="1" t="s">
        <v>971</v>
      </c>
      <c r="BL425" s="1" t="str">
        <f>VLOOKUP(BK425,INVENTARIOHABITTA[#All],8,FALSE)</f>
        <v>ESTANDAR A</v>
      </c>
      <c r="BP425" s="1" t="s">
        <v>8103</v>
      </c>
      <c r="BQ425" s="1" t="s">
        <v>7638</v>
      </c>
      <c r="BR425" s="1" t="s">
        <v>7690</v>
      </c>
      <c r="BS425" s="1" t="s">
        <v>13</v>
      </c>
      <c r="BT425">
        <v>39</v>
      </c>
      <c r="BU425" s="1" t="s">
        <v>7</v>
      </c>
      <c r="BV425" s="1" t="s">
        <v>1961</v>
      </c>
      <c r="BW425">
        <v>160</v>
      </c>
      <c r="BX425" s="1" t="s">
        <v>7712</v>
      </c>
      <c r="BY425">
        <v>3905.5</v>
      </c>
      <c r="BZ425">
        <v>624880</v>
      </c>
      <c r="CA425">
        <v>0.25</v>
      </c>
      <c r="CB425">
        <v>2929.125</v>
      </c>
      <c r="CC425">
        <v>468660</v>
      </c>
      <c r="CD425">
        <v>0.1</v>
      </c>
      <c r="CE425">
        <v>46866</v>
      </c>
      <c r="CF425">
        <v>0</v>
      </c>
      <c r="CG425">
        <v>0</v>
      </c>
      <c r="CH425">
        <v>46866</v>
      </c>
      <c r="CI425">
        <v>421794</v>
      </c>
      <c r="CJ425">
        <v>468660</v>
      </c>
      <c r="CK425">
        <v>2929.125</v>
      </c>
    </row>
    <row r="426" spans="62:89" x14ac:dyDescent="0.25">
      <c r="BJ426" s="1" t="s">
        <v>972</v>
      </c>
      <c r="BK426" s="1" t="s">
        <v>973</v>
      </c>
      <c r="BL426" s="1" t="str">
        <f>VLOOKUP(BK426,INVENTARIOHABITTA[#All],8,FALSE)</f>
        <v>ESTANDAR A</v>
      </c>
      <c r="BO426" s="1" t="s">
        <v>2589</v>
      </c>
      <c r="BP426" s="1" t="s">
        <v>8104</v>
      </c>
      <c r="BQ426" s="1" t="s">
        <v>7638</v>
      </c>
      <c r="BR426" s="1" t="s">
        <v>7690</v>
      </c>
      <c r="BS426" s="1" t="s">
        <v>13</v>
      </c>
      <c r="BT426">
        <v>40</v>
      </c>
      <c r="BU426" s="1" t="s">
        <v>7</v>
      </c>
      <c r="BV426" s="1" t="s">
        <v>1961</v>
      </c>
      <c r="BW426">
        <v>160</v>
      </c>
      <c r="BX426" s="1" t="s">
        <v>7712</v>
      </c>
      <c r="BY426">
        <v>3905.5</v>
      </c>
      <c r="BZ426">
        <v>624880</v>
      </c>
      <c r="CA426">
        <v>0.25</v>
      </c>
      <c r="CB426">
        <v>2929.125</v>
      </c>
      <c r="CC426">
        <v>468660</v>
      </c>
      <c r="CD426">
        <v>0.1</v>
      </c>
      <c r="CE426">
        <v>46866</v>
      </c>
      <c r="CF426">
        <v>0</v>
      </c>
      <c r="CG426">
        <v>0</v>
      </c>
      <c r="CH426">
        <v>46866</v>
      </c>
      <c r="CI426">
        <v>421794</v>
      </c>
      <c r="CJ426">
        <v>468660</v>
      </c>
      <c r="CK426">
        <v>2929.125</v>
      </c>
    </row>
    <row r="427" spans="62:89" x14ac:dyDescent="0.25">
      <c r="BJ427" s="1" t="s">
        <v>974</v>
      </c>
      <c r="BK427" s="1" t="s">
        <v>975</v>
      </c>
      <c r="BL427" s="1" t="str">
        <f>VLOOKUP(BK427,INVENTARIOHABITTA[#All],8,FALSE)</f>
        <v>ESTANDAR A</v>
      </c>
      <c r="BO427" s="1" t="s">
        <v>2591</v>
      </c>
      <c r="BP427" s="1" t="s">
        <v>8105</v>
      </c>
      <c r="BQ427" s="1" t="s">
        <v>7638</v>
      </c>
      <c r="BR427" s="1" t="s">
        <v>7690</v>
      </c>
      <c r="BS427" s="1" t="s">
        <v>13</v>
      </c>
      <c r="BT427">
        <v>41</v>
      </c>
      <c r="BU427" s="1" t="s">
        <v>7</v>
      </c>
      <c r="BV427" s="1" t="s">
        <v>1961</v>
      </c>
      <c r="BW427">
        <v>160</v>
      </c>
      <c r="BX427" s="1" t="s">
        <v>7712</v>
      </c>
      <c r="BY427">
        <v>3905.5</v>
      </c>
      <c r="BZ427">
        <v>624880</v>
      </c>
      <c r="CA427">
        <v>0.3</v>
      </c>
      <c r="CB427">
        <v>2733.8500000000004</v>
      </c>
      <c r="CC427">
        <v>437416.00000000006</v>
      </c>
      <c r="CD427">
        <v>0.1</v>
      </c>
      <c r="CE427">
        <v>43741.600000000006</v>
      </c>
      <c r="CF427">
        <v>0</v>
      </c>
      <c r="CG427">
        <v>0</v>
      </c>
      <c r="CH427">
        <v>43741.600000000006</v>
      </c>
      <c r="CI427">
        <v>393674.4</v>
      </c>
      <c r="CJ427">
        <v>437416</v>
      </c>
      <c r="CK427">
        <v>2733.85</v>
      </c>
    </row>
    <row r="428" spans="62:89" x14ac:dyDescent="0.25">
      <c r="BJ428" s="1" t="s">
        <v>976</v>
      </c>
      <c r="BK428" s="1" t="s">
        <v>977</v>
      </c>
      <c r="BL428" s="1" t="str">
        <f>VLOOKUP(BK428,INVENTARIOHABITTA[#All],8,FALSE)</f>
        <v>ESTANDAR A</v>
      </c>
      <c r="BO428" s="1" t="s">
        <v>2593</v>
      </c>
      <c r="BP428" s="1" t="s">
        <v>8106</v>
      </c>
      <c r="BQ428" s="1" t="s">
        <v>7638</v>
      </c>
      <c r="BR428" s="1" t="s">
        <v>7690</v>
      </c>
      <c r="BS428" s="1" t="s">
        <v>13</v>
      </c>
      <c r="BT428">
        <v>42</v>
      </c>
      <c r="BU428" s="1" t="s">
        <v>7</v>
      </c>
      <c r="BV428" s="1" t="s">
        <v>1961</v>
      </c>
      <c r="BW428">
        <v>160</v>
      </c>
      <c r="BX428" s="1" t="s">
        <v>7712</v>
      </c>
      <c r="BY428">
        <v>3905.5</v>
      </c>
      <c r="BZ428">
        <v>624880</v>
      </c>
      <c r="CA428">
        <v>0.25</v>
      </c>
      <c r="CB428">
        <v>2929.125</v>
      </c>
      <c r="CC428">
        <v>468660</v>
      </c>
      <c r="CD428">
        <v>0.1</v>
      </c>
      <c r="CE428">
        <v>46866</v>
      </c>
      <c r="CF428">
        <v>0.1</v>
      </c>
      <c r="CG428">
        <v>4686.6000000000004</v>
      </c>
      <c r="CH428">
        <v>42179.4</v>
      </c>
      <c r="CI428">
        <v>421794</v>
      </c>
      <c r="CJ428">
        <v>463973.4</v>
      </c>
      <c r="CK428">
        <v>2899.8337500000002</v>
      </c>
    </row>
    <row r="429" spans="62:89" x14ac:dyDescent="0.25">
      <c r="BJ429" s="1" t="s">
        <v>978</v>
      </c>
      <c r="BK429" s="1" t="s">
        <v>979</v>
      </c>
      <c r="BL429" s="1" t="str">
        <f>VLOOKUP(BK429,INVENTARIOHABITTA[#All],8,FALSE)</f>
        <v>ESTANDAR A</v>
      </c>
      <c r="BO429" s="1" t="s">
        <v>2595</v>
      </c>
      <c r="BP429" s="1" t="s">
        <v>8107</v>
      </c>
      <c r="BQ429" s="1" t="s">
        <v>7638</v>
      </c>
      <c r="BR429" s="1" t="s">
        <v>7690</v>
      </c>
      <c r="BS429" s="1" t="s">
        <v>13</v>
      </c>
      <c r="BT429">
        <v>43</v>
      </c>
      <c r="BU429" s="1" t="s">
        <v>7</v>
      </c>
      <c r="BV429" s="1" t="s">
        <v>1961</v>
      </c>
      <c r="BW429">
        <v>160</v>
      </c>
      <c r="BX429" s="1" t="s">
        <v>46</v>
      </c>
      <c r="BY429">
        <v>6060</v>
      </c>
      <c r="BZ429">
        <v>969600</v>
      </c>
      <c r="CA429">
        <v>0.3</v>
      </c>
      <c r="CB429">
        <v>4242</v>
      </c>
      <c r="CC429">
        <v>678720</v>
      </c>
      <c r="CD429">
        <v>0.1</v>
      </c>
      <c r="CE429">
        <v>67872</v>
      </c>
      <c r="CF429">
        <v>0</v>
      </c>
      <c r="CG429">
        <v>0</v>
      </c>
      <c r="CH429">
        <v>67872</v>
      </c>
      <c r="CI429">
        <v>610848</v>
      </c>
      <c r="CJ429">
        <v>678720</v>
      </c>
      <c r="CK429">
        <v>4242</v>
      </c>
    </row>
    <row r="430" spans="62:89" x14ac:dyDescent="0.25">
      <c r="BJ430" s="1" t="s">
        <v>980</v>
      </c>
      <c r="BK430" s="1" t="s">
        <v>981</v>
      </c>
      <c r="BL430" s="1" t="str">
        <f>VLOOKUP(BK430,INVENTARIOHABITTA[#All],8,FALSE)</f>
        <v>PREMIUM A</v>
      </c>
      <c r="BP430" s="1" t="s">
        <v>8107</v>
      </c>
      <c r="BQ430" s="1" t="s">
        <v>7638</v>
      </c>
      <c r="BR430" s="1" t="s">
        <v>7690</v>
      </c>
      <c r="BS430" s="1" t="s">
        <v>13</v>
      </c>
      <c r="BT430">
        <v>43</v>
      </c>
      <c r="BU430" s="1" t="s">
        <v>7</v>
      </c>
      <c r="BV430" s="1" t="s">
        <v>1961</v>
      </c>
      <c r="BW430">
        <v>160</v>
      </c>
      <c r="BX430" s="1" t="s">
        <v>7712</v>
      </c>
      <c r="BY430">
        <v>3905.5</v>
      </c>
      <c r="BZ430">
        <v>624880</v>
      </c>
      <c r="CA430">
        <v>0.25</v>
      </c>
      <c r="CB430">
        <v>2929.125</v>
      </c>
      <c r="CC430">
        <v>468660</v>
      </c>
      <c r="CD430">
        <v>0.1</v>
      </c>
      <c r="CE430">
        <v>46866</v>
      </c>
      <c r="CF430">
        <v>0</v>
      </c>
      <c r="CG430">
        <v>0</v>
      </c>
      <c r="CH430">
        <v>46866</v>
      </c>
      <c r="CI430">
        <v>421794</v>
      </c>
      <c r="CJ430">
        <v>468660</v>
      </c>
      <c r="CK430">
        <v>2929.125</v>
      </c>
    </row>
    <row r="431" spans="62:89" x14ac:dyDescent="0.25">
      <c r="BJ431" s="1" t="s">
        <v>982</v>
      </c>
      <c r="BK431" s="1" t="s">
        <v>983</v>
      </c>
      <c r="BL431" s="1" t="str">
        <f>VLOOKUP(BK431,INVENTARIOHABITTA[#All],8,FALSE)</f>
        <v>PREMIUM A</v>
      </c>
      <c r="BO431" s="1" t="s">
        <v>2597</v>
      </c>
      <c r="BP431" s="1" t="s">
        <v>8108</v>
      </c>
      <c r="BQ431" s="1" t="s">
        <v>7638</v>
      </c>
      <c r="BR431" s="1" t="s">
        <v>7690</v>
      </c>
      <c r="BS431" s="1" t="s">
        <v>13</v>
      </c>
      <c r="BT431">
        <v>44</v>
      </c>
      <c r="BU431" s="1" t="s">
        <v>7</v>
      </c>
      <c r="BV431" s="1" t="s">
        <v>1961</v>
      </c>
      <c r="BW431">
        <v>160</v>
      </c>
      <c r="BX431" s="1" t="s">
        <v>7712</v>
      </c>
      <c r="BY431">
        <v>3905.5</v>
      </c>
      <c r="BZ431">
        <v>624880</v>
      </c>
      <c r="CA431">
        <v>0.25</v>
      </c>
      <c r="CB431">
        <v>2929.125</v>
      </c>
      <c r="CC431">
        <v>468660</v>
      </c>
      <c r="CD431">
        <v>0.1</v>
      </c>
      <c r="CE431">
        <v>46866</v>
      </c>
      <c r="CF431">
        <v>0</v>
      </c>
      <c r="CG431">
        <v>0</v>
      </c>
      <c r="CH431">
        <v>46866</v>
      </c>
      <c r="CI431">
        <v>421794</v>
      </c>
      <c r="CJ431">
        <v>468660</v>
      </c>
      <c r="CK431">
        <v>2929.125</v>
      </c>
    </row>
    <row r="432" spans="62:89" x14ac:dyDescent="0.25">
      <c r="BJ432" s="1" t="s">
        <v>984</v>
      </c>
      <c r="BK432" s="1" t="s">
        <v>985</v>
      </c>
      <c r="BL432" s="1" t="str">
        <f>VLOOKUP(BK432,INVENTARIOHABITTA[#All],8,FALSE)</f>
        <v>ESTANDAR A</v>
      </c>
      <c r="BO432" s="1" t="s">
        <v>2599</v>
      </c>
      <c r="BP432" s="1" t="s">
        <v>8109</v>
      </c>
      <c r="BQ432" s="1" t="s">
        <v>7638</v>
      </c>
      <c r="BR432" s="1" t="s">
        <v>7690</v>
      </c>
      <c r="BS432" s="1" t="s">
        <v>13</v>
      </c>
      <c r="BT432">
        <v>45</v>
      </c>
      <c r="BU432" s="1" t="s">
        <v>7</v>
      </c>
      <c r="BV432" s="1" t="s">
        <v>1961</v>
      </c>
      <c r="BW432">
        <v>160</v>
      </c>
      <c r="BX432" s="1" t="s">
        <v>7712</v>
      </c>
      <c r="BY432">
        <v>3905.5</v>
      </c>
      <c r="BZ432">
        <v>624880</v>
      </c>
      <c r="CA432">
        <v>0.25</v>
      </c>
      <c r="CB432">
        <v>2929.125</v>
      </c>
      <c r="CC432">
        <v>468660</v>
      </c>
      <c r="CD432">
        <v>0.1</v>
      </c>
      <c r="CE432">
        <v>46866</v>
      </c>
      <c r="CF432">
        <v>0</v>
      </c>
      <c r="CG432">
        <v>0</v>
      </c>
      <c r="CH432">
        <v>46866</v>
      </c>
      <c r="CI432">
        <v>421794</v>
      </c>
      <c r="CJ432">
        <v>468660</v>
      </c>
      <c r="CK432">
        <v>2929.125</v>
      </c>
    </row>
    <row r="433" spans="62:89" x14ac:dyDescent="0.25">
      <c r="BJ433" s="1" t="s">
        <v>986</v>
      </c>
      <c r="BK433" s="1" t="s">
        <v>987</v>
      </c>
      <c r="BL433" s="1" t="str">
        <f>VLOOKUP(BK433,INVENTARIOHABITTA[#All],8,FALSE)</f>
        <v>ESTANDAR A</v>
      </c>
      <c r="BO433" s="1" t="s">
        <v>2601</v>
      </c>
      <c r="BP433" s="1" t="s">
        <v>8110</v>
      </c>
      <c r="BQ433" s="1" t="s">
        <v>7638</v>
      </c>
      <c r="BR433" s="1" t="s">
        <v>7690</v>
      </c>
      <c r="BS433" s="1" t="s">
        <v>13</v>
      </c>
      <c r="BT433">
        <v>46</v>
      </c>
      <c r="BU433" s="1" t="s">
        <v>7</v>
      </c>
      <c r="BV433" s="1" t="s">
        <v>1961</v>
      </c>
      <c r="BW433">
        <v>160</v>
      </c>
      <c r="BX433" s="1" t="s">
        <v>7712</v>
      </c>
      <c r="BY433">
        <v>3905.5</v>
      </c>
      <c r="BZ433">
        <v>624880</v>
      </c>
      <c r="CA433">
        <v>0.25</v>
      </c>
      <c r="CB433">
        <v>2929.125</v>
      </c>
      <c r="CC433">
        <v>468660</v>
      </c>
      <c r="CD433">
        <v>0.1</v>
      </c>
      <c r="CE433">
        <v>46866</v>
      </c>
      <c r="CF433">
        <v>0.1</v>
      </c>
      <c r="CG433">
        <v>4686.6000000000004</v>
      </c>
      <c r="CH433">
        <v>42179.4</v>
      </c>
      <c r="CI433">
        <v>421794</v>
      </c>
      <c r="CJ433">
        <v>463973.4</v>
      </c>
      <c r="CK433">
        <v>2899.8337500000002</v>
      </c>
    </row>
    <row r="434" spans="62:89" x14ac:dyDescent="0.25">
      <c r="BJ434" s="1" t="s">
        <v>988</v>
      </c>
      <c r="BK434" s="1" t="s">
        <v>989</v>
      </c>
      <c r="BL434" s="1" t="str">
        <f>VLOOKUP(BK434,INVENTARIOHABITTA[#All],8,FALSE)</f>
        <v>ESTANDAR A</v>
      </c>
      <c r="BO434" s="1" t="s">
        <v>2603</v>
      </c>
      <c r="BP434" s="1" t="s">
        <v>8111</v>
      </c>
      <c r="BQ434" s="1" t="s">
        <v>7638</v>
      </c>
      <c r="BR434" s="1" t="s">
        <v>7690</v>
      </c>
      <c r="BS434" s="1" t="s">
        <v>13</v>
      </c>
      <c r="BT434">
        <v>47</v>
      </c>
      <c r="BU434" s="1" t="s">
        <v>7</v>
      </c>
      <c r="BV434" s="1" t="s">
        <v>1961</v>
      </c>
      <c r="BW434">
        <v>160</v>
      </c>
      <c r="BX434" s="1" t="s">
        <v>7712</v>
      </c>
      <c r="BY434">
        <v>3905.5</v>
      </c>
      <c r="BZ434">
        <v>624880</v>
      </c>
      <c r="CA434">
        <v>0.25</v>
      </c>
      <c r="CB434">
        <v>2929.125</v>
      </c>
      <c r="CC434">
        <v>468660</v>
      </c>
      <c r="CD434">
        <v>0.1</v>
      </c>
      <c r="CE434">
        <v>46866</v>
      </c>
      <c r="CF434">
        <v>0.1</v>
      </c>
      <c r="CG434">
        <v>4686.6000000000004</v>
      </c>
      <c r="CH434">
        <v>42179.4</v>
      </c>
      <c r="CI434">
        <v>421794</v>
      </c>
      <c r="CJ434">
        <v>463973.4</v>
      </c>
      <c r="CK434">
        <v>2899.8337500000002</v>
      </c>
    </row>
    <row r="435" spans="62:89" x14ac:dyDescent="0.25">
      <c r="BJ435" s="1" t="s">
        <v>990</v>
      </c>
      <c r="BK435" s="1" t="s">
        <v>991</v>
      </c>
      <c r="BL435" s="1" t="str">
        <f>VLOOKUP(BK435,INVENTARIOHABITTA[#All],8,FALSE)</f>
        <v>ESTANDAR A</v>
      </c>
      <c r="BO435" s="1" t="s">
        <v>2605</v>
      </c>
      <c r="BP435" s="1" t="s">
        <v>8112</v>
      </c>
      <c r="BQ435" s="1" t="s">
        <v>7638</v>
      </c>
      <c r="BR435" s="1" t="s">
        <v>7690</v>
      </c>
      <c r="BS435" s="1" t="s">
        <v>13</v>
      </c>
      <c r="BT435">
        <v>48</v>
      </c>
      <c r="BU435" s="1" t="s">
        <v>7</v>
      </c>
      <c r="BV435" s="1" t="s">
        <v>1961</v>
      </c>
      <c r="BW435">
        <v>160</v>
      </c>
      <c r="BX435" s="1" t="s">
        <v>7712</v>
      </c>
      <c r="BY435">
        <v>3905.5</v>
      </c>
      <c r="BZ435">
        <v>624880</v>
      </c>
      <c r="CA435">
        <v>0.25</v>
      </c>
      <c r="CB435">
        <v>2929.125</v>
      </c>
      <c r="CC435">
        <v>468660</v>
      </c>
      <c r="CD435">
        <v>0.1</v>
      </c>
      <c r="CE435">
        <v>46866</v>
      </c>
      <c r="CF435">
        <v>0</v>
      </c>
      <c r="CG435">
        <v>0</v>
      </c>
      <c r="CH435">
        <v>46866</v>
      </c>
      <c r="CI435">
        <v>421794</v>
      </c>
      <c r="CJ435">
        <v>468660</v>
      </c>
      <c r="CK435">
        <v>2929.125</v>
      </c>
    </row>
    <row r="436" spans="62:89" x14ac:dyDescent="0.25">
      <c r="BJ436" s="1" t="s">
        <v>992</v>
      </c>
      <c r="BK436" s="1" t="s">
        <v>993</v>
      </c>
      <c r="BL436" s="1" t="str">
        <f>VLOOKUP(BK436,INVENTARIOHABITTA[#All],8,FALSE)</f>
        <v>ESTANDAR A</v>
      </c>
      <c r="BO436" s="1" t="s">
        <v>2607</v>
      </c>
      <c r="BP436" s="1" t="s">
        <v>8113</v>
      </c>
      <c r="BQ436" s="1" t="s">
        <v>7638</v>
      </c>
      <c r="BR436" s="1" t="s">
        <v>7690</v>
      </c>
      <c r="BS436" s="1" t="s">
        <v>13</v>
      </c>
      <c r="BT436">
        <v>49</v>
      </c>
      <c r="BU436" s="1" t="s">
        <v>7</v>
      </c>
      <c r="BV436" s="1" t="s">
        <v>1961</v>
      </c>
      <c r="BW436">
        <v>160</v>
      </c>
      <c r="BX436" s="1" t="s">
        <v>7712</v>
      </c>
      <c r="BY436">
        <v>3905.5</v>
      </c>
      <c r="BZ436">
        <v>624880</v>
      </c>
      <c r="CA436">
        <v>0.25</v>
      </c>
      <c r="CB436">
        <v>2929.125</v>
      </c>
      <c r="CC436">
        <v>468660</v>
      </c>
      <c r="CD436">
        <v>0.1</v>
      </c>
      <c r="CE436">
        <v>46866</v>
      </c>
      <c r="CF436">
        <v>0</v>
      </c>
      <c r="CG436">
        <v>0</v>
      </c>
      <c r="CH436">
        <v>46866</v>
      </c>
      <c r="CI436">
        <v>421794</v>
      </c>
      <c r="CJ436">
        <v>468660</v>
      </c>
      <c r="CK436">
        <v>2929.125</v>
      </c>
    </row>
    <row r="437" spans="62:89" x14ac:dyDescent="0.25">
      <c r="BJ437" s="1" t="s">
        <v>994</v>
      </c>
      <c r="BK437" s="1" t="s">
        <v>995</v>
      </c>
      <c r="BL437" s="1" t="str">
        <f>VLOOKUP(BK437,INVENTARIOHABITTA[#All],8,FALSE)</f>
        <v>ESTANDAR A</v>
      </c>
      <c r="BO437" s="1" t="s">
        <v>2609</v>
      </c>
      <c r="BP437" s="1" t="s">
        <v>8114</v>
      </c>
      <c r="BQ437" s="1" t="s">
        <v>7638</v>
      </c>
      <c r="BR437" s="1" t="s">
        <v>7690</v>
      </c>
      <c r="BS437" s="1" t="s">
        <v>13</v>
      </c>
      <c r="BT437">
        <v>50</v>
      </c>
      <c r="BU437" s="1" t="s">
        <v>7</v>
      </c>
      <c r="BV437" s="1" t="s">
        <v>1961</v>
      </c>
      <c r="BW437">
        <v>160</v>
      </c>
      <c r="BX437" s="1" t="s">
        <v>7712</v>
      </c>
      <c r="BY437">
        <v>3905.5</v>
      </c>
      <c r="BZ437">
        <v>624880</v>
      </c>
      <c r="CA437">
        <v>0.25</v>
      </c>
      <c r="CB437">
        <v>2929.125</v>
      </c>
      <c r="CC437">
        <v>468660</v>
      </c>
      <c r="CD437">
        <v>0.1</v>
      </c>
      <c r="CE437">
        <v>46866</v>
      </c>
      <c r="CF437">
        <v>0.1</v>
      </c>
      <c r="CG437">
        <v>4686.6000000000004</v>
      </c>
      <c r="CH437">
        <v>42179.4</v>
      </c>
      <c r="CI437">
        <v>421794</v>
      </c>
      <c r="CJ437">
        <v>463973.4</v>
      </c>
      <c r="CK437">
        <v>2899.8337500000002</v>
      </c>
    </row>
    <row r="438" spans="62:89" x14ac:dyDescent="0.25">
      <c r="BJ438" s="1" t="s">
        <v>996</v>
      </c>
      <c r="BK438" s="1" t="s">
        <v>997</v>
      </c>
      <c r="BL438" s="1" t="str">
        <f>VLOOKUP(BK438,INVENTARIOHABITTA[#All],8,FALSE)</f>
        <v>PREMIUM A</v>
      </c>
      <c r="BO438" s="1" t="s">
        <v>2611</v>
      </c>
      <c r="BP438" s="1" t="s">
        <v>8115</v>
      </c>
      <c r="BQ438" s="1" t="s">
        <v>7638</v>
      </c>
      <c r="BR438" s="1" t="s">
        <v>7690</v>
      </c>
      <c r="BS438" s="1" t="s">
        <v>13</v>
      </c>
      <c r="BT438">
        <v>51</v>
      </c>
      <c r="BU438" s="1" t="s">
        <v>7</v>
      </c>
      <c r="BV438" s="1" t="s">
        <v>1961</v>
      </c>
      <c r="BW438">
        <v>160</v>
      </c>
      <c r="BX438" s="1" t="s">
        <v>7712</v>
      </c>
      <c r="BY438">
        <v>3905.5</v>
      </c>
      <c r="BZ438">
        <v>624880</v>
      </c>
      <c r="CA438">
        <v>0.25</v>
      </c>
      <c r="CB438">
        <v>2929.125</v>
      </c>
      <c r="CC438">
        <v>468660</v>
      </c>
      <c r="CD438">
        <v>0.1</v>
      </c>
      <c r="CE438">
        <v>46866</v>
      </c>
      <c r="CF438">
        <v>0.1</v>
      </c>
      <c r="CG438">
        <v>4686.6000000000004</v>
      </c>
      <c r="CH438">
        <v>42179.4</v>
      </c>
      <c r="CI438">
        <v>421794</v>
      </c>
      <c r="CJ438">
        <v>463973.4</v>
      </c>
      <c r="CK438">
        <v>2899.8337500000002</v>
      </c>
    </row>
    <row r="439" spans="62:89" x14ac:dyDescent="0.25">
      <c r="BJ439" s="1" t="s">
        <v>998</v>
      </c>
      <c r="BK439" s="1" t="s">
        <v>999</v>
      </c>
      <c r="BL439" s="1" t="str">
        <f>VLOOKUP(BK439,INVENTARIOHABITTA[#All],8,FALSE)</f>
        <v>PREMIUM AA</v>
      </c>
      <c r="BO439" s="1" t="s">
        <v>2613</v>
      </c>
      <c r="BP439" s="1" t="s">
        <v>8116</v>
      </c>
      <c r="BQ439" s="1" t="s">
        <v>7638</v>
      </c>
      <c r="BR439" s="1" t="s">
        <v>7690</v>
      </c>
      <c r="BS439" s="1" t="s">
        <v>13</v>
      </c>
      <c r="BT439">
        <v>52</v>
      </c>
      <c r="BU439" s="1" t="s">
        <v>7</v>
      </c>
      <c r="BV439" s="1" t="s">
        <v>1961</v>
      </c>
      <c r="BW439">
        <v>160</v>
      </c>
      <c r="BX439" s="1" t="s">
        <v>7712</v>
      </c>
      <c r="BY439">
        <v>3905.5</v>
      </c>
      <c r="BZ439">
        <v>624880</v>
      </c>
      <c r="CA439">
        <v>0.25</v>
      </c>
      <c r="CB439">
        <v>2929.125</v>
      </c>
      <c r="CC439">
        <v>468660</v>
      </c>
      <c r="CD439">
        <v>0.1</v>
      </c>
      <c r="CE439">
        <v>46866</v>
      </c>
      <c r="CF439">
        <v>0.1</v>
      </c>
      <c r="CG439">
        <v>4686.6000000000004</v>
      </c>
      <c r="CH439">
        <v>42179.4</v>
      </c>
      <c r="CI439">
        <v>421794</v>
      </c>
      <c r="CJ439">
        <v>463973.4</v>
      </c>
      <c r="CK439">
        <v>2899.8337500000002</v>
      </c>
    </row>
    <row r="440" spans="62:89" x14ac:dyDescent="0.25">
      <c r="BJ440" s="1" t="s">
        <v>1000</v>
      </c>
      <c r="BK440" s="1" t="s">
        <v>1001</v>
      </c>
      <c r="BL440" s="1" t="str">
        <f>VLOOKUP(BK440,INVENTARIOHABITTA[#All],8,FALSE)</f>
        <v>PREMIUM AA</v>
      </c>
      <c r="BO440" s="1" t="s">
        <v>2615</v>
      </c>
      <c r="BP440" s="1" t="s">
        <v>8117</v>
      </c>
      <c r="BQ440" s="1" t="s">
        <v>7638</v>
      </c>
      <c r="BR440" s="1" t="s">
        <v>7690</v>
      </c>
      <c r="BS440" s="1" t="s">
        <v>13</v>
      </c>
      <c r="BT440">
        <v>53</v>
      </c>
      <c r="BU440" s="1" t="s">
        <v>7</v>
      </c>
      <c r="BV440" s="1" t="s">
        <v>146</v>
      </c>
      <c r="BW440">
        <v>160</v>
      </c>
      <c r="BX440" s="1" t="s">
        <v>7712</v>
      </c>
      <c r="BY440">
        <v>4100.78</v>
      </c>
      <c r="BZ440">
        <v>656124.79999999993</v>
      </c>
      <c r="CA440">
        <v>0.25</v>
      </c>
      <c r="CB440">
        <v>3075.585</v>
      </c>
      <c r="CC440">
        <v>492093.6</v>
      </c>
      <c r="CD440">
        <v>0.1</v>
      </c>
      <c r="CE440">
        <v>49209.36</v>
      </c>
      <c r="CF440">
        <v>0</v>
      </c>
      <c r="CG440">
        <v>0</v>
      </c>
      <c r="CH440">
        <v>49209.36</v>
      </c>
      <c r="CI440">
        <v>442884.24</v>
      </c>
      <c r="CJ440">
        <v>492093.6</v>
      </c>
      <c r="CK440">
        <v>3075.585</v>
      </c>
    </row>
    <row r="441" spans="62:89" x14ac:dyDescent="0.25">
      <c r="BJ441" s="1" t="s">
        <v>1002</v>
      </c>
      <c r="BK441" s="1" t="s">
        <v>1003</v>
      </c>
      <c r="BL441" s="1" t="str">
        <f>VLOOKUP(BK441,INVENTARIOHABITTA[#All],8,FALSE)</f>
        <v>PREMIUM AA</v>
      </c>
      <c r="BO441" s="1" t="s">
        <v>2617</v>
      </c>
      <c r="BP441" s="1" t="s">
        <v>8118</v>
      </c>
      <c r="BQ441" s="1" t="s">
        <v>7638</v>
      </c>
      <c r="BR441" s="1" t="s">
        <v>7690</v>
      </c>
      <c r="BS441" s="1" t="s">
        <v>13</v>
      </c>
      <c r="BT441">
        <v>54</v>
      </c>
      <c r="BU441" s="1" t="s">
        <v>7</v>
      </c>
      <c r="BV441" s="1" t="s">
        <v>146</v>
      </c>
      <c r="BW441">
        <v>160</v>
      </c>
      <c r="BX441" s="1" t="s">
        <v>7712</v>
      </c>
      <c r="BY441">
        <v>4100.78</v>
      </c>
      <c r="BZ441">
        <v>656124.79999999993</v>
      </c>
      <c r="CA441">
        <v>0.28000000000000003</v>
      </c>
      <c r="CB441">
        <v>2952.5616</v>
      </c>
      <c r="CC441">
        <v>472409.85600000003</v>
      </c>
      <c r="CD441">
        <v>0.1</v>
      </c>
      <c r="CE441">
        <v>47240.985600000007</v>
      </c>
      <c r="CF441">
        <v>0.1</v>
      </c>
      <c r="CG441">
        <v>4724.0985600000013</v>
      </c>
      <c r="CH441">
        <v>42516.887040000009</v>
      </c>
      <c r="CI441">
        <v>425168.87040000001</v>
      </c>
      <c r="CJ441">
        <v>467685.75744000002</v>
      </c>
      <c r="CK441">
        <v>2923.0359840000001</v>
      </c>
    </row>
    <row r="442" spans="62:89" x14ac:dyDescent="0.25">
      <c r="BJ442" s="1" t="s">
        <v>1004</v>
      </c>
      <c r="BK442" s="1" t="s">
        <v>1005</v>
      </c>
      <c r="BL442" s="1" t="str">
        <f>VLOOKUP(BK442,INVENTARIOHABITTA[#All],8,FALSE)</f>
        <v>PREMIUM AA</v>
      </c>
      <c r="BO442" s="1" t="s">
        <v>2619</v>
      </c>
      <c r="BP442" s="1" t="s">
        <v>8119</v>
      </c>
      <c r="BQ442" s="1" t="s">
        <v>7638</v>
      </c>
      <c r="BR442" s="1" t="s">
        <v>7690</v>
      </c>
      <c r="BS442" s="1" t="s">
        <v>13</v>
      </c>
      <c r="BT442">
        <v>55</v>
      </c>
      <c r="BU442" s="1" t="s">
        <v>7</v>
      </c>
      <c r="BV442" s="1" t="s">
        <v>146</v>
      </c>
      <c r="BW442">
        <v>140</v>
      </c>
      <c r="BX442" s="1" t="s">
        <v>7764</v>
      </c>
      <c r="BY442">
        <v>4387.83</v>
      </c>
      <c r="BZ442">
        <v>614296.19999999995</v>
      </c>
      <c r="CA442">
        <v>0.3</v>
      </c>
      <c r="CB442">
        <v>3071.4809999999998</v>
      </c>
      <c r="CC442">
        <v>430007.33999999997</v>
      </c>
      <c r="CD442">
        <v>0.91426711460320664</v>
      </c>
      <c r="CE442">
        <v>393141.57</v>
      </c>
      <c r="CF442">
        <v>0</v>
      </c>
      <c r="CG442">
        <v>0</v>
      </c>
      <c r="CH442">
        <v>393141.57</v>
      </c>
      <c r="CI442">
        <v>36865.76999999996</v>
      </c>
      <c r="CJ442">
        <v>430007.33999999997</v>
      </c>
      <c r="CK442">
        <v>3071.4809999999998</v>
      </c>
    </row>
    <row r="443" spans="62:89" x14ac:dyDescent="0.25">
      <c r="BJ443" s="1" t="s">
        <v>1006</v>
      </c>
      <c r="BK443" s="1" t="s">
        <v>1007</v>
      </c>
      <c r="BL443" s="1" t="str">
        <f>VLOOKUP(BK443,INVENTARIOHABITTA[#All],8,FALSE)</f>
        <v>PREMIUM AA</v>
      </c>
      <c r="BO443" s="1" t="s">
        <v>2621</v>
      </c>
      <c r="BP443" s="1" t="s">
        <v>8120</v>
      </c>
      <c r="BQ443" s="1" t="s">
        <v>7638</v>
      </c>
      <c r="BR443" s="1" t="s">
        <v>7690</v>
      </c>
      <c r="BS443" s="1" t="s">
        <v>13</v>
      </c>
      <c r="BT443">
        <v>56</v>
      </c>
      <c r="BU443" s="1" t="s">
        <v>7</v>
      </c>
      <c r="BV443" s="1" t="s">
        <v>146</v>
      </c>
      <c r="BW443">
        <v>140</v>
      </c>
      <c r="BX443" s="1" t="s">
        <v>7712</v>
      </c>
      <c r="BY443">
        <v>4100.78</v>
      </c>
      <c r="BZ443">
        <v>574109.19999999995</v>
      </c>
      <c r="CA443">
        <v>0.25</v>
      </c>
      <c r="CB443">
        <v>3075.585</v>
      </c>
      <c r="CC443">
        <v>430581.9</v>
      </c>
      <c r="CD443">
        <v>9.9999767756145802E-2</v>
      </c>
      <c r="CE443">
        <v>43058.09</v>
      </c>
      <c r="CF443">
        <v>0.1</v>
      </c>
      <c r="CG443">
        <v>4305.8090000000002</v>
      </c>
      <c r="CH443">
        <v>38752.280999999995</v>
      </c>
      <c r="CI443">
        <v>387522.77000000008</v>
      </c>
      <c r="CJ443">
        <v>426275.05100000009</v>
      </c>
      <c r="CK443">
        <v>3044.8217928571435</v>
      </c>
    </row>
    <row r="444" spans="62:89" x14ac:dyDescent="0.25">
      <c r="BJ444" s="1" t="s">
        <v>1008</v>
      </c>
      <c r="BK444" s="1" t="s">
        <v>1009</v>
      </c>
      <c r="BL444" s="1" t="str">
        <f>VLOOKUP(BK444,INVENTARIOHABITTA[#All],8,FALSE)</f>
        <v>PREMIUM AA</v>
      </c>
      <c r="BO444" s="1" t="s">
        <v>2623</v>
      </c>
      <c r="BP444" s="1" t="s">
        <v>8121</v>
      </c>
      <c r="BQ444" s="1" t="s">
        <v>7638</v>
      </c>
      <c r="BR444" s="1" t="s">
        <v>7690</v>
      </c>
      <c r="BS444" s="1" t="s">
        <v>13</v>
      </c>
      <c r="BT444">
        <v>57</v>
      </c>
      <c r="BU444" s="1" t="s">
        <v>7</v>
      </c>
      <c r="BV444" s="1" t="s">
        <v>146</v>
      </c>
      <c r="BW444">
        <v>140</v>
      </c>
      <c r="BX444" s="1" t="s">
        <v>7712</v>
      </c>
      <c r="BY444">
        <v>4100.78</v>
      </c>
      <c r="BZ444">
        <v>574109.19999999995</v>
      </c>
      <c r="CA444">
        <v>0.25</v>
      </c>
      <c r="CB444">
        <v>3075.585</v>
      </c>
      <c r="CC444">
        <v>430581.9</v>
      </c>
      <c r="CD444">
        <v>9.9999860653687475E-2</v>
      </c>
      <c r="CE444">
        <v>43058.13</v>
      </c>
      <c r="CF444">
        <v>0.1</v>
      </c>
      <c r="CG444">
        <v>4305.8130000000001</v>
      </c>
      <c r="CH444">
        <v>38752.316999999995</v>
      </c>
      <c r="CI444">
        <v>387523.24</v>
      </c>
      <c r="CJ444">
        <v>426275.55699999997</v>
      </c>
      <c r="CK444">
        <v>3044.8254071428569</v>
      </c>
    </row>
    <row r="445" spans="62:89" x14ac:dyDescent="0.25">
      <c r="BJ445" s="1" t="s">
        <v>1010</v>
      </c>
      <c r="BK445" s="1" t="s">
        <v>1011</v>
      </c>
      <c r="BL445" s="1" t="str">
        <f>VLOOKUP(BK445,INVENTARIOHABITTA[#All],8,FALSE)</f>
        <v>PREMIUM AA</v>
      </c>
      <c r="BO445" s="1" t="s">
        <v>2625</v>
      </c>
      <c r="BP445" s="1" t="s">
        <v>8122</v>
      </c>
      <c r="BQ445" s="1" t="s">
        <v>7638</v>
      </c>
      <c r="BR445" s="1" t="s">
        <v>7690</v>
      </c>
      <c r="BS445" s="1" t="s">
        <v>13</v>
      </c>
      <c r="BT445">
        <v>58</v>
      </c>
      <c r="BU445" s="1" t="s">
        <v>7</v>
      </c>
      <c r="BV445" s="1" t="s">
        <v>146</v>
      </c>
      <c r="BW445">
        <v>140</v>
      </c>
      <c r="BX445" s="1" t="s">
        <v>7712</v>
      </c>
      <c r="BY445">
        <v>4100.78</v>
      </c>
      <c r="BZ445">
        <v>574109.19999999995</v>
      </c>
      <c r="CA445">
        <v>0.25</v>
      </c>
      <c r="CB445">
        <v>3075.585</v>
      </c>
      <c r="CC445">
        <v>430581.9</v>
      </c>
      <c r="CD445">
        <v>9.9999860653687475E-2</v>
      </c>
      <c r="CE445">
        <v>43058.13</v>
      </c>
      <c r="CF445">
        <v>0.1</v>
      </c>
      <c r="CG445">
        <v>4305.8130000000001</v>
      </c>
      <c r="CH445">
        <v>38752.316999999995</v>
      </c>
      <c r="CI445">
        <v>387523.24</v>
      </c>
      <c r="CJ445">
        <v>426275.55699999997</v>
      </c>
      <c r="CK445">
        <v>3044.8254071428569</v>
      </c>
    </row>
    <row r="446" spans="62:89" x14ac:dyDescent="0.25">
      <c r="BJ446" s="1" t="s">
        <v>1012</v>
      </c>
      <c r="BK446" s="1" t="s">
        <v>1013</v>
      </c>
      <c r="BL446" s="1" t="str">
        <f>VLOOKUP(BK446,INVENTARIOHABITTA[#All],8,FALSE)</f>
        <v>PREMIUM AA</v>
      </c>
      <c r="BO446" s="1" t="s">
        <v>2627</v>
      </c>
      <c r="BP446" s="1" t="s">
        <v>8123</v>
      </c>
      <c r="BQ446" s="1" t="s">
        <v>7638</v>
      </c>
      <c r="BR446" s="1" t="s">
        <v>7690</v>
      </c>
      <c r="BS446" s="1" t="s">
        <v>13</v>
      </c>
      <c r="BT446">
        <v>59</v>
      </c>
      <c r="BU446" s="1" t="s">
        <v>7</v>
      </c>
      <c r="BV446" s="1" t="s">
        <v>146</v>
      </c>
      <c r="BW446">
        <v>140</v>
      </c>
      <c r="BX446" s="1" t="s">
        <v>7712</v>
      </c>
      <c r="BY446">
        <v>4100.78</v>
      </c>
      <c r="BZ446">
        <v>574109.19999999995</v>
      </c>
      <c r="CA446">
        <v>0.25</v>
      </c>
      <c r="CB446">
        <v>3075.585</v>
      </c>
      <c r="CC446">
        <v>430581.9</v>
      </c>
      <c r="CD446">
        <v>9.9999860653687475E-2</v>
      </c>
      <c r="CE446">
        <v>43058.13</v>
      </c>
      <c r="CF446">
        <v>0.1</v>
      </c>
      <c r="CG446">
        <v>4305.8130000000001</v>
      </c>
      <c r="CH446">
        <v>38752.316999999995</v>
      </c>
      <c r="CI446">
        <v>387523.24</v>
      </c>
      <c r="CJ446">
        <v>426275.55699999997</v>
      </c>
      <c r="CK446">
        <v>3044.8254071428569</v>
      </c>
    </row>
    <row r="447" spans="62:89" x14ac:dyDescent="0.25">
      <c r="BJ447" s="1" t="s">
        <v>1014</v>
      </c>
      <c r="BK447" s="1" t="s">
        <v>1015</v>
      </c>
      <c r="BL447" s="1" t="str">
        <f>VLOOKUP(BK447,INVENTARIOHABITTA[#All],8,FALSE)</f>
        <v>ESTANDAR AA</v>
      </c>
      <c r="BO447" s="1" t="s">
        <v>2629</v>
      </c>
      <c r="BP447" s="1" t="s">
        <v>8124</v>
      </c>
      <c r="BQ447" s="1" t="s">
        <v>7638</v>
      </c>
      <c r="BR447" s="1" t="s">
        <v>7690</v>
      </c>
      <c r="BS447" s="1" t="s">
        <v>13</v>
      </c>
      <c r="BT447">
        <v>60</v>
      </c>
      <c r="BU447" s="1" t="s">
        <v>7</v>
      </c>
      <c r="BV447" s="1" t="s">
        <v>146</v>
      </c>
      <c r="BW447">
        <v>156.66</v>
      </c>
      <c r="BX447" s="1" t="s">
        <v>7642</v>
      </c>
      <c r="BY447">
        <v>6200</v>
      </c>
      <c r="BZ447">
        <v>971292</v>
      </c>
      <c r="CA447">
        <v>0.34</v>
      </c>
      <c r="CB447">
        <v>4092</v>
      </c>
      <c r="CC447">
        <v>641052.72</v>
      </c>
      <c r="CD447">
        <v>0.1</v>
      </c>
      <c r="CE447">
        <v>64105.271999999997</v>
      </c>
      <c r="CF447">
        <v>0</v>
      </c>
      <c r="CG447">
        <v>0</v>
      </c>
      <c r="CH447">
        <v>64105.271999999997</v>
      </c>
      <c r="CI447">
        <v>576947.44799999997</v>
      </c>
      <c r="CJ447">
        <v>641052.72</v>
      </c>
      <c r="CK447">
        <v>4092</v>
      </c>
    </row>
    <row r="448" spans="62:89" x14ac:dyDescent="0.25">
      <c r="BJ448" s="1" t="s">
        <v>1016</v>
      </c>
      <c r="BK448" s="1" t="s">
        <v>1017</v>
      </c>
      <c r="BL448" s="1" t="str">
        <f>VLOOKUP(BK448,INVENTARIOHABITTA[#All],8,FALSE)</f>
        <v>ESTANDAR AA</v>
      </c>
      <c r="BP448" s="1" t="s">
        <v>8124</v>
      </c>
      <c r="BQ448" s="1" t="s">
        <v>7638</v>
      </c>
      <c r="BR448" s="1" t="s">
        <v>7690</v>
      </c>
      <c r="BS448" s="1" t="s">
        <v>13</v>
      </c>
      <c r="BT448">
        <v>60</v>
      </c>
      <c r="BU448" s="1" t="s">
        <v>7</v>
      </c>
      <c r="BV448" s="1" t="s">
        <v>146</v>
      </c>
      <c r="BW448">
        <v>156.66</v>
      </c>
      <c r="BX448" s="1" t="s">
        <v>7712</v>
      </c>
      <c r="BY448">
        <v>4100.78</v>
      </c>
      <c r="BZ448">
        <v>642428.19479999994</v>
      </c>
      <c r="CA448">
        <v>0.25</v>
      </c>
      <c r="CB448">
        <v>3075.585</v>
      </c>
      <c r="CC448">
        <v>481821.14610000001</v>
      </c>
      <c r="CD448">
        <v>0.1</v>
      </c>
      <c r="CE448">
        <v>48182.114610000004</v>
      </c>
      <c r="CF448">
        <v>0.1</v>
      </c>
      <c r="CG448">
        <v>4818.2114610000008</v>
      </c>
      <c r="CH448">
        <v>43363.903149000005</v>
      </c>
      <c r="CI448">
        <v>433639.03149000002</v>
      </c>
      <c r="CJ448">
        <v>477002.93463900004</v>
      </c>
      <c r="CK448">
        <v>3044.8291500000005</v>
      </c>
    </row>
    <row r="449" spans="62:89" x14ac:dyDescent="0.25">
      <c r="BJ449" s="1" t="s">
        <v>1018</v>
      </c>
      <c r="BK449" s="1" t="s">
        <v>1019</v>
      </c>
      <c r="BL449" s="1" t="str">
        <f>VLOOKUP(BK449,INVENTARIOHABITTA[#All],8,FALSE)</f>
        <v>ESTANDAR AA</v>
      </c>
      <c r="BO449" s="1" t="s">
        <v>2631</v>
      </c>
      <c r="BP449" s="1" t="s">
        <v>8125</v>
      </c>
      <c r="BQ449" s="1" t="s">
        <v>7638</v>
      </c>
      <c r="BR449" s="1" t="s">
        <v>7690</v>
      </c>
      <c r="BS449" s="1" t="s">
        <v>13</v>
      </c>
      <c r="BT449">
        <v>61</v>
      </c>
      <c r="BU449" s="1" t="s">
        <v>7</v>
      </c>
      <c r="BV449" s="1" t="s">
        <v>146</v>
      </c>
      <c r="BW449">
        <v>128</v>
      </c>
      <c r="BX449" s="1" t="s">
        <v>7712</v>
      </c>
      <c r="BY449">
        <v>4100.78</v>
      </c>
      <c r="BZ449">
        <v>524899.83999999997</v>
      </c>
      <c r="CA449">
        <v>0.25</v>
      </c>
      <c r="CB449">
        <v>3075.585</v>
      </c>
      <c r="CC449">
        <v>393674.88</v>
      </c>
      <c r="CD449">
        <v>0.1</v>
      </c>
      <c r="CE449">
        <v>39366.748</v>
      </c>
      <c r="CF449">
        <v>0.1</v>
      </c>
      <c r="CG449">
        <v>3936.6748000000002</v>
      </c>
      <c r="CH449">
        <v>35430.073199999999</v>
      </c>
      <c r="CI449">
        <v>354306.962</v>
      </c>
      <c r="CJ449">
        <v>389737.03519999998</v>
      </c>
      <c r="CK449">
        <v>3044.8205874999999</v>
      </c>
    </row>
    <row r="450" spans="62:89" x14ac:dyDescent="0.25">
      <c r="BJ450" s="1" t="s">
        <v>1020</v>
      </c>
      <c r="BK450" s="1" t="s">
        <v>1021</v>
      </c>
      <c r="BL450" s="1" t="str">
        <f>VLOOKUP(BK450,INVENTARIOHABITTA[#All],8,FALSE)</f>
        <v>ESTANDAR AA</v>
      </c>
      <c r="BO450" s="1" t="s">
        <v>2633</v>
      </c>
      <c r="BP450" s="1" t="s">
        <v>8126</v>
      </c>
      <c r="BQ450" s="1" t="s">
        <v>7638</v>
      </c>
      <c r="BR450" s="1" t="s">
        <v>7690</v>
      </c>
      <c r="BS450" s="1" t="s">
        <v>13</v>
      </c>
      <c r="BT450">
        <v>62</v>
      </c>
      <c r="BU450" s="1" t="s">
        <v>7</v>
      </c>
      <c r="BV450" s="1" t="s">
        <v>1961</v>
      </c>
      <c r="BW450">
        <v>128</v>
      </c>
      <c r="BX450" s="1" t="s">
        <v>7712</v>
      </c>
      <c r="BY450">
        <v>3905.5</v>
      </c>
      <c r="BZ450">
        <v>499904</v>
      </c>
      <c r="CA450">
        <v>0.25</v>
      </c>
      <c r="CB450">
        <v>2929.125</v>
      </c>
      <c r="CC450">
        <v>374928</v>
      </c>
      <c r="CD450">
        <v>0.1</v>
      </c>
      <c r="CE450">
        <v>37492.800000000003</v>
      </c>
      <c r="CF450">
        <v>0.1</v>
      </c>
      <c r="CG450">
        <v>3749.2800000000007</v>
      </c>
      <c r="CH450">
        <v>33743.520000000004</v>
      </c>
      <c r="CI450">
        <v>337435.2</v>
      </c>
      <c r="CJ450">
        <v>371178.72000000003</v>
      </c>
      <c r="CK450">
        <v>2899.8337500000002</v>
      </c>
    </row>
    <row r="451" spans="62:89" x14ac:dyDescent="0.25">
      <c r="BJ451" s="1" t="s">
        <v>1022</v>
      </c>
      <c r="BK451" s="1" t="s">
        <v>1023</v>
      </c>
      <c r="BL451" s="1" t="str">
        <f>VLOOKUP(BK451,INVENTARIOHABITTA[#All],8,FALSE)</f>
        <v>ESTANDAR AA</v>
      </c>
      <c r="BO451" s="1" t="s">
        <v>2635</v>
      </c>
      <c r="BP451" s="1" t="s">
        <v>8127</v>
      </c>
      <c r="BQ451" s="1" t="s">
        <v>7638</v>
      </c>
      <c r="BR451" s="1" t="s">
        <v>7690</v>
      </c>
      <c r="BS451" s="1" t="s">
        <v>13</v>
      </c>
      <c r="BT451">
        <v>63</v>
      </c>
      <c r="BU451" s="1" t="s">
        <v>7</v>
      </c>
      <c r="BV451" s="1" t="s">
        <v>1961</v>
      </c>
      <c r="BW451">
        <v>128</v>
      </c>
      <c r="BX451" s="1" t="s">
        <v>7712</v>
      </c>
      <c r="BY451">
        <v>3905.5</v>
      </c>
      <c r="BZ451">
        <v>499904</v>
      </c>
      <c r="CA451">
        <v>0.25</v>
      </c>
      <c r="CB451">
        <v>2929.125</v>
      </c>
      <c r="CC451">
        <v>374928</v>
      </c>
      <c r="CD451">
        <v>0.1</v>
      </c>
      <c r="CE451">
        <v>37492.800000000003</v>
      </c>
      <c r="CF451">
        <v>0.1</v>
      </c>
      <c r="CG451">
        <v>3749.2800000000007</v>
      </c>
      <c r="CH451">
        <v>33743.520000000004</v>
      </c>
      <c r="CI451">
        <v>337435.2</v>
      </c>
      <c r="CJ451">
        <v>371178.72000000003</v>
      </c>
      <c r="CK451">
        <v>2899.8337500000002</v>
      </c>
    </row>
    <row r="452" spans="62:89" x14ac:dyDescent="0.25">
      <c r="BJ452" s="1" t="s">
        <v>1024</v>
      </c>
      <c r="BK452" s="1" t="s">
        <v>1025</v>
      </c>
      <c r="BL452" s="1" t="str">
        <f>VLOOKUP(BK452,INVENTARIOHABITTA[#All],8,FALSE)</f>
        <v>ESTANDAR AA</v>
      </c>
      <c r="BO452" s="1" t="s">
        <v>2637</v>
      </c>
      <c r="BP452" s="1" t="s">
        <v>8128</v>
      </c>
      <c r="BQ452" s="1" t="s">
        <v>7638</v>
      </c>
      <c r="BR452" s="1" t="s">
        <v>7690</v>
      </c>
      <c r="BS452" s="1" t="s">
        <v>13</v>
      </c>
      <c r="BT452">
        <v>64</v>
      </c>
      <c r="BU452" s="1" t="s">
        <v>7</v>
      </c>
      <c r="BV452" s="1" t="s">
        <v>1961</v>
      </c>
      <c r="BW452">
        <v>128</v>
      </c>
      <c r="BX452" s="1" t="s">
        <v>7712</v>
      </c>
      <c r="BY452">
        <v>3905.5</v>
      </c>
      <c r="BZ452">
        <v>499904</v>
      </c>
      <c r="CA452">
        <v>0.25</v>
      </c>
      <c r="CB452">
        <v>2929.125</v>
      </c>
      <c r="CC452">
        <v>374928</v>
      </c>
      <c r="CD452">
        <v>0.1</v>
      </c>
      <c r="CE452">
        <v>37492.800000000003</v>
      </c>
      <c r="CF452">
        <v>0.1</v>
      </c>
      <c r="CG452">
        <v>3749.2800000000007</v>
      </c>
      <c r="CH452">
        <v>33743.520000000004</v>
      </c>
      <c r="CI452">
        <v>337435.2</v>
      </c>
      <c r="CJ452">
        <v>371178.72000000003</v>
      </c>
      <c r="CK452">
        <v>2899.8337500000002</v>
      </c>
    </row>
    <row r="453" spans="62:89" x14ac:dyDescent="0.25">
      <c r="BJ453" s="1" t="s">
        <v>1026</v>
      </c>
      <c r="BK453" s="1" t="s">
        <v>1027</v>
      </c>
      <c r="BL453" s="1" t="str">
        <f>VLOOKUP(BK453,INVENTARIOHABITTA[#All],8,FALSE)</f>
        <v>PREMIUM AA</v>
      </c>
      <c r="BO453" s="1" t="s">
        <v>2639</v>
      </c>
      <c r="BP453" s="1" t="s">
        <v>8129</v>
      </c>
      <c r="BQ453" s="1" t="s">
        <v>7638</v>
      </c>
      <c r="BR453" s="1" t="s">
        <v>7690</v>
      </c>
      <c r="BS453" s="1" t="s">
        <v>13</v>
      </c>
      <c r="BT453">
        <v>65</v>
      </c>
      <c r="BU453" s="1" t="s">
        <v>7</v>
      </c>
      <c r="BV453" s="1" t="s">
        <v>1961</v>
      </c>
      <c r="BW453">
        <v>128</v>
      </c>
      <c r="BX453" s="1" t="s">
        <v>7712</v>
      </c>
      <c r="BY453">
        <v>3905.5</v>
      </c>
      <c r="BZ453">
        <v>499904</v>
      </c>
      <c r="CA453">
        <v>0.3</v>
      </c>
      <c r="CB453">
        <v>2733.8500000000004</v>
      </c>
      <c r="CC453">
        <v>349932.80000000005</v>
      </c>
      <c r="CD453">
        <v>0.1</v>
      </c>
      <c r="CE453">
        <v>34993.280000000006</v>
      </c>
      <c r="CF453">
        <v>0.1</v>
      </c>
      <c r="CG453">
        <v>3499.3280000000009</v>
      </c>
      <c r="CH453">
        <v>31493.952000000005</v>
      </c>
      <c r="CI453">
        <v>314939.52000000002</v>
      </c>
      <c r="CJ453">
        <v>346433.47200000001</v>
      </c>
      <c r="CK453">
        <v>2706.5115000000001</v>
      </c>
    </row>
    <row r="454" spans="62:89" x14ac:dyDescent="0.25">
      <c r="BJ454" s="1" t="s">
        <v>1028</v>
      </c>
      <c r="BK454" s="1" t="s">
        <v>1029</v>
      </c>
      <c r="BL454" s="1" t="str">
        <f>VLOOKUP(BK454,INVENTARIOHABITTA[#All],8,FALSE)</f>
        <v>PREMIUM A</v>
      </c>
      <c r="BO454" s="1" t="s">
        <v>2641</v>
      </c>
      <c r="BP454" s="1" t="s">
        <v>8130</v>
      </c>
      <c r="BQ454" s="1" t="s">
        <v>7638</v>
      </c>
      <c r="BR454" s="1" t="s">
        <v>7690</v>
      </c>
      <c r="BS454" s="1" t="s">
        <v>13</v>
      </c>
      <c r="BT454">
        <v>66</v>
      </c>
      <c r="BU454" s="1" t="s">
        <v>7</v>
      </c>
      <c r="BV454" s="1" t="s">
        <v>146</v>
      </c>
      <c r="BW454">
        <v>128</v>
      </c>
      <c r="BX454" s="1" t="s">
        <v>7712</v>
      </c>
      <c r="BY454">
        <v>4100.78</v>
      </c>
      <c r="BZ454">
        <v>524899.83999999997</v>
      </c>
      <c r="CA454">
        <v>0.27</v>
      </c>
      <c r="CB454">
        <v>2993.5693999999994</v>
      </c>
      <c r="CC454">
        <v>383176.88319999992</v>
      </c>
      <c r="CD454">
        <v>9.9999892164684759E-2</v>
      </c>
      <c r="CE454">
        <v>38317.646999999997</v>
      </c>
      <c r="CF454">
        <v>0.1</v>
      </c>
      <c r="CG454">
        <v>3831.7646999999997</v>
      </c>
      <c r="CH454">
        <v>34485.882299999997</v>
      </c>
      <c r="CI454">
        <v>344858.76619999995</v>
      </c>
      <c r="CJ454">
        <v>379344.64849999995</v>
      </c>
      <c r="CK454">
        <v>2963.6300664062496</v>
      </c>
    </row>
    <row r="455" spans="62:89" x14ac:dyDescent="0.25">
      <c r="BJ455" s="1" t="s">
        <v>1030</v>
      </c>
      <c r="BK455" s="1" t="s">
        <v>1031</v>
      </c>
      <c r="BL455" s="1" t="str">
        <f>VLOOKUP(BK455,INVENTARIOHABITTA[#All],8,FALSE)</f>
        <v>ESTANDAR A</v>
      </c>
      <c r="BO455" s="1" t="s">
        <v>2643</v>
      </c>
      <c r="BP455" s="1" t="s">
        <v>8131</v>
      </c>
      <c r="BQ455" s="1" t="s">
        <v>7638</v>
      </c>
      <c r="BR455" s="1" t="s">
        <v>7690</v>
      </c>
      <c r="BS455" s="1" t="s">
        <v>13</v>
      </c>
      <c r="BT455">
        <v>67</v>
      </c>
      <c r="BU455" s="1" t="s">
        <v>7</v>
      </c>
      <c r="BV455" s="1" t="s">
        <v>146</v>
      </c>
      <c r="BW455">
        <v>140</v>
      </c>
      <c r="BX455" s="1" t="s">
        <v>7712</v>
      </c>
      <c r="BY455">
        <v>4100.78</v>
      </c>
      <c r="BZ455">
        <v>574109.19999999995</v>
      </c>
      <c r="CA455">
        <v>0.25</v>
      </c>
      <c r="CB455">
        <v>3075.585</v>
      </c>
      <c r="CC455">
        <v>430581.9</v>
      </c>
      <c r="CD455">
        <v>0.1</v>
      </c>
      <c r="CE455">
        <v>43058.19</v>
      </c>
      <c r="CF455">
        <v>0.1</v>
      </c>
      <c r="CG455">
        <v>4305.8190000000004</v>
      </c>
      <c r="CH455">
        <v>38752.370999999999</v>
      </c>
      <c r="CI455">
        <v>387523.71</v>
      </c>
      <c r="CJ455">
        <v>426276.08100000001</v>
      </c>
      <c r="CK455">
        <v>3044.82915</v>
      </c>
    </row>
    <row r="456" spans="62:89" x14ac:dyDescent="0.25">
      <c r="BJ456" s="1" t="s">
        <v>1032</v>
      </c>
      <c r="BK456" s="1" t="s">
        <v>1033</v>
      </c>
      <c r="BL456" s="1" t="str">
        <f>VLOOKUP(BK456,INVENTARIOHABITTA[#All],8,FALSE)</f>
        <v>ESTANDAR A</v>
      </c>
      <c r="BO456" s="1" t="s">
        <v>2645</v>
      </c>
      <c r="BP456" s="1" t="s">
        <v>8132</v>
      </c>
      <c r="BQ456" s="1" t="s">
        <v>7638</v>
      </c>
      <c r="BR456" s="1" t="s">
        <v>7690</v>
      </c>
      <c r="BS456" s="1" t="s">
        <v>13</v>
      </c>
      <c r="BT456">
        <v>68</v>
      </c>
      <c r="BU456" s="1" t="s">
        <v>7</v>
      </c>
      <c r="BV456" s="1" t="s">
        <v>1961</v>
      </c>
      <c r="BW456">
        <v>140</v>
      </c>
      <c r="BX456" s="1" t="s">
        <v>7712</v>
      </c>
      <c r="BY456">
        <v>3905.5</v>
      </c>
      <c r="BZ456">
        <v>546770</v>
      </c>
      <c r="CA456">
        <v>0.25</v>
      </c>
      <c r="CB456">
        <v>2929.125</v>
      </c>
      <c r="CC456">
        <v>410077.5</v>
      </c>
      <c r="CD456">
        <v>9.9999212344008159E-2</v>
      </c>
      <c r="CE456">
        <v>41007.427000000003</v>
      </c>
      <c r="CF456">
        <v>0.10000000000000002</v>
      </c>
      <c r="CG456">
        <v>4100.7427000000007</v>
      </c>
      <c r="CH456">
        <v>36906.684300000001</v>
      </c>
      <c r="CI456">
        <v>369069.75299999997</v>
      </c>
      <c r="CJ456">
        <v>405976.43729999999</v>
      </c>
      <c r="CK456">
        <v>2899.8316949999999</v>
      </c>
    </row>
    <row r="457" spans="62:89" x14ac:dyDescent="0.25">
      <c r="BJ457" s="1" t="s">
        <v>1034</v>
      </c>
      <c r="BK457" s="1" t="s">
        <v>1035</v>
      </c>
      <c r="BL457" s="1" t="str">
        <f>VLOOKUP(BK457,INVENTARIOHABITTA[#All],8,FALSE)</f>
        <v>ESTANDAR A</v>
      </c>
      <c r="BO457" s="1" t="s">
        <v>2647</v>
      </c>
      <c r="BP457" s="1" t="s">
        <v>8133</v>
      </c>
      <c r="BQ457" s="1" t="s">
        <v>7638</v>
      </c>
      <c r="BR457" s="1" t="s">
        <v>7690</v>
      </c>
      <c r="BS457" s="1" t="s">
        <v>13</v>
      </c>
      <c r="BT457">
        <v>69</v>
      </c>
      <c r="BU457" s="1" t="s">
        <v>7</v>
      </c>
      <c r="BV457" s="1" t="s">
        <v>1961</v>
      </c>
      <c r="BW457">
        <v>140</v>
      </c>
      <c r="BX457" s="1" t="s">
        <v>7712</v>
      </c>
      <c r="BY457">
        <v>3905.5</v>
      </c>
      <c r="BZ457">
        <v>546770</v>
      </c>
      <c r="CA457">
        <v>0.25</v>
      </c>
      <c r="CB457">
        <v>2929.125</v>
      </c>
      <c r="CC457">
        <v>410077.5</v>
      </c>
      <c r="CD457">
        <v>0.1</v>
      </c>
      <c r="CE457">
        <v>41007.75</v>
      </c>
      <c r="CF457">
        <v>0.10000000000000002</v>
      </c>
      <c r="CG457">
        <v>4100.7750000000005</v>
      </c>
      <c r="CH457">
        <v>36906.974999999999</v>
      </c>
      <c r="CI457">
        <v>369069.75</v>
      </c>
      <c r="CJ457">
        <v>405976.72499999998</v>
      </c>
      <c r="CK457">
        <v>2899.8337499999998</v>
      </c>
    </row>
    <row r="458" spans="62:89" x14ac:dyDescent="0.25">
      <c r="BJ458" s="1" t="s">
        <v>1036</v>
      </c>
      <c r="BK458" s="1" t="s">
        <v>1037</v>
      </c>
      <c r="BL458" s="1" t="str">
        <f>VLOOKUP(BK458,INVENTARIOHABITTA[#All],8,FALSE)</f>
        <v>ESTANDAR A</v>
      </c>
      <c r="BO458" s="1" t="s">
        <v>2649</v>
      </c>
      <c r="BP458" s="1" t="s">
        <v>8134</v>
      </c>
      <c r="BQ458" s="1" t="s">
        <v>7638</v>
      </c>
      <c r="BR458" s="1" t="s">
        <v>7690</v>
      </c>
      <c r="BS458" s="1" t="s">
        <v>13</v>
      </c>
      <c r="BT458">
        <v>70</v>
      </c>
      <c r="BU458" s="1" t="s">
        <v>7</v>
      </c>
      <c r="BV458" s="1" t="s">
        <v>1961</v>
      </c>
      <c r="BW458">
        <v>140</v>
      </c>
      <c r="BX458" s="1" t="s">
        <v>46</v>
      </c>
      <c r="BY458">
        <v>6060</v>
      </c>
      <c r="BZ458">
        <v>848400</v>
      </c>
      <c r="CA458">
        <v>0.25</v>
      </c>
      <c r="CB458">
        <v>4545</v>
      </c>
      <c r="CC458">
        <v>636300</v>
      </c>
      <c r="CD458">
        <v>0.1</v>
      </c>
      <c r="CE458">
        <v>63630</v>
      </c>
      <c r="CF458">
        <v>0.1</v>
      </c>
      <c r="CG458">
        <v>6363</v>
      </c>
      <c r="CH458">
        <v>57267</v>
      </c>
      <c r="CI458">
        <v>572670</v>
      </c>
      <c r="CJ458">
        <v>629937</v>
      </c>
      <c r="CK458">
        <v>4499.55</v>
      </c>
    </row>
    <row r="459" spans="62:89" x14ac:dyDescent="0.25">
      <c r="BJ459" s="1" t="s">
        <v>1038</v>
      </c>
      <c r="BK459" s="1" t="s">
        <v>1039</v>
      </c>
      <c r="BL459" s="1" t="str">
        <f>VLOOKUP(BK459,INVENTARIOHABITTA[#All],8,FALSE)</f>
        <v>ESTANDAR A</v>
      </c>
      <c r="BP459" s="1" t="s">
        <v>8134</v>
      </c>
      <c r="BQ459" s="1" t="s">
        <v>7638</v>
      </c>
      <c r="BR459" s="1" t="s">
        <v>7690</v>
      </c>
      <c r="BS459" s="1" t="s">
        <v>13</v>
      </c>
      <c r="BT459">
        <v>70</v>
      </c>
      <c r="BU459" s="1" t="s">
        <v>7</v>
      </c>
      <c r="BV459" s="1" t="s">
        <v>1961</v>
      </c>
      <c r="BW459">
        <v>140</v>
      </c>
      <c r="BY459">
        <v>3905.5</v>
      </c>
      <c r="BZ459">
        <v>546770</v>
      </c>
      <c r="CA459">
        <v>0.25</v>
      </c>
      <c r="CB459">
        <v>2929.125</v>
      </c>
      <c r="CC459">
        <v>410077.5</v>
      </c>
      <c r="CD459">
        <v>0.1</v>
      </c>
      <c r="CE459">
        <v>41007.75</v>
      </c>
      <c r="CF459">
        <v>0.1</v>
      </c>
      <c r="CG459">
        <v>4100.7750000000005</v>
      </c>
      <c r="CH459">
        <v>36906.974999999999</v>
      </c>
      <c r="CI459">
        <v>369069.75</v>
      </c>
      <c r="CJ459">
        <v>405976.72499999998</v>
      </c>
      <c r="CK459">
        <v>2899.8337499999998</v>
      </c>
    </row>
    <row r="460" spans="62:89" x14ac:dyDescent="0.25">
      <c r="BJ460" s="1" t="s">
        <v>1040</v>
      </c>
      <c r="BK460" s="1" t="s">
        <v>1041</v>
      </c>
      <c r="BL460" s="1" t="str">
        <f>VLOOKUP(BK460,INVENTARIOHABITTA[#All],8,FALSE)</f>
        <v>ESTANDAR A</v>
      </c>
      <c r="BO460" s="1" t="s">
        <v>2651</v>
      </c>
      <c r="BP460" s="1" t="s">
        <v>8135</v>
      </c>
      <c r="BQ460" s="1" t="s">
        <v>7638</v>
      </c>
      <c r="BR460" s="1" t="s">
        <v>7690</v>
      </c>
      <c r="BS460" s="1" t="s">
        <v>13</v>
      </c>
      <c r="BT460">
        <v>71</v>
      </c>
      <c r="BU460" s="1" t="s">
        <v>7</v>
      </c>
      <c r="BV460" s="1" t="s">
        <v>1961</v>
      </c>
      <c r="BW460">
        <v>140</v>
      </c>
      <c r="BX460" s="1" t="s">
        <v>7712</v>
      </c>
      <c r="BY460">
        <v>3905.5</v>
      </c>
      <c r="BZ460">
        <v>546770</v>
      </c>
      <c r="CA460">
        <v>0.25</v>
      </c>
      <c r="CB460">
        <v>2929.125</v>
      </c>
      <c r="CC460">
        <v>410077.5</v>
      </c>
      <c r="CD460">
        <v>0.1</v>
      </c>
      <c r="CE460">
        <v>41007.75</v>
      </c>
      <c r="CF460">
        <v>0.10000000000000002</v>
      </c>
      <c r="CG460">
        <v>4100.7750000000005</v>
      </c>
      <c r="CH460">
        <v>36906.974999999999</v>
      </c>
      <c r="CI460">
        <v>369069.75</v>
      </c>
      <c r="CJ460">
        <v>405976.72499999998</v>
      </c>
      <c r="CK460">
        <v>2899.8337499999998</v>
      </c>
    </row>
    <row r="461" spans="62:89" x14ac:dyDescent="0.25">
      <c r="BJ461" s="1" t="s">
        <v>1042</v>
      </c>
      <c r="BK461" s="1" t="s">
        <v>1043</v>
      </c>
      <c r="BL461" s="1" t="str">
        <f>VLOOKUP(BK461,INVENTARIOHABITTA[#All],8,FALSE)</f>
        <v>ESTANDAR A</v>
      </c>
      <c r="BP461" s="1" t="s">
        <v>8136</v>
      </c>
      <c r="BQ461" s="1" t="s">
        <v>7638</v>
      </c>
      <c r="BR461" s="1" t="s">
        <v>7690</v>
      </c>
      <c r="BS461" s="1" t="s">
        <v>13</v>
      </c>
      <c r="BT461">
        <v>72</v>
      </c>
      <c r="BU461" s="1" t="s">
        <v>7</v>
      </c>
      <c r="BV461" s="1" t="s">
        <v>146</v>
      </c>
      <c r="BW461">
        <v>138.97999999999999</v>
      </c>
      <c r="BX461" s="1" t="s">
        <v>7712</v>
      </c>
      <c r="BY461">
        <v>4100.78</v>
      </c>
      <c r="BZ461">
        <v>569926.40439999988</v>
      </c>
      <c r="CA461">
        <v>0.25</v>
      </c>
      <c r="CB461">
        <v>3075.585</v>
      </c>
      <c r="CC461">
        <v>427444.80329999997</v>
      </c>
      <c r="CD461">
        <v>9.9999882253803046E-2</v>
      </c>
      <c r="CE461">
        <v>42744.43</v>
      </c>
      <c r="CF461">
        <v>9.9999999999999992E-2</v>
      </c>
      <c r="CG461">
        <v>4274.4429999999993</v>
      </c>
      <c r="CH461">
        <v>38469.987000000001</v>
      </c>
      <c r="CI461">
        <v>384699.85329999996</v>
      </c>
      <c r="CJ461">
        <v>423169.84029999998</v>
      </c>
      <c r="CK461">
        <v>3044.8254446682977</v>
      </c>
    </row>
    <row r="462" spans="62:89" x14ac:dyDescent="0.25">
      <c r="BJ462" s="1" t="s">
        <v>1044</v>
      </c>
      <c r="BK462" s="1" t="s">
        <v>1045</v>
      </c>
      <c r="BL462" s="1" t="str">
        <f>VLOOKUP(BK462,INVENTARIOHABITTA[#All],8,FALSE)</f>
        <v>ESTANDAR A</v>
      </c>
      <c r="BO462" s="1" t="s">
        <v>2653</v>
      </c>
      <c r="BP462" s="1" t="s">
        <v>8137</v>
      </c>
      <c r="BQ462" s="1" t="s">
        <v>7638</v>
      </c>
      <c r="BR462" s="1" t="s">
        <v>7690</v>
      </c>
      <c r="BS462" s="1" t="s">
        <v>13</v>
      </c>
      <c r="BT462" t="s">
        <v>8138</v>
      </c>
      <c r="BU462" s="1" t="s">
        <v>7</v>
      </c>
      <c r="BV462" s="1" t="s">
        <v>146</v>
      </c>
      <c r="BW462">
        <v>139.09100000000001</v>
      </c>
      <c r="BX462" s="1" t="s">
        <v>7712</v>
      </c>
      <c r="BY462">
        <v>3044.8254446682977</v>
      </c>
      <c r="BZ462">
        <v>423507.8159243582</v>
      </c>
      <c r="CA462">
        <v>0</v>
      </c>
      <c r="CB462">
        <v>3044.8254446682977</v>
      </c>
      <c r="CC462">
        <v>423507.8159243582</v>
      </c>
      <c r="CD462">
        <v>0.30478738560767121</v>
      </c>
      <c r="CE462">
        <v>129079.84</v>
      </c>
      <c r="CF462">
        <v>0</v>
      </c>
      <c r="CG462">
        <v>0</v>
      </c>
      <c r="CH462">
        <v>129079.84</v>
      </c>
      <c r="CI462">
        <v>294427.97592435824</v>
      </c>
      <c r="CJ462">
        <v>423507.8159243582</v>
      </c>
      <c r="CK462">
        <v>3044.8254446682977</v>
      </c>
    </row>
    <row r="463" spans="62:89" x14ac:dyDescent="0.25">
      <c r="BJ463" s="1" t="s">
        <v>1046</v>
      </c>
      <c r="BK463" s="1" t="s">
        <v>1047</v>
      </c>
      <c r="BL463" s="1" t="str">
        <f>VLOOKUP(BK463,INVENTARIOHABITTA[#All],8,FALSE)</f>
        <v>ESTANDAR A</v>
      </c>
      <c r="BO463" s="1" t="s">
        <v>2655</v>
      </c>
      <c r="BP463" s="1" t="s">
        <v>8139</v>
      </c>
      <c r="BQ463" s="1" t="s">
        <v>7638</v>
      </c>
      <c r="BR463" s="1" t="s">
        <v>7690</v>
      </c>
      <c r="BS463" s="1" t="s">
        <v>13</v>
      </c>
      <c r="BT463">
        <v>73</v>
      </c>
      <c r="BU463" s="1" t="s">
        <v>7</v>
      </c>
      <c r="BV463" s="1" t="s">
        <v>146</v>
      </c>
      <c r="BW463">
        <v>128.81</v>
      </c>
      <c r="BX463" s="1" t="s">
        <v>7712</v>
      </c>
      <c r="BY463">
        <v>6200</v>
      </c>
      <c r="BZ463">
        <v>798622</v>
      </c>
      <c r="CA463">
        <v>0.32</v>
      </c>
      <c r="CB463">
        <v>4216</v>
      </c>
      <c r="CC463">
        <v>543062.96</v>
      </c>
      <c r="CD463">
        <v>0.10000000000000002</v>
      </c>
      <c r="CE463">
        <v>54306.296000000009</v>
      </c>
      <c r="CF463">
        <v>0</v>
      </c>
      <c r="CG463">
        <v>0</v>
      </c>
      <c r="CH463">
        <v>54306.296000000009</v>
      </c>
      <c r="CI463">
        <v>488756.66399999993</v>
      </c>
      <c r="CJ463">
        <v>543062.96</v>
      </c>
      <c r="CK463">
        <v>4216</v>
      </c>
    </row>
    <row r="464" spans="62:89" x14ac:dyDescent="0.25">
      <c r="BJ464" s="1" t="s">
        <v>1048</v>
      </c>
      <c r="BK464" s="1" t="s">
        <v>1049</v>
      </c>
      <c r="BL464" s="1" t="str">
        <f>VLOOKUP(BK464,INVENTARIOHABITTA[#All],8,FALSE)</f>
        <v>ESTANDAR A</v>
      </c>
      <c r="BP464" s="1" t="s">
        <v>8139</v>
      </c>
      <c r="BQ464" s="1" t="s">
        <v>7638</v>
      </c>
      <c r="BR464" s="1" t="s">
        <v>7690</v>
      </c>
      <c r="BS464" s="1" t="s">
        <v>13</v>
      </c>
      <c r="BT464">
        <v>73</v>
      </c>
      <c r="BU464" s="1" t="s">
        <v>7</v>
      </c>
      <c r="BV464" s="1" t="s">
        <v>146</v>
      </c>
      <c r="BW464">
        <v>128.81</v>
      </c>
      <c r="BX464" s="1" t="s">
        <v>7712</v>
      </c>
      <c r="BY464">
        <v>4100.78</v>
      </c>
      <c r="BZ464">
        <v>528221.47179999994</v>
      </c>
      <c r="CA464">
        <v>0.25</v>
      </c>
      <c r="CB464">
        <v>3075.585</v>
      </c>
      <c r="CC464">
        <v>396166.10385000001</v>
      </c>
      <c r="CD464">
        <v>0.10000000000000002</v>
      </c>
      <c r="CE464">
        <v>39616.610385000007</v>
      </c>
      <c r="CF464">
        <v>0.1</v>
      </c>
      <c r="CG464">
        <v>3961.6610385000008</v>
      </c>
      <c r="CH464">
        <v>35654.949346500005</v>
      </c>
      <c r="CI464">
        <v>356549.49346500001</v>
      </c>
      <c r="CJ464">
        <v>392204.44281149999</v>
      </c>
      <c r="CK464">
        <v>3044.82915</v>
      </c>
    </row>
    <row r="465" spans="62:89" x14ac:dyDescent="0.25">
      <c r="BJ465" s="1" t="s">
        <v>1050</v>
      </c>
      <c r="BK465" s="1" t="s">
        <v>1051</v>
      </c>
      <c r="BL465" s="1" t="str">
        <f>VLOOKUP(BK465,INVENTARIOHABITTA[#All],8,FALSE)</f>
        <v>ESTANDAR A</v>
      </c>
      <c r="BO465" s="1" t="s">
        <v>2657</v>
      </c>
      <c r="BP465" s="1" t="s">
        <v>8140</v>
      </c>
      <c r="BQ465" s="1" t="s">
        <v>7638</v>
      </c>
      <c r="BR465" s="1" t="s">
        <v>7690</v>
      </c>
      <c r="BS465" s="1" t="s">
        <v>13</v>
      </c>
      <c r="BT465">
        <v>74</v>
      </c>
      <c r="BU465" s="1" t="s">
        <v>7</v>
      </c>
      <c r="BV465" s="1" t="s">
        <v>1961</v>
      </c>
      <c r="BW465">
        <v>128</v>
      </c>
      <c r="BX465" s="1" t="s">
        <v>7712</v>
      </c>
      <c r="BY465">
        <v>3905.5</v>
      </c>
      <c r="BZ465">
        <v>499904</v>
      </c>
      <c r="CA465">
        <v>0.25</v>
      </c>
      <c r="CB465">
        <v>2929.125</v>
      </c>
      <c r="CC465">
        <v>374928</v>
      </c>
      <c r="CD465">
        <v>0.1</v>
      </c>
      <c r="CE465">
        <v>37492.800000000003</v>
      </c>
      <c r="CF465">
        <v>0.1</v>
      </c>
      <c r="CG465">
        <v>3749.2800000000007</v>
      </c>
      <c r="CH465">
        <v>33743.520000000004</v>
      </c>
      <c r="CI465">
        <v>337435.2</v>
      </c>
      <c r="CJ465">
        <v>371178.72000000003</v>
      </c>
      <c r="CK465">
        <v>2899.8337500000002</v>
      </c>
    </row>
    <row r="466" spans="62:89" x14ac:dyDescent="0.25">
      <c r="BJ466" s="1" t="s">
        <v>1052</v>
      </c>
      <c r="BK466" s="1" t="s">
        <v>1053</v>
      </c>
      <c r="BL466" s="1" t="str">
        <f>VLOOKUP(BK466,INVENTARIOHABITTA[#All],8,FALSE)</f>
        <v>ESTANDAR A</v>
      </c>
      <c r="BO466" s="1" t="s">
        <v>2659</v>
      </c>
      <c r="BP466" s="1" t="s">
        <v>8141</v>
      </c>
      <c r="BQ466" s="1" t="s">
        <v>7638</v>
      </c>
      <c r="BR466" s="1" t="s">
        <v>7690</v>
      </c>
      <c r="BS466" s="1" t="s">
        <v>13</v>
      </c>
      <c r="BT466">
        <v>75</v>
      </c>
      <c r="BU466" s="1" t="s">
        <v>7</v>
      </c>
      <c r="BV466" s="1" t="s">
        <v>1961</v>
      </c>
      <c r="BW466">
        <v>128</v>
      </c>
      <c r="BX466" s="1" t="s">
        <v>7712</v>
      </c>
      <c r="BY466">
        <v>3905.5</v>
      </c>
      <c r="BZ466">
        <v>499904</v>
      </c>
      <c r="CA466">
        <v>0.25</v>
      </c>
      <c r="CB466">
        <v>2929.125</v>
      </c>
      <c r="CC466">
        <v>374928</v>
      </c>
      <c r="CD466">
        <v>0.1</v>
      </c>
      <c r="CE466">
        <v>37492.800000000003</v>
      </c>
      <c r="CF466">
        <v>0.1</v>
      </c>
      <c r="CG466">
        <v>3749.2800000000007</v>
      </c>
      <c r="CH466">
        <v>33743.520000000004</v>
      </c>
      <c r="CI466">
        <v>337435.2</v>
      </c>
      <c r="CJ466">
        <v>371178.72000000003</v>
      </c>
      <c r="CK466">
        <v>2899.8337500000002</v>
      </c>
    </row>
    <row r="467" spans="62:89" x14ac:dyDescent="0.25">
      <c r="BJ467" s="1" t="s">
        <v>1054</v>
      </c>
      <c r="BK467" s="1" t="s">
        <v>1055</v>
      </c>
      <c r="BL467" s="1" t="str">
        <f>VLOOKUP(BK467,INVENTARIOHABITTA[#All],8,FALSE)</f>
        <v>ESTANDAR A</v>
      </c>
      <c r="BO467" s="1" t="s">
        <v>2661</v>
      </c>
      <c r="BP467" s="1" t="s">
        <v>8142</v>
      </c>
      <c r="BQ467" s="1" t="s">
        <v>7638</v>
      </c>
      <c r="BR467" s="1" t="s">
        <v>7690</v>
      </c>
      <c r="BS467" s="1" t="s">
        <v>13</v>
      </c>
      <c r="BT467">
        <v>76</v>
      </c>
      <c r="BU467" s="1" t="s">
        <v>7</v>
      </c>
      <c r="BV467" s="1" t="s">
        <v>146</v>
      </c>
      <c r="BW467">
        <v>128</v>
      </c>
      <c r="BX467" s="1" t="s">
        <v>7712</v>
      </c>
      <c r="BY467">
        <v>4100.78</v>
      </c>
      <c r="BZ467">
        <v>524899.83999999997</v>
      </c>
      <c r="CA467">
        <v>0.25</v>
      </c>
      <c r="CB467">
        <v>3075.585</v>
      </c>
      <c r="CC467">
        <v>393674.88</v>
      </c>
      <c r="CD467">
        <v>0.1</v>
      </c>
      <c r="CE467">
        <v>39367.488000000005</v>
      </c>
      <c r="CF467">
        <v>0.1</v>
      </c>
      <c r="CG467">
        <v>3936.7488000000008</v>
      </c>
      <c r="CH467">
        <v>35430.739200000004</v>
      </c>
      <c r="CI467">
        <v>354307.39199999999</v>
      </c>
      <c r="CJ467">
        <v>389738.1312</v>
      </c>
      <c r="CK467">
        <v>3044.82915</v>
      </c>
    </row>
    <row r="468" spans="62:89" x14ac:dyDescent="0.25">
      <c r="BJ468" s="1" t="s">
        <v>1056</v>
      </c>
      <c r="BK468" s="1" t="s">
        <v>1057</v>
      </c>
      <c r="BL468" s="1" t="str">
        <f>VLOOKUP(BK468,INVENTARIOHABITTA[#All],8,FALSE)</f>
        <v>ESTANDAR A</v>
      </c>
      <c r="BO468" s="1" t="s">
        <v>2663</v>
      </c>
      <c r="BP468" s="1" t="s">
        <v>8143</v>
      </c>
      <c r="BQ468" s="1" t="s">
        <v>7638</v>
      </c>
      <c r="BR468" s="1" t="s">
        <v>7690</v>
      </c>
      <c r="BS468" s="1" t="s">
        <v>14</v>
      </c>
      <c r="BT468">
        <v>1</v>
      </c>
      <c r="BU468" s="1" t="s">
        <v>7</v>
      </c>
      <c r="BV468" s="1" t="s">
        <v>146</v>
      </c>
      <c r="BW468">
        <v>160</v>
      </c>
      <c r="BX468" s="1" t="s">
        <v>46</v>
      </c>
      <c r="BY468">
        <v>6510</v>
      </c>
      <c r="BZ468">
        <v>1041600</v>
      </c>
      <c r="CA468">
        <v>0.25</v>
      </c>
      <c r="CB468">
        <v>4882.5</v>
      </c>
      <c r="CC468">
        <v>781200</v>
      </c>
      <c r="CD468">
        <v>0.1</v>
      </c>
      <c r="CE468">
        <v>78120</v>
      </c>
      <c r="CF468">
        <v>0.1</v>
      </c>
      <c r="CG468">
        <v>7812</v>
      </c>
      <c r="CH468">
        <v>70308</v>
      </c>
      <c r="CI468">
        <v>703080</v>
      </c>
      <c r="CJ468">
        <v>773388</v>
      </c>
      <c r="CK468">
        <v>4833.6750000000002</v>
      </c>
    </row>
    <row r="469" spans="62:89" x14ac:dyDescent="0.25">
      <c r="BJ469" s="1" t="s">
        <v>1058</v>
      </c>
      <c r="BK469" s="1" t="s">
        <v>1059</v>
      </c>
      <c r="BL469" s="1" t="str">
        <f>VLOOKUP(BK469,INVENTARIOHABITTA[#All],8,FALSE)</f>
        <v>ESTANDAR A</v>
      </c>
      <c r="BP469" s="1" t="s">
        <v>8143</v>
      </c>
      <c r="BQ469" s="1" t="s">
        <v>7638</v>
      </c>
      <c r="BR469" s="1" t="s">
        <v>7690</v>
      </c>
      <c r="BS469" s="1" t="s">
        <v>14</v>
      </c>
      <c r="BT469">
        <v>1</v>
      </c>
      <c r="BU469" s="1" t="s">
        <v>7</v>
      </c>
      <c r="BV469" s="1" t="s">
        <v>146</v>
      </c>
      <c r="BW469">
        <v>160</v>
      </c>
      <c r="BX469" s="1" t="s">
        <v>7712</v>
      </c>
      <c r="BY469">
        <v>4100.78</v>
      </c>
      <c r="BZ469">
        <v>656124.79999999993</v>
      </c>
      <c r="CA469">
        <v>0.25</v>
      </c>
      <c r="CB469">
        <v>3075.585</v>
      </c>
      <c r="CC469">
        <v>492093.6</v>
      </c>
      <c r="CD469">
        <v>0.1</v>
      </c>
      <c r="CE469">
        <v>49209.36</v>
      </c>
      <c r="CF469">
        <v>0.1</v>
      </c>
      <c r="CG469">
        <v>4920.9360000000006</v>
      </c>
      <c r="CH469">
        <v>44288.423999999999</v>
      </c>
      <c r="CI469">
        <v>442884.24</v>
      </c>
      <c r="CJ469">
        <v>487172.66399999999</v>
      </c>
      <c r="CK469">
        <v>3044.82915</v>
      </c>
    </row>
    <row r="470" spans="62:89" x14ac:dyDescent="0.25">
      <c r="BJ470" s="1" t="s">
        <v>1060</v>
      </c>
      <c r="BK470" s="1" t="s">
        <v>1061</v>
      </c>
      <c r="BL470" s="1" t="str">
        <f>VLOOKUP(BK470,INVENTARIOHABITTA[#All],8,FALSE)</f>
        <v>ESTANDAR A</v>
      </c>
      <c r="BO470" s="1" t="s">
        <v>2665</v>
      </c>
      <c r="BP470" s="1" t="s">
        <v>8144</v>
      </c>
      <c r="BQ470" s="1" t="s">
        <v>7638</v>
      </c>
      <c r="BR470" s="1" t="s">
        <v>7690</v>
      </c>
      <c r="BS470" s="1" t="s">
        <v>14</v>
      </c>
      <c r="BT470">
        <v>2</v>
      </c>
      <c r="BU470" s="1" t="s">
        <v>7</v>
      </c>
      <c r="BV470" s="1" t="s">
        <v>146</v>
      </c>
      <c r="BW470">
        <v>160</v>
      </c>
      <c r="BX470" s="1" t="s">
        <v>46</v>
      </c>
      <c r="BY470">
        <v>6510</v>
      </c>
      <c r="BZ470">
        <v>1041600</v>
      </c>
      <c r="CA470">
        <v>0.25</v>
      </c>
      <c r="CB470">
        <v>4882.5</v>
      </c>
      <c r="CC470">
        <v>781200</v>
      </c>
      <c r="CD470">
        <v>0.1</v>
      </c>
      <c r="CE470">
        <v>78120</v>
      </c>
      <c r="CF470">
        <v>0</v>
      </c>
      <c r="CG470">
        <v>0</v>
      </c>
      <c r="CH470">
        <v>78120</v>
      </c>
      <c r="CI470">
        <v>703080</v>
      </c>
      <c r="CJ470">
        <v>781200</v>
      </c>
      <c r="CK470">
        <v>4882.5</v>
      </c>
    </row>
    <row r="471" spans="62:89" x14ac:dyDescent="0.25">
      <c r="BJ471" s="1" t="s">
        <v>1062</v>
      </c>
      <c r="BK471" s="1" t="s">
        <v>1063</v>
      </c>
      <c r="BL471" s="1" t="str">
        <f>VLOOKUP(BK471,INVENTARIOHABITTA[#All],8,FALSE)</f>
        <v>PREMIUM A</v>
      </c>
      <c r="BP471" s="1" t="s">
        <v>8144</v>
      </c>
      <c r="BQ471" s="1" t="s">
        <v>7638</v>
      </c>
      <c r="BR471" s="1" t="s">
        <v>7690</v>
      </c>
      <c r="BS471" s="1" t="s">
        <v>14</v>
      </c>
      <c r="BT471">
        <v>2</v>
      </c>
      <c r="BU471" s="1" t="s">
        <v>7</v>
      </c>
      <c r="BV471" s="1" t="s">
        <v>146</v>
      </c>
      <c r="BW471">
        <v>160</v>
      </c>
      <c r="BX471" s="1" t="s">
        <v>7712</v>
      </c>
      <c r="BY471">
        <v>4100.78</v>
      </c>
      <c r="BZ471">
        <v>656124.79999999993</v>
      </c>
      <c r="CA471">
        <v>0.25</v>
      </c>
      <c r="CB471">
        <v>3075.585</v>
      </c>
      <c r="CC471">
        <v>492093.6</v>
      </c>
      <c r="CD471">
        <v>0.1</v>
      </c>
      <c r="CE471">
        <v>49209.36</v>
      </c>
      <c r="CF471">
        <v>0</v>
      </c>
      <c r="CG471">
        <v>0</v>
      </c>
      <c r="CH471">
        <v>49209.36</v>
      </c>
      <c r="CI471">
        <v>442884.24</v>
      </c>
      <c r="CJ471">
        <v>492093.6</v>
      </c>
      <c r="CK471">
        <v>3075.585</v>
      </c>
    </row>
    <row r="472" spans="62:89" x14ac:dyDescent="0.25">
      <c r="BJ472" s="1" t="s">
        <v>1064</v>
      </c>
      <c r="BK472" s="1" t="s">
        <v>1065</v>
      </c>
      <c r="BL472" s="1" t="str">
        <f>VLOOKUP(BK472,INVENTARIOHABITTA[#All],8,FALSE)</f>
        <v>PREMIUM A</v>
      </c>
      <c r="BO472" s="1" t="s">
        <v>2667</v>
      </c>
      <c r="BP472" s="1" t="s">
        <v>8145</v>
      </c>
      <c r="BQ472" s="1" t="s">
        <v>7638</v>
      </c>
      <c r="BR472" s="1" t="s">
        <v>7690</v>
      </c>
      <c r="BS472" s="1" t="s">
        <v>14</v>
      </c>
      <c r="BT472">
        <v>3</v>
      </c>
      <c r="BU472" s="1" t="s">
        <v>7</v>
      </c>
      <c r="BV472" s="1" t="s">
        <v>146</v>
      </c>
      <c r="BW472">
        <v>160</v>
      </c>
      <c r="BX472" s="1" t="s">
        <v>46</v>
      </c>
      <c r="BY472">
        <v>6510</v>
      </c>
      <c r="BZ472">
        <v>1041600</v>
      </c>
      <c r="CA472">
        <v>0.25</v>
      </c>
      <c r="CB472">
        <v>4882.5</v>
      </c>
      <c r="CC472">
        <v>781200</v>
      </c>
      <c r="CD472">
        <v>0.1</v>
      </c>
      <c r="CE472">
        <v>78120</v>
      </c>
      <c r="CF472">
        <v>0</v>
      </c>
      <c r="CG472">
        <v>0</v>
      </c>
      <c r="CH472">
        <v>78120</v>
      </c>
      <c r="CI472">
        <v>703080</v>
      </c>
      <c r="CJ472">
        <v>781200</v>
      </c>
      <c r="CK472">
        <v>4882.5</v>
      </c>
    </row>
    <row r="473" spans="62:89" x14ac:dyDescent="0.25">
      <c r="BJ473" s="1" t="s">
        <v>1066</v>
      </c>
      <c r="BK473" s="1" t="s">
        <v>1067</v>
      </c>
      <c r="BL473" s="1" t="str">
        <f>VLOOKUP(BK473,INVENTARIOHABITTA[#All],8,FALSE)</f>
        <v>ESTANDAR A</v>
      </c>
      <c r="BP473" s="1" t="s">
        <v>8145</v>
      </c>
      <c r="BQ473" s="1" t="s">
        <v>7638</v>
      </c>
      <c r="BR473" s="1" t="s">
        <v>7690</v>
      </c>
      <c r="BS473" s="1" t="s">
        <v>14</v>
      </c>
      <c r="BT473">
        <v>3</v>
      </c>
      <c r="BU473" s="1" t="s">
        <v>7</v>
      </c>
      <c r="BV473" s="1" t="s">
        <v>146</v>
      </c>
      <c r="BW473">
        <v>160</v>
      </c>
      <c r="BX473" s="1" t="s">
        <v>7712</v>
      </c>
      <c r="BY473">
        <v>4100.78</v>
      </c>
      <c r="BZ473">
        <v>656124.79999999993</v>
      </c>
      <c r="CA473">
        <v>0.25</v>
      </c>
      <c r="CB473">
        <v>3075.585</v>
      </c>
      <c r="CC473">
        <v>492093.6</v>
      </c>
      <c r="CD473">
        <v>0.1</v>
      </c>
      <c r="CE473">
        <v>49209.36</v>
      </c>
      <c r="CF473">
        <v>0</v>
      </c>
      <c r="CG473">
        <v>0</v>
      </c>
      <c r="CH473">
        <v>49209.36</v>
      </c>
      <c r="CI473">
        <v>442884.24</v>
      </c>
      <c r="CJ473">
        <v>492093.6</v>
      </c>
      <c r="CK473">
        <v>3075.585</v>
      </c>
    </row>
    <row r="474" spans="62:89" x14ac:dyDescent="0.25">
      <c r="BJ474" s="1" t="s">
        <v>1068</v>
      </c>
      <c r="BK474" s="1" t="s">
        <v>1069</v>
      </c>
      <c r="BL474" s="1" t="str">
        <f>VLOOKUP(BK474,INVENTARIOHABITTA[#All],8,FALSE)</f>
        <v>ESTANDAR A</v>
      </c>
      <c r="BO474" s="1" t="s">
        <v>2669</v>
      </c>
      <c r="BP474" s="1" t="s">
        <v>8146</v>
      </c>
      <c r="BQ474" s="1" t="s">
        <v>7638</v>
      </c>
      <c r="BR474" s="1" t="s">
        <v>7690</v>
      </c>
      <c r="BS474" s="1" t="s">
        <v>14</v>
      </c>
      <c r="BT474">
        <v>4</v>
      </c>
      <c r="BU474" s="1" t="s">
        <v>7</v>
      </c>
      <c r="BV474" s="1" t="s">
        <v>146</v>
      </c>
      <c r="BW474">
        <v>160</v>
      </c>
      <c r="BX474" s="1" t="s">
        <v>7764</v>
      </c>
      <c r="BY474">
        <v>4700</v>
      </c>
      <c r="BZ474">
        <v>752000</v>
      </c>
      <c r="CA474">
        <v>0.2</v>
      </c>
      <c r="CB474">
        <v>3760</v>
      </c>
      <c r="CC474">
        <v>601600</v>
      </c>
      <c r="CD474">
        <v>0.1</v>
      </c>
      <c r="CE474">
        <v>60160</v>
      </c>
      <c r="CF474">
        <v>0.1</v>
      </c>
      <c r="CG474">
        <v>6016</v>
      </c>
      <c r="CH474">
        <v>54144</v>
      </c>
      <c r="CI474">
        <v>541440</v>
      </c>
      <c r="CJ474">
        <v>595584</v>
      </c>
      <c r="CK474">
        <v>3722.4</v>
      </c>
    </row>
    <row r="475" spans="62:89" x14ac:dyDescent="0.25">
      <c r="BJ475" s="1" t="s">
        <v>1070</v>
      </c>
      <c r="BK475" s="1" t="s">
        <v>1071</v>
      </c>
      <c r="BL475" s="1" t="str">
        <f>VLOOKUP(BK475,INVENTARIOHABITTA[#All],8,FALSE)</f>
        <v>ESTANDAR A</v>
      </c>
      <c r="BO475" s="1" t="s">
        <v>2671</v>
      </c>
      <c r="BP475" s="1" t="s">
        <v>8147</v>
      </c>
      <c r="BQ475" s="1" t="s">
        <v>7638</v>
      </c>
      <c r="BR475" s="1" t="s">
        <v>7690</v>
      </c>
      <c r="BS475" s="1" t="s">
        <v>14</v>
      </c>
      <c r="BT475">
        <v>5</v>
      </c>
      <c r="BU475" s="1" t="s">
        <v>7</v>
      </c>
      <c r="BV475" s="1" t="s">
        <v>146</v>
      </c>
      <c r="BW475">
        <v>160</v>
      </c>
      <c r="BX475" s="1" t="s">
        <v>7712</v>
      </c>
      <c r="BY475">
        <v>4100.78</v>
      </c>
      <c r="BZ475">
        <v>656124.79999999993</v>
      </c>
      <c r="CA475">
        <v>0.25</v>
      </c>
      <c r="CB475">
        <v>3075.585</v>
      </c>
      <c r="CC475">
        <v>492093.6</v>
      </c>
      <c r="CD475">
        <v>0.1</v>
      </c>
      <c r="CE475">
        <v>49209.36</v>
      </c>
      <c r="CF475">
        <v>0.1</v>
      </c>
      <c r="CG475">
        <v>4920.9360000000006</v>
      </c>
      <c r="CH475">
        <v>44288.423999999999</v>
      </c>
      <c r="CI475">
        <v>442884.24</v>
      </c>
      <c r="CJ475">
        <v>487172.66399999999</v>
      </c>
      <c r="CK475">
        <v>3044.82915</v>
      </c>
    </row>
    <row r="476" spans="62:89" x14ac:dyDescent="0.25">
      <c r="BJ476" s="1" t="s">
        <v>1072</v>
      </c>
      <c r="BK476" s="1" t="s">
        <v>1073</v>
      </c>
      <c r="BL476" s="1" t="str">
        <f>VLOOKUP(BK476,INVENTARIOHABITTA[#All],8,FALSE)</f>
        <v>ESTANDAR A</v>
      </c>
      <c r="BO476" s="1" t="s">
        <v>2673</v>
      </c>
      <c r="BP476" s="1" t="s">
        <v>8148</v>
      </c>
      <c r="BQ476" s="1" t="s">
        <v>7638</v>
      </c>
      <c r="BR476" s="1" t="s">
        <v>7690</v>
      </c>
      <c r="BS476" s="1" t="s">
        <v>14</v>
      </c>
      <c r="BT476">
        <v>6</v>
      </c>
      <c r="BU476" s="1" t="s">
        <v>7</v>
      </c>
      <c r="BV476" s="1" t="s">
        <v>146</v>
      </c>
      <c r="BW476">
        <v>160</v>
      </c>
      <c r="BX476" s="1" t="s">
        <v>7712</v>
      </c>
      <c r="BY476">
        <v>4100.78</v>
      </c>
      <c r="BZ476">
        <v>656124.79999999993</v>
      </c>
      <c r="CA476">
        <v>0.25</v>
      </c>
      <c r="CB476">
        <v>3075.585</v>
      </c>
      <c r="CC476">
        <v>492093.6</v>
      </c>
      <c r="CD476">
        <v>0.1</v>
      </c>
      <c r="CE476">
        <v>49209.36</v>
      </c>
      <c r="CF476">
        <v>0</v>
      </c>
      <c r="CG476">
        <v>0</v>
      </c>
      <c r="CH476">
        <v>49209.36</v>
      </c>
      <c r="CI476">
        <v>442884.24</v>
      </c>
      <c r="CJ476">
        <v>492093.6</v>
      </c>
      <c r="CK476">
        <v>3075.585</v>
      </c>
    </row>
    <row r="477" spans="62:89" x14ac:dyDescent="0.25">
      <c r="BJ477" s="1" t="s">
        <v>1074</v>
      </c>
      <c r="BK477" s="1" t="s">
        <v>1075</v>
      </c>
      <c r="BL477" s="1" t="str">
        <f>VLOOKUP(BK477,INVENTARIOHABITTA[#All],8,FALSE)</f>
        <v>ESTANDAR A</v>
      </c>
      <c r="BO477" s="1" t="s">
        <v>2675</v>
      </c>
      <c r="BP477" s="1" t="s">
        <v>8149</v>
      </c>
      <c r="BQ477" s="1" t="s">
        <v>7638</v>
      </c>
      <c r="BR477" s="1" t="s">
        <v>7690</v>
      </c>
      <c r="BS477" s="1" t="s">
        <v>14</v>
      </c>
      <c r="BT477">
        <v>7</v>
      </c>
      <c r="BU477" s="1" t="s">
        <v>7</v>
      </c>
      <c r="BV477" s="1" t="s">
        <v>146</v>
      </c>
      <c r="BW477">
        <v>160</v>
      </c>
      <c r="BX477" s="1" t="s">
        <v>7712</v>
      </c>
      <c r="BY477">
        <v>4100.78</v>
      </c>
      <c r="BZ477">
        <v>656124.79999999993</v>
      </c>
      <c r="CA477">
        <v>0.25</v>
      </c>
      <c r="CB477">
        <v>3075.585</v>
      </c>
      <c r="CC477">
        <v>492093.6</v>
      </c>
      <c r="CD477">
        <v>0.20321337241532914</v>
      </c>
      <c r="CE477">
        <v>100000</v>
      </c>
      <c r="CF477">
        <v>0</v>
      </c>
      <c r="CG477">
        <v>0</v>
      </c>
      <c r="CH477">
        <v>100000</v>
      </c>
      <c r="CI477">
        <v>392092.8</v>
      </c>
      <c r="CJ477">
        <v>492092.8</v>
      </c>
      <c r="CK477">
        <v>3075.58</v>
      </c>
    </row>
    <row r="478" spans="62:89" x14ac:dyDescent="0.25">
      <c r="BJ478" s="1" t="s">
        <v>1076</v>
      </c>
      <c r="BK478" s="1" t="s">
        <v>1077</v>
      </c>
      <c r="BL478" s="1" t="str">
        <f>VLOOKUP(BK478,INVENTARIOHABITTA[#All],8,FALSE)</f>
        <v>PREMIUM A</v>
      </c>
      <c r="BO478" s="1" t="s">
        <v>2677</v>
      </c>
      <c r="BP478" s="1" t="s">
        <v>8150</v>
      </c>
      <c r="BQ478" s="1" t="s">
        <v>7638</v>
      </c>
      <c r="BR478" s="1" t="s">
        <v>7690</v>
      </c>
      <c r="BS478" s="1" t="s">
        <v>14</v>
      </c>
      <c r="BT478">
        <v>8</v>
      </c>
      <c r="BU478" s="1" t="s">
        <v>7</v>
      </c>
      <c r="BV478" s="1" t="s">
        <v>146</v>
      </c>
      <c r="BW478">
        <v>160</v>
      </c>
      <c r="BX478" s="1" t="s">
        <v>7712</v>
      </c>
      <c r="BY478">
        <v>4100.78</v>
      </c>
      <c r="BZ478">
        <v>656124.79999999993</v>
      </c>
      <c r="CA478">
        <v>0.25</v>
      </c>
      <c r="CB478">
        <v>3075.585</v>
      </c>
      <c r="CC478">
        <v>492093.6</v>
      </c>
      <c r="CD478">
        <v>0.1</v>
      </c>
      <c r="CE478">
        <v>49209.36</v>
      </c>
      <c r="CF478">
        <v>0</v>
      </c>
      <c r="CG478">
        <v>0</v>
      </c>
      <c r="CH478">
        <v>49209.36</v>
      </c>
      <c r="CI478">
        <v>442884.24</v>
      </c>
      <c r="CJ478">
        <v>492093.6</v>
      </c>
      <c r="CK478">
        <v>3075.585</v>
      </c>
    </row>
    <row r="479" spans="62:89" x14ac:dyDescent="0.25">
      <c r="BJ479" s="1" t="s">
        <v>1078</v>
      </c>
      <c r="BK479" s="1" t="s">
        <v>1079</v>
      </c>
      <c r="BL479" s="1" t="str">
        <f>VLOOKUP(BK479,INVENTARIOHABITTA[#All],8,FALSE)</f>
        <v>PREMIUM AA</v>
      </c>
      <c r="BO479" s="1" t="s">
        <v>2679</v>
      </c>
      <c r="BP479" s="1" t="s">
        <v>8151</v>
      </c>
      <c r="BQ479" s="1" t="s">
        <v>7638</v>
      </c>
      <c r="BR479" s="1" t="s">
        <v>7690</v>
      </c>
      <c r="BS479" s="1" t="s">
        <v>14</v>
      </c>
      <c r="BT479">
        <v>9</v>
      </c>
      <c r="BU479" s="1" t="s">
        <v>7</v>
      </c>
      <c r="BV479" s="1" t="s">
        <v>146</v>
      </c>
      <c r="BW479">
        <v>160</v>
      </c>
      <c r="BX479" s="1" t="s">
        <v>7712</v>
      </c>
      <c r="BY479">
        <v>4100.78</v>
      </c>
      <c r="BZ479">
        <v>656124.79999999993</v>
      </c>
      <c r="CA479">
        <v>0.25</v>
      </c>
      <c r="CB479">
        <v>3075.585</v>
      </c>
      <c r="CC479">
        <v>492093.6</v>
      </c>
      <c r="CD479">
        <v>0.1</v>
      </c>
      <c r="CE479">
        <v>49209.36</v>
      </c>
      <c r="CF479">
        <v>0.1</v>
      </c>
      <c r="CG479">
        <v>4920.9360000000006</v>
      </c>
      <c r="CH479">
        <v>44288.423999999999</v>
      </c>
      <c r="CI479">
        <v>442884.24</v>
      </c>
      <c r="CJ479">
        <v>487172.66399999999</v>
      </c>
      <c r="CK479">
        <v>3044.82915</v>
      </c>
    </row>
    <row r="480" spans="62:89" x14ac:dyDescent="0.25">
      <c r="BJ480" s="1" t="s">
        <v>1080</v>
      </c>
      <c r="BK480" s="1" t="s">
        <v>1081</v>
      </c>
      <c r="BL480" s="1" t="str">
        <f>VLOOKUP(BK480,INVENTARIOHABITTA[#All],8,FALSE)</f>
        <v>PREMIUM A</v>
      </c>
      <c r="BO480" s="1" t="s">
        <v>2681</v>
      </c>
      <c r="BP480" s="1" t="s">
        <v>8152</v>
      </c>
      <c r="BQ480" s="1" t="s">
        <v>7638</v>
      </c>
      <c r="BR480" s="1" t="s">
        <v>7690</v>
      </c>
      <c r="BS480" s="1" t="s">
        <v>14</v>
      </c>
      <c r="BT480">
        <v>10</v>
      </c>
      <c r="BU480" s="1" t="s">
        <v>7</v>
      </c>
      <c r="BV480" s="1" t="s">
        <v>146</v>
      </c>
      <c r="BW480">
        <v>180</v>
      </c>
      <c r="BX480" s="1" t="s">
        <v>7712</v>
      </c>
      <c r="BY480">
        <v>4100.78</v>
      </c>
      <c r="BZ480">
        <v>738140.39999999991</v>
      </c>
      <c r="CA480">
        <v>0.25</v>
      </c>
      <c r="CB480">
        <v>3075.585</v>
      </c>
      <c r="CC480">
        <v>553605.30000000005</v>
      </c>
      <c r="CD480">
        <v>0.10838046528817552</v>
      </c>
      <c r="CE480">
        <v>60000</v>
      </c>
      <c r="CF480">
        <v>0</v>
      </c>
      <c r="CG480">
        <v>0</v>
      </c>
      <c r="CH480">
        <v>60000</v>
      </c>
      <c r="CI480">
        <v>493605.30000000005</v>
      </c>
      <c r="CJ480">
        <v>553605.30000000005</v>
      </c>
      <c r="CK480">
        <v>3075.585</v>
      </c>
    </row>
    <row r="481" spans="62:89" x14ac:dyDescent="0.25">
      <c r="BJ481" s="1" t="s">
        <v>1082</v>
      </c>
      <c r="BK481" s="1" t="s">
        <v>1083</v>
      </c>
      <c r="BL481" s="1" t="str">
        <f>VLOOKUP(BK481,INVENTARIOHABITTA[#All],8,FALSE)</f>
        <v>PREMIUM A</v>
      </c>
      <c r="BO481" s="1" t="s">
        <v>2683</v>
      </c>
      <c r="BP481" s="1" t="s">
        <v>8153</v>
      </c>
      <c r="BQ481" s="1" t="s">
        <v>7638</v>
      </c>
      <c r="BR481" s="1" t="s">
        <v>7690</v>
      </c>
      <c r="BS481" s="1" t="s">
        <v>14</v>
      </c>
      <c r="BT481">
        <v>11</v>
      </c>
      <c r="BU481" s="1" t="s">
        <v>7</v>
      </c>
      <c r="BV481" s="1" t="s">
        <v>146</v>
      </c>
      <c r="BW481">
        <v>180</v>
      </c>
      <c r="BX481" s="1" t="s">
        <v>7712</v>
      </c>
      <c r="BY481">
        <v>4100.78</v>
      </c>
      <c r="BZ481">
        <v>738140.39999999991</v>
      </c>
      <c r="CA481">
        <v>0.25</v>
      </c>
      <c r="CB481">
        <v>3075.585</v>
      </c>
      <c r="CC481">
        <v>553605.30000000005</v>
      </c>
      <c r="CD481">
        <v>0.1</v>
      </c>
      <c r="CE481">
        <v>55360.530000000006</v>
      </c>
      <c r="CF481">
        <v>0</v>
      </c>
      <c r="CG481">
        <v>0</v>
      </c>
      <c r="CH481">
        <v>55360.530000000006</v>
      </c>
      <c r="CI481">
        <v>498244.77</v>
      </c>
      <c r="CJ481">
        <v>553605.30000000005</v>
      </c>
      <c r="CK481">
        <v>3075.585</v>
      </c>
    </row>
    <row r="482" spans="62:89" x14ac:dyDescent="0.25">
      <c r="BJ482" s="1" t="s">
        <v>1084</v>
      </c>
      <c r="BK482" s="1" t="s">
        <v>1085</v>
      </c>
      <c r="BL482" s="1" t="str">
        <f>VLOOKUP(BK482,INVENTARIOHABITTA[#All],8,FALSE)</f>
        <v>PREMIUM A</v>
      </c>
      <c r="BO482" s="1" t="s">
        <v>2685</v>
      </c>
      <c r="BP482" s="1" t="s">
        <v>8154</v>
      </c>
      <c r="BQ482" s="1" t="s">
        <v>7638</v>
      </c>
      <c r="BR482" s="1" t="s">
        <v>7690</v>
      </c>
      <c r="BS482" s="1" t="s">
        <v>14</v>
      </c>
      <c r="BT482">
        <v>12</v>
      </c>
      <c r="BU482" s="1" t="s">
        <v>7</v>
      </c>
      <c r="BV482" s="1" t="s">
        <v>1961</v>
      </c>
      <c r="BW482">
        <v>180</v>
      </c>
      <c r="BX482" s="1" t="s">
        <v>7712</v>
      </c>
      <c r="BY482">
        <v>3905.5</v>
      </c>
      <c r="BZ482">
        <v>702990</v>
      </c>
      <c r="CA482">
        <v>0.25</v>
      </c>
      <c r="CB482">
        <v>2929.125</v>
      </c>
      <c r="CC482">
        <v>527242.5</v>
      </c>
      <c r="CD482">
        <v>0.1</v>
      </c>
      <c r="CE482">
        <v>52724.25</v>
      </c>
      <c r="CF482">
        <v>0.1</v>
      </c>
      <c r="CG482">
        <v>5272.4250000000002</v>
      </c>
      <c r="CH482">
        <v>47451.824999999997</v>
      </c>
      <c r="CI482">
        <v>474518.25</v>
      </c>
      <c r="CJ482">
        <v>521970.07500000001</v>
      </c>
      <c r="CK482">
        <v>2899.8337500000002</v>
      </c>
    </row>
    <row r="483" spans="62:89" x14ac:dyDescent="0.25">
      <c r="BJ483" s="1" t="s">
        <v>1086</v>
      </c>
      <c r="BK483" s="1" t="s">
        <v>1087</v>
      </c>
      <c r="BL483" s="1" t="str">
        <f>VLOOKUP(BK483,INVENTARIOHABITTA[#All],8,FALSE)</f>
        <v>PREMIUM A</v>
      </c>
      <c r="BO483" s="1" t="s">
        <v>2687</v>
      </c>
      <c r="BP483" s="1" t="s">
        <v>8155</v>
      </c>
      <c r="BQ483" s="1" t="s">
        <v>7638</v>
      </c>
      <c r="BR483" s="1" t="s">
        <v>7690</v>
      </c>
      <c r="BS483" s="1" t="s">
        <v>14</v>
      </c>
      <c r="BT483">
        <v>13</v>
      </c>
      <c r="BU483" s="1" t="s">
        <v>7</v>
      </c>
      <c r="BV483" s="1" t="s">
        <v>1961</v>
      </c>
      <c r="BW483">
        <v>182.34</v>
      </c>
      <c r="BX483" s="1" t="s">
        <v>7712</v>
      </c>
      <c r="BY483">
        <v>3905.5</v>
      </c>
      <c r="BZ483">
        <v>712128.87</v>
      </c>
      <c r="CA483">
        <v>0.25</v>
      </c>
      <c r="CB483">
        <v>2929.125</v>
      </c>
      <c r="CC483">
        <v>534096.65249999997</v>
      </c>
      <c r="CD483">
        <v>0.1</v>
      </c>
      <c r="CE483">
        <v>53409.665249999998</v>
      </c>
      <c r="CF483">
        <v>0.1</v>
      </c>
      <c r="CG483">
        <v>5340.9665249999998</v>
      </c>
      <c r="CH483">
        <v>48068.698724999995</v>
      </c>
      <c r="CI483">
        <v>480686.98724999995</v>
      </c>
      <c r="CJ483">
        <v>528755.68597499991</v>
      </c>
      <c r="CK483">
        <v>2899.8337499999993</v>
      </c>
    </row>
    <row r="484" spans="62:89" x14ac:dyDescent="0.25">
      <c r="BJ484" s="1" t="s">
        <v>1088</v>
      </c>
      <c r="BK484" s="1" t="s">
        <v>1089</v>
      </c>
      <c r="BL484" s="1" t="str">
        <f>VLOOKUP(BK484,INVENTARIOHABITTA[#All],8,FALSE)</f>
        <v>ESTANDAR AA</v>
      </c>
      <c r="BO484" s="1" t="s">
        <v>2689</v>
      </c>
      <c r="BP484" s="1" t="s">
        <v>8156</v>
      </c>
      <c r="BQ484" s="1" t="s">
        <v>7638</v>
      </c>
      <c r="BR484" s="1" t="s">
        <v>7690</v>
      </c>
      <c r="BS484" s="1" t="s">
        <v>14</v>
      </c>
      <c r="BT484">
        <v>14</v>
      </c>
      <c r="BU484" s="1" t="s">
        <v>7</v>
      </c>
      <c r="BV484" s="1" t="s">
        <v>146</v>
      </c>
      <c r="BW484">
        <v>160</v>
      </c>
      <c r="BX484" s="1" t="s">
        <v>7712</v>
      </c>
      <c r="BY484">
        <v>4100.78</v>
      </c>
      <c r="BZ484">
        <v>656124.79999999993</v>
      </c>
      <c r="CA484">
        <v>0.25</v>
      </c>
      <c r="CB484">
        <v>3075.585</v>
      </c>
      <c r="CC484">
        <v>492093.6</v>
      </c>
      <c r="CD484">
        <v>0.1</v>
      </c>
      <c r="CE484">
        <v>49209.36</v>
      </c>
      <c r="CF484">
        <v>0.1</v>
      </c>
      <c r="CG484">
        <v>4920.9360000000006</v>
      </c>
      <c r="CH484">
        <v>44288.423999999999</v>
      </c>
      <c r="CI484">
        <v>442884.24</v>
      </c>
      <c r="CJ484">
        <v>487172.66399999999</v>
      </c>
      <c r="CK484">
        <v>3044.82915</v>
      </c>
    </row>
    <row r="485" spans="62:89" x14ac:dyDescent="0.25">
      <c r="BJ485" s="1" t="s">
        <v>1090</v>
      </c>
      <c r="BK485" s="1" t="s">
        <v>1091</v>
      </c>
      <c r="BL485" s="1" t="str">
        <f>VLOOKUP(BK485,INVENTARIOHABITTA[#All],8,FALSE)</f>
        <v>ESTANDAR AA</v>
      </c>
      <c r="BO485" s="1" t="s">
        <v>2691</v>
      </c>
      <c r="BP485" s="1" t="s">
        <v>8157</v>
      </c>
      <c r="BQ485" s="1" t="s">
        <v>7638</v>
      </c>
      <c r="BR485" s="1" t="s">
        <v>7690</v>
      </c>
      <c r="BS485" s="1" t="s">
        <v>14</v>
      </c>
      <c r="BT485">
        <v>15</v>
      </c>
      <c r="BU485" s="1" t="s">
        <v>7</v>
      </c>
      <c r="BV485" s="1" t="s">
        <v>146</v>
      </c>
      <c r="BW485">
        <v>160</v>
      </c>
      <c r="BX485" s="1" t="s">
        <v>7712</v>
      </c>
      <c r="BY485">
        <v>4100.78</v>
      </c>
      <c r="BZ485">
        <v>656124.79999999993</v>
      </c>
      <c r="CA485">
        <v>0.25</v>
      </c>
      <c r="CB485">
        <v>3075.585</v>
      </c>
      <c r="CC485">
        <v>492093.6</v>
      </c>
      <c r="CD485">
        <v>0.1</v>
      </c>
      <c r="CE485">
        <v>49209.36</v>
      </c>
      <c r="CF485">
        <v>0.1</v>
      </c>
      <c r="CG485">
        <v>4920.9360000000006</v>
      </c>
      <c r="CH485">
        <v>44288.423999999999</v>
      </c>
      <c r="CI485">
        <v>442884.24</v>
      </c>
      <c r="CJ485">
        <v>487172.66399999999</v>
      </c>
      <c r="CK485">
        <v>3044.82915</v>
      </c>
    </row>
    <row r="486" spans="62:89" x14ac:dyDescent="0.25">
      <c r="BJ486" s="1" t="s">
        <v>1092</v>
      </c>
      <c r="BK486" s="1" t="s">
        <v>1093</v>
      </c>
      <c r="BL486" s="1" t="str">
        <f>VLOOKUP(BK486,INVENTARIOHABITTA[#All],8,FALSE)</f>
        <v>ESTANDAR AA</v>
      </c>
      <c r="BO486" s="1" t="s">
        <v>2693</v>
      </c>
      <c r="BP486" s="1" t="s">
        <v>8158</v>
      </c>
      <c r="BQ486" s="1" t="s">
        <v>7638</v>
      </c>
      <c r="BR486" s="1" t="s">
        <v>7690</v>
      </c>
      <c r="BS486" s="1" t="s">
        <v>14</v>
      </c>
      <c r="BT486">
        <v>16</v>
      </c>
      <c r="BU486" s="1" t="s">
        <v>7</v>
      </c>
      <c r="BV486" s="1" t="s">
        <v>146</v>
      </c>
      <c r="BW486">
        <v>160</v>
      </c>
      <c r="BX486" s="1" t="s">
        <v>7712</v>
      </c>
      <c r="BY486">
        <v>4100.78</v>
      </c>
      <c r="BZ486">
        <v>656124.79999999993</v>
      </c>
      <c r="CA486">
        <v>0.25</v>
      </c>
      <c r="CB486">
        <v>3075.585</v>
      </c>
      <c r="CC486">
        <v>492093.6</v>
      </c>
      <c r="CD486">
        <v>0.1</v>
      </c>
      <c r="CE486">
        <v>49209.36</v>
      </c>
      <c r="CF486">
        <v>0.1</v>
      </c>
      <c r="CG486">
        <v>4920.9360000000006</v>
      </c>
      <c r="CH486">
        <v>44288.423999999999</v>
      </c>
      <c r="CI486">
        <v>442884.24</v>
      </c>
      <c r="CJ486">
        <v>487172.66399999999</v>
      </c>
      <c r="CK486">
        <v>3044.82915</v>
      </c>
    </row>
    <row r="487" spans="62:89" x14ac:dyDescent="0.25">
      <c r="BJ487" s="1" t="s">
        <v>1094</v>
      </c>
      <c r="BK487" s="1" t="s">
        <v>1095</v>
      </c>
      <c r="BL487" s="1" t="str">
        <f>VLOOKUP(BK487,INVENTARIOHABITTA[#All],8,FALSE)</f>
        <v>ESTANDAR AA</v>
      </c>
      <c r="BO487" s="1" t="s">
        <v>2695</v>
      </c>
      <c r="BP487" s="1" t="s">
        <v>8159</v>
      </c>
      <c r="BQ487" s="1" t="s">
        <v>7638</v>
      </c>
      <c r="BR487" s="1" t="s">
        <v>7690</v>
      </c>
      <c r="BS487" s="1" t="s">
        <v>14</v>
      </c>
      <c r="BT487">
        <v>17</v>
      </c>
      <c r="BU487" s="1" t="s">
        <v>7</v>
      </c>
      <c r="BV487" s="1" t="s">
        <v>146</v>
      </c>
      <c r="BW487">
        <v>160</v>
      </c>
      <c r="BX487" s="1" t="s">
        <v>7712</v>
      </c>
      <c r="BY487">
        <v>4100.78</v>
      </c>
      <c r="BZ487">
        <v>656124.79999999993</v>
      </c>
      <c r="CA487">
        <v>0.25</v>
      </c>
      <c r="CB487">
        <v>3075.585</v>
      </c>
      <c r="CC487">
        <v>492093.6</v>
      </c>
      <c r="CD487">
        <v>0.1</v>
      </c>
      <c r="CE487">
        <v>49209.36</v>
      </c>
      <c r="CF487">
        <v>0.1</v>
      </c>
      <c r="CG487">
        <v>4920.9360000000006</v>
      </c>
      <c r="CH487">
        <v>44288.423999999999</v>
      </c>
      <c r="CI487">
        <v>442884.22</v>
      </c>
      <c r="CJ487">
        <v>487172.64399999997</v>
      </c>
      <c r="CK487">
        <v>3044.829025</v>
      </c>
    </row>
    <row r="488" spans="62:89" x14ac:dyDescent="0.25">
      <c r="BJ488" s="1" t="s">
        <v>1096</v>
      </c>
      <c r="BK488" s="1" t="s">
        <v>1097</v>
      </c>
      <c r="BL488" s="1" t="str">
        <f>VLOOKUP(BK488,INVENTARIOHABITTA[#All],8,FALSE)</f>
        <v>ESTANDAR AA</v>
      </c>
      <c r="BO488" s="1" t="s">
        <v>2697</v>
      </c>
      <c r="BP488" s="1" t="s">
        <v>8160</v>
      </c>
      <c r="BQ488" s="1" t="s">
        <v>7638</v>
      </c>
      <c r="BR488" s="1" t="s">
        <v>7690</v>
      </c>
      <c r="BS488" s="1" t="s">
        <v>14</v>
      </c>
      <c r="BT488">
        <v>18</v>
      </c>
      <c r="BU488" s="1" t="s">
        <v>7</v>
      </c>
      <c r="BV488" s="1" t="s">
        <v>146</v>
      </c>
      <c r="BW488">
        <v>160</v>
      </c>
      <c r="BX488" s="1" t="s">
        <v>7712</v>
      </c>
      <c r="BY488">
        <v>4100.78</v>
      </c>
      <c r="BZ488">
        <v>656124.79999999993</v>
      </c>
      <c r="CA488">
        <v>0.25</v>
      </c>
      <c r="CB488">
        <v>3075.585</v>
      </c>
      <c r="CC488">
        <v>492093.6</v>
      </c>
      <c r="CD488">
        <v>0.1</v>
      </c>
      <c r="CE488">
        <v>49209.36</v>
      </c>
      <c r="CF488">
        <v>0</v>
      </c>
      <c r="CG488">
        <v>0</v>
      </c>
      <c r="CH488">
        <v>49209.36</v>
      </c>
      <c r="CI488">
        <v>442884.24</v>
      </c>
      <c r="CJ488">
        <v>492093.6</v>
      </c>
      <c r="CK488">
        <v>3075.585</v>
      </c>
    </row>
    <row r="489" spans="62:89" x14ac:dyDescent="0.25">
      <c r="BJ489" s="1" t="s">
        <v>1098</v>
      </c>
      <c r="BK489" s="1" t="s">
        <v>1099</v>
      </c>
      <c r="BL489" s="1" t="str">
        <f>VLOOKUP(BK489,INVENTARIOHABITTA[#All],8,FALSE)</f>
        <v>PREMIUM AA</v>
      </c>
      <c r="BO489" s="1" t="s">
        <v>2699</v>
      </c>
      <c r="BP489" s="1" t="s">
        <v>8161</v>
      </c>
      <c r="BQ489" s="1" t="s">
        <v>7638</v>
      </c>
      <c r="BR489" s="1" t="s">
        <v>7690</v>
      </c>
      <c r="BS489" s="1" t="s">
        <v>14</v>
      </c>
      <c r="BT489">
        <v>19</v>
      </c>
      <c r="BU489" s="1" t="s">
        <v>7</v>
      </c>
      <c r="BV489" s="1" t="s">
        <v>146</v>
      </c>
      <c r="BW489">
        <v>160</v>
      </c>
      <c r="BX489" s="1" t="s">
        <v>7712</v>
      </c>
      <c r="BY489">
        <v>4100.78</v>
      </c>
      <c r="BZ489">
        <v>656124.79999999993</v>
      </c>
      <c r="CA489">
        <v>0.25</v>
      </c>
      <c r="CB489">
        <v>3075.585</v>
      </c>
      <c r="CC489">
        <v>492093.6</v>
      </c>
      <c r="CD489">
        <v>0.1</v>
      </c>
      <c r="CE489">
        <v>49209.36</v>
      </c>
      <c r="CF489">
        <v>0</v>
      </c>
      <c r="CG489">
        <v>0</v>
      </c>
      <c r="CH489">
        <v>49209.36</v>
      </c>
      <c r="CI489">
        <v>442884.24</v>
      </c>
      <c r="CJ489">
        <v>492093.6</v>
      </c>
      <c r="CK489">
        <v>3075.585</v>
      </c>
    </row>
    <row r="490" spans="62:89" x14ac:dyDescent="0.25">
      <c r="BJ490" s="1" t="s">
        <v>1100</v>
      </c>
      <c r="BK490" s="1" t="s">
        <v>1101</v>
      </c>
      <c r="BL490" s="1" t="str">
        <f>VLOOKUP(BK490,INVENTARIOHABITTA[#All],8,FALSE)</f>
        <v>PREMIUM AA</v>
      </c>
      <c r="BO490" s="1" t="s">
        <v>2701</v>
      </c>
      <c r="BP490" s="1" t="s">
        <v>8162</v>
      </c>
      <c r="BQ490" s="1" t="s">
        <v>7638</v>
      </c>
      <c r="BR490" s="1" t="s">
        <v>7690</v>
      </c>
      <c r="BS490" s="1" t="s">
        <v>14</v>
      </c>
      <c r="BT490">
        <v>20</v>
      </c>
      <c r="BU490" s="1" t="s">
        <v>7</v>
      </c>
      <c r="BV490" s="1" t="s">
        <v>1961</v>
      </c>
      <c r="BW490">
        <v>160</v>
      </c>
      <c r="BX490" s="1" t="s">
        <v>7712</v>
      </c>
      <c r="BY490">
        <v>3905.5</v>
      </c>
      <c r="BZ490">
        <v>624880</v>
      </c>
      <c r="CA490">
        <v>0.25</v>
      </c>
      <c r="CB490">
        <v>2929.125</v>
      </c>
      <c r="CC490">
        <v>468660</v>
      </c>
      <c r="CD490">
        <v>0.1</v>
      </c>
      <c r="CE490">
        <v>46866</v>
      </c>
      <c r="CF490">
        <v>0.1</v>
      </c>
      <c r="CG490">
        <v>4686.6000000000004</v>
      </c>
      <c r="CH490">
        <v>42179.4</v>
      </c>
      <c r="CI490">
        <v>421794</v>
      </c>
      <c r="CJ490">
        <v>463973.4</v>
      </c>
      <c r="CK490">
        <v>2899.8337500000002</v>
      </c>
    </row>
    <row r="491" spans="62:89" x14ac:dyDescent="0.25">
      <c r="BJ491" s="1" t="s">
        <v>1102</v>
      </c>
      <c r="BK491" s="1" t="s">
        <v>1103</v>
      </c>
      <c r="BL491" s="1" t="str">
        <f>VLOOKUP(BK491,INVENTARIOHABITTA[#All],8,FALSE)</f>
        <v>PREMIUM AA</v>
      </c>
      <c r="BO491" s="1" t="s">
        <v>2703</v>
      </c>
      <c r="BP491" s="1" t="s">
        <v>8163</v>
      </c>
      <c r="BQ491" s="1" t="s">
        <v>7638</v>
      </c>
      <c r="BR491" s="1" t="s">
        <v>7690</v>
      </c>
      <c r="BS491" s="1" t="s">
        <v>14</v>
      </c>
      <c r="BT491">
        <v>21</v>
      </c>
      <c r="BU491" s="1" t="s">
        <v>7</v>
      </c>
      <c r="BV491" s="1" t="s">
        <v>1961</v>
      </c>
      <c r="BW491">
        <v>160</v>
      </c>
      <c r="BX491" s="1" t="s">
        <v>7712</v>
      </c>
      <c r="BY491">
        <v>3905.5</v>
      </c>
      <c r="BZ491">
        <v>624880</v>
      </c>
      <c r="CA491">
        <v>0.25</v>
      </c>
      <c r="CB491">
        <v>2929.125</v>
      </c>
      <c r="CC491">
        <v>468660</v>
      </c>
      <c r="CD491">
        <v>0.1</v>
      </c>
      <c r="CE491">
        <v>46866</v>
      </c>
      <c r="CF491">
        <v>0</v>
      </c>
      <c r="CG491">
        <v>0</v>
      </c>
      <c r="CH491">
        <v>46866</v>
      </c>
      <c r="CI491">
        <v>421794</v>
      </c>
      <c r="CJ491">
        <v>468660</v>
      </c>
      <c r="CK491">
        <v>2929.125</v>
      </c>
    </row>
    <row r="492" spans="62:89" x14ac:dyDescent="0.25">
      <c r="BJ492" s="1" t="s">
        <v>1104</v>
      </c>
      <c r="BK492" s="1" t="s">
        <v>1105</v>
      </c>
      <c r="BL492" s="1" t="str">
        <f>VLOOKUP(BK492,INVENTARIOHABITTA[#All],8,FALSE)</f>
        <v>PREMIUM AA</v>
      </c>
      <c r="BO492" s="1" t="s">
        <v>2705</v>
      </c>
      <c r="BP492" s="1" t="s">
        <v>8164</v>
      </c>
      <c r="BQ492" s="1" t="s">
        <v>7638</v>
      </c>
      <c r="BR492" s="1" t="s">
        <v>7690</v>
      </c>
      <c r="BS492" s="1" t="s">
        <v>14</v>
      </c>
      <c r="BT492">
        <v>22</v>
      </c>
      <c r="BU492" s="1" t="s">
        <v>7</v>
      </c>
      <c r="BV492" s="1" t="s">
        <v>1961</v>
      </c>
      <c r="BW492">
        <v>160</v>
      </c>
      <c r="BX492" s="1" t="s">
        <v>46</v>
      </c>
      <c r="BY492">
        <v>6060</v>
      </c>
      <c r="BZ492">
        <v>969600</v>
      </c>
      <c r="CA492">
        <v>0.25</v>
      </c>
      <c r="CB492">
        <v>4545</v>
      </c>
      <c r="CC492">
        <v>727200</v>
      </c>
      <c r="CD492">
        <v>0.1</v>
      </c>
      <c r="CE492">
        <v>72720</v>
      </c>
      <c r="CF492">
        <v>0.1</v>
      </c>
      <c r="CG492">
        <v>7272</v>
      </c>
      <c r="CH492">
        <v>65448</v>
      </c>
      <c r="CI492">
        <v>654480</v>
      </c>
      <c r="CJ492">
        <v>719928</v>
      </c>
      <c r="CK492">
        <v>4499.55</v>
      </c>
    </row>
    <row r="493" spans="62:89" x14ac:dyDescent="0.25">
      <c r="BJ493" s="1" t="s">
        <v>1106</v>
      </c>
      <c r="BK493" s="1" t="s">
        <v>1107</v>
      </c>
      <c r="BL493" s="1" t="str">
        <f>VLOOKUP(BK493,INVENTARIOHABITTA[#All],8,FALSE)</f>
        <v>PREMIUM AA</v>
      </c>
      <c r="BP493" s="1" t="s">
        <v>8164</v>
      </c>
      <c r="BQ493" s="1" t="s">
        <v>7638</v>
      </c>
      <c r="BR493" s="1" t="s">
        <v>7690</v>
      </c>
      <c r="BS493" s="1" t="s">
        <v>14</v>
      </c>
      <c r="BT493">
        <v>22</v>
      </c>
      <c r="BU493" s="1" t="s">
        <v>7</v>
      </c>
      <c r="BV493" s="1" t="s">
        <v>1961</v>
      </c>
      <c r="BW493">
        <v>160</v>
      </c>
      <c r="BX493" s="1" t="s">
        <v>7712</v>
      </c>
      <c r="BY493">
        <v>3905.5</v>
      </c>
      <c r="BZ493">
        <v>624880</v>
      </c>
      <c r="CA493">
        <v>0.25</v>
      </c>
      <c r="CB493">
        <v>2929.125</v>
      </c>
      <c r="CC493">
        <v>468660</v>
      </c>
      <c r="CD493">
        <v>0.1</v>
      </c>
      <c r="CE493">
        <v>46866</v>
      </c>
      <c r="CF493">
        <v>0</v>
      </c>
      <c r="CG493">
        <v>0</v>
      </c>
      <c r="CH493">
        <v>46866</v>
      </c>
      <c r="CI493">
        <v>421794</v>
      </c>
      <c r="CJ493">
        <v>468660</v>
      </c>
      <c r="CK493">
        <v>2929.125</v>
      </c>
    </row>
    <row r="494" spans="62:89" x14ac:dyDescent="0.25">
      <c r="BJ494" s="1" t="s">
        <v>1108</v>
      </c>
      <c r="BK494" s="1" t="s">
        <v>1109</v>
      </c>
      <c r="BL494" s="1" t="str">
        <f>VLOOKUP(BK494,INVENTARIOHABITTA[#All],8,FALSE)</f>
        <v>PREMIUM AA</v>
      </c>
      <c r="BP494" s="1" t="s">
        <v>8165</v>
      </c>
      <c r="BQ494" s="1" t="s">
        <v>7638</v>
      </c>
      <c r="BR494" s="1" t="s">
        <v>7690</v>
      </c>
      <c r="BS494" s="1" t="s">
        <v>14</v>
      </c>
      <c r="BT494">
        <v>23</v>
      </c>
      <c r="BU494" s="1" t="s">
        <v>7</v>
      </c>
      <c r="BV494" s="1" t="s">
        <v>1961</v>
      </c>
      <c r="BW494">
        <v>160</v>
      </c>
      <c r="BX494" s="1" t="s">
        <v>7712</v>
      </c>
      <c r="BY494">
        <v>3905.5</v>
      </c>
      <c r="BZ494">
        <v>624880</v>
      </c>
      <c r="CA494">
        <v>0.25</v>
      </c>
      <c r="CB494">
        <v>2929.125</v>
      </c>
      <c r="CC494">
        <v>468660</v>
      </c>
      <c r="CD494">
        <v>0.1</v>
      </c>
      <c r="CE494">
        <v>46866</v>
      </c>
      <c r="CF494">
        <v>0</v>
      </c>
      <c r="CG494">
        <v>0</v>
      </c>
      <c r="CH494">
        <v>46866</v>
      </c>
      <c r="CI494">
        <v>421794</v>
      </c>
      <c r="CJ494">
        <v>468660</v>
      </c>
      <c r="CK494">
        <v>2929.125</v>
      </c>
    </row>
    <row r="495" spans="62:89" x14ac:dyDescent="0.25">
      <c r="BJ495" s="1" t="s">
        <v>1110</v>
      </c>
      <c r="BK495" s="1" t="s">
        <v>1111</v>
      </c>
      <c r="BL495" s="1" t="str">
        <f>VLOOKUP(BK495,INVENTARIOHABITTA[#All],8,FALSE)</f>
        <v>PREMIUM AA</v>
      </c>
      <c r="BO495" s="1" t="s">
        <v>2707</v>
      </c>
      <c r="BP495" s="1" t="s">
        <v>8166</v>
      </c>
      <c r="BQ495" s="1" t="s">
        <v>7638</v>
      </c>
      <c r="BR495" s="1" t="s">
        <v>7690</v>
      </c>
      <c r="BS495" s="1" t="s">
        <v>14</v>
      </c>
      <c r="BT495" t="s">
        <v>8167</v>
      </c>
      <c r="BU495" s="1" t="s">
        <v>7</v>
      </c>
      <c r="BV495" s="1" t="s">
        <v>1961</v>
      </c>
      <c r="BW495">
        <v>160</v>
      </c>
      <c r="BX495" s="1" t="s">
        <v>7712</v>
      </c>
      <c r="BY495">
        <v>2929.125</v>
      </c>
      <c r="BZ495">
        <v>468660</v>
      </c>
      <c r="CA495">
        <v>0</v>
      </c>
      <c r="CB495">
        <v>2929.125</v>
      </c>
      <c r="CC495">
        <v>468660</v>
      </c>
      <c r="CD495">
        <v>0.27001493620108391</v>
      </c>
      <c r="CE495">
        <v>126545.2</v>
      </c>
      <c r="CF495">
        <v>0</v>
      </c>
      <c r="CG495">
        <v>0</v>
      </c>
      <c r="CH495">
        <v>126545.2</v>
      </c>
      <c r="CI495">
        <v>342114.8</v>
      </c>
      <c r="CJ495">
        <v>468660</v>
      </c>
      <c r="CK495">
        <v>2929.125</v>
      </c>
    </row>
    <row r="496" spans="62:89" x14ac:dyDescent="0.25">
      <c r="BJ496" s="1" t="s">
        <v>1112</v>
      </c>
      <c r="BK496" s="1" t="s">
        <v>1113</v>
      </c>
      <c r="BL496" s="1" t="str">
        <f>VLOOKUP(BK496,INVENTARIOHABITTA[#All],8,FALSE)</f>
        <v>PREMIUM AA</v>
      </c>
      <c r="BO496" s="1" t="s">
        <v>2709</v>
      </c>
      <c r="BP496" s="1" t="s">
        <v>8168</v>
      </c>
      <c r="BQ496" s="1" t="s">
        <v>7638</v>
      </c>
      <c r="BR496" s="1" t="s">
        <v>7690</v>
      </c>
      <c r="BS496" s="1" t="s">
        <v>14</v>
      </c>
      <c r="BT496">
        <v>24</v>
      </c>
      <c r="BU496" s="1" t="s">
        <v>7</v>
      </c>
      <c r="BV496" s="1" t="s">
        <v>1961</v>
      </c>
      <c r="BW496">
        <v>160</v>
      </c>
      <c r="BX496" s="1" t="s">
        <v>7864</v>
      </c>
      <c r="BY496">
        <v>4178.8900000000003</v>
      </c>
      <c r="BZ496">
        <v>668622.4</v>
      </c>
      <c r="CA496">
        <v>0.2</v>
      </c>
      <c r="CB496">
        <v>3343.1120000000001</v>
      </c>
      <c r="CC496">
        <v>534897.92000000004</v>
      </c>
      <c r="CD496">
        <v>0.1</v>
      </c>
      <c r="CE496">
        <v>53489.792000000009</v>
      </c>
      <c r="CF496">
        <v>0</v>
      </c>
      <c r="CG496">
        <v>0</v>
      </c>
      <c r="CH496">
        <v>53489.792000000009</v>
      </c>
      <c r="CI496">
        <v>481408.12800000003</v>
      </c>
      <c r="CJ496">
        <v>534897.92000000004</v>
      </c>
      <c r="CK496">
        <v>3343.1120000000001</v>
      </c>
    </row>
    <row r="497" spans="62:89" x14ac:dyDescent="0.25">
      <c r="BJ497" s="1" t="s">
        <v>1114</v>
      </c>
      <c r="BK497" s="1" t="s">
        <v>1115</v>
      </c>
      <c r="BL497" s="1" t="str">
        <f>VLOOKUP(BK497,INVENTARIOHABITTA[#All],8,FALSE)</f>
        <v>PREMIUM AA</v>
      </c>
      <c r="BO497" s="1" t="s">
        <v>2711</v>
      </c>
      <c r="BP497" s="1" t="s">
        <v>8169</v>
      </c>
      <c r="BQ497" s="1" t="s">
        <v>7638</v>
      </c>
      <c r="BR497" s="1" t="s">
        <v>7690</v>
      </c>
      <c r="BS497" s="1" t="s">
        <v>14</v>
      </c>
      <c r="BT497">
        <v>25</v>
      </c>
      <c r="BU497" s="1" t="s">
        <v>7</v>
      </c>
      <c r="BV497" s="1" t="s">
        <v>1961</v>
      </c>
      <c r="BW497">
        <v>160</v>
      </c>
      <c r="BX497" s="1" t="s">
        <v>7712</v>
      </c>
      <c r="BY497">
        <v>3905.5</v>
      </c>
      <c r="BZ497">
        <v>624880</v>
      </c>
      <c r="CA497">
        <v>0.25</v>
      </c>
      <c r="CB497">
        <v>2929.125</v>
      </c>
      <c r="CC497">
        <v>468660</v>
      </c>
      <c r="CD497">
        <v>0.1</v>
      </c>
      <c r="CE497">
        <v>46866</v>
      </c>
      <c r="CF497">
        <v>0</v>
      </c>
      <c r="CG497">
        <v>0</v>
      </c>
      <c r="CH497">
        <v>46866</v>
      </c>
      <c r="CI497">
        <v>421794</v>
      </c>
      <c r="CJ497">
        <v>468660</v>
      </c>
      <c r="CK497">
        <v>2929.125</v>
      </c>
    </row>
    <row r="498" spans="62:89" x14ac:dyDescent="0.25">
      <c r="BJ498" s="1" t="s">
        <v>1116</v>
      </c>
      <c r="BK498" s="1" t="s">
        <v>1117</v>
      </c>
      <c r="BL498" s="1" t="str">
        <f>VLOOKUP(BK498,INVENTARIOHABITTA[#All],8,FALSE)</f>
        <v>PREMIUM AA</v>
      </c>
      <c r="BO498" s="1" t="s">
        <v>2713</v>
      </c>
      <c r="BP498" s="1" t="s">
        <v>8170</v>
      </c>
      <c r="BQ498" s="1" t="s">
        <v>7638</v>
      </c>
      <c r="BR498" s="1" t="s">
        <v>7690</v>
      </c>
      <c r="BS498" s="1" t="s">
        <v>14</v>
      </c>
      <c r="BT498">
        <v>26</v>
      </c>
      <c r="BU498" s="1" t="s">
        <v>7</v>
      </c>
      <c r="BV498" s="1" t="s">
        <v>1961</v>
      </c>
      <c r="BW498">
        <v>160</v>
      </c>
      <c r="BX498" s="1" t="s">
        <v>7712</v>
      </c>
      <c r="BY498">
        <v>3905.5</v>
      </c>
      <c r="BZ498">
        <v>624880</v>
      </c>
      <c r="CA498">
        <v>0.25</v>
      </c>
      <c r="CB498">
        <v>2929.125</v>
      </c>
      <c r="CC498">
        <v>468660</v>
      </c>
      <c r="CD498">
        <v>0.1</v>
      </c>
      <c r="CE498">
        <v>46866</v>
      </c>
      <c r="CF498">
        <v>0</v>
      </c>
      <c r="CG498">
        <v>0</v>
      </c>
      <c r="CH498">
        <v>46866</v>
      </c>
      <c r="CI498">
        <v>421794</v>
      </c>
      <c r="CJ498">
        <v>468660</v>
      </c>
      <c r="CK498">
        <v>2929.125</v>
      </c>
    </row>
    <row r="499" spans="62:89" x14ac:dyDescent="0.25">
      <c r="BJ499" s="1" t="s">
        <v>1118</v>
      </c>
      <c r="BK499" s="1" t="s">
        <v>1119</v>
      </c>
      <c r="BL499" s="1" t="str">
        <f>VLOOKUP(BK499,INVENTARIOHABITTA[#All],8,FALSE)</f>
        <v>PREMIUM AA</v>
      </c>
      <c r="BO499" s="1" t="s">
        <v>2715</v>
      </c>
      <c r="BP499" s="1" t="s">
        <v>8171</v>
      </c>
      <c r="BQ499" s="1" t="s">
        <v>7638</v>
      </c>
      <c r="BR499" s="1" t="s">
        <v>7690</v>
      </c>
      <c r="BS499" s="1" t="s">
        <v>14</v>
      </c>
      <c r="BT499">
        <v>27</v>
      </c>
      <c r="BU499" s="1" t="s">
        <v>7</v>
      </c>
      <c r="BV499" s="1" t="s">
        <v>1961</v>
      </c>
      <c r="BW499">
        <v>160</v>
      </c>
      <c r="BX499" s="1" t="s">
        <v>7712</v>
      </c>
      <c r="BY499">
        <v>3905.5</v>
      </c>
      <c r="BZ499">
        <v>624880</v>
      </c>
      <c r="CA499">
        <v>0.25</v>
      </c>
      <c r="CB499">
        <v>2929.125</v>
      </c>
      <c r="CC499">
        <v>468660</v>
      </c>
      <c r="CD499">
        <v>0.1</v>
      </c>
      <c r="CE499">
        <v>46866</v>
      </c>
      <c r="CF499">
        <v>0</v>
      </c>
      <c r="CG499">
        <v>0</v>
      </c>
      <c r="CH499">
        <v>46866</v>
      </c>
      <c r="CI499">
        <v>421794</v>
      </c>
      <c r="CJ499">
        <v>468660</v>
      </c>
      <c r="CK499">
        <v>2929.125</v>
      </c>
    </row>
    <row r="500" spans="62:89" x14ac:dyDescent="0.25">
      <c r="BJ500" s="1" t="s">
        <v>1120</v>
      </c>
      <c r="BK500" s="1" t="s">
        <v>1121</v>
      </c>
      <c r="BL500" s="1" t="str">
        <f>VLOOKUP(BK500,INVENTARIOHABITTA[#All],8,FALSE)</f>
        <v>ESTANDAR A</v>
      </c>
      <c r="BO500" s="1" t="s">
        <v>2717</v>
      </c>
      <c r="BP500" s="1" t="s">
        <v>8172</v>
      </c>
      <c r="BQ500" s="1" t="s">
        <v>7638</v>
      </c>
      <c r="BR500" s="1" t="s">
        <v>7690</v>
      </c>
      <c r="BS500" s="1" t="s">
        <v>14</v>
      </c>
      <c r="BT500">
        <v>28</v>
      </c>
      <c r="BU500" s="1" t="s">
        <v>7</v>
      </c>
      <c r="BV500" s="1" t="s">
        <v>1961</v>
      </c>
      <c r="BW500">
        <v>160</v>
      </c>
      <c r="BX500" s="1" t="s">
        <v>7712</v>
      </c>
      <c r="BY500">
        <v>3905.5</v>
      </c>
      <c r="BZ500">
        <v>624880</v>
      </c>
      <c r="CA500">
        <v>0.25</v>
      </c>
      <c r="CB500">
        <v>2929.125</v>
      </c>
      <c r="CC500">
        <v>468660</v>
      </c>
      <c r="CD500">
        <v>0.1</v>
      </c>
      <c r="CE500">
        <v>46866</v>
      </c>
      <c r="CF500">
        <v>0</v>
      </c>
      <c r="CG500">
        <v>0</v>
      </c>
      <c r="CH500">
        <v>46866</v>
      </c>
      <c r="CI500">
        <v>421794</v>
      </c>
      <c r="CJ500">
        <v>468660</v>
      </c>
      <c r="CK500">
        <v>2929.125</v>
      </c>
    </row>
    <row r="501" spans="62:89" x14ac:dyDescent="0.25">
      <c r="BJ501" s="1" t="s">
        <v>1122</v>
      </c>
      <c r="BK501" s="1" t="s">
        <v>1123</v>
      </c>
      <c r="BL501" s="1" t="str">
        <f>VLOOKUP(BK501,INVENTARIOHABITTA[#All],8,FALSE)</f>
        <v>ESTANDAR A</v>
      </c>
      <c r="BO501" s="1" t="s">
        <v>2719</v>
      </c>
      <c r="BP501" s="1" t="s">
        <v>8173</v>
      </c>
      <c r="BQ501" s="1" t="s">
        <v>7638</v>
      </c>
      <c r="BR501" s="1" t="s">
        <v>7690</v>
      </c>
      <c r="BS501" s="1" t="s">
        <v>14</v>
      </c>
      <c r="BT501">
        <v>29</v>
      </c>
      <c r="BU501" s="1" t="s">
        <v>7</v>
      </c>
      <c r="BV501" s="1" t="s">
        <v>1961</v>
      </c>
      <c r="BW501">
        <v>160</v>
      </c>
      <c r="BX501" s="1" t="s">
        <v>7864</v>
      </c>
      <c r="BY501">
        <v>4178.8900000000003</v>
      </c>
      <c r="BZ501">
        <v>668622.4</v>
      </c>
      <c r="CA501">
        <v>0.25</v>
      </c>
      <c r="CB501">
        <v>3134.1675000000005</v>
      </c>
      <c r="CC501">
        <v>501466.80000000005</v>
      </c>
      <c r="CD501">
        <v>0.1</v>
      </c>
      <c r="CE501">
        <v>50146.680000000008</v>
      </c>
      <c r="CF501">
        <v>0</v>
      </c>
      <c r="CG501">
        <v>0</v>
      </c>
      <c r="CH501">
        <v>50146.680000000008</v>
      </c>
      <c r="CI501">
        <v>451320.12000000005</v>
      </c>
      <c r="CJ501">
        <v>501466.80000000005</v>
      </c>
      <c r="CK501">
        <v>3134.1675000000005</v>
      </c>
    </row>
    <row r="502" spans="62:89" x14ac:dyDescent="0.25">
      <c r="BJ502" s="1" t="s">
        <v>1124</v>
      </c>
      <c r="BK502" s="1" t="s">
        <v>1125</v>
      </c>
      <c r="BL502" s="1" t="str">
        <f>VLOOKUP(BK502,INVENTARIOHABITTA[#All],8,FALSE)</f>
        <v>ESTANDAR A</v>
      </c>
      <c r="BP502" s="1" t="s">
        <v>8174</v>
      </c>
      <c r="BQ502" s="1" t="s">
        <v>7638</v>
      </c>
      <c r="BR502" s="1" t="s">
        <v>7690</v>
      </c>
      <c r="BS502" s="1" t="s">
        <v>14</v>
      </c>
      <c r="BT502">
        <v>30</v>
      </c>
      <c r="BU502" s="1" t="s">
        <v>7</v>
      </c>
      <c r="BV502" s="1" t="s">
        <v>1961</v>
      </c>
      <c r="BW502">
        <v>160</v>
      </c>
      <c r="BX502" s="1" t="s">
        <v>7712</v>
      </c>
      <c r="BY502">
        <v>3905.5</v>
      </c>
      <c r="BZ502">
        <v>624880</v>
      </c>
      <c r="CA502">
        <v>0.27</v>
      </c>
      <c r="CB502">
        <v>2851.0149999999999</v>
      </c>
      <c r="CC502">
        <v>456162.39999999997</v>
      </c>
      <c r="CD502">
        <v>0.1</v>
      </c>
      <c r="CE502">
        <v>45616.24</v>
      </c>
      <c r="CF502">
        <v>0</v>
      </c>
      <c r="CG502">
        <v>0</v>
      </c>
      <c r="CH502">
        <v>45616.24</v>
      </c>
      <c r="CI502">
        <v>410546.16</v>
      </c>
      <c r="CJ502">
        <v>456162.39999999997</v>
      </c>
      <c r="CK502">
        <v>2851.0149999999999</v>
      </c>
    </row>
    <row r="503" spans="62:89" x14ac:dyDescent="0.25">
      <c r="BJ503" s="1" t="s">
        <v>1126</v>
      </c>
      <c r="BK503" s="1" t="s">
        <v>1127</v>
      </c>
      <c r="BL503" s="1" t="str">
        <f>VLOOKUP(BK503,INVENTARIOHABITTA[#All],8,FALSE)</f>
        <v>ESTANDAR A</v>
      </c>
      <c r="BO503" s="1" t="s">
        <v>2721</v>
      </c>
      <c r="BP503" s="1" t="s">
        <v>8175</v>
      </c>
      <c r="BQ503" s="1" t="s">
        <v>7638</v>
      </c>
      <c r="BR503" s="1" t="s">
        <v>7690</v>
      </c>
      <c r="BS503" s="1" t="s">
        <v>14</v>
      </c>
      <c r="BT503" t="s">
        <v>8176</v>
      </c>
      <c r="BU503" s="1" t="s">
        <v>7</v>
      </c>
      <c r="BV503" s="1" t="s">
        <v>1961</v>
      </c>
      <c r="BW503">
        <v>160</v>
      </c>
      <c r="BX503" s="1" t="s">
        <v>7712</v>
      </c>
      <c r="BY503">
        <v>3905.5</v>
      </c>
      <c r="BZ503">
        <v>624880</v>
      </c>
      <c r="CA503">
        <v>0.27</v>
      </c>
      <c r="CB503">
        <v>2851.0149999999999</v>
      </c>
      <c r="CC503">
        <v>456162.39999999997</v>
      </c>
      <c r="CD503">
        <v>0.1</v>
      </c>
      <c r="CE503">
        <v>128320</v>
      </c>
      <c r="CF503">
        <v>0</v>
      </c>
      <c r="CG503">
        <v>0</v>
      </c>
      <c r="CH503">
        <v>128320</v>
      </c>
      <c r="CI503">
        <v>327842.39999999997</v>
      </c>
      <c r="CJ503">
        <v>456162.39999999997</v>
      </c>
      <c r="CK503">
        <v>2851.0149999999999</v>
      </c>
    </row>
    <row r="504" spans="62:89" x14ac:dyDescent="0.25">
      <c r="BJ504" s="1" t="s">
        <v>1128</v>
      </c>
      <c r="BK504" s="1" t="s">
        <v>1129</v>
      </c>
      <c r="BL504" s="1" t="str">
        <f>VLOOKUP(BK504,INVENTARIOHABITTA[#All],8,FALSE)</f>
        <v>ESTANDAR A</v>
      </c>
      <c r="BO504" s="1" t="s">
        <v>2723</v>
      </c>
      <c r="BP504" s="1" t="s">
        <v>8177</v>
      </c>
      <c r="BQ504" s="1" t="s">
        <v>7638</v>
      </c>
      <c r="BR504" s="1" t="s">
        <v>7690</v>
      </c>
      <c r="BS504" s="1" t="s">
        <v>14</v>
      </c>
      <c r="BT504">
        <v>31</v>
      </c>
      <c r="BU504" s="1" t="s">
        <v>7</v>
      </c>
      <c r="BV504" s="1" t="s">
        <v>1961</v>
      </c>
      <c r="BW504">
        <v>160</v>
      </c>
      <c r="BX504" s="1" t="s">
        <v>7712</v>
      </c>
      <c r="BY504">
        <v>3905.5</v>
      </c>
      <c r="BZ504">
        <v>624880</v>
      </c>
      <c r="CA504">
        <v>0.25</v>
      </c>
      <c r="CB504">
        <v>2929.125</v>
      </c>
      <c r="CC504">
        <v>468660</v>
      </c>
      <c r="CD504">
        <v>0.1</v>
      </c>
      <c r="CE504">
        <v>46866</v>
      </c>
      <c r="CF504">
        <v>0</v>
      </c>
      <c r="CG504">
        <v>0</v>
      </c>
      <c r="CH504">
        <v>46866</v>
      </c>
      <c r="CI504">
        <v>421794</v>
      </c>
      <c r="CJ504">
        <v>468660</v>
      </c>
      <c r="CK504">
        <v>2929.125</v>
      </c>
    </row>
    <row r="505" spans="62:89" x14ac:dyDescent="0.25">
      <c r="BJ505" s="1" t="s">
        <v>1130</v>
      </c>
      <c r="BK505" s="1" t="s">
        <v>1131</v>
      </c>
      <c r="BL505" s="1" t="str">
        <f>VLOOKUP(BK505,INVENTARIOHABITTA[#All],8,FALSE)</f>
        <v>ESTANDAR A</v>
      </c>
      <c r="BO505" s="1" t="s">
        <v>2725</v>
      </c>
      <c r="BP505" s="1" t="s">
        <v>8178</v>
      </c>
      <c r="BQ505" s="1" t="s">
        <v>7638</v>
      </c>
      <c r="BR505" s="1" t="s">
        <v>7690</v>
      </c>
      <c r="BS505" s="1" t="s">
        <v>14</v>
      </c>
      <c r="BT505">
        <v>32</v>
      </c>
      <c r="BU505" s="1" t="s">
        <v>7</v>
      </c>
      <c r="BV505" s="1" t="s">
        <v>1961</v>
      </c>
      <c r="BW505">
        <v>160</v>
      </c>
      <c r="BX505" s="1" t="s">
        <v>7712</v>
      </c>
      <c r="BY505">
        <v>3905.5</v>
      </c>
      <c r="BZ505">
        <v>624880</v>
      </c>
      <c r="CA505">
        <v>0.25</v>
      </c>
      <c r="CB505">
        <v>2929.125</v>
      </c>
      <c r="CC505">
        <v>468660</v>
      </c>
      <c r="CD505">
        <v>0.1</v>
      </c>
      <c r="CE505">
        <v>46866</v>
      </c>
      <c r="CF505">
        <v>0</v>
      </c>
      <c r="CG505">
        <v>0</v>
      </c>
      <c r="CH505">
        <v>46866</v>
      </c>
      <c r="CI505">
        <v>421794</v>
      </c>
      <c r="CJ505">
        <v>468660</v>
      </c>
      <c r="CK505">
        <v>2929.125</v>
      </c>
    </row>
    <row r="506" spans="62:89" x14ac:dyDescent="0.25">
      <c r="BJ506" s="1" t="s">
        <v>1132</v>
      </c>
      <c r="BK506" s="1" t="s">
        <v>1133</v>
      </c>
      <c r="BL506" s="1" t="str">
        <f>VLOOKUP(BK506,INVENTARIOHABITTA[#All],8,FALSE)</f>
        <v>ESTANDAR A</v>
      </c>
      <c r="BO506" s="1" t="s">
        <v>2727</v>
      </c>
      <c r="BP506" s="1" t="s">
        <v>8179</v>
      </c>
      <c r="BQ506" s="1" t="s">
        <v>7638</v>
      </c>
      <c r="BR506" s="1" t="s">
        <v>7690</v>
      </c>
      <c r="BS506" s="1" t="s">
        <v>14</v>
      </c>
      <c r="BT506">
        <v>33</v>
      </c>
      <c r="BU506" s="1" t="s">
        <v>7</v>
      </c>
      <c r="BV506" s="1" t="s">
        <v>1961</v>
      </c>
      <c r="BW506">
        <v>160</v>
      </c>
      <c r="BX506" s="1" t="s">
        <v>7712</v>
      </c>
      <c r="BY506">
        <v>3905.5</v>
      </c>
      <c r="BZ506">
        <v>624880</v>
      </c>
      <c r="CA506">
        <v>0.25</v>
      </c>
      <c r="CB506">
        <v>2929.125</v>
      </c>
      <c r="CC506">
        <v>468660</v>
      </c>
      <c r="CD506">
        <v>0.1</v>
      </c>
      <c r="CE506">
        <v>46866</v>
      </c>
      <c r="CF506">
        <v>0</v>
      </c>
      <c r="CG506">
        <v>0</v>
      </c>
      <c r="CH506">
        <v>46866</v>
      </c>
      <c r="CI506">
        <v>421794</v>
      </c>
      <c r="CJ506">
        <v>468660</v>
      </c>
      <c r="CK506">
        <v>2929.125</v>
      </c>
    </row>
    <row r="507" spans="62:89" x14ac:dyDescent="0.25">
      <c r="BJ507" s="1" t="s">
        <v>1134</v>
      </c>
      <c r="BK507" s="1" t="s">
        <v>1135</v>
      </c>
      <c r="BL507" s="1" t="str">
        <f>VLOOKUP(BK507,INVENTARIOHABITTA[#All],8,FALSE)</f>
        <v>ESTANDAR A</v>
      </c>
      <c r="BO507" s="1" t="s">
        <v>2729</v>
      </c>
      <c r="BP507" s="1" t="s">
        <v>8180</v>
      </c>
      <c r="BQ507" s="1" t="s">
        <v>7638</v>
      </c>
      <c r="BR507" s="1" t="s">
        <v>7690</v>
      </c>
      <c r="BS507" s="1" t="s">
        <v>14</v>
      </c>
      <c r="BT507">
        <v>34</v>
      </c>
      <c r="BU507" s="1" t="s">
        <v>7</v>
      </c>
      <c r="BV507" s="1" t="s">
        <v>1961</v>
      </c>
      <c r="BW507">
        <v>160</v>
      </c>
      <c r="BX507" s="1" t="s">
        <v>46</v>
      </c>
      <c r="BY507">
        <v>6060</v>
      </c>
      <c r="BZ507">
        <v>969600</v>
      </c>
      <c r="CA507">
        <v>0.3</v>
      </c>
      <c r="CB507">
        <v>4242</v>
      </c>
      <c r="CC507">
        <v>678720</v>
      </c>
      <c r="CD507">
        <v>0.1</v>
      </c>
      <c r="CE507">
        <v>67872</v>
      </c>
      <c r="CF507">
        <v>0</v>
      </c>
      <c r="CG507">
        <v>0</v>
      </c>
      <c r="CH507">
        <v>67872</v>
      </c>
      <c r="CI507">
        <v>610848</v>
      </c>
      <c r="CJ507">
        <v>678720</v>
      </c>
      <c r="CK507">
        <v>4242</v>
      </c>
    </row>
    <row r="508" spans="62:89" x14ac:dyDescent="0.25">
      <c r="BJ508" s="1" t="s">
        <v>1136</v>
      </c>
      <c r="BK508" s="1" t="s">
        <v>1137</v>
      </c>
      <c r="BL508" s="1" t="str">
        <f>VLOOKUP(BK508,INVENTARIOHABITTA[#All],8,FALSE)</f>
        <v>ESTANDAR A</v>
      </c>
      <c r="BP508" s="1" t="s">
        <v>8180</v>
      </c>
      <c r="BQ508" s="1" t="s">
        <v>7638</v>
      </c>
      <c r="BR508" s="1" t="s">
        <v>7690</v>
      </c>
      <c r="BS508" s="1" t="s">
        <v>14</v>
      </c>
      <c r="BT508">
        <v>34</v>
      </c>
      <c r="BU508" s="1" t="s">
        <v>7</v>
      </c>
      <c r="BV508" s="1" t="s">
        <v>1961</v>
      </c>
      <c r="BW508">
        <v>160</v>
      </c>
      <c r="BX508" s="1" t="s">
        <v>7712</v>
      </c>
      <c r="BY508">
        <v>3905.5</v>
      </c>
      <c r="BZ508">
        <v>624880</v>
      </c>
      <c r="CA508">
        <v>0.25</v>
      </c>
      <c r="CB508">
        <v>2929.125</v>
      </c>
      <c r="CC508">
        <v>468660</v>
      </c>
      <c r="CD508">
        <v>0.1</v>
      </c>
      <c r="CE508">
        <v>46866</v>
      </c>
      <c r="CF508">
        <v>0</v>
      </c>
      <c r="CG508">
        <v>0</v>
      </c>
      <c r="CH508">
        <v>46866</v>
      </c>
      <c r="CI508">
        <v>421794</v>
      </c>
      <c r="CJ508">
        <v>468660</v>
      </c>
      <c r="CK508">
        <v>2929.125</v>
      </c>
    </row>
    <row r="509" spans="62:89" x14ac:dyDescent="0.25">
      <c r="BJ509" s="1" t="s">
        <v>1138</v>
      </c>
      <c r="BK509" s="1" t="s">
        <v>1139</v>
      </c>
      <c r="BL509" s="1" t="str">
        <f>VLOOKUP(BK509,INVENTARIOHABITTA[#All],8,FALSE)</f>
        <v>ESTANDAR A</v>
      </c>
      <c r="BO509" s="1" t="s">
        <v>2731</v>
      </c>
      <c r="BP509" s="1" t="s">
        <v>8181</v>
      </c>
      <c r="BQ509" s="1" t="s">
        <v>7638</v>
      </c>
      <c r="BR509" s="1" t="s">
        <v>7690</v>
      </c>
      <c r="BS509" s="1" t="s">
        <v>14</v>
      </c>
      <c r="BT509">
        <v>35</v>
      </c>
      <c r="BU509" s="1" t="s">
        <v>7</v>
      </c>
      <c r="BV509" s="1" t="s">
        <v>1961</v>
      </c>
      <c r="BW509">
        <v>180</v>
      </c>
      <c r="BX509" s="1" t="s">
        <v>7712</v>
      </c>
      <c r="BY509">
        <v>3905.5</v>
      </c>
      <c r="BZ509">
        <v>702990</v>
      </c>
      <c r="CA509">
        <v>0.25</v>
      </c>
      <c r="CB509">
        <v>2929.125</v>
      </c>
      <c r="CC509">
        <v>527242.5</v>
      </c>
      <c r="CD509">
        <v>0.1</v>
      </c>
      <c r="CE509">
        <v>52724.25</v>
      </c>
      <c r="CF509">
        <v>0</v>
      </c>
      <c r="CG509">
        <v>0</v>
      </c>
      <c r="CH509">
        <v>52724.25</v>
      </c>
      <c r="CI509">
        <v>474518.25</v>
      </c>
      <c r="CJ509">
        <v>527242.5</v>
      </c>
      <c r="CK509">
        <v>2929.125</v>
      </c>
    </row>
    <row r="510" spans="62:89" x14ac:dyDescent="0.25">
      <c r="BJ510" s="1" t="s">
        <v>1140</v>
      </c>
      <c r="BK510" s="1" t="s">
        <v>1141</v>
      </c>
      <c r="BL510" s="1" t="str">
        <f>VLOOKUP(BK510,INVENTARIOHABITTA[#All],8,FALSE)</f>
        <v>ESTANDAR A</v>
      </c>
      <c r="BO510" s="1" t="s">
        <v>2733</v>
      </c>
      <c r="BP510" s="1" t="s">
        <v>8182</v>
      </c>
      <c r="BQ510" s="1" t="s">
        <v>7638</v>
      </c>
      <c r="BR510" s="1" t="s">
        <v>7690</v>
      </c>
      <c r="BS510" s="1" t="s">
        <v>14</v>
      </c>
      <c r="BT510">
        <v>36</v>
      </c>
      <c r="BU510" s="1" t="s">
        <v>7</v>
      </c>
      <c r="BV510" s="1" t="s">
        <v>1961</v>
      </c>
      <c r="BW510">
        <v>180</v>
      </c>
      <c r="BX510" s="1" t="s">
        <v>7712</v>
      </c>
      <c r="BY510">
        <v>3905.5</v>
      </c>
      <c r="BZ510">
        <v>702990</v>
      </c>
      <c r="CA510">
        <v>0.25</v>
      </c>
      <c r="CB510">
        <v>2929.125</v>
      </c>
      <c r="CC510">
        <v>527242.5</v>
      </c>
      <c r="CD510">
        <v>0.10000009483302276</v>
      </c>
      <c r="CE510">
        <v>52724.3</v>
      </c>
      <c r="CF510">
        <v>0</v>
      </c>
      <c r="CG510">
        <v>0</v>
      </c>
      <c r="CH510">
        <v>52724.3</v>
      </c>
      <c r="CI510">
        <v>474518.25</v>
      </c>
      <c r="CJ510">
        <v>527242.55000000005</v>
      </c>
      <c r="CK510">
        <v>2929.1252777777781</v>
      </c>
    </row>
    <row r="511" spans="62:89" x14ac:dyDescent="0.25">
      <c r="BJ511" s="1" t="s">
        <v>1142</v>
      </c>
      <c r="BK511" s="1" t="s">
        <v>1143</v>
      </c>
      <c r="BL511" s="1" t="str">
        <f>VLOOKUP(BK511,INVENTARIOHABITTA[#All],8,FALSE)</f>
        <v>ESTANDAR A</v>
      </c>
      <c r="BO511" s="1" t="s">
        <v>2735</v>
      </c>
      <c r="BP511" s="1" t="s">
        <v>8183</v>
      </c>
      <c r="BQ511" s="1" t="s">
        <v>7638</v>
      </c>
      <c r="BR511" s="1" t="s">
        <v>7690</v>
      </c>
      <c r="BS511" s="1" t="s">
        <v>14</v>
      </c>
      <c r="BT511">
        <v>37</v>
      </c>
      <c r="BU511" s="1" t="s">
        <v>7</v>
      </c>
      <c r="BV511" s="1" t="s">
        <v>146</v>
      </c>
      <c r="BW511">
        <v>183.05</v>
      </c>
      <c r="BX511" s="1" t="s">
        <v>46</v>
      </c>
      <c r="BY511">
        <v>6510</v>
      </c>
      <c r="BZ511">
        <v>1191655.5</v>
      </c>
      <c r="CA511">
        <v>0.25</v>
      </c>
      <c r="CB511">
        <v>4882.5</v>
      </c>
      <c r="CC511">
        <v>893741.625</v>
      </c>
      <c r="CD511">
        <v>0.1</v>
      </c>
      <c r="CE511">
        <v>89374.162500000006</v>
      </c>
      <c r="CF511">
        <v>0</v>
      </c>
      <c r="CG511">
        <v>0</v>
      </c>
      <c r="CH511">
        <v>89374.162500000006</v>
      </c>
      <c r="CI511">
        <v>804367.46250000002</v>
      </c>
      <c r="CJ511">
        <v>893741.625</v>
      </c>
      <c r="CK511">
        <v>4882.5</v>
      </c>
    </row>
    <row r="512" spans="62:89" x14ac:dyDescent="0.25">
      <c r="BJ512" s="1" t="s">
        <v>1144</v>
      </c>
      <c r="BK512" s="1" t="s">
        <v>1145</v>
      </c>
      <c r="BL512" s="1" t="str">
        <f>VLOOKUP(BK512,INVENTARIOHABITTA[#All],8,FALSE)</f>
        <v>ESTANDAR A</v>
      </c>
      <c r="BP512" s="1" t="s">
        <v>8183</v>
      </c>
      <c r="BQ512" s="1" t="s">
        <v>7638</v>
      </c>
      <c r="BR512" s="1" t="s">
        <v>7690</v>
      </c>
      <c r="BS512" s="1" t="s">
        <v>14</v>
      </c>
      <c r="BT512">
        <v>37</v>
      </c>
      <c r="BU512" s="1" t="s">
        <v>7</v>
      </c>
      <c r="BV512" s="1" t="s">
        <v>146</v>
      </c>
      <c r="BW512">
        <v>183.05</v>
      </c>
      <c r="BX512" s="1" t="s">
        <v>7712</v>
      </c>
      <c r="BY512">
        <v>4100.78</v>
      </c>
      <c r="BZ512">
        <v>750647.77899999998</v>
      </c>
      <c r="CA512">
        <v>0.25</v>
      </c>
      <c r="CB512">
        <v>3075.585</v>
      </c>
      <c r="CC512">
        <v>562985.83425000007</v>
      </c>
      <c r="CD512">
        <v>0.1</v>
      </c>
      <c r="CE512">
        <v>56298.583425000012</v>
      </c>
      <c r="CF512">
        <v>0</v>
      </c>
      <c r="CG512">
        <v>0</v>
      </c>
      <c r="CH512">
        <v>56298.583425000012</v>
      </c>
      <c r="CI512">
        <v>506687.25082500005</v>
      </c>
      <c r="CJ512">
        <v>562985.83425000007</v>
      </c>
      <c r="CK512">
        <v>3075.585</v>
      </c>
    </row>
    <row r="513" spans="62:89" x14ac:dyDescent="0.25">
      <c r="BJ513" s="1" t="s">
        <v>1146</v>
      </c>
      <c r="BK513" s="1" t="s">
        <v>1147</v>
      </c>
      <c r="BL513" s="1" t="str">
        <f>VLOOKUP(BK513,INVENTARIOHABITTA[#All],8,FALSE)</f>
        <v>ESTANDAR A</v>
      </c>
      <c r="BO513" s="1" t="s">
        <v>2737</v>
      </c>
      <c r="BP513" s="1" t="s">
        <v>8184</v>
      </c>
      <c r="BQ513" s="1" t="s">
        <v>7638</v>
      </c>
      <c r="BR513" s="1" t="s">
        <v>7690</v>
      </c>
      <c r="BS513" s="1" t="s">
        <v>14</v>
      </c>
      <c r="BT513">
        <v>38</v>
      </c>
      <c r="BU513" s="1" t="s">
        <v>7</v>
      </c>
      <c r="BV513" s="1" t="s">
        <v>146</v>
      </c>
      <c r="BW513">
        <v>167.61</v>
      </c>
      <c r="BX513" s="1" t="s">
        <v>46</v>
      </c>
      <c r="BY513">
        <v>6510</v>
      </c>
      <c r="BZ513">
        <v>1091141.1000000001</v>
      </c>
      <c r="CA513">
        <v>0.28000000000000003</v>
      </c>
      <c r="CB513">
        <v>4687.2</v>
      </c>
      <c r="CC513">
        <v>785621.59200000006</v>
      </c>
      <c r="CD513">
        <v>0.1</v>
      </c>
      <c r="CE513">
        <v>78562.159200000009</v>
      </c>
      <c r="CF513">
        <v>0.1</v>
      </c>
      <c r="CG513">
        <v>7856.2159200000015</v>
      </c>
      <c r="CH513">
        <v>70705.943280000007</v>
      </c>
      <c r="CI513">
        <v>707059.43280000007</v>
      </c>
      <c r="CJ513">
        <v>777765.37608000007</v>
      </c>
      <c r="CK513">
        <v>4640.3280000000004</v>
      </c>
    </row>
    <row r="514" spans="62:89" x14ac:dyDescent="0.25">
      <c r="BJ514" s="1" t="s">
        <v>1148</v>
      </c>
      <c r="BK514" s="1" t="s">
        <v>1149</v>
      </c>
      <c r="BL514" s="1" t="str">
        <f>VLOOKUP(BK514,INVENTARIOHABITTA[#All],8,FALSE)</f>
        <v>ESTANDAR A</v>
      </c>
      <c r="BP514" s="1" t="s">
        <v>8184</v>
      </c>
      <c r="BQ514" s="1" t="s">
        <v>7638</v>
      </c>
      <c r="BR514" s="1" t="s">
        <v>7690</v>
      </c>
      <c r="BS514" s="1" t="s">
        <v>14</v>
      </c>
      <c r="BT514">
        <v>38</v>
      </c>
      <c r="BU514" s="1" t="s">
        <v>7</v>
      </c>
      <c r="BV514" s="1" t="s">
        <v>146</v>
      </c>
      <c r="BW514">
        <v>167.61</v>
      </c>
      <c r="BX514" s="1" t="s">
        <v>7712</v>
      </c>
      <c r="BY514">
        <v>4100.78</v>
      </c>
      <c r="BZ514">
        <v>687331.73580000002</v>
      </c>
      <c r="CA514">
        <v>0.28000000000000003</v>
      </c>
      <c r="CB514">
        <v>2952.5616</v>
      </c>
      <c r="CC514">
        <v>494878.84977600002</v>
      </c>
      <c r="CD514">
        <v>0.1</v>
      </c>
      <c r="CE514">
        <v>49487.884977600006</v>
      </c>
      <c r="CF514">
        <v>0.1</v>
      </c>
      <c r="CG514">
        <v>4948.7884977600006</v>
      </c>
      <c r="CH514">
        <v>44539.096479840009</v>
      </c>
      <c r="CI514">
        <v>445390.9647984</v>
      </c>
      <c r="CJ514">
        <v>489930.06127824</v>
      </c>
      <c r="CK514">
        <v>2923.0359839999996</v>
      </c>
    </row>
    <row r="515" spans="62:89" x14ac:dyDescent="0.25">
      <c r="BJ515" s="1" t="s">
        <v>1150</v>
      </c>
      <c r="BK515" s="1" t="s">
        <v>1151</v>
      </c>
      <c r="BL515" s="1" t="str">
        <f>VLOOKUP(BK515,INVENTARIOHABITTA[#All],8,FALSE)</f>
        <v>PREMIUM A</v>
      </c>
      <c r="BO515" s="1" t="s">
        <v>2739</v>
      </c>
      <c r="BP515" s="1" t="s">
        <v>8185</v>
      </c>
      <c r="BQ515" s="1" t="s">
        <v>7638</v>
      </c>
      <c r="BR515" s="1" t="s">
        <v>7690</v>
      </c>
      <c r="BS515" s="1" t="s">
        <v>14</v>
      </c>
      <c r="BT515">
        <v>39</v>
      </c>
      <c r="BU515" s="1" t="s">
        <v>7</v>
      </c>
      <c r="BV515" s="1" t="s">
        <v>1961</v>
      </c>
      <c r="BW515">
        <v>181.74</v>
      </c>
      <c r="BX515" s="1" t="s">
        <v>7712</v>
      </c>
      <c r="BY515">
        <v>3905.5</v>
      </c>
      <c r="BZ515">
        <v>709785.57000000007</v>
      </c>
      <c r="CA515">
        <v>0.25</v>
      </c>
      <c r="CB515">
        <v>2929.125</v>
      </c>
      <c r="CC515">
        <v>532339.17749999999</v>
      </c>
      <c r="CD515">
        <v>0.1</v>
      </c>
      <c r="CE515">
        <v>53233.917750000001</v>
      </c>
      <c r="CF515">
        <v>0</v>
      </c>
      <c r="CG515">
        <v>0</v>
      </c>
      <c r="CH515">
        <v>53233.917750000001</v>
      </c>
      <c r="CI515">
        <v>479105.25974999997</v>
      </c>
      <c r="CJ515">
        <v>532339.17749999999</v>
      </c>
      <c r="CK515">
        <v>2929.125</v>
      </c>
    </row>
    <row r="516" spans="62:89" x14ac:dyDescent="0.25">
      <c r="BJ516" s="1" t="s">
        <v>1152</v>
      </c>
      <c r="BK516" s="1" t="s">
        <v>1153</v>
      </c>
      <c r="BL516" s="1" t="str">
        <f>VLOOKUP(BK516,INVENTARIOHABITTA[#All],8,FALSE)</f>
        <v>PREMIUM A</v>
      </c>
      <c r="BO516" s="1" t="s">
        <v>2741</v>
      </c>
      <c r="BP516" s="1" t="s">
        <v>8186</v>
      </c>
      <c r="BQ516" s="1" t="s">
        <v>7638</v>
      </c>
      <c r="BR516" s="1" t="s">
        <v>7690</v>
      </c>
      <c r="BS516" s="1" t="s">
        <v>14</v>
      </c>
      <c r="BT516">
        <v>40</v>
      </c>
      <c r="BU516" s="1" t="s">
        <v>7</v>
      </c>
      <c r="BV516" s="1" t="s">
        <v>1961</v>
      </c>
      <c r="BW516">
        <v>195.87</v>
      </c>
      <c r="BX516" s="1" t="s">
        <v>7712</v>
      </c>
      <c r="BY516">
        <v>3905.5</v>
      </c>
      <c r="BZ516">
        <v>764970.28500000003</v>
      </c>
      <c r="CA516">
        <v>0.25</v>
      </c>
      <c r="CB516">
        <v>2929.125</v>
      </c>
      <c r="CC516">
        <v>573727.71375</v>
      </c>
      <c r="CD516">
        <v>0.1</v>
      </c>
      <c r="CE516">
        <v>57372.771375000004</v>
      </c>
      <c r="CF516">
        <v>0</v>
      </c>
      <c r="CG516">
        <v>0</v>
      </c>
      <c r="CH516">
        <v>57372.771375000004</v>
      </c>
      <c r="CI516">
        <v>516354.94237499998</v>
      </c>
      <c r="CJ516">
        <v>573727.71375</v>
      </c>
      <c r="CK516">
        <v>2929.125</v>
      </c>
    </row>
    <row r="517" spans="62:89" x14ac:dyDescent="0.25">
      <c r="BJ517" s="1" t="s">
        <v>1154</v>
      </c>
      <c r="BK517" s="1" t="s">
        <v>1155</v>
      </c>
      <c r="BL517" s="1" t="str">
        <f>VLOOKUP(BK517,INVENTARIOHABITTA[#All],8,FALSE)</f>
        <v>ESTANDAR A</v>
      </c>
      <c r="BO517" s="1" t="s">
        <v>2743</v>
      </c>
      <c r="BP517" s="1" t="s">
        <v>8187</v>
      </c>
      <c r="BQ517" s="1" t="s">
        <v>7638</v>
      </c>
      <c r="BR517" s="1" t="s">
        <v>7690</v>
      </c>
      <c r="BS517" s="1" t="s">
        <v>14</v>
      </c>
      <c r="BT517">
        <v>41</v>
      </c>
      <c r="BU517" s="1" t="s">
        <v>7</v>
      </c>
      <c r="BV517" s="1" t="s">
        <v>260</v>
      </c>
      <c r="BW517">
        <v>210</v>
      </c>
      <c r="BX517" s="1" t="s">
        <v>7712</v>
      </c>
      <c r="BY517">
        <v>3905.5</v>
      </c>
      <c r="BZ517">
        <v>820155</v>
      </c>
      <c r="CA517">
        <v>0.3</v>
      </c>
      <c r="CB517">
        <v>2733.8500000000004</v>
      </c>
      <c r="CC517">
        <v>574108.50000000012</v>
      </c>
      <c r="CD517">
        <v>0.1</v>
      </c>
      <c r="CE517">
        <v>57410.850000000013</v>
      </c>
      <c r="CF517">
        <v>0</v>
      </c>
      <c r="CG517">
        <v>0</v>
      </c>
      <c r="CH517">
        <v>57410.850000000013</v>
      </c>
      <c r="CI517">
        <v>516697.65000000008</v>
      </c>
      <c r="CJ517">
        <v>574108.50000000012</v>
      </c>
      <c r="CK517">
        <v>2733.8500000000004</v>
      </c>
    </row>
    <row r="518" spans="62:89" x14ac:dyDescent="0.25">
      <c r="BJ518" s="1" t="s">
        <v>1156</v>
      </c>
      <c r="BK518" s="1" t="s">
        <v>1157</v>
      </c>
      <c r="BL518" s="1" t="str">
        <f>VLOOKUP(BK518,INVENTARIOHABITTA[#All],8,FALSE)</f>
        <v>ESTANDAR A</v>
      </c>
      <c r="BO518" s="1" t="s">
        <v>2745</v>
      </c>
      <c r="BP518" s="1" t="s">
        <v>8188</v>
      </c>
      <c r="BQ518" s="1" t="s">
        <v>7638</v>
      </c>
      <c r="BR518" s="1" t="s">
        <v>7690</v>
      </c>
      <c r="BS518" s="1" t="s">
        <v>14</v>
      </c>
      <c r="BT518">
        <v>42</v>
      </c>
      <c r="BU518" s="1" t="s">
        <v>7</v>
      </c>
      <c r="BV518" s="1" t="s">
        <v>171</v>
      </c>
      <c r="BW518">
        <v>224.14</v>
      </c>
      <c r="BX518" s="1" t="s">
        <v>7712</v>
      </c>
      <c r="BY518">
        <v>4100.78</v>
      </c>
      <c r="BZ518">
        <v>919148.82919999992</v>
      </c>
      <c r="CA518">
        <v>0.25</v>
      </c>
      <c r="CB518">
        <v>3075.585</v>
      </c>
      <c r="CC518">
        <v>689361.62189999991</v>
      </c>
      <c r="CD518">
        <v>9.9999999999999992E-2</v>
      </c>
      <c r="CE518">
        <v>68936.162189999988</v>
      </c>
      <c r="CF518">
        <v>0.1</v>
      </c>
      <c r="CG518">
        <v>6893.6162189999995</v>
      </c>
      <c r="CH518">
        <v>62042.545970999985</v>
      </c>
      <c r="CI518">
        <v>620425.45970999997</v>
      </c>
      <c r="CJ518">
        <v>682468.00568099995</v>
      </c>
      <c r="CK518">
        <v>3044.82915</v>
      </c>
    </row>
    <row r="519" spans="62:89" x14ac:dyDescent="0.25">
      <c r="BJ519" s="1" t="s">
        <v>1158</v>
      </c>
      <c r="BK519" s="1" t="s">
        <v>1159</v>
      </c>
      <c r="BL519" s="1" t="str">
        <f>VLOOKUP(BK519,INVENTARIOHABITTA[#All],8,FALSE)</f>
        <v>ESTANDAR A</v>
      </c>
      <c r="BO519" s="1" t="s">
        <v>2747</v>
      </c>
      <c r="BP519" s="1" t="s">
        <v>8189</v>
      </c>
      <c r="BQ519" s="1" t="s">
        <v>7638</v>
      </c>
      <c r="BR519" s="1" t="s">
        <v>7690</v>
      </c>
      <c r="BS519" s="1" t="s">
        <v>14</v>
      </c>
      <c r="BT519">
        <v>43</v>
      </c>
      <c r="BU519" s="1" t="s">
        <v>7</v>
      </c>
      <c r="BV519" s="1" t="s">
        <v>146</v>
      </c>
      <c r="BW519">
        <v>194.9</v>
      </c>
      <c r="BX519" s="1" t="s">
        <v>7712</v>
      </c>
      <c r="BY519">
        <v>4100.78</v>
      </c>
      <c r="BZ519">
        <v>799242.022</v>
      </c>
      <c r="CA519">
        <v>0.25</v>
      </c>
      <c r="CB519">
        <v>3075.585</v>
      </c>
      <c r="CC519">
        <v>599431.51650000003</v>
      </c>
      <c r="CD519">
        <v>0.1</v>
      </c>
      <c r="CE519">
        <v>59943.151650000007</v>
      </c>
      <c r="CF519">
        <v>0.1</v>
      </c>
      <c r="CG519">
        <v>5994.3151650000009</v>
      </c>
      <c r="CH519">
        <v>53948.836485000007</v>
      </c>
      <c r="CI519">
        <v>539488.36485000001</v>
      </c>
      <c r="CJ519">
        <v>593437.20133499999</v>
      </c>
      <c r="CK519">
        <v>3044.82915</v>
      </c>
    </row>
    <row r="520" spans="62:89" x14ac:dyDescent="0.25">
      <c r="BJ520" s="1" t="s">
        <v>1160</v>
      </c>
      <c r="BK520" s="1" t="s">
        <v>1161</v>
      </c>
      <c r="BL520" s="1" t="str">
        <f>VLOOKUP(BK520,INVENTARIOHABITTA[#All],8,FALSE)</f>
        <v>ESTANDAR A</v>
      </c>
      <c r="BO520" s="1" t="s">
        <v>2749</v>
      </c>
      <c r="BP520" s="1" t="s">
        <v>8190</v>
      </c>
      <c r="BQ520" s="1" t="s">
        <v>7638</v>
      </c>
      <c r="BR520" s="1" t="s">
        <v>7690</v>
      </c>
      <c r="BS520" s="1" t="s">
        <v>14</v>
      </c>
      <c r="BT520">
        <v>44</v>
      </c>
      <c r="BU520" s="1" t="s">
        <v>7</v>
      </c>
      <c r="BV520" s="1" t="s">
        <v>1961</v>
      </c>
      <c r="BW520">
        <v>160</v>
      </c>
      <c r="BX520" s="1" t="s">
        <v>7712</v>
      </c>
      <c r="BY520">
        <v>3905.5</v>
      </c>
      <c r="BZ520">
        <v>624880</v>
      </c>
      <c r="CA520">
        <v>0.25</v>
      </c>
      <c r="CB520">
        <v>2929.125</v>
      </c>
      <c r="CC520">
        <v>468660</v>
      </c>
      <c r="CD520">
        <v>0.1</v>
      </c>
      <c r="CE520">
        <v>46866</v>
      </c>
      <c r="CF520">
        <v>0</v>
      </c>
      <c r="CG520">
        <v>0</v>
      </c>
      <c r="CH520">
        <v>46866</v>
      </c>
      <c r="CI520">
        <v>421794</v>
      </c>
      <c r="CJ520">
        <v>468660</v>
      </c>
      <c r="CK520">
        <v>2929.125</v>
      </c>
    </row>
    <row r="521" spans="62:89" x14ac:dyDescent="0.25">
      <c r="BJ521" s="1" t="s">
        <v>1162</v>
      </c>
      <c r="BK521" s="1" t="s">
        <v>1163</v>
      </c>
      <c r="BL521" s="1" t="str">
        <f>VLOOKUP(BK521,INVENTARIOHABITTA[#All],8,FALSE)</f>
        <v>ESTANDAR A</v>
      </c>
      <c r="BO521" s="1" t="s">
        <v>2751</v>
      </c>
      <c r="BP521" s="1" t="s">
        <v>8191</v>
      </c>
      <c r="BQ521" s="1" t="s">
        <v>7638</v>
      </c>
      <c r="BR521" s="1" t="s">
        <v>7690</v>
      </c>
      <c r="BS521" s="1" t="s">
        <v>14</v>
      </c>
      <c r="BT521">
        <v>45</v>
      </c>
      <c r="BU521" s="1" t="s">
        <v>7</v>
      </c>
      <c r="BV521" s="1" t="s">
        <v>1961</v>
      </c>
      <c r="BW521">
        <v>160</v>
      </c>
      <c r="BX521" s="1" t="s">
        <v>7712</v>
      </c>
      <c r="BY521">
        <v>3905.5</v>
      </c>
      <c r="BZ521">
        <v>624880</v>
      </c>
      <c r="CA521">
        <v>0.25</v>
      </c>
      <c r="CB521">
        <v>2929.125</v>
      </c>
      <c r="CC521">
        <v>468660</v>
      </c>
      <c r="CD521">
        <v>0.1</v>
      </c>
      <c r="CE521">
        <v>46866</v>
      </c>
      <c r="CF521">
        <v>0.1</v>
      </c>
      <c r="CG521">
        <v>4686.6000000000004</v>
      </c>
      <c r="CH521">
        <v>42179.4</v>
      </c>
      <c r="CI521">
        <v>421794</v>
      </c>
      <c r="CJ521">
        <v>463973.4</v>
      </c>
      <c r="CK521">
        <v>2899.8337500000002</v>
      </c>
    </row>
    <row r="522" spans="62:89" x14ac:dyDescent="0.25">
      <c r="BJ522" s="1" t="s">
        <v>1164</v>
      </c>
      <c r="BK522" s="1" t="s">
        <v>1165</v>
      </c>
      <c r="BL522" s="1" t="str">
        <f>VLOOKUP(BK522,INVENTARIOHABITTA[#All],8,FALSE)</f>
        <v>ESTANDAR A</v>
      </c>
      <c r="BO522" s="1" t="s">
        <v>2753</v>
      </c>
      <c r="BP522" s="1" t="s">
        <v>8192</v>
      </c>
      <c r="BQ522" s="1" t="s">
        <v>7638</v>
      </c>
      <c r="BR522" s="1" t="s">
        <v>7690</v>
      </c>
      <c r="BS522" s="1" t="s">
        <v>14</v>
      </c>
      <c r="BT522">
        <v>46</v>
      </c>
      <c r="BU522" s="1" t="s">
        <v>7</v>
      </c>
      <c r="BV522" s="1" t="s">
        <v>1961</v>
      </c>
      <c r="BW522">
        <v>160</v>
      </c>
      <c r="BX522" s="1" t="s">
        <v>7712</v>
      </c>
      <c r="BY522">
        <v>3905.5</v>
      </c>
      <c r="BZ522">
        <v>624880</v>
      </c>
      <c r="CA522">
        <v>0.25</v>
      </c>
      <c r="CB522">
        <v>2929.125</v>
      </c>
      <c r="CC522">
        <v>468660</v>
      </c>
      <c r="CD522">
        <v>0.1</v>
      </c>
      <c r="CE522">
        <v>46866</v>
      </c>
      <c r="CF522">
        <v>0</v>
      </c>
      <c r="CG522">
        <v>0</v>
      </c>
      <c r="CH522">
        <v>46866</v>
      </c>
      <c r="CI522">
        <v>421794</v>
      </c>
      <c r="CJ522">
        <v>468660</v>
      </c>
      <c r="CK522">
        <v>2929.125</v>
      </c>
    </row>
    <row r="523" spans="62:89" x14ac:dyDescent="0.25">
      <c r="BJ523" s="1" t="s">
        <v>1166</v>
      </c>
      <c r="BK523" s="1" t="s">
        <v>1167</v>
      </c>
      <c r="BL523" s="1" t="str">
        <f>VLOOKUP(BK523,INVENTARIOHABITTA[#All],8,FALSE)</f>
        <v>ESTANDAR A</v>
      </c>
      <c r="BO523" s="1" t="s">
        <v>2755</v>
      </c>
      <c r="BP523" s="1" t="s">
        <v>8193</v>
      </c>
      <c r="BQ523" s="1" t="s">
        <v>7638</v>
      </c>
      <c r="BR523" s="1" t="s">
        <v>7690</v>
      </c>
      <c r="BS523" s="1" t="s">
        <v>14</v>
      </c>
      <c r="BT523">
        <v>47</v>
      </c>
      <c r="BU523" s="1" t="s">
        <v>7</v>
      </c>
      <c r="BV523" s="1" t="s">
        <v>1961</v>
      </c>
      <c r="BW523">
        <v>160</v>
      </c>
      <c r="BX523" s="1" t="s">
        <v>7712</v>
      </c>
      <c r="BY523">
        <v>3905.5</v>
      </c>
      <c r="BZ523">
        <v>624880</v>
      </c>
      <c r="CA523">
        <v>0.25</v>
      </c>
      <c r="CB523">
        <v>2929.125</v>
      </c>
      <c r="CC523">
        <v>468660</v>
      </c>
      <c r="CD523">
        <v>0.1</v>
      </c>
      <c r="CE523">
        <v>46866</v>
      </c>
      <c r="CF523">
        <v>0</v>
      </c>
      <c r="CG523">
        <v>0</v>
      </c>
      <c r="CH523">
        <v>46866</v>
      </c>
      <c r="CI523">
        <v>421794</v>
      </c>
      <c r="CJ523">
        <v>468660</v>
      </c>
      <c r="CK523">
        <v>2929.125</v>
      </c>
    </row>
    <row r="524" spans="62:89" x14ac:dyDescent="0.25">
      <c r="BJ524" s="1" t="s">
        <v>1168</v>
      </c>
      <c r="BK524" s="1" t="s">
        <v>1169</v>
      </c>
      <c r="BL524" s="1" t="str">
        <f>VLOOKUP(BK524,INVENTARIOHABITTA[#All],8,FALSE)</f>
        <v>ESTANDAR A</v>
      </c>
      <c r="BO524" s="1" t="s">
        <v>2757</v>
      </c>
      <c r="BP524" s="1" t="s">
        <v>8194</v>
      </c>
      <c r="BQ524" s="1" t="s">
        <v>7638</v>
      </c>
      <c r="BR524" s="1" t="s">
        <v>7690</v>
      </c>
      <c r="BS524" s="1" t="s">
        <v>14</v>
      </c>
      <c r="BT524">
        <v>48</v>
      </c>
      <c r="BU524" s="1" t="s">
        <v>7</v>
      </c>
      <c r="BV524" s="1" t="s">
        <v>1961</v>
      </c>
      <c r="BW524">
        <v>160</v>
      </c>
      <c r="BX524" s="1" t="s">
        <v>7712</v>
      </c>
      <c r="BY524">
        <v>3905.5</v>
      </c>
      <c r="BZ524">
        <v>624880</v>
      </c>
      <c r="CA524">
        <v>0.25</v>
      </c>
      <c r="CB524">
        <v>2929.125</v>
      </c>
      <c r="CC524">
        <v>468660</v>
      </c>
      <c r="CD524">
        <v>0.1</v>
      </c>
      <c r="CE524">
        <v>46866</v>
      </c>
      <c r="CF524">
        <v>0</v>
      </c>
      <c r="CG524">
        <v>0</v>
      </c>
      <c r="CH524">
        <v>46866</v>
      </c>
      <c r="CI524">
        <v>421794</v>
      </c>
      <c r="CJ524">
        <v>468660</v>
      </c>
      <c r="CK524">
        <v>2929.125</v>
      </c>
    </row>
    <row r="525" spans="62:89" x14ac:dyDescent="0.25">
      <c r="BJ525" s="1" t="s">
        <v>1170</v>
      </c>
      <c r="BK525" s="1" t="s">
        <v>1171</v>
      </c>
      <c r="BL525" s="1" t="str">
        <f>VLOOKUP(BK525,INVENTARIOHABITTA[#All],8,FALSE)</f>
        <v>ESTANDAR A</v>
      </c>
      <c r="BO525" s="1" t="s">
        <v>2759</v>
      </c>
      <c r="BP525" s="1" t="s">
        <v>8195</v>
      </c>
      <c r="BQ525" s="1" t="s">
        <v>7638</v>
      </c>
      <c r="BR525" s="1" t="s">
        <v>7690</v>
      </c>
      <c r="BS525" s="1" t="s">
        <v>14</v>
      </c>
      <c r="BT525">
        <v>49</v>
      </c>
      <c r="BU525" s="1" t="s">
        <v>7</v>
      </c>
      <c r="BV525" s="1" t="s">
        <v>1961</v>
      </c>
      <c r="BW525">
        <v>160</v>
      </c>
      <c r="BX525" s="1" t="s">
        <v>7712</v>
      </c>
      <c r="BY525">
        <v>3905.5</v>
      </c>
      <c r="BZ525">
        <v>624880</v>
      </c>
      <c r="CA525">
        <v>0.25</v>
      </c>
      <c r="CB525">
        <v>2929.125</v>
      </c>
      <c r="CC525">
        <v>468660</v>
      </c>
      <c r="CD525">
        <v>0.1</v>
      </c>
      <c r="CE525">
        <v>46866</v>
      </c>
      <c r="CF525">
        <v>0</v>
      </c>
      <c r="CG525">
        <v>0</v>
      </c>
      <c r="CH525">
        <v>46866</v>
      </c>
      <c r="CI525">
        <v>421794</v>
      </c>
      <c r="CJ525">
        <v>468660</v>
      </c>
      <c r="CK525">
        <v>2929.125</v>
      </c>
    </row>
    <row r="526" spans="62:89" x14ac:dyDescent="0.25">
      <c r="BJ526" s="1" t="s">
        <v>1172</v>
      </c>
      <c r="BK526" s="1" t="s">
        <v>1173</v>
      </c>
      <c r="BL526" s="1" t="str">
        <f>VLOOKUP(BK526,INVENTARIOHABITTA[#All],8,FALSE)</f>
        <v>ESTANDAR A</v>
      </c>
      <c r="BO526" s="1" t="s">
        <v>2761</v>
      </c>
      <c r="BP526" s="1" t="s">
        <v>8196</v>
      </c>
      <c r="BQ526" s="1" t="s">
        <v>7638</v>
      </c>
      <c r="BR526" s="1" t="s">
        <v>7690</v>
      </c>
      <c r="BS526" s="1" t="s">
        <v>14</v>
      </c>
      <c r="BT526">
        <v>50</v>
      </c>
      <c r="BU526" s="1" t="s">
        <v>7</v>
      </c>
      <c r="BV526" s="1" t="s">
        <v>1961</v>
      </c>
      <c r="BW526">
        <v>160</v>
      </c>
      <c r="BX526" s="1" t="s">
        <v>7712</v>
      </c>
      <c r="BY526">
        <v>3905.5</v>
      </c>
      <c r="BZ526">
        <v>624880</v>
      </c>
      <c r="CA526">
        <v>0.25</v>
      </c>
      <c r="CB526">
        <v>2929.125</v>
      </c>
      <c r="CC526">
        <v>468660</v>
      </c>
      <c r="CD526">
        <v>0.1</v>
      </c>
      <c r="CE526">
        <v>46866</v>
      </c>
      <c r="CF526">
        <v>0</v>
      </c>
      <c r="CG526">
        <v>0</v>
      </c>
      <c r="CH526">
        <v>46866</v>
      </c>
      <c r="CI526">
        <v>421794</v>
      </c>
      <c r="CJ526">
        <v>468660</v>
      </c>
      <c r="CK526">
        <v>2929.125</v>
      </c>
    </row>
    <row r="527" spans="62:89" x14ac:dyDescent="0.25">
      <c r="BJ527" s="1" t="s">
        <v>1174</v>
      </c>
      <c r="BK527" s="1" t="s">
        <v>1175</v>
      </c>
      <c r="BL527" s="1" t="str">
        <f>VLOOKUP(BK527,INVENTARIOHABITTA[#All],8,FALSE)</f>
        <v>ESTANDAR A</v>
      </c>
      <c r="BO527" s="1" t="s">
        <v>2763</v>
      </c>
      <c r="BP527" s="1" t="s">
        <v>8197</v>
      </c>
      <c r="BQ527" s="1" t="s">
        <v>7638</v>
      </c>
      <c r="BR527" s="1" t="s">
        <v>7690</v>
      </c>
      <c r="BS527" s="1" t="s">
        <v>14</v>
      </c>
      <c r="BT527">
        <v>51</v>
      </c>
      <c r="BU527" s="1" t="s">
        <v>7</v>
      </c>
      <c r="BV527" s="1" t="s">
        <v>1961</v>
      </c>
      <c r="BW527">
        <v>160</v>
      </c>
      <c r="BX527" s="1" t="s">
        <v>7712</v>
      </c>
      <c r="BY527">
        <v>3905.5</v>
      </c>
      <c r="BZ527">
        <v>624880</v>
      </c>
      <c r="CA527">
        <v>0.25</v>
      </c>
      <c r="CB527">
        <v>2929.125</v>
      </c>
      <c r="CC527">
        <v>468660</v>
      </c>
      <c r="CD527">
        <v>0.1</v>
      </c>
      <c r="CE527">
        <v>46866</v>
      </c>
      <c r="CF527">
        <v>0</v>
      </c>
      <c r="CG527">
        <v>0</v>
      </c>
      <c r="CH527">
        <v>46866</v>
      </c>
      <c r="CI527">
        <v>421794</v>
      </c>
      <c r="CJ527">
        <v>468660</v>
      </c>
      <c r="CK527">
        <v>2929.125</v>
      </c>
    </row>
    <row r="528" spans="62:89" x14ac:dyDescent="0.25">
      <c r="BJ528" s="1" t="s">
        <v>1176</v>
      </c>
      <c r="BK528" s="1" t="s">
        <v>1177</v>
      </c>
      <c r="BL528" s="1" t="str">
        <f>VLOOKUP(BK528,INVENTARIOHABITTA[#All],8,FALSE)</f>
        <v>ESTANDAR A</v>
      </c>
      <c r="BO528" s="1" t="s">
        <v>2765</v>
      </c>
      <c r="BP528" s="1" t="s">
        <v>8198</v>
      </c>
      <c r="BQ528" s="1" t="s">
        <v>7638</v>
      </c>
      <c r="BR528" s="1" t="s">
        <v>7690</v>
      </c>
      <c r="BS528" s="1" t="s">
        <v>14</v>
      </c>
      <c r="BT528">
        <v>52</v>
      </c>
      <c r="BU528" s="1" t="s">
        <v>7</v>
      </c>
      <c r="BV528" s="1" t="s">
        <v>1961</v>
      </c>
      <c r="BW528">
        <v>160</v>
      </c>
      <c r="BX528" s="1" t="s">
        <v>7712</v>
      </c>
      <c r="BY528">
        <v>3905.5</v>
      </c>
      <c r="BZ528">
        <v>624880</v>
      </c>
      <c r="CA528">
        <v>0.25</v>
      </c>
      <c r="CB528">
        <v>2929.125</v>
      </c>
      <c r="CC528">
        <v>468660</v>
      </c>
      <c r="CD528">
        <v>0.1</v>
      </c>
      <c r="CE528">
        <v>46866</v>
      </c>
      <c r="CF528">
        <v>0</v>
      </c>
      <c r="CG528">
        <v>0</v>
      </c>
      <c r="CH528">
        <v>46866</v>
      </c>
      <c r="CI528">
        <v>421794</v>
      </c>
      <c r="CJ528">
        <v>468660</v>
      </c>
      <c r="CK528">
        <v>2929.125</v>
      </c>
    </row>
    <row r="529" spans="62:89" x14ac:dyDescent="0.25">
      <c r="BJ529" s="1" t="s">
        <v>1178</v>
      </c>
      <c r="BK529" s="1" t="s">
        <v>1179</v>
      </c>
      <c r="BL529" s="1" t="str">
        <f>VLOOKUP(BK529,INVENTARIOHABITTA[#All],8,FALSE)</f>
        <v>PREMIUM AA</v>
      </c>
      <c r="BO529" s="1" t="s">
        <v>2767</v>
      </c>
      <c r="BP529" s="1" t="s">
        <v>8199</v>
      </c>
      <c r="BQ529" s="1" t="s">
        <v>7638</v>
      </c>
      <c r="BR529" s="1" t="s">
        <v>7690</v>
      </c>
      <c r="BS529" s="1" t="s">
        <v>14</v>
      </c>
      <c r="BT529">
        <v>53</v>
      </c>
      <c r="BU529" s="1" t="s">
        <v>7</v>
      </c>
      <c r="BV529" s="1" t="s">
        <v>1961</v>
      </c>
      <c r="BW529">
        <v>160</v>
      </c>
      <c r="BX529" s="1" t="s">
        <v>7712</v>
      </c>
      <c r="BY529">
        <v>3905.5</v>
      </c>
      <c r="BZ529">
        <v>624880</v>
      </c>
      <c r="CA529">
        <v>0.25</v>
      </c>
      <c r="CB529">
        <v>2929.125</v>
      </c>
      <c r="CC529">
        <v>468660</v>
      </c>
      <c r="CD529">
        <v>0.1</v>
      </c>
      <c r="CE529">
        <v>46866</v>
      </c>
      <c r="CF529">
        <v>0</v>
      </c>
      <c r="CG529">
        <v>0</v>
      </c>
      <c r="CH529">
        <v>46866</v>
      </c>
      <c r="CI529">
        <v>421794</v>
      </c>
      <c r="CJ529">
        <v>468660</v>
      </c>
      <c r="CK529">
        <v>2929.125</v>
      </c>
    </row>
    <row r="530" spans="62:89" x14ac:dyDescent="0.25">
      <c r="BJ530" s="1" t="s">
        <v>1180</v>
      </c>
      <c r="BK530" s="1" t="s">
        <v>1181</v>
      </c>
      <c r="BL530" s="1" t="str">
        <f>VLOOKUP(BK530,INVENTARIOHABITTA[#All],8,FALSE)</f>
        <v>PREMIUM AA</v>
      </c>
      <c r="BO530" s="1" t="s">
        <v>2769</v>
      </c>
      <c r="BP530" s="1" t="s">
        <v>8200</v>
      </c>
      <c r="BQ530" s="1" t="s">
        <v>7638</v>
      </c>
      <c r="BR530" s="1" t="s">
        <v>7690</v>
      </c>
      <c r="BS530" s="1" t="s">
        <v>14</v>
      </c>
      <c r="BT530">
        <v>54</v>
      </c>
      <c r="BU530" s="1" t="s">
        <v>7</v>
      </c>
      <c r="BV530" s="1" t="s">
        <v>1961</v>
      </c>
      <c r="BW530">
        <v>160</v>
      </c>
      <c r="BX530" s="1" t="s">
        <v>7712</v>
      </c>
      <c r="BY530">
        <v>3905.5</v>
      </c>
      <c r="BZ530">
        <v>624880</v>
      </c>
      <c r="CA530">
        <v>0.25</v>
      </c>
      <c r="CB530">
        <v>2929.125</v>
      </c>
      <c r="CC530">
        <v>468660</v>
      </c>
      <c r="CD530">
        <v>0.1</v>
      </c>
      <c r="CE530">
        <v>46866</v>
      </c>
      <c r="CF530">
        <v>0</v>
      </c>
      <c r="CG530">
        <v>0</v>
      </c>
      <c r="CH530">
        <v>46866</v>
      </c>
      <c r="CI530">
        <v>421794</v>
      </c>
      <c r="CJ530">
        <v>468660</v>
      </c>
      <c r="CK530">
        <v>2929.125</v>
      </c>
    </row>
    <row r="531" spans="62:89" x14ac:dyDescent="0.25">
      <c r="BJ531" s="1" t="s">
        <v>1182</v>
      </c>
      <c r="BK531" s="1" t="s">
        <v>1183</v>
      </c>
      <c r="BL531" s="1" t="str">
        <f>VLOOKUP(BK531,INVENTARIOHABITTA[#All],8,FALSE)</f>
        <v>ESTANDAR A</v>
      </c>
      <c r="BO531" s="1" t="s">
        <v>2771</v>
      </c>
      <c r="BP531" s="1" t="s">
        <v>8201</v>
      </c>
      <c r="BQ531" s="1" t="s">
        <v>7638</v>
      </c>
      <c r="BR531" s="1" t="s">
        <v>7690</v>
      </c>
      <c r="BS531" s="1" t="s">
        <v>14</v>
      </c>
      <c r="BT531">
        <v>55</v>
      </c>
      <c r="BU531" s="1" t="s">
        <v>7</v>
      </c>
      <c r="BV531" s="1" t="s">
        <v>1961</v>
      </c>
      <c r="BW531">
        <v>160</v>
      </c>
      <c r="BX531" s="1" t="s">
        <v>7712</v>
      </c>
      <c r="BY531">
        <v>3905.5</v>
      </c>
      <c r="BZ531">
        <v>624880</v>
      </c>
      <c r="CA531">
        <v>0.25</v>
      </c>
      <c r="CB531">
        <v>2929.125</v>
      </c>
      <c r="CC531">
        <v>468660</v>
      </c>
      <c r="CD531">
        <v>0.1</v>
      </c>
      <c r="CE531">
        <v>46866</v>
      </c>
      <c r="CF531">
        <v>0</v>
      </c>
      <c r="CG531">
        <v>0</v>
      </c>
      <c r="CH531">
        <v>46866</v>
      </c>
      <c r="CI531">
        <v>421794</v>
      </c>
      <c r="CJ531">
        <v>468660</v>
      </c>
      <c r="CK531">
        <v>2929.125</v>
      </c>
    </row>
    <row r="532" spans="62:89" x14ac:dyDescent="0.25">
      <c r="BJ532" s="1" t="s">
        <v>1184</v>
      </c>
      <c r="BK532" s="1" t="s">
        <v>1185</v>
      </c>
      <c r="BL532" s="1" t="str">
        <f>VLOOKUP(BK532,INVENTARIOHABITTA[#All],8,FALSE)</f>
        <v>ESTANDAR A</v>
      </c>
      <c r="BO532" s="1" t="s">
        <v>2773</v>
      </c>
      <c r="BP532" s="1" t="s">
        <v>8202</v>
      </c>
      <c r="BQ532" s="1" t="s">
        <v>7638</v>
      </c>
      <c r="BR532" s="1" t="s">
        <v>7690</v>
      </c>
      <c r="BS532" s="1" t="s">
        <v>14</v>
      </c>
      <c r="BT532">
        <v>56</v>
      </c>
      <c r="BU532" s="1" t="s">
        <v>7</v>
      </c>
      <c r="BV532" s="1" t="s">
        <v>1961</v>
      </c>
      <c r="BW532">
        <v>160</v>
      </c>
      <c r="BX532" s="1" t="s">
        <v>7712</v>
      </c>
      <c r="BY532">
        <v>3905.5</v>
      </c>
      <c r="BZ532">
        <v>624880</v>
      </c>
      <c r="CA532">
        <v>0.3</v>
      </c>
      <c r="CB532">
        <v>2733.8500000000004</v>
      </c>
      <c r="CC532">
        <v>437416.00000000006</v>
      </c>
      <c r="CD532">
        <v>0.1</v>
      </c>
      <c r="CE532">
        <v>43741.600000000006</v>
      </c>
      <c r="CF532">
        <v>0</v>
      </c>
      <c r="CG532">
        <v>0</v>
      </c>
      <c r="CH532">
        <v>43741.600000000006</v>
      </c>
      <c r="CI532">
        <v>393674.4</v>
      </c>
      <c r="CJ532">
        <v>437416</v>
      </c>
      <c r="CK532">
        <v>2733.85</v>
      </c>
    </row>
    <row r="533" spans="62:89" x14ac:dyDescent="0.25">
      <c r="BJ533" s="1" t="s">
        <v>1186</v>
      </c>
      <c r="BK533" s="1" t="s">
        <v>1187</v>
      </c>
      <c r="BL533" s="1" t="str">
        <f>VLOOKUP(BK533,INVENTARIOHABITTA[#All],8,FALSE)</f>
        <v>ESTANDAR A</v>
      </c>
      <c r="BO533" s="1" t="s">
        <v>2775</v>
      </c>
      <c r="BP533" s="1" t="s">
        <v>8203</v>
      </c>
      <c r="BQ533" s="1" t="s">
        <v>7638</v>
      </c>
      <c r="BR533" s="1" t="s">
        <v>7690</v>
      </c>
      <c r="BS533" s="1" t="s">
        <v>14</v>
      </c>
      <c r="BT533">
        <v>57</v>
      </c>
      <c r="BU533" s="1" t="s">
        <v>7</v>
      </c>
      <c r="BV533" s="1" t="s">
        <v>1961</v>
      </c>
      <c r="BW533">
        <v>160</v>
      </c>
      <c r="BX533" s="1" t="s">
        <v>7712</v>
      </c>
      <c r="BY533">
        <v>3905.5</v>
      </c>
      <c r="BZ533">
        <v>624880</v>
      </c>
      <c r="CA533">
        <v>0.25</v>
      </c>
      <c r="CB533">
        <v>2929.125</v>
      </c>
      <c r="CC533">
        <v>468660</v>
      </c>
      <c r="CD533">
        <v>0.1</v>
      </c>
      <c r="CE533">
        <v>46866</v>
      </c>
      <c r="CF533">
        <v>0</v>
      </c>
      <c r="CG533">
        <v>0</v>
      </c>
      <c r="CH533">
        <v>46866</v>
      </c>
      <c r="CI533">
        <v>421794</v>
      </c>
      <c r="CJ533">
        <v>468660</v>
      </c>
      <c r="CK533">
        <v>2929.125</v>
      </c>
    </row>
    <row r="534" spans="62:89" x14ac:dyDescent="0.25">
      <c r="BJ534" s="1" t="s">
        <v>1188</v>
      </c>
      <c r="BK534" s="1" t="s">
        <v>1189</v>
      </c>
      <c r="BL534" s="1" t="str">
        <f>VLOOKUP(BK534,INVENTARIOHABITTA[#All],8,FALSE)</f>
        <v>ESTANDAR A</v>
      </c>
      <c r="BO534" s="1" t="s">
        <v>2777</v>
      </c>
      <c r="BP534" s="1" t="s">
        <v>8204</v>
      </c>
      <c r="BQ534" s="1" t="s">
        <v>7638</v>
      </c>
      <c r="BR534" s="1" t="s">
        <v>7690</v>
      </c>
      <c r="BS534" s="1" t="s">
        <v>14</v>
      </c>
      <c r="BT534">
        <v>58</v>
      </c>
      <c r="BU534" s="1" t="s">
        <v>7</v>
      </c>
      <c r="BV534" s="1" t="s">
        <v>1961</v>
      </c>
      <c r="BW534">
        <v>160</v>
      </c>
      <c r="BX534" s="1" t="s">
        <v>7712</v>
      </c>
      <c r="BY534">
        <v>3905.5</v>
      </c>
      <c r="BZ534">
        <v>624880</v>
      </c>
      <c r="CA534">
        <v>0.25</v>
      </c>
      <c r="CB534">
        <v>2929.125</v>
      </c>
      <c r="CC534">
        <v>468660</v>
      </c>
      <c r="CD534">
        <v>0.1</v>
      </c>
      <c r="CE534">
        <v>46866</v>
      </c>
      <c r="CF534">
        <v>0</v>
      </c>
      <c r="CG534">
        <v>0</v>
      </c>
      <c r="CH534">
        <v>46866</v>
      </c>
      <c r="CI534">
        <v>421794</v>
      </c>
      <c r="CJ534">
        <v>468660</v>
      </c>
      <c r="CK534">
        <v>2929.125</v>
      </c>
    </row>
    <row r="535" spans="62:89" x14ac:dyDescent="0.25">
      <c r="BJ535" s="1" t="s">
        <v>1190</v>
      </c>
      <c r="BK535" s="1" t="s">
        <v>1191</v>
      </c>
      <c r="BL535" s="1" t="str">
        <f>VLOOKUP(BK535,INVENTARIOHABITTA[#All],8,FALSE)</f>
        <v>ESTANDAR A</v>
      </c>
      <c r="BO535" s="1" t="s">
        <v>2779</v>
      </c>
      <c r="BP535" s="1" t="s">
        <v>8205</v>
      </c>
      <c r="BQ535" s="1" t="s">
        <v>7638</v>
      </c>
      <c r="BR535" s="1" t="s">
        <v>7690</v>
      </c>
      <c r="BS535" s="1" t="s">
        <v>14</v>
      </c>
      <c r="BT535">
        <v>59</v>
      </c>
      <c r="BU535" s="1" t="s">
        <v>7</v>
      </c>
      <c r="BV535" s="1" t="s">
        <v>1961</v>
      </c>
      <c r="BW535">
        <v>160</v>
      </c>
      <c r="BX535" s="1" t="s">
        <v>7712</v>
      </c>
      <c r="BY535">
        <v>3905.5</v>
      </c>
      <c r="BZ535">
        <v>624880</v>
      </c>
      <c r="CA535">
        <v>0.25</v>
      </c>
      <c r="CB535">
        <v>2929.125</v>
      </c>
      <c r="CC535">
        <v>468660</v>
      </c>
      <c r="CD535">
        <v>0.1</v>
      </c>
      <c r="CE535">
        <v>46866</v>
      </c>
      <c r="CF535">
        <v>0.1</v>
      </c>
      <c r="CG535">
        <v>4686.6000000000004</v>
      </c>
      <c r="CH535">
        <v>42179.4</v>
      </c>
      <c r="CI535">
        <v>421794</v>
      </c>
      <c r="CJ535">
        <v>463973.4</v>
      </c>
      <c r="CK535">
        <v>2899.8337500000002</v>
      </c>
    </row>
    <row r="536" spans="62:89" x14ac:dyDescent="0.25">
      <c r="BJ536" s="1" t="s">
        <v>1192</v>
      </c>
      <c r="BK536" s="1" t="s">
        <v>1193</v>
      </c>
      <c r="BL536" s="1" t="str">
        <f>VLOOKUP(BK536,INVENTARIOHABITTA[#All],8,FALSE)</f>
        <v>ESTANDAR A</v>
      </c>
      <c r="BO536" s="1" t="s">
        <v>2781</v>
      </c>
      <c r="BP536" s="1" t="s">
        <v>8206</v>
      </c>
      <c r="BQ536" s="1" t="s">
        <v>7638</v>
      </c>
      <c r="BR536" s="1" t="s">
        <v>7690</v>
      </c>
      <c r="BS536" s="1" t="s">
        <v>14</v>
      </c>
      <c r="BT536">
        <v>60</v>
      </c>
      <c r="BU536" s="1" t="s">
        <v>7</v>
      </c>
      <c r="BV536" s="1" t="s">
        <v>1961</v>
      </c>
      <c r="BW536">
        <v>160</v>
      </c>
      <c r="BX536" s="1" t="s">
        <v>7712</v>
      </c>
      <c r="BY536">
        <v>3905.5</v>
      </c>
      <c r="BZ536">
        <v>624880</v>
      </c>
      <c r="CA536">
        <v>0.25</v>
      </c>
      <c r="CB536">
        <v>2929.125</v>
      </c>
      <c r="CC536">
        <v>468660</v>
      </c>
      <c r="CD536">
        <v>0.1</v>
      </c>
      <c r="CE536">
        <v>46866</v>
      </c>
      <c r="CF536">
        <v>0.1</v>
      </c>
      <c r="CG536">
        <v>4686.6000000000004</v>
      </c>
      <c r="CH536">
        <v>42179.4</v>
      </c>
      <c r="CI536">
        <v>421794</v>
      </c>
      <c r="CJ536">
        <v>463973.4</v>
      </c>
      <c r="CK536">
        <v>2899.8337500000002</v>
      </c>
    </row>
    <row r="537" spans="62:89" x14ac:dyDescent="0.25">
      <c r="BJ537" s="1" t="s">
        <v>1194</v>
      </c>
      <c r="BK537" s="1" t="s">
        <v>1195</v>
      </c>
      <c r="BL537" s="1" t="str">
        <f>VLOOKUP(BK537,INVENTARIOHABITTA[#All],8,FALSE)</f>
        <v>ESTANDAR A</v>
      </c>
      <c r="BO537" s="1" t="s">
        <v>2783</v>
      </c>
      <c r="BP537" s="1" t="s">
        <v>8207</v>
      </c>
      <c r="BQ537" s="1" t="s">
        <v>7638</v>
      </c>
      <c r="BR537" s="1" t="s">
        <v>7690</v>
      </c>
      <c r="BS537" s="1" t="s">
        <v>14</v>
      </c>
      <c r="BT537">
        <v>61</v>
      </c>
      <c r="BU537" s="1" t="s">
        <v>7</v>
      </c>
      <c r="BV537" s="1" t="s">
        <v>1961</v>
      </c>
      <c r="BW537">
        <v>160</v>
      </c>
      <c r="BX537" s="1" t="s">
        <v>7712</v>
      </c>
      <c r="BY537">
        <v>3905.5</v>
      </c>
      <c r="BZ537">
        <v>624880</v>
      </c>
      <c r="CA537">
        <v>0.25</v>
      </c>
      <c r="CB537">
        <v>2929.125</v>
      </c>
      <c r="CC537">
        <v>468660</v>
      </c>
      <c r="CD537">
        <v>0.1</v>
      </c>
      <c r="CE537">
        <v>46866</v>
      </c>
      <c r="CF537">
        <v>0.1</v>
      </c>
      <c r="CG537">
        <v>4686.6000000000004</v>
      </c>
      <c r="CH537">
        <v>42179.4</v>
      </c>
      <c r="CI537">
        <v>421794</v>
      </c>
      <c r="CJ537">
        <v>463973.4</v>
      </c>
      <c r="CK537">
        <v>2899.8337500000002</v>
      </c>
    </row>
    <row r="538" spans="62:89" x14ac:dyDescent="0.25">
      <c r="BJ538" s="1" t="s">
        <v>1196</v>
      </c>
      <c r="BK538" s="1" t="s">
        <v>1197</v>
      </c>
      <c r="BL538" s="1" t="str">
        <f>VLOOKUP(BK538,INVENTARIOHABITTA[#All],8,FALSE)</f>
        <v>ESTANDAR A</v>
      </c>
      <c r="BO538" s="1" t="s">
        <v>2785</v>
      </c>
      <c r="BP538" s="1" t="s">
        <v>8208</v>
      </c>
      <c r="BQ538" s="1" t="s">
        <v>7638</v>
      </c>
      <c r="BR538" s="1" t="s">
        <v>7690</v>
      </c>
      <c r="BS538" s="1" t="s">
        <v>14</v>
      </c>
      <c r="BT538">
        <v>62</v>
      </c>
      <c r="BU538" s="1" t="s">
        <v>7</v>
      </c>
      <c r="BV538" s="1" t="s">
        <v>1961</v>
      </c>
      <c r="BW538">
        <v>160</v>
      </c>
      <c r="BX538" s="1" t="s">
        <v>7712</v>
      </c>
      <c r="BY538">
        <v>3905.5</v>
      </c>
      <c r="BZ538">
        <v>624880</v>
      </c>
      <c r="CA538">
        <v>0.25</v>
      </c>
      <c r="CB538">
        <v>2929.125</v>
      </c>
      <c r="CC538">
        <v>468660</v>
      </c>
      <c r="CD538">
        <v>0.1</v>
      </c>
      <c r="CE538">
        <v>46866</v>
      </c>
      <c r="CF538">
        <v>0.1</v>
      </c>
      <c r="CG538">
        <v>4686.6000000000004</v>
      </c>
      <c r="CH538">
        <v>42179.4</v>
      </c>
      <c r="CI538">
        <v>421794</v>
      </c>
      <c r="CJ538">
        <v>463973.4</v>
      </c>
      <c r="CK538">
        <v>2899.8337500000002</v>
      </c>
    </row>
    <row r="539" spans="62:89" x14ac:dyDescent="0.25">
      <c r="BJ539" s="1" t="s">
        <v>1198</v>
      </c>
      <c r="BK539" s="1" t="s">
        <v>1199</v>
      </c>
      <c r="BL539" s="1" t="str">
        <f>VLOOKUP(BK539,INVENTARIOHABITTA[#All],8,FALSE)</f>
        <v>ESTANDAR A</v>
      </c>
      <c r="BO539" s="1" t="s">
        <v>2787</v>
      </c>
      <c r="BP539" s="1" t="s">
        <v>8209</v>
      </c>
      <c r="BQ539" s="1" t="s">
        <v>7638</v>
      </c>
      <c r="BR539" s="1" t="s">
        <v>7690</v>
      </c>
      <c r="BS539" s="1" t="s">
        <v>14</v>
      </c>
      <c r="BT539">
        <v>63</v>
      </c>
      <c r="BU539" s="1" t="s">
        <v>7</v>
      </c>
      <c r="BV539" s="1" t="s">
        <v>146</v>
      </c>
      <c r="BW539">
        <v>160</v>
      </c>
      <c r="BX539" s="1" t="s">
        <v>7712</v>
      </c>
      <c r="BY539">
        <v>4100.78</v>
      </c>
      <c r="BZ539">
        <v>656124.79999999993</v>
      </c>
      <c r="CA539">
        <v>0.25</v>
      </c>
      <c r="CB539">
        <v>3075.585</v>
      </c>
      <c r="CC539">
        <v>492093.6</v>
      </c>
      <c r="CD539">
        <v>0.1</v>
      </c>
      <c r="CE539">
        <v>49209.36</v>
      </c>
      <c r="CF539">
        <v>0.1</v>
      </c>
      <c r="CG539">
        <v>4920.9360000000006</v>
      </c>
      <c r="CH539">
        <v>44288.423999999999</v>
      </c>
      <c r="CI539">
        <v>442884.24</v>
      </c>
      <c r="CJ539">
        <v>487172.66399999999</v>
      </c>
      <c r="CK539">
        <v>3044.82915</v>
      </c>
    </row>
    <row r="540" spans="62:89" x14ac:dyDescent="0.25">
      <c r="BJ540" s="1" t="s">
        <v>1200</v>
      </c>
      <c r="BK540" s="1" t="s">
        <v>1201</v>
      </c>
      <c r="BL540" s="1" t="str">
        <f>VLOOKUP(BK540,INVENTARIOHABITTA[#All],8,FALSE)</f>
        <v>ESTANDAR A</v>
      </c>
      <c r="BO540" s="1" t="s">
        <v>2789</v>
      </c>
      <c r="BP540" s="1" t="s">
        <v>8210</v>
      </c>
      <c r="BQ540" s="1" t="s">
        <v>7638</v>
      </c>
      <c r="BR540" s="1" t="s">
        <v>7690</v>
      </c>
      <c r="BS540" s="1" t="s">
        <v>14</v>
      </c>
      <c r="BT540">
        <v>64</v>
      </c>
      <c r="BU540" s="1" t="s">
        <v>7</v>
      </c>
      <c r="BV540" s="1" t="s">
        <v>146</v>
      </c>
      <c r="BW540">
        <v>160</v>
      </c>
      <c r="BX540" s="1" t="s">
        <v>7712</v>
      </c>
      <c r="BY540">
        <v>4100.78</v>
      </c>
      <c r="BZ540">
        <v>656124.79999999993</v>
      </c>
      <c r="CA540">
        <v>0.25</v>
      </c>
      <c r="CB540">
        <v>3075.585</v>
      </c>
      <c r="CC540">
        <v>492093.6</v>
      </c>
      <c r="CD540">
        <v>0.1</v>
      </c>
      <c r="CE540">
        <v>49209.36</v>
      </c>
      <c r="CF540">
        <v>0.1</v>
      </c>
      <c r="CG540">
        <v>4920.9360000000006</v>
      </c>
      <c r="CH540">
        <v>44288.423999999999</v>
      </c>
      <c r="CI540">
        <v>442884.24</v>
      </c>
      <c r="CJ540">
        <v>487172.66399999999</v>
      </c>
      <c r="CK540">
        <v>3044.82915</v>
      </c>
    </row>
    <row r="541" spans="62:89" x14ac:dyDescent="0.25">
      <c r="BJ541" s="1" t="s">
        <v>1202</v>
      </c>
      <c r="BK541" s="1" t="s">
        <v>1203</v>
      </c>
      <c r="BL541" s="1" t="str">
        <f>VLOOKUP(BK541,INVENTARIOHABITTA[#All],8,FALSE)</f>
        <v>ESTANDAR A</v>
      </c>
      <c r="BO541" s="1" t="s">
        <v>2791</v>
      </c>
      <c r="BP541" s="1" t="s">
        <v>8211</v>
      </c>
      <c r="BQ541" s="1" t="s">
        <v>7638</v>
      </c>
      <c r="BR541" s="1" t="s">
        <v>7690</v>
      </c>
      <c r="BS541" s="1" t="s">
        <v>14</v>
      </c>
      <c r="BT541">
        <v>65</v>
      </c>
      <c r="BU541" s="1" t="s">
        <v>7</v>
      </c>
      <c r="BV541" s="1" t="s">
        <v>146</v>
      </c>
      <c r="BW541">
        <v>160</v>
      </c>
      <c r="BX541" s="1" t="s">
        <v>7712</v>
      </c>
      <c r="BY541">
        <v>4100.78</v>
      </c>
      <c r="BZ541">
        <v>656124.79999999993</v>
      </c>
      <c r="CA541">
        <v>0.25</v>
      </c>
      <c r="CB541">
        <v>3075.585</v>
      </c>
      <c r="CC541">
        <v>492093.6</v>
      </c>
      <c r="CD541">
        <v>0.1</v>
      </c>
      <c r="CE541">
        <v>49209.36</v>
      </c>
      <c r="CF541">
        <v>0</v>
      </c>
      <c r="CG541">
        <v>0</v>
      </c>
      <c r="CH541">
        <v>49209.36</v>
      </c>
      <c r="CI541">
        <v>442884.24</v>
      </c>
      <c r="CJ541">
        <v>492093.6</v>
      </c>
      <c r="CK541">
        <v>3075.585</v>
      </c>
    </row>
    <row r="542" spans="62:89" x14ac:dyDescent="0.25">
      <c r="BJ542" s="1" t="s">
        <v>1204</v>
      </c>
      <c r="BK542" s="1" t="s">
        <v>1205</v>
      </c>
      <c r="BL542" s="1" t="str">
        <f>VLOOKUP(BK542,INVENTARIOHABITTA[#All],8,FALSE)</f>
        <v>ESTANDAR A</v>
      </c>
      <c r="BO542" s="1" t="s">
        <v>2793</v>
      </c>
      <c r="BP542" s="1" t="s">
        <v>8212</v>
      </c>
      <c r="BQ542" s="1" t="s">
        <v>7638</v>
      </c>
      <c r="BR542" s="1" t="s">
        <v>7690</v>
      </c>
      <c r="BS542" s="1" t="s">
        <v>14</v>
      </c>
      <c r="BT542">
        <v>66</v>
      </c>
      <c r="BU542" s="1" t="s">
        <v>7</v>
      </c>
      <c r="BV542" s="1" t="s">
        <v>146</v>
      </c>
      <c r="BW542">
        <v>160</v>
      </c>
      <c r="BX542" s="1" t="s">
        <v>7712</v>
      </c>
      <c r="BY542">
        <v>4100.7749999999996</v>
      </c>
      <c r="BZ542">
        <v>656124</v>
      </c>
      <c r="CA542">
        <v>0.315</v>
      </c>
      <c r="CB542">
        <v>2809.0308749999995</v>
      </c>
      <c r="CC542">
        <v>449444.93999999994</v>
      </c>
      <c r="CD542">
        <v>9.002605524939275E-2</v>
      </c>
      <c r="CE542">
        <v>40461.755000000005</v>
      </c>
      <c r="CF542">
        <v>0.11107896827510323</v>
      </c>
      <c r="CG542">
        <v>4494.45</v>
      </c>
      <c r="CH542">
        <v>35967.305000000008</v>
      </c>
      <c r="CI542">
        <v>408983.17499999993</v>
      </c>
      <c r="CJ542">
        <v>444950.47999999992</v>
      </c>
      <c r="CK542">
        <v>2780.9404999999997</v>
      </c>
    </row>
    <row r="543" spans="62:89" x14ac:dyDescent="0.25">
      <c r="BJ543" s="1" t="s">
        <v>1206</v>
      </c>
      <c r="BK543" s="1" t="s">
        <v>1207</v>
      </c>
      <c r="BL543" s="1" t="str">
        <f>VLOOKUP(BK543,INVENTARIOHABITTA[#All],8,FALSE)</f>
        <v>ESTANDAR A</v>
      </c>
      <c r="BO543" s="1" t="s">
        <v>2795</v>
      </c>
      <c r="BP543" s="1" t="s">
        <v>8213</v>
      </c>
      <c r="BQ543" s="1" t="s">
        <v>7638</v>
      </c>
      <c r="BR543" s="1" t="s">
        <v>7690</v>
      </c>
      <c r="BS543" s="1" t="s">
        <v>14</v>
      </c>
      <c r="BT543">
        <v>67</v>
      </c>
      <c r="BU543" s="1" t="s">
        <v>7</v>
      </c>
      <c r="BV543" s="1" t="s">
        <v>146</v>
      </c>
      <c r="BW543">
        <v>160</v>
      </c>
      <c r="BX543" s="1" t="s">
        <v>7712</v>
      </c>
      <c r="BY543">
        <v>4100.78</v>
      </c>
      <c r="BZ543">
        <v>656124.79999999993</v>
      </c>
      <c r="CA543">
        <v>0.25</v>
      </c>
      <c r="CB543">
        <v>3075.585</v>
      </c>
      <c r="CC543">
        <v>492093.6</v>
      </c>
      <c r="CD543">
        <v>9.9999878071976564E-2</v>
      </c>
      <c r="CE543">
        <v>49209.3</v>
      </c>
      <c r="CF543">
        <v>0.1</v>
      </c>
      <c r="CG543">
        <v>4920.93</v>
      </c>
      <c r="CH543">
        <v>44288.37</v>
      </c>
      <c r="CI543">
        <v>442883.7</v>
      </c>
      <c r="CJ543">
        <v>487172.07</v>
      </c>
      <c r="CK543">
        <v>3044.8254375000001</v>
      </c>
    </row>
    <row r="544" spans="62:89" x14ac:dyDescent="0.25">
      <c r="BJ544" s="1" t="s">
        <v>1208</v>
      </c>
      <c r="BK544" s="1" t="s">
        <v>1209</v>
      </c>
      <c r="BL544" s="1" t="str">
        <f>VLOOKUP(BK544,INVENTARIOHABITTA[#All],8,FALSE)</f>
        <v>ESTANDAR A</v>
      </c>
      <c r="BO544" s="1" t="s">
        <v>2797</v>
      </c>
      <c r="BP544" s="1" t="s">
        <v>8214</v>
      </c>
      <c r="BQ544" s="1" t="s">
        <v>7638</v>
      </c>
      <c r="BR544" s="1" t="s">
        <v>7690</v>
      </c>
      <c r="BS544" s="1" t="s">
        <v>14</v>
      </c>
      <c r="BT544">
        <v>68</v>
      </c>
      <c r="BU544" s="1" t="s">
        <v>7</v>
      </c>
      <c r="BV544" s="1" t="s">
        <v>146</v>
      </c>
      <c r="BW544">
        <v>160</v>
      </c>
      <c r="BX544" s="1" t="s">
        <v>7712</v>
      </c>
      <c r="BY544">
        <v>4100.78</v>
      </c>
      <c r="BZ544">
        <v>656124.79999999993</v>
      </c>
      <c r="CA544">
        <v>0.27500000000000002</v>
      </c>
      <c r="CB544">
        <v>2973.0654999999997</v>
      </c>
      <c r="CC544">
        <v>475690.48</v>
      </c>
      <c r="CD544">
        <v>0.1</v>
      </c>
      <c r="CE544">
        <v>47569.048000000003</v>
      </c>
      <c r="CF544">
        <v>0.1</v>
      </c>
      <c r="CG544">
        <v>4756.9048000000003</v>
      </c>
      <c r="CH544">
        <v>42812.143200000006</v>
      </c>
      <c r="CI544">
        <v>428121.43199999997</v>
      </c>
      <c r="CJ544">
        <v>470933.57519999996</v>
      </c>
      <c r="CK544">
        <v>2943.3348449999999</v>
      </c>
    </row>
    <row r="545" spans="62:89" x14ac:dyDescent="0.25">
      <c r="BJ545" s="1" t="s">
        <v>1210</v>
      </c>
      <c r="BK545" s="1" t="s">
        <v>1211</v>
      </c>
      <c r="BL545" s="1" t="str">
        <f>VLOOKUP(BK545,INVENTARIOHABITTA[#All],8,FALSE)</f>
        <v>ESTANDAR A</v>
      </c>
      <c r="BO545" s="1" t="s">
        <v>2799</v>
      </c>
      <c r="BP545" s="1" t="s">
        <v>8215</v>
      </c>
      <c r="BQ545" s="1" t="s">
        <v>7638</v>
      </c>
      <c r="BR545" s="1" t="s">
        <v>7690</v>
      </c>
      <c r="BS545" s="1" t="s">
        <v>14</v>
      </c>
      <c r="BT545">
        <v>69</v>
      </c>
      <c r="BU545" s="1" t="s">
        <v>7</v>
      </c>
      <c r="BV545" s="1" t="s">
        <v>146</v>
      </c>
      <c r="BW545">
        <v>160</v>
      </c>
      <c r="BX545" s="1" t="s">
        <v>7712</v>
      </c>
      <c r="BY545">
        <v>4100.78</v>
      </c>
      <c r="BZ545">
        <v>656124.79999999993</v>
      </c>
      <c r="CA545">
        <v>0.25</v>
      </c>
      <c r="CB545">
        <v>3075.585</v>
      </c>
      <c r="CC545">
        <v>492093.6</v>
      </c>
      <c r="CD545">
        <v>9.9999878071976564E-2</v>
      </c>
      <c r="CE545">
        <v>49209.3</v>
      </c>
      <c r="CF545">
        <v>0.1</v>
      </c>
      <c r="CG545">
        <v>4920.93</v>
      </c>
      <c r="CH545">
        <v>44288.37</v>
      </c>
      <c r="CI545">
        <v>442883.7</v>
      </c>
      <c r="CJ545">
        <v>487172.07</v>
      </c>
      <c r="CK545">
        <v>3044.8254375000001</v>
      </c>
    </row>
    <row r="546" spans="62:89" x14ac:dyDescent="0.25">
      <c r="BJ546" s="1" t="s">
        <v>1212</v>
      </c>
      <c r="BK546" s="1" t="s">
        <v>1213</v>
      </c>
      <c r="BL546" s="1" t="str">
        <f>VLOOKUP(BK546,INVENTARIOHABITTA[#All],8,FALSE)</f>
        <v>ESTANDAR A</v>
      </c>
      <c r="BO546" s="1" t="s">
        <v>2801</v>
      </c>
      <c r="BP546" s="1" t="s">
        <v>8216</v>
      </c>
      <c r="BQ546" s="1" t="s">
        <v>7638</v>
      </c>
      <c r="BR546" s="1" t="s">
        <v>7690</v>
      </c>
      <c r="BS546" s="1" t="s">
        <v>14</v>
      </c>
      <c r="BT546">
        <v>70</v>
      </c>
      <c r="BU546" s="1" t="s">
        <v>7</v>
      </c>
      <c r="BV546" s="1" t="s">
        <v>146</v>
      </c>
      <c r="BW546">
        <v>160</v>
      </c>
      <c r="BX546" s="1" t="s">
        <v>7712</v>
      </c>
      <c r="BY546">
        <v>4100.78</v>
      </c>
      <c r="BZ546">
        <v>656124.79999999993</v>
      </c>
      <c r="CA546">
        <v>0.28000000000000003</v>
      </c>
      <c r="CB546">
        <v>2952.5616</v>
      </c>
      <c r="CC546">
        <v>472409.85600000003</v>
      </c>
      <c r="CD546">
        <v>0.1</v>
      </c>
      <c r="CE546">
        <v>47240.985600000007</v>
      </c>
      <c r="CF546">
        <v>0.1</v>
      </c>
      <c r="CG546">
        <v>4724.0985600000013</v>
      </c>
      <c r="CH546">
        <v>42516.887040000009</v>
      </c>
      <c r="CI546">
        <v>425168.87040000001</v>
      </c>
      <c r="CJ546">
        <v>467685.75744000002</v>
      </c>
      <c r="CK546">
        <v>2923.0359840000001</v>
      </c>
    </row>
    <row r="547" spans="62:89" x14ac:dyDescent="0.25">
      <c r="BJ547" s="1" t="s">
        <v>1214</v>
      </c>
      <c r="BK547" s="1" t="s">
        <v>1215</v>
      </c>
      <c r="BL547" s="1" t="str">
        <f>VLOOKUP(BK547,INVENTARIOHABITTA[#All],8,FALSE)</f>
        <v>ESTANDAR A</v>
      </c>
      <c r="BO547" s="1" t="s">
        <v>2803</v>
      </c>
      <c r="BP547" s="1" t="s">
        <v>8217</v>
      </c>
      <c r="BQ547" s="1" t="s">
        <v>7638</v>
      </c>
      <c r="BR547" s="1" t="s">
        <v>7690</v>
      </c>
      <c r="BS547" s="1" t="s">
        <v>14</v>
      </c>
      <c r="BT547">
        <v>71</v>
      </c>
      <c r="BU547" s="1" t="s">
        <v>7</v>
      </c>
      <c r="BV547" s="1" t="s">
        <v>146</v>
      </c>
      <c r="BW547">
        <v>140</v>
      </c>
      <c r="BX547" s="1" t="s">
        <v>7712</v>
      </c>
      <c r="BY547">
        <v>4100.8</v>
      </c>
      <c r="BZ547">
        <v>574112</v>
      </c>
      <c r="CA547">
        <v>0.25</v>
      </c>
      <c r="CB547">
        <v>3075.6000000000004</v>
      </c>
      <c r="CC547">
        <v>430584.00000000006</v>
      </c>
      <c r="CD547">
        <v>0.1</v>
      </c>
      <c r="CE547">
        <v>43058.400000000009</v>
      </c>
      <c r="CF547">
        <v>0.1</v>
      </c>
      <c r="CG547">
        <v>4305.8400000000011</v>
      </c>
      <c r="CH547">
        <v>38752.560000000005</v>
      </c>
      <c r="CI547">
        <v>387525.60000000003</v>
      </c>
      <c r="CJ547">
        <v>426278.16000000003</v>
      </c>
      <c r="CK547">
        <v>3044.8440000000001</v>
      </c>
    </row>
    <row r="548" spans="62:89" x14ac:dyDescent="0.25">
      <c r="BJ548" s="1" t="s">
        <v>1216</v>
      </c>
      <c r="BK548" s="1" t="s">
        <v>1217</v>
      </c>
      <c r="BL548" s="1" t="str">
        <f>VLOOKUP(BK548,INVENTARIOHABITTA[#All],8,FALSE)</f>
        <v>ESTANDAR A</v>
      </c>
      <c r="BO548" s="1" t="s">
        <v>2805</v>
      </c>
      <c r="BP548" s="1" t="s">
        <v>8218</v>
      </c>
      <c r="BQ548" s="1" t="s">
        <v>7638</v>
      </c>
      <c r="BR548" s="1" t="s">
        <v>7690</v>
      </c>
      <c r="BS548" s="1" t="s">
        <v>14</v>
      </c>
      <c r="BT548">
        <v>72</v>
      </c>
      <c r="BU548" s="1" t="s">
        <v>7</v>
      </c>
      <c r="BV548" s="1" t="s">
        <v>1961</v>
      </c>
      <c r="BW548">
        <v>140</v>
      </c>
      <c r="BX548" s="1" t="s">
        <v>7712</v>
      </c>
      <c r="BY548">
        <v>3905.5</v>
      </c>
      <c r="BZ548">
        <v>546770</v>
      </c>
      <c r="CA548">
        <v>0.25</v>
      </c>
      <c r="CB548">
        <v>2929.125</v>
      </c>
      <c r="CC548">
        <v>410077.5</v>
      </c>
      <c r="CD548">
        <v>0.1</v>
      </c>
      <c r="CE548">
        <v>41007.75</v>
      </c>
      <c r="CF548">
        <v>0.10000000000000002</v>
      </c>
      <c r="CG548">
        <v>4100.7750000000005</v>
      </c>
      <c r="CH548">
        <v>36906.974999999999</v>
      </c>
      <c r="CI548">
        <v>369069.75</v>
      </c>
      <c r="CJ548">
        <v>405976.72499999998</v>
      </c>
      <c r="CK548">
        <v>2899.8337499999998</v>
      </c>
    </row>
    <row r="549" spans="62:89" x14ac:dyDescent="0.25">
      <c r="BJ549" s="1" t="s">
        <v>1218</v>
      </c>
      <c r="BK549" s="1" t="s">
        <v>1219</v>
      </c>
      <c r="BL549" s="1" t="str">
        <f>VLOOKUP(BK549,INVENTARIOHABITTA[#All],8,FALSE)</f>
        <v>PREMIUM A</v>
      </c>
      <c r="BO549" s="1" t="s">
        <v>2807</v>
      </c>
      <c r="BP549" s="1" t="s">
        <v>8219</v>
      </c>
      <c r="BQ549" s="1" t="s">
        <v>7638</v>
      </c>
      <c r="BR549" s="1" t="s">
        <v>7690</v>
      </c>
      <c r="BS549" s="1" t="s">
        <v>14</v>
      </c>
      <c r="BT549">
        <v>73</v>
      </c>
      <c r="BU549" s="1" t="s">
        <v>7</v>
      </c>
      <c r="BV549" s="1" t="s">
        <v>1961</v>
      </c>
      <c r="BW549">
        <v>140</v>
      </c>
      <c r="BX549" s="1" t="s">
        <v>7712</v>
      </c>
      <c r="BY549">
        <v>3905.5</v>
      </c>
      <c r="BZ549">
        <v>546770</v>
      </c>
      <c r="CA549">
        <v>0.25</v>
      </c>
      <c r="CB549">
        <v>2929.125</v>
      </c>
      <c r="CC549">
        <v>410077.5</v>
      </c>
      <c r="CD549">
        <v>0.1</v>
      </c>
      <c r="CE549">
        <v>41007.75</v>
      </c>
      <c r="CF549">
        <v>0</v>
      </c>
      <c r="CG549">
        <v>0</v>
      </c>
      <c r="CH549">
        <v>41007.75</v>
      </c>
      <c r="CI549">
        <v>369069.75</v>
      </c>
      <c r="CJ549">
        <v>410077.5</v>
      </c>
      <c r="CK549">
        <v>2929.125</v>
      </c>
    </row>
    <row r="550" spans="62:89" x14ac:dyDescent="0.25">
      <c r="BJ550" s="1" t="s">
        <v>1220</v>
      </c>
      <c r="BK550" s="1" t="s">
        <v>1221</v>
      </c>
      <c r="BL550" s="1" t="str">
        <f>VLOOKUP(BK550,INVENTARIOHABITTA[#All],8,FALSE)</f>
        <v>PREMIUM A</v>
      </c>
      <c r="BO550" s="1" t="s">
        <v>2809</v>
      </c>
      <c r="BP550" s="1" t="s">
        <v>8220</v>
      </c>
      <c r="BQ550" s="1" t="s">
        <v>7638</v>
      </c>
      <c r="BR550" s="1" t="s">
        <v>7690</v>
      </c>
      <c r="BS550" s="1" t="s">
        <v>14</v>
      </c>
      <c r="BT550">
        <v>74</v>
      </c>
      <c r="BU550" s="1" t="s">
        <v>7</v>
      </c>
      <c r="BV550" s="1" t="s">
        <v>1961</v>
      </c>
      <c r="BW550">
        <v>140</v>
      </c>
      <c r="BX550" s="1" t="s">
        <v>7712</v>
      </c>
      <c r="BY550">
        <v>3905.5</v>
      </c>
      <c r="BZ550">
        <v>546770</v>
      </c>
      <c r="CA550">
        <v>0.25</v>
      </c>
      <c r="CB550">
        <v>2929.125</v>
      </c>
      <c r="CC550">
        <v>410077.5</v>
      </c>
      <c r="CD550">
        <v>0.1</v>
      </c>
      <c r="CE550">
        <v>41007.75</v>
      </c>
      <c r="CF550">
        <v>0</v>
      </c>
      <c r="CG550">
        <v>0</v>
      </c>
      <c r="CH550">
        <v>41007.75</v>
      </c>
      <c r="CI550">
        <v>369069.75</v>
      </c>
      <c r="CJ550">
        <v>410077.5</v>
      </c>
      <c r="CK550">
        <v>2929.125</v>
      </c>
    </row>
    <row r="551" spans="62:89" x14ac:dyDescent="0.25">
      <c r="BJ551" s="1" t="s">
        <v>1222</v>
      </c>
      <c r="BK551" s="1" t="s">
        <v>1223</v>
      </c>
      <c r="BL551" s="1" t="str">
        <f>VLOOKUP(BK551,INVENTARIOHABITTA[#All],8,FALSE)</f>
        <v>PREMIUM AA</v>
      </c>
      <c r="BO551" s="1" t="s">
        <v>2811</v>
      </c>
      <c r="BP551" s="1" t="s">
        <v>8221</v>
      </c>
      <c r="BQ551" s="1" t="s">
        <v>7638</v>
      </c>
      <c r="BR551" s="1" t="s">
        <v>7690</v>
      </c>
      <c r="BS551" s="1" t="s">
        <v>14</v>
      </c>
      <c r="BT551">
        <v>75</v>
      </c>
      <c r="BU551" s="1" t="s">
        <v>7</v>
      </c>
      <c r="BV551" s="1" t="s">
        <v>1961</v>
      </c>
      <c r="BW551">
        <v>140</v>
      </c>
      <c r="BX551" s="1" t="s">
        <v>7712</v>
      </c>
      <c r="BY551">
        <v>3905.5</v>
      </c>
      <c r="BZ551">
        <v>546770</v>
      </c>
      <c r="CA551">
        <v>0.25</v>
      </c>
      <c r="CB551">
        <v>2929.125</v>
      </c>
      <c r="CC551">
        <v>410077.5</v>
      </c>
      <c r="CD551">
        <v>0.1</v>
      </c>
      <c r="CE551">
        <v>41007.75</v>
      </c>
      <c r="CF551">
        <v>0</v>
      </c>
      <c r="CG551">
        <v>0</v>
      </c>
      <c r="CH551">
        <v>41007.75</v>
      </c>
      <c r="CI551">
        <v>369069.75</v>
      </c>
      <c r="CJ551">
        <v>410077.5</v>
      </c>
      <c r="CK551">
        <v>2929.125</v>
      </c>
    </row>
    <row r="552" spans="62:89" x14ac:dyDescent="0.25">
      <c r="BJ552" s="1" t="s">
        <v>1224</v>
      </c>
      <c r="BK552" s="1" t="s">
        <v>1225</v>
      </c>
      <c r="BL552" s="1" t="str">
        <f>VLOOKUP(BK552,INVENTARIOHABITTA[#All],8,FALSE)</f>
        <v>PREMIUM AA</v>
      </c>
      <c r="BO552" s="1" t="s">
        <v>2813</v>
      </c>
      <c r="BP552" s="1" t="s">
        <v>8222</v>
      </c>
      <c r="BQ552" s="1" t="s">
        <v>7638</v>
      </c>
      <c r="BR552" s="1" t="s">
        <v>7690</v>
      </c>
      <c r="BS552" s="1" t="s">
        <v>14</v>
      </c>
      <c r="BT552">
        <v>76</v>
      </c>
      <c r="BU552" s="1" t="s">
        <v>7</v>
      </c>
      <c r="BV552" s="1" t="s">
        <v>1961</v>
      </c>
      <c r="BW552">
        <v>140</v>
      </c>
      <c r="BX552" s="1" t="s">
        <v>7712</v>
      </c>
      <c r="BY552">
        <v>3905.5</v>
      </c>
      <c r="BZ552">
        <v>546770</v>
      </c>
      <c r="CA552">
        <v>0.25</v>
      </c>
      <c r="CB552">
        <v>2929.125</v>
      </c>
      <c r="CC552">
        <v>410077.5</v>
      </c>
      <c r="CD552">
        <v>0.1</v>
      </c>
      <c r="CE552">
        <v>41007.75</v>
      </c>
      <c r="CF552">
        <v>0</v>
      </c>
      <c r="CG552">
        <v>0</v>
      </c>
      <c r="CH552">
        <v>41007.75</v>
      </c>
      <c r="CI552">
        <v>369069.75</v>
      </c>
      <c r="CJ552">
        <v>410077.5</v>
      </c>
      <c r="CK552">
        <v>2929.125</v>
      </c>
    </row>
    <row r="553" spans="62:89" x14ac:dyDescent="0.25">
      <c r="BJ553" s="1" t="s">
        <v>1226</v>
      </c>
      <c r="BK553" s="1" t="s">
        <v>1227</v>
      </c>
      <c r="BL553" s="1" t="str">
        <f>VLOOKUP(BK553,INVENTARIOHABITTA[#All],8,FALSE)</f>
        <v>PREMIUM AA</v>
      </c>
      <c r="BO553" s="1" t="s">
        <v>2815</v>
      </c>
      <c r="BP553" s="1" t="s">
        <v>8223</v>
      </c>
      <c r="BQ553" s="1" t="s">
        <v>7638</v>
      </c>
      <c r="BR553" s="1" t="s">
        <v>7690</v>
      </c>
      <c r="BS553" s="1" t="s">
        <v>14</v>
      </c>
      <c r="BT553">
        <v>77</v>
      </c>
      <c r="BU553" s="1" t="s">
        <v>7</v>
      </c>
      <c r="BV553" s="1" t="s">
        <v>146</v>
      </c>
      <c r="BW553">
        <v>140</v>
      </c>
      <c r="BX553" s="1" t="s">
        <v>7712</v>
      </c>
      <c r="BY553">
        <v>4100.78</v>
      </c>
      <c r="BZ553">
        <v>574109.19999999995</v>
      </c>
      <c r="CA553">
        <v>0.25</v>
      </c>
      <c r="CB553">
        <v>3075.585</v>
      </c>
      <c r="CC553">
        <v>430581.9</v>
      </c>
      <c r="CD553">
        <v>9.9999767756145802E-2</v>
      </c>
      <c r="CE553">
        <v>43058.09</v>
      </c>
      <c r="CF553">
        <v>0.1</v>
      </c>
      <c r="CG553">
        <v>4305.8090000000002</v>
      </c>
      <c r="CH553">
        <v>38752.280999999995</v>
      </c>
      <c r="CI553">
        <v>387523.29000000004</v>
      </c>
      <c r="CJ553">
        <v>426275.57100000005</v>
      </c>
      <c r="CK553">
        <v>3044.8255071428575</v>
      </c>
    </row>
    <row r="554" spans="62:89" x14ac:dyDescent="0.25">
      <c r="BJ554" s="1" t="s">
        <v>1228</v>
      </c>
      <c r="BK554" s="1" t="s">
        <v>1229</v>
      </c>
      <c r="BL554" s="1" t="str">
        <f>VLOOKUP(BK554,INVENTARIOHABITTA[#All],8,FALSE)</f>
        <v>PREMIUM AA</v>
      </c>
      <c r="BO554" s="1" t="s">
        <v>2817</v>
      </c>
      <c r="BP554" s="1" t="s">
        <v>8224</v>
      </c>
      <c r="BQ554" s="1" t="s">
        <v>7638</v>
      </c>
      <c r="BR554" s="1" t="s">
        <v>7690</v>
      </c>
      <c r="BS554" s="1" t="s">
        <v>14</v>
      </c>
      <c r="BT554">
        <v>78</v>
      </c>
      <c r="BU554" s="1" t="s">
        <v>7</v>
      </c>
      <c r="BV554" s="1" t="s">
        <v>146</v>
      </c>
      <c r="BW554">
        <v>140</v>
      </c>
      <c r="BX554" s="1" t="s">
        <v>7712</v>
      </c>
      <c r="BY554">
        <v>4100.78</v>
      </c>
      <c r="BZ554">
        <v>574109.19999999995</v>
      </c>
      <c r="CA554">
        <v>0.25</v>
      </c>
      <c r="CB554">
        <v>3075.585</v>
      </c>
      <c r="CC554">
        <v>430581.9</v>
      </c>
      <c r="CD554">
        <v>9.9999767756145802E-2</v>
      </c>
      <c r="CE554">
        <v>43058.09</v>
      </c>
      <c r="CF554">
        <v>0.1</v>
      </c>
      <c r="CG554">
        <v>4305.8090000000002</v>
      </c>
      <c r="CH554">
        <v>38752.280999999995</v>
      </c>
      <c r="CI554">
        <v>387523.29000000004</v>
      </c>
      <c r="CJ554">
        <v>426275.57100000005</v>
      </c>
      <c r="CK554">
        <v>3044.8255071428575</v>
      </c>
    </row>
    <row r="555" spans="62:89" x14ac:dyDescent="0.25">
      <c r="BJ555" s="1" t="s">
        <v>1230</v>
      </c>
      <c r="BK555" s="1" t="s">
        <v>1231</v>
      </c>
      <c r="BL555" s="1" t="str">
        <f>VLOOKUP(BK555,INVENTARIOHABITTA[#All],8,FALSE)</f>
        <v>PREMIUM AA</v>
      </c>
      <c r="BO555" s="1" t="s">
        <v>2819</v>
      </c>
      <c r="BP555" s="1" t="s">
        <v>8225</v>
      </c>
      <c r="BQ555" s="1" t="s">
        <v>7638</v>
      </c>
      <c r="BR555" s="1" t="s">
        <v>7690</v>
      </c>
      <c r="BS555" s="1" t="s">
        <v>14</v>
      </c>
      <c r="BT555">
        <v>79</v>
      </c>
      <c r="BU555" s="1" t="s">
        <v>7</v>
      </c>
      <c r="BV555" s="1" t="s">
        <v>1961</v>
      </c>
      <c r="BW555">
        <v>140</v>
      </c>
      <c r="BX555" s="1" t="s">
        <v>7712</v>
      </c>
      <c r="BY555">
        <v>3905.5</v>
      </c>
      <c r="BZ555">
        <v>546770</v>
      </c>
      <c r="CA555">
        <v>0.25</v>
      </c>
      <c r="CB555">
        <v>2929.125</v>
      </c>
      <c r="CC555">
        <v>410077.5</v>
      </c>
      <c r="CD555">
        <v>0.1</v>
      </c>
      <c r="CE555">
        <v>41007.75</v>
      </c>
      <c r="CF555">
        <v>0</v>
      </c>
      <c r="CG555">
        <v>0</v>
      </c>
      <c r="CH555">
        <v>41007.75</v>
      </c>
      <c r="CI555">
        <v>369069.75</v>
      </c>
      <c r="CJ555">
        <v>410077.5</v>
      </c>
      <c r="CK555">
        <v>2929.125</v>
      </c>
    </row>
    <row r="556" spans="62:89" x14ac:dyDescent="0.25">
      <c r="BJ556" s="1" t="s">
        <v>1232</v>
      </c>
      <c r="BK556" s="1" t="s">
        <v>1233</v>
      </c>
      <c r="BL556" s="1" t="str">
        <f>VLOOKUP(BK556,INVENTARIOHABITTA[#All],8,FALSE)</f>
        <v>PREMIUM AA</v>
      </c>
      <c r="BO556" s="1" t="s">
        <v>2821</v>
      </c>
      <c r="BP556" s="1" t="s">
        <v>8226</v>
      </c>
      <c r="BQ556" s="1" t="s">
        <v>7638</v>
      </c>
      <c r="BR556" s="1" t="s">
        <v>7690</v>
      </c>
      <c r="BS556" s="1" t="s">
        <v>14</v>
      </c>
      <c r="BT556">
        <v>80</v>
      </c>
      <c r="BU556" s="1" t="s">
        <v>7</v>
      </c>
      <c r="BV556" s="1" t="s">
        <v>1961</v>
      </c>
      <c r="BW556">
        <v>140</v>
      </c>
      <c r="BX556" s="1" t="s">
        <v>7712</v>
      </c>
      <c r="BY556">
        <v>3905.5</v>
      </c>
      <c r="BZ556">
        <v>546770</v>
      </c>
      <c r="CA556">
        <v>0.25</v>
      </c>
      <c r="CB556">
        <v>2929.125</v>
      </c>
      <c r="CC556">
        <v>410077.5</v>
      </c>
      <c r="CD556">
        <v>0.1</v>
      </c>
      <c r="CE556">
        <v>41007.75</v>
      </c>
      <c r="CF556">
        <v>0</v>
      </c>
      <c r="CG556">
        <v>0</v>
      </c>
      <c r="CH556">
        <v>41007.75</v>
      </c>
      <c r="CI556">
        <v>369069.75</v>
      </c>
      <c r="CJ556">
        <v>410077.5</v>
      </c>
      <c r="CK556">
        <v>2929.125</v>
      </c>
    </row>
    <row r="557" spans="62:89" x14ac:dyDescent="0.25">
      <c r="BJ557" s="1" t="s">
        <v>1234</v>
      </c>
      <c r="BK557" s="1" t="s">
        <v>1235</v>
      </c>
      <c r="BL557" s="1" t="str">
        <f>VLOOKUP(BK557,INVENTARIOHABITTA[#All],8,FALSE)</f>
        <v>PREMIUM AA</v>
      </c>
      <c r="BO557" s="1" t="s">
        <v>2823</v>
      </c>
      <c r="BP557" s="1" t="s">
        <v>8227</v>
      </c>
      <c r="BQ557" s="1" t="s">
        <v>7638</v>
      </c>
      <c r="BR557" s="1" t="s">
        <v>7690</v>
      </c>
      <c r="BS557" s="1" t="s">
        <v>14</v>
      </c>
      <c r="BT557">
        <v>81</v>
      </c>
      <c r="BU557" s="1" t="s">
        <v>7</v>
      </c>
      <c r="BV557" s="1" t="s">
        <v>1961</v>
      </c>
      <c r="BW557">
        <v>140</v>
      </c>
      <c r="BX557" s="1" t="s">
        <v>7712</v>
      </c>
      <c r="BY557">
        <v>3905.5</v>
      </c>
      <c r="BZ557">
        <v>546770</v>
      </c>
      <c r="CA557">
        <v>0.25</v>
      </c>
      <c r="CB557">
        <v>2929.125</v>
      </c>
      <c r="CC557">
        <v>410077.5</v>
      </c>
      <c r="CD557">
        <v>0.1</v>
      </c>
      <c r="CE557">
        <v>41007.75</v>
      </c>
      <c r="CF557">
        <v>0.10000000000000002</v>
      </c>
      <c r="CG557">
        <v>4100.7750000000005</v>
      </c>
      <c r="CH557">
        <v>36906.974999999999</v>
      </c>
      <c r="CI557">
        <v>369069.75</v>
      </c>
      <c r="CJ557">
        <v>405976.72499999998</v>
      </c>
      <c r="CK557">
        <v>2899.8337499999998</v>
      </c>
    </row>
    <row r="558" spans="62:89" x14ac:dyDescent="0.25">
      <c r="BJ558" s="1" t="s">
        <v>1236</v>
      </c>
      <c r="BK558" s="1" t="s">
        <v>1237</v>
      </c>
      <c r="BL558" s="1" t="str">
        <f>VLOOKUP(BK558,INVENTARIOHABITTA[#All],8,FALSE)</f>
        <v>PREMIUM AA</v>
      </c>
      <c r="BO558" s="1" t="s">
        <v>2825</v>
      </c>
      <c r="BP558" s="1" t="s">
        <v>8228</v>
      </c>
      <c r="BQ558" s="1" t="s">
        <v>7638</v>
      </c>
      <c r="BR558" s="1" t="s">
        <v>7690</v>
      </c>
      <c r="BS558" s="1" t="s">
        <v>14</v>
      </c>
      <c r="BT558">
        <v>82</v>
      </c>
      <c r="BU558" s="1" t="s">
        <v>7</v>
      </c>
      <c r="BV558" s="1" t="s">
        <v>1961</v>
      </c>
      <c r="BW558">
        <v>140</v>
      </c>
      <c r="BX558" s="1" t="s">
        <v>7712</v>
      </c>
      <c r="BY558">
        <v>3905.5</v>
      </c>
      <c r="BZ558">
        <v>546770</v>
      </c>
      <c r="CA558">
        <v>0.25</v>
      </c>
      <c r="CB558">
        <v>2929.125</v>
      </c>
      <c r="CC558">
        <v>410077.5</v>
      </c>
      <c r="CD558">
        <v>0.1</v>
      </c>
      <c r="CE558">
        <v>41007.75</v>
      </c>
      <c r="CF558">
        <v>0</v>
      </c>
      <c r="CG558">
        <v>0</v>
      </c>
      <c r="CH558">
        <v>41007.75</v>
      </c>
      <c r="CI558">
        <v>369069.75</v>
      </c>
      <c r="CJ558">
        <v>410077.5</v>
      </c>
      <c r="CK558">
        <v>2929.125</v>
      </c>
    </row>
    <row r="559" spans="62:89" x14ac:dyDescent="0.25">
      <c r="BJ559" s="1" t="s">
        <v>1238</v>
      </c>
      <c r="BK559" s="1" t="s">
        <v>1239</v>
      </c>
      <c r="BL559" s="1" t="str">
        <f>VLOOKUP(BK559,INVENTARIOHABITTA[#All],8,FALSE)</f>
        <v>PREMIUM AA</v>
      </c>
      <c r="BO559" s="1" t="s">
        <v>2827</v>
      </c>
      <c r="BP559" s="1" t="s">
        <v>8229</v>
      </c>
      <c r="BQ559" s="1" t="s">
        <v>7638</v>
      </c>
      <c r="BR559" s="1" t="s">
        <v>7690</v>
      </c>
      <c r="BS559" s="1" t="s">
        <v>14</v>
      </c>
      <c r="BT559">
        <v>83</v>
      </c>
      <c r="BU559" s="1" t="s">
        <v>7</v>
      </c>
      <c r="BV559" s="1" t="s">
        <v>1961</v>
      </c>
      <c r="BW559">
        <v>140</v>
      </c>
      <c r="BX559" s="1" t="s">
        <v>7712</v>
      </c>
      <c r="BY559">
        <v>3905.5</v>
      </c>
      <c r="BZ559">
        <v>546770</v>
      </c>
      <c r="CA559">
        <v>0.315</v>
      </c>
      <c r="CB559">
        <v>2675.2674999999999</v>
      </c>
      <c r="CC559">
        <v>374537.45</v>
      </c>
      <c r="CD559">
        <v>0.10603125268247542</v>
      </c>
      <c r="CE559">
        <v>39712.675000000003</v>
      </c>
      <c r="CF559">
        <v>9.4311816063763015E-2</v>
      </c>
      <c r="CG559">
        <v>3745.3745000000004</v>
      </c>
      <c r="CH559">
        <v>35967.300500000005</v>
      </c>
      <c r="CI559">
        <v>334824.77500000002</v>
      </c>
      <c r="CJ559">
        <v>370792.07550000004</v>
      </c>
      <c r="CK559">
        <v>2648.5148250000002</v>
      </c>
    </row>
    <row r="560" spans="62:89" x14ac:dyDescent="0.25">
      <c r="BJ560" s="1" t="s">
        <v>1240</v>
      </c>
      <c r="BK560" s="1" t="s">
        <v>1241</v>
      </c>
      <c r="BL560" s="1" t="str">
        <f>VLOOKUP(BK560,INVENTARIOHABITTA[#All],8,FALSE)</f>
        <v>ESTANDAR AA</v>
      </c>
      <c r="BO560" s="1" t="s">
        <v>2829</v>
      </c>
      <c r="BP560" s="1" t="s">
        <v>8230</v>
      </c>
      <c r="BQ560" s="1" t="s">
        <v>7638</v>
      </c>
      <c r="BR560" s="1" t="s">
        <v>7690</v>
      </c>
      <c r="BS560" s="1" t="s">
        <v>14</v>
      </c>
      <c r="BT560" t="s">
        <v>8231</v>
      </c>
      <c r="BU560" s="1" t="s">
        <v>7</v>
      </c>
      <c r="BV560" s="1" t="s">
        <v>146</v>
      </c>
      <c r="BW560">
        <v>140</v>
      </c>
      <c r="BX560" s="1" t="s">
        <v>7712</v>
      </c>
      <c r="BY560">
        <v>4100.78</v>
      </c>
      <c r="BZ560">
        <v>574109.19999999995</v>
      </c>
      <c r="CA560">
        <v>0.25</v>
      </c>
      <c r="CB560">
        <v>3044.8291428571424</v>
      </c>
      <c r="CC560">
        <v>426276.07999999996</v>
      </c>
      <c r="CD560">
        <v>0.1</v>
      </c>
      <c r="CE560">
        <v>118324.91</v>
      </c>
      <c r="CF560">
        <v>0</v>
      </c>
      <c r="CG560">
        <v>0</v>
      </c>
      <c r="CH560">
        <v>118324.91</v>
      </c>
      <c r="CI560">
        <v>307951.16999999993</v>
      </c>
      <c r="CJ560">
        <v>426276.07999999996</v>
      </c>
      <c r="CK560">
        <v>3044.8291428571424</v>
      </c>
    </row>
    <row r="561" spans="62:89" x14ac:dyDescent="0.25">
      <c r="BJ561" s="1" t="s">
        <v>1242</v>
      </c>
      <c r="BK561" s="1" t="s">
        <v>1243</v>
      </c>
      <c r="BL561" s="1" t="str">
        <f>VLOOKUP(BK561,INVENTARIOHABITTA[#All],8,FALSE)</f>
        <v>ESTANDAR AA</v>
      </c>
      <c r="BP561" s="1" t="s">
        <v>8232</v>
      </c>
      <c r="BQ561" s="1" t="s">
        <v>7638</v>
      </c>
      <c r="BR561" s="1" t="s">
        <v>7690</v>
      </c>
      <c r="BS561" s="1" t="s">
        <v>14</v>
      </c>
      <c r="BT561">
        <v>84</v>
      </c>
      <c r="BU561" s="1" t="s">
        <v>7</v>
      </c>
      <c r="BV561" s="1" t="s">
        <v>146</v>
      </c>
      <c r="BW561">
        <v>140</v>
      </c>
      <c r="BX561" s="1" t="s">
        <v>7712</v>
      </c>
      <c r="BY561">
        <v>4100.78</v>
      </c>
      <c r="BZ561">
        <v>574109.19999999995</v>
      </c>
      <c r="CA561">
        <v>0.25</v>
      </c>
      <c r="CB561">
        <v>3075.585</v>
      </c>
      <c r="CC561">
        <v>430581.9</v>
      </c>
      <c r="CD561">
        <v>0.1</v>
      </c>
      <c r="CE561">
        <v>43058.19</v>
      </c>
      <c r="CF561">
        <v>0.1</v>
      </c>
      <c r="CG561">
        <v>4305.8190000000004</v>
      </c>
      <c r="CH561">
        <v>38752.370999999999</v>
      </c>
      <c r="CI561">
        <v>387523.71</v>
      </c>
      <c r="CJ561">
        <v>426276.08100000001</v>
      </c>
      <c r="CK561">
        <v>3044.82915</v>
      </c>
    </row>
    <row r="562" spans="62:89" x14ac:dyDescent="0.25">
      <c r="BJ562" s="1" t="s">
        <v>1244</v>
      </c>
      <c r="BK562" s="1" t="s">
        <v>1245</v>
      </c>
      <c r="BL562" s="1" t="str">
        <f>VLOOKUP(BK562,INVENTARIOHABITTA[#All],8,FALSE)</f>
        <v>ESTANDAR AA</v>
      </c>
      <c r="BO562" s="1" t="s">
        <v>2831</v>
      </c>
      <c r="BP562" s="1" t="s">
        <v>8233</v>
      </c>
      <c r="BQ562" s="1" t="s">
        <v>7638</v>
      </c>
      <c r="BR562" s="1" t="s">
        <v>7690</v>
      </c>
      <c r="BS562" s="1" t="s">
        <v>14</v>
      </c>
      <c r="BT562">
        <v>85</v>
      </c>
      <c r="BU562" s="1" t="s">
        <v>7</v>
      </c>
      <c r="BV562" s="1" t="s">
        <v>146</v>
      </c>
      <c r="BW562">
        <v>128</v>
      </c>
      <c r="BX562" s="1" t="s">
        <v>7712</v>
      </c>
      <c r="BY562">
        <v>4100.78</v>
      </c>
      <c r="BZ562">
        <v>524899.83999999997</v>
      </c>
      <c r="CA562">
        <v>0.25</v>
      </c>
      <c r="CB562">
        <v>3075.585</v>
      </c>
      <c r="CC562">
        <v>393674.88</v>
      </c>
      <c r="CD562">
        <v>0.1</v>
      </c>
      <c r="CE562">
        <v>39367.488000000005</v>
      </c>
      <c r="CF562">
        <v>0</v>
      </c>
      <c r="CG562">
        <v>0</v>
      </c>
      <c r="CH562">
        <v>39367.488000000005</v>
      </c>
      <c r="CI562">
        <v>354307.39199999999</v>
      </c>
      <c r="CJ562">
        <v>393674.88</v>
      </c>
      <c r="CK562">
        <v>3075.585</v>
      </c>
    </row>
    <row r="563" spans="62:89" x14ac:dyDescent="0.25">
      <c r="BJ563" s="1" t="s">
        <v>1246</v>
      </c>
      <c r="BK563" s="1" t="s">
        <v>1247</v>
      </c>
      <c r="BL563" s="1" t="str">
        <f>VLOOKUP(BK563,INVENTARIOHABITTA[#All],8,FALSE)</f>
        <v>ESTANDAR AA</v>
      </c>
      <c r="BO563" s="1" t="s">
        <v>2833</v>
      </c>
      <c r="BP563" s="1" t="s">
        <v>8234</v>
      </c>
      <c r="BQ563" s="1" t="s">
        <v>7638</v>
      </c>
      <c r="BR563" s="1" t="s">
        <v>7690</v>
      </c>
      <c r="BS563" s="1" t="s">
        <v>14</v>
      </c>
      <c r="BT563">
        <v>86</v>
      </c>
      <c r="BU563" s="1" t="s">
        <v>7</v>
      </c>
      <c r="BV563" s="1" t="s">
        <v>1961</v>
      </c>
      <c r="BW563">
        <v>128</v>
      </c>
      <c r="BX563" s="1" t="s">
        <v>7712</v>
      </c>
      <c r="BY563">
        <v>3905.5</v>
      </c>
      <c r="BZ563">
        <v>499904</v>
      </c>
      <c r="CA563">
        <v>0.25</v>
      </c>
      <c r="CB563">
        <v>2929.125</v>
      </c>
      <c r="CC563">
        <v>374928</v>
      </c>
      <c r="CD563">
        <v>0.1</v>
      </c>
      <c r="CE563">
        <v>37492.800000000003</v>
      </c>
      <c r="CF563">
        <v>0.1</v>
      </c>
      <c r="CG563">
        <v>3749.2800000000007</v>
      </c>
      <c r="CH563">
        <v>33743.520000000004</v>
      </c>
      <c r="CI563">
        <v>337435.2</v>
      </c>
      <c r="CJ563">
        <v>371178.72000000003</v>
      </c>
      <c r="CK563">
        <v>2899.8337500000002</v>
      </c>
    </row>
    <row r="564" spans="62:89" x14ac:dyDescent="0.25">
      <c r="BJ564" s="1" t="s">
        <v>1248</v>
      </c>
      <c r="BK564" s="1" t="s">
        <v>1249</v>
      </c>
      <c r="BL564" s="1" t="str">
        <f>VLOOKUP(BK564,INVENTARIOHABITTA[#All],8,FALSE)</f>
        <v>ESTANDAR AA</v>
      </c>
      <c r="BO564" s="1" t="s">
        <v>2835</v>
      </c>
      <c r="BP564" s="1" t="s">
        <v>8235</v>
      </c>
      <c r="BQ564" s="1" t="s">
        <v>7638</v>
      </c>
      <c r="BR564" s="1" t="s">
        <v>7690</v>
      </c>
      <c r="BS564" s="1" t="s">
        <v>14</v>
      </c>
      <c r="BT564">
        <v>87</v>
      </c>
      <c r="BU564" s="1" t="s">
        <v>7</v>
      </c>
      <c r="BV564" s="1" t="s">
        <v>1961</v>
      </c>
      <c r="BW564">
        <v>128</v>
      </c>
      <c r="BX564" s="1" t="s">
        <v>7712</v>
      </c>
      <c r="BY564">
        <v>3905.5</v>
      </c>
      <c r="BZ564">
        <v>499904</v>
      </c>
      <c r="CA564">
        <v>0.25</v>
      </c>
      <c r="CB564">
        <v>2929.125</v>
      </c>
      <c r="CC564">
        <v>374928</v>
      </c>
      <c r="CD564">
        <v>0.1</v>
      </c>
      <c r="CE564">
        <v>37492.800000000003</v>
      </c>
      <c r="CF564">
        <v>0.1</v>
      </c>
      <c r="CG564">
        <v>3749.2800000000007</v>
      </c>
      <c r="CH564">
        <v>33743.520000000004</v>
      </c>
      <c r="CI564">
        <v>337435.2</v>
      </c>
      <c r="CJ564">
        <v>371178.72000000003</v>
      </c>
      <c r="CK564">
        <v>2899.8337500000002</v>
      </c>
    </row>
    <row r="565" spans="62:89" x14ac:dyDescent="0.25">
      <c r="BJ565" s="1" t="s">
        <v>1250</v>
      </c>
      <c r="BK565" s="1" t="s">
        <v>1251</v>
      </c>
      <c r="BL565" s="1" t="str">
        <f>VLOOKUP(BK565,INVENTARIOHABITTA[#All],8,FALSE)</f>
        <v>ESTANDAR AA</v>
      </c>
      <c r="BO565" s="1" t="s">
        <v>2837</v>
      </c>
      <c r="BP565" s="1" t="s">
        <v>8236</v>
      </c>
      <c r="BQ565" s="1" t="s">
        <v>7638</v>
      </c>
      <c r="BR565" s="1" t="s">
        <v>7690</v>
      </c>
      <c r="BS565" s="1" t="s">
        <v>14</v>
      </c>
      <c r="BT565">
        <v>88</v>
      </c>
      <c r="BU565" s="1" t="s">
        <v>7</v>
      </c>
      <c r="BV565" s="1" t="s">
        <v>1961</v>
      </c>
      <c r="BW565">
        <v>128</v>
      </c>
      <c r="BX565" s="1" t="s">
        <v>7712</v>
      </c>
      <c r="BY565">
        <v>3905.5</v>
      </c>
      <c r="BZ565">
        <v>499904</v>
      </c>
      <c r="CA565">
        <v>0.25</v>
      </c>
      <c r="CB565">
        <v>2929.125</v>
      </c>
      <c r="CC565">
        <v>374928</v>
      </c>
      <c r="CD565">
        <v>0.1</v>
      </c>
      <c r="CE565">
        <v>37492.800000000003</v>
      </c>
      <c r="CF565">
        <v>0.1</v>
      </c>
      <c r="CG565">
        <v>3749.2800000000007</v>
      </c>
      <c r="CH565">
        <v>33743.520000000004</v>
      </c>
      <c r="CI565">
        <v>337435.2</v>
      </c>
      <c r="CJ565">
        <v>371178.72000000003</v>
      </c>
      <c r="CK565">
        <v>2899.8337500000002</v>
      </c>
    </row>
    <row r="566" spans="62:89" x14ac:dyDescent="0.25">
      <c r="BJ566" s="1" t="s">
        <v>1252</v>
      </c>
      <c r="BK566" s="1" t="s">
        <v>1253</v>
      </c>
      <c r="BL566" s="1" t="str">
        <f>VLOOKUP(BK566,INVENTARIOHABITTA[#All],8,FALSE)</f>
        <v>PREMIUM AA</v>
      </c>
      <c r="BO566" s="1" t="s">
        <v>2839</v>
      </c>
      <c r="BP566" s="1" t="s">
        <v>8237</v>
      </c>
      <c r="BQ566" s="1" t="s">
        <v>7638</v>
      </c>
      <c r="BR566" s="1" t="s">
        <v>7690</v>
      </c>
      <c r="BS566" s="1" t="s">
        <v>14</v>
      </c>
      <c r="BT566">
        <v>89</v>
      </c>
      <c r="BU566" s="1" t="s">
        <v>7</v>
      </c>
      <c r="BV566" s="1" t="s">
        <v>1961</v>
      </c>
      <c r="BW566">
        <v>128</v>
      </c>
      <c r="BX566" s="1" t="s">
        <v>7712</v>
      </c>
      <c r="BY566">
        <v>3905.5</v>
      </c>
      <c r="BZ566">
        <v>499904</v>
      </c>
      <c r="CA566">
        <v>0.25</v>
      </c>
      <c r="CB566">
        <v>2929.125</v>
      </c>
      <c r="CC566">
        <v>374928</v>
      </c>
      <c r="CD566">
        <v>0.1</v>
      </c>
      <c r="CE566">
        <v>37492.800000000003</v>
      </c>
      <c r="CF566">
        <v>0.1</v>
      </c>
      <c r="CG566">
        <v>3749.2800000000007</v>
      </c>
      <c r="CH566">
        <v>33743.520000000004</v>
      </c>
      <c r="CI566">
        <v>337435.2</v>
      </c>
      <c r="CJ566">
        <v>371178.72000000003</v>
      </c>
      <c r="CK566">
        <v>2899.8337500000002</v>
      </c>
    </row>
    <row r="567" spans="62:89" x14ac:dyDescent="0.25">
      <c r="BJ567" s="1" t="s">
        <v>1254</v>
      </c>
      <c r="BK567" s="1" t="s">
        <v>1255</v>
      </c>
      <c r="BL567" s="1" t="str">
        <f>VLOOKUP(BK567,INVENTARIOHABITTA[#All],8,FALSE)</f>
        <v>PREMIUM A</v>
      </c>
      <c r="BO567" s="1" t="s">
        <v>2841</v>
      </c>
      <c r="BP567" s="1" t="s">
        <v>8238</v>
      </c>
      <c r="BQ567" s="1" t="s">
        <v>7638</v>
      </c>
      <c r="BR567" s="1" t="s">
        <v>7690</v>
      </c>
      <c r="BS567" s="1" t="s">
        <v>14</v>
      </c>
      <c r="BT567">
        <v>90</v>
      </c>
      <c r="BU567" s="1" t="s">
        <v>7</v>
      </c>
      <c r="BV567" s="1" t="s">
        <v>1961</v>
      </c>
      <c r="BW567">
        <v>128</v>
      </c>
      <c r="BX567" s="1" t="s">
        <v>7712</v>
      </c>
      <c r="BY567">
        <v>3905.5</v>
      </c>
      <c r="BZ567">
        <v>499904</v>
      </c>
      <c r="CA567">
        <v>0.25</v>
      </c>
      <c r="CB567">
        <v>2929.125</v>
      </c>
      <c r="CC567">
        <v>374928</v>
      </c>
      <c r="CD567">
        <v>0.1</v>
      </c>
      <c r="CE567">
        <v>37492.800000000003</v>
      </c>
      <c r="CF567">
        <v>0.1</v>
      </c>
      <c r="CG567">
        <v>3749.2800000000007</v>
      </c>
      <c r="CH567">
        <v>33743.520000000004</v>
      </c>
      <c r="CI567">
        <v>337435.2</v>
      </c>
      <c r="CJ567">
        <v>371178.72000000003</v>
      </c>
      <c r="CK567">
        <v>2899.8337500000002</v>
      </c>
    </row>
    <row r="568" spans="62:89" x14ac:dyDescent="0.25">
      <c r="BJ568" s="1" t="s">
        <v>1256</v>
      </c>
      <c r="BK568" s="1" t="s">
        <v>1257</v>
      </c>
      <c r="BL568" s="1" t="str">
        <f>VLOOKUP(BK568,INVENTARIOHABITTA[#All],8,FALSE)</f>
        <v>ESTANDAR A</v>
      </c>
      <c r="BO568" s="1" t="s">
        <v>2843</v>
      </c>
      <c r="BP568" s="1" t="s">
        <v>8239</v>
      </c>
      <c r="BQ568" s="1" t="s">
        <v>7638</v>
      </c>
      <c r="BR568" s="1" t="s">
        <v>7690</v>
      </c>
      <c r="BS568" s="1" t="s">
        <v>14</v>
      </c>
      <c r="BT568">
        <v>91</v>
      </c>
      <c r="BU568" s="1" t="s">
        <v>7</v>
      </c>
      <c r="BV568" s="1" t="s">
        <v>146</v>
      </c>
      <c r="BW568">
        <v>128</v>
      </c>
      <c r="BX568" s="1" t="s">
        <v>7712</v>
      </c>
      <c r="BY568">
        <v>4100.78</v>
      </c>
      <c r="BZ568">
        <v>524899.83999999997</v>
      </c>
      <c r="CA568">
        <v>0.25</v>
      </c>
      <c r="CB568">
        <v>3075.585</v>
      </c>
      <c r="CC568">
        <v>393674.88</v>
      </c>
      <c r="CD568">
        <v>0.1</v>
      </c>
      <c r="CE568">
        <v>39367.488000000005</v>
      </c>
      <c r="CF568">
        <v>0.1</v>
      </c>
      <c r="CG568">
        <v>3936.7488000000008</v>
      </c>
      <c r="CH568">
        <v>35430.739200000004</v>
      </c>
      <c r="CI568">
        <v>354307.39199999999</v>
      </c>
      <c r="CJ568">
        <v>389738.1312</v>
      </c>
      <c r="CK568">
        <v>3044.82915</v>
      </c>
    </row>
    <row r="569" spans="62:89" x14ac:dyDescent="0.25">
      <c r="BJ569" s="1" t="s">
        <v>1258</v>
      </c>
      <c r="BK569" s="1" t="s">
        <v>1259</v>
      </c>
      <c r="BL569" s="1" t="str">
        <f>VLOOKUP(BK569,INVENTARIOHABITTA[#All],8,FALSE)</f>
        <v>ESTANDAR A</v>
      </c>
      <c r="BO569" s="1" t="s">
        <v>2845</v>
      </c>
      <c r="BP569" s="1" t="s">
        <v>8240</v>
      </c>
      <c r="BQ569" s="1" t="s">
        <v>7638</v>
      </c>
      <c r="BR569" s="1" t="s">
        <v>7690</v>
      </c>
      <c r="BS569" s="1" t="s">
        <v>14</v>
      </c>
      <c r="BT569">
        <v>92</v>
      </c>
      <c r="BU569" s="1" t="s">
        <v>7</v>
      </c>
      <c r="BV569" s="1" t="s">
        <v>146</v>
      </c>
      <c r="BW569">
        <v>140</v>
      </c>
      <c r="BX569" s="1" t="s">
        <v>7712</v>
      </c>
      <c r="BY569">
        <v>4100.78</v>
      </c>
      <c r="BZ569">
        <v>574109.19999999995</v>
      </c>
      <c r="CA569">
        <v>0.25</v>
      </c>
      <c r="CB569">
        <v>3075.585</v>
      </c>
      <c r="CC569">
        <v>430581.9</v>
      </c>
      <c r="CD569">
        <v>0.1</v>
      </c>
      <c r="CE569">
        <v>43058.19</v>
      </c>
      <c r="CF569">
        <v>0.1</v>
      </c>
      <c r="CG569">
        <v>4305.8190000000004</v>
      </c>
      <c r="CH569">
        <v>38752.370999999999</v>
      </c>
      <c r="CI569">
        <v>387523.71</v>
      </c>
      <c r="CJ569">
        <v>426276.08100000001</v>
      </c>
      <c r="CK569">
        <v>3044.82915</v>
      </c>
    </row>
    <row r="570" spans="62:89" x14ac:dyDescent="0.25">
      <c r="BJ570" s="1" t="s">
        <v>1260</v>
      </c>
      <c r="BK570" s="1" t="s">
        <v>1261</v>
      </c>
      <c r="BL570" s="1" t="str">
        <f>VLOOKUP(BK570,INVENTARIOHABITTA[#All],8,FALSE)</f>
        <v>ESTANDAR A</v>
      </c>
      <c r="BO570" s="1" t="s">
        <v>2847</v>
      </c>
      <c r="BP570" s="1" t="s">
        <v>8241</v>
      </c>
      <c r="BQ570" s="1" t="s">
        <v>7638</v>
      </c>
      <c r="BR570" s="1" t="s">
        <v>7690</v>
      </c>
      <c r="BS570" s="1" t="s">
        <v>14</v>
      </c>
      <c r="BT570">
        <v>93</v>
      </c>
      <c r="BU570" s="1" t="s">
        <v>7</v>
      </c>
      <c r="BV570" s="1" t="s">
        <v>1961</v>
      </c>
      <c r="BW570">
        <v>140</v>
      </c>
      <c r="BX570" s="1" t="s">
        <v>7712</v>
      </c>
      <c r="BY570">
        <v>3905.5</v>
      </c>
      <c r="BZ570">
        <v>546770</v>
      </c>
      <c r="CA570">
        <v>0.25</v>
      </c>
      <c r="CB570">
        <v>2929.125</v>
      </c>
      <c r="CC570">
        <v>410077.5</v>
      </c>
      <c r="CD570">
        <v>0.1</v>
      </c>
      <c r="CE570">
        <v>41007.75</v>
      </c>
      <c r="CF570">
        <v>0</v>
      </c>
      <c r="CG570">
        <v>0</v>
      </c>
      <c r="CH570">
        <v>41007.75</v>
      </c>
      <c r="CI570">
        <v>369069.75</v>
      </c>
      <c r="CJ570">
        <v>410077.5</v>
      </c>
      <c r="CK570">
        <v>2929.125</v>
      </c>
    </row>
    <row r="571" spans="62:89" x14ac:dyDescent="0.25">
      <c r="BJ571" s="1" t="s">
        <v>1262</v>
      </c>
      <c r="BK571" s="1" t="s">
        <v>1263</v>
      </c>
      <c r="BL571" s="1" t="str">
        <f>VLOOKUP(BK571,INVENTARIOHABITTA[#All],8,FALSE)</f>
        <v>ESTANDAR A</v>
      </c>
      <c r="BO571" s="1" t="s">
        <v>2849</v>
      </c>
      <c r="BP571" s="1" t="s">
        <v>8242</v>
      </c>
      <c r="BQ571" s="1" t="s">
        <v>7638</v>
      </c>
      <c r="BR571" s="1" t="s">
        <v>7690</v>
      </c>
      <c r="BS571" s="1" t="s">
        <v>14</v>
      </c>
      <c r="BT571">
        <v>94</v>
      </c>
      <c r="BU571" s="1" t="s">
        <v>7</v>
      </c>
      <c r="BV571" s="1" t="s">
        <v>1961</v>
      </c>
      <c r="BW571">
        <v>140</v>
      </c>
      <c r="BX571" s="1" t="s">
        <v>7712</v>
      </c>
      <c r="BY571">
        <v>3905.5</v>
      </c>
      <c r="BZ571">
        <v>546770</v>
      </c>
      <c r="CA571">
        <v>0.25</v>
      </c>
      <c r="CB571">
        <v>2929.125</v>
      </c>
      <c r="CC571">
        <v>410077.5</v>
      </c>
      <c r="CD571">
        <v>0.1</v>
      </c>
      <c r="CE571">
        <v>41007.75</v>
      </c>
      <c r="CF571">
        <v>0.10000000000000002</v>
      </c>
      <c r="CG571">
        <v>4100.7750000000005</v>
      </c>
      <c r="CH571">
        <v>36906.974999999999</v>
      </c>
      <c r="CI571">
        <v>369069.75</v>
      </c>
      <c r="CJ571">
        <v>405976.72499999998</v>
      </c>
      <c r="CK571">
        <v>2899.8337499999998</v>
      </c>
    </row>
    <row r="572" spans="62:89" x14ac:dyDescent="0.25">
      <c r="BJ572" s="1" t="s">
        <v>1264</v>
      </c>
      <c r="BK572" s="1" t="s">
        <v>1265</v>
      </c>
      <c r="BL572" s="1" t="str">
        <f>VLOOKUP(BK572,INVENTARIOHABITTA[#All],8,FALSE)</f>
        <v>ESTANDAR A</v>
      </c>
      <c r="BO572" s="1" t="s">
        <v>2851</v>
      </c>
      <c r="BP572" s="1" t="s">
        <v>8243</v>
      </c>
      <c r="BQ572" s="1" t="s">
        <v>7638</v>
      </c>
      <c r="BR572" s="1" t="s">
        <v>7690</v>
      </c>
      <c r="BS572" s="1" t="s">
        <v>14</v>
      </c>
      <c r="BT572">
        <v>95</v>
      </c>
      <c r="BU572" s="1" t="s">
        <v>7</v>
      </c>
      <c r="BV572" s="1" t="s">
        <v>1961</v>
      </c>
      <c r="BW572">
        <v>140</v>
      </c>
      <c r="BX572" s="1" t="s">
        <v>7712</v>
      </c>
      <c r="BY572">
        <v>3905.5</v>
      </c>
      <c r="BZ572">
        <v>546770</v>
      </c>
      <c r="CA572">
        <v>0.25</v>
      </c>
      <c r="CB572">
        <v>2929.125</v>
      </c>
      <c r="CC572">
        <v>410077.5</v>
      </c>
      <c r="CD572">
        <v>0.1</v>
      </c>
      <c r="CE572">
        <v>41007.75</v>
      </c>
      <c r="CF572">
        <v>0.10000000000000002</v>
      </c>
      <c r="CG572">
        <v>4100.7750000000005</v>
      </c>
      <c r="CH572">
        <v>36906.974999999999</v>
      </c>
      <c r="CI572">
        <v>369069.75</v>
      </c>
      <c r="CJ572">
        <v>405976.72499999998</v>
      </c>
      <c r="CK572">
        <v>2899.8337499999998</v>
      </c>
    </row>
    <row r="573" spans="62:89" x14ac:dyDescent="0.25">
      <c r="BJ573" s="1" t="s">
        <v>1266</v>
      </c>
      <c r="BK573" s="1" t="s">
        <v>1267</v>
      </c>
      <c r="BL573" s="1" t="str">
        <f>VLOOKUP(BK573,INVENTARIOHABITTA[#All],8,FALSE)</f>
        <v>ESTANDAR A</v>
      </c>
      <c r="BO573" s="1" t="s">
        <v>2853</v>
      </c>
      <c r="BP573" s="1" t="s">
        <v>8244</v>
      </c>
      <c r="BQ573" s="1" t="s">
        <v>7638</v>
      </c>
      <c r="BR573" s="1" t="s">
        <v>7690</v>
      </c>
      <c r="BS573" s="1" t="s">
        <v>14</v>
      </c>
      <c r="BT573">
        <v>96</v>
      </c>
      <c r="BU573" s="1" t="s">
        <v>7</v>
      </c>
      <c r="BV573" s="1" t="s">
        <v>1961</v>
      </c>
      <c r="BW573">
        <v>140</v>
      </c>
      <c r="BX573" s="1" t="s">
        <v>7712</v>
      </c>
      <c r="BY573">
        <v>3905.5</v>
      </c>
      <c r="BZ573">
        <v>546770</v>
      </c>
      <c r="CA573">
        <v>0.25</v>
      </c>
      <c r="CB573">
        <v>2929.125</v>
      </c>
      <c r="CC573">
        <v>410077.5</v>
      </c>
      <c r="CD573">
        <v>0.1</v>
      </c>
      <c r="CE573">
        <v>41007.75</v>
      </c>
      <c r="CF573">
        <v>0</v>
      </c>
      <c r="CG573">
        <v>0</v>
      </c>
      <c r="CH573">
        <v>41007.75</v>
      </c>
      <c r="CI573">
        <v>369069.75</v>
      </c>
      <c r="CJ573">
        <v>410077.5</v>
      </c>
      <c r="CK573">
        <v>2929.125</v>
      </c>
    </row>
    <row r="574" spans="62:89" x14ac:dyDescent="0.25">
      <c r="BJ574" s="1" t="s">
        <v>1268</v>
      </c>
      <c r="BK574" s="1" t="s">
        <v>1269</v>
      </c>
      <c r="BL574" s="1" t="str">
        <f>VLOOKUP(BK574,INVENTARIOHABITTA[#All],8,FALSE)</f>
        <v>ESTANDAR A</v>
      </c>
      <c r="BO574" s="1" t="s">
        <v>2855</v>
      </c>
      <c r="BP574" s="1" t="s">
        <v>8245</v>
      </c>
      <c r="BQ574" s="1" t="s">
        <v>7638</v>
      </c>
      <c r="BR574" s="1" t="s">
        <v>7690</v>
      </c>
      <c r="BS574" s="1" t="s">
        <v>14</v>
      </c>
      <c r="BT574">
        <v>97</v>
      </c>
      <c r="BU574" s="1" t="s">
        <v>7</v>
      </c>
      <c r="BV574" s="1" t="s">
        <v>1961</v>
      </c>
      <c r="BW574">
        <v>140</v>
      </c>
      <c r="BX574" s="1" t="s">
        <v>7712</v>
      </c>
      <c r="BY574">
        <v>3905.5</v>
      </c>
      <c r="BZ574">
        <v>546770</v>
      </c>
      <c r="CA574">
        <v>0.25</v>
      </c>
      <c r="CB574">
        <v>2929.125</v>
      </c>
      <c r="CC574">
        <v>410077.5</v>
      </c>
      <c r="CD574">
        <v>0.1</v>
      </c>
      <c r="CE574">
        <v>41007.75</v>
      </c>
      <c r="CF574">
        <v>0.10000000000000002</v>
      </c>
      <c r="CG574">
        <v>4100.7750000000005</v>
      </c>
      <c r="CH574">
        <v>36906.974999999999</v>
      </c>
      <c r="CI574">
        <v>369069.75</v>
      </c>
      <c r="CJ574">
        <v>405976.72499999998</v>
      </c>
      <c r="CK574">
        <v>2899.8337499999998</v>
      </c>
    </row>
    <row r="575" spans="62:89" x14ac:dyDescent="0.25">
      <c r="BJ575" s="1" t="s">
        <v>1270</v>
      </c>
      <c r="BK575" s="1" t="s">
        <v>1271</v>
      </c>
      <c r="BL575" s="1" t="str">
        <f>VLOOKUP(BK575,INVENTARIOHABITTA[#All],8,FALSE)</f>
        <v>PREMIUM A</v>
      </c>
      <c r="BO575" s="1" t="s">
        <v>2857</v>
      </c>
      <c r="BP575" s="1" t="s">
        <v>8246</v>
      </c>
      <c r="BQ575" s="1" t="s">
        <v>7638</v>
      </c>
      <c r="BR575" s="1" t="s">
        <v>7690</v>
      </c>
      <c r="BS575" s="1" t="s">
        <v>14</v>
      </c>
      <c r="BT575">
        <v>98</v>
      </c>
      <c r="BU575" s="1" t="s">
        <v>7</v>
      </c>
      <c r="BV575" s="1" t="s">
        <v>146</v>
      </c>
      <c r="BW575">
        <v>140</v>
      </c>
      <c r="BX575" s="1" t="s">
        <v>7712</v>
      </c>
      <c r="BY575">
        <v>4100.78</v>
      </c>
      <c r="BZ575">
        <v>574109.19999999995</v>
      </c>
      <c r="CA575">
        <v>0.25</v>
      </c>
      <c r="CB575">
        <v>3075.585</v>
      </c>
      <c r="CC575">
        <v>430581.9</v>
      </c>
      <c r="CD575">
        <v>0.1</v>
      </c>
      <c r="CE575">
        <v>43058.19</v>
      </c>
      <c r="CF575">
        <v>0.1</v>
      </c>
      <c r="CG575">
        <v>4305.8190000000004</v>
      </c>
      <c r="CH575">
        <v>38752.370999999999</v>
      </c>
      <c r="CI575">
        <v>387523.71</v>
      </c>
      <c r="CJ575">
        <v>426276.08100000001</v>
      </c>
      <c r="CK575">
        <v>3044.82915</v>
      </c>
    </row>
    <row r="576" spans="62:89" x14ac:dyDescent="0.25">
      <c r="BJ576" s="1" t="s">
        <v>1272</v>
      </c>
      <c r="BK576" s="1" t="s">
        <v>1273</v>
      </c>
      <c r="BL576" s="1" t="str">
        <f>VLOOKUP(BK576,INVENTARIOHABITTA[#All],8,FALSE)</f>
        <v>PREMIUM A</v>
      </c>
      <c r="BO576" s="1" t="s">
        <v>2859</v>
      </c>
      <c r="BP576" s="1" t="s">
        <v>8247</v>
      </c>
      <c r="BQ576" s="1" t="s">
        <v>7638</v>
      </c>
      <c r="BR576" s="1" t="s">
        <v>7690</v>
      </c>
      <c r="BS576" s="1" t="s">
        <v>14</v>
      </c>
      <c r="BT576">
        <v>99</v>
      </c>
      <c r="BU576" s="1" t="s">
        <v>7</v>
      </c>
      <c r="BV576" s="1" t="s">
        <v>146</v>
      </c>
      <c r="BW576">
        <v>128</v>
      </c>
      <c r="BX576" s="1" t="s">
        <v>7712</v>
      </c>
      <c r="BY576">
        <v>4100.78</v>
      </c>
      <c r="BZ576">
        <v>524899.83999999997</v>
      </c>
      <c r="CA576">
        <v>0.25</v>
      </c>
      <c r="CB576">
        <v>3075.585</v>
      </c>
      <c r="CC576">
        <v>393674.88</v>
      </c>
      <c r="CD576">
        <v>9.9999751063618789E-2</v>
      </c>
      <c r="CE576">
        <v>39367.39</v>
      </c>
      <c r="CF576">
        <v>0.1</v>
      </c>
      <c r="CG576">
        <v>3936.739</v>
      </c>
      <c r="CH576">
        <v>35430.650999999998</v>
      </c>
      <c r="CI576">
        <v>354306.52999999997</v>
      </c>
      <c r="CJ576">
        <v>389737.18099999998</v>
      </c>
      <c r="CK576">
        <v>3044.8217265624999</v>
      </c>
    </row>
    <row r="577" spans="62:89" x14ac:dyDescent="0.25">
      <c r="BJ577" s="1" t="s">
        <v>1274</v>
      </c>
      <c r="BK577" s="1" t="s">
        <v>1275</v>
      </c>
      <c r="BL577" s="1" t="str">
        <f>VLOOKUP(BK577,INVENTARIOHABITTA[#All],8,FALSE)</f>
        <v>ESTANDAR A</v>
      </c>
      <c r="BO577" s="1" t="s">
        <v>2861</v>
      </c>
      <c r="BP577" s="1" t="s">
        <v>8248</v>
      </c>
      <c r="BQ577" s="1" t="s">
        <v>7638</v>
      </c>
      <c r="BR577" s="1" t="s">
        <v>7690</v>
      </c>
      <c r="BS577" s="1" t="s">
        <v>14</v>
      </c>
      <c r="BT577">
        <v>100</v>
      </c>
      <c r="BU577" s="1" t="s">
        <v>7</v>
      </c>
      <c r="BV577" s="1" t="s">
        <v>1961</v>
      </c>
      <c r="BW577">
        <v>128</v>
      </c>
      <c r="BX577" s="1" t="s">
        <v>7712</v>
      </c>
      <c r="BY577">
        <v>3905.5</v>
      </c>
      <c r="BZ577">
        <v>499904</v>
      </c>
      <c r="CA577">
        <v>0.25</v>
      </c>
      <c r="CB577">
        <v>2929.125</v>
      </c>
      <c r="CC577">
        <v>374928</v>
      </c>
      <c r="CD577">
        <v>0.1</v>
      </c>
      <c r="CE577">
        <v>68749.279999999999</v>
      </c>
      <c r="CF577">
        <v>0.1</v>
      </c>
      <c r="CG577">
        <v>3749.2800000000007</v>
      </c>
      <c r="CH577">
        <v>65000</v>
      </c>
      <c r="CI577">
        <v>306178.71999999997</v>
      </c>
      <c r="CJ577">
        <v>371178.72</v>
      </c>
      <c r="CK577">
        <v>2899.8337499999998</v>
      </c>
    </row>
    <row r="578" spans="62:89" x14ac:dyDescent="0.25">
      <c r="BJ578" s="1" t="s">
        <v>1276</v>
      </c>
      <c r="BK578" s="1" t="s">
        <v>1277</v>
      </c>
      <c r="BL578" s="1" t="str">
        <f>VLOOKUP(BK578,INVENTARIOHABITTA[#All],8,FALSE)</f>
        <v>ESTANDAR A</v>
      </c>
      <c r="BO578" s="1" t="s">
        <v>2863</v>
      </c>
      <c r="BP578" s="1" t="s">
        <v>8249</v>
      </c>
      <c r="BQ578" s="1" t="s">
        <v>7638</v>
      </c>
      <c r="BR578" s="1" t="s">
        <v>7690</v>
      </c>
      <c r="BS578" s="1" t="s">
        <v>14</v>
      </c>
      <c r="BT578">
        <v>101</v>
      </c>
      <c r="BU578" s="1" t="s">
        <v>7</v>
      </c>
      <c r="BV578" s="1" t="s">
        <v>1961</v>
      </c>
      <c r="BW578">
        <v>128</v>
      </c>
      <c r="BX578" s="1" t="s">
        <v>7712</v>
      </c>
      <c r="BY578">
        <v>3905.5</v>
      </c>
      <c r="BZ578">
        <v>499904</v>
      </c>
      <c r="CA578">
        <v>0.25</v>
      </c>
      <c r="CB578">
        <v>2929.125</v>
      </c>
      <c r="CC578">
        <v>374928</v>
      </c>
      <c r="CD578">
        <v>0.1</v>
      </c>
      <c r="CE578">
        <v>37492.800000000003</v>
      </c>
      <c r="CF578">
        <v>0</v>
      </c>
      <c r="CG578">
        <v>0</v>
      </c>
      <c r="CH578">
        <v>37492.800000000003</v>
      </c>
      <c r="CI578">
        <v>337435.2</v>
      </c>
      <c r="CJ578">
        <v>374928</v>
      </c>
      <c r="CK578">
        <v>2929.125</v>
      </c>
    </row>
    <row r="579" spans="62:89" x14ac:dyDescent="0.25">
      <c r="BJ579" s="1" t="s">
        <v>1278</v>
      </c>
      <c r="BK579" s="1" t="s">
        <v>1279</v>
      </c>
      <c r="BL579" s="1" t="str">
        <f>VLOOKUP(BK579,INVENTARIOHABITTA[#All],8,FALSE)</f>
        <v>ESTANDAR A</v>
      </c>
      <c r="BO579" s="1" t="s">
        <v>2865</v>
      </c>
      <c r="BP579" s="1" t="s">
        <v>8250</v>
      </c>
      <c r="BQ579" s="1" t="s">
        <v>7638</v>
      </c>
      <c r="BR579" s="1" t="s">
        <v>7690</v>
      </c>
      <c r="BS579" s="1" t="s">
        <v>14</v>
      </c>
      <c r="BT579">
        <v>102</v>
      </c>
      <c r="BU579" s="1" t="s">
        <v>7</v>
      </c>
      <c r="BV579" s="1" t="s">
        <v>1961</v>
      </c>
      <c r="BW579">
        <v>128</v>
      </c>
      <c r="BX579" s="1" t="s">
        <v>7764</v>
      </c>
      <c r="BY579">
        <v>4480</v>
      </c>
      <c r="BZ579">
        <v>573440</v>
      </c>
      <c r="CA579">
        <v>0.2</v>
      </c>
      <c r="CB579">
        <v>3584</v>
      </c>
      <c r="CC579">
        <v>458752</v>
      </c>
      <c r="CD579">
        <v>0.1</v>
      </c>
      <c r="CE579">
        <v>45875.200000000004</v>
      </c>
      <c r="CF579">
        <v>0</v>
      </c>
      <c r="CG579">
        <v>0</v>
      </c>
      <c r="CH579">
        <v>45875.200000000004</v>
      </c>
      <c r="CI579">
        <v>412876.79999999999</v>
      </c>
      <c r="CJ579">
        <v>458752</v>
      </c>
      <c r="CK579">
        <v>3584</v>
      </c>
    </row>
    <row r="580" spans="62:89" x14ac:dyDescent="0.25">
      <c r="BJ580" s="1" t="s">
        <v>1280</v>
      </c>
      <c r="BK580" s="1" t="s">
        <v>1281</v>
      </c>
      <c r="BL580" s="1" t="str">
        <f>VLOOKUP(BK580,INVENTARIOHABITTA[#All],8,FALSE)</f>
        <v>ESTANDAR A</v>
      </c>
      <c r="BO580" s="1" t="s">
        <v>2867</v>
      </c>
      <c r="BP580" s="1" t="s">
        <v>8251</v>
      </c>
      <c r="BQ580" s="1" t="s">
        <v>7638</v>
      </c>
      <c r="BR580" s="1" t="s">
        <v>7690</v>
      </c>
      <c r="BS580" s="1" t="s">
        <v>14</v>
      </c>
      <c r="BT580">
        <v>103</v>
      </c>
      <c r="BU580" s="1" t="s">
        <v>7</v>
      </c>
      <c r="BV580" s="1" t="s">
        <v>1961</v>
      </c>
      <c r="BW580">
        <v>128</v>
      </c>
      <c r="BX580" s="1" t="s">
        <v>7712</v>
      </c>
      <c r="BY580">
        <v>3905.5</v>
      </c>
      <c r="BZ580">
        <v>499904</v>
      </c>
      <c r="CA580">
        <v>0.25</v>
      </c>
      <c r="CB580">
        <v>2929.125</v>
      </c>
      <c r="CC580">
        <v>374928</v>
      </c>
      <c r="CD580">
        <v>0.1</v>
      </c>
      <c r="CE580">
        <v>37492.800000000003</v>
      </c>
      <c r="CF580">
        <v>0</v>
      </c>
      <c r="CG580">
        <v>0</v>
      </c>
      <c r="CH580">
        <v>37492.800000000003</v>
      </c>
      <c r="CI580">
        <v>337435.2</v>
      </c>
      <c r="CJ580">
        <v>374928</v>
      </c>
      <c r="CK580">
        <v>2929.125</v>
      </c>
    </row>
    <row r="581" spans="62:89" x14ac:dyDescent="0.25">
      <c r="BJ581" s="1" t="s">
        <v>1282</v>
      </c>
      <c r="BK581" s="1" t="s">
        <v>1283</v>
      </c>
      <c r="BL581" s="1" t="str">
        <f>VLOOKUP(BK581,INVENTARIOHABITTA[#All],8,FALSE)</f>
        <v>ESTANDAR A</v>
      </c>
      <c r="BO581" s="1" t="s">
        <v>2869</v>
      </c>
      <c r="BP581" s="1" t="s">
        <v>8252</v>
      </c>
      <c r="BQ581" s="1" t="s">
        <v>7638</v>
      </c>
      <c r="BR581" s="1" t="s">
        <v>7690</v>
      </c>
      <c r="BS581" s="1" t="s">
        <v>14</v>
      </c>
      <c r="BT581">
        <v>104</v>
      </c>
      <c r="BU581" s="1" t="s">
        <v>7</v>
      </c>
      <c r="BV581" s="1" t="s">
        <v>1961</v>
      </c>
      <c r="BW581">
        <v>128</v>
      </c>
      <c r="BX581" s="1" t="s">
        <v>7712</v>
      </c>
      <c r="BY581">
        <v>3905.5</v>
      </c>
      <c r="BZ581">
        <v>499904</v>
      </c>
      <c r="CA581">
        <v>0.25</v>
      </c>
      <c r="CB581">
        <v>2929.125</v>
      </c>
      <c r="CC581">
        <v>374928</v>
      </c>
      <c r="CD581">
        <v>0.1</v>
      </c>
      <c r="CE581">
        <v>37492.800000000003</v>
      </c>
      <c r="CF581">
        <v>0.1</v>
      </c>
      <c r="CG581">
        <v>3749.2800000000007</v>
      </c>
      <c r="CH581">
        <v>33743.520000000004</v>
      </c>
      <c r="CI581">
        <v>337435.2</v>
      </c>
      <c r="CJ581">
        <v>371178.72000000003</v>
      </c>
      <c r="CK581">
        <v>2899.8337500000002</v>
      </c>
    </row>
    <row r="582" spans="62:89" x14ac:dyDescent="0.25">
      <c r="BJ582" s="1" t="s">
        <v>1284</v>
      </c>
      <c r="BK582" s="1" t="s">
        <v>1285</v>
      </c>
      <c r="BL582" s="1" t="str">
        <f>VLOOKUP(BK582,INVENTARIOHABITTA[#All],8,FALSE)</f>
        <v>ESTANDAR A</v>
      </c>
      <c r="BO582" s="1" t="s">
        <v>2871</v>
      </c>
      <c r="BP582" s="1" t="s">
        <v>8253</v>
      </c>
      <c r="BQ582" s="1" t="s">
        <v>7638</v>
      </c>
      <c r="BR582" s="1" t="s">
        <v>7690</v>
      </c>
      <c r="BS582" s="1" t="s">
        <v>14</v>
      </c>
      <c r="BT582">
        <v>105</v>
      </c>
      <c r="BU582" s="1" t="s">
        <v>7</v>
      </c>
      <c r="BV582" s="1" t="s">
        <v>146</v>
      </c>
      <c r="BW582">
        <v>128</v>
      </c>
      <c r="BX582" s="1" t="s">
        <v>7712</v>
      </c>
      <c r="BY582">
        <v>4100.78</v>
      </c>
      <c r="BZ582">
        <v>524899.83999999997</v>
      </c>
      <c r="CA582">
        <v>0.25</v>
      </c>
      <c r="CB582">
        <v>3075.585</v>
      </c>
      <c r="CC582">
        <v>393674.88</v>
      </c>
      <c r="CD582">
        <v>0.1</v>
      </c>
      <c r="CE582">
        <v>39367.488000000005</v>
      </c>
      <c r="CF582">
        <v>0</v>
      </c>
      <c r="CG582">
        <v>0</v>
      </c>
      <c r="CH582">
        <v>39367.488000000005</v>
      </c>
      <c r="CI582">
        <v>354307.39199999999</v>
      </c>
      <c r="CJ582">
        <v>393674.88</v>
      </c>
      <c r="CK582">
        <v>3075.585</v>
      </c>
    </row>
    <row r="583" spans="62:89" x14ac:dyDescent="0.25">
      <c r="BJ583" s="1" t="s">
        <v>1286</v>
      </c>
      <c r="BK583" s="1" t="s">
        <v>1287</v>
      </c>
      <c r="BL583" s="1" t="str">
        <f>VLOOKUP(BK583,INVENTARIOHABITTA[#All],8,FALSE)</f>
        <v>ESTANDAR A</v>
      </c>
      <c r="BO583" s="1" t="s">
        <v>2873</v>
      </c>
      <c r="BP583" s="1" t="s">
        <v>8254</v>
      </c>
      <c r="BQ583" s="1" t="s">
        <v>7638</v>
      </c>
      <c r="BR583" s="1" t="s">
        <v>7690</v>
      </c>
      <c r="BS583" s="1" t="s">
        <v>15</v>
      </c>
      <c r="BT583">
        <v>1</v>
      </c>
      <c r="BU583" s="1" t="s">
        <v>7</v>
      </c>
      <c r="BV583" s="1" t="s">
        <v>171</v>
      </c>
      <c r="BW583">
        <v>200</v>
      </c>
      <c r="BX583" s="1" t="s">
        <v>7712</v>
      </c>
      <c r="BY583">
        <v>4100.78</v>
      </c>
      <c r="BZ583">
        <v>820156</v>
      </c>
      <c r="CA583">
        <v>0.25</v>
      </c>
      <c r="CB583">
        <v>3075.585</v>
      </c>
      <c r="CC583">
        <v>615117</v>
      </c>
      <c r="CD583">
        <v>0.1</v>
      </c>
      <c r="CE583">
        <v>61511.700000000004</v>
      </c>
      <c r="CF583">
        <v>0.1</v>
      </c>
      <c r="CG583">
        <v>6151.170000000001</v>
      </c>
      <c r="CH583">
        <v>55360.530000000006</v>
      </c>
      <c r="CI583">
        <v>553605.30000000005</v>
      </c>
      <c r="CJ583">
        <v>608965.83000000007</v>
      </c>
      <c r="CK583">
        <v>3044.8291500000005</v>
      </c>
    </row>
    <row r="584" spans="62:89" x14ac:dyDescent="0.25">
      <c r="BJ584" s="1" t="s">
        <v>1288</v>
      </c>
      <c r="BK584" s="1" t="s">
        <v>1289</v>
      </c>
      <c r="BL584" s="1" t="str">
        <f>VLOOKUP(BK584,INVENTARIOHABITTA[#All],8,FALSE)</f>
        <v>PREMIUM A</v>
      </c>
      <c r="BO584" s="1" t="s">
        <v>2875</v>
      </c>
      <c r="BP584" s="1" t="s">
        <v>8255</v>
      </c>
      <c r="BQ584" s="1" t="s">
        <v>7638</v>
      </c>
      <c r="BR584" s="1" t="s">
        <v>7690</v>
      </c>
      <c r="BS584" s="1" t="s">
        <v>15</v>
      </c>
      <c r="BT584">
        <v>2</v>
      </c>
      <c r="BU584" s="1" t="s">
        <v>7</v>
      </c>
      <c r="BV584" s="1" t="s">
        <v>171</v>
      </c>
      <c r="BW584">
        <v>200</v>
      </c>
      <c r="BX584" s="1" t="s">
        <v>7764</v>
      </c>
      <c r="BY584">
        <v>4700</v>
      </c>
      <c r="BZ584">
        <v>940000</v>
      </c>
      <c r="CA584">
        <v>0.25</v>
      </c>
      <c r="CB584">
        <v>3525</v>
      </c>
      <c r="CC584">
        <v>705000</v>
      </c>
      <c r="CD584">
        <v>0.1</v>
      </c>
      <c r="CE584">
        <v>70500</v>
      </c>
      <c r="CF584">
        <v>0</v>
      </c>
      <c r="CG584">
        <v>0</v>
      </c>
      <c r="CH584">
        <v>70500</v>
      </c>
      <c r="CI584">
        <v>634500</v>
      </c>
      <c r="CJ584">
        <v>705000</v>
      </c>
      <c r="CK584">
        <v>3525</v>
      </c>
    </row>
    <row r="585" spans="62:89" x14ac:dyDescent="0.25">
      <c r="BJ585" s="1" t="s">
        <v>1290</v>
      </c>
      <c r="BK585" s="1" t="s">
        <v>1291</v>
      </c>
      <c r="BL585" s="1" t="str">
        <f>VLOOKUP(BK585,INVENTARIOHABITTA[#All],8,FALSE)</f>
        <v>PREMIUM AA</v>
      </c>
      <c r="BO585" s="1" t="s">
        <v>2877</v>
      </c>
      <c r="BP585" s="1" t="s">
        <v>8256</v>
      </c>
      <c r="BQ585" s="1" t="s">
        <v>7638</v>
      </c>
      <c r="BR585" s="1" t="s">
        <v>7690</v>
      </c>
      <c r="BS585" s="1" t="s">
        <v>15</v>
      </c>
      <c r="BT585">
        <v>3</v>
      </c>
      <c r="BU585" s="1" t="s">
        <v>7</v>
      </c>
      <c r="BV585" s="1" t="s">
        <v>171</v>
      </c>
      <c r="BW585">
        <v>200</v>
      </c>
      <c r="BX585" s="1" t="s">
        <v>7712</v>
      </c>
      <c r="BY585">
        <v>4100.78</v>
      </c>
      <c r="BZ585">
        <v>820156</v>
      </c>
      <c r="CA585">
        <v>0.25</v>
      </c>
      <c r="CB585">
        <v>3075.585</v>
      </c>
      <c r="CC585">
        <v>615117</v>
      </c>
      <c r="CD585">
        <v>0.1</v>
      </c>
      <c r="CE585">
        <v>61511.700000000004</v>
      </c>
      <c r="CF585">
        <v>0</v>
      </c>
      <c r="CG585">
        <v>0</v>
      </c>
      <c r="CH585">
        <v>61511.700000000004</v>
      </c>
      <c r="CI585">
        <v>553605.30000000005</v>
      </c>
      <c r="CJ585">
        <v>615117</v>
      </c>
      <c r="CK585">
        <v>3075.585</v>
      </c>
    </row>
    <row r="586" spans="62:89" x14ac:dyDescent="0.25">
      <c r="BJ586" s="1" t="s">
        <v>1292</v>
      </c>
      <c r="BK586" s="1" t="s">
        <v>1293</v>
      </c>
      <c r="BL586" s="1" t="str">
        <f>VLOOKUP(BK586,INVENTARIOHABITTA[#All],8,FALSE)</f>
        <v>ESTANDAR A</v>
      </c>
      <c r="BO586" s="1" t="s">
        <v>2879</v>
      </c>
      <c r="BP586" s="1" t="s">
        <v>8257</v>
      </c>
      <c r="BQ586" s="1" t="s">
        <v>7638</v>
      </c>
      <c r="BR586" s="1" t="s">
        <v>7690</v>
      </c>
      <c r="BS586" s="1" t="s">
        <v>15</v>
      </c>
      <c r="BT586">
        <v>4</v>
      </c>
      <c r="BU586" s="1" t="s">
        <v>7</v>
      </c>
      <c r="BV586" s="1" t="s">
        <v>171</v>
      </c>
      <c r="BW586">
        <v>200</v>
      </c>
      <c r="BX586" s="1" t="s">
        <v>7712</v>
      </c>
      <c r="BY586">
        <v>4100.78</v>
      </c>
      <c r="BZ586">
        <v>820156</v>
      </c>
      <c r="CA586">
        <v>0.25</v>
      </c>
      <c r="CB586">
        <v>3075.585</v>
      </c>
      <c r="CC586">
        <v>615117</v>
      </c>
      <c r="CD586">
        <v>0.1</v>
      </c>
      <c r="CE586">
        <v>61511.700000000004</v>
      </c>
      <c r="CF586">
        <v>0.1</v>
      </c>
      <c r="CG586">
        <v>6151.170000000001</v>
      </c>
      <c r="CH586">
        <v>55360.530000000006</v>
      </c>
      <c r="CI586">
        <v>553605.30000000005</v>
      </c>
      <c r="CJ586">
        <v>608965.83000000007</v>
      </c>
      <c r="CK586">
        <v>3044.8291500000005</v>
      </c>
    </row>
    <row r="587" spans="62:89" x14ac:dyDescent="0.25">
      <c r="BJ587" s="1" t="s">
        <v>1294</v>
      </c>
      <c r="BK587" s="1" t="s">
        <v>1295</v>
      </c>
      <c r="BL587" s="1" t="str">
        <f>VLOOKUP(BK587,INVENTARIOHABITTA[#All],8,FALSE)</f>
        <v>ESTANDAR A</v>
      </c>
      <c r="BO587" s="1" t="s">
        <v>2881</v>
      </c>
      <c r="BP587" s="1" t="s">
        <v>8258</v>
      </c>
      <c r="BQ587" s="1" t="s">
        <v>7638</v>
      </c>
      <c r="BR587" s="1" t="s">
        <v>7690</v>
      </c>
      <c r="BS587" s="1" t="s">
        <v>15</v>
      </c>
      <c r="BT587">
        <v>5</v>
      </c>
      <c r="BU587" s="1" t="s">
        <v>7</v>
      </c>
      <c r="BV587" s="1" t="s">
        <v>171</v>
      </c>
      <c r="BW587">
        <v>311.66000000000003</v>
      </c>
      <c r="BX587" s="1" t="s">
        <v>7712</v>
      </c>
      <c r="BY587">
        <v>4100.78</v>
      </c>
      <c r="BZ587">
        <v>1278049.0948000001</v>
      </c>
      <c r="CA587">
        <v>0.25</v>
      </c>
      <c r="CB587">
        <v>3075.585</v>
      </c>
      <c r="CC587">
        <v>958536.82110000006</v>
      </c>
      <c r="CD587">
        <v>0.1</v>
      </c>
      <c r="CE587">
        <v>95853.682110000009</v>
      </c>
      <c r="CF587">
        <v>0.1</v>
      </c>
      <c r="CG587">
        <v>9585.3682110000009</v>
      </c>
      <c r="CH587">
        <v>86268.313899000001</v>
      </c>
      <c r="CI587">
        <v>862683.13899000001</v>
      </c>
      <c r="CJ587">
        <v>948951.45288900007</v>
      </c>
      <c r="CK587">
        <v>3044.82915</v>
      </c>
    </row>
    <row r="588" spans="62:89" x14ac:dyDescent="0.25">
      <c r="BJ588" s="1" t="s">
        <v>1296</v>
      </c>
      <c r="BK588" s="1" t="s">
        <v>1297</v>
      </c>
      <c r="BL588" s="1" t="str">
        <f>VLOOKUP(BK588,INVENTARIOHABITTA[#All],8,FALSE)</f>
        <v>ESTANDAR A</v>
      </c>
      <c r="BO588" s="1" t="s">
        <v>2883</v>
      </c>
      <c r="BP588" s="1" t="s">
        <v>8259</v>
      </c>
      <c r="BQ588" s="1" t="s">
        <v>7638</v>
      </c>
      <c r="BR588" s="1" t="s">
        <v>7690</v>
      </c>
      <c r="BS588" s="1" t="s">
        <v>15</v>
      </c>
      <c r="BT588">
        <v>6</v>
      </c>
      <c r="BU588" s="1" t="s">
        <v>7</v>
      </c>
      <c r="BV588" s="1" t="s">
        <v>171</v>
      </c>
      <c r="BW588">
        <v>331.83</v>
      </c>
      <c r="BX588" s="1" t="s">
        <v>7712</v>
      </c>
      <c r="BY588">
        <v>4100.78</v>
      </c>
      <c r="BZ588">
        <v>1360761.8273999998</v>
      </c>
      <c r="CA588">
        <v>0.25</v>
      </c>
      <c r="CB588">
        <v>3075.585</v>
      </c>
      <c r="CC588">
        <v>1020571.37055</v>
      </c>
      <c r="CD588">
        <v>0.1</v>
      </c>
      <c r="CE588">
        <v>102057.137055</v>
      </c>
      <c r="CF588">
        <v>0</v>
      </c>
      <c r="CG588">
        <v>0</v>
      </c>
      <c r="CH588">
        <v>102057.137055</v>
      </c>
      <c r="CI588">
        <v>918514.23349500005</v>
      </c>
      <c r="CJ588">
        <v>1020571.3705500001</v>
      </c>
      <c r="CK588">
        <v>3075.5850000000005</v>
      </c>
    </row>
    <row r="589" spans="62:89" x14ac:dyDescent="0.25">
      <c r="BJ589" s="1" t="s">
        <v>1298</v>
      </c>
      <c r="BK589" s="1" t="s">
        <v>1299</v>
      </c>
      <c r="BL589" s="1" t="str">
        <f>VLOOKUP(BK589,INVENTARIOHABITTA[#All],8,FALSE)</f>
        <v>ESTANDAR A</v>
      </c>
      <c r="BO589" s="1" t="s">
        <v>2885</v>
      </c>
      <c r="BP589" s="1" t="s">
        <v>8260</v>
      </c>
      <c r="BQ589" s="1" t="s">
        <v>7638</v>
      </c>
      <c r="BR589" s="1" t="s">
        <v>7690</v>
      </c>
      <c r="BS589" s="1" t="s">
        <v>15</v>
      </c>
      <c r="BT589">
        <v>7</v>
      </c>
      <c r="BU589" s="1" t="s">
        <v>7</v>
      </c>
      <c r="BV589" s="1" t="s">
        <v>171</v>
      </c>
      <c r="BW589">
        <v>335</v>
      </c>
      <c r="BX589" s="1" t="s">
        <v>7642</v>
      </c>
      <c r="BY589">
        <v>6200</v>
      </c>
      <c r="BZ589">
        <v>2077000</v>
      </c>
      <c r="CA589">
        <v>0.3</v>
      </c>
      <c r="CB589">
        <v>4340</v>
      </c>
      <c r="CC589">
        <v>1453900</v>
      </c>
      <c r="CD589">
        <v>0.1</v>
      </c>
      <c r="CE589">
        <v>145390</v>
      </c>
      <c r="CF589">
        <v>0</v>
      </c>
      <c r="CG589">
        <v>0</v>
      </c>
      <c r="CH589">
        <v>145390</v>
      </c>
      <c r="CI589">
        <v>1308510</v>
      </c>
      <c r="CJ589">
        <v>1453900</v>
      </c>
      <c r="CK589">
        <v>4340</v>
      </c>
    </row>
    <row r="590" spans="62:89" x14ac:dyDescent="0.25">
      <c r="BJ590" s="1" t="s">
        <v>1300</v>
      </c>
      <c r="BK590" s="1" t="s">
        <v>1301</v>
      </c>
      <c r="BL590" s="1" t="str">
        <f>VLOOKUP(BK590,INVENTARIOHABITTA[#All],8,FALSE)</f>
        <v>ESTANDAR A</v>
      </c>
      <c r="BP590" s="1" t="s">
        <v>8260</v>
      </c>
      <c r="BQ590" s="1" t="s">
        <v>7638</v>
      </c>
      <c r="BR590" s="1" t="s">
        <v>7690</v>
      </c>
      <c r="BS590" s="1" t="s">
        <v>15</v>
      </c>
      <c r="BT590">
        <v>7</v>
      </c>
      <c r="BU590" s="1" t="s">
        <v>7</v>
      </c>
      <c r="BV590" s="1" t="s">
        <v>171</v>
      </c>
      <c r="BW590">
        <v>335</v>
      </c>
      <c r="BX590" s="1" t="s">
        <v>7712</v>
      </c>
      <c r="BY590">
        <v>4100.78</v>
      </c>
      <c r="BZ590">
        <v>1373761.2999999998</v>
      </c>
      <c r="CA590">
        <v>0.25</v>
      </c>
      <c r="CB590">
        <v>3075.585</v>
      </c>
      <c r="CC590">
        <v>1030320.975</v>
      </c>
      <c r="CD590">
        <v>0.1</v>
      </c>
      <c r="CE590">
        <v>103032.0975</v>
      </c>
      <c r="CF590">
        <v>0</v>
      </c>
      <c r="CG590">
        <v>0</v>
      </c>
      <c r="CH590">
        <v>103032.0975</v>
      </c>
      <c r="CI590">
        <v>927288.87749999994</v>
      </c>
      <c r="CJ590">
        <v>1030320.975</v>
      </c>
      <c r="CK590">
        <v>3075.585</v>
      </c>
    </row>
    <row r="591" spans="62:89" x14ac:dyDescent="0.25">
      <c r="BJ591" s="1" t="s">
        <v>1302</v>
      </c>
      <c r="BK591" s="1" t="s">
        <v>1303</v>
      </c>
      <c r="BL591" s="1" t="str">
        <f>VLOOKUP(BK591,INVENTARIOHABITTA[#All],8,FALSE)</f>
        <v>ESTANDAR A</v>
      </c>
      <c r="BO591" s="1" t="s">
        <v>2887</v>
      </c>
      <c r="BP591" s="1" t="s">
        <v>8261</v>
      </c>
      <c r="BQ591" s="1" t="s">
        <v>7638</v>
      </c>
      <c r="BR591" s="1" t="s">
        <v>7690</v>
      </c>
      <c r="BS591" s="1" t="s">
        <v>15</v>
      </c>
      <c r="BT591">
        <v>8</v>
      </c>
      <c r="BU591" s="1" t="s">
        <v>7</v>
      </c>
      <c r="BV591" s="1" t="s">
        <v>171</v>
      </c>
      <c r="BW591">
        <v>335</v>
      </c>
      <c r="BX591" s="1" t="s">
        <v>7642</v>
      </c>
      <c r="BY591">
        <v>6200</v>
      </c>
      <c r="BZ591">
        <v>2077000</v>
      </c>
      <c r="CA591">
        <v>0.3</v>
      </c>
      <c r="CB591">
        <v>4340</v>
      </c>
      <c r="CC591">
        <v>1453900</v>
      </c>
      <c r="CD591">
        <v>0.1</v>
      </c>
      <c r="CE591">
        <v>145390</v>
      </c>
      <c r="CF591">
        <v>0</v>
      </c>
      <c r="CG591">
        <v>0</v>
      </c>
      <c r="CH591">
        <v>145390</v>
      </c>
      <c r="CI591">
        <v>1308510</v>
      </c>
      <c r="CJ591">
        <v>1453900</v>
      </c>
      <c r="CK591">
        <v>4340</v>
      </c>
    </row>
    <row r="592" spans="62:89" x14ac:dyDescent="0.25">
      <c r="BJ592" s="1" t="s">
        <v>1304</v>
      </c>
      <c r="BK592" s="1" t="s">
        <v>1305</v>
      </c>
      <c r="BL592" s="1" t="str">
        <f>VLOOKUP(BK592,INVENTARIOHABITTA[#All],8,FALSE)</f>
        <v>ESTANDAR A</v>
      </c>
      <c r="BP592" s="1" t="s">
        <v>8261</v>
      </c>
      <c r="BQ592" s="1" t="s">
        <v>7638</v>
      </c>
      <c r="BR592" s="1" t="s">
        <v>7690</v>
      </c>
      <c r="BS592" s="1" t="s">
        <v>15</v>
      </c>
      <c r="BT592">
        <v>8</v>
      </c>
      <c r="BU592" s="1" t="s">
        <v>7</v>
      </c>
      <c r="BV592" s="1" t="s">
        <v>171</v>
      </c>
      <c r="BW592">
        <v>335</v>
      </c>
      <c r="BX592" s="1" t="s">
        <v>7712</v>
      </c>
      <c r="BY592">
        <v>4100.78</v>
      </c>
      <c r="BZ592">
        <v>1373761.2999999998</v>
      </c>
      <c r="CA592">
        <v>0.25</v>
      </c>
      <c r="CB592">
        <v>3075.585</v>
      </c>
      <c r="CC592">
        <v>1030320.975</v>
      </c>
      <c r="CD592">
        <v>0.1</v>
      </c>
      <c r="CE592">
        <v>103032.0975</v>
      </c>
      <c r="CF592">
        <v>0</v>
      </c>
      <c r="CG592">
        <v>0</v>
      </c>
      <c r="CH592">
        <v>103032.0975</v>
      </c>
      <c r="CI592">
        <v>927288.87749999994</v>
      </c>
      <c r="CJ592">
        <v>1030320.975</v>
      </c>
      <c r="CK592">
        <v>3075.585</v>
      </c>
    </row>
    <row r="593" spans="62:89" x14ac:dyDescent="0.25">
      <c r="BJ593" s="1" t="s">
        <v>1306</v>
      </c>
      <c r="BK593" s="1" t="s">
        <v>1307</v>
      </c>
      <c r="BL593" s="1" t="str">
        <f>VLOOKUP(BK593,INVENTARIOHABITTA[#All],8,FALSE)</f>
        <v>PREMIUM A</v>
      </c>
      <c r="BO593" s="1" t="s">
        <v>2889</v>
      </c>
      <c r="BP593" s="1" t="s">
        <v>8262</v>
      </c>
      <c r="BQ593" s="1" t="s">
        <v>7638</v>
      </c>
      <c r="BR593" s="1" t="s">
        <v>7690</v>
      </c>
      <c r="BS593" s="1" t="s">
        <v>15</v>
      </c>
      <c r="BT593">
        <v>9</v>
      </c>
      <c r="BU593" s="1" t="s">
        <v>7</v>
      </c>
      <c r="BV593" s="1" t="s">
        <v>171</v>
      </c>
      <c r="BW593">
        <v>335</v>
      </c>
      <c r="BX593" s="1" t="s">
        <v>7864</v>
      </c>
      <c r="BY593">
        <v>6200</v>
      </c>
      <c r="BZ593">
        <v>2077000</v>
      </c>
      <c r="CA593">
        <v>0.25</v>
      </c>
      <c r="CB593">
        <v>4650</v>
      </c>
      <c r="CC593">
        <v>1557750</v>
      </c>
      <c r="CD593">
        <v>0.1</v>
      </c>
      <c r="CE593">
        <v>155775</v>
      </c>
      <c r="CF593">
        <v>0.2</v>
      </c>
      <c r="CG593">
        <v>31155</v>
      </c>
      <c r="CH593">
        <v>124620</v>
      </c>
      <c r="CI593">
        <v>1401975</v>
      </c>
      <c r="CJ593">
        <v>1526595</v>
      </c>
      <c r="CK593">
        <v>4557</v>
      </c>
    </row>
    <row r="594" spans="62:89" x14ac:dyDescent="0.25">
      <c r="BJ594" s="1" t="s">
        <v>1308</v>
      </c>
      <c r="BK594" s="1" t="s">
        <v>1309</v>
      </c>
      <c r="BL594" s="1" t="str">
        <f>VLOOKUP(BK594,INVENTARIOHABITTA[#All],8,FALSE)</f>
        <v>PREMIUM A</v>
      </c>
      <c r="BP594" s="1" t="s">
        <v>8262</v>
      </c>
      <c r="BQ594" s="1" t="s">
        <v>7638</v>
      </c>
      <c r="BR594" s="1" t="s">
        <v>7690</v>
      </c>
      <c r="BS594" s="1" t="s">
        <v>15</v>
      </c>
      <c r="BT594">
        <v>9</v>
      </c>
      <c r="BU594" s="1" t="s">
        <v>7</v>
      </c>
      <c r="BV594" s="1" t="s">
        <v>171</v>
      </c>
      <c r="BW594">
        <v>335</v>
      </c>
      <c r="BX594" s="1" t="s">
        <v>7864</v>
      </c>
      <c r="BY594">
        <v>4387.83</v>
      </c>
      <c r="BZ594">
        <v>1469923.05</v>
      </c>
      <c r="CA594">
        <v>0.25</v>
      </c>
      <c r="CB594">
        <v>3290.8724999999999</v>
      </c>
      <c r="CC594">
        <v>1102442.2875000001</v>
      </c>
      <c r="CD594">
        <v>0.1</v>
      </c>
      <c r="CE594">
        <v>110244.22875000001</v>
      </c>
      <c r="CF594">
        <v>0.2</v>
      </c>
      <c r="CG594">
        <v>22048.845750000004</v>
      </c>
      <c r="CH594">
        <v>88195.383000000002</v>
      </c>
      <c r="CI594">
        <v>992198.05875000008</v>
      </c>
      <c r="CJ594">
        <v>1080393.44175</v>
      </c>
      <c r="CK594">
        <v>3225.0550499999999</v>
      </c>
    </row>
    <row r="595" spans="62:89" x14ac:dyDescent="0.25">
      <c r="BJ595" s="1" t="s">
        <v>1310</v>
      </c>
      <c r="BK595" s="1" t="s">
        <v>1311</v>
      </c>
      <c r="BL595" s="1" t="str">
        <f>VLOOKUP(BK595,INVENTARIOHABITTA[#All],8,FALSE)</f>
        <v>ESTANDAR A</v>
      </c>
      <c r="BO595" s="1" t="s">
        <v>2891</v>
      </c>
      <c r="BP595" s="1" t="s">
        <v>8263</v>
      </c>
      <c r="BQ595" s="1" t="s">
        <v>7638</v>
      </c>
      <c r="BR595" s="1" t="s">
        <v>7690</v>
      </c>
      <c r="BS595" s="1" t="s">
        <v>15</v>
      </c>
      <c r="BT595">
        <v>10</v>
      </c>
      <c r="BU595" s="1" t="s">
        <v>7</v>
      </c>
      <c r="BV595" s="1" t="s">
        <v>171</v>
      </c>
      <c r="BW595">
        <v>335</v>
      </c>
      <c r="BX595" s="1" t="s">
        <v>7764</v>
      </c>
      <c r="BY595">
        <v>4700</v>
      </c>
      <c r="BZ595">
        <v>1574500</v>
      </c>
      <c r="CA595">
        <v>0.25</v>
      </c>
      <c r="CB595">
        <v>3525</v>
      </c>
      <c r="CC595">
        <v>1180875</v>
      </c>
      <c r="CD595">
        <v>0.1</v>
      </c>
      <c r="CE595">
        <v>118087.5</v>
      </c>
      <c r="CF595">
        <v>0.1</v>
      </c>
      <c r="CG595">
        <v>11808.75</v>
      </c>
      <c r="CH595">
        <v>106278.75</v>
      </c>
      <c r="CI595">
        <v>1062787.5</v>
      </c>
      <c r="CJ595">
        <v>1169066.25</v>
      </c>
      <c r="CK595">
        <v>3489.75</v>
      </c>
    </row>
    <row r="596" spans="62:89" x14ac:dyDescent="0.25">
      <c r="BJ596" s="1" t="s">
        <v>1312</v>
      </c>
      <c r="BK596" s="1" t="s">
        <v>1313</v>
      </c>
      <c r="BL596" s="1" t="str">
        <f>VLOOKUP(BK596,INVENTARIOHABITTA[#All],8,FALSE)</f>
        <v>ESTANDAR A</v>
      </c>
      <c r="BO596" s="1" t="s">
        <v>2893</v>
      </c>
      <c r="BP596" s="1" t="s">
        <v>8264</v>
      </c>
      <c r="BQ596" s="1" t="s">
        <v>7638</v>
      </c>
      <c r="BR596" s="1" t="s">
        <v>7690</v>
      </c>
      <c r="BS596" s="1" t="s">
        <v>15</v>
      </c>
      <c r="BT596">
        <v>11</v>
      </c>
      <c r="BU596" s="1" t="s">
        <v>7</v>
      </c>
      <c r="BV596" s="1" t="s">
        <v>260</v>
      </c>
      <c r="BW596">
        <v>335</v>
      </c>
      <c r="BX596" s="1" t="s">
        <v>7712</v>
      </c>
      <c r="BY596">
        <v>3905.5</v>
      </c>
      <c r="BZ596">
        <v>1308342.5</v>
      </c>
      <c r="CA596">
        <v>0.25</v>
      </c>
      <c r="CB596">
        <v>2929.125</v>
      </c>
      <c r="CC596">
        <v>981256.875</v>
      </c>
      <c r="CD596">
        <v>0.1</v>
      </c>
      <c r="CE596">
        <v>98125.6875</v>
      </c>
      <c r="CF596">
        <v>0.1</v>
      </c>
      <c r="CG596">
        <v>9812.5687500000004</v>
      </c>
      <c r="CH596">
        <v>88313.118749999994</v>
      </c>
      <c r="CI596">
        <v>883131.1875</v>
      </c>
      <c r="CJ596">
        <v>971444.30625000002</v>
      </c>
      <c r="CK596">
        <v>2899.8337500000002</v>
      </c>
    </row>
    <row r="597" spans="62:89" x14ac:dyDescent="0.25">
      <c r="BJ597" s="1" t="s">
        <v>1314</v>
      </c>
      <c r="BK597" s="1" t="s">
        <v>1315</v>
      </c>
      <c r="BL597" s="1" t="str">
        <f>VLOOKUP(BK597,INVENTARIOHABITTA[#All],8,FALSE)</f>
        <v>ESTANDAR A</v>
      </c>
      <c r="BO597" s="1" t="s">
        <v>2895</v>
      </c>
      <c r="BP597" s="1" t="s">
        <v>8265</v>
      </c>
      <c r="BQ597" s="1" t="s">
        <v>7638</v>
      </c>
      <c r="BR597" s="1" t="s">
        <v>7690</v>
      </c>
      <c r="BS597" s="1" t="s">
        <v>15</v>
      </c>
      <c r="BT597">
        <v>12</v>
      </c>
      <c r="BU597" s="1" t="s">
        <v>7</v>
      </c>
      <c r="BV597" s="1" t="s">
        <v>260</v>
      </c>
      <c r="BW597">
        <v>335</v>
      </c>
      <c r="BX597" s="1" t="s">
        <v>7712</v>
      </c>
      <c r="BY597">
        <v>3905.5</v>
      </c>
      <c r="BZ597">
        <v>1308342.5</v>
      </c>
      <c r="CA597">
        <v>0.25</v>
      </c>
      <c r="CB597">
        <v>2929.125</v>
      </c>
      <c r="CC597">
        <v>981256.875</v>
      </c>
      <c r="CD597">
        <v>0.1</v>
      </c>
      <c r="CE597">
        <v>98125.6875</v>
      </c>
      <c r="CF597">
        <v>0</v>
      </c>
      <c r="CG597">
        <v>0</v>
      </c>
      <c r="CH597">
        <v>98125.6875</v>
      </c>
      <c r="CI597">
        <v>883131.1875</v>
      </c>
      <c r="CJ597">
        <v>981256.875</v>
      </c>
      <c r="CK597">
        <v>2929.125</v>
      </c>
    </row>
    <row r="598" spans="62:89" x14ac:dyDescent="0.25">
      <c r="BJ598" s="1" t="s">
        <v>1316</v>
      </c>
      <c r="BK598" s="1" t="s">
        <v>1317</v>
      </c>
      <c r="BL598" s="1" t="str">
        <f>VLOOKUP(BK598,INVENTARIOHABITTA[#All],8,FALSE)</f>
        <v>PREMIUM A</v>
      </c>
      <c r="BO598" s="1" t="s">
        <v>2897</v>
      </c>
      <c r="BP598" s="1" t="s">
        <v>8266</v>
      </c>
      <c r="BQ598" s="1" t="s">
        <v>7638</v>
      </c>
      <c r="BR598" s="1" t="s">
        <v>7690</v>
      </c>
      <c r="BS598" s="1" t="s">
        <v>15</v>
      </c>
      <c r="BT598">
        <v>13</v>
      </c>
      <c r="BU598" s="1" t="s">
        <v>7</v>
      </c>
      <c r="BV598" s="1" t="s">
        <v>260</v>
      </c>
      <c r="BW598">
        <v>335</v>
      </c>
      <c r="BX598" s="1" t="s">
        <v>7712</v>
      </c>
      <c r="BY598">
        <v>3905.5</v>
      </c>
      <c r="BZ598">
        <v>1308342.5</v>
      </c>
      <c r="CA598">
        <v>0.25</v>
      </c>
      <c r="CB598">
        <v>2929.125</v>
      </c>
      <c r="CC598">
        <v>981256.875</v>
      </c>
      <c r="CD598">
        <v>0.1</v>
      </c>
      <c r="CE598">
        <v>98125.6875</v>
      </c>
      <c r="CF598">
        <v>0.1</v>
      </c>
      <c r="CG598">
        <v>9812.5687500000004</v>
      </c>
      <c r="CH598">
        <v>88313.118749999994</v>
      </c>
      <c r="CI598">
        <v>883131.1875</v>
      </c>
      <c r="CJ598">
        <v>971444.30625000002</v>
      </c>
      <c r="CK598">
        <v>2899.8337500000002</v>
      </c>
    </row>
    <row r="599" spans="62:89" x14ac:dyDescent="0.25">
      <c r="BJ599" s="1" t="s">
        <v>1318</v>
      </c>
      <c r="BK599" s="1" t="s">
        <v>1319</v>
      </c>
      <c r="BL599" s="1" t="str">
        <f>VLOOKUP(BK599,INVENTARIOHABITTA[#All],8,FALSE)</f>
        <v>PREMIUM A</v>
      </c>
      <c r="BO599" s="1" t="s">
        <v>2899</v>
      </c>
      <c r="BP599" s="1" t="s">
        <v>8267</v>
      </c>
      <c r="BQ599" s="1" t="s">
        <v>7638</v>
      </c>
      <c r="BR599" s="1" t="s">
        <v>7690</v>
      </c>
      <c r="BS599" s="1" t="s">
        <v>15</v>
      </c>
      <c r="BT599">
        <v>14</v>
      </c>
      <c r="BU599" s="1" t="s">
        <v>7</v>
      </c>
      <c r="BV599" s="1" t="s">
        <v>171</v>
      </c>
      <c r="BW599">
        <v>200</v>
      </c>
      <c r="BX599" s="1" t="s">
        <v>7712</v>
      </c>
      <c r="BY599">
        <v>4100.78</v>
      </c>
      <c r="BZ599">
        <v>820156</v>
      </c>
      <c r="CA599">
        <v>0.25</v>
      </c>
      <c r="CB599">
        <v>3075.585</v>
      </c>
      <c r="CC599">
        <v>615117</v>
      </c>
      <c r="CD599">
        <v>9.9999772401022896E-2</v>
      </c>
      <c r="CE599">
        <v>61511.56</v>
      </c>
      <c r="CF599">
        <v>0.1</v>
      </c>
      <c r="CG599">
        <v>6151.1559999999999</v>
      </c>
      <c r="CH599">
        <v>55360.403999999995</v>
      </c>
      <c r="CI599">
        <v>553604.69999999995</v>
      </c>
      <c r="CJ599">
        <v>608965.10399999993</v>
      </c>
      <c r="CK599">
        <v>3044.8255199999999</v>
      </c>
    </row>
    <row r="600" spans="62:89" x14ac:dyDescent="0.25">
      <c r="BJ600" s="1" t="s">
        <v>1320</v>
      </c>
      <c r="BK600" s="1" t="s">
        <v>1321</v>
      </c>
      <c r="BL600" s="1" t="str">
        <f>VLOOKUP(BK600,INVENTARIOHABITTA[#All],8,FALSE)</f>
        <v>ESTANDAR A</v>
      </c>
      <c r="BO600" s="1" t="s">
        <v>2901</v>
      </c>
      <c r="BP600" s="1" t="s">
        <v>8268</v>
      </c>
      <c r="BQ600" s="1" t="s">
        <v>7638</v>
      </c>
      <c r="BR600" s="1" t="s">
        <v>7690</v>
      </c>
      <c r="BS600" s="1" t="s">
        <v>15</v>
      </c>
      <c r="BT600">
        <v>15</v>
      </c>
      <c r="BU600" s="1" t="s">
        <v>7</v>
      </c>
      <c r="BV600" s="1" t="s">
        <v>171</v>
      </c>
      <c r="BW600">
        <v>200</v>
      </c>
      <c r="BX600" s="1" t="s">
        <v>7712</v>
      </c>
      <c r="BY600">
        <v>4100.78</v>
      </c>
      <c r="BZ600">
        <v>820156</v>
      </c>
      <c r="CA600">
        <v>0.25</v>
      </c>
      <c r="CB600">
        <v>3075.585</v>
      </c>
      <c r="CC600">
        <v>615117</v>
      </c>
      <c r="CD600">
        <v>0.1</v>
      </c>
      <c r="CE600">
        <v>61511.700000000004</v>
      </c>
      <c r="CF600">
        <v>0</v>
      </c>
      <c r="CG600">
        <v>0</v>
      </c>
      <c r="CH600">
        <v>61511.700000000004</v>
      </c>
      <c r="CI600">
        <v>553605.30000000005</v>
      </c>
      <c r="CJ600">
        <v>615117</v>
      </c>
      <c r="CK600">
        <v>3075.585</v>
      </c>
    </row>
    <row r="601" spans="62:89" x14ac:dyDescent="0.25">
      <c r="BJ601" s="1" t="s">
        <v>1322</v>
      </c>
      <c r="BK601" s="1" t="s">
        <v>1323</v>
      </c>
      <c r="BL601" s="1" t="str">
        <f>VLOOKUP(BK601,INVENTARIOHABITTA[#All],8,FALSE)</f>
        <v>ESTANDAR A</v>
      </c>
      <c r="BO601" s="1" t="s">
        <v>2903</v>
      </c>
      <c r="BP601" s="1" t="s">
        <v>8269</v>
      </c>
      <c r="BQ601" s="1" t="s">
        <v>7638</v>
      </c>
      <c r="BR601" s="1" t="s">
        <v>7690</v>
      </c>
      <c r="BS601" s="1" t="s">
        <v>15</v>
      </c>
      <c r="BT601">
        <v>16</v>
      </c>
      <c r="BU601" s="1" t="s">
        <v>7</v>
      </c>
      <c r="BV601" s="1" t="s">
        <v>171</v>
      </c>
      <c r="BW601">
        <v>200</v>
      </c>
      <c r="BX601" s="1" t="s">
        <v>7712</v>
      </c>
      <c r="BY601">
        <v>4100.78</v>
      </c>
      <c r="BZ601">
        <v>820156</v>
      </c>
      <c r="CA601">
        <v>0.25</v>
      </c>
      <c r="CB601">
        <v>3075.585</v>
      </c>
      <c r="CC601">
        <v>615117</v>
      </c>
      <c r="CD601">
        <v>0.1</v>
      </c>
      <c r="CE601">
        <v>61511.700000000004</v>
      </c>
      <c r="CF601">
        <v>0.1</v>
      </c>
      <c r="CG601">
        <v>6151.170000000001</v>
      </c>
      <c r="CH601">
        <v>55360.530000000006</v>
      </c>
      <c r="CI601">
        <v>553605.30000000005</v>
      </c>
      <c r="CJ601">
        <v>608965.83000000007</v>
      </c>
      <c r="CK601">
        <v>3044.8291500000005</v>
      </c>
    </row>
    <row r="602" spans="62:89" x14ac:dyDescent="0.25">
      <c r="BJ602" s="1" t="s">
        <v>1324</v>
      </c>
      <c r="BK602" s="1" t="s">
        <v>1325</v>
      </c>
      <c r="BL602" s="1" t="str">
        <f>VLOOKUP(BK602,INVENTARIOHABITTA[#All],8,FALSE)</f>
        <v>ESTANDAR A</v>
      </c>
      <c r="BO602" s="1" t="s">
        <v>2905</v>
      </c>
      <c r="BP602" s="1" t="s">
        <v>8270</v>
      </c>
      <c r="BQ602" s="1" t="s">
        <v>7638</v>
      </c>
      <c r="BR602" s="1" t="s">
        <v>7690</v>
      </c>
      <c r="BS602" s="1" t="s">
        <v>15</v>
      </c>
      <c r="BT602">
        <v>17</v>
      </c>
      <c r="BU602" s="1" t="s">
        <v>7</v>
      </c>
      <c r="BV602" s="1" t="s">
        <v>171</v>
      </c>
      <c r="BW602">
        <v>200</v>
      </c>
      <c r="BX602" s="1" t="s">
        <v>7712</v>
      </c>
      <c r="BY602">
        <v>4100.78</v>
      </c>
      <c r="BZ602">
        <v>820156</v>
      </c>
      <c r="CA602">
        <v>0.25</v>
      </c>
      <c r="CB602">
        <v>3075.585</v>
      </c>
      <c r="CC602">
        <v>615117</v>
      </c>
      <c r="CD602">
        <v>0.1</v>
      </c>
      <c r="CE602">
        <v>61511.700000000004</v>
      </c>
      <c r="CF602">
        <v>0</v>
      </c>
      <c r="CG602">
        <v>0</v>
      </c>
      <c r="CH602">
        <v>61511.700000000004</v>
      </c>
      <c r="CI602">
        <v>553605.30000000005</v>
      </c>
      <c r="CJ602">
        <v>615117</v>
      </c>
      <c r="CK602">
        <v>3075.585</v>
      </c>
    </row>
    <row r="603" spans="62:89" x14ac:dyDescent="0.25">
      <c r="BJ603" s="1" t="s">
        <v>1326</v>
      </c>
      <c r="BK603" s="1" t="s">
        <v>1327</v>
      </c>
      <c r="BL603" s="1" t="str">
        <f>VLOOKUP(BK603,INVENTARIOHABITTA[#All],8,FALSE)</f>
        <v>ESTANDAR A</v>
      </c>
      <c r="BO603" s="1" t="s">
        <v>2907</v>
      </c>
      <c r="BP603" s="1" t="s">
        <v>8271</v>
      </c>
      <c r="BQ603" s="1" t="s">
        <v>7638</v>
      </c>
      <c r="BR603" s="1" t="s">
        <v>7690</v>
      </c>
      <c r="BS603" s="1" t="s">
        <v>15</v>
      </c>
      <c r="BT603">
        <v>18</v>
      </c>
      <c r="BU603" s="1" t="s">
        <v>7</v>
      </c>
      <c r="BV603" s="1" t="s">
        <v>171</v>
      </c>
      <c r="BW603">
        <v>200</v>
      </c>
      <c r="BX603" s="1" t="s">
        <v>7712</v>
      </c>
      <c r="BY603">
        <v>4100.78</v>
      </c>
      <c r="BZ603">
        <v>820156</v>
      </c>
      <c r="CA603">
        <v>0.25</v>
      </c>
      <c r="CB603">
        <v>3075.585</v>
      </c>
      <c r="CC603">
        <v>615117</v>
      </c>
      <c r="CD603">
        <v>0.1</v>
      </c>
      <c r="CE603">
        <v>61511.700000000004</v>
      </c>
      <c r="CF603">
        <v>0</v>
      </c>
      <c r="CG603">
        <v>0</v>
      </c>
      <c r="CH603">
        <v>61511.700000000004</v>
      </c>
      <c r="CI603">
        <v>553605.30000000005</v>
      </c>
      <c r="CJ603">
        <v>615117</v>
      </c>
      <c r="CK603">
        <v>3075.585</v>
      </c>
    </row>
    <row r="604" spans="62:89" x14ac:dyDescent="0.25">
      <c r="BJ604" s="1" t="s">
        <v>1328</v>
      </c>
      <c r="BK604" s="1" t="s">
        <v>1329</v>
      </c>
      <c r="BL604" s="1" t="str">
        <f>VLOOKUP(BK604,INVENTARIOHABITTA[#All],8,FALSE)</f>
        <v>ESTANDAR A</v>
      </c>
      <c r="BO604" s="1" t="s">
        <v>2909</v>
      </c>
      <c r="BP604" s="1" t="s">
        <v>8272</v>
      </c>
      <c r="BQ604" s="1" t="s">
        <v>7638</v>
      </c>
      <c r="BR604" s="1" t="s">
        <v>7690</v>
      </c>
      <c r="BS604" s="1" t="s">
        <v>15</v>
      </c>
      <c r="BT604">
        <v>19</v>
      </c>
      <c r="BU604" s="1" t="s">
        <v>7</v>
      </c>
      <c r="BV604" s="1" t="s">
        <v>260</v>
      </c>
      <c r="BW604">
        <v>200</v>
      </c>
      <c r="BX604" s="1" t="s">
        <v>7712</v>
      </c>
      <c r="BY604">
        <v>3905.5</v>
      </c>
      <c r="BZ604">
        <v>781100</v>
      </c>
      <c r="CA604">
        <v>0.25</v>
      </c>
      <c r="CB604">
        <v>2929.125</v>
      </c>
      <c r="CC604">
        <v>585825</v>
      </c>
      <c r="CD604">
        <v>0.1</v>
      </c>
      <c r="CE604">
        <v>58582.5</v>
      </c>
      <c r="CF604">
        <v>0.1</v>
      </c>
      <c r="CG604">
        <v>5858.25</v>
      </c>
      <c r="CH604">
        <v>52724.25</v>
      </c>
      <c r="CI604">
        <v>527242.5</v>
      </c>
      <c r="CJ604">
        <v>579966.75</v>
      </c>
      <c r="CK604">
        <v>2899.8337499999998</v>
      </c>
    </row>
    <row r="605" spans="62:89" x14ac:dyDescent="0.25">
      <c r="BJ605" s="1" t="s">
        <v>1330</v>
      </c>
      <c r="BK605" s="1" t="s">
        <v>1331</v>
      </c>
      <c r="BL605" s="1" t="str">
        <f>VLOOKUP(BK605,INVENTARIOHABITTA[#All],8,FALSE)</f>
        <v>PREMIUM A</v>
      </c>
      <c r="BO605" s="1" t="s">
        <v>2911</v>
      </c>
      <c r="BP605" s="1" t="s">
        <v>8273</v>
      </c>
      <c r="BQ605" s="1" t="s">
        <v>7638</v>
      </c>
      <c r="BR605" s="1" t="s">
        <v>7690</v>
      </c>
      <c r="BS605" s="1" t="s">
        <v>15</v>
      </c>
      <c r="BT605">
        <v>20</v>
      </c>
      <c r="BU605" s="1" t="s">
        <v>7</v>
      </c>
      <c r="BV605" s="1" t="s">
        <v>260</v>
      </c>
      <c r="BW605">
        <v>200</v>
      </c>
      <c r="BX605" s="1" t="s">
        <v>7712</v>
      </c>
      <c r="BY605">
        <v>3905.5</v>
      </c>
      <c r="BZ605">
        <v>781100</v>
      </c>
      <c r="CA605">
        <v>0.25</v>
      </c>
      <c r="CB605">
        <v>2929.125</v>
      </c>
      <c r="CC605">
        <v>585825</v>
      </c>
      <c r="CD605">
        <v>0.1</v>
      </c>
      <c r="CE605">
        <v>58582.5</v>
      </c>
      <c r="CF605">
        <v>0</v>
      </c>
      <c r="CG605">
        <v>0</v>
      </c>
      <c r="CH605">
        <v>58582.5</v>
      </c>
      <c r="CI605">
        <v>527242.5</v>
      </c>
      <c r="CJ605">
        <v>585825</v>
      </c>
      <c r="CK605">
        <v>2929.125</v>
      </c>
    </row>
    <row r="606" spans="62:89" x14ac:dyDescent="0.25">
      <c r="BJ606" s="1" t="s">
        <v>1332</v>
      </c>
      <c r="BK606" s="1" t="s">
        <v>1333</v>
      </c>
      <c r="BL606" s="1" t="str">
        <f>VLOOKUP(BK606,INVENTARIOHABITTA[#All],8,FALSE)</f>
        <v>PREMIUM A</v>
      </c>
      <c r="BO606" s="1" t="s">
        <v>2913</v>
      </c>
      <c r="BP606" s="1" t="s">
        <v>8274</v>
      </c>
      <c r="BQ606" s="1" t="s">
        <v>7638</v>
      </c>
      <c r="BR606" s="1" t="s">
        <v>7690</v>
      </c>
      <c r="BS606" s="1" t="s">
        <v>15</v>
      </c>
      <c r="BT606">
        <v>21</v>
      </c>
      <c r="BU606" s="1" t="s">
        <v>7</v>
      </c>
      <c r="BV606" s="1" t="s">
        <v>260</v>
      </c>
      <c r="BW606">
        <v>200</v>
      </c>
      <c r="BX606" s="1" t="s">
        <v>7712</v>
      </c>
      <c r="BY606">
        <v>3905.5</v>
      </c>
      <c r="BZ606">
        <v>781100</v>
      </c>
      <c r="CA606">
        <v>0.25</v>
      </c>
      <c r="CB606">
        <v>2929.125</v>
      </c>
      <c r="CC606">
        <v>585825</v>
      </c>
      <c r="CD606">
        <v>0.1</v>
      </c>
      <c r="CE606">
        <v>58582.5</v>
      </c>
      <c r="CF606">
        <v>0</v>
      </c>
      <c r="CG606">
        <v>0</v>
      </c>
      <c r="CH606">
        <v>58582.5</v>
      </c>
      <c r="CI606">
        <v>527242.5</v>
      </c>
      <c r="CJ606">
        <v>585825</v>
      </c>
      <c r="CK606">
        <v>2929.125</v>
      </c>
    </row>
    <row r="607" spans="62:89" x14ac:dyDescent="0.25">
      <c r="BJ607" s="1" t="s">
        <v>1334</v>
      </c>
      <c r="BK607" s="1" t="s">
        <v>1335</v>
      </c>
      <c r="BL607" s="1" t="str">
        <f>VLOOKUP(BK607,INVENTARIOHABITTA[#All],8,FALSE)</f>
        <v>ESTANDAR A</v>
      </c>
      <c r="BO607" s="1" t="s">
        <v>2915</v>
      </c>
      <c r="BP607" s="1" t="s">
        <v>8275</v>
      </c>
      <c r="BQ607" s="1" t="s">
        <v>7638</v>
      </c>
      <c r="BR607" s="1" t="s">
        <v>7690</v>
      </c>
      <c r="BS607" s="1" t="s">
        <v>15</v>
      </c>
      <c r="BT607">
        <v>22</v>
      </c>
      <c r="BU607" s="1" t="s">
        <v>7</v>
      </c>
      <c r="BV607" s="1" t="s">
        <v>260</v>
      </c>
      <c r="BW607">
        <v>200</v>
      </c>
      <c r="BX607" s="1" t="s">
        <v>7712</v>
      </c>
      <c r="BY607">
        <v>3905.5</v>
      </c>
      <c r="BZ607">
        <v>781100</v>
      </c>
      <c r="CA607">
        <v>0.25</v>
      </c>
      <c r="CB607">
        <v>2929.125</v>
      </c>
      <c r="CC607">
        <v>585825</v>
      </c>
      <c r="CD607">
        <v>0.1</v>
      </c>
      <c r="CE607">
        <v>58582.5</v>
      </c>
      <c r="CF607">
        <v>0</v>
      </c>
      <c r="CG607">
        <v>0</v>
      </c>
      <c r="CH607">
        <v>58582.5</v>
      </c>
      <c r="CI607">
        <v>527242.5</v>
      </c>
      <c r="CJ607">
        <v>585825</v>
      </c>
      <c r="CK607">
        <v>2929.125</v>
      </c>
    </row>
    <row r="608" spans="62:89" x14ac:dyDescent="0.25">
      <c r="BJ608" s="1" t="s">
        <v>1336</v>
      </c>
      <c r="BK608" s="1" t="s">
        <v>1337</v>
      </c>
      <c r="BL608" s="1" t="str">
        <f>VLOOKUP(BK608,INVENTARIOHABITTA[#All],8,FALSE)</f>
        <v>ESTANDAR A</v>
      </c>
      <c r="BO608" s="1" t="s">
        <v>2917</v>
      </c>
      <c r="BP608" s="1" t="s">
        <v>8276</v>
      </c>
      <c r="BQ608" s="1" t="s">
        <v>7638</v>
      </c>
      <c r="BR608" s="1" t="s">
        <v>7690</v>
      </c>
      <c r="BS608" s="1" t="s">
        <v>15</v>
      </c>
      <c r="BT608">
        <v>23</v>
      </c>
      <c r="BU608" s="1" t="s">
        <v>7</v>
      </c>
      <c r="BV608" s="1" t="s">
        <v>260</v>
      </c>
      <c r="BW608">
        <v>200</v>
      </c>
      <c r="BX608" s="1" t="s">
        <v>7712</v>
      </c>
      <c r="BY608">
        <v>3905.5</v>
      </c>
      <c r="BZ608">
        <v>781100</v>
      </c>
      <c r="CA608">
        <v>0.25</v>
      </c>
      <c r="CB608">
        <v>2929.125</v>
      </c>
      <c r="CC608">
        <v>585825</v>
      </c>
      <c r="CD608">
        <v>0.1</v>
      </c>
      <c r="CE608">
        <v>58582.5</v>
      </c>
      <c r="CF608">
        <v>0</v>
      </c>
      <c r="CG608">
        <v>0</v>
      </c>
      <c r="CH608">
        <v>58582.5</v>
      </c>
      <c r="CI608">
        <v>527242.5</v>
      </c>
      <c r="CJ608">
        <v>585825</v>
      </c>
      <c r="CK608">
        <v>2929.125</v>
      </c>
    </row>
    <row r="609" spans="62:89" x14ac:dyDescent="0.25">
      <c r="BJ609" s="1" t="s">
        <v>1338</v>
      </c>
      <c r="BK609" s="1" t="s">
        <v>1339</v>
      </c>
      <c r="BL609" s="1" t="str">
        <f>VLOOKUP(BK609,INVENTARIOHABITTA[#All],8,FALSE)</f>
        <v>ESTANDAR A</v>
      </c>
      <c r="BO609" s="1" t="s">
        <v>2919</v>
      </c>
      <c r="BP609" s="1" t="s">
        <v>8277</v>
      </c>
      <c r="BQ609" s="1" t="s">
        <v>7638</v>
      </c>
      <c r="BR609" s="1" t="s">
        <v>7690</v>
      </c>
      <c r="BS609" s="1" t="s">
        <v>15</v>
      </c>
      <c r="BT609">
        <v>24</v>
      </c>
      <c r="BU609" s="1" t="s">
        <v>7</v>
      </c>
      <c r="BV609" s="1" t="s">
        <v>260</v>
      </c>
      <c r="BW609">
        <v>200</v>
      </c>
      <c r="BX609" s="1" t="s">
        <v>7712</v>
      </c>
      <c r="BY609">
        <v>3905.5</v>
      </c>
      <c r="BZ609">
        <v>781100</v>
      </c>
      <c r="CA609">
        <v>0.25</v>
      </c>
      <c r="CB609">
        <v>2929.125</v>
      </c>
      <c r="CC609">
        <v>585825</v>
      </c>
      <c r="CD609">
        <v>0.1</v>
      </c>
      <c r="CE609">
        <v>58582.5</v>
      </c>
      <c r="CF609">
        <v>0</v>
      </c>
      <c r="CG609">
        <v>0</v>
      </c>
      <c r="CH609">
        <v>58582.5</v>
      </c>
      <c r="CI609">
        <v>527242.5</v>
      </c>
      <c r="CJ609">
        <v>585825</v>
      </c>
      <c r="CK609">
        <v>2929.125</v>
      </c>
    </row>
    <row r="610" spans="62:89" x14ac:dyDescent="0.25">
      <c r="BJ610" s="1" t="s">
        <v>1340</v>
      </c>
      <c r="BK610" s="1" t="s">
        <v>1341</v>
      </c>
      <c r="BL610" s="1" t="str">
        <f>VLOOKUP(BK610,INVENTARIOHABITTA[#All],8,FALSE)</f>
        <v>ESTANDAR A</v>
      </c>
      <c r="BO610" s="1" t="s">
        <v>2921</v>
      </c>
      <c r="BP610" s="1" t="s">
        <v>8278</v>
      </c>
      <c r="BQ610" s="1" t="s">
        <v>7638</v>
      </c>
      <c r="BR610" s="1" t="s">
        <v>7690</v>
      </c>
      <c r="BS610" s="1" t="s">
        <v>15</v>
      </c>
      <c r="BT610">
        <v>25</v>
      </c>
      <c r="BU610" s="1" t="s">
        <v>7</v>
      </c>
      <c r="BV610" s="1" t="s">
        <v>260</v>
      </c>
      <c r="BW610">
        <v>200</v>
      </c>
      <c r="BX610" s="1" t="s">
        <v>7712</v>
      </c>
      <c r="BY610">
        <v>3905.5</v>
      </c>
      <c r="BZ610">
        <v>781100</v>
      </c>
      <c r="CA610">
        <v>0.25</v>
      </c>
      <c r="CB610">
        <v>2929.125</v>
      </c>
      <c r="CC610">
        <v>585825</v>
      </c>
      <c r="CD610">
        <v>0.25</v>
      </c>
      <c r="CE610">
        <v>146456.25</v>
      </c>
      <c r="CF610">
        <v>0</v>
      </c>
      <c r="CG610">
        <v>0</v>
      </c>
      <c r="CH610">
        <v>146456.25</v>
      </c>
      <c r="CI610">
        <v>439368.75</v>
      </c>
      <c r="CJ610">
        <v>585825</v>
      </c>
      <c r="CK610">
        <v>2929.125</v>
      </c>
    </row>
    <row r="611" spans="62:89" x14ac:dyDescent="0.25">
      <c r="BJ611" s="1" t="s">
        <v>1342</v>
      </c>
      <c r="BK611" s="1" t="s">
        <v>1343</v>
      </c>
      <c r="BL611" s="1" t="str">
        <f>VLOOKUP(BK611,INVENTARIOHABITTA[#All],8,FALSE)</f>
        <v>ESTANDAR A</v>
      </c>
      <c r="BO611" s="1" t="s">
        <v>2923</v>
      </c>
      <c r="BP611" s="1" t="s">
        <v>8279</v>
      </c>
      <c r="BQ611" s="1" t="s">
        <v>7638</v>
      </c>
      <c r="BR611" s="1" t="s">
        <v>7690</v>
      </c>
      <c r="BS611" s="1" t="s">
        <v>15</v>
      </c>
      <c r="BT611">
        <v>26</v>
      </c>
      <c r="BU611" s="1" t="s">
        <v>7</v>
      </c>
      <c r="BV611" s="1" t="s">
        <v>260</v>
      </c>
      <c r="BW611">
        <v>200</v>
      </c>
      <c r="BX611" s="1" t="s">
        <v>7712</v>
      </c>
      <c r="BY611">
        <v>3905.5</v>
      </c>
      <c r="BZ611">
        <v>781100</v>
      </c>
      <c r="CA611">
        <v>0.25</v>
      </c>
      <c r="CB611">
        <v>2929.125</v>
      </c>
      <c r="CC611">
        <v>585825</v>
      </c>
      <c r="CD611">
        <v>0.1</v>
      </c>
      <c r="CE611">
        <v>187465.09</v>
      </c>
      <c r="CF611">
        <v>0</v>
      </c>
      <c r="CG611">
        <v>0</v>
      </c>
      <c r="CH611">
        <v>187465.09</v>
      </c>
      <c r="CI611">
        <v>398359.91000000003</v>
      </c>
      <c r="CJ611">
        <v>585825</v>
      </c>
      <c r="CK611">
        <v>2929.125</v>
      </c>
    </row>
    <row r="612" spans="62:89" x14ac:dyDescent="0.25">
      <c r="BJ612" s="1" t="s">
        <v>1344</v>
      </c>
      <c r="BK612" s="1" t="s">
        <v>1345</v>
      </c>
      <c r="BL612" s="1" t="str">
        <f>VLOOKUP(BK612,INVENTARIOHABITTA[#All],8,FALSE)</f>
        <v>PREMIUM A</v>
      </c>
      <c r="BO612" s="1" t="s">
        <v>2925</v>
      </c>
      <c r="BP612" s="1" t="s">
        <v>8280</v>
      </c>
      <c r="BQ612" s="1" t="s">
        <v>7638</v>
      </c>
      <c r="BR612" s="1" t="s">
        <v>7690</v>
      </c>
      <c r="BS612" s="1" t="s">
        <v>15</v>
      </c>
      <c r="BT612">
        <v>27</v>
      </c>
      <c r="BU612" s="1" t="s">
        <v>7</v>
      </c>
      <c r="BV612" s="1" t="s">
        <v>260</v>
      </c>
      <c r="BW612">
        <v>200</v>
      </c>
      <c r="BX612" s="1" t="s">
        <v>7712</v>
      </c>
      <c r="BY612">
        <v>3905.78</v>
      </c>
      <c r="BZ612">
        <v>781156</v>
      </c>
      <c r="CA612">
        <v>0.25</v>
      </c>
      <c r="CB612">
        <v>2929.335</v>
      </c>
      <c r="CC612">
        <v>585867</v>
      </c>
      <c r="CD612">
        <v>0.1</v>
      </c>
      <c r="CE612">
        <v>58586.700000000004</v>
      </c>
      <c r="CF612">
        <v>0.1</v>
      </c>
      <c r="CG612">
        <v>5858.670000000001</v>
      </c>
      <c r="CH612">
        <v>52728.030000000006</v>
      </c>
      <c r="CI612">
        <v>527280.30000000005</v>
      </c>
      <c r="CJ612">
        <v>580008.33000000007</v>
      </c>
      <c r="CK612">
        <v>2900.0416500000006</v>
      </c>
    </row>
    <row r="613" spans="62:89" x14ac:dyDescent="0.25">
      <c r="BJ613" s="1" t="s">
        <v>1346</v>
      </c>
      <c r="BK613" s="1" t="s">
        <v>1347</v>
      </c>
      <c r="BL613" s="1" t="str">
        <f>VLOOKUP(BK613,INVENTARIOHABITTA[#All],8,FALSE)</f>
        <v>PREMIUM A</v>
      </c>
      <c r="BO613" s="1" t="s">
        <v>2927</v>
      </c>
      <c r="BP613" s="1" t="s">
        <v>8281</v>
      </c>
      <c r="BQ613" s="1" t="s">
        <v>7638</v>
      </c>
      <c r="BR613" s="1" t="s">
        <v>7690</v>
      </c>
      <c r="BS613" s="1" t="s">
        <v>15</v>
      </c>
      <c r="BT613">
        <v>28</v>
      </c>
      <c r="BU613" s="1" t="s">
        <v>7</v>
      </c>
      <c r="BV613" s="1" t="s">
        <v>260</v>
      </c>
      <c r="BW613">
        <v>200</v>
      </c>
      <c r="BX613" s="1" t="s">
        <v>7712</v>
      </c>
      <c r="BY613">
        <v>3905.5</v>
      </c>
      <c r="BZ613">
        <v>781100</v>
      </c>
      <c r="CA613">
        <v>0.25</v>
      </c>
      <c r="CB613">
        <v>2929.125</v>
      </c>
      <c r="CC613">
        <v>585825</v>
      </c>
      <c r="CD613">
        <v>0.1</v>
      </c>
      <c r="CE613">
        <v>58582.5</v>
      </c>
      <c r="CF613">
        <v>0.1</v>
      </c>
      <c r="CG613">
        <v>5858.25</v>
      </c>
      <c r="CH613">
        <v>52724.25</v>
      </c>
      <c r="CI613">
        <v>527242.5</v>
      </c>
      <c r="CJ613">
        <v>579966.75</v>
      </c>
      <c r="CK613">
        <v>2899.8337499999998</v>
      </c>
    </row>
    <row r="614" spans="62:89" x14ac:dyDescent="0.25">
      <c r="BJ614" s="1" t="s">
        <v>1348</v>
      </c>
      <c r="BK614" s="1" t="s">
        <v>1349</v>
      </c>
      <c r="BL614" s="1" t="str">
        <f>VLOOKUP(BK614,INVENTARIOHABITTA[#All],8,FALSE)</f>
        <v>ESTANDAR A</v>
      </c>
      <c r="BO614" s="1" t="s">
        <v>2929</v>
      </c>
      <c r="BP614" s="1" t="s">
        <v>8282</v>
      </c>
      <c r="BQ614" s="1" t="s">
        <v>7638</v>
      </c>
      <c r="BR614" s="1" t="s">
        <v>7690</v>
      </c>
      <c r="BS614" s="1" t="s">
        <v>15</v>
      </c>
      <c r="BT614">
        <v>29</v>
      </c>
      <c r="BU614" s="1" t="s">
        <v>7</v>
      </c>
      <c r="BV614" s="1" t="s">
        <v>260</v>
      </c>
      <c r="BW614">
        <v>200</v>
      </c>
      <c r="BX614" s="1" t="s">
        <v>7712</v>
      </c>
      <c r="BY614">
        <v>3905.5</v>
      </c>
      <c r="BZ614">
        <v>781100</v>
      </c>
      <c r="CA614">
        <v>0.25</v>
      </c>
      <c r="CB614">
        <v>2929.125</v>
      </c>
      <c r="CC614">
        <v>585825</v>
      </c>
      <c r="CD614">
        <v>0.1</v>
      </c>
      <c r="CE614">
        <v>58582.5</v>
      </c>
      <c r="CF614">
        <v>0.1</v>
      </c>
      <c r="CG614">
        <v>5858.25</v>
      </c>
      <c r="CH614">
        <v>52724.25</v>
      </c>
      <c r="CI614">
        <v>527242.5</v>
      </c>
      <c r="CJ614">
        <v>579966.75</v>
      </c>
      <c r="CK614">
        <v>2899.8337499999998</v>
      </c>
    </row>
    <row r="615" spans="62:89" x14ac:dyDescent="0.25">
      <c r="BJ615" s="1" t="s">
        <v>1350</v>
      </c>
      <c r="BK615" s="1" t="s">
        <v>1351</v>
      </c>
      <c r="BL615" s="1" t="str">
        <f>VLOOKUP(BK615,INVENTARIOHABITTA[#All],8,FALSE)</f>
        <v>ESTANDAR A</v>
      </c>
      <c r="BO615" s="1" t="s">
        <v>2931</v>
      </c>
      <c r="BP615" s="1" t="s">
        <v>8283</v>
      </c>
      <c r="BQ615" s="1" t="s">
        <v>7638</v>
      </c>
      <c r="BR615" s="1" t="s">
        <v>7690</v>
      </c>
      <c r="BS615" s="1" t="s">
        <v>15</v>
      </c>
      <c r="BT615">
        <v>30</v>
      </c>
      <c r="BU615" s="1" t="s">
        <v>7</v>
      </c>
      <c r="BV615" s="1" t="s">
        <v>260</v>
      </c>
      <c r="BW615">
        <v>200</v>
      </c>
      <c r="BX615" s="1" t="s">
        <v>7712</v>
      </c>
      <c r="BY615">
        <v>3905.5</v>
      </c>
      <c r="BZ615">
        <v>781100</v>
      </c>
      <c r="CA615">
        <v>0.25</v>
      </c>
      <c r="CB615">
        <v>2929.125</v>
      </c>
      <c r="CC615">
        <v>585825</v>
      </c>
      <c r="CD615">
        <v>0.1</v>
      </c>
      <c r="CE615">
        <v>58582.5</v>
      </c>
      <c r="CF615">
        <v>0.1</v>
      </c>
      <c r="CG615">
        <v>5858.25</v>
      </c>
      <c r="CH615">
        <v>52724.25</v>
      </c>
      <c r="CI615">
        <v>527242.5</v>
      </c>
      <c r="CJ615">
        <v>579966.75</v>
      </c>
      <c r="CK615">
        <v>2899.8337499999998</v>
      </c>
    </row>
    <row r="616" spans="62:89" x14ac:dyDescent="0.25">
      <c r="BJ616" s="1" t="s">
        <v>1352</v>
      </c>
      <c r="BK616" s="1" t="s">
        <v>1353</v>
      </c>
      <c r="BL616" s="1" t="str">
        <f>VLOOKUP(BK616,INVENTARIOHABITTA[#All],8,FALSE)</f>
        <v>ESTANDAR A</v>
      </c>
      <c r="BO616" s="1" t="s">
        <v>2933</v>
      </c>
      <c r="BP616" s="1" t="s">
        <v>8284</v>
      </c>
      <c r="BQ616" s="1" t="s">
        <v>7638</v>
      </c>
      <c r="BR616" s="1" t="s">
        <v>7690</v>
      </c>
      <c r="BS616" s="1" t="s">
        <v>15</v>
      </c>
      <c r="BT616">
        <v>31</v>
      </c>
      <c r="BU616" s="1" t="s">
        <v>7</v>
      </c>
      <c r="BV616" s="1" t="s">
        <v>260</v>
      </c>
      <c r="BW616">
        <v>200</v>
      </c>
      <c r="BX616" s="1" t="s">
        <v>7712</v>
      </c>
      <c r="BY616">
        <v>3905.5</v>
      </c>
      <c r="BZ616">
        <v>781100</v>
      </c>
      <c r="CA616">
        <v>0.25</v>
      </c>
      <c r="CB616">
        <v>2929.125</v>
      </c>
      <c r="CC616">
        <v>585825</v>
      </c>
      <c r="CD616">
        <v>0.1</v>
      </c>
      <c r="CE616">
        <v>58582.5</v>
      </c>
      <c r="CF616">
        <v>0.1</v>
      </c>
      <c r="CG616">
        <v>5858.25</v>
      </c>
      <c r="CH616">
        <v>52724.25</v>
      </c>
      <c r="CI616">
        <v>527242.5</v>
      </c>
      <c r="CJ616">
        <v>579966.75</v>
      </c>
      <c r="CK616">
        <v>2899.8337499999998</v>
      </c>
    </row>
    <row r="617" spans="62:89" x14ac:dyDescent="0.25">
      <c r="BJ617" s="1" t="s">
        <v>1354</v>
      </c>
      <c r="BK617" s="1" t="s">
        <v>1355</v>
      </c>
      <c r="BL617" s="1" t="str">
        <f>VLOOKUP(BK617,INVENTARIOHABITTA[#All],8,FALSE)</f>
        <v>ESTANDAR A</v>
      </c>
      <c r="BO617" s="1" t="s">
        <v>2935</v>
      </c>
      <c r="BP617" s="1" t="s">
        <v>8285</v>
      </c>
      <c r="BQ617" s="1" t="s">
        <v>7638</v>
      </c>
      <c r="BR617" s="1" t="s">
        <v>7690</v>
      </c>
      <c r="BS617" s="1" t="s">
        <v>15</v>
      </c>
      <c r="BT617">
        <v>32</v>
      </c>
      <c r="BU617" s="1" t="s">
        <v>7</v>
      </c>
      <c r="BV617" s="1" t="s">
        <v>260</v>
      </c>
      <c r="BW617">
        <v>200</v>
      </c>
      <c r="BX617" s="1" t="s">
        <v>7712</v>
      </c>
      <c r="BY617">
        <v>3905.5</v>
      </c>
      <c r="BZ617">
        <v>781100</v>
      </c>
      <c r="CA617">
        <v>0.25</v>
      </c>
      <c r="CB617">
        <v>2929.125</v>
      </c>
      <c r="CC617">
        <v>585825</v>
      </c>
      <c r="CD617">
        <v>0.1</v>
      </c>
      <c r="CE617">
        <v>58582.5</v>
      </c>
      <c r="CF617">
        <v>0.1</v>
      </c>
      <c r="CG617">
        <v>5858.25</v>
      </c>
      <c r="CH617">
        <v>52724.25</v>
      </c>
      <c r="CI617">
        <v>527242.5</v>
      </c>
      <c r="CJ617">
        <v>579966.75</v>
      </c>
      <c r="CK617">
        <v>2899.8337499999998</v>
      </c>
    </row>
    <row r="618" spans="62:89" x14ac:dyDescent="0.25">
      <c r="BJ618" s="1" t="s">
        <v>1356</v>
      </c>
      <c r="BK618" s="1" t="s">
        <v>1357</v>
      </c>
      <c r="BL618" s="1" t="str">
        <f>VLOOKUP(BK618,INVENTARIOHABITTA[#All],8,FALSE)</f>
        <v>ESTANDAR A</v>
      </c>
      <c r="BO618" s="1" t="s">
        <v>2937</v>
      </c>
      <c r="BP618" s="1" t="s">
        <v>8286</v>
      </c>
      <c r="BQ618" s="1" t="s">
        <v>7638</v>
      </c>
      <c r="BR618" s="1" t="s">
        <v>7690</v>
      </c>
      <c r="BS618" s="1" t="s">
        <v>15</v>
      </c>
      <c r="BT618">
        <v>33</v>
      </c>
      <c r="BU618" s="1" t="s">
        <v>7</v>
      </c>
      <c r="BV618" s="1" t="s">
        <v>260</v>
      </c>
      <c r="BW618">
        <v>237.5</v>
      </c>
      <c r="BX618" s="1" t="s">
        <v>7712</v>
      </c>
      <c r="BY618">
        <v>3905.5</v>
      </c>
      <c r="BZ618">
        <v>927556.25</v>
      </c>
      <c r="CA618">
        <v>0.25</v>
      </c>
      <c r="CB618">
        <v>2929.125</v>
      </c>
      <c r="CC618">
        <v>695667.1875</v>
      </c>
      <c r="CD618">
        <v>0.1</v>
      </c>
      <c r="CE618">
        <v>69566.71875</v>
      </c>
      <c r="CF618">
        <v>0.1</v>
      </c>
      <c r="CG618">
        <v>6956.671875</v>
      </c>
      <c r="CH618">
        <v>62610.046875</v>
      </c>
      <c r="CI618">
        <v>626100.46875</v>
      </c>
      <c r="CJ618">
        <v>688710.515625</v>
      </c>
      <c r="CK618">
        <v>2899.8337499999998</v>
      </c>
    </row>
    <row r="619" spans="62:89" x14ac:dyDescent="0.25">
      <c r="BJ619" s="1" t="s">
        <v>1358</v>
      </c>
      <c r="BK619" s="1" t="s">
        <v>1359</v>
      </c>
      <c r="BL619" s="1" t="str">
        <f>VLOOKUP(BK619,INVENTARIOHABITTA[#All],8,FALSE)</f>
        <v>PREMIUM A</v>
      </c>
      <c r="BO619" s="1" t="s">
        <v>2939</v>
      </c>
      <c r="BP619" s="1" t="s">
        <v>8287</v>
      </c>
      <c r="BQ619" s="1" t="s">
        <v>7638</v>
      </c>
      <c r="BR619" s="1" t="s">
        <v>7690</v>
      </c>
      <c r="BS619" s="1" t="s">
        <v>15</v>
      </c>
      <c r="BT619">
        <v>34</v>
      </c>
      <c r="BU619" s="1" t="s">
        <v>7</v>
      </c>
      <c r="BV619" s="1" t="s">
        <v>171</v>
      </c>
      <c r="BW619">
        <v>237.5</v>
      </c>
      <c r="BX619" s="1" t="s">
        <v>7712</v>
      </c>
      <c r="BY619">
        <v>4100.78</v>
      </c>
      <c r="BZ619">
        <v>973935.24999999988</v>
      </c>
      <c r="CA619">
        <v>0.25</v>
      </c>
      <c r="CB619">
        <v>3075.585</v>
      </c>
      <c r="CC619">
        <v>730451.4375</v>
      </c>
      <c r="CD619">
        <v>9.9999885344876194E-2</v>
      </c>
      <c r="CE619">
        <v>73045.06</v>
      </c>
      <c r="CF619">
        <v>0.1</v>
      </c>
      <c r="CG619">
        <v>7304.5060000000003</v>
      </c>
      <c r="CH619">
        <v>65740.554000000004</v>
      </c>
      <c r="CI619">
        <v>657405.48749999993</v>
      </c>
      <c r="CJ619">
        <v>723146.04149999993</v>
      </c>
      <c r="CK619">
        <v>3044.8254378947368</v>
      </c>
    </row>
    <row r="620" spans="62:89" x14ac:dyDescent="0.25">
      <c r="BJ620" s="1" t="s">
        <v>1360</v>
      </c>
      <c r="BK620" s="1" t="s">
        <v>1361</v>
      </c>
      <c r="BL620" s="1" t="str">
        <f>VLOOKUP(BK620,INVENTARIOHABITTA[#All],8,FALSE)</f>
        <v>PREMIUM A</v>
      </c>
      <c r="BO620" s="1" t="s">
        <v>2941</v>
      </c>
      <c r="BP620" s="1" t="s">
        <v>8288</v>
      </c>
      <c r="BQ620" s="1" t="s">
        <v>7638</v>
      </c>
      <c r="BR620" s="1" t="s">
        <v>7690</v>
      </c>
      <c r="BS620" s="1" t="s">
        <v>15</v>
      </c>
      <c r="BT620">
        <v>35</v>
      </c>
      <c r="BU620" s="1" t="s">
        <v>7</v>
      </c>
      <c r="BV620" s="1" t="s">
        <v>171</v>
      </c>
      <c r="BW620">
        <v>250.04</v>
      </c>
      <c r="BX620" s="1" t="s">
        <v>7712</v>
      </c>
      <c r="BY620">
        <v>6200</v>
      </c>
      <c r="BZ620">
        <v>1550248</v>
      </c>
      <c r="CA620">
        <v>0.25</v>
      </c>
      <c r="CB620">
        <v>4650</v>
      </c>
      <c r="CC620">
        <v>1162686</v>
      </c>
      <c r="CD620">
        <v>0.1</v>
      </c>
      <c r="CE620">
        <v>116268.6</v>
      </c>
      <c r="CF620">
        <v>0.1</v>
      </c>
      <c r="CG620">
        <v>11626.86</v>
      </c>
      <c r="CH620">
        <v>104641.74</v>
      </c>
      <c r="CI620">
        <v>1046417.4</v>
      </c>
      <c r="CJ620">
        <v>1151059.1400000001</v>
      </c>
      <c r="CK620">
        <v>4603.5000000000009</v>
      </c>
    </row>
    <row r="621" spans="62:89" x14ac:dyDescent="0.25">
      <c r="BJ621" s="1" t="s">
        <v>1362</v>
      </c>
      <c r="BK621" s="1" t="s">
        <v>1363</v>
      </c>
      <c r="BL621" s="1" t="str">
        <f>VLOOKUP(BK621,INVENTARIOHABITTA[#All],8,FALSE)</f>
        <v>ESTANDAR A</v>
      </c>
      <c r="BP621" s="1" t="s">
        <v>8288</v>
      </c>
      <c r="BQ621" s="1" t="s">
        <v>7638</v>
      </c>
      <c r="BR621" s="1" t="s">
        <v>7690</v>
      </c>
      <c r="BS621" s="1" t="s">
        <v>15</v>
      </c>
      <c r="BT621">
        <v>35</v>
      </c>
      <c r="BU621" s="1" t="s">
        <v>7</v>
      </c>
      <c r="BV621" s="1" t="s">
        <v>171</v>
      </c>
      <c r="BW621">
        <v>250.04</v>
      </c>
      <c r="BX621" s="1" t="s">
        <v>7712</v>
      </c>
      <c r="BY621">
        <v>4100.78</v>
      </c>
      <c r="BZ621">
        <v>1025359.0311999999</v>
      </c>
      <c r="CA621">
        <v>0.25</v>
      </c>
      <c r="CB621">
        <v>3075.585</v>
      </c>
      <c r="CC621">
        <v>769019.27339999995</v>
      </c>
      <c r="CD621">
        <v>0.1</v>
      </c>
      <c r="CE621">
        <v>76901.927339999995</v>
      </c>
      <c r="CF621">
        <v>0.1</v>
      </c>
      <c r="CG621">
        <v>7690.1927340000002</v>
      </c>
      <c r="CH621">
        <v>69211.734605999998</v>
      </c>
      <c r="CI621">
        <v>692117.34605999989</v>
      </c>
      <c r="CJ621">
        <v>761329.08066599991</v>
      </c>
      <c r="CK621">
        <v>3044.8291499999996</v>
      </c>
    </row>
    <row r="622" spans="62:89" x14ac:dyDescent="0.25">
      <c r="BJ622" s="1" t="s">
        <v>1364</v>
      </c>
      <c r="BK622" s="1" t="s">
        <v>1365</v>
      </c>
      <c r="BL622" s="1" t="str">
        <f>VLOOKUP(BK622,INVENTARIOHABITTA[#All],8,FALSE)</f>
        <v>ESTANDAR A</v>
      </c>
      <c r="BO622" s="1" t="s">
        <v>2943</v>
      </c>
      <c r="BP622" s="1" t="s">
        <v>8289</v>
      </c>
      <c r="BQ622" s="1" t="s">
        <v>7638</v>
      </c>
      <c r="BR622" s="1" t="s">
        <v>7690</v>
      </c>
      <c r="BS622" s="1" t="s">
        <v>15</v>
      </c>
      <c r="BT622">
        <v>36</v>
      </c>
      <c r="BU622" s="1" t="s">
        <v>7</v>
      </c>
      <c r="BV622" s="1" t="s">
        <v>260</v>
      </c>
      <c r="BW622">
        <v>203.46</v>
      </c>
      <c r="BX622" s="1" t="s">
        <v>7712</v>
      </c>
      <c r="BY622">
        <v>3905.5</v>
      </c>
      <c r="BZ622">
        <v>794613.03</v>
      </c>
      <c r="CA622">
        <v>0.25</v>
      </c>
      <c r="CB622">
        <v>2929.125</v>
      </c>
      <c r="CC622">
        <v>595959.77250000008</v>
      </c>
      <c r="CD622">
        <v>0.1</v>
      </c>
      <c r="CE622">
        <v>59595.977250000011</v>
      </c>
      <c r="CF622">
        <v>0</v>
      </c>
      <c r="CG622">
        <v>0</v>
      </c>
      <c r="CH622">
        <v>59595.977250000011</v>
      </c>
      <c r="CI622">
        <v>536363.79525000008</v>
      </c>
      <c r="CJ622">
        <v>595959.77250000008</v>
      </c>
      <c r="CK622">
        <v>2929.1250000000005</v>
      </c>
    </row>
    <row r="623" spans="62:89" x14ac:dyDescent="0.25">
      <c r="BJ623" s="1" t="s">
        <v>1366</v>
      </c>
      <c r="BK623" s="1" t="s">
        <v>1367</v>
      </c>
      <c r="BL623" s="1" t="str">
        <f>VLOOKUP(BK623,INVENTARIOHABITTA[#All],8,FALSE)</f>
        <v>ESTANDAR A</v>
      </c>
      <c r="BO623" s="1" t="s">
        <v>2945</v>
      </c>
      <c r="BP623" s="1" t="s">
        <v>8290</v>
      </c>
      <c r="BQ623" s="1" t="s">
        <v>7638</v>
      </c>
      <c r="BR623" s="1" t="s">
        <v>7690</v>
      </c>
      <c r="BS623" s="1" t="s">
        <v>15</v>
      </c>
      <c r="BT623">
        <v>37</v>
      </c>
      <c r="BU623" s="1" t="s">
        <v>7</v>
      </c>
      <c r="BV623" s="1" t="s">
        <v>260</v>
      </c>
      <c r="BW623">
        <v>236.55</v>
      </c>
      <c r="BX623" s="1" t="s">
        <v>7712</v>
      </c>
      <c r="BY623">
        <v>3905.5</v>
      </c>
      <c r="BZ623">
        <v>923846.02500000002</v>
      </c>
      <c r="CA623">
        <v>0.25</v>
      </c>
      <c r="CB623">
        <v>2929.125</v>
      </c>
      <c r="CC623">
        <v>692884.51875000005</v>
      </c>
      <c r="CD623">
        <v>0.10000000000000002</v>
      </c>
      <c r="CE623">
        <v>69288.451875000013</v>
      </c>
      <c r="CF623">
        <v>0</v>
      </c>
      <c r="CG623">
        <v>0</v>
      </c>
      <c r="CH623">
        <v>69288.451875000013</v>
      </c>
      <c r="CI623">
        <v>623596.06687500002</v>
      </c>
      <c r="CJ623">
        <v>692884.51875000005</v>
      </c>
      <c r="CK623">
        <v>2929.125</v>
      </c>
    </row>
    <row r="624" spans="62:89" x14ac:dyDescent="0.25">
      <c r="BJ624" s="1" t="s">
        <v>1368</v>
      </c>
      <c r="BK624" s="1" t="s">
        <v>1369</v>
      </c>
      <c r="BL624" s="1" t="str">
        <f>VLOOKUP(BK624,INVENTARIOHABITTA[#All],8,FALSE)</f>
        <v>ESTANDAR A</v>
      </c>
      <c r="BO624" s="1" t="s">
        <v>2947</v>
      </c>
      <c r="BP624" s="1" t="s">
        <v>8291</v>
      </c>
      <c r="BQ624" s="1" t="s">
        <v>7638</v>
      </c>
      <c r="BR624" s="1" t="s">
        <v>7690</v>
      </c>
      <c r="BS624" s="1" t="s">
        <v>15</v>
      </c>
      <c r="BT624">
        <v>38</v>
      </c>
      <c r="BU624" s="1" t="s">
        <v>7</v>
      </c>
      <c r="BV624" s="1" t="s">
        <v>171</v>
      </c>
      <c r="BW624">
        <v>270.87</v>
      </c>
      <c r="BX624" s="1" t="s">
        <v>8292</v>
      </c>
      <c r="BY624">
        <v>5029</v>
      </c>
      <c r="BZ624">
        <v>1362205.23</v>
      </c>
      <c r="CA624">
        <v>0.25</v>
      </c>
      <c r="CB624">
        <v>3771.75</v>
      </c>
      <c r="CC624">
        <v>1021653.9225</v>
      </c>
      <c r="CD624">
        <v>0.1</v>
      </c>
      <c r="CE624">
        <v>102165.39225</v>
      </c>
      <c r="CF624">
        <v>0.1</v>
      </c>
      <c r="CG624">
        <v>10216.539225</v>
      </c>
      <c r="CH624">
        <v>91948.853025000004</v>
      </c>
      <c r="CI624">
        <v>919488.53024999995</v>
      </c>
      <c r="CJ624">
        <v>1011437.3832749999</v>
      </c>
      <c r="CK624">
        <v>3734.0324999999998</v>
      </c>
    </row>
    <row r="625" spans="62:89" x14ac:dyDescent="0.25">
      <c r="BJ625" s="1" t="s">
        <v>1370</v>
      </c>
      <c r="BK625" s="1" t="s">
        <v>1371</v>
      </c>
      <c r="BL625" s="1" t="str">
        <f>VLOOKUP(BK625,INVENTARIOHABITTA[#All],8,FALSE)</f>
        <v>ESTANDAR A</v>
      </c>
      <c r="BO625" s="1" t="s">
        <v>2949</v>
      </c>
      <c r="BP625" s="1" t="s">
        <v>8293</v>
      </c>
      <c r="BQ625" s="1" t="s">
        <v>7638</v>
      </c>
      <c r="BR625" s="1" t="s">
        <v>7690</v>
      </c>
      <c r="BS625" s="1" t="s">
        <v>15</v>
      </c>
      <c r="BT625">
        <v>39</v>
      </c>
      <c r="BU625" s="1" t="s">
        <v>7</v>
      </c>
      <c r="BV625" s="1" t="s">
        <v>171</v>
      </c>
      <c r="BW625">
        <v>223.97</v>
      </c>
      <c r="BX625" s="1" t="s">
        <v>7712</v>
      </c>
      <c r="BY625">
        <v>4100.78</v>
      </c>
      <c r="BZ625">
        <v>918451.69659999991</v>
      </c>
      <c r="CA625">
        <v>0.27</v>
      </c>
      <c r="CB625">
        <v>2993.5693999999994</v>
      </c>
      <c r="CC625">
        <v>670469.73851799988</v>
      </c>
      <c r="CD625">
        <v>9.9999874935742555E-2</v>
      </c>
      <c r="CE625">
        <v>67046.89</v>
      </c>
      <c r="CF625">
        <v>0</v>
      </c>
      <c r="CG625">
        <v>0</v>
      </c>
      <c r="CH625">
        <v>67046.89</v>
      </c>
      <c r="CI625">
        <v>603422.7585179999</v>
      </c>
      <c r="CJ625">
        <v>670469.64851799991</v>
      </c>
      <c r="CK625">
        <v>2993.5689981604673</v>
      </c>
    </row>
    <row r="626" spans="62:89" x14ac:dyDescent="0.25">
      <c r="BJ626" s="1" t="s">
        <v>1372</v>
      </c>
      <c r="BK626" s="1" t="s">
        <v>1373</v>
      </c>
      <c r="BL626" s="1" t="str">
        <f>VLOOKUP(BK626,INVENTARIOHABITTA[#All],8,FALSE)</f>
        <v>PREMIUM A</v>
      </c>
      <c r="BO626" s="1" t="s">
        <v>2951</v>
      </c>
      <c r="BP626" s="1" t="s">
        <v>8294</v>
      </c>
      <c r="BQ626" s="1" t="s">
        <v>7638</v>
      </c>
      <c r="BR626" s="1" t="s">
        <v>7690</v>
      </c>
      <c r="BS626" s="1" t="s">
        <v>15</v>
      </c>
      <c r="BT626">
        <v>40</v>
      </c>
      <c r="BU626" s="1" t="s">
        <v>7</v>
      </c>
      <c r="BV626" s="1" t="s">
        <v>260</v>
      </c>
      <c r="BW626">
        <v>200</v>
      </c>
      <c r="BX626" s="1" t="s">
        <v>7712</v>
      </c>
      <c r="BY626">
        <v>3905.5</v>
      </c>
      <c r="BZ626">
        <v>781100</v>
      </c>
      <c r="CA626">
        <v>0.27</v>
      </c>
      <c r="CB626">
        <v>2851.0149999999999</v>
      </c>
      <c r="CC626">
        <v>570203</v>
      </c>
      <c r="CD626">
        <v>0.1</v>
      </c>
      <c r="CE626">
        <v>57020.3</v>
      </c>
      <c r="CF626">
        <v>0</v>
      </c>
      <c r="CG626">
        <v>0</v>
      </c>
      <c r="CH626">
        <v>57020.3</v>
      </c>
      <c r="CI626">
        <v>513182.7</v>
      </c>
      <c r="CJ626">
        <v>570203</v>
      </c>
      <c r="CK626">
        <v>2851.0149999999999</v>
      </c>
    </row>
    <row r="627" spans="62:89" x14ac:dyDescent="0.25">
      <c r="BJ627" s="1" t="s">
        <v>1374</v>
      </c>
      <c r="BK627" s="1" t="s">
        <v>1375</v>
      </c>
      <c r="BL627" s="1" t="str">
        <f>VLOOKUP(BK627,INVENTARIOHABITTA[#All],8,FALSE)</f>
        <v>PREMIUM A</v>
      </c>
      <c r="BO627" s="1" t="s">
        <v>2953</v>
      </c>
      <c r="BP627" s="1" t="s">
        <v>8295</v>
      </c>
      <c r="BQ627" s="1" t="s">
        <v>7638</v>
      </c>
      <c r="BR627" s="1" t="s">
        <v>7690</v>
      </c>
      <c r="BS627" s="1" t="s">
        <v>15</v>
      </c>
      <c r="BT627">
        <v>41</v>
      </c>
      <c r="BU627" s="1" t="s">
        <v>7</v>
      </c>
      <c r="BV627" s="1" t="s">
        <v>260</v>
      </c>
      <c r="BW627">
        <v>200</v>
      </c>
      <c r="BX627" s="1" t="s">
        <v>7712</v>
      </c>
      <c r="BY627">
        <v>3905.5</v>
      </c>
      <c r="BZ627">
        <v>781100</v>
      </c>
      <c r="CA627">
        <v>0.3</v>
      </c>
      <c r="CB627">
        <v>2733.8500000000004</v>
      </c>
      <c r="CC627">
        <v>546770.00000000012</v>
      </c>
      <c r="CD627">
        <v>0.1</v>
      </c>
      <c r="CE627">
        <v>54677.000000000015</v>
      </c>
      <c r="CF627">
        <v>0.1</v>
      </c>
      <c r="CG627">
        <v>5467.7000000000016</v>
      </c>
      <c r="CH627">
        <v>49209.30000000001</v>
      </c>
      <c r="CI627">
        <v>492093.00000000012</v>
      </c>
      <c r="CJ627">
        <v>541302.30000000016</v>
      </c>
      <c r="CK627">
        <v>2706.511500000001</v>
      </c>
    </row>
    <row r="628" spans="62:89" x14ac:dyDescent="0.25">
      <c r="BJ628" s="1" t="s">
        <v>1376</v>
      </c>
      <c r="BK628" s="1" t="s">
        <v>1377</v>
      </c>
      <c r="BL628" s="1" t="str">
        <f>VLOOKUP(BK628,INVENTARIOHABITTA[#All],8,FALSE)</f>
        <v>ESTANDAR A</v>
      </c>
      <c r="BO628" s="1" t="s">
        <v>2955</v>
      </c>
      <c r="BP628" s="1" t="s">
        <v>8296</v>
      </c>
      <c r="BQ628" s="1" t="s">
        <v>7638</v>
      </c>
      <c r="BR628" s="1" t="s">
        <v>7690</v>
      </c>
      <c r="BS628" s="1" t="s">
        <v>15</v>
      </c>
      <c r="BT628">
        <v>42</v>
      </c>
      <c r="BU628" s="1" t="s">
        <v>7</v>
      </c>
      <c r="BV628" s="1" t="s">
        <v>260</v>
      </c>
      <c r="BW628">
        <v>200</v>
      </c>
      <c r="BX628" s="1" t="s">
        <v>7712</v>
      </c>
      <c r="BY628">
        <v>3905.5</v>
      </c>
      <c r="BZ628">
        <v>781100</v>
      </c>
      <c r="CA628">
        <v>0.25</v>
      </c>
      <c r="CB628">
        <v>2929.125</v>
      </c>
      <c r="CC628">
        <v>585825</v>
      </c>
      <c r="CD628">
        <v>0.1</v>
      </c>
      <c r="CE628">
        <v>58582.5</v>
      </c>
      <c r="CF628">
        <v>0</v>
      </c>
      <c r="CG628">
        <v>0</v>
      </c>
      <c r="CH628">
        <v>58582.5</v>
      </c>
      <c r="CI628">
        <v>527242.5</v>
      </c>
      <c r="CJ628">
        <v>585825</v>
      </c>
      <c r="CK628">
        <v>2929.125</v>
      </c>
    </row>
    <row r="629" spans="62:89" x14ac:dyDescent="0.25">
      <c r="BJ629" s="1" t="s">
        <v>1378</v>
      </c>
      <c r="BK629" s="1" t="s">
        <v>1379</v>
      </c>
      <c r="BL629" s="1" t="str">
        <f>VLOOKUP(BK629,INVENTARIOHABITTA[#All],8,FALSE)</f>
        <v>ESTANDAR AA</v>
      </c>
      <c r="BO629" s="1" t="s">
        <v>2957</v>
      </c>
      <c r="BP629" s="1" t="s">
        <v>8297</v>
      </c>
      <c r="BQ629" s="1" t="s">
        <v>7638</v>
      </c>
      <c r="BR629" s="1" t="s">
        <v>7690</v>
      </c>
      <c r="BS629" s="1" t="s">
        <v>15</v>
      </c>
      <c r="BT629">
        <v>43</v>
      </c>
      <c r="BU629" s="1" t="s">
        <v>7</v>
      </c>
      <c r="BV629" s="1" t="s">
        <v>260</v>
      </c>
      <c r="BW629">
        <v>200</v>
      </c>
      <c r="BX629" s="1" t="s">
        <v>7712</v>
      </c>
      <c r="BY629">
        <v>3905.5</v>
      </c>
      <c r="BZ629">
        <v>781100</v>
      </c>
      <c r="CA629">
        <v>0.25</v>
      </c>
      <c r="CB629">
        <v>2929.125</v>
      </c>
      <c r="CC629">
        <v>585825</v>
      </c>
      <c r="CD629">
        <v>0.1</v>
      </c>
      <c r="CE629">
        <v>58582.5</v>
      </c>
      <c r="CF629">
        <v>0.1</v>
      </c>
      <c r="CG629">
        <v>5858.25</v>
      </c>
      <c r="CH629">
        <v>52724.25</v>
      </c>
      <c r="CI629">
        <v>527242.5</v>
      </c>
      <c r="CJ629">
        <v>579966.75</v>
      </c>
      <c r="CK629">
        <v>2899.8337499999998</v>
      </c>
    </row>
    <row r="630" spans="62:89" x14ac:dyDescent="0.25">
      <c r="BJ630" s="1" t="s">
        <v>1380</v>
      </c>
      <c r="BK630" s="1" t="s">
        <v>1381</v>
      </c>
      <c r="BL630" s="1" t="str">
        <f>VLOOKUP(BK630,INVENTARIOHABITTA[#All],8,FALSE)</f>
        <v>ESTANDAR AA</v>
      </c>
      <c r="BO630" s="1" t="s">
        <v>2959</v>
      </c>
      <c r="BP630" s="1" t="s">
        <v>8298</v>
      </c>
      <c r="BQ630" s="1" t="s">
        <v>7638</v>
      </c>
      <c r="BR630" s="1" t="s">
        <v>7690</v>
      </c>
      <c r="BS630" s="1" t="s">
        <v>15</v>
      </c>
      <c r="BT630">
        <v>44</v>
      </c>
      <c r="BU630" s="1" t="s">
        <v>7</v>
      </c>
      <c r="BV630" s="1" t="s">
        <v>260</v>
      </c>
      <c r="BW630">
        <v>200</v>
      </c>
      <c r="BX630" s="1" t="s">
        <v>7712</v>
      </c>
      <c r="BY630">
        <v>3905.5</v>
      </c>
      <c r="BZ630">
        <v>781100</v>
      </c>
      <c r="CA630">
        <v>0.25</v>
      </c>
      <c r="CB630">
        <v>2929.125</v>
      </c>
      <c r="CC630">
        <v>585825</v>
      </c>
      <c r="CD630">
        <v>0.1</v>
      </c>
      <c r="CE630">
        <v>58582.5</v>
      </c>
      <c r="CF630">
        <v>0.1</v>
      </c>
      <c r="CG630">
        <v>5858.25</v>
      </c>
      <c r="CH630">
        <v>52724.25</v>
      </c>
      <c r="CI630">
        <v>527242.5</v>
      </c>
      <c r="CJ630">
        <v>579966.75</v>
      </c>
      <c r="CK630">
        <v>2899.8337499999998</v>
      </c>
    </row>
    <row r="631" spans="62:89" x14ac:dyDescent="0.25">
      <c r="BJ631" s="1" t="s">
        <v>1382</v>
      </c>
      <c r="BK631" s="1" t="s">
        <v>1383</v>
      </c>
      <c r="BL631" s="1" t="str">
        <f>VLOOKUP(BK631,INVENTARIOHABITTA[#All],8,FALSE)</f>
        <v>ESTANDAR AA</v>
      </c>
      <c r="BO631" s="1" t="s">
        <v>2961</v>
      </c>
      <c r="BP631" s="1" t="s">
        <v>8299</v>
      </c>
      <c r="BQ631" s="1" t="s">
        <v>7638</v>
      </c>
      <c r="BR631" s="1" t="s">
        <v>7690</v>
      </c>
      <c r="BS631" s="1" t="s">
        <v>15</v>
      </c>
      <c r="BT631">
        <v>45</v>
      </c>
      <c r="BU631" s="1" t="s">
        <v>7</v>
      </c>
      <c r="BV631" s="1" t="s">
        <v>260</v>
      </c>
      <c r="BW631">
        <v>200</v>
      </c>
      <c r="BX631" s="1" t="s">
        <v>7712</v>
      </c>
      <c r="BY631">
        <v>3905.5</v>
      </c>
      <c r="BZ631">
        <v>781100</v>
      </c>
      <c r="CA631">
        <v>0.25</v>
      </c>
      <c r="CB631">
        <v>2929.125</v>
      </c>
      <c r="CC631">
        <v>585825</v>
      </c>
      <c r="CD631">
        <v>0.1</v>
      </c>
      <c r="CE631">
        <v>58582.5</v>
      </c>
      <c r="CF631">
        <v>0</v>
      </c>
      <c r="CG631">
        <v>0</v>
      </c>
      <c r="CH631">
        <v>58582.5</v>
      </c>
      <c r="CI631">
        <v>527242.5</v>
      </c>
      <c r="CJ631">
        <v>585825</v>
      </c>
      <c r="CK631">
        <v>2929.125</v>
      </c>
    </row>
    <row r="632" spans="62:89" x14ac:dyDescent="0.25">
      <c r="BJ632" s="1" t="s">
        <v>1384</v>
      </c>
      <c r="BK632" s="1" t="s">
        <v>1385</v>
      </c>
      <c r="BL632" s="1" t="str">
        <f>VLOOKUP(BK632,INVENTARIOHABITTA[#All],8,FALSE)</f>
        <v>PREMIUM AA</v>
      </c>
      <c r="BO632" s="1" t="s">
        <v>2963</v>
      </c>
      <c r="BP632" s="1" t="s">
        <v>8300</v>
      </c>
      <c r="BQ632" s="1" t="s">
        <v>7638</v>
      </c>
      <c r="BR632" s="1" t="s">
        <v>7690</v>
      </c>
      <c r="BS632" s="1" t="s">
        <v>15</v>
      </c>
      <c r="BT632">
        <v>46</v>
      </c>
      <c r="BU632" s="1" t="s">
        <v>7</v>
      </c>
      <c r="BV632" s="1" t="s">
        <v>260</v>
      </c>
      <c r="BW632">
        <v>200</v>
      </c>
      <c r="BX632" s="1" t="s">
        <v>7642</v>
      </c>
      <c r="BY632">
        <v>5770.3</v>
      </c>
      <c r="BZ632">
        <v>1154060</v>
      </c>
      <c r="CA632">
        <v>0.34</v>
      </c>
      <c r="CB632">
        <v>3808.3980000000001</v>
      </c>
      <c r="CC632">
        <v>761679.6</v>
      </c>
      <c r="CD632">
        <v>0.1</v>
      </c>
      <c r="CE632">
        <v>76167.960000000006</v>
      </c>
      <c r="CF632">
        <v>0.1</v>
      </c>
      <c r="CG632">
        <v>7616.7960000000012</v>
      </c>
      <c r="CH632">
        <v>68551.164000000004</v>
      </c>
      <c r="CI632">
        <v>685511.64</v>
      </c>
      <c r="CJ632">
        <v>754062.804</v>
      </c>
      <c r="CK632">
        <v>3770.3140199999998</v>
      </c>
    </row>
    <row r="633" spans="62:89" x14ac:dyDescent="0.25">
      <c r="BJ633" s="1" t="s">
        <v>1386</v>
      </c>
      <c r="BK633" s="1" t="s">
        <v>1387</v>
      </c>
      <c r="BL633" s="1" t="str">
        <f>VLOOKUP(BK633,INVENTARIOHABITTA[#All],8,FALSE)</f>
        <v>PREMIUM AA</v>
      </c>
      <c r="BP633" s="1" t="s">
        <v>8300</v>
      </c>
      <c r="BQ633" s="1" t="s">
        <v>7638</v>
      </c>
      <c r="BR633" s="1" t="s">
        <v>7690</v>
      </c>
      <c r="BS633" s="1" t="s">
        <v>15</v>
      </c>
      <c r="BT633">
        <v>46</v>
      </c>
      <c r="BU633" s="1" t="s">
        <v>7</v>
      </c>
      <c r="BV633" s="1" t="s">
        <v>260</v>
      </c>
      <c r="BW633">
        <v>200</v>
      </c>
      <c r="BX633" s="1" t="s">
        <v>7712</v>
      </c>
      <c r="BY633">
        <v>3905.5</v>
      </c>
      <c r="BZ633">
        <v>781100</v>
      </c>
      <c r="CA633">
        <v>0.25</v>
      </c>
      <c r="CB633">
        <v>2929.125</v>
      </c>
      <c r="CC633">
        <v>585825</v>
      </c>
      <c r="CD633">
        <v>0.1</v>
      </c>
      <c r="CE633">
        <v>58582.5</v>
      </c>
      <c r="CF633">
        <v>0.1</v>
      </c>
      <c r="CG633">
        <v>5858.25</v>
      </c>
      <c r="CH633">
        <v>52724.25</v>
      </c>
      <c r="CI633">
        <v>527242.5</v>
      </c>
      <c r="CJ633">
        <v>579966.75</v>
      </c>
      <c r="CK633">
        <v>2899.8337499999998</v>
      </c>
    </row>
    <row r="634" spans="62:89" x14ac:dyDescent="0.25">
      <c r="BJ634" s="1" t="s">
        <v>1388</v>
      </c>
      <c r="BK634" s="1" t="s">
        <v>1389</v>
      </c>
      <c r="BL634" s="1" t="str">
        <f>VLOOKUP(BK634,INVENTARIOHABITTA[#All],8,FALSE)</f>
        <v>ESTANDAR AA</v>
      </c>
      <c r="BO634" s="1" t="s">
        <v>2965</v>
      </c>
      <c r="BP634" s="1" t="s">
        <v>8301</v>
      </c>
      <c r="BQ634" s="1" t="s">
        <v>7638</v>
      </c>
      <c r="BR634" s="1" t="s">
        <v>7690</v>
      </c>
      <c r="BS634" s="1" t="s">
        <v>15</v>
      </c>
      <c r="BT634">
        <v>47</v>
      </c>
      <c r="BU634" s="1" t="s">
        <v>7</v>
      </c>
      <c r="BV634" s="1" t="s">
        <v>260</v>
      </c>
      <c r="BW634">
        <v>200</v>
      </c>
      <c r="BX634" s="1" t="s">
        <v>7712</v>
      </c>
      <c r="BY634">
        <v>3905.5</v>
      </c>
      <c r="BZ634">
        <v>781100</v>
      </c>
      <c r="CA634">
        <v>0.25</v>
      </c>
      <c r="CB634">
        <v>2929.125</v>
      </c>
      <c r="CC634">
        <v>585825</v>
      </c>
      <c r="CD634">
        <v>0.1</v>
      </c>
      <c r="CE634">
        <v>58582.5</v>
      </c>
      <c r="CF634">
        <v>0</v>
      </c>
      <c r="CG634">
        <v>0</v>
      </c>
      <c r="CH634">
        <v>58582.5</v>
      </c>
      <c r="CI634">
        <v>527242.5</v>
      </c>
      <c r="CJ634">
        <v>585825</v>
      </c>
      <c r="CK634">
        <v>2929.125</v>
      </c>
    </row>
    <row r="635" spans="62:89" x14ac:dyDescent="0.25">
      <c r="BJ635" s="1" t="s">
        <v>1390</v>
      </c>
      <c r="BK635" s="1" t="s">
        <v>1391</v>
      </c>
      <c r="BL635" s="1" t="str">
        <f>VLOOKUP(BK635,INVENTARIOHABITTA[#All],8,FALSE)</f>
        <v>ESTANDAR AA</v>
      </c>
      <c r="BO635" s="1" t="s">
        <v>2967</v>
      </c>
      <c r="BP635" s="1" t="s">
        <v>8302</v>
      </c>
      <c r="BQ635" s="1" t="s">
        <v>7638</v>
      </c>
      <c r="BR635" s="1" t="s">
        <v>7690</v>
      </c>
      <c r="BS635" s="1" t="s">
        <v>15</v>
      </c>
      <c r="BT635">
        <v>48</v>
      </c>
      <c r="BU635" s="1" t="s">
        <v>7</v>
      </c>
      <c r="BV635" s="1" t="s">
        <v>260</v>
      </c>
      <c r="BW635">
        <v>200</v>
      </c>
      <c r="BX635" s="1" t="s">
        <v>7712</v>
      </c>
      <c r="BY635">
        <v>3905.5</v>
      </c>
      <c r="BZ635">
        <v>781100</v>
      </c>
      <c r="CA635">
        <v>0.25</v>
      </c>
      <c r="CB635">
        <v>2929.125</v>
      </c>
      <c r="CC635">
        <v>585825</v>
      </c>
      <c r="CD635">
        <v>0.1</v>
      </c>
      <c r="CE635">
        <v>58582.5</v>
      </c>
      <c r="CF635">
        <v>0</v>
      </c>
      <c r="CG635">
        <v>0</v>
      </c>
      <c r="CH635">
        <v>58582.5</v>
      </c>
      <c r="CI635">
        <v>527242.5</v>
      </c>
      <c r="CJ635">
        <v>585825</v>
      </c>
      <c r="CK635">
        <v>2929.125</v>
      </c>
    </row>
    <row r="636" spans="62:89" x14ac:dyDescent="0.25">
      <c r="BJ636" s="1" t="s">
        <v>1392</v>
      </c>
      <c r="BK636" s="1" t="s">
        <v>1393</v>
      </c>
      <c r="BL636" s="1" t="str">
        <f>VLOOKUP(BK636,INVENTARIOHABITTA[#All],8,FALSE)</f>
        <v>ESTANDAR AA</v>
      </c>
      <c r="BO636" s="1" t="s">
        <v>2969</v>
      </c>
      <c r="BP636" s="1" t="s">
        <v>8303</v>
      </c>
      <c r="BQ636" s="1" t="s">
        <v>7638</v>
      </c>
      <c r="BR636" s="1" t="s">
        <v>7690</v>
      </c>
      <c r="BS636" s="1" t="s">
        <v>15</v>
      </c>
      <c r="BT636">
        <v>49</v>
      </c>
      <c r="BU636" s="1" t="s">
        <v>7</v>
      </c>
      <c r="BV636" s="1" t="s">
        <v>260</v>
      </c>
      <c r="BW636">
        <v>200</v>
      </c>
      <c r="BX636" s="1" t="s">
        <v>7712</v>
      </c>
      <c r="BY636">
        <v>3905.5</v>
      </c>
      <c r="BZ636">
        <v>781100</v>
      </c>
      <c r="CA636">
        <v>0.25</v>
      </c>
      <c r="CB636">
        <v>2929.125</v>
      </c>
      <c r="CC636">
        <v>585825</v>
      </c>
      <c r="CD636">
        <v>0.1</v>
      </c>
      <c r="CE636">
        <v>58582.5</v>
      </c>
      <c r="CF636">
        <v>0</v>
      </c>
      <c r="CG636">
        <v>0</v>
      </c>
      <c r="CH636">
        <v>58582.5</v>
      </c>
      <c r="CI636">
        <v>527242.5</v>
      </c>
      <c r="CJ636">
        <v>585825</v>
      </c>
      <c r="CK636">
        <v>2929.125</v>
      </c>
    </row>
    <row r="637" spans="62:89" x14ac:dyDescent="0.25">
      <c r="BJ637" s="1" t="s">
        <v>1394</v>
      </c>
      <c r="BK637" s="1" t="s">
        <v>1395</v>
      </c>
      <c r="BL637" s="1" t="str">
        <f>VLOOKUP(BK637,INVENTARIOHABITTA[#All],8,FALSE)</f>
        <v>ESTANDAR A</v>
      </c>
      <c r="BO637" s="1" t="s">
        <v>2971</v>
      </c>
      <c r="BP637" s="1" t="s">
        <v>8304</v>
      </c>
      <c r="BQ637" s="1" t="s">
        <v>7638</v>
      </c>
      <c r="BR637" s="1" t="s">
        <v>7690</v>
      </c>
      <c r="BS637" s="1" t="s">
        <v>15</v>
      </c>
      <c r="BT637">
        <v>50</v>
      </c>
      <c r="BU637" s="1" t="s">
        <v>7</v>
      </c>
      <c r="BV637" s="1" t="s">
        <v>260</v>
      </c>
      <c r="BW637">
        <v>200</v>
      </c>
      <c r="BX637" s="1" t="s">
        <v>7712</v>
      </c>
      <c r="BY637">
        <v>3905.5</v>
      </c>
      <c r="BZ637">
        <v>781100</v>
      </c>
      <c r="CA637">
        <v>0.25</v>
      </c>
      <c r="CB637">
        <v>2929.125</v>
      </c>
      <c r="CC637">
        <v>585825</v>
      </c>
      <c r="CD637">
        <v>0.1</v>
      </c>
      <c r="CE637">
        <v>58582.5</v>
      </c>
      <c r="CF637">
        <v>0.1</v>
      </c>
      <c r="CG637">
        <v>5858.25</v>
      </c>
      <c r="CH637">
        <v>52724.25</v>
      </c>
      <c r="CI637">
        <v>527242.5</v>
      </c>
      <c r="CJ637">
        <v>579966.75</v>
      </c>
      <c r="CK637">
        <v>2899.8337499999998</v>
      </c>
    </row>
    <row r="638" spans="62:89" x14ac:dyDescent="0.25">
      <c r="BJ638" s="1" t="s">
        <v>1396</v>
      </c>
      <c r="BK638" s="1" t="s">
        <v>1397</v>
      </c>
      <c r="BL638" s="1" t="str">
        <f>VLOOKUP(BK638,INVENTARIOHABITTA[#All],8,FALSE)</f>
        <v>PREMIUM A</v>
      </c>
      <c r="BO638" s="1" t="s">
        <v>2973</v>
      </c>
      <c r="BP638" s="1" t="s">
        <v>8305</v>
      </c>
      <c r="BQ638" s="1" t="s">
        <v>7638</v>
      </c>
      <c r="BR638" s="1" t="s">
        <v>7690</v>
      </c>
      <c r="BS638" s="1" t="s">
        <v>15</v>
      </c>
      <c r="BT638">
        <v>51</v>
      </c>
      <c r="BU638" s="1" t="s">
        <v>7</v>
      </c>
      <c r="BV638" s="1" t="s">
        <v>260</v>
      </c>
      <c r="BW638">
        <v>200</v>
      </c>
      <c r="BX638" s="1" t="s">
        <v>7712</v>
      </c>
      <c r="BY638">
        <v>3905.5</v>
      </c>
      <c r="BZ638">
        <v>781100</v>
      </c>
      <c r="CA638">
        <v>0.25</v>
      </c>
      <c r="CB638">
        <v>2929.125</v>
      </c>
      <c r="CC638">
        <v>585825</v>
      </c>
      <c r="CD638">
        <v>0.1</v>
      </c>
      <c r="CE638">
        <v>58582.5</v>
      </c>
      <c r="CF638">
        <v>0.1</v>
      </c>
      <c r="CG638">
        <v>5858.25</v>
      </c>
      <c r="CH638">
        <v>52724.25</v>
      </c>
      <c r="CI638">
        <v>527242.5</v>
      </c>
      <c r="CJ638">
        <v>579966.75</v>
      </c>
      <c r="CK638">
        <v>2899.8337499999998</v>
      </c>
    </row>
    <row r="639" spans="62:89" x14ac:dyDescent="0.25">
      <c r="BJ639" s="1" t="s">
        <v>1398</v>
      </c>
      <c r="BK639" s="1" t="s">
        <v>1399</v>
      </c>
      <c r="BL639" s="1" t="str">
        <f>VLOOKUP(BK639,INVENTARIOHABITTA[#All],8,FALSE)</f>
        <v>PREMIUM A</v>
      </c>
      <c r="BO639" s="1" t="s">
        <v>2975</v>
      </c>
      <c r="BP639" s="1" t="s">
        <v>8306</v>
      </c>
      <c r="BQ639" s="1" t="s">
        <v>7638</v>
      </c>
      <c r="BR639" s="1" t="s">
        <v>7690</v>
      </c>
      <c r="BS639" s="1" t="s">
        <v>15</v>
      </c>
      <c r="BT639">
        <v>52</v>
      </c>
      <c r="BU639" s="1" t="s">
        <v>7</v>
      </c>
      <c r="BV639" s="1" t="s">
        <v>260</v>
      </c>
      <c r="BW639">
        <v>200</v>
      </c>
      <c r="BX639" s="1" t="s">
        <v>7712</v>
      </c>
      <c r="BY639">
        <v>3905.5</v>
      </c>
      <c r="BZ639">
        <v>781100</v>
      </c>
      <c r="CA639">
        <v>0.25</v>
      </c>
      <c r="CB639">
        <v>2929.125</v>
      </c>
      <c r="CC639">
        <v>585825</v>
      </c>
      <c r="CD639">
        <v>0.1</v>
      </c>
      <c r="CE639">
        <v>58582.5</v>
      </c>
      <c r="CF639">
        <v>0</v>
      </c>
      <c r="CG639">
        <v>0</v>
      </c>
      <c r="CH639">
        <v>58582.5</v>
      </c>
      <c r="CI639">
        <v>527242.5</v>
      </c>
      <c r="CJ639">
        <v>585825</v>
      </c>
      <c r="CK639">
        <v>2929.125</v>
      </c>
    </row>
    <row r="640" spans="62:89" x14ac:dyDescent="0.25">
      <c r="BJ640" s="1" t="s">
        <v>1400</v>
      </c>
      <c r="BK640" s="1" t="s">
        <v>1401</v>
      </c>
      <c r="BL640" s="1" t="str">
        <f>VLOOKUP(BK640,INVENTARIOHABITTA[#All],8,FALSE)</f>
        <v>ESTANDAR A</v>
      </c>
      <c r="BO640" s="1" t="s">
        <v>2977</v>
      </c>
      <c r="BP640" s="1" t="s">
        <v>8307</v>
      </c>
      <c r="BQ640" s="1" t="s">
        <v>7638</v>
      </c>
      <c r="BR640" s="1" t="s">
        <v>7690</v>
      </c>
      <c r="BS640" s="1" t="s">
        <v>15</v>
      </c>
      <c r="BT640" t="s">
        <v>7891</v>
      </c>
      <c r="BU640" s="1" t="s">
        <v>7</v>
      </c>
      <c r="BV640" s="1" t="s">
        <v>171</v>
      </c>
      <c r="BW640">
        <v>200</v>
      </c>
      <c r="BX640" s="1" t="s">
        <v>7712</v>
      </c>
      <c r="BY640">
        <v>4100.78</v>
      </c>
      <c r="BZ640">
        <v>820156</v>
      </c>
      <c r="CA640">
        <v>0.25</v>
      </c>
      <c r="CB640">
        <v>3075.585</v>
      </c>
      <c r="CC640">
        <v>615117</v>
      </c>
      <c r="CD640">
        <v>0.1</v>
      </c>
      <c r="CE640">
        <v>61511.700000000004</v>
      </c>
      <c r="CF640">
        <v>0</v>
      </c>
      <c r="CG640">
        <v>0</v>
      </c>
      <c r="CH640">
        <v>61511.700000000004</v>
      </c>
      <c r="CI640">
        <v>553605.30000000005</v>
      </c>
      <c r="CJ640">
        <v>615117</v>
      </c>
      <c r="CK640">
        <v>3075.585</v>
      </c>
    </row>
    <row r="641" spans="62:89" x14ac:dyDescent="0.25">
      <c r="BJ641" s="1" t="s">
        <v>1402</v>
      </c>
      <c r="BK641" s="1" t="s">
        <v>1403</v>
      </c>
      <c r="BL641" s="1" t="str">
        <f>VLOOKUP(BK641,INVENTARIOHABITTA[#All],8,FALSE)</f>
        <v>ESTANDAR A</v>
      </c>
      <c r="BP641" s="1" t="s">
        <v>8308</v>
      </c>
      <c r="BQ641" s="1" t="s">
        <v>7638</v>
      </c>
      <c r="BR641" s="1" t="s">
        <v>7690</v>
      </c>
      <c r="BS641" s="1" t="s">
        <v>15</v>
      </c>
      <c r="BT641">
        <v>53</v>
      </c>
      <c r="BU641" s="1" t="s">
        <v>7</v>
      </c>
      <c r="BV641" s="1" t="s">
        <v>171</v>
      </c>
      <c r="BW641">
        <v>200</v>
      </c>
      <c r="BX641" s="1" t="s">
        <v>7712</v>
      </c>
      <c r="BY641">
        <v>4100.78</v>
      </c>
      <c r="BZ641">
        <v>820156</v>
      </c>
      <c r="CA641">
        <v>0.25</v>
      </c>
      <c r="CB641">
        <v>3075.585</v>
      </c>
      <c r="CC641">
        <v>615117</v>
      </c>
      <c r="CD641">
        <v>0.1</v>
      </c>
      <c r="CE641">
        <v>61511.700000000004</v>
      </c>
      <c r="CF641">
        <v>0</v>
      </c>
      <c r="CG641">
        <v>0</v>
      </c>
      <c r="CH641">
        <v>61511.700000000004</v>
      </c>
      <c r="CI641">
        <v>553605.30000000005</v>
      </c>
      <c r="CJ641">
        <v>615117</v>
      </c>
      <c r="CK641">
        <v>3075.585</v>
      </c>
    </row>
    <row r="642" spans="62:89" x14ac:dyDescent="0.25">
      <c r="BJ642" s="1" t="s">
        <v>1404</v>
      </c>
      <c r="BK642" s="1" t="s">
        <v>1405</v>
      </c>
      <c r="BL642" s="1" t="str">
        <f>VLOOKUP(BK642,INVENTARIOHABITTA[#All],8,FALSE)</f>
        <v>ESTANDAR A</v>
      </c>
      <c r="BO642" s="1" t="s">
        <v>2979</v>
      </c>
      <c r="BP642" s="1" t="s">
        <v>8309</v>
      </c>
      <c r="BQ642" s="1" t="s">
        <v>7638</v>
      </c>
      <c r="BR642" s="1" t="s">
        <v>7690</v>
      </c>
      <c r="BS642" s="1" t="s">
        <v>15</v>
      </c>
      <c r="BT642">
        <v>54</v>
      </c>
      <c r="BU642" s="1" t="s">
        <v>7</v>
      </c>
      <c r="BV642" s="1" t="s">
        <v>171</v>
      </c>
      <c r="BW642">
        <v>200</v>
      </c>
      <c r="BX642" s="1" t="s">
        <v>7712</v>
      </c>
      <c r="BY642">
        <v>4100.78</v>
      </c>
      <c r="BZ642">
        <v>820156</v>
      </c>
      <c r="CA642">
        <v>0.25</v>
      </c>
      <c r="CB642">
        <v>3075.585</v>
      </c>
      <c r="CC642">
        <v>615117</v>
      </c>
      <c r="CD642">
        <v>0.1</v>
      </c>
      <c r="CE642">
        <v>61511.700000000004</v>
      </c>
      <c r="CF642">
        <v>0</v>
      </c>
      <c r="CG642">
        <v>0</v>
      </c>
      <c r="CH642">
        <v>61511.700000000004</v>
      </c>
      <c r="CI642">
        <v>553605.30000000005</v>
      </c>
      <c r="CJ642">
        <v>615117</v>
      </c>
      <c r="CK642">
        <v>3075.585</v>
      </c>
    </row>
    <row r="643" spans="62:89" x14ac:dyDescent="0.25">
      <c r="BJ643" s="1" t="s">
        <v>1406</v>
      </c>
      <c r="BK643" s="1" t="s">
        <v>1407</v>
      </c>
      <c r="BL643" s="1" t="str">
        <f>VLOOKUP(BK643,INVENTARIOHABITTA[#All],8,FALSE)</f>
        <v>ESTANDAR A</v>
      </c>
      <c r="BO643" s="1" t="s">
        <v>2981</v>
      </c>
      <c r="BP643" s="1" t="s">
        <v>8310</v>
      </c>
      <c r="BQ643" s="1" t="s">
        <v>7638</v>
      </c>
      <c r="BR643" s="1" t="s">
        <v>7690</v>
      </c>
      <c r="BS643" s="1" t="s">
        <v>15</v>
      </c>
      <c r="BT643">
        <v>55</v>
      </c>
      <c r="BU643" s="1" t="s">
        <v>7</v>
      </c>
      <c r="BV643" s="1" t="s">
        <v>171</v>
      </c>
      <c r="BW643">
        <v>200</v>
      </c>
      <c r="BX643" s="1" t="s">
        <v>7712</v>
      </c>
      <c r="BY643">
        <v>4100.78</v>
      </c>
      <c r="BZ643">
        <v>820156</v>
      </c>
      <c r="CA643">
        <v>0.25</v>
      </c>
      <c r="CB643">
        <v>3075.585</v>
      </c>
      <c r="CC643">
        <v>615117</v>
      </c>
      <c r="CD643">
        <v>0.1</v>
      </c>
      <c r="CE643">
        <v>61511.700000000004</v>
      </c>
      <c r="CF643">
        <v>0.2</v>
      </c>
      <c r="CG643">
        <v>12302.340000000002</v>
      </c>
      <c r="CH643">
        <v>49209.36</v>
      </c>
      <c r="CI643">
        <v>553605.30000000005</v>
      </c>
      <c r="CJ643">
        <v>602814.66</v>
      </c>
      <c r="CK643">
        <v>3014.0733</v>
      </c>
    </row>
    <row r="644" spans="62:89" x14ac:dyDescent="0.25">
      <c r="BJ644" s="1" t="s">
        <v>1408</v>
      </c>
      <c r="BK644" s="1" t="s">
        <v>1409</v>
      </c>
      <c r="BL644" s="1" t="str">
        <f>VLOOKUP(BK644,INVENTARIOHABITTA[#All],8,FALSE)</f>
        <v>PREMIUM AA</v>
      </c>
      <c r="BO644" s="1" t="s">
        <v>2983</v>
      </c>
      <c r="BP644" s="1" t="s">
        <v>8311</v>
      </c>
      <c r="BQ644" s="1" t="s">
        <v>7638</v>
      </c>
      <c r="BR644" s="1" t="s">
        <v>7690</v>
      </c>
      <c r="BS644" s="1" t="s">
        <v>15</v>
      </c>
      <c r="BT644">
        <v>56</v>
      </c>
      <c r="BU644" s="1" t="s">
        <v>7</v>
      </c>
      <c r="BV644" s="1" t="s">
        <v>171</v>
      </c>
      <c r="BW644">
        <v>200</v>
      </c>
      <c r="BX644" s="1" t="s">
        <v>7712</v>
      </c>
      <c r="BY644">
        <v>4100.78</v>
      </c>
      <c r="BZ644">
        <v>820156</v>
      </c>
      <c r="CA644">
        <v>0.25</v>
      </c>
      <c r="CB644">
        <v>3075.585</v>
      </c>
      <c r="CC644">
        <v>615117</v>
      </c>
      <c r="CD644">
        <v>0.1</v>
      </c>
      <c r="CE644">
        <v>61511.700000000004</v>
      </c>
      <c r="CF644">
        <v>0.1</v>
      </c>
      <c r="CG644">
        <v>6151.170000000001</v>
      </c>
      <c r="CH644">
        <v>55360.530000000006</v>
      </c>
      <c r="CI644">
        <v>553605.30000000005</v>
      </c>
      <c r="CJ644">
        <v>608965.83000000007</v>
      </c>
      <c r="CK644">
        <v>3044.8291500000005</v>
      </c>
    </row>
    <row r="645" spans="62:89" x14ac:dyDescent="0.25">
      <c r="BJ645" s="1" t="s">
        <v>1410</v>
      </c>
      <c r="BK645" s="1" t="s">
        <v>1411</v>
      </c>
      <c r="BL645" s="1" t="str">
        <f>VLOOKUP(BK645,INVENTARIOHABITTA[#All],8,FALSE)</f>
        <v>PREMIUM AA</v>
      </c>
      <c r="BO645" s="1" t="s">
        <v>2985</v>
      </c>
      <c r="BP645" s="1" t="s">
        <v>8312</v>
      </c>
      <c r="BQ645" s="1" t="s">
        <v>7638</v>
      </c>
      <c r="BR645" s="1" t="s">
        <v>7690</v>
      </c>
      <c r="BS645" s="1" t="s">
        <v>15</v>
      </c>
      <c r="BT645">
        <v>57</v>
      </c>
      <c r="BU645" s="1" t="s">
        <v>7</v>
      </c>
      <c r="BV645" s="1" t="s">
        <v>171</v>
      </c>
      <c r="BW645">
        <v>335</v>
      </c>
      <c r="BX645" s="1" t="s">
        <v>7712</v>
      </c>
      <c r="BY645">
        <v>3905.5</v>
      </c>
      <c r="BZ645">
        <v>1308342.5</v>
      </c>
      <c r="CA645">
        <v>0.25</v>
      </c>
      <c r="CB645">
        <v>2929.125</v>
      </c>
      <c r="CC645">
        <v>981256.875</v>
      </c>
      <c r="CD645">
        <v>0.1</v>
      </c>
      <c r="CE645">
        <v>98125.6875</v>
      </c>
      <c r="CF645">
        <v>0</v>
      </c>
      <c r="CG645">
        <v>0</v>
      </c>
      <c r="CH645">
        <v>98125.6875</v>
      </c>
      <c r="CI645">
        <v>883131.1875</v>
      </c>
      <c r="CJ645">
        <v>981256.875</v>
      </c>
      <c r="CK645">
        <v>2929.125</v>
      </c>
    </row>
    <row r="646" spans="62:89" x14ac:dyDescent="0.25">
      <c r="BJ646" s="1" t="s">
        <v>1412</v>
      </c>
      <c r="BK646" s="1" t="s">
        <v>1413</v>
      </c>
      <c r="BL646" s="1" t="str">
        <f>VLOOKUP(BK646,INVENTARIOHABITTA[#All],8,FALSE)</f>
        <v>PREMIUM AA</v>
      </c>
      <c r="BO646" s="1" t="s">
        <v>2987</v>
      </c>
      <c r="BP646" s="1" t="s">
        <v>8313</v>
      </c>
      <c r="BQ646" s="1" t="s">
        <v>7638</v>
      </c>
      <c r="BR646" s="1" t="s">
        <v>7690</v>
      </c>
      <c r="BS646" s="1" t="s">
        <v>15</v>
      </c>
      <c r="BT646">
        <v>58</v>
      </c>
      <c r="BU646" s="1" t="s">
        <v>7</v>
      </c>
      <c r="BV646" s="1" t="s">
        <v>171</v>
      </c>
      <c r="BW646">
        <v>335</v>
      </c>
      <c r="BX646" s="1" t="s">
        <v>7864</v>
      </c>
      <c r="BY646">
        <v>4387.83</v>
      </c>
      <c r="BZ646">
        <v>1469923.05</v>
      </c>
      <c r="CA646">
        <v>0.25</v>
      </c>
      <c r="CB646">
        <v>3290.8724999999999</v>
      </c>
      <c r="CC646">
        <v>1102442.2875000001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1102442.2875000001</v>
      </c>
      <c r="CJ646">
        <v>1102442.2875000001</v>
      </c>
      <c r="CK646">
        <v>3290.8725000000004</v>
      </c>
    </row>
    <row r="647" spans="62:89" x14ac:dyDescent="0.25">
      <c r="BJ647" s="1" t="s">
        <v>1414</v>
      </c>
      <c r="BK647" s="1" t="s">
        <v>1415</v>
      </c>
      <c r="BL647" s="1" t="str">
        <f>VLOOKUP(BK647,INVENTARIOHABITTA[#All],8,FALSE)</f>
        <v>PREMIUM AA</v>
      </c>
      <c r="BO647" s="1" t="s">
        <v>2989</v>
      </c>
      <c r="BP647" s="1" t="s">
        <v>8314</v>
      </c>
      <c r="BQ647" s="1" t="s">
        <v>7638</v>
      </c>
      <c r="BR647" s="1" t="s">
        <v>7690</v>
      </c>
      <c r="BS647" s="1" t="s">
        <v>15</v>
      </c>
      <c r="BT647">
        <v>59</v>
      </c>
      <c r="BU647" s="1" t="s">
        <v>7</v>
      </c>
      <c r="BV647" s="1" t="s">
        <v>171</v>
      </c>
      <c r="BW647">
        <v>335</v>
      </c>
      <c r="BX647" s="1" t="s">
        <v>7864</v>
      </c>
      <c r="BY647">
        <v>4387.83</v>
      </c>
      <c r="BZ647">
        <v>1469923.05</v>
      </c>
      <c r="CA647">
        <v>0.25</v>
      </c>
      <c r="CB647">
        <v>3290.8724999999999</v>
      </c>
      <c r="CC647">
        <v>1102442.2875000001</v>
      </c>
      <c r="CD647">
        <v>9.9981859594622982E-2</v>
      </c>
      <c r="CE647">
        <v>110224.23</v>
      </c>
      <c r="CF647">
        <v>0</v>
      </c>
      <c r="CG647">
        <v>0</v>
      </c>
      <c r="CH647">
        <v>110224.23</v>
      </c>
      <c r="CI647">
        <v>992218.05750000011</v>
      </c>
      <c r="CJ647">
        <v>1102442.2875000001</v>
      </c>
      <c r="CK647">
        <v>3290.8725000000004</v>
      </c>
    </row>
    <row r="648" spans="62:89" x14ac:dyDescent="0.25">
      <c r="BJ648" s="1" t="s">
        <v>1416</v>
      </c>
      <c r="BK648" s="1" t="s">
        <v>1417</v>
      </c>
      <c r="BL648" s="1" t="str">
        <f>VLOOKUP(BK648,INVENTARIOHABITTA[#All],8,FALSE)</f>
        <v>PREMIUM AA</v>
      </c>
      <c r="BO648" s="1" t="s">
        <v>2991</v>
      </c>
      <c r="BP648" s="1" t="s">
        <v>8315</v>
      </c>
      <c r="BQ648" s="1" t="s">
        <v>7638</v>
      </c>
      <c r="BR648" s="1" t="s">
        <v>7690</v>
      </c>
      <c r="BS648" s="1" t="s">
        <v>15</v>
      </c>
      <c r="BT648">
        <v>60</v>
      </c>
      <c r="BU648" s="1" t="s">
        <v>7</v>
      </c>
      <c r="BV648" s="1" t="s">
        <v>171</v>
      </c>
      <c r="BW648">
        <v>335</v>
      </c>
      <c r="BX648" s="1" t="s">
        <v>7712</v>
      </c>
      <c r="BY648">
        <v>4100.78</v>
      </c>
      <c r="BZ648">
        <v>1373761.2999999998</v>
      </c>
      <c r="CA648">
        <v>0.25</v>
      </c>
      <c r="CB648">
        <v>3075.585</v>
      </c>
      <c r="CC648">
        <v>1030320.975</v>
      </c>
      <c r="CD648">
        <v>0.1</v>
      </c>
      <c r="CE648">
        <v>103032.0975</v>
      </c>
      <c r="CF648">
        <v>0.10000000000000002</v>
      </c>
      <c r="CG648">
        <v>10303.209750000002</v>
      </c>
      <c r="CH648">
        <v>92728.887749999994</v>
      </c>
      <c r="CI648">
        <v>927288.87749999994</v>
      </c>
      <c r="CJ648">
        <v>1020017.7652499999</v>
      </c>
      <c r="CK648">
        <v>3044.82915</v>
      </c>
    </row>
    <row r="649" spans="62:89" x14ac:dyDescent="0.25">
      <c r="BJ649" s="1" t="s">
        <v>1418</v>
      </c>
      <c r="BK649" s="1" t="s">
        <v>1419</v>
      </c>
      <c r="BL649" s="1" t="str">
        <f>VLOOKUP(BK649,INVENTARIOHABITTA[#All],8,FALSE)</f>
        <v>PREMIUM AA</v>
      </c>
      <c r="BO649" s="1" t="s">
        <v>2993</v>
      </c>
      <c r="BP649" s="1" t="s">
        <v>8316</v>
      </c>
      <c r="BQ649" s="1" t="s">
        <v>7638</v>
      </c>
      <c r="BR649" s="1" t="s">
        <v>7690</v>
      </c>
      <c r="BS649" s="1" t="s">
        <v>15</v>
      </c>
      <c r="BT649">
        <v>61</v>
      </c>
      <c r="BU649" s="1" t="s">
        <v>7</v>
      </c>
      <c r="BV649" s="1" t="s">
        <v>171</v>
      </c>
      <c r="BW649">
        <v>335</v>
      </c>
      <c r="BX649" s="1" t="s">
        <v>7712</v>
      </c>
      <c r="BY649">
        <v>4100.78</v>
      </c>
      <c r="BZ649">
        <v>1373761.2999999998</v>
      </c>
      <c r="CA649">
        <v>0.25</v>
      </c>
      <c r="CB649">
        <v>3075.585</v>
      </c>
      <c r="CC649">
        <v>1030320.975</v>
      </c>
      <c r="CD649">
        <v>0.1</v>
      </c>
      <c r="CE649">
        <v>103032.0975</v>
      </c>
      <c r="CF649">
        <v>0.10000000000000002</v>
      </c>
      <c r="CG649">
        <v>10303.209750000002</v>
      </c>
      <c r="CH649">
        <v>92728.887749999994</v>
      </c>
      <c r="CI649">
        <v>927288.87749999994</v>
      </c>
      <c r="CJ649">
        <v>1020017.7652499999</v>
      </c>
      <c r="CK649">
        <v>3044.82915</v>
      </c>
    </row>
    <row r="650" spans="62:89" x14ac:dyDescent="0.25">
      <c r="BJ650" s="1" t="s">
        <v>1420</v>
      </c>
      <c r="BK650" s="1" t="s">
        <v>1421</v>
      </c>
      <c r="BL650" s="1" t="str">
        <f>VLOOKUP(BK650,INVENTARIOHABITTA[#All],8,FALSE)</f>
        <v>PREMIUM AA</v>
      </c>
      <c r="BO650" s="1" t="s">
        <v>2995</v>
      </c>
      <c r="BP650" s="1" t="s">
        <v>8317</v>
      </c>
      <c r="BQ650" s="1" t="s">
        <v>7638</v>
      </c>
      <c r="BR650" s="1" t="s">
        <v>7690</v>
      </c>
      <c r="BS650" s="1" t="s">
        <v>15</v>
      </c>
      <c r="BT650">
        <v>62</v>
      </c>
      <c r="BU650" s="1" t="s">
        <v>7</v>
      </c>
      <c r="BV650" s="1" t="s">
        <v>171</v>
      </c>
      <c r="BW650">
        <v>335</v>
      </c>
      <c r="BX650" s="1" t="s">
        <v>7712</v>
      </c>
      <c r="BY650">
        <v>4100.78</v>
      </c>
      <c r="BZ650">
        <v>1373761.2999999998</v>
      </c>
      <c r="CA650">
        <v>0.25</v>
      </c>
      <c r="CB650">
        <v>3075.585</v>
      </c>
      <c r="CC650">
        <v>1030320.975</v>
      </c>
      <c r="CD650">
        <v>0.1</v>
      </c>
      <c r="CE650">
        <v>103032.0975</v>
      </c>
      <c r="CF650">
        <v>0</v>
      </c>
      <c r="CG650">
        <v>0</v>
      </c>
      <c r="CH650">
        <v>103032.0975</v>
      </c>
      <c r="CI650">
        <v>927288.87749999994</v>
      </c>
      <c r="CJ650">
        <v>1030320.975</v>
      </c>
      <c r="CK650">
        <v>3075.585</v>
      </c>
    </row>
    <row r="651" spans="62:89" x14ac:dyDescent="0.25">
      <c r="BJ651" s="1" t="s">
        <v>1422</v>
      </c>
      <c r="BK651" s="1" t="s">
        <v>1423</v>
      </c>
      <c r="BL651" s="1" t="str">
        <f>VLOOKUP(BK651,INVENTARIOHABITTA[#All],8,FALSE)</f>
        <v>PREMIUM AA</v>
      </c>
      <c r="BO651" s="1" t="s">
        <v>2997</v>
      </c>
      <c r="BP651" s="1" t="s">
        <v>8318</v>
      </c>
      <c r="BQ651" s="1" t="s">
        <v>7638</v>
      </c>
      <c r="BR651" s="1" t="s">
        <v>7690</v>
      </c>
      <c r="BS651" s="1" t="s">
        <v>15</v>
      </c>
      <c r="BT651">
        <v>63</v>
      </c>
      <c r="BU651" s="1" t="s">
        <v>7</v>
      </c>
      <c r="BV651" s="1" t="s">
        <v>260</v>
      </c>
      <c r="BW651">
        <v>335</v>
      </c>
      <c r="BX651" s="1" t="s">
        <v>7764</v>
      </c>
      <c r="BY651">
        <v>4480</v>
      </c>
      <c r="BZ651">
        <v>1500800</v>
      </c>
      <c r="CA651">
        <v>0.23</v>
      </c>
      <c r="CB651">
        <v>3449.6</v>
      </c>
      <c r="CC651">
        <v>1155616</v>
      </c>
      <c r="CD651">
        <v>0.1</v>
      </c>
      <c r="CE651">
        <v>115561.60000000001</v>
      </c>
      <c r="CF651">
        <v>0.1</v>
      </c>
      <c r="CG651">
        <v>11556.160000000002</v>
      </c>
      <c r="CH651">
        <v>104005.44</v>
      </c>
      <c r="CI651">
        <v>1040054.4</v>
      </c>
      <c r="CJ651">
        <v>1144059.8400000001</v>
      </c>
      <c r="CK651">
        <v>3415.1040000000003</v>
      </c>
    </row>
    <row r="652" spans="62:89" x14ac:dyDescent="0.25">
      <c r="BJ652" s="1" t="s">
        <v>1424</v>
      </c>
      <c r="BK652" s="1" t="s">
        <v>1425</v>
      </c>
      <c r="BL652" s="1" t="str">
        <f>VLOOKUP(BK652,INVENTARIOHABITTA[#All],8,FALSE)</f>
        <v>PREMIUM AA</v>
      </c>
      <c r="BO652" s="1" t="s">
        <v>2999</v>
      </c>
      <c r="BP652" s="1" t="s">
        <v>8319</v>
      </c>
      <c r="BQ652" s="1" t="s">
        <v>7638</v>
      </c>
      <c r="BR652" s="1" t="s">
        <v>7690</v>
      </c>
      <c r="BS652" s="1" t="s">
        <v>15</v>
      </c>
      <c r="BT652">
        <v>64</v>
      </c>
      <c r="BU652" s="1" t="s">
        <v>7</v>
      </c>
      <c r="BV652" s="1" t="s">
        <v>260</v>
      </c>
      <c r="BW652">
        <v>335</v>
      </c>
      <c r="BX652" s="1" t="s">
        <v>7864</v>
      </c>
      <c r="BY652">
        <v>4178.8900000000003</v>
      </c>
      <c r="BZ652">
        <v>1399928.1500000001</v>
      </c>
      <c r="CA652">
        <v>0.2</v>
      </c>
      <c r="CB652">
        <v>3343.1120000000001</v>
      </c>
      <c r="CC652">
        <v>1119942.52</v>
      </c>
      <c r="CD652">
        <v>0.1</v>
      </c>
      <c r="CE652">
        <v>111994.25200000001</v>
      </c>
      <c r="CF652">
        <v>0</v>
      </c>
      <c r="CG652">
        <v>0</v>
      </c>
      <c r="CH652">
        <v>111994.25200000001</v>
      </c>
      <c r="CI652">
        <v>1007948.268</v>
      </c>
      <c r="CJ652">
        <v>1119942.52</v>
      </c>
      <c r="CK652">
        <v>3343.1120000000001</v>
      </c>
    </row>
    <row r="653" spans="62:89" x14ac:dyDescent="0.25">
      <c r="BJ653" s="1" t="s">
        <v>1426</v>
      </c>
      <c r="BK653" s="1" t="s">
        <v>1427</v>
      </c>
      <c r="BL653" s="1" t="str">
        <f>VLOOKUP(BK653,INVENTARIOHABITTA[#All],8,FALSE)</f>
        <v>PREMIUM AA</v>
      </c>
      <c r="BO653" s="1" t="s">
        <v>3001</v>
      </c>
      <c r="BP653" s="1" t="s">
        <v>8320</v>
      </c>
      <c r="BQ653" s="1" t="s">
        <v>7638</v>
      </c>
      <c r="BR653" s="1" t="s">
        <v>7690</v>
      </c>
      <c r="BS653" s="1" t="s">
        <v>15</v>
      </c>
      <c r="BT653">
        <v>65</v>
      </c>
      <c r="BU653" s="1" t="s">
        <v>7</v>
      </c>
      <c r="BV653" s="1" t="s">
        <v>260</v>
      </c>
      <c r="BW653">
        <v>335</v>
      </c>
      <c r="BX653" s="1" t="s">
        <v>7864</v>
      </c>
      <c r="BY653">
        <v>4178.8900000000003</v>
      </c>
      <c r="BZ653">
        <v>1399928.1500000001</v>
      </c>
      <c r="CA653">
        <v>0.2</v>
      </c>
      <c r="CB653">
        <v>3343.1120000000001</v>
      </c>
      <c r="CC653">
        <v>1119942.52</v>
      </c>
      <c r="CD653">
        <v>0.2</v>
      </c>
      <c r="CE653">
        <v>223988.50400000002</v>
      </c>
      <c r="CF653">
        <v>0</v>
      </c>
      <c r="CG653">
        <v>0</v>
      </c>
      <c r="CH653">
        <v>223988.50400000002</v>
      </c>
      <c r="CI653">
        <v>895954.01600000006</v>
      </c>
      <c r="CJ653">
        <v>1119942.52</v>
      </c>
      <c r="CK653">
        <v>3343.1120000000001</v>
      </c>
    </row>
    <row r="654" spans="62:89" x14ac:dyDescent="0.25">
      <c r="BJ654" s="1" t="s">
        <v>1428</v>
      </c>
      <c r="BK654" s="1" t="s">
        <v>1429</v>
      </c>
      <c r="BL654" s="1" t="str">
        <f>VLOOKUP(BK654,INVENTARIOHABITTA[#All],8,FALSE)</f>
        <v>PREMIUM A</v>
      </c>
      <c r="BO654" s="1" t="s">
        <v>3003</v>
      </c>
      <c r="BP654" s="1" t="s">
        <v>8321</v>
      </c>
      <c r="BQ654" s="1" t="s">
        <v>7638</v>
      </c>
      <c r="BR654" s="1" t="s">
        <v>7690</v>
      </c>
      <c r="BS654" s="1" t="s">
        <v>15</v>
      </c>
      <c r="BT654">
        <v>66</v>
      </c>
      <c r="BU654" s="1" t="s">
        <v>7</v>
      </c>
      <c r="BV654" s="1" t="s">
        <v>171</v>
      </c>
      <c r="BW654">
        <v>335</v>
      </c>
      <c r="BX654" s="1" t="s">
        <v>7712</v>
      </c>
      <c r="BY654">
        <v>4100.78</v>
      </c>
      <c r="BZ654">
        <v>1373761.2999999998</v>
      </c>
      <c r="CA654">
        <v>0.25</v>
      </c>
      <c r="CB654">
        <v>3075.585</v>
      </c>
      <c r="CC654">
        <v>1030320.975</v>
      </c>
      <c r="CD654">
        <v>0.1</v>
      </c>
      <c r="CE654">
        <v>103032.0975</v>
      </c>
      <c r="CF654">
        <v>0</v>
      </c>
      <c r="CG654">
        <v>0</v>
      </c>
      <c r="CH654">
        <v>103032.0975</v>
      </c>
      <c r="CI654">
        <v>927288.87749999994</v>
      </c>
      <c r="CJ654">
        <v>1030320.975</v>
      </c>
      <c r="CK654">
        <v>3075.585</v>
      </c>
    </row>
    <row r="655" spans="62:89" x14ac:dyDescent="0.25">
      <c r="BJ655" s="1" t="s">
        <v>1430</v>
      </c>
      <c r="BK655" s="1" t="s">
        <v>1431</v>
      </c>
      <c r="BL655" s="1" t="str">
        <f>VLOOKUP(BK655,INVENTARIOHABITTA[#All],8,FALSE)</f>
        <v>ESTANDAR A</v>
      </c>
      <c r="BO655" s="1" t="s">
        <v>3005</v>
      </c>
      <c r="BP655" s="1" t="s">
        <v>8322</v>
      </c>
      <c r="BQ655" s="1" t="s">
        <v>7638</v>
      </c>
      <c r="BR655" s="1" t="s">
        <v>7690</v>
      </c>
      <c r="BS655" s="1" t="s">
        <v>15</v>
      </c>
      <c r="BT655">
        <v>67</v>
      </c>
      <c r="BU655" s="1" t="s">
        <v>7</v>
      </c>
      <c r="BV655" s="1" t="s">
        <v>171</v>
      </c>
      <c r="BW655">
        <v>252</v>
      </c>
      <c r="BX655" s="1" t="s">
        <v>7712</v>
      </c>
      <c r="BY655">
        <v>4100.78</v>
      </c>
      <c r="BZ655">
        <v>1033396.5599999999</v>
      </c>
      <c r="CA655">
        <v>0.25</v>
      </c>
      <c r="CB655">
        <v>3075.585</v>
      </c>
      <c r="CC655">
        <v>775047.42</v>
      </c>
      <c r="CD655">
        <v>0.1</v>
      </c>
      <c r="CE655">
        <v>77504.742000000013</v>
      </c>
      <c r="CF655">
        <v>0</v>
      </c>
      <c r="CG655">
        <v>0</v>
      </c>
      <c r="CH655">
        <v>77504.742000000013</v>
      </c>
      <c r="CI655">
        <v>697542.67800000007</v>
      </c>
      <c r="CJ655">
        <v>775047.42</v>
      </c>
      <c r="CK655">
        <v>3075.585</v>
      </c>
    </row>
    <row r="656" spans="62:89" x14ac:dyDescent="0.25">
      <c r="BJ656" s="1" t="s">
        <v>1432</v>
      </c>
      <c r="BK656" s="1" t="s">
        <v>1433</v>
      </c>
      <c r="BL656" s="1" t="str">
        <f>VLOOKUP(BK656,INVENTARIOHABITTA[#All],8,FALSE)</f>
        <v>ESTANDAR A</v>
      </c>
      <c r="BO656" s="1" t="s">
        <v>3007</v>
      </c>
      <c r="BP656" s="1" t="s">
        <v>8323</v>
      </c>
      <c r="BQ656" s="1" t="s">
        <v>7638</v>
      </c>
      <c r="BR656" s="1" t="s">
        <v>7690</v>
      </c>
      <c r="BS656" s="1" t="s">
        <v>15</v>
      </c>
      <c r="BT656">
        <v>68</v>
      </c>
      <c r="BU656" s="1" t="s">
        <v>7</v>
      </c>
      <c r="BV656" s="1" t="s">
        <v>260</v>
      </c>
      <c r="BW656">
        <v>252</v>
      </c>
      <c r="BX656" s="1" t="s">
        <v>7712</v>
      </c>
      <c r="BY656">
        <v>3905.5</v>
      </c>
      <c r="BZ656">
        <v>984186</v>
      </c>
      <c r="CA656">
        <v>0.25</v>
      </c>
      <c r="CB656">
        <v>2929.125</v>
      </c>
      <c r="CC656">
        <v>738139.5</v>
      </c>
      <c r="CD656">
        <v>9.9999999999999992E-2</v>
      </c>
      <c r="CE656">
        <v>73813.95</v>
      </c>
      <c r="CF656">
        <v>0.1</v>
      </c>
      <c r="CG656">
        <v>7381.3950000000004</v>
      </c>
      <c r="CH656">
        <v>66432.554999999993</v>
      </c>
      <c r="CI656">
        <v>664325.55000000005</v>
      </c>
      <c r="CJ656">
        <v>730758.10499999998</v>
      </c>
      <c r="CK656">
        <v>2899.8337499999998</v>
      </c>
    </row>
    <row r="657" spans="62:89" x14ac:dyDescent="0.25">
      <c r="BJ657" s="1" t="s">
        <v>1434</v>
      </c>
      <c r="BK657" s="1" t="s">
        <v>1435</v>
      </c>
      <c r="BL657" s="1" t="str">
        <f>VLOOKUP(BK657,INVENTARIOHABITTA[#All],8,FALSE)</f>
        <v>PREMIUM A</v>
      </c>
      <c r="BO657" s="1" t="s">
        <v>3009</v>
      </c>
      <c r="BP657" s="1" t="s">
        <v>8324</v>
      </c>
      <c r="BQ657" s="1" t="s">
        <v>7638</v>
      </c>
      <c r="BR657" s="1" t="s">
        <v>7690</v>
      </c>
      <c r="BS657" s="1" t="s">
        <v>15</v>
      </c>
      <c r="BT657">
        <v>69</v>
      </c>
      <c r="BU657" s="1" t="s">
        <v>7</v>
      </c>
      <c r="BV657" s="1" t="s">
        <v>260</v>
      </c>
      <c r="BW657">
        <v>252</v>
      </c>
      <c r="BX657" s="1" t="s">
        <v>7712</v>
      </c>
      <c r="BY657">
        <v>3905.5</v>
      </c>
      <c r="BZ657">
        <v>984186</v>
      </c>
      <c r="CA657">
        <v>0.25</v>
      </c>
      <c r="CB657">
        <v>2929.125</v>
      </c>
      <c r="CC657">
        <v>738139.5</v>
      </c>
      <c r="CD657">
        <v>9.9999999999999992E-2</v>
      </c>
      <c r="CE657">
        <v>73813.95</v>
      </c>
      <c r="CF657">
        <v>0.1</v>
      </c>
      <c r="CG657">
        <v>7381.3950000000004</v>
      </c>
      <c r="CH657">
        <v>66432.554999999993</v>
      </c>
      <c r="CI657">
        <v>664325.55000000005</v>
      </c>
      <c r="CJ657">
        <v>730758.10499999998</v>
      </c>
      <c r="CK657">
        <v>2899.8337499999998</v>
      </c>
    </row>
    <row r="658" spans="62:89" x14ac:dyDescent="0.25">
      <c r="BJ658" s="1" t="s">
        <v>1436</v>
      </c>
      <c r="BK658" s="1" t="s">
        <v>1437</v>
      </c>
      <c r="BL658" s="1" t="str">
        <f>VLOOKUP(BK658,INVENTARIOHABITTA[#All],8,FALSE)</f>
        <v>PREMIUM A</v>
      </c>
      <c r="BO658" s="1" t="s">
        <v>3011</v>
      </c>
      <c r="BP658" s="1" t="s">
        <v>8325</v>
      </c>
      <c r="BQ658" s="1" t="s">
        <v>7638</v>
      </c>
      <c r="BR658" s="1" t="s">
        <v>7690</v>
      </c>
      <c r="BS658" s="1" t="s">
        <v>15</v>
      </c>
      <c r="BT658">
        <v>70</v>
      </c>
      <c r="BU658" s="1" t="s">
        <v>7</v>
      </c>
      <c r="BV658" s="1" t="s">
        <v>260</v>
      </c>
      <c r="BW658">
        <v>252</v>
      </c>
      <c r="BX658" s="1" t="s">
        <v>7712</v>
      </c>
      <c r="BY658">
        <v>3905.5</v>
      </c>
      <c r="BZ658">
        <v>984186</v>
      </c>
      <c r="CA658">
        <v>0.25</v>
      </c>
      <c r="CB658">
        <v>2929.125</v>
      </c>
      <c r="CC658">
        <v>738139.5</v>
      </c>
      <c r="CD658">
        <v>9.9999999999999992E-2</v>
      </c>
      <c r="CE658">
        <v>73813.95</v>
      </c>
      <c r="CF658">
        <v>0.1</v>
      </c>
      <c r="CG658">
        <v>7381.3950000000004</v>
      </c>
      <c r="CH658">
        <v>66432.554999999993</v>
      </c>
      <c r="CI658">
        <v>664325.55000000005</v>
      </c>
      <c r="CJ658">
        <v>730758.10499999998</v>
      </c>
      <c r="CK658">
        <v>2899.8337499999998</v>
      </c>
    </row>
    <row r="659" spans="62:89" x14ac:dyDescent="0.25">
      <c r="BJ659" s="1" t="s">
        <v>1438</v>
      </c>
      <c r="BK659" s="1" t="s">
        <v>1439</v>
      </c>
      <c r="BL659" s="1" t="str">
        <f>VLOOKUP(BK659,INVENTARIOHABITTA[#All],8,FALSE)</f>
        <v>PREMIUM A</v>
      </c>
      <c r="BO659" s="1" t="s">
        <v>3013</v>
      </c>
      <c r="BP659" s="1" t="s">
        <v>8326</v>
      </c>
      <c r="BQ659" s="1" t="s">
        <v>7638</v>
      </c>
      <c r="BR659" s="1" t="s">
        <v>7690</v>
      </c>
      <c r="BS659" s="1" t="s">
        <v>15</v>
      </c>
      <c r="BT659">
        <v>71</v>
      </c>
      <c r="BU659" s="1" t="s">
        <v>7</v>
      </c>
      <c r="BV659" s="1" t="s">
        <v>171</v>
      </c>
      <c r="BW659">
        <v>252</v>
      </c>
      <c r="BX659" s="1" t="s">
        <v>7712</v>
      </c>
      <c r="BY659">
        <v>4100.78</v>
      </c>
      <c r="BZ659">
        <v>1033396.5599999999</v>
      </c>
      <c r="CA659">
        <v>0.25</v>
      </c>
      <c r="CB659">
        <v>3075.585</v>
      </c>
      <c r="CC659">
        <v>775047.42</v>
      </c>
      <c r="CD659">
        <v>0.1</v>
      </c>
      <c r="CE659">
        <v>77504.742000000013</v>
      </c>
      <c r="CF659">
        <v>0.1</v>
      </c>
      <c r="CG659">
        <v>7750.4742000000015</v>
      </c>
      <c r="CH659">
        <v>69754.267800000016</v>
      </c>
      <c r="CI659">
        <v>697542.67800000007</v>
      </c>
      <c r="CJ659">
        <v>767296.9458000001</v>
      </c>
      <c r="CK659">
        <v>3044.8291500000005</v>
      </c>
    </row>
    <row r="660" spans="62:89" x14ac:dyDescent="0.25">
      <c r="BJ660" s="1" t="s">
        <v>1440</v>
      </c>
      <c r="BK660" s="1" t="s">
        <v>1441</v>
      </c>
      <c r="BL660" s="1" t="str">
        <f>VLOOKUP(BK660,INVENTARIOHABITTA[#All],8,FALSE)</f>
        <v>PREMIUM A</v>
      </c>
      <c r="BO660" s="1" t="s">
        <v>3015</v>
      </c>
      <c r="BP660" s="1" t="s">
        <v>8327</v>
      </c>
      <c r="BQ660" s="1" t="s">
        <v>7638</v>
      </c>
      <c r="BR660" s="1" t="s">
        <v>7690</v>
      </c>
      <c r="BS660" s="1" t="s">
        <v>16</v>
      </c>
      <c r="BT660">
        <v>1</v>
      </c>
      <c r="BU660" s="1" t="s">
        <v>7</v>
      </c>
      <c r="BV660" s="1" t="s">
        <v>146</v>
      </c>
      <c r="BW660">
        <v>141.12</v>
      </c>
      <c r="BX660" s="1" t="s">
        <v>7712</v>
      </c>
      <c r="BY660">
        <v>4100.78</v>
      </c>
      <c r="BZ660">
        <v>578702.0736</v>
      </c>
      <c r="CA660">
        <v>0.25</v>
      </c>
      <c r="CB660">
        <v>3075.585</v>
      </c>
      <c r="CC660">
        <v>434026.5552</v>
      </c>
      <c r="CD660">
        <v>0.1</v>
      </c>
      <c r="CE660">
        <v>43402.65552</v>
      </c>
      <c r="CF660">
        <v>0</v>
      </c>
      <c r="CG660">
        <v>0</v>
      </c>
      <c r="CH660">
        <v>43402.65552</v>
      </c>
      <c r="CI660">
        <v>390623.89968000003</v>
      </c>
      <c r="CJ660">
        <v>434026.55520000006</v>
      </c>
      <c r="CK660">
        <v>3075.5850000000005</v>
      </c>
    </row>
    <row r="661" spans="62:89" x14ac:dyDescent="0.25">
      <c r="BJ661" s="1" t="s">
        <v>1442</v>
      </c>
      <c r="BK661" s="1" t="s">
        <v>1443</v>
      </c>
      <c r="BL661" s="1" t="str">
        <f>VLOOKUP(BK661,INVENTARIOHABITTA[#All],8,FALSE)</f>
        <v>PREMIUM A</v>
      </c>
      <c r="BP661" s="1" t="s">
        <v>8328</v>
      </c>
      <c r="BQ661" s="1" t="s">
        <v>7638</v>
      </c>
      <c r="BR661" s="1" t="s">
        <v>7690</v>
      </c>
      <c r="BS661" s="1" t="s">
        <v>16</v>
      </c>
      <c r="BT661">
        <v>2</v>
      </c>
      <c r="BU661" s="1" t="s">
        <v>7</v>
      </c>
      <c r="BV661" s="1" t="s">
        <v>1961</v>
      </c>
      <c r="BW661">
        <v>128</v>
      </c>
      <c r="BX661" s="1" t="s">
        <v>7712</v>
      </c>
      <c r="BY661">
        <v>3905.5</v>
      </c>
      <c r="BZ661">
        <v>499904</v>
      </c>
      <c r="CA661">
        <v>0.25</v>
      </c>
      <c r="CB661">
        <v>2929.125</v>
      </c>
      <c r="CC661">
        <v>374928</v>
      </c>
      <c r="CD661">
        <v>0.1</v>
      </c>
      <c r="CE661">
        <v>37492.800000000003</v>
      </c>
      <c r="CF661">
        <v>0</v>
      </c>
      <c r="CG661">
        <v>0</v>
      </c>
      <c r="CH661">
        <v>37492.800000000003</v>
      </c>
      <c r="CI661">
        <v>337435.2</v>
      </c>
      <c r="CJ661">
        <v>374928</v>
      </c>
      <c r="CK661">
        <v>2929.125</v>
      </c>
    </row>
    <row r="662" spans="62:89" x14ac:dyDescent="0.25">
      <c r="BJ662" s="1" t="s">
        <v>1444</v>
      </c>
      <c r="BK662" s="1" t="s">
        <v>1445</v>
      </c>
      <c r="BL662" s="1" t="str">
        <f>VLOOKUP(BK662,INVENTARIOHABITTA[#All],8,FALSE)</f>
        <v>PREMIUM A</v>
      </c>
      <c r="BP662" s="1" t="s">
        <v>8329</v>
      </c>
      <c r="BQ662" s="1" t="s">
        <v>7638</v>
      </c>
      <c r="BR662" s="1" t="s">
        <v>7690</v>
      </c>
      <c r="BS662" s="1" t="s">
        <v>16</v>
      </c>
      <c r="BT662">
        <v>3</v>
      </c>
      <c r="BU662" s="1" t="s">
        <v>7</v>
      </c>
      <c r="BV662" s="1" t="s">
        <v>1961</v>
      </c>
      <c r="BW662">
        <v>128</v>
      </c>
      <c r="BX662" s="1" t="s">
        <v>7712</v>
      </c>
      <c r="BY662">
        <v>3905.5</v>
      </c>
      <c r="BZ662">
        <v>499904</v>
      </c>
      <c r="CA662">
        <v>0.25</v>
      </c>
      <c r="CB662">
        <v>2929.125</v>
      </c>
      <c r="CC662">
        <v>374928</v>
      </c>
      <c r="CD662">
        <v>0.1</v>
      </c>
      <c r="CE662">
        <v>37492.800000000003</v>
      </c>
      <c r="CF662">
        <v>0</v>
      </c>
      <c r="CG662">
        <v>0</v>
      </c>
      <c r="CH662">
        <v>37492.800000000003</v>
      </c>
      <c r="CI662">
        <v>337435.2</v>
      </c>
      <c r="CJ662">
        <v>374928</v>
      </c>
      <c r="CK662">
        <v>2929.125</v>
      </c>
    </row>
    <row r="663" spans="62:89" x14ac:dyDescent="0.25">
      <c r="BJ663" s="1" t="s">
        <v>1446</v>
      </c>
      <c r="BK663" s="1" t="s">
        <v>1447</v>
      </c>
      <c r="BL663" s="1" t="str">
        <f>VLOOKUP(BK663,INVENTARIOHABITTA[#All],8,FALSE)</f>
        <v>PREMIUM A</v>
      </c>
      <c r="BO663" s="1" t="s">
        <v>3017</v>
      </c>
      <c r="BP663" s="1" t="s">
        <v>8330</v>
      </c>
      <c r="BQ663" s="1" t="s">
        <v>7638</v>
      </c>
      <c r="BR663" s="1" t="s">
        <v>7690</v>
      </c>
      <c r="BS663" s="1" t="s">
        <v>16</v>
      </c>
      <c r="BT663">
        <v>4</v>
      </c>
      <c r="BU663" s="1" t="s">
        <v>7</v>
      </c>
      <c r="BV663" s="1" t="s">
        <v>1961</v>
      </c>
      <c r="BW663">
        <v>128</v>
      </c>
      <c r="BX663" s="1" t="s">
        <v>7712</v>
      </c>
      <c r="BY663">
        <v>3905.5</v>
      </c>
      <c r="BZ663">
        <v>499904</v>
      </c>
      <c r="CA663">
        <v>0.25</v>
      </c>
      <c r="CB663">
        <v>2929.125</v>
      </c>
      <c r="CC663">
        <v>374928</v>
      </c>
      <c r="CD663">
        <v>0.1</v>
      </c>
      <c r="CE663">
        <v>37492.800000000003</v>
      </c>
      <c r="CF663">
        <v>0.1</v>
      </c>
      <c r="CG663">
        <v>3749.2800000000007</v>
      </c>
      <c r="CH663">
        <v>33743.520000000004</v>
      </c>
      <c r="CI663">
        <v>337435.2</v>
      </c>
      <c r="CJ663">
        <v>371178.72000000003</v>
      </c>
      <c r="CK663">
        <v>2899.8337500000002</v>
      </c>
    </row>
    <row r="664" spans="62:89" x14ac:dyDescent="0.25">
      <c r="BJ664" s="1" t="s">
        <v>1448</v>
      </c>
      <c r="BK664" s="1" t="s">
        <v>1449</v>
      </c>
      <c r="BL664" s="1" t="str">
        <f>VLOOKUP(BK664,INVENTARIOHABITTA[#All],8,FALSE)</f>
        <v>ESTANDAR A</v>
      </c>
      <c r="BO664" s="1" t="s">
        <v>3019</v>
      </c>
      <c r="BP664" s="1" t="s">
        <v>8331</v>
      </c>
      <c r="BQ664" s="1" t="s">
        <v>7638</v>
      </c>
      <c r="BR664" s="1" t="s">
        <v>7690</v>
      </c>
      <c r="BS664" s="1" t="s">
        <v>16</v>
      </c>
      <c r="BT664">
        <v>5</v>
      </c>
      <c r="BU664" s="1" t="s">
        <v>7</v>
      </c>
      <c r="BV664" s="1" t="s">
        <v>1961</v>
      </c>
      <c r="BW664">
        <v>128</v>
      </c>
      <c r="BX664" s="1" t="s">
        <v>7712</v>
      </c>
      <c r="BY664">
        <v>3905.5</v>
      </c>
      <c r="BZ664">
        <v>499904</v>
      </c>
      <c r="CA664">
        <v>0.25</v>
      </c>
      <c r="CB664">
        <v>2929.125</v>
      </c>
      <c r="CC664">
        <v>374928</v>
      </c>
      <c r="CD664">
        <v>0.1</v>
      </c>
      <c r="CE664">
        <v>37492.800000000003</v>
      </c>
      <c r="CF664">
        <v>0.1</v>
      </c>
      <c r="CG664">
        <v>3749.2800000000007</v>
      </c>
      <c r="CH664">
        <v>33743.520000000004</v>
      </c>
      <c r="CI664">
        <v>337435.2</v>
      </c>
      <c r="CJ664">
        <v>371178.72000000003</v>
      </c>
      <c r="CK664">
        <v>2899.8337500000002</v>
      </c>
    </row>
    <row r="665" spans="62:89" x14ac:dyDescent="0.25">
      <c r="BJ665" s="1" t="s">
        <v>1450</v>
      </c>
      <c r="BK665" s="1" t="s">
        <v>1451</v>
      </c>
      <c r="BL665" s="1" t="str">
        <f>VLOOKUP(BK665,INVENTARIOHABITTA[#All],8,FALSE)</f>
        <v>PREMIUM A</v>
      </c>
      <c r="BO665" s="1" t="s">
        <v>3021</v>
      </c>
      <c r="BP665" s="1" t="s">
        <v>8332</v>
      </c>
      <c r="BQ665" s="1" t="s">
        <v>7638</v>
      </c>
      <c r="BR665" s="1" t="s">
        <v>7690</v>
      </c>
      <c r="BS665" s="1" t="s">
        <v>16</v>
      </c>
      <c r="BT665">
        <v>6</v>
      </c>
      <c r="BU665" s="1" t="s">
        <v>7</v>
      </c>
      <c r="BV665" s="1" t="s">
        <v>1961</v>
      </c>
      <c r="BW665">
        <v>128</v>
      </c>
      <c r="BX665" s="1" t="s">
        <v>7864</v>
      </c>
      <c r="BY665">
        <v>4178.8900000000003</v>
      </c>
      <c r="BZ665">
        <v>534897.92000000004</v>
      </c>
      <c r="CA665">
        <v>0.25</v>
      </c>
      <c r="CB665">
        <v>3134.1675000000005</v>
      </c>
      <c r="CC665">
        <v>401173.44000000006</v>
      </c>
      <c r="CD665">
        <v>0.1</v>
      </c>
      <c r="CE665">
        <v>40117.344000000012</v>
      </c>
      <c r="CF665">
        <v>0.2</v>
      </c>
      <c r="CG665">
        <v>8023.4688000000024</v>
      </c>
      <c r="CH665">
        <v>32093.875200000009</v>
      </c>
      <c r="CI665">
        <v>361056.08600000001</v>
      </c>
      <c r="CJ665">
        <v>393149.96120000002</v>
      </c>
      <c r="CK665">
        <v>3071.4840718750002</v>
      </c>
    </row>
    <row r="666" spans="62:89" x14ac:dyDescent="0.25">
      <c r="BJ666" s="1" t="s">
        <v>1452</v>
      </c>
      <c r="BK666" s="1" t="s">
        <v>1453</v>
      </c>
      <c r="BL666" s="1" t="str">
        <f>VLOOKUP(BK666,INVENTARIOHABITTA[#All],8,FALSE)</f>
        <v>PREMIUM AA</v>
      </c>
      <c r="BO666" s="1" t="s">
        <v>3023</v>
      </c>
      <c r="BP666" s="1" t="s">
        <v>8333</v>
      </c>
      <c r="BQ666" s="1" t="s">
        <v>7638</v>
      </c>
      <c r="BR666" s="1" t="s">
        <v>7690</v>
      </c>
      <c r="BS666" s="1" t="s">
        <v>16</v>
      </c>
      <c r="BT666">
        <v>7</v>
      </c>
      <c r="BU666" s="1" t="s">
        <v>7</v>
      </c>
      <c r="BV666" s="1" t="s">
        <v>146</v>
      </c>
      <c r="BW666">
        <v>128</v>
      </c>
      <c r="BX666" s="1" t="s">
        <v>7712</v>
      </c>
      <c r="BY666">
        <v>4100.78</v>
      </c>
      <c r="BZ666">
        <v>524899.83999999997</v>
      </c>
      <c r="CA666">
        <v>0.25</v>
      </c>
      <c r="CB666">
        <v>3075.585</v>
      </c>
      <c r="CC666">
        <v>393674.88</v>
      </c>
      <c r="CD666">
        <v>0.1</v>
      </c>
      <c r="CE666">
        <v>39367.488000000005</v>
      </c>
      <c r="CF666">
        <v>0.1</v>
      </c>
      <c r="CG666">
        <v>3936.7488000000008</v>
      </c>
      <c r="CH666">
        <v>35430.739200000004</v>
      </c>
      <c r="CI666">
        <v>354307.39199999999</v>
      </c>
      <c r="CJ666">
        <v>389738.1312</v>
      </c>
      <c r="CK666">
        <v>3044.82915</v>
      </c>
    </row>
    <row r="667" spans="62:89" x14ac:dyDescent="0.25">
      <c r="BJ667" s="1" t="s">
        <v>1454</v>
      </c>
      <c r="BK667" s="1" t="s">
        <v>1455</v>
      </c>
      <c r="BL667" s="1" t="str">
        <f>VLOOKUP(BK667,INVENTARIOHABITTA[#All],8,FALSE)</f>
        <v>PREMIUM A</v>
      </c>
      <c r="BO667" s="1" t="s">
        <v>3025</v>
      </c>
      <c r="BP667" s="1" t="s">
        <v>8334</v>
      </c>
      <c r="BQ667" s="1" t="s">
        <v>7638</v>
      </c>
      <c r="BR667" s="1" t="s">
        <v>7690</v>
      </c>
      <c r="BS667" s="1" t="s">
        <v>16</v>
      </c>
      <c r="BT667">
        <v>8</v>
      </c>
      <c r="BU667" s="1" t="s">
        <v>7</v>
      </c>
      <c r="BV667" s="1" t="s">
        <v>146</v>
      </c>
      <c r="BW667">
        <v>128</v>
      </c>
      <c r="BX667" s="1" t="s">
        <v>7712</v>
      </c>
      <c r="BY667">
        <v>4100.78</v>
      </c>
      <c r="BZ667">
        <v>524899.83999999997</v>
      </c>
      <c r="CA667">
        <v>0.25</v>
      </c>
      <c r="CB667">
        <v>3075.585</v>
      </c>
      <c r="CC667">
        <v>393674.88</v>
      </c>
      <c r="CD667">
        <v>0.1</v>
      </c>
      <c r="CE667">
        <v>39367.488000000005</v>
      </c>
      <c r="CF667">
        <v>0.1</v>
      </c>
      <c r="CG667">
        <v>3936.7488000000008</v>
      </c>
      <c r="CH667">
        <v>35430.739200000004</v>
      </c>
      <c r="CI667">
        <v>354307.39199999999</v>
      </c>
      <c r="CJ667">
        <v>389738.1312</v>
      </c>
      <c r="CK667">
        <v>3044.82915</v>
      </c>
    </row>
    <row r="668" spans="62:89" x14ac:dyDescent="0.25">
      <c r="BJ668" s="1" t="s">
        <v>1456</v>
      </c>
      <c r="BK668" s="1" t="s">
        <v>1457</v>
      </c>
      <c r="BL668" s="1" t="str">
        <f>VLOOKUP(BK668,INVENTARIOHABITTA[#All],8,FALSE)</f>
        <v>PREMIUM A</v>
      </c>
      <c r="BO668" s="1" t="s">
        <v>3027</v>
      </c>
      <c r="BP668" s="1" t="s">
        <v>8335</v>
      </c>
      <c r="BQ668" s="1" t="s">
        <v>7638</v>
      </c>
      <c r="BR668" s="1" t="s">
        <v>7690</v>
      </c>
      <c r="BS668" s="1" t="s">
        <v>16</v>
      </c>
      <c r="BT668">
        <v>9</v>
      </c>
      <c r="BU668" s="1" t="s">
        <v>7</v>
      </c>
      <c r="BV668" s="1" t="s">
        <v>146</v>
      </c>
      <c r="BW668">
        <v>128</v>
      </c>
      <c r="BX668" s="1" t="s">
        <v>7712</v>
      </c>
      <c r="BY668">
        <v>4100.78</v>
      </c>
      <c r="BZ668">
        <v>524899.83999999997</v>
      </c>
      <c r="CA668">
        <v>0.25</v>
      </c>
      <c r="CB668">
        <v>3075.585</v>
      </c>
      <c r="CC668">
        <v>393674.88</v>
      </c>
      <c r="CD668">
        <v>0.1</v>
      </c>
      <c r="CE668">
        <v>39367.488000000005</v>
      </c>
      <c r="CF668">
        <v>0.1</v>
      </c>
      <c r="CG668">
        <v>3936.7488000000008</v>
      </c>
      <c r="CH668">
        <v>35430.739200000004</v>
      </c>
      <c r="CI668">
        <v>354307.39199999999</v>
      </c>
      <c r="CJ668">
        <v>389738.1312</v>
      </c>
      <c r="CK668">
        <v>3044.82915</v>
      </c>
    </row>
    <row r="669" spans="62:89" x14ac:dyDescent="0.25">
      <c r="BJ669" s="1" t="s">
        <v>1458</v>
      </c>
      <c r="BK669" s="1" t="s">
        <v>1459</v>
      </c>
      <c r="BL669" s="1" t="str">
        <f>VLOOKUP(BK669,INVENTARIOHABITTA[#All],8,FALSE)</f>
        <v>PREMIUM A</v>
      </c>
      <c r="BO669" s="1" t="s">
        <v>3029</v>
      </c>
      <c r="BP669" s="1" t="s">
        <v>8336</v>
      </c>
      <c r="BQ669" s="1" t="s">
        <v>7638</v>
      </c>
      <c r="BR669" s="1" t="s">
        <v>7690</v>
      </c>
      <c r="BS669" s="1" t="s">
        <v>16</v>
      </c>
      <c r="BT669">
        <v>10</v>
      </c>
      <c r="BU669" s="1" t="s">
        <v>7</v>
      </c>
      <c r="BV669" s="1" t="s">
        <v>146</v>
      </c>
      <c r="BW669">
        <v>128</v>
      </c>
      <c r="BX669" s="1" t="s">
        <v>7712</v>
      </c>
      <c r="BY669">
        <v>4100.78</v>
      </c>
      <c r="BZ669">
        <v>524899.83999999997</v>
      </c>
      <c r="CA669">
        <v>0.25</v>
      </c>
      <c r="CB669">
        <v>3075.585</v>
      </c>
      <c r="CC669">
        <v>393674.88</v>
      </c>
      <c r="CD669">
        <v>0.1</v>
      </c>
      <c r="CE669">
        <v>39367.488000000005</v>
      </c>
      <c r="CF669">
        <v>0</v>
      </c>
      <c r="CG669">
        <v>0</v>
      </c>
      <c r="CH669">
        <v>39367.488000000005</v>
      </c>
      <c r="CI669">
        <v>354307.39199999999</v>
      </c>
      <c r="CJ669">
        <v>393674.88</v>
      </c>
      <c r="CK669">
        <v>3075.585</v>
      </c>
    </row>
    <row r="670" spans="62:89" x14ac:dyDescent="0.25">
      <c r="BJ670" s="1" t="s">
        <v>1460</v>
      </c>
      <c r="BK670" s="1" t="s">
        <v>1461</v>
      </c>
      <c r="BL670" s="1" t="str">
        <f>VLOOKUP(BK670,INVENTARIOHABITTA[#All],8,FALSE)</f>
        <v>PREMIUM A</v>
      </c>
      <c r="BO670" s="1" t="s">
        <v>3031</v>
      </c>
      <c r="BP670" s="1" t="s">
        <v>8337</v>
      </c>
      <c r="BQ670" s="1" t="s">
        <v>7638</v>
      </c>
      <c r="BR670" s="1" t="s">
        <v>7690</v>
      </c>
      <c r="BS670" s="1" t="s">
        <v>16</v>
      </c>
      <c r="BT670">
        <v>11</v>
      </c>
      <c r="BU670" s="1" t="s">
        <v>7</v>
      </c>
      <c r="BV670" s="1" t="s">
        <v>146</v>
      </c>
      <c r="BW670">
        <v>128</v>
      </c>
      <c r="BX670" s="1" t="s">
        <v>7712</v>
      </c>
      <c r="BY670">
        <v>4100.78</v>
      </c>
      <c r="BZ670">
        <v>524899.83999999997</v>
      </c>
      <c r="CA670">
        <v>0.25</v>
      </c>
      <c r="CB670">
        <v>3075.585</v>
      </c>
      <c r="CC670">
        <v>393674.88</v>
      </c>
      <c r="CD670">
        <v>0.1</v>
      </c>
      <c r="CE670">
        <v>39367.488000000005</v>
      </c>
      <c r="CF670">
        <v>0</v>
      </c>
      <c r="CG670">
        <v>0</v>
      </c>
      <c r="CH670">
        <v>39367.488000000005</v>
      </c>
      <c r="CI670">
        <v>354307.39199999999</v>
      </c>
      <c r="CJ670">
        <v>393674.88</v>
      </c>
      <c r="CK670">
        <v>3075.585</v>
      </c>
    </row>
    <row r="671" spans="62:89" x14ac:dyDescent="0.25">
      <c r="BJ671" s="1" t="s">
        <v>1462</v>
      </c>
      <c r="BK671" s="1" t="s">
        <v>1463</v>
      </c>
      <c r="BL671" s="1" t="str">
        <f>VLOOKUP(BK671,INVENTARIOHABITTA[#All],8,FALSE)</f>
        <v>PREMIUM A</v>
      </c>
      <c r="BO671" s="1" t="s">
        <v>3033</v>
      </c>
      <c r="BP671" s="1" t="s">
        <v>8338</v>
      </c>
      <c r="BQ671" s="1" t="s">
        <v>7638</v>
      </c>
      <c r="BR671" s="1" t="s">
        <v>7690</v>
      </c>
      <c r="BS671" s="1" t="s">
        <v>16</v>
      </c>
      <c r="BT671">
        <v>12</v>
      </c>
      <c r="BU671" s="1" t="s">
        <v>7</v>
      </c>
      <c r="BV671" s="1" t="s">
        <v>1961</v>
      </c>
      <c r="BW671">
        <v>128</v>
      </c>
      <c r="BX671" s="1" t="s">
        <v>7712</v>
      </c>
      <c r="BY671">
        <v>3905.5</v>
      </c>
      <c r="BZ671">
        <v>499904</v>
      </c>
      <c r="CA671">
        <v>0.25</v>
      </c>
      <c r="CB671">
        <v>2929.125</v>
      </c>
      <c r="CC671">
        <v>374928</v>
      </c>
      <c r="CD671">
        <v>0.1</v>
      </c>
      <c r="CE671">
        <v>37492.800000000003</v>
      </c>
      <c r="CF671">
        <v>0.1</v>
      </c>
      <c r="CG671">
        <v>3749.2800000000007</v>
      </c>
      <c r="CH671">
        <v>33743.520000000004</v>
      </c>
      <c r="CI671">
        <v>337435.2</v>
      </c>
      <c r="CJ671">
        <v>371178.72000000003</v>
      </c>
      <c r="CK671">
        <v>2899.8337500000002</v>
      </c>
    </row>
    <row r="672" spans="62:89" x14ac:dyDescent="0.25">
      <c r="BJ672" s="1" t="s">
        <v>1464</v>
      </c>
      <c r="BK672" s="1" t="s">
        <v>1465</v>
      </c>
      <c r="BL672" s="1" t="str">
        <f>VLOOKUP(BK672,INVENTARIOHABITTA[#All],8,FALSE)</f>
        <v>PREMIUM A</v>
      </c>
      <c r="BO672" s="1" t="s">
        <v>3035</v>
      </c>
      <c r="BP672" s="1" t="s">
        <v>8339</v>
      </c>
      <c r="BQ672" s="1" t="s">
        <v>7638</v>
      </c>
      <c r="BR672" s="1" t="s">
        <v>7690</v>
      </c>
      <c r="BS672" s="1" t="s">
        <v>16</v>
      </c>
      <c r="BT672">
        <v>13</v>
      </c>
      <c r="BU672" s="1" t="s">
        <v>7</v>
      </c>
      <c r="BV672" s="1" t="s">
        <v>1961</v>
      </c>
      <c r="BW672">
        <v>128</v>
      </c>
      <c r="BX672" s="1" t="s">
        <v>7712</v>
      </c>
      <c r="BY672">
        <v>3905.5</v>
      </c>
      <c r="BZ672">
        <v>499904</v>
      </c>
      <c r="CA672">
        <v>0.25</v>
      </c>
      <c r="CB672">
        <v>2929.125</v>
      </c>
      <c r="CC672">
        <v>374928</v>
      </c>
      <c r="CD672">
        <v>0.1</v>
      </c>
      <c r="CE672">
        <v>37492.800000000003</v>
      </c>
      <c r="CF672">
        <v>0.1</v>
      </c>
      <c r="CG672">
        <v>3749.2800000000007</v>
      </c>
      <c r="CH672">
        <v>33743.520000000004</v>
      </c>
      <c r="CI672">
        <v>337435.2</v>
      </c>
      <c r="CJ672">
        <v>371178.72000000003</v>
      </c>
      <c r="CK672">
        <v>2899.8337500000002</v>
      </c>
    </row>
    <row r="673" spans="62:89" x14ac:dyDescent="0.25">
      <c r="BJ673" s="1" t="s">
        <v>1466</v>
      </c>
      <c r="BK673" s="1" t="s">
        <v>1467</v>
      </c>
      <c r="BL673" s="1" t="str">
        <f>VLOOKUP(BK673,INVENTARIOHABITTA[#All],8,FALSE)</f>
        <v>PREMIUM A</v>
      </c>
      <c r="BO673" s="1" t="s">
        <v>3037</v>
      </c>
      <c r="BP673" s="1" t="s">
        <v>8340</v>
      </c>
      <c r="BQ673" s="1" t="s">
        <v>7638</v>
      </c>
      <c r="BR673" s="1" t="s">
        <v>7690</v>
      </c>
      <c r="BS673" s="1" t="s">
        <v>16</v>
      </c>
      <c r="BT673">
        <v>14</v>
      </c>
      <c r="BU673" s="1" t="s">
        <v>7</v>
      </c>
      <c r="BV673" s="1" t="s">
        <v>1961</v>
      </c>
      <c r="BW673">
        <v>128</v>
      </c>
      <c r="BX673" s="1" t="s">
        <v>7712</v>
      </c>
      <c r="BY673">
        <v>3905.5</v>
      </c>
      <c r="BZ673">
        <v>499904</v>
      </c>
      <c r="CA673">
        <v>0.25</v>
      </c>
      <c r="CB673">
        <v>2929.125</v>
      </c>
      <c r="CC673">
        <v>374928</v>
      </c>
      <c r="CD673">
        <v>0.1</v>
      </c>
      <c r="CE673">
        <v>37492.800000000003</v>
      </c>
      <c r="CF673">
        <v>0</v>
      </c>
      <c r="CG673">
        <v>0</v>
      </c>
      <c r="CH673">
        <v>37492.800000000003</v>
      </c>
      <c r="CI673">
        <v>337435.2</v>
      </c>
      <c r="CJ673">
        <v>374928</v>
      </c>
      <c r="CK673">
        <v>2929.125</v>
      </c>
    </row>
    <row r="674" spans="62:89" x14ac:dyDescent="0.25">
      <c r="BJ674" s="1" t="s">
        <v>1468</v>
      </c>
      <c r="BK674" s="1" t="s">
        <v>1469</v>
      </c>
      <c r="BL674" s="1" t="str">
        <f>VLOOKUP(BK674,INVENTARIOHABITTA[#All],8,FALSE)</f>
        <v>PREMIUM AA</v>
      </c>
      <c r="BO674" s="1" t="s">
        <v>3039</v>
      </c>
      <c r="BP674" s="1" t="s">
        <v>8341</v>
      </c>
      <c r="BQ674" s="1" t="s">
        <v>7638</v>
      </c>
      <c r="BR674" s="1" t="s">
        <v>7690</v>
      </c>
      <c r="BS674" s="1" t="s">
        <v>16</v>
      </c>
      <c r="BT674">
        <v>15</v>
      </c>
      <c r="BU674" s="1" t="s">
        <v>7</v>
      </c>
      <c r="BV674" s="1" t="s">
        <v>1961</v>
      </c>
      <c r="BW674">
        <v>128</v>
      </c>
      <c r="BX674" s="1" t="s">
        <v>7712</v>
      </c>
      <c r="BY674">
        <v>3905.5</v>
      </c>
      <c r="BZ674">
        <v>499904</v>
      </c>
      <c r="CA674">
        <v>0.25</v>
      </c>
      <c r="CB674">
        <v>2929.125</v>
      </c>
      <c r="CC674">
        <v>374928</v>
      </c>
      <c r="CD674">
        <v>0.1</v>
      </c>
      <c r="CE674">
        <v>37492.800000000003</v>
      </c>
      <c r="CF674">
        <v>0.1</v>
      </c>
      <c r="CG674">
        <v>3749.2800000000007</v>
      </c>
      <c r="CH674">
        <v>33743.520000000004</v>
      </c>
      <c r="CI674">
        <v>337435.2</v>
      </c>
      <c r="CJ674">
        <v>371178.72000000003</v>
      </c>
      <c r="CK674">
        <v>2899.8337500000002</v>
      </c>
    </row>
    <row r="675" spans="62:89" x14ac:dyDescent="0.25">
      <c r="BJ675" s="1" t="s">
        <v>1470</v>
      </c>
      <c r="BK675" s="1" t="s">
        <v>1471</v>
      </c>
      <c r="BL675" s="1" t="str">
        <f>VLOOKUP(BK675,INVENTARIOHABITTA[#All],8,FALSE)</f>
        <v>PREMIUM AA</v>
      </c>
      <c r="BO675" s="1" t="s">
        <v>3041</v>
      </c>
      <c r="BP675" s="1" t="s">
        <v>8342</v>
      </c>
      <c r="BQ675" s="1" t="s">
        <v>7638</v>
      </c>
      <c r="BR675" s="1" t="s">
        <v>7690</v>
      </c>
      <c r="BS675" s="1" t="s">
        <v>16</v>
      </c>
      <c r="BT675">
        <v>16</v>
      </c>
      <c r="BU675" s="1" t="s">
        <v>7</v>
      </c>
      <c r="BV675" s="1" t="s">
        <v>1961</v>
      </c>
      <c r="BW675">
        <v>128</v>
      </c>
      <c r="BX675" s="1" t="s">
        <v>7712</v>
      </c>
      <c r="BY675">
        <v>3905.5</v>
      </c>
      <c r="BZ675">
        <v>499904</v>
      </c>
      <c r="CA675">
        <v>0.25</v>
      </c>
      <c r="CB675">
        <v>2929.125</v>
      </c>
      <c r="CC675">
        <v>374928</v>
      </c>
      <c r="CD675">
        <v>0.1</v>
      </c>
      <c r="CE675">
        <v>37492.800000000003</v>
      </c>
      <c r="CF675">
        <v>0</v>
      </c>
      <c r="CG675">
        <v>0</v>
      </c>
      <c r="CH675">
        <v>37492.800000000003</v>
      </c>
      <c r="CI675">
        <v>337435.2</v>
      </c>
      <c r="CJ675">
        <v>374928</v>
      </c>
      <c r="CK675">
        <v>2929.125</v>
      </c>
    </row>
    <row r="676" spans="62:89" x14ac:dyDescent="0.25">
      <c r="BJ676" s="1" t="s">
        <v>1472</v>
      </c>
      <c r="BK676" s="1" t="s">
        <v>1473</v>
      </c>
      <c r="BL676" s="1" t="str">
        <f>VLOOKUP(BK676,INVENTARIOHABITTA[#All],8,FALSE)</f>
        <v>ESTANDAR AA</v>
      </c>
      <c r="BO676" s="1" t="s">
        <v>3043</v>
      </c>
      <c r="BP676" s="1" t="s">
        <v>8343</v>
      </c>
      <c r="BQ676" s="1" t="s">
        <v>7638</v>
      </c>
      <c r="BR676" s="1" t="s">
        <v>7690</v>
      </c>
      <c r="BS676" s="1" t="s">
        <v>16</v>
      </c>
      <c r="BT676">
        <v>17</v>
      </c>
      <c r="BU676" s="1" t="s">
        <v>7</v>
      </c>
      <c r="BV676" s="1" t="s">
        <v>1961</v>
      </c>
      <c r="BW676">
        <v>128</v>
      </c>
      <c r="BX676" s="1" t="s">
        <v>7712</v>
      </c>
      <c r="BY676">
        <v>3905.5</v>
      </c>
      <c r="BZ676">
        <v>499904</v>
      </c>
      <c r="CA676">
        <v>0.3</v>
      </c>
      <c r="CB676">
        <v>2733.8500000000004</v>
      </c>
      <c r="CC676">
        <v>349932.80000000005</v>
      </c>
      <c r="CD676">
        <v>2.857691533917369E-2</v>
      </c>
      <c r="CE676">
        <v>10000</v>
      </c>
      <c r="CF676">
        <v>0</v>
      </c>
      <c r="CG676">
        <v>0</v>
      </c>
      <c r="CH676">
        <v>10000</v>
      </c>
      <c r="CI676">
        <v>339932.80000000005</v>
      </c>
      <c r="CJ676">
        <v>349932.80000000005</v>
      </c>
      <c r="CK676">
        <v>2733.8500000000004</v>
      </c>
    </row>
    <row r="677" spans="62:89" x14ac:dyDescent="0.25">
      <c r="BJ677" s="1" t="s">
        <v>1474</v>
      </c>
      <c r="BK677" s="1" t="s">
        <v>1475</v>
      </c>
      <c r="BL677" s="1" t="str">
        <f>VLOOKUP(BK677,INVENTARIOHABITTA[#All],8,FALSE)</f>
        <v>ESTANDAR AA</v>
      </c>
      <c r="BO677" s="1" t="s">
        <v>3045</v>
      </c>
      <c r="BP677" s="1" t="s">
        <v>8344</v>
      </c>
      <c r="BQ677" s="1" t="s">
        <v>7638</v>
      </c>
      <c r="BR677" s="1" t="s">
        <v>7690</v>
      </c>
      <c r="BS677" s="1" t="s">
        <v>16</v>
      </c>
      <c r="BT677">
        <v>18</v>
      </c>
      <c r="BU677" s="1" t="s">
        <v>7</v>
      </c>
      <c r="BV677" s="1" t="s">
        <v>1961</v>
      </c>
      <c r="BW677">
        <v>128</v>
      </c>
      <c r="BX677" s="1" t="s">
        <v>7712</v>
      </c>
      <c r="BY677">
        <v>3905.5</v>
      </c>
      <c r="BZ677">
        <v>499904</v>
      </c>
      <c r="CA677">
        <v>0.25</v>
      </c>
      <c r="CB677">
        <v>2929.125</v>
      </c>
      <c r="CC677">
        <v>374928</v>
      </c>
      <c r="CD677">
        <v>0.1</v>
      </c>
      <c r="CE677">
        <v>37492.800000000003</v>
      </c>
      <c r="CF677">
        <v>0.1</v>
      </c>
      <c r="CG677">
        <v>3749.2800000000007</v>
      </c>
      <c r="CH677">
        <v>33743.520000000004</v>
      </c>
      <c r="CI677">
        <v>337435.2</v>
      </c>
      <c r="CJ677">
        <v>371178.72000000003</v>
      </c>
      <c r="CK677">
        <v>2899.8337500000002</v>
      </c>
    </row>
    <row r="678" spans="62:89" x14ac:dyDescent="0.25">
      <c r="BJ678" s="1" t="s">
        <v>1476</v>
      </c>
      <c r="BK678" s="1" t="s">
        <v>1477</v>
      </c>
      <c r="BL678" s="1" t="str">
        <f>VLOOKUP(BK678,INVENTARIOHABITTA[#All],8,FALSE)</f>
        <v>ESTANDAR AA</v>
      </c>
      <c r="BO678" s="1" t="s">
        <v>3047</v>
      </c>
      <c r="BP678" s="1" t="s">
        <v>8345</v>
      </c>
      <c r="BQ678" s="1" t="s">
        <v>7638</v>
      </c>
      <c r="BR678" s="1" t="s">
        <v>7690</v>
      </c>
      <c r="BS678" s="1" t="s">
        <v>16</v>
      </c>
      <c r="BT678">
        <v>19</v>
      </c>
      <c r="BU678" s="1" t="s">
        <v>7</v>
      </c>
      <c r="BV678" s="1" t="s">
        <v>146</v>
      </c>
      <c r="BW678">
        <v>150.85</v>
      </c>
      <c r="BX678" s="1" t="s">
        <v>7712</v>
      </c>
      <c r="BY678">
        <v>4100.78</v>
      </c>
      <c r="BZ678">
        <v>618602.66299999994</v>
      </c>
      <c r="CA678">
        <v>0.25</v>
      </c>
      <c r="CB678">
        <v>3075.585</v>
      </c>
      <c r="CC678">
        <v>463951.99725000001</v>
      </c>
      <c r="CD678">
        <v>0.1</v>
      </c>
      <c r="CE678">
        <v>46395.199725000006</v>
      </c>
      <c r="CF678">
        <v>0.1</v>
      </c>
      <c r="CG678">
        <v>4639.5199725000011</v>
      </c>
      <c r="CH678">
        <v>41755.679752500007</v>
      </c>
      <c r="CI678">
        <v>417556.797525</v>
      </c>
      <c r="CJ678">
        <v>459312.47727750003</v>
      </c>
      <c r="CK678">
        <v>3044.8291500000005</v>
      </c>
    </row>
    <row r="679" spans="62:89" x14ac:dyDescent="0.25">
      <c r="BJ679" s="1" t="s">
        <v>1478</v>
      </c>
      <c r="BK679" s="1" t="s">
        <v>1479</v>
      </c>
      <c r="BL679" s="1" t="str">
        <f>VLOOKUP(BK679,INVENTARIOHABITTA[#All],8,FALSE)</f>
        <v>ESTANDAR AA</v>
      </c>
      <c r="BO679" s="1" t="s">
        <v>3049</v>
      </c>
      <c r="BP679" s="1" t="s">
        <v>8346</v>
      </c>
      <c r="BQ679" s="1" t="s">
        <v>7638</v>
      </c>
      <c r="BR679" s="1" t="s">
        <v>7690</v>
      </c>
      <c r="BS679" s="1" t="s">
        <v>16</v>
      </c>
      <c r="BT679">
        <v>20</v>
      </c>
      <c r="BU679" s="1" t="s">
        <v>7</v>
      </c>
      <c r="BV679" s="1" t="s">
        <v>146</v>
      </c>
      <c r="BW679">
        <v>153.91</v>
      </c>
      <c r="BX679" s="1" t="s">
        <v>7712</v>
      </c>
      <c r="BY679">
        <v>3905.5</v>
      </c>
      <c r="BZ679">
        <v>601095.505</v>
      </c>
      <c r="CA679">
        <v>0.25</v>
      </c>
      <c r="CB679">
        <v>2929.125</v>
      </c>
      <c r="CC679">
        <v>450821.62874999997</v>
      </c>
      <c r="CD679">
        <v>0.1</v>
      </c>
      <c r="CE679">
        <v>45082.162875000002</v>
      </c>
      <c r="CF679">
        <v>0.1</v>
      </c>
      <c r="CG679">
        <v>4508.2162875000004</v>
      </c>
      <c r="CH679">
        <v>40573.946587500002</v>
      </c>
      <c r="CI679">
        <v>405739.46587499999</v>
      </c>
      <c r="CJ679">
        <v>446313.41246249998</v>
      </c>
      <c r="CK679">
        <v>2899.8337499999998</v>
      </c>
    </row>
    <row r="680" spans="62:89" x14ac:dyDescent="0.25">
      <c r="BJ680" s="1" t="s">
        <v>1480</v>
      </c>
      <c r="BK680" s="1" t="s">
        <v>1481</v>
      </c>
      <c r="BL680" s="1" t="str">
        <f>VLOOKUP(BK680,INVENTARIOHABITTA[#All],8,FALSE)</f>
        <v>ESTANDAR AA</v>
      </c>
      <c r="BO680" s="1" t="s">
        <v>3051</v>
      </c>
      <c r="BP680" s="1" t="s">
        <v>8347</v>
      </c>
      <c r="BQ680" s="1" t="s">
        <v>7638</v>
      </c>
      <c r="BR680" s="1" t="s">
        <v>7690</v>
      </c>
      <c r="BS680" s="1" t="s">
        <v>16</v>
      </c>
      <c r="BT680">
        <v>21</v>
      </c>
      <c r="BU680" s="1" t="s">
        <v>7</v>
      </c>
      <c r="BV680" s="1" t="s">
        <v>1961</v>
      </c>
      <c r="BW680">
        <v>129.82</v>
      </c>
      <c r="BX680" s="1" t="s">
        <v>7864</v>
      </c>
      <c r="BY680">
        <v>4178.8900000000003</v>
      </c>
      <c r="BZ680">
        <v>542503.49979999999</v>
      </c>
      <c r="CA680">
        <v>0.2</v>
      </c>
      <c r="CB680">
        <v>3343.1120000000001</v>
      </c>
      <c r="CC680">
        <v>434002.79983999999</v>
      </c>
      <c r="CD680">
        <v>0.1</v>
      </c>
      <c r="CE680">
        <v>43400.279984000001</v>
      </c>
      <c r="CF680">
        <v>0</v>
      </c>
      <c r="CG680">
        <v>0</v>
      </c>
      <c r="CH680">
        <v>43400.279984000001</v>
      </c>
      <c r="CI680">
        <v>390602.51985599997</v>
      </c>
      <c r="CJ680">
        <v>434002.79983999999</v>
      </c>
      <c r="CK680">
        <v>3343.1120000000001</v>
      </c>
    </row>
    <row r="681" spans="62:89" x14ac:dyDescent="0.25">
      <c r="BJ681" s="1" t="s">
        <v>1482</v>
      </c>
      <c r="BK681" s="1" t="s">
        <v>1483</v>
      </c>
      <c r="BL681" s="1" t="str">
        <f>VLOOKUP(BK681,INVENTARIOHABITTA[#All],8,FALSE)</f>
        <v>ESTANDAR AA</v>
      </c>
      <c r="BO681" s="1" t="s">
        <v>3053</v>
      </c>
      <c r="BP681" s="1" t="s">
        <v>8348</v>
      </c>
      <c r="BQ681" s="1" t="s">
        <v>7638</v>
      </c>
      <c r="BR681" s="1" t="s">
        <v>7690</v>
      </c>
      <c r="BS681" s="1" t="s">
        <v>16</v>
      </c>
      <c r="BT681">
        <v>22</v>
      </c>
      <c r="BU681" s="1" t="s">
        <v>7</v>
      </c>
      <c r="BV681" s="1" t="s">
        <v>1961</v>
      </c>
      <c r="BW681">
        <v>124.49</v>
      </c>
      <c r="BX681" s="1" t="s">
        <v>7712</v>
      </c>
      <c r="BY681">
        <v>3905.5</v>
      </c>
      <c r="BZ681">
        <v>486195.69500000001</v>
      </c>
      <c r="CA681">
        <v>0.25</v>
      </c>
      <c r="CB681">
        <v>2929.125</v>
      </c>
      <c r="CC681">
        <v>364646.77124999999</v>
      </c>
      <c r="CD681">
        <v>0.1</v>
      </c>
      <c r="CE681">
        <v>36464.677125000002</v>
      </c>
      <c r="CF681">
        <v>0</v>
      </c>
      <c r="CG681">
        <v>0</v>
      </c>
      <c r="CH681">
        <v>36464.677125000002</v>
      </c>
      <c r="CI681">
        <v>328182.094125</v>
      </c>
      <c r="CJ681">
        <v>364646.77124999999</v>
      </c>
      <c r="CK681">
        <v>2929.125</v>
      </c>
    </row>
    <row r="682" spans="62:89" x14ac:dyDescent="0.25">
      <c r="BJ682" s="1" t="s">
        <v>1484</v>
      </c>
      <c r="BK682" s="1" t="s">
        <v>1485</v>
      </c>
      <c r="BL682" s="1" t="str">
        <f>VLOOKUP(BK682,INVENTARIOHABITTA[#All],8,FALSE)</f>
        <v>ESTANDAR AA</v>
      </c>
      <c r="BO682" s="1" t="s">
        <v>3055</v>
      </c>
      <c r="BP682" s="1" t="s">
        <v>8349</v>
      </c>
      <c r="BQ682" s="1" t="s">
        <v>7638</v>
      </c>
      <c r="BR682" s="1" t="s">
        <v>7690</v>
      </c>
      <c r="BS682" s="1" t="s">
        <v>16</v>
      </c>
      <c r="BT682">
        <v>23</v>
      </c>
      <c r="BU682" s="1" t="s">
        <v>7</v>
      </c>
      <c r="BV682" s="1" t="s">
        <v>146</v>
      </c>
      <c r="BW682">
        <v>119.15</v>
      </c>
      <c r="BX682" s="1" t="s">
        <v>7712</v>
      </c>
      <c r="BY682">
        <v>4100.7700000000004</v>
      </c>
      <c r="BZ682">
        <v>488606.74550000008</v>
      </c>
      <c r="CA682">
        <v>0.28000000000000003</v>
      </c>
      <c r="CB682">
        <v>2952.5544</v>
      </c>
      <c r="CC682">
        <v>351796.85676</v>
      </c>
      <c r="CD682">
        <v>0.54845177349503271</v>
      </c>
      <c r="CE682">
        <v>192943.61</v>
      </c>
      <c r="CF682">
        <v>0.1</v>
      </c>
      <c r="CG682">
        <v>3517.9685676000004</v>
      </c>
      <c r="CH682">
        <v>189425.64143239998</v>
      </c>
      <c r="CI682">
        <v>158853.66676000002</v>
      </c>
      <c r="CJ682">
        <v>348279.30819240003</v>
      </c>
      <c r="CK682">
        <v>2923.0323809685274</v>
      </c>
    </row>
    <row r="683" spans="62:89" x14ac:dyDescent="0.25">
      <c r="BJ683" s="1" t="s">
        <v>1486</v>
      </c>
      <c r="BK683" s="1" t="s">
        <v>1487</v>
      </c>
      <c r="BL683" s="1" t="str">
        <f>VLOOKUP(BK683,INVENTARIOHABITTA[#All],8,FALSE)</f>
        <v>ESTANDAR AA</v>
      </c>
      <c r="BO683" s="1" t="s">
        <v>3057</v>
      </c>
      <c r="BP683" s="1" t="s">
        <v>8350</v>
      </c>
      <c r="BQ683" s="1" t="s">
        <v>7638</v>
      </c>
      <c r="BR683" s="1" t="s">
        <v>7690</v>
      </c>
      <c r="BS683" s="1" t="s">
        <v>16</v>
      </c>
      <c r="BT683">
        <v>24</v>
      </c>
      <c r="BU683" s="1" t="s">
        <v>7</v>
      </c>
      <c r="BV683" s="1" t="s">
        <v>146</v>
      </c>
      <c r="BW683">
        <v>140</v>
      </c>
      <c r="BX683" s="1" t="s">
        <v>7712</v>
      </c>
      <c r="BY683">
        <v>4100.78</v>
      </c>
      <c r="BZ683">
        <v>574109.19999999995</v>
      </c>
      <c r="CA683">
        <v>0.25</v>
      </c>
      <c r="CB683">
        <v>3075.585</v>
      </c>
      <c r="CC683">
        <v>430581.9</v>
      </c>
      <c r="CD683">
        <v>0.1</v>
      </c>
      <c r="CE683">
        <v>43058.19</v>
      </c>
      <c r="CF683">
        <v>0</v>
      </c>
      <c r="CG683">
        <v>0</v>
      </c>
      <c r="CH683">
        <v>43058.19</v>
      </c>
      <c r="CI683">
        <v>387523.71</v>
      </c>
      <c r="CJ683">
        <v>430581.9</v>
      </c>
      <c r="CK683">
        <v>3075.585</v>
      </c>
    </row>
    <row r="684" spans="62:89" x14ac:dyDescent="0.25">
      <c r="BJ684" s="1" t="s">
        <v>1488</v>
      </c>
      <c r="BK684" s="1" t="s">
        <v>1489</v>
      </c>
      <c r="BL684" s="1" t="str">
        <f>VLOOKUP(BK684,INVENTARIOHABITTA[#All],8,FALSE)</f>
        <v>ESTANDAR AA</v>
      </c>
      <c r="BO684" s="1" t="s">
        <v>3059</v>
      </c>
      <c r="BP684" s="1" t="s">
        <v>8351</v>
      </c>
      <c r="BQ684" s="1" t="s">
        <v>7638</v>
      </c>
      <c r="BR684" s="1" t="s">
        <v>7690</v>
      </c>
      <c r="BS684" s="1" t="s">
        <v>16</v>
      </c>
      <c r="BT684">
        <v>25</v>
      </c>
      <c r="BU684" s="1" t="s">
        <v>7</v>
      </c>
      <c r="BV684" s="1" t="s">
        <v>1961</v>
      </c>
      <c r="BW684">
        <v>128</v>
      </c>
      <c r="BX684" s="1" t="s">
        <v>7712</v>
      </c>
      <c r="BY684">
        <v>3905.5</v>
      </c>
      <c r="BZ684">
        <v>499904</v>
      </c>
      <c r="CA684">
        <v>0.3</v>
      </c>
      <c r="CB684">
        <v>2733.8500000000004</v>
      </c>
      <c r="CC684">
        <v>349932.80000000005</v>
      </c>
      <c r="CD684">
        <v>2.8600005486767742E-2</v>
      </c>
      <c r="CE684">
        <v>10008.08</v>
      </c>
      <c r="CF684">
        <v>0</v>
      </c>
      <c r="CG684">
        <v>0</v>
      </c>
      <c r="CH684">
        <v>10008.08</v>
      </c>
      <c r="CI684">
        <v>339924.72000000003</v>
      </c>
      <c r="CJ684">
        <v>349932.80000000005</v>
      </c>
      <c r="CK684">
        <v>2733.8500000000004</v>
      </c>
    </row>
    <row r="685" spans="62:89" x14ac:dyDescent="0.25">
      <c r="BJ685" s="1" t="s">
        <v>1490</v>
      </c>
      <c r="BK685" s="1" t="s">
        <v>1491</v>
      </c>
      <c r="BL685" s="1" t="str">
        <f>VLOOKUP(BK685,INVENTARIOHABITTA[#All],8,FALSE)</f>
        <v>ESTANDAR AA</v>
      </c>
      <c r="BO685" s="1" t="s">
        <v>3061</v>
      </c>
      <c r="BP685" s="1" t="s">
        <v>8352</v>
      </c>
      <c r="BQ685" s="1" t="s">
        <v>7638</v>
      </c>
      <c r="BR685" s="1" t="s">
        <v>7690</v>
      </c>
      <c r="BS685" s="1" t="s">
        <v>16</v>
      </c>
      <c r="BT685">
        <v>26</v>
      </c>
      <c r="BU685" s="1" t="s">
        <v>7</v>
      </c>
      <c r="BV685" s="1" t="s">
        <v>1961</v>
      </c>
      <c r="BW685">
        <v>128</v>
      </c>
      <c r="BX685" s="1" t="s">
        <v>7712</v>
      </c>
      <c r="BY685">
        <v>3905.5</v>
      </c>
      <c r="BZ685">
        <v>499904</v>
      </c>
      <c r="CA685">
        <v>0.25</v>
      </c>
      <c r="CB685">
        <v>2929.125</v>
      </c>
      <c r="CC685">
        <v>374928</v>
      </c>
      <c r="CD685">
        <v>0.1</v>
      </c>
      <c r="CE685">
        <v>37492.800000000003</v>
      </c>
      <c r="CF685">
        <v>0.2</v>
      </c>
      <c r="CG685">
        <v>7498.5600000000013</v>
      </c>
      <c r="CH685">
        <v>29994.240000000002</v>
      </c>
      <c r="CI685">
        <v>337435.2</v>
      </c>
      <c r="CJ685">
        <v>367429.44</v>
      </c>
      <c r="CK685">
        <v>2870.5425</v>
      </c>
    </row>
    <row r="686" spans="62:89" x14ac:dyDescent="0.25">
      <c r="BJ686" s="1" t="s">
        <v>1492</v>
      </c>
      <c r="BK686" s="1" t="s">
        <v>1493</v>
      </c>
      <c r="BL686" s="1" t="str">
        <f>VLOOKUP(BK686,INVENTARIOHABITTA[#All],8,FALSE)</f>
        <v>ESTANDAR AA</v>
      </c>
      <c r="BO686" s="1" t="s">
        <v>3063</v>
      </c>
      <c r="BP686" s="1" t="s">
        <v>8353</v>
      </c>
      <c r="BQ686" s="1" t="s">
        <v>7638</v>
      </c>
      <c r="BR686" s="1" t="s">
        <v>7690</v>
      </c>
      <c r="BS686" s="1" t="s">
        <v>16</v>
      </c>
      <c r="BT686">
        <v>27</v>
      </c>
      <c r="BU686" s="1" t="s">
        <v>7</v>
      </c>
      <c r="BV686" s="1" t="s">
        <v>1961</v>
      </c>
      <c r="BW686">
        <v>128</v>
      </c>
      <c r="BX686" s="1" t="s">
        <v>7712</v>
      </c>
      <c r="BY686">
        <v>3905.5</v>
      </c>
      <c r="BZ686">
        <v>499904</v>
      </c>
      <c r="CA686">
        <v>0.25</v>
      </c>
      <c r="CB686">
        <v>2929.125</v>
      </c>
      <c r="CC686">
        <v>374928</v>
      </c>
      <c r="CD686">
        <v>0.1</v>
      </c>
      <c r="CE686">
        <v>37492.800000000003</v>
      </c>
      <c r="CF686">
        <v>0</v>
      </c>
      <c r="CG686">
        <v>0</v>
      </c>
      <c r="CH686">
        <v>37492.800000000003</v>
      </c>
      <c r="CI686">
        <v>337435.2</v>
      </c>
      <c r="CJ686">
        <v>374928</v>
      </c>
      <c r="CK686">
        <v>2929.125</v>
      </c>
    </row>
    <row r="687" spans="62:89" x14ac:dyDescent="0.25">
      <c r="BJ687" s="1" t="s">
        <v>1494</v>
      </c>
      <c r="BK687" s="1" t="s">
        <v>1495</v>
      </c>
      <c r="BL687" s="1" t="str">
        <f>VLOOKUP(BK687,INVENTARIOHABITTA[#All],8,FALSE)</f>
        <v>ESTANDAR AA</v>
      </c>
      <c r="BP687" s="1" t="s">
        <v>8354</v>
      </c>
      <c r="BQ687" s="1" t="s">
        <v>7638</v>
      </c>
      <c r="BR687" s="1" t="s">
        <v>7690</v>
      </c>
      <c r="BS687" s="1" t="s">
        <v>16</v>
      </c>
      <c r="BT687">
        <v>28</v>
      </c>
      <c r="BU687" s="1" t="s">
        <v>7</v>
      </c>
      <c r="BV687" s="1" t="s">
        <v>146</v>
      </c>
      <c r="BW687">
        <v>128</v>
      </c>
      <c r="BX687" s="1" t="s">
        <v>7712</v>
      </c>
      <c r="BY687">
        <v>3905.5</v>
      </c>
      <c r="BZ687">
        <v>499904</v>
      </c>
      <c r="CA687">
        <v>0.3</v>
      </c>
      <c r="CB687">
        <v>2733.8500000000004</v>
      </c>
      <c r="CC687">
        <v>349932.80000000005</v>
      </c>
      <c r="CD687">
        <v>0.1</v>
      </c>
      <c r="CE687">
        <v>34993.280000000006</v>
      </c>
      <c r="CF687">
        <v>0.1</v>
      </c>
      <c r="CG687">
        <v>3499.3280000000009</v>
      </c>
      <c r="CH687">
        <v>31493.952000000005</v>
      </c>
      <c r="CI687">
        <v>314939.52000000002</v>
      </c>
      <c r="CJ687">
        <v>346433.47200000001</v>
      </c>
      <c r="CK687">
        <v>2706.5115000000001</v>
      </c>
    </row>
    <row r="688" spans="62:89" x14ac:dyDescent="0.25">
      <c r="BJ688" s="1" t="s">
        <v>1496</v>
      </c>
      <c r="BK688" s="1" t="s">
        <v>1497</v>
      </c>
      <c r="BL688" s="1" t="str">
        <f>VLOOKUP(BK688,INVENTARIOHABITTA[#All],8,FALSE)</f>
        <v>ESTANDAR AA</v>
      </c>
      <c r="BO688" s="1" t="s">
        <v>3065</v>
      </c>
      <c r="BP688" s="1" t="s">
        <v>8355</v>
      </c>
      <c r="BQ688" s="1" t="s">
        <v>7638</v>
      </c>
      <c r="BR688" s="1" t="s">
        <v>7690</v>
      </c>
      <c r="BS688" s="1" t="s">
        <v>16</v>
      </c>
      <c r="BT688" t="s">
        <v>8356</v>
      </c>
      <c r="BU688" s="1" t="s">
        <v>7</v>
      </c>
      <c r="BV688" s="1" t="s">
        <v>146</v>
      </c>
      <c r="BW688">
        <v>129.08000000000001</v>
      </c>
      <c r="BX688" s="1" t="s">
        <v>7712</v>
      </c>
      <c r="BY688">
        <v>2706.5115000000001</v>
      </c>
      <c r="BZ688">
        <v>349356.50442000007</v>
      </c>
      <c r="CA688">
        <v>0</v>
      </c>
      <c r="CB688">
        <v>2706.5115000000001</v>
      </c>
      <c r="CC688">
        <v>349356.50442000007</v>
      </c>
      <c r="CD688">
        <v>0.27548921741068977</v>
      </c>
      <c r="CE688">
        <v>96243.95</v>
      </c>
      <c r="CF688">
        <v>0</v>
      </c>
      <c r="CG688">
        <v>0</v>
      </c>
      <c r="CH688">
        <v>96243.95</v>
      </c>
      <c r="CI688">
        <v>253112.55442000006</v>
      </c>
      <c r="CJ688">
        <v>349356.50442000007</v>
      </c>
      <c r="CK688">
        <v>2706.5115000000001</v>
      </c>
    </row>
    <row r="689" spans="62:89" x14ac:dyDescent="0.25">
      <c r="BJ689" s="1" t="s">
        <v>1498</v>
      </c>
      <c r="BK689" s="1" t="s">
        <v>1499</v>
      </c>
      <c r="BL689" s="1" t="str">
        <f>VLOOKUP(BK689,INVENTARIOHABITTA[#All],8,FALSE)</f>
        <v>ESTANDAR AA</v>
      </c>
      <c r="BP689" s="1" t="s">
        <v>8357</v>
      </c>
      <c r="BQ689" s="1" t="s">
        <v>7638</v>
      </c>
      <c r="BR689" s="1" t="s">
        <v>7690</v>
      </c>
      <c r="BS689" s="1" t="s">
        <v>16</v>
      </c>
      <c r="BT689">
        <v>29</v>
      </c>
      <c r="BU689" s="1" t="s">
        <v>7</v>
      </c>
      <c r="BV689" s="1" t="s">
        <v>146</v>
      </c>
      <c r="BW689">
        <v>140</v>
      </c>
      <c r="BX689" s="1" t="s">
        <v>7712</v>
      </c>
      <c r="BY689">
        <v>4100.78</v>
      </c>
      <c r="BZ689">
        <v>574109.19999999995</v>
      </c>
      <c r="CA689">
        <v>0.25</v>
      </c>
      <c r="CB689">
        <v>3075.585</v>
      </c>
      <c r="CC689">
        <v>430581.9</v>
      </c>
      <c r="CD689">
        <v>0.1</v>
      </c>
      <c r="CE689">
        <v>43058.19</v>
      </c>
      <c r="CF689">
        <v>0</v>
      </c>
      <c r="CG689">
        <v>0</v>
      </c>
      <c r="CH689">
        <v>43058.19</v>
      </c>
      <c r="CI689">
        <v>387523.71</v>
      </c>
      <c r="CJ689">
        <v>430581.9</v>
      </c>
      <c r="CK689">
        <v>3075.585</v>
      </c>
    </row>
    <row r="690" spans="62:89" x14ac:dyDescent="0.25">
      <c r="BJ690" s="1" t="s">
        <v>1500</v>
      </c>
      <c r="BK690" s="1" t="s">
        <v>1501</v>
      </c>
      <c r="BL690" s="1" t="str">
        <f>VLOOKUP(BK690,INVENTARIOHABITTA[#All],8,FALSE)</f>
        <v>ESTANDAR AA</v>
      </c>
      <c r="BO690" s="1" t="s">
        <v>3067</v>
      </c>
      <c r="BP690" s="1" t="s">
        <v>8358</v>
      </c>
      <c r="BQ690" s="1" t="s">
        <v>7638</v>
      </c>
      <c r="BR690" s="1" t="s">
        <v>7690</v>
      </c>
      <c r="BS690" s="1" t="s">
        <v>16</v>
      </c>
      <c r="BT690" t="s">
        <v>8359</v>
      </c>
      <c r="BU690" s="1" t="s">
        <v>7</v>
      </c>
      <c r="BV690" s="1" t="s">
        <v>146</v>
      </c>
      <c r="BW690">
        <v>176.35</v>
      </c>
      <c r="BX690" s="1" t="s">
        <v>7712</v>
      </c>
      <c r="BY690">
        <v>3075.585</v>
      </c>
      <c r="BZ690">
        <v>542379.41475</v>
      </c>
      <c r="CA690">
        <v>0</v>
      </c>
      <c r="CB690">
        <v>3075.585</v>
      </c>
      <c r="CC690">
        <v>542379.41475</v>
      </c>
      <c r="CD690">
        <v>0.21831549424599545</v>
      </c>
      <c r="CE690">
        <v>118409.83</v>
      </c>
      <c r="CF690">
        <v>0</v>
      </c>
      <c r="CG690">
        <v>0</v>
      </c>
      <c r="CH690">
        <v>118409.83</v>
      </c>
      <c r="CI690">
        <v>423969.58474999998</v>
      </c>
      <c r="CJ690">
        <v>542379.41475</v>
      </c>
      <c r="CK690">
        <v>3075.585</v>
      </c>
    </row>
    <row r="691" spans="62:89" x14ac:dyDescent="0.25">
      <c r="BJ691" s="1" t="s">
        <v>1502</v>
      </c>
      <c r="BK691" s="1" t="s">
        <v>1503</v>
      </c>
      <c r="BL691" s="1" t="str">
        <f>VLOOKUP(BK691,INVENTARIOHABITTA[#All],8,FALSE)</f>
        <v>ESTANDAR AA</v>
      </c>
      <c r="BO691" s="1" t="s">
        <v>3069</v>
      </c>
      <c r="BP691" s="1" t="s">
        <v>8360</v>
      </c>
      <c r="BQ691" s="1" t="s">
        <v>7638</v>
      </c>
      <c r="BR691" s="1" t="s">
        <v>7690</v>
      </c>
      <c r="BS691" s="1" t="s">
        <v>16</v>
      </c>
      <c r="BT691">
        <v>30</v>
      </c>
      <c r="BU691" s="1" t="s">
        <v>7</v>
      </c>
      <c r="BV691" s="1" t="s">
        <v>146</v>
      </c>
      <c r="BW691">
        <v>140</v>
      </c>
      <c r="BX691" s="1" t="s">
        <v>7712</v>
      </c>
      <c r="BY691">
        <v>4100.78</v>
      </c>
      <c r="BZ691">
        <v>574109.19999999995</v>
      </c>
      <c r="CA691">
        <v>0.25</v>
      </c>
      <c r="CB691">
        <v>3075.585</v>
      </c>
      <c r="CC691">
        <v>430581.9</v>
      </c>
      <c r="CD691">
        <v>0.1</v>
      </c>
      <c r="CE691">
        <v>43058.19</v>
      </c>
      <c r="CF691">
        <v>0</v>
      </c>
      <c r="CG691">
        <v>0</v>
      </c>
      <c r="CH691">
        <v>43058.19</v>
      </c>
      <c r="CI691">
        <v>387523.71</v>
      </c>
      <c r="CJ691">
        <v>430581.9</v>
      </c>
      <c r="CK691">
        <v>3075.585</v>
      </c>
    </row>
    <row r="692" spans="62:89" x14ac:dyDescent="0.25">
      <c r="BJ692" s="1" t="s">
        <v>1504</v>
      </c>
      <c r="BK692" s="1" t="s">
        <v>1505</v>
      </c>
      <c r="BL692" s="1" t="str">
        <f>VLOOKUP(BK692,INVENTARIOHABITTA[#All],8,FALSE)</f>
        <v>ESTANDAR AA</v>
      </c>
      <c r="BO692" s="1" t="s">
        <v>3071</v>
      </c>
      <c r="BP692" s="1" t="s">
        <v>8361</v>
      </c>
      <c r="BQ692" s="1" t="s">
        <v>7638</v>
      </c>
      <c r="BR692" s="1" t="s">
        <v>7690</v>
      </c>
      <c r="BS692" s="1" t="s">
        <v>16</v>
      </c>
      <c r="BT692">
        <v>31</v>
      </c>
      <c r="BU692" s="1" t="s">
        <v>7</v>
      </c>
      <c r="BV692" s="1" t="s">
        <v>146</v>
      </c>
      <c r="BW692">
        <v>140</v>
      </c>
      <c r="BX692" s="1" t="s">
        <v>7712</v>
      </c>
      <c r="BY692">
        <v>4100.78</v>
      </c>
      <c r="BZ692">
        <v>574109.19999999995</v>
      </c>
      <c r="CA692">
        <v>0.25</v>
      </c>
      <c r="CB692">
        <v>3075.585</v>
      </c>
      <c r="CC692">
        <v>430581.9</v>
      </c>
      <c r="CD692">
        <v>0.1</v>
      </c>
      <c r="CE692">
        <v>43058.19</v>
      </c>
      <c r="CF692">
        <v>0.1</v>
      </c>
      <c r="CG692">
        <v>4305.8190000000004</v>
      </c>
      <c r="CH692">
        <v>38752.370999999999</v>
      </c>
      <c r="CI692">
        <v>387523.71</v>
      </c>
      <c r="CJ692">
        <v>426276.08100000001</v>
      </c>
      <c r="CK692">
        <v>3044.82915</v>
      </c>
    </row>
    <row r="693" spans="62:89" x14ac:dyDescent="0.25">
      <c r="BJ693" s="1" t="s">
        <v>1506</v>
      </c>
      <c r="BK693" s="1" t="s">
        <v>1507</v>
      </c>
      <c r="BL693" s="1" t="str">
        <f>VLOOKUP(BK693,INVENTARIOHABITTA[#All],8,FALSE)</f>
        <v>ESTANDAR AA</v>
      </c>
      <c r="BO693" s="1" t="s">
        <v>3073</v>
      </c>
      <c r="BP693" s="1" t="s">
        <v>8362</v>
      </c>
      <c r="BQ693" s="1" t="s">
        <v>7638</v>
      </c>
      <c r="BR693" s="1" t="s">
        <v>7690</v>
      </c>
      <c r="BS693" s="1" t="s">
        <v>16</v>
      </c>
      <c r="BT693">
        <v>32</v>
      </c>
      <c r="BU693" s="1" t="s">
        <v>7</v>
      </c>
      <c r="BV693" s="1" t="s">
        <v>146</v>
      </c>
      <c r="BW693">
        <v>140</v>
      </c>
      <c r="BX693" s="1" t="s">
        <v>7712</v>
      </c>
      <c r="BY693">
        <v>4100.78</v>
      </c>
      <c r="BZ693">
        <v>574109.19999999995</v>
      </c>
      <c r="CA693">
        <v>0.25</v>
      </c>
      <c r="CB693">
        <v>3075.585</v>
      </c>
      <c r="CC693">
        <v>430581.9</v>
      </c>
      <c r="CD693">
        <v>0.1</v>
      </c>
      <c r="CE693">
        <v>43058.19</v>
      </c>
      <c r="CF693">
        <v>0.1</v>
      </c>
      <c r="CG693">
        <v>4305.8190000000004</v>
      </c>
      <c r="CH693">
        <v>38752.370999999999</v>
      </c>
      <c r="CI693">
        <v>387523.71</v>
      </c>
      <c r="CJ693">
        <v>426276.08100000001</v>
      </c>
      <c r="CK693">
        <v>3044.82915</v>
      </c>
    </row>
    <row r="694" spans="62:89" x14ac:dyDescent="0.25">
      <c r="BJ694" s="1" t="s">
        <v>1508</v>
      </c>
      <c r="BK694" s="1" t="s">
        <v>1509</v>
      </c>
      <c r="BL694" s="1" t="str">
        <f>VLOOKUP(BK694,INVENTARIOHABITTA[#All],8,FALSE)</f>
        <v>ESTANDAR AA</v>
      </c>
      <c r="BO694" s="1" t="s">
        <v>3075</v>
      </c>
      <c r="BP694" s="1" t="s">
        <v>8363</v>
      </c>
      <c r="BQ694" s="1" t="s">
        <v>7638</v>
      </c>
      <c r="BR694" s="1" t="s">
        <v>7690</v>
      </c>
      <c r="BS694" s="1" t="s">
        <v>16</v>
      </c>
      <c r="BT694">
        <v>33</v>
      </c>
      <c r="BU694" s="1" t="s">
        <v>7</v>
      </c>
      <c r="BV694" s="1" t="s">
        <v>146</v>
      </c>
      <c r="BW694">
        <v>140</v>
      </c>
      <c r="BX694" s="1" t="s">
        <v>7712</v>
      </c>
      <c r="BY694">
        <v>4100.78</v>
      </c>
      <c r="BZ694">
        <v>574109.19999999995</v>
      </c>
      <c r="CA694">
        <v>0.25</v>
      </c>
      <c r="CB694">
        <v>3075.585</v>
      </c>
      <c r="CC694">
        <v>430581.9</v>
      </c>
      <c r="CD694">
        <v>0.1</v>
      </c>
      <c r="CE694">
        <v>43058.19</v>
      </c>
      <c r="CF694">
        <v>0.1</v>
      </c>
      <c r="CG694">
        <v>4305.8190000000004</v>
      </c>
      <c r="CH694">
        <v>38752.370999999999</v>
      </c>
      <c r="CI694">
        <v>387523.71</v>
      </c>
      <c r="CJ694">
        <v>426276.08100000001</v>
      </c>
      <c r="CK694">
        <v>3044.82915</v>
      </c>
    </row>
    <row r="695" spans="62:89" x14ac:dyDescent="0.25">
      <c r="BJ695" s="1" t="s">
        <v>1510</v>
      </c>
      <c r="BK695" s="1" t="s">
        <v>1511</v>
      </c>
      <c r="BL695" s="1" t="str">
        <f>VLOOKUP(BK695,INVENTARIOHABITTA[#All],8,FALSE)</f>
        <v>ESTANDAR AA</v>
      </c>
      <c r="BP695" s="1" t="s">
        <v>8364</v>
      </c>
      <c r="BQ695" s="1" t="s">
        <v>7638</v>
      </c>
      <c r="BR695" s="1" t="s">
        <v>7690</v>
      </c>
      <c r="BS695" s="1" t="s">
        <v>16</v>
      </c>
      <c r="BT695">
        <v>34</v>
      </c>
      <c r="BU695" s="1" t="s">
        <v>7</v>
      </c>
      <c r="BV695" s="1" t="s">
        <v>146</v>
      </c>
      <c r="BW695">
        <v>140</v>
      </c>
      <c r="BX695" s="1" t="s">
        <v>7712</v>
      </c>
      <c r="BY695">
        <v>4100.78</v>
      </c>
      <c r="BZ695">
        <v>574109.19999999995</v>
      </c>
      <c r="CA695">
        <v>0.25</v>
      </c>
      <c r="CB695">
        <v>3075.585</v>
      </c>
      <c r="CC695">
        <v>430581.9</v>
      </c>
      <c r="CD695">
        <v>0.1</v>
      </c>
      <c r="CE695">
        <v>43058.19</v>
      </c>
      <c r="CF695">
        <v>0.1</v>
      </c>
      <c r="CG695">
        <v>4305.8190000000004</v>
      </c>
      <c r="CH695">
        <v>38752.370999999999</v>
      </c>
      <c r="CI695">
        <v>387523.71</v>
      </c>
      <c r="CJ695">
        <v>426276.08100000001</v>
      </c>
      <c r="CK695">
        <v>3044.82915</v>
      </c>
    </row>
    <row r="696" spans="62:89" x14ac:dyDescent="0.25">
      <c r="BJ696" s="1" t="s">
        <v>1512</v>
      </c>
      <c r="BK696" s="1" t="s">
        <v>1513</v>
      </c>
      <c r="BL696" s="1" t="str">
        <f>VLOOKUP(BK696,INVENTARIOHABITTA[#All],8,FALSE)</f>
        <v>ESTANDAR AA</v>
      </c>
      <c r="BO696" s="1" t="s">
        <v>3077</v>
      </c>
      <c r="BP696" s="1" t="s">
        <v>8365</v>
      </c>
      <c r="BQ696" s="1" t="s">
        <v>7638</v>
      </c>
      <c r="BR696" s="1" t="s">
        <v>7690</v>
      </c>
      <c r="BS696" s="1" t="s">
        <v>13</v>
      </c>
      <c r="BT696" t="s">
        <v>7774</v>
      </c>
      <c r="BU696" s="1" t="s">
        <v>7</v>
      </c>
      <c r="BV696" s="1" t="s">
        <v>1961</v>
      </c>
      <c r="BW696">
        <v>160</v>
      </c>
      <c r="BX696" s="1" t="s">
        <v>7712</v>
      </c>
      <c r="BY696">
        <v>3044.82915</v>
      </c>
      <c r="BZ696">
        <v>487172.66399999999</v>
      </c>
      <c r="CA696">
        <v>0</v>
      </c>
      <c r="CB696">
        <v>3044.82915</v>
      </c>
      <c r="CC696">
        <v>487172.66399999999</v>
      </c>
      <c r="CD696">
        <v>0.43162536722298528</v>
      </c>
      <c r="CE696">
        <v>210276.08000000002</v>
      </c>
      <c r="CF696">
        <v>0</v>
      </c>
      <c r="CG696">
        <v>0</v>
      </c>
      <c r="CH696">
        <v>210276.08000000002</v>
      </c>
      <c r="CI696">
        <v>276896.58399999997</v>
      </c>
      <c r="CJ696">
        <v>487172.66399999999</v>
      </c>
      <c r="CK696">
        <v>3044.82915</v>
      </c>
    </row>
    <row r="697" spans="62:89" x14ac:dyDescent="0.25">
      <c r="BJ697" s="1" t="s">
        <v>1514</v>
      </c>
      <c r="BK697" s="1" t="s">
        <v>1515</v>
      </c>
      <c r="BL697" s="1" t="str">
        <f>VLOOKUP(BK697,INVENTARIOHABITTA[#All],8,FALSE)</f>
        <v>ESTANDAR AA</v>
      </c>
      <c r="BO697" s="1" t="s">
        <v>3079</v>
      </c>
      <c r="BP697" s="1" t="s">
        <v>8366</v>
      </c>
      <c r="BQ697" s="1" t="s">
        <v>7638</v>
      </c>
      <c r="BR697" s="1" t="s">
        <v>7690</v>
      </c>
      <c r="BS697" s="1" t="s">
        <v>16</v>
      </c>
      <c r="BT697">
        <v>35</v>
      </c>
      <c r="BU697" s="1" t="s">
        <v>7</v>
      </c>
      <c r="BV697" s="1" t="s">
        <v>146</v>
      </c>
      <c r="BW697">
        <v>160</v>
      </c>
      <c r="BX697" s="1" t="s">
        <v>7712</v>
      </c>
      <c r="BY697">
        <v>4100.78</v>
      </c>
      <c r="BZ697">
        <v>656124.79999999993</v>
      </c>
      <c r="CA697">
        <v>0.25</v>
      </c>
      <c r="CB697">
        <v>3075.585</v>
      </c>
      <c r="CC697">
        <v>492093.6</v>
      </c>
      <c r="CD697">
        <v>0.1</v>
      </c>
      <c r="CE697">
        <v>49209.36</v>
      </c>
      <c r="CF697">
        <v>0</v>
      </c>
      <c r="CG697">
        <v>0</v>
      </c>
      <c r="CH697">
        <v>49209.36</v>
      </c>
      <c r="CI697">
        <v>442884.24</v>
      </c>
      <c r="CJ697">
        <v>492093.6</v>
      </c>
      <c r="CK697">
        <v>3075.585</v>
      </c>
    </row>
    <row r="698" spans="62:89" x14ac:dyDescent="0.25">
      <c r="BJ698" s="1" t="s">
        <v>1516</v>
      </c>
      <c r="BK698" s="1" t="s">
        <v>1517</v>
      </c>
      <c r="BL698" s="1" t="str">
        <f>VLOOKUP(BK698,INVENTARIOHABITTA[#All],8,FALSE)</f>
        <v>ESTANDAR AA</v>
      </c>
      <c r="BP698" s="1" t="s">
        <v>8367</v>
      </c>
      <c r="BQ698" s="1" t="s">
        <v>7638</v>
      </c>
      <c r="BR698" s="1" t="s">
        <v>7690</v>
      </c>
      <c r="BS698" s="1" t="s">
        <v>16</v>
      </c>
      <c r="BT698">
        <v>36</v>
      </c>
      <c r="BU698" s="1" t="s">
        <v>7</v>
      </c>
      <c r="BV698" s="1" t="s">
        <v>146</v>
      </c>
      <c r="BW698">
        <v>160</v>
      </c>
      <c r="BX698" s="1" t="s">
        <v>7712</v>
      </c>
      <c r="BY698">
        <v>4100.78</v>
      </c>
      <c r="BZ698">
        <v>656124.79999999993</v>
      </c>
      <c r="CA698">
        <v>0.25</v>
      </c>
      <c r="CB698">
        <v>3075.585</v>
      </c>
      <c r="CC698">
        <v>492093.6</v>
      </c>
      <c r="CD698">
        <v>0.1</v>
      </c>
      <c r="CE698">
        <v>49209.36</v>
      </c>
      <c r="CF698">
        <v>0.1</v>
      </c>
      <c r="CG698">
        <v>4920.9360000000006</v>
      </c>
      <c r="CH698">
        <v>44288.423999999999</v>
      </c>
      <c r="CI698">
        <v>442884.24</v>
      </c>
      <c r="CJ698">
        <v>487172.66399999999</v>
      </c>
      <c r="CK698">
        <v>3044.82915</v>
      </c>
    </row>
    <row r="699" spans="62:89" x14ac:dyDescent="0.25">
      <c r="BJ699" s="1" t="s">
        <v>1518</v>
      </c>
      <c r="BK699" s="1" t="s">
        <v>1519</v>
      </c>
      <c r="BL699" s="1" t="str">
        <f>VLOOKUP(BK699,INVENTARIOHABITTA[#All],8,FALSE)</f>
        <v>PREMIUM AA</v>
      </c>
      <c r="BO699" s="1" t="s">
        <v>3081</v>
      </c>
      <c r="BP699" s="1" t="s">
        <v>8368</v>
      </c>
      <c r="BQ699" s="1" t="s">
        <v>7638</v>
      </c>
      <c r="BR699" s="1" t="s">
        <v>7659</v>
      </c>
      <c r="BS699" s="1" t="s">
        <v>33</v>
      </c>
      <c r="BT699" t="s">
        <v>8369</v>
      </c>
      <c r="BU699" s="1" t="s">
        <v>7</v>
      </c>
      <c r="BV699" s="1" t="s">
        <v>146</v>
      </c>
      <c r="BW699">
        <v>160.65</v>
      </c>
      <c r="BX699" s="1" t="s">
        <v>7712</v>
      </c>
      <c r="BY699">
        <v>3044.82915</v>
      </c>
      <c r="BZ699">
        <v>489151.80294750002</v>
      </c>
      <c r="CA699">
        <v>0</v>
      </c>
      <c r="CB699">
        <v>3044.82915</v>
      </c>
      <c r="CC699">
        <v>489151.80294750002</v>
      </c>
      <c r="CD699">
        <v>0.2665938655734571</v>
      </c>
      <c r="CE699">
        <v>130404.87</v>
      </c>
      <c r="CF699">
        <v>0</v>
      </c>
      <c r="CG699">
        <v>0</v>
      </c>
      <c r="CH699">
        <v>130404.87</v>
      </c>
      <c r="CI699">
        <v>358746.93294750003</v>
      </c>
      <c r="CJ699">
        <v>489151.80294750002</v>
      </c>
      <c r="CK699">
        <v>3044.82915</v>
      </c>
    </row>
    <row r="700" spans="62:89" x14ac:dyDescent="0.25">
      <c r="BJ700" s="1" t="s">
        <v>1520</v>
      </c>
      <c r="BK700" s="1" t="s">
        <v>1521</v>
      </c>
      <c r="BL700" s="1" t="str">
        <f>VLOOKUP(BK700,INVENTARIOHABITTA[#All],8,FALSE)</f>
        <v>PREMIUM AA</v>
      </c>
      <c r="BO700" s="1" t="s">
        <v>3083</v>
      </c>
      <c r="BP700" s="1" t="s">
        <v>8370</v>
      </c>
      <c r="BQ700" s="1" t="s">
        <v>7638</v>
      </c>
      <c r="BR700" s="1" t="s">
        <v>7690</v>
      </c>
      <c r="BS700" s="1" t="s">
        <v>16</v>
      </c>
      <c r="BT700">
        <v>37</v>
      </c>
      <c r="BU700" s="1" t="s">
        <v>7</v>
      </c>
      <c r="BV700" s="1" t="s">
        <v>146</v>
      </c>
      <c r="BW700">
        <v>160</v>
      </c>
      <c r="BX700" s="1" t="s">
        <v>7712</v>
      </c>
      <c r="BY700">
        <v>4100.78</v>
      </c>
      <c r="BZ700">
        <v>656124.79999999993</v>
      </c>
      <c r="CA700">
        <v>0.25</v>
      </c>
      <c r="CB700">
        <v>3075.585</v>
      </c>
      <c r="CC700">
        <v>492093.6</v>
      </c>
      <c r="CD700">
        <v>0.1</v>
      </c>
      <c r="CE700">
        <v>49209.36</v>
      </c>
      <c r="CF700">
        <v>0.1</v>
      </c>
      <c r="CG700">
        <v>4920.9360000000006</v>
      </c>
      <c r="CH700">
        <v>44288.423999999999</v>
      </c>
      <c r="CI700">
        <v>442884.24</v>
      </c>
      <c r="CJ700">
        <v>487172.66399999999</v>
      </c>
      <c r="CK700">
        <v>3044.82915</v>
      </c>
    </row>
    <row r="701" spans="62:89" x14ac:dyDescent="0.25">
      <c r="BJ701" s="1" t="s">
        <v>1522</v>
      </c>
      <c r="BK701" s="1" t="s">
        <v>1523</v>
      </c>
      <c r="BL701" s="1" t="str">
        <f>VLOOKUP(BK701,INVENTARIOHABITTA[#All],8,FALSE)</f>
        <v>PREMIUM AA</v>
      </c>
      <c r="BO701" s="1" t="s">
        <v>3085</v>
      </c>
      <c r="BP701" s="1" t="s">
        <v>8371</v>
      </c>
      <c r="BQ701" s="1" t="s">
        <v>7638</v>
      </c>
      <c r="BR701" s="1" t="s">
        <v>7690</v>
      </c>
      <c r="BS701" s="1" t="s">
        <v>16</v>
      </c>
      <c r="BT701">
        <v>38</v>
      </c>
      <c r="BU701" s="1" t="s">
        <v>7</v>
      </c>
      <c r="BV701" s="1" t="s">
        <v>146</v>
      </c>
      <c r="BW701">
        <v>140</v>
      </c>
      <c r="BX701" s="1" t="s">
        <v>7712</v>
      </c>
      <c r="BY701">
        <v>4100.78</v>
      </c>
      <c r="BZ701">
        <v>574109.19999999995</v>
      </c>
      <c r="CA701">
        <v>0.25</v>
      </c>
      <c r="CB701">
        <v>3075.585</v>
      </c>
      <c r="CC701">
        <v>430581.9</v>
      </c>
      <c r="CD701">
        <v>0.1</v>
      </c>
      <c r="CE701">
        <v>43058.19</v>
      </c>
      <c r="CF701">
        <v>0.1</v>
      </c>
      <c r="CG701">
        <v>4305.8190000000004</v>
      </c>
      <c r="CH701">
        <v>38752.370999999999</v>
      </c>
      <c r="CI701">
        <v>387523.71</v>
      </c>
      <c r="CJ701">
        <v>426276.08100000001</v>
      </c>
      <c r="CK701">
        <v>3044.82915</v>
      </c>
    </row>
    <row r="702" spans="62:89" x14ac:dyDescent="0.25">
      <c r="BJ702" s="1" t="s">
        <v>1524</v>
      </c>
      <c r="BK702" s="1" t="s">
        <v>1525</v>
      </c>
      <c r="BL702" s="1" t="str">
        <f>VLOOKUP(BK702,INVENTARIOHABITTA[#All],8,FALSE)</f>
        <v>PREMIUM AA</v>
      </c>
      <c r="BP702" s="1" t="s">
        <v>8372</v>
      </c>
      <c r="BQ702" s="1" t="s">
        <v>7638</v>
      </c>
      <c r="BR702" s="1" t="s">
        <v>7690</v>
      </c>
      <c r="BS702" s="1" t="s">
        <v>16</v>
      </c>
      <c r="BT702">
        <v>39</v>
      </c>
      <c r="BU702" s="1" t="s">
        <v>7</v>
      </c>
      <c r="BV702" s="1" t="s">
        <v>146</v>
      </c>
      <c r="BW702">
        <v>140</v>
      </c>
      <c r="BX702" s="1" t="s">
        <v>7712</v>
      </c>
      <c r="BY702">
        <v>4100.78</v>
      </c>
      <c r="BZ702">
        <v>574109.19999999995</v>
      </c>
      <c r="CA702">
        <v>0.25</v>
      </c>
      <c r="CB702">
        <v>3075.585</v>
      </c>
      <c r="CC702">
        <v>430581.9</v>
      </c>
      <c r="CD702">
        <v>0.1</v>
      </c>
      <c r="CE702">
        <v>43058.19</v>
      </c>
      <c r="CF702">
        <v>0.1</v>
      </c>
      <c r="CG702">
        <v>4305.8190000000004</v>
      </c>
      <c r="CH702">
        <v>38752.370999999999</v>
      </c>
      <c r="CI702">
        <v>387523.71</v>
      </c>
      <c r="CJ702">
        <v>426276.08100000001</v>
      </c>
      <c r="CK702">
        <v>3044.82915</v>
      </c>
    </row>
    <row r="703" spans="62:89" x14ac:dyDescent="0.25">
      <c r="BJ703" s="1" t="s">
        <v>1526</v>
      </c>
      <c r="BK703" s="1" t="s">
        <v>1527</v>
      </c>
      <c r="BL703" s="1" t="str">
        <f>VLOOKUP(BK703,INVENTARIOHABITTA[#All],8,FALSE)</f>
        <v>PREMIUM AA</v>
      </c>
      <c r="BO703" s="1" t="s">
        <v>3087</v>
      </c>
      <c r="BP703" s="1" t="s">
        <v>8373</v>
      </c>
      <c r="BQ703" s="1" t="s">
        <v>7638</v>
      </c>
      <c r="BR703" s="1" t="s">
        <v>7690</v>
      </c>
      <c r="BS703" s="1" t="s">
        <v>16</v>
      </c>
      <c r="BT703" t="s">
        <v>7660</v>
      </c>
      <c r="BU703" s="1" t="s">
        <v>7</v>
      </c>
      <c r="BV703" s="1" t="s">
        <v>146</v>
      </c>
      <c r="BW703">
        <v>145.26</v>
      </c>
      <c r="BX703" s="1" t="s">
        <v>7712</v>
      </c>
      <c r="BY703">
        <v>3044.82915</v>
      </c>
      <c r="BZ703">
        <v>442291.88232899999</v>
      </c>
      <c r="CA703">
        <v>0</v>
      </c>
      <c r="CB703">
        <v>3044.82915</v>
      </c>
      <c r="CC703">
        <v>442291.88232899999</v>
      </c>
      <c r="CD703">
        <v>0.24338339522118307</v>
      </c>
      <c r="CE703">
        <v>107646.5</v>
      </c>
      <c r="CF703">
        <v>0</v>
      </c>
      <c r="CG703">
        <v>0</v>
      </c>
      <c r="CH703">
        <v>107646.5</v>
      </c>
      <c r="CI703">
        <v>334645.38232899999</v>
      </c>
      <c r="CJ703">
        <v>442291.88232899999</v>
      </c>
      <c r="CK703">
        <v>3044.82915</v>
      </c>
    </row>
    <row r="704" spans="62:89" x14ac:dyDescent="0.25">
      <c r="BJ704" s="1" t="s">
        <v>1528</v>
      </c>
      <c r="BK704" s="1" t="s">
        <v>1529</v>
      </c>
      <c r="BL704" s="1" t="str">
        <f>VLOOKUP(BK704,INVENTARIOHABITTA[#All],8,FALSE)</f>
        <v>PREMIUM AA</v>
      </c>
      <c r="BO704" s="1" t="s">
        <v>3089</v>
      </c>
      <c r="BP704" s="1" t="s">
        <v>8374</v>
      </c>
      <c r="BQ704" s="1" t="s">
        <v>7638</v>
      </c>
      <c r="BR704" s="1" t="s">
        <v>7690</v>
      </c>
      <c r="BS704" s="1" t="s">
        <v>16</v>
      </c>
      <c r="BT704">
        <v>40</v>
      </c>
      <c r="BU704" s="1" t="s">
        <v>7</v>
      </c>
      <c r="BV704" s="1" t="s">
        <v>146</v>
      </c>
      <c r="BW704">
        <v>140</v>
      </c>
      <c r="BX704" s="1" t="s">
        <v>7712</v>
      </c>
      <c r="BY704">
        <v>4100.78</v>
      </c>
      <c r="BZ704">
        <v>574109.19999999995</v>
      </c>
      <c r="CA704">
        <v>0.25</v>
      </c>
      <c r="CB704">
        <v>3075.585</v>
      </c>
      <c r="CC704">
        <v>430581.9</v>
      </c>
      <c r="CD704">
        <v>0.1</v>
      </c>
      <c r="CE704">
        <v>43058.19</v>
      </c>
      <c r="CF704">
        <v>0</v>
      </c>
      <c r="CG704">
        <v>0</v>
      </c>
      <c r="CH704">
        <v>43058.19</v>
      </c>
      <c r="CI704">
        <v>387523.71</v>
      </c>
      <c r="CJ704">
        <v>430581.9</v>
      </c>
      <c r="CK704">
        <v>3075.585</v>
      </c>
    </row>
    <row r="705" spans="62:89" x14ac:dyDescent="0.25">
      <c r="BJ705" s="1" t="s">
        <v>1530</v>
      </c>
      <c r="BK705" s="1" t="s">
        <v>1531</v>
      </c>
      <c r="BL705" s="1" t="str">
        <f>VLOOKUP(BK705,INVENTARIOHABITTA[#All],8,FALSE)</f>
        <v>PREMIUM AA</v>
      </c>
      <c r="BO705" s="1" t="s">
        <v>3091</v>
      </c>
      <c r="BP705" s="1" t="s">
        <v>8375</v>
      </c>
      <c r="BQ705" s="1" t="s">
        <v>7638</v>
      </c>
      <c r="BR705" s="1" t="s">
        <v>7690</v>
      </c>
      <c r="BS705" s="1" t="s">
        <v>16</v>
      </c>
      <c r="BT705">
        <v>41</v>
      </c>
      <c r="BU705" s="1" t="s">
        <v>7</v>
      </c>
      <c r="BV705" s="1" t="s">
        <v>146</v>
      </c>
      <c r="BW705">
        <v>140</v>
      </c>
      <c r="BX705" s="1" t="s">
        <v>7712</v>
      </c>
      <c r="BY705">
        <v>4100.78</v>
      </c>
      <c r="BZ705">
        <v>574109.19999999995</v>
      </c>
      <c r="CA705">
        <v>0.25</v>
      </c>
      <c r="CB705">
        <v>3075.585</v>
      </c>
      <c r="CC705">
        <v>430581.9</v>
      </c>
      <c r="CD705">
        <v>0.1</v>
      </c>
      <c r="CE705">
        <v>43058.19</v>
      </c>
      <c r="CF705">
        <v>0</v>
      </c>
      <c r="CG705">
        <v>0</v>
      </c>
      <c r="CH705">
        <v>43058.19</v>
      </c>
      <c r="CI705">
        <v>387523.71</v>
      </c>
      <c r="CJ705">
        <v>430581.9</v>
      </c>
      <c r="CK705">
        <v>3075.585</v>
      </c>
    </row>
    <row r="706" spans="62:89" x14ac:dyDescent="0.25">
      <c r="BJ706" s="1" t="s">
        <v>1532</v>
      </c>
      <c r="BK706" s="1" t="s">
        <v>1533</v>
      </c>
      <c r="BL706" s="1" t="str">
        <f>VLOOKUP(BK706,INVENTARIOHABITTA[#All],8,FALSE)</f>
        <v>PREMIUM AA</v>
      </c>
      <c r="BO706" s="1" t="s">
        <v>3093</v>
      </c>
      <c r="BP706" s="1" t="s">
        <v>8376</v>
      </c>
      <c r="BQ706" s="1" t="s">
        <v>7638</v>
      </c>
      <c r="BR706" s="1" t="s">
        <v>7690</v>
      </c>
      <c r="BS706" s="1" t="s">
        <v>16</v>
      </c>
      <c r="BT706">
        <v>42</v>
      </c>
      <c r="BU706" s="1" t="s">
        <v>7</v>
      </c>
      <c r="BV706" s="1" t="s">
        <v>146</v>
      </c>
      <c r="BW706">
        <v>140</v>
      </c>
      <c r="BX706" s="1" t="s">
        <v>46</v>
      </c>
      <c r="BY706">
        <v>6510</v>
      </c>
      <c r="BZ706">
        <v>911400</v>
      </c>
      <c r="CA706">
        <v>0.25</v>
      </c>
      <c r="CB706">
        <v>4882.5</v>
      </c>
      <c r="CC706">
        <v>683550</v>
      </c>
      <c r="CD706">
        <v>0.1</v>
      </c>
      <c r="CE706">
        <v>68355</v>
      </c>
      <c r="CF706">
        <v>0</v>
      </c>
      <c r="CG706">
        <v>0</v>
      </c>
      <c r="CH706">
        <v>68355</v>
      </c>
      <c r="CI706">
        <v>615195</v>
      </c>
      <c r="CJ706">
        <v>683550</v>
      </c>
      <c r="CK706">
        <v>4882.5</v>
      </c>
    </row>
    <row r="707" spans="62:89" x14ac:dyDescent="0.25">
      <c r="BJ707" s="1" t="s">
        <v>1534</v>
      </c>
      <c r="BK707" s="1" t="s">
        <v>1535</v>
      </c>
      <c r="BL707" s="1" t="str">
        <f>VLOOKUP(BK707,INVENTARIOHABITTA[#All],8,FALSE)</f>
        <v>PREMIUM AA</v>
      </c>
      <c r="BP707" s="1" t="s">
        <v>8376</v>
      </c>
      <c r="BQ707" s="1" t="s">
        <v>7638</v>
      </c>
      <c r="BR707" s="1" t="s">
        <v>7690</v>
      </c>
      <c r="BS707" s="1" t="s">
        <v>16</v>
      </c>
      <c r="BT707">
        <v>42</v>
      </c>
      <c r="BU707" s="1" t="s">
        <v>7</v>
      </c>
      <c r="BV707" s="1" t="s">
        <v>146</v>
      </c>
      <c r="BW707">
        <v>140</v>
      </c>
      <c r="BX707" s="1" t="s">
        <v>7712</v>
      </c>
      <c r="BY707">
        <v>4100.78</v>
      </c>
      <c r="BZ707">
        <v>574109.19999999995</v>
      </c>
      <c r="CA707">
        <v>0.25</v>
      </c>
      <c r="CB707">
        <v>3075.585</v>
      </c>
      <c r="CC707">
        <v>430581.9</v>
      </c>
      <c r="CD707">
        <v>0.1</v>
      </c>
      <c r="CE707">
        <v>43058.19</v>
      </c>
      <c r="CF707">
        <v>0</v>
      </c>
      <c r="CG707">
        <v>0</v>
      </c>
      <c r="CH707">
        <v>43058.19</v>
      </c>
      <c r="CI707">
        <v>387523.71</v>
      </c>
      <c r="CJ707">
        <v>430581.9</v>
      </c>
      <c r="CK707">
        <v>3075.585</v>
      </c>
    </row>
    <row r="708" spans="62:89" x14ac:dyDescent="0.25">
      <c r="BJ708" s="1" t="s">
        <v>1536</v>
      </c>
      <c r="BK708" s="1" t="s">
        <v>1537</v>
      </c>
      <c r="BL708" s="1" t="str">
        <f>VLOOKUP(BK708,INVENTARIOHABITTA[#All],8,FALSE)</f>
        <v>PREMIUM AA</v>
      </c>
      <c r="BP708" s="1" t="s">
        <v>8377</v>
      </c>
      <c r="BQ708" s="1" t="s">
        <v>7638</v>
      </c>
      <c r="BR708" s="1" t="s">
        <v>7690</v>
      </c>
      <c r="BS708" s="1" t="s">
        <v>16</v>
      </c>
      <c r="BT708">
        <v>43</v>
      </c>
      <c r="BU708" s="1" t="s">
        <v>7</v>
      </c>
      <c r="BV708" s="1" t="s">
        <v>146</v>
      </c>
      <c r="BW708">
        <v>140</v>
      </c>
      <c r="BX708" s="1" t="s">
        <v>7712</v>
      </c>
      <c r="BY708">
        <v>4100.78</v>
      </c>
      <c r="BZ708">
        <v>574109.19999999995</v>
      </c>
      <c r="CA708">
        <v>0.25</v>
      </c>
      <c r="CB708">
        <v>3075.585</v>
      </c>
      <c r="CC708">
        <v>430581.9</v>
      </c>
      <c r="CD708">
        <v>0.1</v>
      </c>
      <c r="CE708">
        <v>43058.19</v>
      </c>
      <c r="CF708">
        <v>0</v>
      </c>
      <c r="CG708">
        <v>0</v>
      </c>
      <c r="CH708">
        <v>43058.19</v>
      </c>
      <c r="CI708">
        <v>387523.71</v>
      </c>
      <c r="CJ708">
        <v>430581.9</v>
      </c>
      <c r="CK708">
        <v>3075.585</v>
      </c>
    </row>
    <row r="709" spans="62:89" x14ac:dyDescent="0.25">
      <c r="BJ709" s="1" t="s">
        <v>1538</v>
      </c>
      <c r="BK709" s="1" t="s">
        <v>1539</v>
      </c>
      <c r="BL709" s="1" t="str">
        <f>VLOOKUP(BK709,INVENTARIOHABITTA[#All],8,FALSE)</f>
        <v>ESTANDAR AA</v>
      </c>
      <c r="BO709" s="1" t="s">
        <v>3095</v>
      </c>
      <c r="BP709" s="1" t="s">
        <v>8378</v>
      </c>
      <c r="BQ709" s="1" t="s">
        <v>7638</v>
      </c>
      <c r="BR709" s="1" t="s">
        <v>7690</v>
      </c>
      <c r="BS709" s="1" t="s">
        <v>16</v>
      </c>
      <c r="BT709" t="s">
        <v>7810</v>
      </c>
      <c r="BU709" s="1" t="s">
        <v>7</v>
      </c>
      <c r="BV709" s="1" t="s">
        <v>146</v>
      </c>
      <c r="BW709">
        <v>140.22999999999999</v>
      </c>
      <c r="BX709" s="1" t="s">
        <v>7712</v>
      </c>
      <c r="BY709"/>
      <c r="BZ709">
        <v>0</v>
      </c>
      <c r="CA709">
        <v>0</v>
      </c>
      <c r="CB709">
        <v>3075.585</v>
      </c>
      <c r="CC709">
        <v>431289.28454999998</v>
      </c>
      <c r="CD709">
        <v>0.26456539517102667</v>
      </c>
      <c r="CE709">
        <v>114104.22000000012</v>
      </c>
      <c r="CF709">
        <v>0</v>
      </c>
      <c r="CG709">
        <v>0</v>
      </c>
      <c r="CH709">
        <v>114104.22000000012</v>
      </c>
      <c r="CI709">
        <v>317185.06454999989</v>
      </c>
      <c r="CJ709">
        <v>431289.28454999998</v>
      </c>
      <c r="CK709">
        <v>3075.585</v>
      </c>
    </row>
    <row r="710" spans="62:89" x14ac:dyDescent="0.25">
      <c r="BJ710" s="1" t="s">
        <v>1540</v>
      </c>
      <c r="BK710" s="1" t="s">
        <v>1541</v>
      </c>
      <c r="BL710" s="1" t="str">
        <f>VLOOKUP(BK710,INVENTARIOHABITTA[#All],8,FALSE)</f>
        <v>ESTANDAR AA</v>
      </c>
      <c r="BO710" s="1" t="s">
        <v>3097</v>
      </c>
      <c r="BP710" s="1" t="s">
        <v>8379</v>
      </c>
      <c r="BQ710" s="1" t="s">
        <v>7638</v>
      </c>
      <c r="BR710" s="1" t="s">
        <v>7690</v>
      </c>
      <c r="BS710" s="1" t="s">
        <v>16</v>
      </c>
      <c r="BT710">
        <v>44</v>
      </c>
      <c r="BU710" s="1" t="s">
        <v>7</v>
      </c>
      <c r="BV710" s="1" t="s">
        <v>146</v>
      </c>
      <c r="BW710">
        <v>107.8</v>
      </c>
      <c r="BX710" s="1" t="s">
        <v>7712</v>
      </c>
      <c r="BY710">
        <v>4100.78</v>
      </c>
      <c r="BZ710">
        <v>442064.08399999997</v>
      </c>
      <c r="CA710">
        <v>0.25</v>
      </c>
      <c r="CB710">
        <v>3075.585</v>
      </c>
      <c r="CC710">
        <v>331548.06300000002</v>
      </c>
      <c r="CD710">
        <v>0.1</v>
      </c>
      <c r="CE710">
        <v>33154.806300000004</v>
      </c>
      <c r="CF710">
        <v>0</v>
      </c>
      <c r="CG710">
        <v>0</v>
      </c>
      <c r="CH710">
        <v>33154.806300000004</v>
      </c>
      <c r="CI710">
        <v>298393.25670000003</v>
      </c>
      <c r="CJ710">
        <v>331548.06300000002</v>
      </c>
      <c r="CK710">
        <v>3075.5850000000005</v>
      </c>
    </row>
    <row r="711" spans="62:89" x14ac:dyDescent="0.25">
      <c r="BJ711" s="1" t="s">
        <v>1542</v>
      </c>
      <c r="BK711" s="1" t="s">
        <v>1543</v>
      </c>
      <c r="BL711" s="1" t="str">
        <f>VLOOKUP(BK711,INVENTARIOHABITTA[#All],8,FALSE)</f>
        <v>ESTANDAR AA</v>
      </c>
      <c r="BO711" s="1" t="s">
        <v>3099</v>
      </c>
      <c r="BP711" s="1" t="s">
        <v>8380</v>
      </c>
      <c r="BQ711" s="1" t="s">
        <v>7638</v>
      </c>
      <c r="BR711" s="1" t="s">
        <v>7690</v>
      </c>
      <c r="BS711" s="1" t="s">
        <v>16</v>
      </c>
      <c r="BT711">
        <v>45</v>
      </c>
      <c r="BU711" s="1" t="s">
        <v>7</v>
      </c>
      <c r="BV711" s="1" t="s">
        <v>1961</v>
      </c>
      <c r="BW711">
        <v>128</v>
      </c>
      <c r="BX711" s="1" t="s">
        <v>7712</v>
      </c>
      <c r="BY711">
        <v>3905.5</v>
      </c>
      <c r="BZ711">
        <v>499904</v>
      </c>
      <c r="CA711">
        <v>0.25</v>
      </c>
      <c r="CB711">
        <v>2929.125</v>
      </c>
      <c r="CC711">
        <v>374928</v>
      </c>
      <c r="CD711">
        <v>0.1</v>
      </c>
      <c r="CE711">
        <v>37492.800000000003</v>
      </c>
      <c r="CF711">
        <v>0</v>
      </c>
      <c r="CG711">
        <v>0</v>
      </c>
      <c r="CH711">
        <v>37492.800000000003</v>
      </c>
      <c r="CI711">
        <v>337435.2</v>
      </c>
      <c r="CJ711">
        <v>374928</v>
      </c>
      <c r="CK711">
        <v>2929.125</v>
      </c>
    </row>
    <row r="712" spans="62:89" x14ac:dyDescent="0.25">
      <c r="BJ712" s="1" t="s">
        <v>1544</v>
      </c>
      <c r="BK712" s="1" t="s">
        <v>1545</v>
      </c>
      <c r="BL712" s="1" t="str">
        <f>VLOOKUP(BK712,INVENTARIOHABITTA[#All],8,FALSE)</f>
        <v>ESTANDAR AA</v>
      </c>
      <c r="BO712" s="1" t="s">
        <v>3101</v>
      </c>
      <c r="BP712" s="1" t="s">
        <v>8381</v>
      </c>
      <c r="BQ712" s="1" t="s">
        <v>7638</v>
      </c>
      <c r="BR712" s="1" t="s">
        <v>7690</v>
      </c>
      <c r="BS712" s="1" t="s">
        <v>16</v>
      </c>
      <c r="BT712">
        <v>46</v>
      </c>
      <c r="BU712" s="1" t="s">
        <v>7</v>
      </c>
      <c r="BV712" s="1" t="s">
        <v>1961</v>
      </c>
      <c r="BW712">
        <v>128</v>
      </c>
      <c r="BX712" s="1" t="s">
        <v>7712</v>
      </c>
      <c r="BY712">
        <v>3905.5</v>
      </c>
      <c r="BZ712">
        <v>499904</v>
      </c>
      <c r="CA712">
        <v>0.25</v>
      </c>
      <c r="CB712">
        <v>2929.125</v>
      </c>
      <c r="CC712">
        <v>374928</v>
      </c>
      <c r="CD712">
        <v>0.1</v>
      </c>
      <c r="CE712">
        <v>37492.800000000003</v>
      </c>
      <c r="CF712">
        <v>0</v>
      </c>
      <c r="CG712">
        <v>0</v>
      </c>
      <c r="CH712">
        <v>37492.800000000003</v>
      </c>
      <c r="CI712">
        <v>337435.2</v>
      </c>
      <c r="CJ712">
        <v>374928</v>
      </c>
      <c r="CK712">
        <v>2929.125</v>
      </c>
    </row>
    <row r="713" spans="62:89" x14ac:dyDescent="0.25">
      <c r="BJ713" s="1" t="s">
        <v>1546</v>
      </c>
      <c r="BK713" s="1" t="s">
        <v>1547</v>
      </c>
      <c r="BL713" s="1" t="str">
        <f>VLOOKUP(BK713,INVENTARIOHABITTA[#All],8,FALSE)</f>
        <v>ESTANDAR AA</v>
      </c>
      <c r="BO713" s="1" t="s">
        <v>3103</v>
      </c>
      <c r="BP713" s="1" t="s">
        <v>8382</v>
      </c>
      <c r="BQ713" s="1" t="s">
        <v>7638</v>
      </c>
      <c r="BR713" s="1" t="s">
        <v>7690</v>
      </c>
      <c r="BS713" s="1" t="s">
        <v>16</v>
      </c>
      <c r="BT713">
        <v>47</v>
      </c>
      <c r="BU713" s="1" t="s">
        <v>7</v>
      </c>
      <c r="BV713" s="1" t="s">
        <v>1961</v>
      </c>
      <c r="BW713">
        <v>128</v>
      </c>
      <c r="BX713" s="1" t="s">
        <v>7712</v>
      </c>
      <c r="BY713">
        <v>3905.5</v>
      </c>
      <c r="BZ713">
        <v>499904</v>
      </c>
      <c r="CA713">
        <v>0.25</v>
      </c>
      <c r="CB713">
        <v>2929.125</v>
      </c>
      <c r="CC713">
        <v>374928</v>
      </c>
      <c r="CD713">
        <v>0.1</v>
      </c>
      <c r="CE713">
        <v>37492.800000000003</v>
      </c>
      <c r="CF713">
        <v>0.1</v>
      </c>
      <c r="CG713">
        <v>3749.2800000000007</v>
      </c>
      <c r="CH713">
        <v>33743.520000000004</v>
      </c>
      <c r="CI713">
        <v>337435.2</v>
      </c>
      <c r="CJ713">
        <v>371178.72000000003</v>
      </c>
      <c r="CK713">
        <v>2899.8337500000002</v>
      </c>
    </row>
    <row r="714" spans="62:89" x14ac:dyDescent="0.25">
      <c r="BJ714" s="1" t="s">
        <v>1548</v>
      </c>
      <c r="BK714" s="1" t="s">
        <v>1549</v>
      </c>
      <c r="BL714" s="1" t="str">
        <f>VLOOKUP(BK714,INVENTARIOHABITTA[#All],8,FALSE)</f>
        <v>ESTANDAR AA</v>
      </c>
      <c r="BO714" s="1" t="s">
        <v>3105</v>
      </c>
      <c r="BP714" s="1" t="s">
        <v>8383</v>
      </c>
      <c r="BQ714" s="1" t="s">
        <v>7638</v>
      </c>
      <c r="BR714" s="1" t="s">
        <v>7690</v>
      </c>
      <c r="BS714" s="1" t="s">
        <v>16</v>
      </c>
      <c r="BT714">
        <v>48</v>
      </c>
      <c r="BU714" s="1" t="s">
        <v>7</v>
      </c>
      <c r="BV714" s="1" t="s">
        <v>1961</v>
      </c>
      <c r="BW714">
        <v>128</v>
      </c>
      <c r="BX714" s="1" t="s">
        <v>7712</v>
      </c>
      <c r="BY714">
        <v>3905.5</v>
      </c>
      <c r="BZ714">
        <v>499904</v>
      </c>
      <c r="CA714">
        <v>0.25</v>
      </c>
      <c r="CB714">
        <v>2929.125</v>
      </c>
      <c r="CC714">
        <v>374928</v>
      </c>
      <c r="CD714">
        <v>0.1</v>
      </c>
      <c r="CE714">
        <v>37492.800000000003</v>
      </c>
      <c r="CF714">
        <v>0</v>
      </c>
      <c r="CG714">
        <v>0</v>
      </c>
      <c r="CH714">
        <v>37492.800000000003</v>
      </c>
      <c r="CI714">
        <v>337435.2</v>
      </c>
      <c r="CJ714">
        <v>374928</v>
      </c>
      <c r="CK714">
        <v>2929.125</v>
      </c>
    </row>
    <row r="715" spans="62:89" x14ac:dyDescent="0.25">
      <c r="BJ715" s="1" t="s">
        <v>1550</v>
      </c>
      <c r="BK715" s="1" t="s">
        <v>1551</v>
      </c>
      <c r="BL715" s="1" t="str">
        <f>VLOOKUP(BK715,INVENTARIOHABITTA[#All],8,FALSE)</f>
        <v>ESTANDAR AA</v>
      </c>
      <c r="BO715" s="1" t="s">
        <v>3107</v>
      </c>
      <c r="BP715" s="1" t="s">
        <v>8384</v>
      </c>
      <c r="BQ715" s="1" t="s">
        <v>7638</v>
      </c>
      <c r="BR715" s="1" t="s">
        <v>7690</v>
      </c>
      <c r="BS715" s="1" t="s">
        <v>16</v>
      </c>
      <c r="BT715">
        <v>49</v>
      </c>
      <c r="BU715" s="1" t="s">
        <v>7</v>
      </c>
      <c r="BV715" s="1" t="s">
        <v>1961</v>
      </c>
      <c r="BW715">
        <v>128</v>
      </c>
      <c r="BX715" s="1" t="s">
        <v>7712</v>
      </c>
      <c r="BY715">
        <v>3905.5</v>
      </c>
      <c r="BZ715">
        <v>499904</v>
      </c>
      <c r="CA715">
        <v>0.25</v>
      </c>
      <c r="CB715">
        <v>2929.125</v>
      </c>
      <c r="CC715">
        <v>374928</v>
      </c>
      <c r="CD715">
        <v>0.1</v>
      </c>
      <c r="CE715">
        <v>37492.800000000003</v>
      </c>
      <c r="CF715">
        <v>0</v>
      </c>
      <c r="CG715">
        <v>0</v>
      </c>
      <c r="CH715">
        <v>37492.800000000003</v>
      </c>
      <c r="CI715">
        <v>337435.2</v>
      </c>
      <c r="CJ715">
        <v>374928</v>
      </c>
      <c r="CK715">
        <v>2929.125</v>
      </c>
    </row>
    <row r="716" spans="62:89" x14ac:dyDescent="0.25">
      <c r="BJ716" s="1" t="s">
        <v>1552</v>
      </c>
      <c r="BK716" s="1" t="s">
        <v>1553</v>
      </c>
      <c r="BL716" s="1" t="str">
        <f>VLOOKUP(BK716,INVENTARIOHABITTA[#All],8,FALSE)</f>
        <v>PREMIUM AA</v>
      </c>
      <c r="BO716" s="1" t="s">
        <v>3109</v>
      </c>
      <c r="BP716" s="1" t="s">
        <v>8385</v>
      </c>
      <c r="BQ716" s="1" t="s">
        <v>7638</v>
      </c>
      <c r="BR716" s="1" t="s">
        <v>7690</v>
      </c>
      <c r="BS716" s="1" t="s">
        <v>16</v>
      </c>
      <c r="BT716" t="s">
        <v>8386</v>
      </c>
      <c r="BU716" s="1" t="s">
        <v>7</v>
      </c>
      <c r="BV716" s="1" t="s">
        <v>146</v>
      </c>
      <c r="BW716">
        <v>128</v>
      </c>
      <c r="BX716" s="1" t="s">
        <v>7712</v>
      </c>
      <c r="BY716">
        <v>4100.78</v>
      </c>
      <c r="BZ716">
        <v>524899.83999999997</v>
      </c>
      <c r="CA716">
        <v>0.25</v>
      </c>
      <c r="CB716">
        <v>3075.585</v>
      </c>
      <c r="CC716">
        <v>393674.88</v>
      </c>
      <c r="CD716">
        <v>0.1</v>
      </c>
      <c r="CE716">
        <v>39367.488000000005</v>
      </c>
      <c r="CF716">
        <v>0.1</v>
      </c>
      <c r="CG716">
        <v>3936.7488000000008</v>
      </c>
      <c r="CH716">
        <v>35430.739200000004</v>
      </c>
      <c r="CI716">
        <v>354307.39199999999</v>
      </c>
      <c r="CJ716">
        <v>389738.1312</v>
      </c>
      <c r="CK716">
        <v>3044.82915</v>
      </c>
    </row>
    <row r="717" spans="62:89" x14ac:dyDescent="0.25">
      <c r="BJ717" s="1" t="s">
        <v>1554</v>
      </c>
      <c r="BK717" s="1" t="s">
        <v>1555</v>
      </c>
      <c r="BL717" s="1" t="str">
        <f>VLOOKUP(BK717,INVENTARIOHABITTA[#All],8,FALSE)</f>
        <v>PREMIUM AA</v>
      </c>
      <c r="BP717" s="1" t="s">
        <v>8387</v>
      </c>
      <c r="BQ717" s="1" t="s">
        <v>7638</v>
      </c>
      <c r="BR717" s="1" t="s">
        <v>7690</v>
      </c>
      <c r="BS717" s="1" t="s">
        <v>16</v>
      </c>
      <c r="BT717">
        <v>50</v>
      </c>
      <c r="BU717" s="1" t="s">
        <v>7</v>
      </c>
      <c r="BV717" s="1" t="s">
        <v>146</v>
      </c>
      <c r="BW717">
        <v>128</v>
      </c>
      <c r="BX717" s="1" t="s">
        <v>7712</v>
      </c>
      <c r="BY717">
        <v>4100.78</v>
      </c>
      <c r="BZ717">
        <v>524899.83999999997</v>
      </c>
      <c r="CA717">
        <v>0.25</v>
      </c>
      <c r="CB717">
        <v>3075.585</v>
      </c>
      <c r="CC717">
        <v>393674.88</v>
      </c>
      <c r="CD717">
        <v>0.1</v>
      </c>
      <c r="CE717">
        <v>39367.488000000005</v>
      </c>
      <c r="CF717">
        <v>0.1</v>
      </c>
      <c r="CG717">
        <v>3936.7488000000008</v>
      </c>
      <c r="CH717">
        <v>35430.739200000004</v>
      </c>
      <c r="CI717">
        <v>354307.39199999999</v>
      </c>
      <c r="CJ717">
        <v>389738.1312</v>
      </c>
      <c r="CK717">
        <v>3044.82915</v>
      </c>
    </row>
    <row r="718" spans="62:89" x14ac:dyDescent="0.25">
      <c r="BJ718" s="1" t="s">
        <v>1556</v>
      </c>
      <c r="BK718" s="1" t="s">
        <v>1557</v>
      </c>
      <c r="BL718" s="1" t="str">
        <f>VLOOKUP(BK718,INVENTARIOHABITTA[#All],8,FALSE)</f>
        <v>PREMIUM AAA</v>
      </c>
      <c r="BO718" s="1" t="s">
        <v>3111</v>
      </c>
      <c r="BP718" s="1" t="s">
        <v>8388</v>
      </c>
      <c r="BQ718" s="1" t="s">
        <v>7638</v>
      </c>
      <c r="BR718" s="1" t="s">
        <v>7690</v>
      </c>
      <c r="BS718" s="1" t="s">
        <v>16</v>
      </c>
      <c r="BT718">
        <v>51</v>
      </c>
      <c r="BU718" s="1" t="s">
        <v>7</v>
      </c>
      <c r="BV718" s="1" t="s">
        <v>146</v>
      </c>
      <c r="BW718">
        <v>128</v>
      </c>
      <c r="BX718" s="1" t="s">
        <v>7712</v>
      </c>
      <c r="BY718">
        <v>3905.5</v>
      </c>
      <c r="BZ718">
        <v>499904</v>
      </c>
      <c r="CA718">
        <v>0.25</v>
      </c>
      <c r="CB718">
        <v>2929.125</v>
      </c>
      <c r="CC718">
        <v>374928</v>
      </c>
      <c r="CD718">
        <v>0.1</v>
      </c>
      <c r="CE718">
        <v>37492.800000000003</v>
      </c>
      <c r="CF718">
        <v>0.1</v>
      </c>
      <c r="CG718">
        <v>3749.2800000000007</v>
      </c>
      <c r="CH718">
        <v>33743.520000000004</v>
      </c>
      <c r="CI718">
        <v>337435.2</v>
      </c>
      <c r="CJ718">
        <v>371178.72000000003</v>
      </c>
      <c r="CK718">
        <v>2899.8337500000002</v>
      </c>
    </row>
    <row r="719" spans="62:89" x14ac:dyDescent="0.25">
      <c r="BJ719" s="1" t="s">
        <v>1559</v>
      </c>
      <c r="BK719" s="1" t="s">
        <v>1560</v>
      </c>
      <c r="BL719" s="1" t="str">
        <f>VLOOKUP(BK719,INVENTARIOHABITTA[#All],8,FALSE)</f>
        <v>PREMIUM AA</v>
      </c>
      <c r="BO719" s="1" t="s">
        <v>3113</v>
      </c>
      <c r="BP719" s="1" t="s">
        <v>8389</v>
      </c>
      <c r="BQ719" s="1" t="s">
        <v>7638</v>
      </c>
      <c r="BR719" s="1" t="s">
        <v>7690</v>
      </c>
      <c r="BS719" s="1" t="s">
        <v>16</v>
      </c>
      <c r="BT719">
        <v>52</v>
      </c>
      <c r="BU719" s="1" t="s">
        <v>7</v>
      </c>
      <c r="BV719" s="1" t="s">
        <v>1961</v>
      </c>
      <c r="BW719">
        <v>128</v>
      </c>
      <c r="BX719" s="1" t="s">
        <v>7712</v>
      </c>
      <c r="BY719">
        <v>3905.5</v>
      </c>
      <c r="BZ719">
        <v>499904</v>
      </c>
      <c r="CA719">
        <v>0.25</v>
      </c>
      <c r="CB719">
        <v>2929.125</v>
      </c>
      <c r="CC719">
        <v>374928</v>
      </c>
      <c r="CD719">
        <v>0.1</v>
      </c>
      <c r="CE719">
        <v>37492.800000000003</v>
      </c>
      <c r="CF719">
        <v>0.1</v>
      </c>
      <c r="CG719">
        <v>3749.2800000000007</v>
      </c>
      <c r="CH719">
        <v>33743.520000000004</v>
      </c>
      <c r="CI719">
        <v>337435.2</v>
      </c>
      <c r="CJ719">
        <v>371178.72000000003</v>
      </c>
      <c r="CK719">
        <v>2899.8337500000002</v>
      </c>
    </row>
    <row r="720" spans="62:89" x14ac:dyDescent="0.25">
      <c r="BJ720" s="1" t="s">
        <v>1561</v>
      </c>
      <c r="BK720" s="1" t="s">
        <v>1562</v>
      </c>
      <c r="BL720" s="1" t="str">
        <f>VLOOKUP(BK720,INVENTARIOHABITTA[#All],8,FALSE)</f>
        <v>PREMIUM AA</v>
      </c>
      <c r="BO720" s="1" t="s">
        <v>3115</v>
      </c>
      <c r="BP720" s="1" t="s">
        <v>8390</v>
      </c>
      <c r="BQ720" s="1" t="s">
        <v>7638</v>
      </c>
      <c r="BR720" s="1" t="s">
        <v>7690</v>
      </c>
      <c r="BS720" s="1" t="s">
        <v>16</v>
      </c>
      <c r="BT720">
        <v>53</v>
      </c>
      <c r="BU720" s="1" t="s">
        <v>7</v>
      </c>
      <c r="BV720" s="1" t="s">
        <v>1961</v>
      </c>
      <c r="BW720">
        <v>128</v>
      </c>
      <c r="BX720" s="1" t="s">
        <v>7712</v>
      </c>
      <c r="BY720">
        <v>3905.5</v>
      </c>
      <c r="BZ720">
        <v>499904</v>
      </c>
      <c r="CA720">
        <v>0.25</v>
      </c>
      <c r="CB720">
        <v>2929.125</v>
      </c>
      <c r="CC720">
        <v>374928</v>
      </c>
      <c r="CD720">
        <v>0.1</v>
      </c>
      <c r="CE720">
        <v>37492.800000000003</v>
      </c>
      <c r="CF720">
        <v>0</v>
      </c>
      <c r="CG720">
        <v>0</v>
      </c>
      <c r="CH720">
        <v>37492.800000000003</v>
      </c>
      <c r="CI720">
        <v>337435.2</v>
      </c>
      <c r="CJ720">
        <v>374928</v>
      </c>
      <c r="CK720">
        <v>2929.125</v>
      </c>
    </row>
    <row r="721" spans="62:89" x14ac:dyDescent="0.25">
      <c r="BJ721" s="1" t="s">
        <v>1563</v>
      </c>
      <c r="BK721" s="1" t="s">
        <v>1564</v>
      </c>
      <c r="BL721" s="1" t="str">
        <f>VLOOKUP(BK721,INVENTARIOHABITTA[#All],8,FALSE)</f>
        <v>PREMIUM AA</v>
      </c>
      <c r="BO721" s="1" t="s">
        <v>3117</v>
      </c>
      <c r="BP721" s="1" t="s">
        <v>8391</v>
      </c>
      <c r="BQ721" s="1" t="s">
        <v>7638</v>
      </c>
      <c r="BR721" s="1" t="s">
        <v>7690</v>
      </c>
      <c r="BS721" s="1" t="s">
        <v>16</v>
      </c>
      <c r="BT721">
        <v>54</v>
      </c>
      <c r="BU721" s="1" t="s">
        <v>7</v>
      </c>
      <c r="BV721" s="1" t="s">
        <v>1961</v>
      </c>
      <c r="BW721">
        <v>128</v>
      </c>
      <c r="BX721" s="1" t="s">
        <v>7712</v>
      </c>
      <c r="BY721">
        <v>3905.5</v>
      </c>
      <c r="BZ721">
        <v>499904</v>
      </c>
      <c r="CA721">
        <v>0.25</v>
      </c>
      <c r="CB721">
        <v>2929.125</v>
      </c>
      <c r="CC721">
        <v>374928</v>
      </c>
      <c r="CD721">
        <v>0.1</v>
      </c>
      <c r="CE721">
        <v>37492.800000000003</v>
      </c>
      <c r="CF721">
        <v>0</v>
      </c>
      <c r="CG721">
        <v>0</v>
      </c>
      <c r="CH721">
        <v>37492.800000000003</v>
      </c>
      <c r="CI721">
        <v>337435.2</v>
      </c>
      <c r="CJ721">
        <v>374928</v>
      </c>
      <c r="CK721">
        <v>2929.125</v>
      </c>
    </row>
    <row r="722" spans="62:89" x14ac:dyDescent="0.25">
      <c r="BJ722" s="1" t="s">
        <v>1565</v>
      </c>
      <c r="BK722" s="1" t="s">
        <v>1566</v>
      </c>
      <c r="BL722" s="1" t="str">
        <f>VLOOKUP(BK722,INVENTARIOHABITTA[#All],8,FALSE)</f>
        <v>PREMIUM AA</v>
      </c>
      <c r="BO722" s="1" t="s">
        <v>3119</v>
      </c>
      <c r="BP722" s="1" t="s">
        <v>8392</v>
      </c>
      <c r="BQ722" s="1" t="s">
        <v>7638</v>
      </c>
      <c r="BR722" s="1" t="s">
        <v>7690</v>
      </c>
      <c r="BS722" s="1" t="s">
        <v>16</v>
      </c>
      <c r="BT722">
        <v>55</v>
      </c>
      <c r="BU722" s="1" t="s">
        <v>7</v>
      </c>
      <c r="BV722" s="1" t="s">
        <v>1961</v>
      </c>
      <c r="BW722">
        <v>128</v>
      </c>
      <c r="BX722" s="1" t="s">
        <v>7712</v>
      </c>
      <c r="BY722">
        <v>3905.5</v>
      </c>
      <c r="BZ722">
        <v>499904</v>
      </c>
      <c r="CA722">
        <v>0.25</v>
      </c>
      <c r="CB722">
        <v>2929.125</v>
      </c>
      <c r="CC722">
        <v>374928</v>
      </c>
      <c r="CD722">
        <v>0.1</v>
      </c>
      <c r="CE722">
        <v>37492.800000000003</v>
      </c>
      <c r="CF722">
        <v>0</v>
      </c>
      <c r="CG722">
        <v>0</v>
      </c>
      <c r="CH722">
        <v>37492.800000000003</v>
      </c>
      <c r="CI722">
        <v>337435.2</v>
      </c>
      <c r="CJ722">
        <v>374928</v>
      </c>
      <c r="CK722">
        <v>2929.125</v>
      </c>
    </row>
    <row r="723" spans="62:89" x14ac:dyDescent="0.25">
      <c r="BJ723" s="1" t="s">
        <v>1567</v>
      </c>
      <c r="BK723" s="1" t="s">
        <v>1568</v>
      </c>
      <c r="BL723" s="1" t="str">
        <f>VLOOKUP(BK723,INVENTARIOHABITTA[#All],8,FALSE)</f>
        <v>PREMIUM AA</v>
      </c>
      <c r="BP723" s="1" t="s">
        <v>8393</v>
      </c>
      <c r="BQ723" s="1" t="s">
        <v>7638</v>
      </c>
      <c r="BR723" s="1" t="s">
        <v>7690</v>
      </c>
      <c r="BS723" s="1" t="s">
        <v>16</v>
      </c>
      <c r="BT723">
        <v>56</v>
      </c>
      <c r="BU723" s="1" t="s">
        <v>7</v>
      </c>
      <c r="BV723" s="1" t="s">
        <v>146</v>
      </c>
      <c r="BW723">
        <v>141.38999999999999</v>
      </c>
      <c r="BX723" s="1" t="s">
        <v>7712</v>
      </c>
      <c r="BY723">
        <v>4100.78</v>
      </c>
      <c r="BZ723">
        <v>579809.28419999988</v>
      </c>
      <c r="CA723">
        <v>0.3</v>
      </c>
      <c r="CB723">
        <v>2870.5459999999998</v>
      </c>
      <c r="CC723">
        <v>405866.49893999996</v>
      </c>
      <c r="CD723">
        <v>0.10000000000000002</v>
      </c>
      <c r="CE723">
        <v>40586.649894000002</v>
      </c>
      <c r="CF723">
        <v>0.1</v>
      </c>
      <c r="CG723">
        <v>4058.6649894000002</v>
      </c>
      <c r="CH723">
        <v>36527.984904600002</v>
      </c>
      <c r="CI723">
        <v>365279.84904599993</v>
      </c>
      <c r="CJ723">
        <v>401807.83395059995</v>
      </c>
      <c r="CK723">
        <v>2841.8405399999997</v>
      </c>
    </row>
    <row r="724" spans="62:89" x14ac:dyDescent="0.25">
      <c r="BJ724" s="1" t="s">
        <v>1569</v>
      </c>
      <c r="BK724" s="1" t="s">
        <v>1570</v>
      </c>
      <c r="BL724" s="1" t="str">
        <f>VLOOKUP(BK724,INVENTARIOHABITTA[#All],8,FALSE)</f>
        <v>PREMIUM AA</v>
      </c>
      <c r="BO724" s="1" t="s">
        <v>3121</v>
      </c>
      <c r="BP724" s="1" t="s">
        <v>8394</v>
      </c>
      <c r="BQ724" s="1" t="s">
        <v>7638</v>
      </c>
      <c r="BR724" s="1" t="s">
        <v>7690</v>
      </c>
      <c r="BS724" s="1" t="s">
        <v>16</v>
      </c>
      <c r="BT724" t="s">
        <v>8395</v>
      </c>
      <c r="BU724" s="1" t="s">
        <v>7</v>
      </c>
      <c r="BV724" s="1" t="s">
        <v>146</v>
      </c>
      <c r="BW724">
        <v>151.85</v>
      </c>
      <c r="BX724" s="1" t="s">
        <v>7712</v>
      </c>
      <c r="BY724">
        <v>2841.8405399999997</v>
      </c>
      <c r="BZ724">
        <v>431533.48599899991</v>
      </c>
      <c r="CA724">
        <v>0</v>
      </c>
      <c r="CB724">
        <v>2841.8405399999997</v>
      </c>
      <c r="CC724">
        <v>431533.48599899991</v>
      </c>
      <c r="CD724">
        <v>0.2759414596165915</v>
      </c>
      <c r="CE724">
        <v>119077.98</v>
      </c>
      <c r="CF724">
        <v>0</v>
      </c>
      <c r="CG724">
        <v>0</v>
      </c>
      <c r="CH724">
        <v>119077.98</v>
      </c>
      <c r="CI724">
        <v>312455.50599899993</v>
      </c>
      <c r="CJ724">
        <v>431533.48599899991</v>
      </c>
      <c r="CK724">
        <v>2841.8405399999997</v>
      </c>
    </row>
    <row r="725" spans="62:89" x14ac:dyDescent="0.25">
      <c r="BJ725" s="1" t="s">
        <v>1571</v>
      </c>
      <c r="BK725" s="1" t="s">
        <v>1572</v>
      </c>
      <c r="BL725" s="1" t="str">
        <f>VLOOKUP(BK725,INVENTARIOHABITTA[#All],8,FALSE)</f>
        <v>PREMIUM AA</v>
      </c>
      <c r="BO725" s="1" t="s">
        <v>3123</v>
      </c>
      <c r="BP725" s="1" t="s">
        <v>8396</v>
      </c>
      <c r="BQ725" s="1" t="s">
        <v>7638</v>
      </c>
      <c r="BR725" s="1" t="s">
        <v>7690</v>
      </c>
      <c r="BS725" s="1" t="s">
        <v>16</v>
      </c>
      <c r="BT725">
        <v>57</v>
      </c>
      <c r="BU725" s="1" t="s">
        <v>7</v>
      </c>
      <c r="BV725" s="1" t="s">
        <v>146</v>
      </c>
      <c r="BW725">
        <v>176.18</v>
      </c>
      <c r="BX725" s="1" t="s">
        <v>7712</v>
      </c>
      <c r="BY725">
        <v>4100.78</v>
      </c>
      <c r="BZ725">
        <v>722475.42039999994</v>
      </c>
      <c r="CA725">
        <v>0.25</v>
      </c>
      <c r="CB725">
        <v>3075.585</v>
      </c>
      <c r="CC725">
        <v>541856.56530000002</v>
      </c>
      <c r="CD725">
        <v>0.1</v>
      </c>
      <c r="CE725">
        <v>54185.656530000007</v>
      </c>
      <c r="CF725">
        <v>0.10000000000000002</v>
      </c>
      <c r="CG725">
        <v>5418.5656530000015</v>
      </c>
      <c r="CH725">
        <v>48767.09087700001</v>
      </c>
      <c r="CI725">
        <v>487670.90876999998</v>
      </c>
      <c r="CJ725">
        <v>536437.99964699999</v>
      </c>
      <c r="CK725">
        <v>3044.82915</v>
      </c>
    </row>
    <row r="726" spans="62:89" x14ac:dyDescent="0.25">
      <c r="BJ726" s="1" t="s">
        <v>1573</v>
      </c>
      <c r="BK726" s="1" t="s">
        <v>1574</v>
      </c>
      <c r="BL726" s="1" t="str">
        <f>VLOOKUP(BK726,INVENTARIOHABITTA[#All],8,FALSE)</f>
        <v>PREMIUM AA</v>
      </c>
      <c r="BO726" s="1" t="s">
        <v>3125</v>
      </c>
      <c r="BP726" s="1" t="s">
        <v>8397</v>
      </c>
      <c r="BQ726" s="1" t="s">
        <v>7638</v>
      </c>
      <c r="BR726" s="1" t="s">
        <v>7690</v>
      </c>
      <c r="BS726" s="1" t="s">
        <v>16</v>
      </c>
      <c r="BT726">
        <v>58</v>
      </c>
      <c r="BU726" s="1" t="s">
        <v>7</v>
      </c>
      <c r="BV726" s="1" t="s">
        <v>1961</v>
      </c>
      <c r="BW726">
        <v>128</v>
      </c>
      <c r="BX726" s="1" t="s">
        <v>7712</v>
      </c>
      <c r="BY726">
        <v>3905.5</v>
      </c>
      <c r="BZ726">
        <v>499904</v>
      </c>
      <c r="CA726">
        <v>0.25</v>
      </c>
      <c r="CB726">
        <v>2929.125</v>
      </c>
      <c r="CC726">
        <v>374928</v>
      </c>
      <c r="CD726">
        <v>0.1</v>
      </c>
      <c r="CE726">
        <v>37492.800000000003</v>
      </c>
      <c r="CF726">
        <v>0.1</v>
      </c>
      <c r="CG726">
        <v>3749.2800000000007</v>
      </c>
      <c r="CH726">
        <v>33743.520000000004</v>
      </c>
      <c r="CI726">
        <v>337435.2</v>
      </c>
      <c r="CJ726">
        <v>371178.72000000003</v>
      </c>
      <c r="CK726">
        <v>2899.8337500000002</v>
      </c>
    </row>
    <row r="727" spans="62:89" x14ac:dyDescent="0.25">
      <c r="BJ727" s="1" t="s">
        <v>1575</v>
      </c>
      <c r="BK727" s="1" t="s">
        <v>1576</v>
      </c>
      <c r="BL727" s="1" t="str">
        <f>VLOOKUP(BK727,INVENTARIOHABITTA[#All],8,FALSE)</f>
        <v>ESTANDAR AA</v>
      </c>
      <c r="BO727" s="1" t="s">
        <v>3127</v>
      </c>
      <c r="BP727" s="1" t="s">
        <v>8398</v>
      </c>
      <c r="BQ727" s="1" t="s">
        <v>7638</v>
      </c>
      <c r="BR727" s="1" t="s">
        <v>7690</v>
      </c>
      <c r="BS727" s="1" t="s">
        <v>16</v>
      </c>
      <c r="BT727" t="s">
        <v>8399</v>
      </c>
      <c r="BU727" s="1" t="s">
        <v>7</v>
      </c>
      <c r="BV727" s="1" t="s">
        <v>1961</v>
      </c>
      <c r="BW727">
        <v>128</v>
      </c>
      <c r="BX727" s="1" t="s">
        <v>7764</v>
      </c>
      <c r="BY727">
        <v>4480</v>
      </c>
      <c r="BZ727">
        <v>573440</v>
      </c>
      <c r="CA727">
        <v>0.2</v>
      </c>
      <c r="CB727">
        <v>3584</v>
      </c>
      <c r="CC727">
        <v>458752</v>
      </c>
      <c r="CD727">
        <v>0.1</v>
      </c>
      <c r="CE727">
        <v>45875.200000000004</v>
      </c>
      <c r="CF727">
        <v>0.1</v>
      </c>
      <c r="CG727">
        <v>4587.5200000000004</v>
      </c>
      <c r="CH727">
        <v>41287.680000000008</v>
      </c>
      <c r="CI727">
        <v>412876.79999999999</v>
      </c>
      <c r="CJ727">
        <v>454164.47999999998</v>
      </c>
      <c r="CK727">
        <v>3548.16</v>
      </c>
    </row>
    <row r="728" spans="62:89" x14ac:dyDescent="0.25">
      <c r="BJ728" s="1" t="s">
        <v>1577</v>
      </c>
      <c r="BK728" s="1" t="s">
        <v>1578</v>
      </c>
      <c r="BL728" s="1" t="str">
        <f>VLOOKUP(BK728,INVENTARIOHABITTA[#All],8,FALSE)</f>
        <v>ESTANDAR AA</v>
      </c>
      <c r="BP728" s="1" t="s">
        <v>8400</v>
      </c>
      <c r="BQ728" s="1" t="s">
        <v>7638</v>
      </c>
      <c r="BR728" s="1" t="s">
        <v>7690</v>
      </c>
      <c r="BS728" s="1" t="s">
        <v>16</v>
      </c>
      <c r="BT728">
        <v>59</v>
      </c>
      <c r="BU728" s="1" t="s">
        <v>7</v>
      </c>
      <c r="BV728" s="1" t="s">
        <v>1961</v>
      </c>
      <c r="BW728">
        <v>128</v>
      </c>
      <c r="BX728" s="1" t="s">
        <v>7764</v>
      </c>
      <c r="BY728">
        <v>4480</v>
      </c>
      <c r="BZ728">
        <v>573440</v>
      </c>
      <c r="CA728">
        <v>0.2</v>
      </c>
      <c r="CB728">
        <v>3584</v>
      </c>
      <c r="CC728">
        <v>458752</v>
      </c>
      <c r="CD728">
        <v>0.1</v>
      </c>
      <c r="CE728">
        <v>45875.200000000004</v>
      </c>
      <c r="CF728">
        <v>0.1</v>
      </c>
      <c r="CG728">
        <v>4587.5200000000004</v>
      </c>
      <c r="CH728">
        <v>41287.680000000008</v>
      </c>
      <c r="CI728">
        <v>412876.79999999999</v>
      </c>
      <c r="CJ728">
        <v>454164.47999999998</v>
      </c>
      <c r="CK728">
        <v>3548.16</v>
      </c>
    </row>
    <row r="729" spans="62:89" x14ac:dyDescent="0.25">
      <c r="BJ729" s="1" t="s">
        <v>1579</v>
      </c>
      <c r="BK729" s="1" t="s">
        <v>1580</v>
      </c>
      <c r="BL729" s="1" t="str">
        <f>VLOOKUP(BK729,INVENTARIOHABITTA[#All],8,FALSE)</f>
        <v>PREMIUM AA</v>
      </c>
      <c r="BO729" s="1" t="s">
        <v>3129</v>
      </c>
      <c r="BP729" s="1" t="s">
        <v>8401</v>
      </c>
      <c r="BQ729" s="1" t="s">
        <v>7638</v>
      </c>
      <c r="BR729" s="1" t="s">
        <v>7690</v>
      </c>
      <c r="BS729" s="1" t="s">
        <v>16</v>
      </c>
      <c r="BT729">
        <v>60</v>
      </c>
      <c r="BU729" s="1" t="s">
        <v>7</v>
      </c>
      <c r="BV729" s="1" t="s">
        <v>1961</v>
      </c>
      <c r="BW729">
        <v>128</v>
      </c>
      <c r="BX729" s="1" t="s">
        <v>7712</v>
      </c>
      <c r="BY729">
        <v>3905.5</v>
      </c>
      <c r="BZ729">
        <v>499904</v>
      </c>
      <c r="CA729">
        <v>0.25</v>
      </c>
      <c r="CB729">
        <v>2929.125</v>
      </c>
      <c r="CC729">
        <v>374928</v>
      </c>
      <c r="CD729">
        <v>0.1</v>
      </c>
      <c r="CE729">
        <v>37492.800000000003</v>
      </c>
      <c r="CF729">
        <v>0</v>
      </c>
      <c r="CG729">
        <v>0</v>
      </c>
      <c r="CH729">
        <v>37492.800000000003</v>
      </c>
      <c r="CI729">
        <v>337435.2</v>
      </c>
      <c r="CJ729">
        <v>374928</v>
      </c>
      <c r="CK729">
        <v>2929.125</v>
      </c>
    </row>
    <row r="730" spans="62:89" x14ac:dyDescent="0.25">
      <c r="BJ730" s="1" t="s">
        <v>1581</v>
      </c>
      <c r="BK730" s="1" t="s">
        <v>1582</v>
      </c>
      <c r="BL730" s="1" t="str">
        <f>VLOOKUP(BK730,INVENTARIOHABITTA[#All],8,FALSE)</f>
        <v>PREMIUM A</v>
      </c>
      <c r="BO730" s="1" t="s">
        <v>3131</v>
      </c>
      <c r="BP730" s="1" t="s">
        <v>8402</v>
      </c>
      <c r="BQ730" s="1" t="s">
        <v>7638</v>
      </c>
      <c r="BR730" s="1" t="s">
        <v>7690</v>
      </c>
      <c r="BS730" s="1" t="s">
        <v>16</v>
      </c>
      <c r="BT730">
        <v>61</v>
      </c>
      <c r="BU730" s="1" t="s">
        <v>7</v>
      </c>
      <c r="BV730" s="1" t="s">
        <v>1961</v>
      </c>
      <c r="BW730">
        <v>128</v>
      </c>
      <c r="BX730" s="1" t="s">
        <v>7712</v>
      </c>
      <c r="BY730">
        <v>3905.5</v>
      </c>
      <c r="BZ730">
        <v>499904</v>
      </c>
      <c r="CA730">
        <v>0.25</v>
      </c>
      <c r="CB730">
        <v>2929.125</v>
      </c>
      <c r="CC730">
        <v>374928</v>
      </c>
      <c r="CD730">
        <v>0.1</v>
      </c>
      <c r="CE730">
        <v>37492.800000000003</v>
      </c>
      <c r="CF730">
        <v>0</v>
      </c>
      <c r="CG730">
        <v>0</v>
      </c>
      <c r="CH730">
        <v>37492.800000000003</v>
      </c>
      <c r="CI730">
        <v>337435.2</v>
      </c>
      <c r="CJ730">
        <v>374928</v>
      </c>
      <c r="CK730">
        <v>2929.125</v>
      </c>
    </row>
    <row r="731" spans="62:89" x14ac:dyDescent="0.25">
      <c r="BJ731" s="1" t="s">
        <v>1583</v>
      </c>
      <c r="BK731" s="1" t="s">
        <v>1584</v>
      </c>
      <c r="BL731" s="1" t="str">
        <f>VLOOKUP(BK731,INVENTARIOHABITTA[#All],8,FALSE)</f>
        <v>ESTANDAR A</v>
      </c>
      <c r="BP731" s="1" t="s">
        <v>8403</v>
      </c>
      <c r="BQ731" s="1" t="s">
        <v>7638</v>
      </c>
      <c r="BR731" s="1" t="s">
        <v>7690</v>
      </c>
      <c r="BS731" s="1" t="s">
        <v>16</v>
      </c>
      <c r="BT731">
        <v>62</v>
      </c>
      <c r="BU731" s="1" t="s">
        <v>7</v>
      </c>
      <c r="BV731" s="1" t="s">
        <v>146</v>
      </c>
      <c r="BW731">
        <v>128</v>
      </c>
      <c r="BX731" s="1" t="s">
        <v>7712</v>
      </c>
      <c r="BY731">
        <v>4100.78</v>
      </c>
      <c r="BZ731">
        <v>524899.83999999997</v>
      </c>
      <c r="CA731">
        <v>0.25</v>
      </c>
      <c r="CB731">
        <v>3075.585</v>
      </c>
      <c r="CC731">
        <v>393674.88</v>
      </c>
      <c r="CD731">
        <v>0.1</v>
      </c>
      <c r="CE731">
        <v>39367.488000000005</v>
      </c>
      <c r="CF731">
        <v>0.1</v>
      </c>
      <c r="CG731">
        <v>3936.7488000000008</v>
      </c>
      <c r="CH731">
        <v>35430.739200000004</v>
      </c>
      <c r="CI731">
        <v>354307.39199999999</v>
      </c>
      <c r="CJ731">
        <v>389738.1312</v>
      </c>
      <c r="CK731">
        <v>3044.82915</v>
      </c>
    </row>
    <row r="732" spans="62:89" x14ac:dyDescent="0.25">
      <c r="BJ732" s="1" t="s">
        <v>1585</v>
      </c>
      <c r="BK732" s="1" t="s">
        <v>1586</v>
      </c>
      <c r="BL732" s="1" t="str">
        <f>VLOOKUP(BK732,INVENTARIOHABITTA[#All],8,FALSE)</f>
        <v>ESTANDAR A</v>
      </c>
      <c r="BO732" s="1" t="s">
        <v>3133</v>
      </c>
      <c r="BP732" s="1" t="s">
        <v>8404</v>
      </c>
      <c r="BQ732" s="1" t="s">
        <v>7638</v>
      </c>
      <c r="BR732" s="1" t="s">
        <v>7655</v>
      </c>
      <c r="BS732" s="1" t="s">
        <v>17</v>
      </c>
      <c r="BT732" t="s">
        <v>8405</v>
      </c>
      <c r="BU732" s="1" t="s">
        <v>7</v>
      </c>
      <c r="BV732" s="1" t="s">
        <v>1961</v>
      </c>
      <c r="BW732">
        <v>128</v>
      </c>
      <c r="BX732" s="1" t="s">
        <v>7712</v>
      </c>
      <c r="BY732">
        <v>4100.78</v>
      </c>
      <c r="BZ732">
        <v>524899.83999999997</v>
      </c>
      <c r="CA732">
        <v>0.25</v>
      </c>
      <c r="CB732">
        <v>3044.82915</v>
      </c>
      <c r="CC732">
        <v>389738.1312</v>
      </c>
      <c r="CD732">
        <v>0.1</v>
      </c>
      <c r="CE732">
        <v>102355.32</v>
      </c>
      <c r="CF732">
        <v>0</v>
      </c>
      <c r="CG732">
        <v>0</v>
      </c>
      <c r="CH732">
        <v>102355.32</v>
      </c>
      <c r="CI732">
        <v>287382.8112</v>
      </c>
      <c r="CJ732">
        <v>389738.1312</v>
      </c>
      <c r="CK732">
        <v>3044.82915</v>
      </c>
    </row>
    <row r="733" spans="62:89" x14ac:dyDescent="0.25">
      <c r="BJ733" s="1" t="s">
        <v>1587</v>
      </c>
      <c r="BK733" s="1" t="s">
        <v>1588</v>
      </c>
      <c r="BL733" s="1" t="str">
        <f>VLOOKUP(BK733,INVENTARIOHABITTA[#All],8,FALSE)</f>
        <v>ESTANDAR A</v>
      </c>
      <c r="BO733" s="1" t="s">
        <v>3135</v>
      </c>
      <c r="BP733" s="1" t="s">
        <v>8406</v>
      </c>
      <c r="BQ733" s="1" t="s">
        <v>7638</v>
      </c>
      <c r="BR733" s="1" t="s">
        <v>7690</v>
      </c>
      <c r="BS733" s="1" t="s">
        <v>16</v>
      </c>
      <c r="BT733">
        <v>63</v>
      </c>
      <c r="BU733" s="1" t="s">
        <v>7</v>
      </c>
      <c r="BV733" s="1" t="s">
        <v>146</v>
      </c>
      <c r="BW733">
        <v>128</v>
      </c>
      <c r="BX733" s="1" t="s">
        <v>7712</v>
      </c>
      <c r="BY733">
        <v>4100.78</v>
      </c>
      <c r="BZ733">
        <v>524899.83999999997</v>
      </c>
      <c r="CA733">
        <v>0.25</v>
      </c>
      <c r="CB733">
        <v>3075.585</v>
      </c>
      <c r="CC733">
        <v>393674.88</v>
      </c>
      <c r="CD733">
        <v>0.1</v>
      </c>
      <c r="CE733">
        <v>39367.488000000005</v>
      </c>
      <c r="CF733">
        <v>0.1</v>
      </c>
      <c r="CG733">
        <v>3936.7488000000008</v>
      </c>
      <c r="CH733">
        <v>35430.739200000004</v>
      </c>
      <c r="CI733">
        <v>354307.39199999999</v>
      </c>
      <c r="CJ733">
        <v>389738.1312</v>
      </c>
      <c r="CK733">
        <v>3044.82915</v>
      </c>
    </row>
    <row r="734" spans="62:89" x14ac:dyDescent="0.25">
      <c r="BJ734" s="1" t="s">
        <v>1589</v>
      </c>
      <c r="BK734" s="1" t="s">
        <v>1590</v>
      </c>
      <c r="BL734" s="1" t="str">
        <f>VLOOKUP(BK734,INVENTARIOHABITTA[#All],8,FALSE)</f>
        <v>PREMIUM A</v>
      </c>
      <c r="BO734" s="1" t="s">
        <v>3137</v>
      </c>
      <c r="BP734" s="1" t="s">
        <v>8407</v>
      </c>
      <c r="BQ734" s="1" t="s">
        <v>7638</v>
      </c>
      <c r="BR734" s="1" t="s">
        <v>7690</v>
      </c>
      <c r="BS734" s="1" t="s">
        <v>16</v>
      </c>
      <c r="BT734">
        <v>64</v>
      </c>
      <c r="BU734" s="1" t="s">
        <v>7</v>
      </c>
      <c r="BV734" s="1" t="s">
        <v>146</v>
      </c>
      <c r="BW734">
        <v>128</v>
      </c>
      <c r="BX734" s="1" t="s">
        <v>7712</v>
      </c>
      <c r="BY734">
        <v>4100.78</v>
      </c>
      <c r="BZ734">
        <v>524899.83999999997</v>
      </c>
      <c r="CA734">
        <v>0.25</v>
      </c>
      <c r="CB734">
        <v>3075.585</v>
      </c>
      <c r="CC734">
        <v>393674.88</v>
      </c>
      <c r="CD734">
        <v>0.1</v>
      </c>
      <c r="CE734">
        <v>39367.488000000005</v>
      </c>
      <c r="CF734">
        <v>0.1</v>
      </c>
      <c r="CG734">
        <v>3936.7488000000008</v>
      </c>
      <c r="CH734">
        <v>35430.739200000004</v>
      </c>
      <c r="CI734">
        <v>354307.39199999999</v>
      </c>
      <c r="CJ734">
        <v>389738.1312</v>
      </c>
      <c r="CK734">
        <v>3044.82915</v>
      </c>
    </row>
    <row r="735" spans="62:89" x14ac:dyDescent="0.25">
      <c r="BJ735" s="1" t="s">
        <v>1591</v>
      </c>
      <c r="BK735" s="1" t="s">
        <v>1592</v>
      </c>
      <c r="BL735" s="1" t="str">
        <f>VLOOKUP(BK735,INVENTARIOHABITTA[#All],8,FALSE)</f>
        <v>PREMIUM A</v>
      </c>
      <c r="BP735" s="1" t="s">
        <v>8408</v>
      </c>
      <c r="BQ735" s="1" t="s">
        <v>7638</v>
      </c>
      <c r="BR735" s="1" t="s">
        <v>7690</v>
      </c>
      <c r="BS735" s="1" t="s">
        <v>16</v>
      </c>
      <c r="BT735">
        <v>65</v>
      </c>
      <c r="BU735" s="1" t="s">
        <v>7</v>
      </c>
      <c r="BV735" s="1" t="s">
        <v>146</v>
      </c>
      <c r="BW735">
        <v>128</v>
      </c>
      <c r="BX735" s="1" t="s">
        <v>7712</v>
      </c>
      <c r="BY735">
        <v>4100.78</v>
      </c>
      <c r="BZ735">
        <v>524899.83999999997</v>
      </c>
      <c r="CA735">
        <v>0.25</v>
      </c>
      <c r="CB735">
        <v>3075.585</v>
      </c>
      <c r="CC735">
        <v>393674.88</v>
      </c>
      <c r="CD735">
        <v>0.1</v>
      </c>
      <c r="CE735">
        <v>39367.488000000005</v>
      </c>
      <c r="CF735">
        <v>0.1</v>
      </c>
      <c r="CG735">
        <v>3936.7488000000008</v>
      </c>
      <c r="CH735">
        <v>35430.739200000004</v>
      </c>
      <c r="CI735">
        <v>354307.39199999999</v>
      </c>
      <c r="CJ735">
        <v>389738.1312</v>
      </c>
      <c r="CK735">
        <v>3044.82915</v>
      </c>
    </row>
    <row r="736" spans="62:89" x14ac:dyDescent="0.25">
      <c r="BJ736" s="1" t="s">
        <v>1593</v>
      </c>
      <c r="BK736" s="1" t="s">
        <v>1594</v>
      </c>
      <c r="BL736" s="1" t="str">
        <f>VLOOKUP(BK736,INVENTARIOHABITTA[#All],8,FALSE)</f>
        <v>ESTANDAR A</v>
      </c>
      <c r="BO736" s="1" t="s">
        <v>3139</v>
      </c>
      <c r="BP736" s="1" t="s">
        <v>8409</v>
      </c>
      <c r="BQ736" s="1" t="s">
        <v>7638</v>
      </c>
      <c r="BR736" s="1" t="s">
        <v>7690</v>
      </c>
      <c r="BS736" s="1" t="s">
        <v>16</v>
      </c>
      <c r="BT736" t="s">
        <v>8410</v>
      </c>
      <c r="BU736" s="1" t="s">
        <v>7</v>
      </c>
      <c r="BV736" s="1" t="s">
        <v>146</v>
      </c>
      <c r="BW736">
        <v>128</v>
      </c>
      <c r="BX736" s="1" t="s">
        <v>7712</v>
      </c>
      <c r="BY736">
        <v>3044.82915</v>
      </c>
      <c r="BZ736">
        <v>524899.83999999997</v>
      </c>
      <c r="CA736">
        <v>0</v>
      </c>
      <c r="CB736">
        <v>3044.82915</v>
      </c>
      <c r="CC736">
        <v>389738.1312</v>
      </c>
      <c r="CD736">
        <v>0.1</v>
      </c>
      <c r="CE736">
        <v>132346.99</v>
      </c>
      <c r="CF736">
        <v>0</v>
      </c>
      <c r="CG736">
        <v>0</v>
      </c>
      <c r="CH736">
        <v>132346.99</v>
      </c>
      <c r="CI736">
        <v>257391.14120000001</v>
      </c>
      <c r="CJ736">
        <v>389738.1312</v>
      </c>
      <c r="CK736">
        <v>3044.82915</v>
      </c>
    </row>
    <row r="737" spans="62:89" x14ac:dyDescent="0.25">
      <c r="BJ737" s="1" t="s">
        <v>1595</v>
      </c>
      <c r="BK737" s="1" t="s">
        <v>1596</v>
      </c>
      <c r="BL737" s="1" t="str">
        <f>VLOOKUP(BK737,INVENTARIOHABITTA[#All],8,FALSE)</f>
        <v>ESTANDAR A</v>
      </c>
      <c r="BO737" s="1" t="s">
        <v>3141</v>
      </c>
      <c r="BP737" s="1" t="s">
        <v>8411</v>
      </c>
      <c r="BQ737" s="1" t="s">
        <v>7638</v>
      </c>
      <c r="BR737" s="1" t="s">
        <v>7690</v>
      </c>
      <c r="BS737" s="1" t="s">
        <v>16</v>
      </c>
      <c r="BT737">
        <v>66</v>
      </c>
      <c r="BU737" s="1" t="s">
        <v>7</v>
      </c>
      <c r="BV737" s="1" t="s">
        <v>146</v>
      </c>
      <c r="BW737">
        <v>159.38999999999999</v>
      </c>
      <c r="BX737" s="1" t="s">
        <v>7712</v>
      </c>
      <c r="BY737">
        <v>4100.78</v>
      </c>
      <c r="BZ737">
        <v>653623.32419999992</v>
      </c>
      <c r="CA737">
        <v>0.25</v>
      </c>
      <c r="CB737">
        <v>3075.585</v>
      </c>
      <c r="CC737">
        <v>490217.49314999994</v>
      </c>
      <c r="CD737">
        <v>0.1</v>
      </c>
      <c r="CE737">
        <v>49021.749314999994</v>
      </c>
      <c r="CF737">
        <v>0</v>
      </c>
      <c r="CG737">
        <v>0</v>
      </c>
      <c r="CH737">
        <v>49021.749314999994</v>
      </c>
      <c r="CI737">
        <v>441195.74383499997</v>
      </c>
      <c r="CJ737">
        <v>490217.49314999999</v>
      </c>
      <c r="CK737">
        <v>3075.585</v>
      </c>
    </row>
    <row r="738" spans="62:89" x14ac:dyDescent="0.25">
      <c r="BJ738" s="1" t="s">
        <v>1597</v>
      </c>
      <c r="BK738" s="1" t="s">
        <v>1598</v>
      </c>
      <c r="BL738" s="1" t="str">
        <f>VLOOKUP(BK738,INVENTARIOHABITTA[#All],8,FALSE)</f>
        <v>ESTANDAR A</v>
      </c>
      <c r="BO738" s="1" t="s">
        <v>3143</v>
      </c>
      <c r="BP738" s="1" t="s">
        <v>8412</v>
      </c>
      <c r="BQ738" s="1" t="s">
        <v>7638</v>
      </c>
      <c r="BR738" s="1" t="s">
        <v>7690</v>
      </c>
      <c r="BS738" s="1" t="s">
        <v>16</v>
      </c>
      <c r="BT738">
        <v>67</v>
      </c>
      <c r="BU738" s="1" t="s">
        <v>7</v>
      </c>
      <c r="BV738" s="1" t="s">
        <v>1961</v>
      </c>
      <c r="BW738">
        <v>144</v>
      </c>
      <c r="BX738" s="1" t="s">
        <v>7712</v>
      </c>
      <c r="BY738">
        <v>3905.5</v>
      </c>
      <c r="BZ738">
        <v>562392</v>
      </c>
      <c r="CA738">
        <v>0.25</v>
      </c>
      <c r="CB738">
        <v>2929.125</v>
      </c>
      <c r="CC738">
        <v>421794</v>
      </c>
      <c r="CD738">
        <v>9.9999834042210189E-2</v>
      </c>
      <c r="CE738">
        <v>42179.33</v>
      </c>
      <c r="CF738">
        <v>0.1</v>
      </c>
      <c r="CG738">
        <v>4217.933</v>
      </c>
      <c r="CH738">
        <v>37961.397000000004</v>
      </c>
      <c r="CI738">
        <v>379614.6</v>
      </c>
      <c r="CJ738">
        <v>417575.99699999997</v>
      </c>
      <c r="CK738">
        <v>2899.8333124999999</v>
      </c>
    </row>
    <row r="739" spans="62:89" x14ac:dyDescent="0.25">
      <c r="BJ739" s="1" t="s">
        <v>1599</v>
      </c>
      <c r="BK739" s="1" t="s">
        <v>1600</v>
      </c>
      <c r="BL739" s="1" t="str">
        <f>VLOOKUP(BK739,INVENTARIOHABITTA[#All],8,FALSE)</f>
        <v>ESTANDAR A</v>
      </c>
      <c r="BO739" s="1" t="s">
        <v>3145</v>
      </c>
      <c r="BP739" s="1" t="s">
        <v>8413</v>
      </c>
      <c r="BQ739" s="1" t="s">
        <v>7638</v>
      </c>
      <c r="BR739" s="1" t="s">
        <v>7690</v>
      </c>
      <c r="BS739" s="1" t="s">
        <v>16</v>
      </c>
      <c r="BT739">
        <v>68</v>
      </c>
      <c r="BU739" s="1" t="s">
        <v>7</v>
      </c>
      <c r="BV739" s="1" t="s">
        <v>1961</v>
      </c>
      <c r="BW739">
        <v>144</v>
      </c>
      <c r="BX739" s="1" t="s">
        <v>7712</v>
      </c>
      <c r="BY739">
        <v>3905.5</v>
      </c>
      <c r="BZ739">
        <v>562392</v>
      </c>
      <c r="CA739">
        <v>0.25</v>
      </c>
      <c r="CB739">
        <v>2929.125</v>
      </c>
      <c r="CC739">
        <v>421794</v>
      </c>
      <c r="CD739">
        <v>0.1</v>
      </c>
      <c r="CE739">
        <v>42179.4</v>
      </c>
      <c r="CF739">
        <v>0.1</v>
      </c>
      <c r="CG739">
        <v>4217.9400000000005</v>
      </c>
      <c r="CH739">
        <v>37961.46</v>
      </c>
      <c r="CI739">
        <v>379614.6</v>
      </c>
      <c r="CJ739">
        <v>417576.06</v>
      </c>
      <c r="CK739">
        <v>2899.8337499999998</v>
      </c>
    </row>
    <row r="740" spans="62:89" x14ac:dyDescent="0.25">
      <c r="BJ740" s="1" t="s">
        <v>1601</v>
      </c>
      <c r="BK740" s="1" t="s">
        <v>1602</v>
      </c>
      <c r="BL740" s="1" t="str">
        <f>VLOOKUP(BK740,INVENTARIOHABITTA[#All],8,FALSE)</f>
        <v>ESTANDAR A</v>
      </c>
      <c r="BO740" s="1" t="s">
        <v>3147</v>
      </c>
      <c r="BP740" s="1" t="s">
        <v>8414</v>
      </c>
      <c r="BQ740" s="1" t="s">
        <v>7638</v>
      </c>
      <c r="BR740" s="1" t="s">
        <v>7690</v>
      </c>
      <c r="BS740" s="1" t="s">
        <v>16</v>
      </c>
      <c r="BT740">
        <v>69</v>
      </c>
      <c r="BU740" s="1" t="s">
        <v>7</v>
      </c>
      <c r="BV740" s="1" t="s">
        <v>1961</v>
      </c>
      <c r="BW740">
        <v>144</v>
      </c>
      <c r="BX740" s="1" t="s">
        <v>7712</v>
      </c>
      <c r="BY740">
        <v>3905.5</v>
      </c>
      <c r="BZ740">
        <v>562392</v>
      </c>
      <c r="CA740">
        <v>0.25</v>
      </c>
      <c r="CB740">
        <v>2929.125</v>
      </c>
      <c r="CC740">
        <v>421794</v>
      </c>
      <c r="CD740">
        <v>9.9999834042210189E-2</v>
      </c>
      <c r="CE740">
        <v>42179.33</v>
      </c>
      <c r="CF740">
        <v>0.1</v>
      </c>
      <c r="CG740">
        <v>4217.933</v>
      </c>
      <c r="CH740">
        <v>37961.397000000004</v>
      </c>
      <c r="CI740">
        <v>379614.6</v>
      </c>
      <c r="CJ740">
        <v>417575.99699999997</v>
      </c>
      <c r="CK740">
        <v>2899.8333124999999</v>
      </c>
    </row>
    <row r="741" spans="62:89" x14ac:dyDescent="0.25">
      <c r="BJ741" s="1" t="s">
        <v>1603</v>
      </c>
      <c r="BK741" s="1" t="s">
        <v>1604</v>
      </c>
      <c r="BL741" s="1" t="str">
        <f>VLOOKUP(BK741,INVENTARIOHABITTA[#All],8,FALSE)</f>
        <v>PREMIUM A</v>
      </c>
      <c r="BO741" s="1" t="s">
        <v>3149</v>
      </c>
      <c r="BP741" s="1" t="s">
        <v>8415</v>
      </c>
      <c r="BQ741" s="1" t="s">
        <v>7638</v>
      </c>
      <c r="BR741" s="1" t="s">
        <v>7690</v>
      </c>
      <c r="BS741" s="1" t="s">
        <v>16</v>
      </c>
      <c r="BT741">
        <v>70</v>
      </c>
      <c r="BU741" s="1" t="s">
        <v>7</v>
      </c>
      <c r="BV741" s="1" t="s">
        <v>1961</v>
      </c>
      <c r="BW741">
        <v>144</v>
      </c>
      <c r="BX741" s="1" t="s">
        <v>7712</v>
      </c>
      <c r="BY741">
        <v>3905.5</v>
      </c>
      <c r="BZ741">
        <v>562392</v>
      </c>
      <c r="CA741">
        <v>0.25</v>
      </c>
      <c r="CB741">
        <v>2929.125</v>
      </c>
      <c r="CC741">
        <v>421794</v>
      </c>
      <c r="CD741">
        <v>0.1</v>
      </c>
      <c r="CE741">
        <v>42179.4</v>
      </c>
      <c r="CF741">
        <v>0.1</v>
      </c>
      <c r="CG741">
        <v>4217.9400000000005</v>
      </c>
      <c r="CH741">
        <v>37961.46</v>
      </c>
      <c r="CI741">
        <v>379614.6</v>
      </c>
      <c r="CJ741">
        <v>417576.06</v>
      </c>
      <c r="CK741">
        <v>2899.8337499999998</v>
      </c>
    </row>
    <row r="742" spans="62:89" x14ac:dyDescent="0.25">
      <c r="BJ742" s="1" t="s">
        <v>1605</v>
      </c>
      <c r="BK742" s="1" t="s">
        <v>1606</v>
      </c>
      <c r="BL742" s="1" t="str">
        <f>VLOOKUP(BK742,INVENTARIOHABITTA[#All],8,FALSE)</f>
        <v>PREMIUM AA</v>
      </c>
      <c r="BP742" s="1" t="s">
        <v>8416</v>
      </c>
      <c r="BQ742" s="1" t="s">
        <v>7638</v>
      </c>
      <c r="BR742" s="1" t="s">
        <v>7690</v>
      </c>
      <c r="BS742" s="1" t="s">
        <v>16</v>
      </c>
      <c r="BT742">
        <v>71</v>
      </c>
      <c r="BU742" s="1" t="s">
        <v>7</v>
      </c>
      <c r="BV742" s="1" t="s">
        <v>146</v>
      </c>
      <c r="BW742">
        <v>144</v>
      </c>
      <c r="BX742" s="1" t="s">
        <v>7712</v>
      </c>
      <c r="BY742">
        <v>4100.78</v>
      </c>
      <c r="BZ742">
        <v>590512.31999999995</v>
      </c>
      <c r="CA742">
        <v>0.25</v>
      </c>
      <c r="CB742">
        <v>3075.585</v>
      </c>
      <c r="CC742">
        <v>442884.24</v>
      </c>
      <c r="CD742">
        <v>0.1</v>
      </c>
      <c r="CE742">
        <v>44288.423999999999</v>
      </c>
      <c r="CF742">
        <v>0.1</v>
      </c>
      <c r="CG742">
        <v>4428.8424000000005</v>
      </c>
      <c r="CH742">
        <v>39859.581599999998</v>
      </c>
      <c r="CI742">
        <v>398595.81599999999</v>
      </c>
      <c r="CJ742">
        <v>438455.39759999997</v>
      </c>
      <c r="CK742">
        <v>3044.8291499999996</v>
      </c>
    </row>
    <row r="743" spans="62:89" x14ac:dyDescent="0.25">
      <c r="BJ743" s="1" t="s">
        <v>1607</v>
      </c>
      <c r="BK743" s="1" t="s">
        <v>1608</v>
      </c>
      <c r="BL743" s="1" t="str">
        <f>VLOOKUP(BK743,INVENTARIOHABITTA[#All],8,FALSE)</f>
        <v>ESTANDAR A</v>
      </c>
      <c r="BO743" s="1" t="s">
        <v>3151</v>
      </c>
      <c r="BP743" s="1" t="s">
        <v>8417</v>
      </c>
      <c r="BQ743" s="1" t="s">
        <v>7638</v>
      </c>
      <c r="BR743" s="1" t="s">
        <v>7690</v>
      </c>
      <c r="BS743" s="1" t="s">
        <v>16</v>
      </c>
      <c r="BT743">
        <v>72</v>
      </c>
      <c r="BU743" s="1" t="s">
        <v>7</v>
      </c>
      <c r="BV743" s="1" t="s">
        <v>146</v>
      </c>
      <c r="BW743">
        <v>140.9</v>
      </c>
      <c r="BX743" s="1" t="s">
        <v>7712</v>
      </c>
      <c r="BY743">
        <v>4100.78</v>
      </c>
      <c r="BZ743">
        <v>577799.902</v>
      </c>
      <c r="CA743">
        <v>0.25</v>
      </c>
      <c r="CB743">
        <v>3075.585</v>
      </c>
      <c r="CC743">
        <v>433349.9265</v>
      </c>
      <c r="CD743">
        <v>0.1</v>
      </c>
      <c r="CE743">
        <v>43334.99265</v>
      </c>
      <c r="CF743">
        <v>0.1</v>
      </c>
      <c r="CG743">
        <v>4333.4992650000004</v>
      </c>
      <c r="CH743">
        <v>39001.493385000002</v>
      </c>
      <c r="CI743">
        <v>390014.93385000003</v>
      </c>
      <c r="CJ743">
        <v>429016.42723500001</v>
      </c>
      <c r="CK743">
        <v>3044.82915</v>
      </c>
    </row>
    <row r="744" spans="62:89" x14ac:dyDescent="0.25">
      <c r="BJ744" s="1" t="s">
        <v>1609</v>
      </c>
      <c r="BK744" s="1" t="s">
        <v>1610</v>
      </c>
      <c r="BL744" s="1" t="str">
        <f>VLOOKUP(BK744,INVENTARIOHABITTA[#All],8,FALSE)</f>
        <v>ESTANDAR A</v>
      </c>
      <c r="BO744" s="1" t="s">
        <v>3153</v>
      </c>
      <c r="BP744" s="1" t="s">
        <v>8418</v>
      </c>
      <c r="BQ744" s="1" t="s">
        <v>7638</v>
      </c>
      <c r="BR744" s="1" t="s">
        <v>7690</v>
      </c>
      <c r="BS744" s="1" t="s">
        <v>16</v>
      </c>
      <c r="BT744">
        <v>73</v>
      </c>
      <c r="BU744" s="1" t="s">
        <v>7</v>
      </c>
      <c r="BV744" s="1" t="s">
        <v>1961</v>
      </c>
      <c r="BW744">
        <v>140.47999999999999</v>
      </c>
      <c r="BX744" s="1" t="s">
        <v>7712</v>
      </c>
      <c r="BY744">
        <v>3905.5</v>
      </c>
      <c r="BZ744">
        <v>548644.64</v>
      </c>
      <c r="CA744">
        <v>0.25</v>
      </c>
      <c r="CB744">
        <v>2929.125</v>
      </c>
      <c r="CC744">
        <v>411483.48</v>
      </c>
      <c r="CD744">
        <v>0.1</v>
      </c>
      <c r="CE744">
        <v>41148.347999999998</v>
      </c>
      <c r="CF744">
        <v>9.9999999999999992E-2</v>
      </c>
      <c r="CG744">
        <v>4114.8347999999996</v>
      </c>
      <c r="CH744">
        <v>37033.513200000001</v>
      </c>
      <c r="CI744">
        <v>370335.13199999998</v>
      </c>
      <c r="CJ744">
        <v>407368.64519999997</v>
      </c>
      <c r="CK744">
        <v>2899.8337499999998</v>
      </c>
    </row>
    <row r="745" spans="62:89" x14ac:dyDescent="0.25">
      <c r="BJ745" s="1" t="s">
        <v>1611</v>
      </c>
      <c r="BK745" s="1" t="s">
        <v>1612</v>
      </c>
      <c r="BL745" s="1" t="str">
        <f>VLOOKUP(BK745,INVENTARIOHABITTA[#All],8,FALSE)</f>
        <v>ESTANDAR A</v>
      </c>
      <c r="BO745" s="1" t="s">
        <v>3155</v>
      </c>
      <c r="BP745" s="1" t="s">
        <v>8419</v>
      </c>
      <c r="BQ745" s="1" t="s">
        <v>7638</v>
      </c>
      <c r="BR745" s="1" t="s">
        <v>7690</v>
      </c>
      <c r="BS745" s="1" t="s">
        <v>16</v>
      </c>
      <c r="BT745">
        <v>74</v>
      </c>
      <c r="BU745" s="1" t="s">
        <v>7</v>
      </c>
      <c r="BV745" s="1" t="s">
        <v>1961</v>
      </c>
      <c r="BW745">
        <v>128</v>
      </c>
      <c r="BX745" s="1" t="s">
        <v>7712</v>
      </c>
      <c r="BY745">
        <v>3905.5</v>
      </c>
      <c r="BZ745">
        <v>499904</v>
      </c>
      <c r="CA745">
        <v>0.3</v>
      </c>
      <c r="CB745">
        <v>2733.8500000000004</v>
      </c>
      <c r="CC745">
        <v>349932.80000000005</v>
      </c>
      <c r="CD745">
        <v>0.1</v>
      </c>
      <c r="CE745">
        <v>34993.280000000006</v>
      </c>
      <c r="CF745">
        <v>0</v>
      </c>
      <c r="CG745">
        <v>0</v>
      </c>
      <c r="CH745">
        <v>34993.280000000006</v>
      </c>
      <c r="CI745">
        <v>314939.52000000002</v>
      </c>
      <c r="CJ745">
        <v>349932.80000000005</v>
      </c>
      <c r="CK745">
        <v>2733.8500000000004</v>
      </c>
    </row>
    <row r="746" spans="62:89" x14ac:dyDescent="0.25">
      <c r="BJ746" s="1" t="s">
        <v>1613</v>
      </c>
      <c r="BK746" s="1" t="s">
        <v>1614</v>
      </c>
      <c r="BL746" s="1" t="str">
        <f>VLOOKUP(BK746,INVENTARIOHABITTA[#All],8,FALSE)</f>
        <v>ESTANDAR A</v>
      </c>
      <c r="BO746" s="1" t="s">
        <v>3157</v>
      </c>
      <c r="BP746" s="1" t="s">
        <v>8420</v>
      </c>
      <c r="BQ746" s="1" t="s">
        <v>7638</v>
      </c>
      <c r="BR746" s="1" t="s">
        <v>7690</v>
      </c>
      <c r="BS746" s="1" t="s">
        <v>16</v>
      </c>
      <c r="BT746">
        <v>75</v>
      </c>
      <c r="BU746" s="1" t="s">
        <v>7</v>
      </c>
      <c r="BV746" s="1" t="s">
        <v>1961</v>
      </c>
      <c r="BW746">
        <v>128</v>
      </c>
      <c r="BX746" s="1" t="s">
        <v>7712</v>
      </c>
      <c r="BY746">
        <v>3905.5</v>
      </c>
      <c r="BZ746">
        <v>499904</v>
      </c>
      <c r="CA746">
        <v>0.25</v>
      </c>
      <c r="CB746">
        <v>2929.125</v>
      </c>
      <c r="CC746">
        <v>374928</v>
      </c>
      <c r="CD746">
        <v>0.1</v>
      </c>
      <c r="CE746">
        <v>37492.800000000003</v>
      </c>
      <c r="CF746">
        <v>0</v>
      </c>
      <c r="CG746">
        <v>0</v>
      </c>
      <c r="CH746">
        <v>37492.800000000003</v>
      </c>
      <c r="CI746">
        <v>337435.2</v>
      </c>
      <c r="CJ746">
        <v>374928</v>
      </c>
      <c r="CK746">
        <v>2929.125</v>
      </c>
    </row>
    <row r="747" spans="62:89" x14ac:dyDescent="0.25">
      <c r="BJ747" s="1" t="s">
        <v>1615</v>
      </c>
      <c r="BK747" s="1" t="s">
        <v>1616</v>
      </c>
      <c r="BL747" s="1" t="str">
        <f>VLOOKUP(BK747,INVENTARIOHABITTA[#All],8,FALSE)</f>
        <v>ESTANDAR A</v>
      </c>
      <c r="BO747" s="1" t="s">
        <v>3159</v>
      </c>
      <c r="BP747" s="1" t="s">
        <v>8421</v>
      </c>
      <c r="BQ747" s="1" t="s">
        <v>7638</v>
      </c>
      <c r="BR747" s="1" t="s">
        <v>7690</v>
      </c>
      <c r="BS747" s="1" t="s">
        <v>16</v>
      </c>
      <c r="BT747">
        <v>76</v>
      </c>
      <c r="BU747" s="1" t="s">
        <v>7</v>
      </c>
      <c r="BV747" s="1" t="s">
        <v>1961</v>
      </c>
      <c r="BW747">
        <v>128</v>
      </c>
      <c r="BX747" s="1" t="s">
        <v>7712</v>
      </c>
      <c r="BY747">
        <v>3905.5</v>
      </c>
      <c r="BZ747">
        <v>499904</v>
      </c>
      <c r="CA747">
        <v>0.25</v>
      </c>
      <c r="CB747">
        <v>2929.125</v>
      </c>
      <c r="CC747">
        <v>374928</v>
      </c>
      <c r="CD747">
        <v>0.1</v>
      </c>
      <c r="CE747">
        <v>37492.800000000003</v>
      </c>
      <c r="CF747">
        <v>0</v>
      </c>
      <c r="CG747">
        <v>0</v>
      </c>
      <c r="CH747">
        <v>37492.800000000003</v>
      </c>
      <c r="CI747">
        <v>337435.2</v>
      </c>
      <c r="CJ747">
        <v>374928</v>
      </c>
      <c r="CK747">
        <v>2929.125</v>
      </c>
    </row>
    <row r="748" spans="62:89" x14ac:dyDescent="0.25">
      <c r="BJ748" s="1" t="s">
        <v>1617</v>
      </c>
      <c r="BK748" s="1" t="s">
        <v>1618</v>
      </c>
      <c r="BL748" s="1" t="str">
        <f>VLOOKUP(BK748,INVENTARIOHABITTA[#All],8,FALSE)</f>
        <v>PREMIUM A</v>
      </c>
      <c r="BO748" s="1" t="s">
        <v>3161</v>
      </c>
      <c r="BP748" s="1" t="s">
        <v>8422</v>
      </c>
      <c r="BQ748" s="1" t="s">
        <v>7638</v>
      </c>
      <c r="BR748" s="1" t="s">
        <v>7690</v>
      </c>
      <c r="BS748" s="1" t="s">
        <v>16</v>
      </c>
      <c r="BT748">
        <v>77</v>
      </c>
      <c r="BU748" s="1" t="s">
        <v>7</v>
      </c>
      <c r="BV748" s="1" t="s">
        <v>1961</v>
      </c>
      <c r="BW748">
        <v>128</v>
      </c>
      <c r="BX748" s="1" t="s">
        <v>7712</v>
      </c>
      <c r="BY748">
        <v>3905.5</v>
      </c>
      <c r="BZ748">
        <v>499904</v>
      </c>
      <c r="CA748">
        <v>0.25</v>
      </c>
      <c r="CB748">
        <v>2929.125</v>
      </c>
      <c r="CC748">
        <v>374928</v>
      </c>
      <c r="CD748">
        <v>0.1</v>
      </c>
      <c r="CE748">
        <v>37492.800000000003</v>
      </c>
      <c r="CF748">
        <v>0</v>
      </c>
      <c r="CG748">
        <v>0</v>
      </c>
      <c r="CH748">
        <v>37492.800000000003</v>
      </c>
      <c r="CI748">
        <v>337435.2</v>
      </c>
      <c r="CJ748">
        <v>374928</v>
      </c>
      <c r="CK748">
        <v>2929.125</v>
      </c>
    </row>
    <row r="749" spans="62:89" x14ac:dyDescent="0.25">
      <c r="BJ749" s="1" t="s">
        <v>1619</v>
      </c>
      <c r="BK749" s="1" t="s">
        <v>1620</v>
      </c>
      <c r="BL749" s="1" t="str">
        <f>VLOOKUP(BK749,INVENTARIOHABITTA[#All],8,FALSE)</f>
        <v>PREMIUM A</v>
      </c>
      <c r="BO749" s="1" t="s">
        <v>3163</v>
      </c>
      <c r="BP749" s="1" t="s">
        <v>8423</v>
      </c>
      <c r="BQ749" s="1" t="s">
        <v>7638</v>
      </c>
      <c r="BR749" s="1" t="s">
        <v>7690</v>
      </c>
      <c r="BS749" s="1" t="s">
        <v>16</v>
      </c>
      <c r="BT749">
        <v>78</v>
      </c>
      <c r="BU749" s="1" t="s">
        <v>7</v>
      </c>
      <c r="BV749" s="1" t="s">
        <v>1961</v>
      </c>
      <c r="BW749">
        <v>128</v>
      </c>
      <c r="BX749" s="1" t="s">
        <v>7712</v>
      </c>
      <c r="BY749">
        <v>3905.5</v>
      </c>
      <c r="BZ749">
        <v>499904</v>
      </c>
      <c r="CA749">
        <v>0.25</v>
      </c>
      <c r="CB749">
        <v>2929.125</v>
      </c>
      <c r="CC749">
        <v>374928</v>
      </c>
      <c r="CD749">
        <v>0.1</v>
      </c>
      <c r="CE749">
        <v>37492.800000000003</v>
      </c>
      <c r="CF749">
        <v>0</v>
      </c>
      <c r="CG749">
        <v>0</v>
      </c>
      <c r="CH749">
        <v>37492.800000000003</v>
      </c>
      <c r="CI749">
        <v>337435.2</v>
      </c>
      <c r="CJ749">
        <v>374928</v>
      </c>
      <c r="CK749">
        <v>2929.125</v>
      </c>
    </row>
    <row r="750" spans="62:89" x14ac:dyDescent="0.25">
      <c r="BJ750" s="1" t="s">
        <v>1621</v>
      </c>
      <c r="BK750" s="1" t="s">
        <v>1622</v>
      </c>
      <c r="BL750" s="1" t="str">
        <f>VLOOKUP(BK750,INVENTARIOHABITTA[#All],8,FALSE)</f>
        <v>ESTANDAR A</v>
      </c>
      <c r="BO750" s="1" t="s">
        <v>3165</v>
      </c>
      <c r="BP750" s="1" t="s">
        <v>8424</v>
      </c>
      <c r="BQ750" s="1" t="s">
        <v>7638</v>
      </c>
      <c r="BR750" s="1" t="s">
        <v>7690</v>
      </c>
      <c r="BS750" s="1" t="s">
        <v>16</v>
      </c>
      <c r="BT750">
        <v>79</v>
      </c>
      <c r="BU750" s="1" t="s">
        <v>7</v>
      </c>
      <c r="BV750" s="1" t="s">
        <v>1961</v>
      </c>
      <c r="BW750">
        <v>128</v>
      </c>
      <c r="BX750" s="1" t="s">
        <v>7712</v>
      </c>
      <c r="BY750">
        <v>3905.5</v>
      </c>
      <c r="BZ750">
        <v>499904</v>
      </c>
      <c r="CA750">
        <v>0.25</v>
      </c>
      <c r="CB750">
        <v>2929.125</v>
      </c>
      <c r="CC750">
        <v>374928</v>
      </c>
      <c r="CD750">
        <v>0.1</v>
      </c>
      <c r="CE750">
        <v>37492.800000000003</v>
      </c>
      <c r="CF750">
        <v>0</v>
      </c>
      <c r="CG750">
        <v>0</v>
      </c>
      <c r="CH750">
        <v>37492.800000000003</v>
      </c>
      <c r="CI750">
        <v>337435.2</v>
      </c>
      <c r="CJ750">
        <v>374928</v>
      </c>
      <c r="CK750">
        <v>2929.125</v>
      </c>
    </row>
    <row r="751" spans="62:89" x14ac:dyDescent="0.25">
      <c r="BJ751" s="1" t="s">
        <v>1623</v>
      </c>
      <c r="BK751" s="1" t="s">
        <v>1624</v>
      </c>
      <c r="BL751" s="1" t="str">
        <f>VLOOKUP(BK751,INVENTARIOHABITTA[#All],8,FALSE)</f>
        <v>ESTANDAR A</v>
      </c>
      <c r="BO751" s="1" t="s">
        <v>3167</v>
      </c>
      <c r="BP751" s="1" t="s">
        <v>8425</v>
      </c>
      <c r="BQ751" s="1" t="s">
        <v>7638</v>
      </c>
      <c r="BR751" s="1" t="s">
        <v>7690</v>
      </c>
      <c r="BS751" s="1" t="s">
        <v>16</v>
      </c>
      <c r="BT751">
        <v>80</v>
      </c>
      <c r="BU751" s="1" t="s">
        <v>7</v>
      </c>
      <c r="BV751" s="1" t="s">
        <v>1961</v>
      </c>
      <c r="BW751">
        <v>128</v>
      </c>
      <c r="BX751" s="1" t="s">
        <v>7712</v>
      </c>
      <c r="BY751">
        <v>3905.5</v>
      </c>
      <c r="BZ751">
        <v>499904</v>
      </c>
      <c r="CA751">
        <v>0.25</v>
      </c>
      <c r="CB751">
        <v>2929.125</v>
      </c>
      <c r="CC751">
        <v>374928</v>
      </c>
      <c r="CD751">
        <v>0.1</v>
      </c>
      <c r="CE751">
        <v>37492.800000000003</v>
      </c>
      <c r="CF751">
        <v>0</v>
      </c>
      <c r="CG751">
        <v>0</v>
      </c>
      <c r="CH751">
        <v>37492.800000000003</v>
      </c>
      <c r="CI751">
        <v>337435.2</v>
      </c>
      <c r="CJ751">
        <v>374928</v>
      </c>
      <c r="CK751">
        <v>2929.125</v>
      </c>
    </row>
    <row r="752" spans="62:89" x14ac:dyDescent="0.25">
      <c r="BJ752" s="1" t="s">
        <v>1625</v>
      </c>
      <c r="BK752" s="1" t="s">
        <v>1626</v>
      </c>
      <c r="BL752" s="1" t="str">
        <f>VLOOKUP(BK752,INVENTARIOHABITTA[#All],8,FALSE)</f>
        <v>ESTANDAR A</v>
      </c>
      <c r="BO752" s="1" t="s">
        <v>3169</v>
      </c>
      <c r="BP752" s="1" t="s">
        <v>8426</v>
      </c>
      <c r="BQ752" s="1" t="s">
        <v>7638</v>
      </c>
      <c r="BR752" s="1" t="s">
        <v>7690</v>
      </c>
      <c r="BS752" s="1" t="s">
        <v>16</v>
      </c>
      <c r="BT752">
        <v>81</v>
      </c>
      <c r="BU752" s="1" t="s">
        <v>7</v>
      </c>
      <c r="BV752" s="1" t="s">
        <v>1961</v>
      </c>
      <c r="BW752">
        <v>128</v>
      </c>
      <c r="BX752" s="1" t="s">
        <v>7864</v>
      </c>
      <c r="BY752">
        <v>4178.8850000000002</v>
      </c>
      <c r="BZ752">
        <v>534897.28</v>
      </c>
      <c r="CA752">
        <v>0.25</v>
      </c>
      <c r="CB752">
        <v>3134.1637500000002</v>
      </c>
      <c r="CC752">
        <v>401172.96</v>
      </c>
      <c r="CD752">
        <v>0.1</v>
      </c>
      <c r="CE752">
        <v>40117.339999999997</v>
      </c>
      <c r="CF752">
        <v>0.1</v>
      </c>
      <c r="CG752">
        <v>4011.7339999999999</v>
      </c>
      <c r="CH752">
        <v>36105.606</v>
      </c>
      <c r="CI752">
        <v>361056.1</v>
      </c>
      <c r="CJ752">
        <v>397161.70600000001</v>
      </c>
      <c r="CK752">
        <v>3102.825828125</v>
      </c>
    </row>
    <row r="753" spans="62:89" x14ac:dyDescent="0.25">
      <c r="BJ753" s="1" t="s">
        <v>1627</v>
      </c>
      <c r="BK753" s="1" t="s">
        <v>1628</v>
      </c>
      <c r="BL753" s="1" t="str">
        <f>VLOOKUP(BK753,INVENTARIOHABITTA[#All],8,FALSE)</f>
        <v>ESTANDAR A</v>
      </c>
      <c r="BO753" s="1" t="s">
        <v>3171</v>
      </c>
      <c r="BP753" s="1" t="s">
        <v>8427</v>
      </c>
      <c r="BQ753" s="1" t="s">
        <v>7638</v>
      </c>
      <c r="BR753" s="1" t="s">
        <v>7690</v>
      </c>
      <c r="BS753" s="1" t="s">
        <v>16</v>
      </c>
      <c r="BT753">
        <v>82</v>
      </c>
      <c r="BU753" s="1" t="s">
        <v>7</v>
      </c>
      <c r="BV753" s="1" t="s">
        <v>1961</v>
      </c>
      <c r="BW753">
        <v>128</v>
      </c>
      <c r="BX753" s="1" t="s">
        <v>7712</v>
      </c>
      <c r="BY753">
        <v>3905.5</v>
      </c>
      <c r="BZ753">
        <v>499904</v>
      </c>
      <c r="CA753">
        <v>0.25</v>
      </c>
      <c r="CB753">
        <v>2929.125</v>
      </c>
      <c r="CC753">
        <v>374928</v>
      </c>
      <c r="CD753">
        <v>0.1</v>
      </c>
      <c r="CE753">
        <v>37492.800000000003</v>
      </c>
      <c r="CF753">
        <v>0.2</v>
      </c>
      <c r="CG753">
        <v>7498.5600000000013</v>
      </c>
      <c r="CH753">
        <v>29994.240000000002</v>
      </c>
      <c r="CI753">
        <v>337435.2</v>
      </c>
      <c r="CJ753">
        <v>367429.44</v>
      </c>
      <c r="CK753">
        <v>2870.5425</v>
      </c>
    </row>
    <row r="754" spans="62:89" x14ac:dyDescent="0.25">
      <c r="BJ754" s="1" t="s">
        <v>1629</v>
      </c>
      <c r="BK754" s="1" t="s">
        <v>1630</v>
      </c>
      <c r="BL754" s="1" t="str">
        <f>VLOOKUP(BK754,INVENTARIOHABITTA[#All],8,FALSE)</f>
        <v>ESTANDAR A</v>
      </c>
      <c r="BO754" s="1" t="s">
        <v>3173</v>
      </c>
      <c r="BP754" s="1" t="s">
        <v>8428</v>
      </c>
      <c r="BQ754" s="1" t="s">
        <v>7638</v>
      </c>
      <c r="BR754" s="1" t="s">
        <v>7690</v>
      </c>
      <c r="BS754" s="1" t="s">
        <v>16</v>
      </c>
      <c r="BT754">
        <v>83</v>
      </c>
      <c r="BU754" s="1" t="s">
        <v>7</v>
      </c>
      <c r="BV754" s="1" t="s">
        <v>1961</v>
      </c>
      <c r="BW754">
        <v>128</v>
      </c>
      <c r="BX754" s="1" t="s">
        <v>7712</v>
      </c>
      <c r="BY754">
        <v>3905.5</v>
      </c>
      <c r="BZ754">
        <v>499904</v>
      </c>
      <c r="CA754">
        <v>0.25</v>
      </c>
      <c r="CB754">
        <v>2929.125</v>
      </c>
      <c r="CC754">
        <v>374928</v>
      </c>
      <c r="CD754">
        <v>0.1</v>
      </c>
      <c r="CE754">
        <v>37492.800000000003</v>
      </c>
      <c r="CF754">
        <v>0</v>
      </c>
      <c r="CG754">
        <v>0</v>
      </c>
      <c r="CH754">
        <v>37492.800000000003</v>
      </c>
      <c r="CI754">
        <v>337435.2</v>
      </c>
      <c r="CJ754">
        <v>374928</v>
      </c>
      <c r="CK754">
        <v>2929.125</v>
      </c>
    </row>
    <row r="755" spans="62:89" x14ac:dyDescent="0.25">
      <c r="BJ755" s="1" t="s">
        <v>1631</v>
      </c>
      <c r="BK755" s="1" t="s">
        <v>1632</v>
      </c>
      <c r="BL755" s="1" t="str">
        <f>VLOOKUP(BK755,INVENTARIOHABITTA[#All],8,FALSE)</f>
        <v>ESTANDAR A</v>
      </c>
      <c r="BO755" s="1" t="s">
        <v>3175</v>
      </c>
      <c r="BP755" s="1" t="s">
        <v>8429</v>
      </c>
      <c r="BQ755" s="1" t="s">
        <v>7638</v>
      </c>
      <c r="BR755" s="1" t="s">
        <v>7690</v>
      </c>
      <c r="BS755" s="1" t="s">
        <v>16</v>
      </c>
      <c r="BT755">
        <v>84</v>
      </c>
      <c r="BU755" s="1" t="s">
        <v>7</v>
      </c>
      <c r="BV755" s="1" t="s">
        <v>1961</v>
      </c>
      <c r="BW755">
        <v>128</v>
      </c>
      <c r="BX755" s="1" t="s">
        <v>7712</v>
      </c>
      <c r="BY755">
        <v>3905.5</v>
      </c>
      <c r="BZ755">
        <v>499904</v>
      </c>
      <c r="CA755">
        <v>0.25</v>
      </c>
      <c r="CB755">
        <v>2929.125</v>
      </c>
      <c r="CC755">
        <v>374928</v>
      </c>
      <c r="CD755">
        <v>0.1</v>
      </c>
      <c r="CE755">
        <v>37492.800000000003</v>
      </c>
      <c r="CF755">
        <v>0</v>
      </c>
      <c r="CG755">
        <v>0</v>
      </c>
      <c r="CH755">
        <v>37492.800000000003</v>
      </c>
      <c r="CI755">
        <v>337435.2</v>
      </c>
      <c r="CJ755">
        <v>374928</v>
      </c>
      <c r="CK755">
        <v>2929.125</v>
      </c>
    </row>
    <row r="756" spans="62:89" x14ac:dyDescent="0.25">
      <c r="BJ756" s="1" t="s">
        <v>1633</v>
      </c>
      <c r="BK756" s="1" t="s">
        <v>1634</v>
      </c>
      <c r="BL756" s="1" t="str">
        <f>VLOOKUP(BK756,INVENTARIOHABITTA[#All],8,FALSE)</f>
        <v>ESTANDAR A</v>
      </c>
      <c r="BO756" s="1" t="s">
        <v>3177</v>
      </c>
      <c r="BP756" s="1" t="s">
        <v>8430</v>
      </c>
      <c r="BQ756" s="1" t="s">
        <v>7638</v>
      </c>
      <c r="BR756" s="1" t="s">
        <v>7690</v>
      </c>
      <c r="BS756" s="1" t="s">
        <v>16</v>
      </c>
      <c r="BT756">
        <v>85</v>
      </c>
      <c r="BU756" s="1" t="s">
        <v>7</v>
      </c>
      <c r="BV756" s="1" t="s">
        <v>1961</v>
      </c>
      <c r="BW756">
        <v>128</v>
      </c>
      <c r="BX756" s="1" t="s">
        <v>7712</v>
      </c>
      <c r="BY756">
        <v>3905.5</v>
      </c>
      <c r="BZ756">
        <v>499904</v>
      </c>
      <c r="CA756">
        <v>0.25</v>
      </c>
      <c r="CB756">
        <v>2929.125</v>
      </c>
      <c r="CC756">
        <v>374928</v>
      </c>
      <c r="CD756">
        <v>0.1</v>
      </c>
      <c r="CE756">
        <v>37492.800000000003</v>
      </c>
      <c r="CF756">
        <v>0</v>
      </c>
      <c r="CG756">
        <v>0</v>
      </c>
      <c r="CH756">
        <v>37492.800000000003</v>
      </c>
      <c r="CI756">
        <v>337435.2</v>
      </c>
      <c r="CJ756">
        <v>374928</v>
      </c>
      <c r="CK756">
        <v>2929.125</v>
      </c>
    </row>
    <row r="757" spans="62:89" x14ac:dyDescent="0.25">
      <c r="BJ757" s="1" t="s">
        <v>1635</v>
      </c>
      <c r="BK757" s="1" t="s">
        <v>1636</v>
      </c>
      <c r="BL757" s="1" t="str">
        <f>VLOOKUP(BK757,INVENTARIOHABITTA[#All],8,FALSE)</f>
        <v>PREMIUM A</v>
      </c>
      <c r="BO757" s="1" t="s">
        <v>3179</v>
      </c>
      <c r="BP757" s="1" t="s">
        <v>8431</v>
      </c>
      <c r="BQ757" s="1" t="s">
        <v>7638</v>
      </c>
      <c r="BR757" s="1" t="s">
        <v>7690</v>
      </c>
      <c r="BS757" s="1" t="s">
        <v>16</v>
      </c>
      <c r="BT757">
        <v>86</v>
      </c>
      <c r="BU757" s="1" t="s">
        <v>7</v>
      </c>
      <c r="BV757" s="1" t="s">
        <v>1961</v>
      </c>
      <c r="BW757">
        <v>128</v>
      </c>
      <c r="BX757" s="1" t="s">
        <v>7712</v>
      </c>
      <c r="BY757">
        <v>3905.5</v>
      </c>
      <c r="BZ757">
        <v>499904</v>
      </c>
      <c r="CA757">
        <v>0.25</v>
      </c>
      <c r="CB757">
        <v>2929.125</v>
      </c>
      <c r="CC757">
        <v>374928</v>
      </c>
      <c r="CD757">
        <v>0.1</v>
      </c>
      <c r="CE757">
        <v>37492.800000000003</v>
      </c>
      <c r="CF757">
        <v>0</v>
      </c>
      <c r="CG757">
        <v>0</v>
      </c>
      <c r="CH757">
        <v>37492.800000000003</v>
      </c>
      <c r="CI757">
        <v>337435.2</v>
      </c>
      <c r="CJ757">
        <v>374928</v>
      </c>
      <c r="CK757">
        <v>2929.125</v>
      </c>
    </row>
    <row r="758" spans="62:89" x14ac:dyDescent="0.25">
      <c r="BJ758" s="1" t="s">
        <v>1637</v>
      </c>
      <c r="BK758" s="1" t="s">
        <v>1638</v>
      </c>
      <c r="BL758" s="1" t="str">
        <f>VLOOKUP(BK758,INVENTARIOHABITTA[#All],8,FALSE)</f>
        <v>PREMIUM A</v>
      </c>
      <c r="BO758" s="1" t="s">
        <v>3181</v>
      </c>
      <c r="BP758" s="1" t="s">
        <v>8432</v>
      </c>
      <c r="BQ758" s="1" t="s">
        <v>7638</v>
      </c>
      <c r="BR758" s="1" t="s">
        <v>7690</v>
      </c>
      <c r="BS758" s="1" t="s">
        <v>16</v>
      </c>
      <c r="BT758">
        <v>87</v>
      </c>
      <c r="BU758" s="1" t="s">
        <v>7</v>
      </c>
      <c r="BV758" s="1" t="s">
        <v>1961</v>
      </c>
      <c r="BW758">
        <v>128</v>
      </c>
      <c r="BX758" s="1" t="s">
        <v>7712</v>
      </c>
      <c r="BY758">
        <v>3905.5</v>
      </c>
      <c r="BZ758">
        <v>499904</v>
      </c>
      <c r="CA758">
        <v>0.25</v>
      </c>
      <c r="CB758">
        <v>2929.125</v>
      </c>
      <c r="CC758">
        <v>374928</v>
      </c>
      <c r="CD758">
        <v>0.1</v>
      </c>
      <c r="CE758">
        <v>37492.800000000003</v>
      </c>
      <c r="CF758">
        <v>0</v>
      </c>
      <c r="CG758">
        <v>0</v>
      </c>
      <c r="CH758">
        <v>37492.800000000003</v>
      </c>
      <c r="CI758">
        <v>337435.2</v>
      </c>
      <c r="CJ758">
        <v>374928</v>
      </c>
      <c r="CK758">
        <v>2929.125</v>
      </c>
    </row>
    <row r="759" spans="62:89" x14ac:dyDescent="0.25">
      <c r="BJ759" s="1" t="s">
        <v>1639</v>
      </c>
      <c r="BK759" s="1" t="s">
        <v>1640</v>
      </c>
      <c r="BL759" s="1" t="str">
        <f>VLOOKUP(BK759,INVENTARIOHABITTA[#All],8,FALSE)</f>
        <v>ESTANDAR A</v>
      </c>
      <c r="BO759" s="1" t="s">
        <v>3183</v>
      </c>
      <c r="BP759" s="1" t="s">
        <v>8433</v>
      </c>
      <c r="BQ759" s="1" t="s">
        <v>7638</v>
      </c>
      <c r="BR759" s="1" t="s">
        <v>7690</v>
      </c>
      <c r="BS759" s="1" t="s">
        <v>16</v>
      </c>
      <c r="BT759">
        <v>88</v>
      </c>
      <c r="BU759" s="1" t="s">
        <v>7</v>
      </c>
      <c r="BV759" s="1" t="s">
        <v>1961</v>
      </c>
      <c r="BW759">
        <v>128</v>
      </c>
      <c r="BX759" s="1" t="s">
        <v>7712</v>
      </c>
      <c r="BY759">
        <v>3905.5</v>
      </c>
      <c r="BZ759">
        <v>499904</v>
      </c>
      <c r="CA759">
        <v>0.25</v>
      </c>
      <c r="CB759">
        <v>2929.125</v>
      </c>
      <c r="CC759">
        <v>374928</v>
      </c>
      <c r="CD759">
        <v>0.1</v>
      </c>
      <c r="CE759">
        <v>37492.800000000003</v>
      </c>
      <c r="CF759">
        <v>0</v>
      </c>
      <c r="CG759">
        <v>0</v>
      </c>
      <c r="CH759">
        <v>37492.800000000003</v>
      </c>
      <c r="CI759">
        <v>337435.2</v>
      </c>
      <c r="CJ759">
        <v>374928</v>
      </c>
      <c r="CK759">
        <v>2929.125</v>
      </c>
    </row>
    <row r="760" spans="62:89" x14ac:dyDescent="0.25">
      <c r="BJ760" s="1" t="s">
        <v>1641</v>
      </c>
      <c r="BK760" s="1" t="s">
        <v>1642</v>
      </c>
      <c r="BL760" s="1" t="str">
        <f>VLOOKUP(BK760,INVENTARIOHABITTA[#All],8,FALSE)</f>
        <v>ESTANDAR A</v>
      </c>
      <c r="BO760" s="1" t="s">
        <v>3185</v>
      </c>
      <c r="BP760" s="1" t="s">
        <v>8434</v>
      </c>
      <c r="BQ760" s="1" t="s">
        <v>7638</v>
      </c>
      <c r="BR760" s="1" t="s">
        <v>7690</v>
      </c>
      <c r="BS760" s="1" t="s">
        <v>16</v>
      </c>
      <c r="BT760">
        <v>89</v>
      </c>
      <c r="BU760" s="1" t="s">
        <v>7</v>
      </c>
      <c r="BV760" s="1" t="s">
        <v>1961</v>
      </c>
      <c r="BW760">
        <v>128</v>
      </c>
      <c r="BX760" s="1" t="s">
        <v>46</v>
      </c>
      <c r="BY760">
        <v>6060</v>
      </c>
      <c r="BZ760">
        <v>775680</v>
      </c>
      <c r="CA760">
        <v>0.25</v>
      </c>
      <c r="CB760">
        <v>4545</v>
      </c>
      <c r="CC760">
        <v>581760</v>
      </c>
      <c r="CD760">
        <v>0.1</v>
      </c>
      <c r="CE760">
        <v>58176</v>
      </c>
      <c r="CF760">
        <v>0</v>
      </c>
      <c r="CG760">
        <v>0</v>
      </c>
      <c r="CH760">
        <v>58176</v>
      </c>
      <c r="CI760">
        <v>523584</v>
      </c>
      <c r="CJ760">
        <v>581760</v>
      </c>
      <c r="CK760">
        <v>4545</v>
      </c>
    </row>
    <row r="761" spans="62:89" x14ac:dyDescent="0.25">
      <c r="BJ761" s="1" t="s">
        <v>1643</v>
      </c>
      <c r="BK761" s="1" t="s">
        <v>1644</v>
      </c>
      <c r="BL761" s="1" t="str">
        <f>VLOOKUP(BK761,INVENTARIOHABITTA[#All],8,FALSE)</f>
        <v>ESTANDAR A</v>
      </c>
      <c r="BP761" s="1" t="s">
        <v>8434</v>
      </c>
      <c r="BQ761" s="1" t="s">
        <v>7638</v>
      </c>
      <c r="BR761" s="1" t="s">
        <v>7690</v>
      </c>
      <c r="BS761" s="1" t="s">
        <v>16</v>
      </c>
      <c r="BT761">
        <v>89</v>
      </c>
      <c r="BU761" s="1" t="s">
        <v>7</v>
      </c>
      <c r="BV761" s="1" t="s">
        <v>1961</v>
      </c>
      <c r="BW761">
        <v>128</v>
      </c>
      <c r="BX761" s="1" t="s">
        <v>7712</v>
      </c>
      <c r="BY761">
        <v>3905.5</v>
      </c>
      <c r="BZ761">
        <v>499904</v>
      </c>
      <c r="CA761">
        <v>0.25</v>
      </c>
      <c r="CB761">
        <v>2929.125</v>
      </c>
      <c r="CC761">
        <v>374928</v>
      </c>
      <c r="CD761">
        <v>0.1</v>
      </c>
      <c r="CE761">
        <v>37492.800000000003</v>
      </c>
      <c r="CF761">
        <v>0</v>
      </c>
      <c r="CG761">
        <v>0</v>
      </c>
      <c r="CH761">
        <v>37492.800000000003</v>
      </c>
      <c r="CI761">
        <v>337435.2</v>
      </c>
      <c r="CJ761">
        <v>374928</v>
      </c>
      <c r="CK761">
        <v>2929.125</v>
      </c>
    </row>
    <row r="762" spans="62:89" x14ac:dyDescent="0.25">
      <c r="BJ762" s="1" t="s">
        <v>1645</v>
      </c>
      <c r="BK762" s="1" t="s">
        <v>1646</v>
      </c>
      <c r="BL762" s="1" t="str">
        <f>VLOOKUP(BK762,INVENTARIOHABITTA[#All],8,FALSE)</f>
        <v>ESTANDAR A</v>
      </c>
      <c r="BO762" s="1" t="s">
        <v>3187</v>
      </c>
      <c r="BP762" s="1" t="s">
        <v>8435</v>
      </c>
      <c r="BQ762" s="1" t="s">
        <v>7638</v>
      </c>
      <c r="BR762" s="1" t="s">
        <v>7690</v>
      </c>
      <c r="BS762" s="1" t="s">
        <v>16</v>
      </c>
      <c r="BT762">
        <v>90</v>
      </c>
      <c r="BU762" s="1" t="s">
        <v>7</v>
      </c>
      <c r="BV762" s="1" t="s">
        <v>1961</v>
      </c>
      <c r="BW762">
        <v>128</v>
      </c>
      <c r="BX762" s="1" t="s">
        <v>7712</v>
      </c>
      <c r="BY762">
        <v>3905.5</v>
      </c>
      <c r="BZ762">
        <v>499904</v>
      </c>
      <c r="CA762">
        <v>0.25</v>
      </c>
      <c r="CB762">
        <v>2929.125</v>
      </c>
      <c r="CC762">
        <v>374928</v>
      </c>
      <c r="CD762">
        <v>0.1</v>
      </c>
      <c r="CE762">
        <v>37492.800000000003</v>
      </c>
      <c r="CF762">
        <v>0</v>
      </c>
      <c r="CG762">
        <v>0</v>
      </c>
      <c r="CH762">
        <v>37492.800000000003</v>
      </c>
      <c r="CI762">
        <v>337435.2</v>
      </c>
      <c r="CJ762">
        <v>374928</v>
      </c>
      <c r="CK762">
        <v>2929.125</v>
      </c>
    </row>
    <row r="763" spans="62:89" x14ac:dyDescent="0.25">
      <c r="BJ763" s="1" t="s">
        <v>1647</v>
      </c>
      <c r="BK763" s="1" t="s">
        <v>1648</v>
      </c>
      <c r="BL763" s="1" t="str">
        <f>VLOOKUP(BK763,INVENTARIOHABITTA[#All],8,FALSE)</f>
        <v>ESTANDAR A</v>
      </c>
      <c r="BO763" s="1" t="s">
        <v>3189</v>
      </c>
      <c r="BP763" s="1" t="s">
        <v>8436</v>
      </c>
      <c r="BQ763" s="1" t="s">
        <v>7638</v>
      </c>
      <c r="BR763" s="1" t="s">
        <v>7690</v>
      </c>
      <c r="BS763" s="1" t="s">
        <v>16</v>
      </c>
      <c r="BT763">
        <v>91</v>
      </c>
      <c r="BU763" s="1" t="s">
        <v>7</v>
      </c>
      <c r="BV763" s="1" t="s">
        <v>1961</v>
      </c>
      <c r="BW763">
        <v>128</v>
      </c>
      <c r="BX763" s="1" t="s">
        <v>7712</v>
      </c>
      <c r="BY763">
        <v>3905.5</v>
      </c>
      <c r="BZ763">
        <v>499904</v>
      </c>
      <c r="CA763">
        <v>0.25</v>
      </c>
      <c r="CB763">
        <v>2929.125</v>
      </c>
      <c r="CC763">
        <v>374928</v>
      </c>
      <c r="CD763">
        <v>0.1</v>
      </c>
      <c r="CE763">
        <v>37492.800000000003</v>
      </c>
      <c r="CF763">
        <v>0.1</v>
      </c>
      <c r="CG763">
        <v>3749.2800000000007</v>
      </c>
      <c r="CH763">
        <v>33743.520000000004</v>
      </c>
      <c r="CI763">
        <v>337435.2</v>
      </c>
      <c r="CJ763">
        <v>371178.72000000003</v>
      </c>
      <c r="CK763">
        <v>2899.8337500000002</v>
      </c>
    </row>
    <row r="764" spans="62:89" x14ac:dyDescent="0.25">
      <c r="BJ764" s="1" t="s">
        <v>1649</v>
      </c>
      <c r="BK764" s="1" t="s">
        <v>1650</v>
      </c>
      <c r="BL764" s="1" t="str">
        <f>VLOOKUP(BK764,INVENTARIOHABITTA[#All],8,FALSE)</f>
        <v>ESTANDAR A</v>
      </c>
      <c r="BO764" s="1" t="s">
        <v>3191</v>
      </c>
      <c r="BP764" s="1" t="s">
        <v>8437</v>
      </c>
      <c r="BQ764" s="1" t="s">
        <v>7638</v>
      </c>
      <c r="BR764" s="1" t="s">
        <v>7690</v>
      </c>
      <c r="BS764" s="1" t="s">
        <v>16</v>
      </c>
      <c r="BT764">
        <v>92</v>
      </c>
      <c r="BU764" s="1" t="s">
        <v>7</v>
      </c>
      <c r="BV764" s="1" t="s">
        <v>1961</v>
      </c>
      <c r="BW764">
        <v>128</v>
      </c>
      <c r="BX764" s="1" t="s">
        <v>7712</v>
      </c>
      <c r="BY764">
        <v>3905.5</v>
      </c>
      <c r="BZ764">
        <v>499904</v>
      </c>
      <c r="CA764">
        <v>0.25</v>
      </c>
      <c r="CB764">
        <v>2929.125</v>
      </c>
      <c r="CC764">
        <v>374928</v>
      </c>
      <c r="CD764">
        <v>0.1</v>
      </c>
      <c r="CE764">
        <v>37492.800000000003</v>
      </c>
      <c r="CF764">
        <v>0</v>
      </c>
      <c r="CG764">
        <v>0</v>
      </c>
      <c r="CH764">
        <v>37492.800000000003</v>
      </c>
      <c r="CI764">
        <v>337435.2</v>
      </c>
      <c r="CJ764">
        <v>374928</v>
      </c>
      <c r="CK764">
        <v>2929.125</v>
      </c>
    </row>
    <row r="765" spans="62:89" x14ac:dyDescent="0.25">
      <c r="BJ765" s="1" t="s">
        <v>1651</v>
      </c>
      <c r="BK765" s="1" t="s">
        <v>1652</v>
      </c>
      <c r="BL765" s="1" t="str">
        <f>VLOOKUP(BK765,INVENTARIOHABITTA[#All],8,FALSE)</f>
        <v>ESTANDAR A</v>
      </c>
      <c r="BO765" s="1" t="s">
        <v>3193</v>
      </c>
      <c r="BP765" s="1" t="s">
        <v>8438</v>
      </c>
      <c r="BQ765" s="1" t="s">
        <v>7638</v>
      </c>
      <c r="BR765" s="1" t="s">
        <v>7690</v>
      </c>
      <c r="BS765" s="1" t="s">
        <v>16</v>
      </c>
      <c r="BT765">
        <v>93</v>
      </c>
      <c r="BU765" s="1" t="s">
        <v>7</v>
      </c>
      <c r="BV765" s="1" t="s">
        <v>1961</v>
      </c>
      <c r="BW765">
        <v>128</v>
      </c>
      <c r="BX765" s="1" t="s">
        <v>7712</v>
      </c>
      <c r="BY765">
        <v>3905.5</v>
      </c>
      <c r="BZ765">
        <v>499904</v>
      </c>
      <c r="CA765">
        <v>0.25</v>
      </c>
      <c r="CB765">
        <v>2929.125</v>
      </c>
      <c r="CC765">
        <v>374928</v>
      </c>
      <c r="CD765">
        <v>0.29338966414884993</v>
      </c>
      <c r="CE765">
        <v>110000</v>
      </c>
      <c r="CF765">
        <v>0</v>
      </c>
      <c r="CG765">
        <v>0</v>
      </c>
      <c r="CH765">
        <v>110000</v>
      </c>
      <c r="CI765">
        <v>264928</v>
      </c>
      <c r="CJ765">
        <v>374928</v>
      </c>
      <c r="CK765">
        <v>2929.125</v>
      </c>
    </row>
    <row r="766" spans="62:89" x14ac:dyDescent="0.25">
      <c r="BJ766" s="1" t="s">
        <v>1653</v>
      </c>
      <c r="BK766" s="1" t="s">
        <v>1654</v>
      </c>
      <c r="BL766" s="1" t="str">
        <f>VLOOKUP(BK766,INVENTARIOHABITTA[#All],8,FALSE)</f>
        <v>ESTANDAR A</v>
      </c>
      <c r="BO766" s="1" t="s">
        <v>3195</v>
      </c>
      <c r="BP766" s="1" t="s">
        <v>8439</v>
      </c>
      <c r="BQ766" s="1" t="s">
        <v>7638</v>
      </c>
      <c r="BR766" s="1" t="s">
        <v>7690</v>
      </c>
      <c r="BS766" s="1" t="s">
        <v>16</v>
      </c>
      <c r="BT766">
        <v>94</v>
      </c>
      <c r="BU766" s="1" t="s">
        <v>7</v>
      </c>
      <c r="BV766" s="1" t="s">
        <v>1961</v>
      </c>
      <c r="BW766">
        <v>128</v>
      </c>
      <c r="BX766" s="1" t="s">
        <v>7712</v>
      </c>
      <c r="BY766">
        <v>3905.5</v>
      </c>
      <c r="BZ766">
        <v>499904</v>
      </c>
      <c r="CA766">
        <v>0.25</v>
      </c>
      <c r="CB766">
        <v>2929.125</v>
      </c>
      <c r="CC766">
        <v>374928</v>
      </c>
      <c r="CD766">
        <v>0.1</v>
      </c>
      <c r="CE766">
        <v>37492.800000000003</v>
      </c>
      <c r="CF766">
        <v>0</v>
      </c>
      <c r="CG766">
        <v>0</v>
      </c>
      <c r="CH766">
        <v>37492.800000000003</v>
      </c>
      <c r="CI766">
        <v>337435.2</v>
      </c>
      <c r="CJ766">
        <v>374928</v>
      </c>
      <c r="CK766">
        <v>2929.125</v>
      </c>
    </row>
    <row r="767" spans="62:89" x14ac:dyDescent="0.25">
      <c r="BJ767" s="1" t="s">
        <v>1655</v>
      </c>
      <c r="BK767" s="1" t="s">
        <v>1656</v>
      </c>
      <c r="BL767" s="1" t="str">
        <f>VLOOKUP(BK767,INVENTARIOHABITTA[#All],8,FALSE)</f>
        <v>ESTANDAR A</v>
      </c>
      <c r="BO767" s="1" t="s">
        <v>3197</v>
      </c>
      <c r="BP767" s="1" t="s">
        <v>8440</v>
      </c>
      <c r="BQ767" s="1" t="s">
        <v>7638</v>
      </c>
      <c r="BR767" s="1" t="s">
        <v>7690</v>
      </c>
      <c r="BS767" s="1" t="s">
        <v>16</v>
      </c>
      <c r="BT767">
        <v>95</v>
      </c>
      <c r="BU767" s="1" t="s">
        <v>7</v>
      </c>
      <c r="BV767" s="1" t="s">
        <v>1961</v>
      </c>
      <c r="BW767">
        <v>128</v>
      </c>
      <c r="BX767" s="1" t="s">
        <v>7712</v>
      </c>
      <c r="BY767">
        <v>3905.5</v>
      </c>
      <c r="BZ767">
        <v>499904</v>
      </c>
      <c r="CA767">
        <v>0.25</v>
      </c>
      <c r="CB767">
        <v>2929.125</v>
      </c>
      <c r="CC767">
        <v>374928</v>
      </c>
      <c r="CD767">
        <v>0.1</v>
      </c>
      <c r="CE767">
        <v>37492.800000000003</v>
      </c>
      <c r="CF767">
        <v>0</v>
      </c>
      <c r="CG767">
        <v>0</v>
      </c>
      <c r="CH767">
        <v>37492.800000000003</v>
      </c>
      <c r="CI767">
        <v>337435.2</v>
      </c>
      <c r="CJ767">
        <v>374928</v>
      </c>
      <c r="CK767">
        <v>2929.125</v>
      </c>
    </row>
    <row r="768" spans="62:89" x14ac:dyDescent="0.25">
      <c r="BJ768" s="1" t="s">
        <v>1657</v>
      </c>
      <c r="BK768" s="1" t="s">
        <v>1658</v>
      </c>
      <c r="BL768" s="1" t="str">
        <f>VLOOKUP(BK768,INVENTARIOHABITTA[#All],8,FALSE)</f>
        <v>ESTANDAR A</v>
      </c>
      <c r="BO768" s="1" t="s">
        <v>3199</v>
      </c>
      <c r="BP768" s="1" t="s">
        <v>8441</v>
      </c>
      <c r="BQ768" s="1" t="s">
        <v>7638</v>
      </c>
      <c r="BR768" s="1" t="s">
        <v>7690</v>
      </c>
      <c r="BS768" s="1" t="s">
        <v>16</v>
      </c>
      <c r="BT768">
        <v>96</v>
      </c>
      <c r="BU768" s="1" t="s">
        <v>7</v>
      </c>
      <c r="BV768" s="1" t="s">
        <v>1961</v>
      </c>
      <c r="BW768">
        <v>140.96</v>
      </c>
      <c r="BX768" s="1" t="s">
        <v>7712</v>
      </c>
      <c r="BY768">
        <v>3905.5</v>
      </c>
      <c r="BZ768">
        <v>550519.28</v>
      </c>
      <c r="CA768">
        <v>0.25</v>
      </c>
      <c r="CB768">
        <v>2929.125</v>
      </c>
      <c r="CC768">
        <v>412889.46</v>
      </c>
      <c r="CD768">
        <v>0.1</v>
      </c>
      <c r="CE768">
        <v>41288.946000000004</v>
      </c>
      <c r="CF768">
        <v>0</v>
      </c>
      <c r="CG768">
        <v>0</v>
      </c>
      <c r="CH768">
        <v>41288.946000000004</v>
      </c>
      <c r="CI768">
        <v>371600.51400000002</v>
      </c>
      <c r="CJ768">
        <v>412889.46</v>
      </c>
      <c r="CK768">
        <v>2929.125</v>
      </c>
    </row>
    <row r="769" spans="62:89" x14ac:dyDescent="0.25">
      <c r="BJ769" s="1" t="s">
        <v>1659</v>
      </c>
      <c r="BK769" s="1" t="s">
        <v>1660</v>
      </c>
      <c r="BL769" s="1" t="str">
        <f>VLOOKUP(BK769,INVENTARIOHABITTA[#All],8,FALSE)</f>
        <v>ESTANDAR A</v>
      </c>
      <c r="BO769" s="1" t="s">
        <v>3201</v>
      </c>
      <c r="BP769" s="1" t="s">
        <v>8442</v>
      </c>
      <c r="BQ769" s="1" t="s">
        <v>7638</v>
      </c>
      <c r="BR769" s="1" t="s">
        <v>7690</v>
      </c>
      <c r="BS769" s="1" t="s">
        <v>16</v>
      </c>
      <c r="BT769">
        <v>97</v>
      </c>
      <c r="BU769" s="1" t="s">
        <v>7</v>
      </c>
      <c r="BV769" s="1" t="s">
        <v>146</v>
      </c>
      <c r="BW769">
        <v>140.96</v>
      </c>
      <c r="BX769" s="1" t="s">
        <v>7712</v>
      </c>
      <c r="BY769">
        <v>4100.78</v>
      </c>
      <c r="BZ769">
        <v>578045.94880000001</v>
      </c>
      <c r="CA769">
        <v>0.25</v>
      </c>
      <c r="CB769">
        <v>3075.585</v>
      </c>
      <c r="CC769">
        <v>433534.46160000004</v>
      </c>
      <c r="CD769">
        <v>0.1</v>
      </c>
      <c r="CE769">
        <v>43353.446160000007</v>
      </c>
      <c r="CF769">
        <v>0.10000000000000002</v>
      </c>
      <c r="CG769">
        <v>4335.3446160000012</v>
      </c>
      <c r="CH769">
        <v>39018.101544000005</v>
      </c>
      <c r="CI769">
        <v>390181.01544000005</v>
      </c>
      <c r="CJ769">
        <v>429199.11698400008</v>
      </c>
      <c r="CK769">
        <v>3044.8291500000005</v>
      </c>
    </row>
    <row r="770" spans="62:89" x14ac:dyDescent="0.25">
      <c r="BJ770" s="1" t="s">
        <v>1661</v>
      </c>
      <c r="BK770" s="1" t="s">
        <v>1662</v>
      </c>
      <c r="BL770" s="1" t="str">
        <f>VLOOKUP(BK770,INVENTARIOHABITTA[#All],8,FALSE)</f>
        <v>ESTANDAR A</v>
      </c>
      <c r="BO770" s="1" t="s">
        <v>3203</v>
      </c>
      <c r="BP770" s="1" t="s">
        <v>8443</v>
      </c>
      <c r="BQ770" s="1" t="s">
        <v>7638</v>
      </c>
      <c r="BR770" s="1" t="s">
        <v>7655</v>
      </c>
      <c r="BS770" s="1" t="s">
        <v>17</v>
      </c>
      <c r="BT770">
        <v>1</v>
      </c>
      <c r="BU770" s="1" t="s">
        <v>7</v>
      </c>
      <c r="BV770" s="1" t="s">
        <v>146</v>
      </c>
      <c r="BW770">
        <v>172.55</v>
      </c>
      <c r="BX770" s="1" t="s">
        <v>46</v>
      </c>
      <c r="BY770">
        <v>6510</v>
      </c>
      <c r="BZ770">
        <v>1123300.5</v>
      </c>
      <c r="CA770">
        <v>0.28000000000000003</v>
      </c>
      <c r="CB770">
        <v>4687.2</v>
      </c>
      <c r="CC770">
        <v>808776.36</v>
      </c>
      <c r="CD770">
        <v>0.1</v>
      </c>
      <c r="CE770">
        <v>80877.635999999999</v>
      </c>
      <c r="CF770">
        <v>0.10000000000000002</v>
      </c>
      <c r="CG770">
        <v>8087.7636000000011</v>
      </c>
      <c r="CH770">
        <v>72789.872399999993</v>
      </c>
      <c r="CI770">
        <v>727898.72399999993</v>
      </c>
      <c r="CJ770">
        <v>800688.59639999992</v>
      </c>
      <c r="CK770">
        <v>4640.3279999999995</v>
      </c>
    </row>
    <row r="771" spans="62:89" x14ac:dyDescent="0.25">
      <c r="BJ771" s="1" t="s">
        <v>1663</v>
      </c>
      <c r="BK771" s="1" t="s">
        <v>1664</v>
      </c>
      <c r="BL771" s="1" t="str">
        <f>VLOOKUP(BK771,INVENTARIOHABITTA[#All],8,FALSE)</f>
        <v>ESTANDAR A</v>
      </c>
      <c r="BP771" s="1" t="s">
        <v>8443</v>
      </c>
      <c r="BQ771" s="1" t="s">
        <v>7638</v>
      </c>
      <c r="BR771" s="1" t="s">
        <v>7655</v>
      </c>
      <c r="BS771" s="1" t="s">
        <v>17</v>
      </c>
      <c r="BT771">
        <v>1</v>
      </c>
      <c r="BU771" s="1" t="s">
        <v>7</v>
      </c>
      <c r="BV771" s="1" t="s">
        <v>146</v>
      </c>
      <c r="BW771">
        <v>172.55</v>
      </c>
      <c r="BX771" s="1" t="s">
        <v>7864</v>
      </c>
      <c r="BY771">
        <v>4387.83</v>
      </c>
      <c r="BZ771">
        <v>757120.06650000007</v>
      </c>
      <c r="CA771">
        <v>0.25</v>
      </c>
      <c r="CB771">
        <v>3290.8724999999999</v>
      </c>
      <c r="CC771">
        <v>567840.04987500003</v>
      </c>
      <c r="CD771">
        <v>0.1</v>
      </c>
      <c r="CE771">
        <v>56784.004987500004</v>
      </c>
      <c r="CF771">
        <v>0.10000000000000002</v>
      </c>
      <c r="CG771">
        <v>5678.4004987500011</v>
      </c>
      <c r="CH771">
        <v>51105.604488750003</v>
      </c>
      <c r="CI771">
        <v>511056.0448875</v>
      </c>
      <c r="CJ771">
        <v>562161.64937624999</v>
      </c>
      <c r="CK771">
        <v>3257.9637749999997</v>
      </c>
    </row>
    <row r="772" spans="62:89" x14ac:dyDescent="0.25">
      <c r="BJ772" s="1" t="s">
        <v>1665</v>
      </c>
      <c r="BK772" s="1" t="s">
        <v>1666</v>
      </c>
      <c r="BL772" s="1" t="str">
        <f>VLOOKUP(BK772,INVENTARIOHABITTA[#All],8,FALSE)</f>
        <v>ESTANDAR A</v>
      </c>
      <c r="BO772" s="1" t="s">
        <v>3205</v>
      </c>
      <c r="BP772" s="1" t="s">
        <v>8444</v>
      </c>
      <c r="BQ772" s="1" t="s">
        <v>7638</v>
      </c>
      <c r="BR772" s="1" t="s">
        <v>7655</v>
      </c>
      <c r="BS772" s="1" t="s">
        <v>17</v>
      </c>
      <c r="BT772">
        <v>2</v>
      </c>
      <c r="BU772" s="1" t="s">
        <v>7</v>
      </c>
      <c r="BV772" s="1" t="s">
        <v>1961</v>
      </c>
      <c r="BW772">
        <v>160</v>
      </c>
      <c r="BX772" s="1" t="s">
        <v>7864</v>
      </c>
      <c r="BY772">
        <v>4178.8900000000003</v>
      </c>
      <c r="BZ772">
        <v>668622.4</v>
      </c>
      <c r="CA772">
        <v>0.3</v>
      </c>
      <c r="CB772">
        <v>2925.223</v>
      </c>
      <c r="CC772">
        <v>468035.68</v>
      </c>
      <c r="CD772">
        <v>0.1</v>
      </c>
      <c r="CE772">
        <v>46803.567999999999</v>
      </c>
      <c r="CF772">
        <v>0.1</v>
      </c>
      <c r="CG772">
        <v>4680.3568000000005</v>
      </c>
      <c r="CH772">
        <v>42123.211199999998</v>
      </c>
      <c r="CI772">
        <v>421232.11199999996</v>
      </c>
      <c r="CJ772">
        <v>463355.32319999998</v>
      </c>
      <c r="CK772">
        <v>2895.9707699999999</v>
      </c>
    </row>
    <row r="773" spans="62:89" x14ac:dyDescent="0.25">
      <c r="BJ773" s="1" t="s">
        <v>1667</v>
      </c>
      <c r="BK773" s="1" t="s">
        <v>1668</v>
      </c>
      <c r="BL773" s="1" t="str">
        <f>VLOOKUP(BK773,INVENTARIOHABITTA[#All],8,FALSE)</f>
        <v>ESTANDAR A</v>
      </c>
      <c r="BO773" s="1" t="s">
        <v>3207</v>
      </c>
      <c r="BP773" s="1" t="s">
        <v>8445</v>
      </c>
      <c r="BQ773" s="1" t="s">
        <v>7638</v>
      </c>
      <c r="BR773" s="1" t="s">
        <v>7655</v>
      </c>
      <c r="BS773" s="1" t="s">
        <v>17</v>
      </c>
      <c r="BT773">
        <v>3</v>
      </c>
      <c r="BU773" s="1" t="s">
        <v>7</v>
      </c>
      <c r="BV773" s="1" t="s">
        <v>1961</v>
      </c>
      <c r="BW773">
        <v>160</v>
      </c>
      <c r="BX773" s="1" t="s">
        <v>7864</v>
      </c>
      <c r="BY773">
        <v>4178.8900000000003</v>
      </c>
      <c r="BZ773">
        <v>668622.4</v>
      </c>
      <c r="CA773">
        <v>0.25</v>
      </c>
      <c r="CB773">
        <v>3134.1675000000005</v>
      </c>
      <c r="CC773">
        <v>501466.80000000005</v>
      </c>
      <c r="CD773">
        <v>0.1</v>
      </c>
      <c r="CE773">
        <v>50146.680000000008</v>
      </c>
      <c r="CF773">
        <v>0.10000000000000002</v>
      </c>
      <c r="CG773">
        <v>5014.6680000000015</v>
      </c>
      <c r="CH773">
        <v>45132.012000000002</v>
      </c>
      <c r="CI773">
        <v>451320.12000000005</v>
      </c>
      <c r="CJ773">
        <v>496452.13200000004</v>
      </c>
      <c r="CK773">
        <v>3102.8258250000003</v>
      </c>
    </row>
    <row r="774" spans="62:89" x14ac:dyDescent="0.25">
      <c r="BJ774" s="1" t="s">
        <v>1669</v>
      </c>
      <c r="BK774" s="1" t="s">
        <v>1670</v>
      </c>
      <c r="BL774" s="1" t="str">
        <f>VLOOKUP(BK774,INVENTARIOHABITTA[#All],8,FALSE)</f>
        <v>ESTANDAR A</v>
      </c>
      <c r="BO774" s="1" t="s">
        <v>3209</v>
      </c>
      <c r="BP774" s="1" t="s">
        <v>8446</v>
      </c>
      <c r="BQ774" s="1" t="s">
        <v>7638</v>
      </c>
      <c r="BR774" s="1" t="s">
        <v>7655</v>
      </c>
      <c r="BS774" s="1" t="s">
        <v>17</v>
      </c>
      <c r="BT774">
        <v>4</v>
      </c>
      <c r="BU774" s="1" t="s">
        <v>7</v>
      </c>
      <c r="BV774" s="1" t="s">
        <v>1961</v>
      </c>
      <c r="BW774">
        <v>160</v>
      </c>
      <c r="BX774" s="1" t="s">
        <v>7864</v>
      </c>
      <c r="BY774">
        <v>4178.8900000000003</v>
      </c>
      <c r="BZ774">
        <v>668622.4</v>
      </c>
      <c r="CA774">
        <v>0.25</v>
      </c>
      <c r="CB774">
        <v>3134.1675000000005</v>
      </c>
      <c r="CC774">
        <v>501466.80000000005</v>
      </c>
      <c r="CD774">
        <v>0.1</v>
      </c>
      <c r="CE774">
        <v>50146.680000000008</v>
      </c>
      <c r="CF774">
        <v>0.10000000000000002</v>
      </c>
      <c r="CG774">
        <v>5014.6680000000015</v>
      </c>
      <c r="CH774">
        <v>45132.012000000002</v>
      </c>
      <c r="CI774">
        <v>451320.12000000005</v>
      </c>
      <c r="CJ774">
        <v>496452.13200000004</v>
      </c>
      <c r="CK774">
        <v>3102.8258250000003</v>
      </c>
    </row>
    <row r="775" spans="62:89" x14ac:dyDescent="0.25">
      <c r="BJ775" s="1" t="s">
        <v>1671</v>
      </c>
      <c r="BK775" s="1" t="s">
        <v>1672</v>
      </c>
      <c r="BL775" s="1" t="str">
        <f>VLOOKUP(BK775,INVENTARIOHABITTA[#All],8,FALSE)</f>
        <v>ESTANDAR A</v>
      </c>
      <c r="BO775" s="1" t="s">
        <v>3211</v>
      </c>
      <c r="BP775" s="1" t="s">
        <v>8447</v>
      </c>
      <c r="BQ775" s="1" t="s">
        <v>7638</v>
      </c>
      <c r="BR775" s="1" t="s">
        <v>7655</v>
      </c>
      <c r="BS775" s="1" t="s">
        <v>17</v>
      </c>
      <c r="BT775">
        <v>5</v>
      </c>
      <c r="BU775" s="1" t="s">
        <v>7</v>
      </c>
      <c r="BV775" s="1" t="s">
        <v>1961</v>
      </c>
      <c r="BW775">
        <v>160</v>
      </c>
      <c r="BX775" s="1" t="s">
        <v>7864</v>
      </c>
      <c r="BY775">
        <v>4178.8900000000003</v>
      </c>
      <c r="BZ775">
        <v>668622.4</v>
      </c>
      <c r="CA775">
        <v>0.25</v>
      </c>
      <c r="CB775">
        <v>3134.1675000000005</v>
      </c>
      <c r="CC775">
        <v>501466.80000000005</v>
      </c>
      <c r="CD775">
        <v>0.1</v>
      </c>
      <c r="CE775">
        <v>50146.680000000008</v>
      </c>
      <c r="CF775">
        <v>0.10000000000000002</v>
      </c>
      <c r="CG775">
        <v>5014.6680000000015</v>
      </c>
      <c r="CH775">
        <v>45132.012000000002</v>
      </c>
      <c r="CI775">
        <v>451320.12000000005</v>
      </c>
      <c r="CJ775">
        <v>496452.13200000004</v>
      </c>
      <c r="CK775">
        <v>3102.8258250000003</v>
      </c>
    </row>
    <row r="776" spans="62:89" x14ac:dyDescent="0.25">
      <c r="BJ776" s="1" t="s">
        <v>1673</v>
      </c>
      <c r="BK776" s="1" t="s">
        <v>1674</v>
      </c>
      <c r="BL776" s="1" t="str">
        <f>VLOOKUP(BK776,INVENTARIOHABITTA[#All],8,FALSE)</f>
        <v>ESTANDAR A</v>
      </c>
      <c r="BO776" s="1" t="s">
        <v>3213</v>
      </c>
      <c r="BP776" s="1" t="s">
        <v>8448</v>
      </c>
      <c r="BQ776" s="1" t="s">
        <v>7638</v>
      </c>
      <c r="BR776" s="1" t="s">
        <v>7655</v>
      </c>
      <c r="BS776" s="1" t="s">
        <v>17</v>
      </c>
      <c r="BT776">
        <v>6</v>
      </c>
      <c r="BU776" s="1" t="s">
        <v>7</v>
      </c>
      <c r="BV776" s="1" t="s">
        <v>1961</v>
      </c>
      <c r="BW776">
        <v>160</v>
      </c>
      <c r="BX776" s="1" t="s">
        <v>7864</v>
      </c>
      <c r="BY776">
        <v>4178.8900000000003</v>
      </c>
      <c r="BZ776">
        <v>668622.4</v>
      </c>
      <c r="CA776">
        <v>0.25</v>
      </c>
      <c r="CB776">
        <v>3134.1675000000005</v>
      </c>
      <c r="CC776">
        <v>501466.80000000005</v>
      </c>
      <c r="CD776">
        <v>0.1</v>
      </c>
      <c r="CE776">
        <v>50146.680000000008</v>
      </c>
      <c r="CF776">
        <v>0</v>
      </c>
      <c r="CG776">
        <v>0</v>
      </c>
      <c r="CH776">
        <v>50146.680000000008</v>
      </c>
      <c r="CI776">
        <v>451320.12000000005</v>
      </c>
      <c r="CJ776">
        <v>501466.80000000005</v>
      </c>
      <c r="CK776">
        <v>3134.1675000000005</v>
      </c>
    </row>
    <row r="777" spans="62:89" x14ac:dyDescent="0.25">
      <c r="BJ777" s="1" t="s">
        <v>1675</v>
      </c>
      <c r="BK777" s="1" t="s">
        <v>1676</v>
      </c>
      <c r="BL777" s="1" t="str">
        <f>VLOOKUP(BK777,INVENTARIOHABITTA[#All],8,FALSE)</f>
        <v>ESTANDAR A</v>
      </c>
      <c r="BO777" s="1" t="s">
        <v>3215</v>
      </c>
      <c r="BP777" s="1" t="s">
        <v>8449</v>
      </c>
      <c r="BQ777" s="1" t="s">
        <v>7638</v>
      </c>
      <c r="BR777" s="1" t="s">
        <v>7655</v>
      </c>
      <c r="BS777" s="1" t="s">
        <v>17</v>
      </c>
      <c r="BT777">
        <v>7</v>
      </c>
      <c r="BU777" s="1" t="s">
        <v>7</v>
      </c>
      <c r="BV777" s="1" t="s">
        <v>1961</v>
      </c>
      <c r="BW777">
        <v>160</v>
      </c>
      <c r="BX777" s="1" t="s">
        <v>7864</v>
      </c>
      <c r="BY777">
        <v>4178.8900000000003</v>
      </c>
      <c r="BZ777">
        <v>668622.4</v>
      </c>
      <c r="CA777">
        <v>0.25</v>
      </c>
      <c r="CB777">
        <v>3134.1675000000005</v>
      </c>
      <c r="CC777">
        <v>501466.80000000005</v>
      </c>
      <c r="CD777">
        <v>0.1</v>
      </c>
      <c r="CE777">
        <v>50146.680000000008</v>
      </c>
      <c r="CF777">
        <v>0</v>
      </c>
      <c r="CG777">
        <v>0</v>
      </c>
      <c r="CH777">
        <v>50146.680000000008</v>
      </c>
      <c r="CI777">
        <v>451320.12000000005</v>
      </c>
      <c r="CJ777">
        <v>501466.80000000005</v>
      </c>
      <c r="CK777">
        <v>3134.1675000000005</v>
      </c>
    </row>
    <row r="778" spans="62:89" x14ac:dyDescent="0.25">
      <c r="BJ778" s="1" t="s">
        <v>1677</v>
      </c>
      <c r="BK778" s="1" t="s">
        <v>1678</v>
      </c>
      <c r="BL778" s="1" t="str">
        <f>VLOOKUP(BK778,INVENTARIOHABITTA[#All],8,FALSE)</f>
        <v>ESTANDAR A</v>
      </c>
      <c r="BO778" s="1" t="s">
        <v>3217</v>
      </c>
      <c r="BP778" s="1" t="s">
        <v>8450</v>
      </c>
      <c r="BQ778" s="1" t="s">
        <v>7638</v>
      </c>
      <c r="BR778" s="1" t="s">
        <v>7655</v>
      </c>
      <c r="BS778" s="1" t="s">
        <v>17</v>
      </c>
      <c r="BT778">
        <v>8</v>
      </c>
      <c r="BU778" s="1" t="s">
        <v>7</v>
      </c>
      <c r="BV778" s="1" t="s">
        <v>1961</v>
      </c>
      <c r="BW778">
        <v>160</v>
      </c>
      <c r="BX778" s="1" t="s">
        <v>7864</v>
      </c>
      <c r="BY778">
        <v>4178.8900000000003</v>
      </c>
      <c r="BZ778">
        <v>668622.4</v>
      </c>
      <c r="CA778">
        <v>0.25</v>
      </c>
      <c r="CB778">
        <v>3134.1675000000005</v>
      </c>
      <c r="CC778">
        <v>501466.80000000005</v>
      </c>
      <c r="CD778">
        <v>0.1</v>
      </c>
      <c r="CE778">
        <v>50146.680000000008</v>
      </c>
      <c r="CF778">
        <v>0</v>
      </c>
      <c r="CG778">
        <v>0</v>
      </c>
      <c r="CH778">
        <v>50146.680000000008</v>
      </c>
      <c r="CI778">
        <v>451320.12000000005</v>
      </c>
      <c r="CJ778">
        <v>501466.80000000005</v>
      </c>
      <c r="CK778">
        <v>3134.1675000000005</v>
      </c>
    </row>
    <row r="779" spans="62:89" x14ac:dyDescent="0.25">
      <c r="BJ779" s="1" t="s">
        <v>1679</v>
      </c>
      <c r="BK779" s="1" t="s">
        <v>1680</v>
      </c>
      <c r="BL779" s="1" t="str">
        <f>VLOOKUP(BK779,INVENTARIOHABITTA[#All],8,FALSE)</f>
        <v>PREMIUM A</v>
      </c>
      <c r="BO779" s="1" t="s">
        <v>3219</v>
      </c>
      <c r="BP779" s="1" t="s">
        <v>8451</v>
      </c>
      <c r="BQ779" s="1" t="s">
        <v>7638</v>
      </c>
      <c r="BR779" s="1" t="s">
        <v>7655</v>
      </c>
      <c r="BS779" s="1" t="s">
        <v>17</v>
      </c>
      <c r="BT779">
        <v>9</v>
      </c>
      <c r="BU779" s="1" t="s">
        <v>7</v>
      </c>
      <c r="BV779" s="1" t="s">
        <v>1961</v>
      </c>
      <c r="BW779">
        <v>160</v>
      </c>
      <c r="BX779" s="1" t="s">
        <v>7864</v>
      </c>
      <c r="BY779">
        <v>4178.8900000000003</v>
      </c>
      <c r="BZ779">
        <v>668622.4</v>
      </c>
      <c r="CA779">
        <v>0.3</v>
      </c>
      <c r="CB779">
        <v>2925.223</v>
      </c>
      <c r="CC779">
        <v>468035.68</v>
      </c>
      <c r="CD779">
        <v>0.1</v>
      </c>
      <c r="CE779">
        <v>46803.567999999999</v>
      </c>
      <c r="CF779">
        <v>0</v>
      </c>
      <c r="CG779">
        <v>0</v>
      </c>
      <c r="CH779">
        <v>46803.567999999999</v>
      </c>
      <c r="CI779">
        <v>421232.11199999996</v>
      </c>
      <c r="CJ779">
        <v>468035.67999999993</v>
      </c>
      <c r="CK779">
        <v>2925.2229999999995</v>
      </c>
    </row>
    <row r="780" spans="62:89" x14ac:dyDescent="0.25">
      <c r="BJ780" s="1" t="s">
        <v>1681</v>
      </c>
      <c r="BK780" s="1" t="s">
        <v>1682</v>
      </c>
      <c r="BL780" s="1" t="str">
        <f>VLOOKUP(BK780,INVENTARIOHABITTA[#All],8,FALSE)</f>
        <v>PREMIUM AA</v>
      </c>
      <c r="BO780" s="1" t="s">
        <v>3221</v>
      </c>
      <c r="BP780" s="1" t="s">
        <v>8452</v>
      </c>
      <c r="BQ780" s="1" t="s">
        <v>7638</v>
      </c>
      <c r="BR780" s="1" t="s">
        <v>7655</v>
      </c>
      <c r="BS780" s="1" t="s">
        <v>17</v>
      </c>
      <c r="BT780">
        <v>10</v>
      </c>
      <c r="BU780" s="1" t="s">
        <v>7</v>
      </c>
      <c r="BV780" s="1" t="s">
        <v>1961</v>
      </c>
      <c r="BW780">
        <v>160</v>
      </c>
      <c r="BX780" s="1" t="s">
        <v>7864</v>
      </c>
      <c r="BY780">
        <v>4178.8900000000003</v>
      </c>
      <c r="BZ780">
        <v>668622.4</v>
      </c>
      <c r="CA780">
        <v>0.25</v>
      </c>
      <c r="CB780">
        <v>3134.1675000000005</v>
      </c>
      <c r="CC780">
        <v>501466.80000000005</v>
      </c>
      <c r="CD780">
        <v>0.1</v>
      </c>
      <c r="CE780">
        <v>50146.680000000008</v>
      </c>
      <c r="CF780">
        <v>0</v>
      </c>
      <c r="CG780">
        <v>0</v>
      </c>
      <c r="CH780">
        <v>50146.680000000008</v>
      </c>
      <c r="CI780">
        <v>451320.12000000005</v>
      </c>
      <c r="CJ780">
        <v>501466.80000000005</v>
      </c>
      <c r="CK780">
        <v>3134.1675000000005</v>
      </c>
    </row>
    <row r="781" spans="62:89" x14ac:dyDescent="0.25">
      <c r="BJ781" s="1" t="s">
        <v>1683</v>
      </c>
      <c r="BK781" s="1" t="s">
        <v>1684</v>
      </c>
      <c r="BL781" s="1" t="str">
        <f>VLOOKUP(BK781,INVENTARIOHABITTA[#All],8,FALSE)</f>
        <v>PREMIUM AA</v>
      </c>
      <c r="BO781" s="1" t="s">
        <v>3223</v>
      </c>
      <c r="BP781" s="1" t="s">
        <v>8453</v>
      </c>
      <c r="BQ781" s="1" t="s">
        <v>7638</v>
      </c>
      <c r="BR781" s="1" t="s">
        <v>7655</v>
      </c>
      <c r="BS781" s="1" t="s">
        <v>17</v>
      </c>
      <c r="BT781">
        <v>11</v>
      </c>
      <c r="BU781" s="1" t="s">
        <v>7</v>
      </c>
      <c r="BV781" s="1" t="s">
        <v>1961</v>
      </c>
      <c r="BW781">
        <v>160</v>
      </c>
      <c r="BX781" s="1" t="s">
        <v>7864</v>
      </c>
      <c r="BY781">
        <v>4178.8900000000003</v>
      </c>
      <c r="BZ781">
        <v>668622.4</v>
      </c>
      <c r="CA781">
        <v>0.25</v>
      </c>
      <c r="CB781">
        <v>3134.1675000000005</v>
      </c>
      <c r="CC781">
        <v>501466.80000000005</v>
      </c>
      <c r="CD781">
        <v>0.1</v>
      </c>
      <c r="CE781">
        <v>50146.680000000008</v>
      </c>
      <c r="CF781">
        <v>0</v>
      </c>
      <c r="CG781">
        <v>0</v>
      </c>
      <c r="CH781">
        <v>50146.680000000008</v>
      </c>
      <c r="CI781">
        <v>451320.12000000005</v>
      </c>
      <c r="CJ781">
        <v>501466.80000000005</v>
      </c>
      <c r="CK781">
        <v>3134.1675000000005</v>
      </c>
    </row>
    <row r="782" spans="62:89" x14ac:dyDescent="0.25">
      <c r="BJ782" s="1" t="s">
        <v>1685</v>
      </c>
      <c r="BK782" s="1" t="s">
        <v>1686</v>
      </c>
      <c r="BL782" s="1" t="str">
        <f>VLOOKUP(BK782,INVENTARIOHABITTA[#All],8,FALSE)</f>
        <v>PREMIUM AA</v>
      </c>
      <c r="BO782" s="1" t="s">
        <v>3225</v>
      </c>
      <c r="BP782" s="1" t="s">
        <v>8454</v>
      </c>
      <c r="BQ782" s="1" t="s">
        <v>7638</v>
      </c>
      <c r="BR782" s="1" t="s">
        <v>7655</v>
      </c>
      <c r="BS782" s="1" t="s">
        <v>17</v>
      </c>
      <c r="BT782">
        <v>12</v>
      </c>
      <c r="BU782" s="1" t="s">
        <v>7</v>
      </c>
      <c r="BV782" s="1" t="s">
        <v>1961</v>
      </c>
      <c r="BW782">
        <v>160</v>
      </c>
      <c r="BX782" s="1" t="s">
        <v>7864</v>
      </c>
      <c r="BY782">
        <v>4178.8900000000003</v>
      </c>
      <c r="BZ782">
        <v>668622.4</v>
      </c>
      <c r="CA782">
        <v>0.25</v>
      </c>
      <c r="CB782">
        <v>3134.1675000000005</v>
      </c>
      <c r="CC782">
        <v>501466.80000000005</v>
      </c>
      <c r="CD782">
        <v>0.1</v>
      </c>
      <c r="CE782">
        <v>50146.680000000008</v>
      </c>
      <c r="CF782">
        <v>0</v>
      </c>
      <c r="CG782">
        <v>0</v>
      </c>
      <c r="CH782">
        <v>50146.680000000008</v>
      </c>
      <c r="CI782">
        <v>451320.12000000005</v>
      </c>
      <c r="CJ782">
        <v>501466.80000000005</v>
      </c>
      <c r="CK782">
        <v>3134.1675000000005</v>
      </c>
    </row>
    <row r="783" spans="62:89" x14ac:dyDescent="0.25">
      <c r="BJ783" s="1" t="s">
        <v>1687</v>
      </c>
      <c r="BK783" s="1" t="s">
        <v>1688</v>
      </c>
      <c r="BL783" s="1" t="str">
        <f>VLOOKUP(BK783,INVENTARIOHABITTA[#All],8,FALSE)</f>
        <v>PREMIUM AA</v>
      </c>
      <c r="BO783" s="1" t="s">
        <v>3227</v>
      </c>
      <c r="BP783" s="1" t="s">
        <v>8455</v>
      </c>
      <c r="BQ783" s="1" t="s">
        <v>7638</v>
      </c>
      <c r="BR783" s="1" t="s">
        <v>7655</v>
      </c>
      <c r="BS783" s="1" t="s">
        <v>17</v>
      </c>
      <c r="BT783">
        <v>13</v>
      </c>
      <c r="BU783" s="1" t="s">
        <v>7</v>
      </c>
      <c r="BV783" s="1" t="s">
        <v>1961</v>
      </c>
      <c r="BW783">
        <v>160</v>
      </c>
      <c r="BX783" s="1" t="s">
        <v>7864</v>
      </c>
      <c r="BY783">
        <v>4178.8900000000003</v>
      </c>
      <c r="BZ783">
        <v>668622.4</v>
      </c>
      <c r="CA783">
        <v>0.25</v>
      </c>
      <c r="CB783">
        <v>3134.1675000000005</v>
      </c>
      <c r="CC783">
        <v>501466.80000000005</v>
      </c>
      <c r="CD783">
        <v>0.1</v>
      </c>
      <c r="CE783">
        <v>50146.680000000008</v>
      </c>
      <c r="CF783">
        <v>0.10000000000000002</v>
      </c>
      <c r="CG783">
        <v>5014.6680000000015</v>
      </c>
      <c r="CH783">
        <v>45132.012000000002</v>
      </c>
      <c r="CI783">
        <v>451320.12000000005</v>
      </c>
      <c r="CJ783">
        <v>496452.13200000004</v>
      </c>
      <c r="CK783">
        <v>3102.8258250000003</v>
      </c>
    </row>
    <row r="784" spans="62:89" x14ac:dyDescent="0.25">
      <c r="BJ784" s="1" t="s">
        <v>1689</v>
      </c>
      <c r="BK784" s="1" t="s">
        <v>1690</v>
      </c>
      <c r="BL784" s="1" t="str">
        <f>VLOOKUP(BK784,INVENTARIOHABITTA[#All],8,FALSE)</f>
        <v>PREMIUM AA</v>
      </c>
      <c r="BO784" s="1" t="s">
        <v>3229</v>
      </c>
      <c r="BP784" s="1" t="s">
        <v>8456</v>
      </c>
      <c r="BQ784" s="1" t="s">
        <v>7638</v>
      </c>
      <c r="BR784" s="1" t="s">
        <v>7655</v>
      </c>
      <c r="BS784" s="1" t="s">
        <v>17</v>
      </c>
      <c r="BT784">
        <v>14</v>
      </c>
      <c r="BU784" s="1" t="s">
        <v>7</v>
      </c>
      <c r="BV784" s="1" t="s">
        <v>1961</v>
      </c>
      <c r="BW784">
        <v>160</v>
      </c>
      <c r="BX784" s="1" t="s">
        <v>7864</v>
      </c>
      <c r="BY784">
        <v>4178.8900000000003</v>
      </c>
      <c r="BZ784">
        <v>668622.4</v>
      </c>
      <c r="CA784">
        <v>0.25</v>
      </c>
      <c r="CB784">
        <v>3134.1675000000005</v>
      </c>
      <c r="CC784">
        <v>501466.80000000005</v>
      </c>
      <c r="CD784">
        <v>0.1</v>
      </c>
      <c r="CE784">
        <v>50146.680000000008</v>
      </c>
      <c r="CF784">
        <v>0</v>
      </c>
      <c r="CG784">
        <v>0</v>
      </c>
      <c r="CH784">
        <v>50146.680000000008</v>
      </c>
      <c r="CI784">
        <v>451320.12000000005</v>
      </c>
      <c r="CJ784">
        <v>501466.80000000005</v>
      </c>
      <c r="CK784">
        <v>3134.1675000000005</v>
      </c>
    </row>
    <row r="785" spans="62:89" x14ac:dyDescent="0.25">
      <c r="BJ785" s="1" t="s">
        <v>1691</v>
      </c>
      <c r="BK785" s="1" t="s">
        <v>1692</v>
      </c>
      <c r="BL785" s="1" t="str">
        <f>VLOOKUP(BK785,INVENTARIOHABITTA[#All],8,FALSE)</f>
        <v>ESTANDAR AA</v>
      </c>
      <c r="BO785" s="1" t="s">
        <v>3231</v>
      </c>
      <c r="BP785" s="1" t="s">
        <v>8457</v>
      </c>
      <c r="BQ785" s="1" t="s">
        <v>7638</v>
      </c>
      <c r="BR785" s="1" t="s">
        <v>7655</v>
      </c>
      <c r="BS785" s="1" t="s">
        <v>17</v>
      </c>
      <c r="BT785">
        <v>15</v>
      </c>
      <c r="BU785" s="1" t="s">
        <v>7</v>
      </c>
      <c r="BV785" s="1" t="s">
        <v>1961</v>
      </c>
      <c r="BW785">
        <v>160</v>
      </c>
      <c r="BX785" s="1" t="s">
        <v>7864</v>
      </c>
      <c r="BY785">
        <v>4178.8900000000003</v>
      </c>
      <c r="BZ785">
        <v>668622.4</v>
      </c>
      <c r="CA785">
        <v>0.25</v>
      </c>
      <c r="CB785">
        <v>3134.1675000000005</v>
      </c>
      <c r="CC785">
        <v>501466.80000000005</v>
      </c>
      <c r="CD785">
        <v>0.22</v>
      </c>
      <c r="CE785">
        <v>110322.69600000001</v>
      </c>
      <c r="CF785">
        <v>0</v>
      </c>
      <c r="CG785">
        <v>0</v>
      </c>
      <c r="CH785">
        <v>110322.69600000001</v>
      </c>
      <c r="CI785">
        <v>391144.10400000005</v>
      </c>
      <c r="CJ785">
        <v>501466.80000000005</v>
      </c>
      <c r="CK785">
        <v>3134.1675000000005</v>
      </c>
    </row>
    <row r="786" spans="62:89" x14ac:dyDescent="0.25">
      <c r="BJ786" s="1" t="s">
        <v>1693</v>
      </c>
      <c r="BK786" s="1" t="s">
        <v>1694</v>
      </c>
      <c r="BL786" s="1" t="str">
        <f>VLOOKUP(BK786,INVENTARIOHABITTA[#All],8,FALSE)</f>
        <v>ESTANDAR A</v>
      </c>
      <c r="BO786" s="1" t="s">
        <v>3233</v>
      </c>
      <c r="BP786" s="1" t="s">
        <v>8458</v>
      </c>
      <c r="BQ786" s="1" t="s">
        <v>7638</v>
      </c>
      <c r="BR786" s="1" t="s">
        <v>7655</v>
      </c>
      <c r="BS786" s="1" t="s">
        <v>17</v>
      </c>
      <c r="BT786">
        <v>16</v>
      </c>
      <c r="BU786" s="1" t="s">
        <v>7</v>
      </c>
      <c r="BV786" s="1" t="s">
        <v>1961</v>
      </c>
      <c r="BW786">
        <v>160</v>
      </c>
      <c r="BX786" s="1" t="s">
        <v>46</v>
      </c>
      <c r="BY786">
        <v>6060</v>
      </c>
      <c r="BZ786">
        <v>969600</v>
      </c>
      <c r="CA786">
        <v>0.25</v>
      </c>
      <c r="CB786">
        <v>4545</v>
      </c>
      <c r="CC786">
        <v>727200</v>
      </c>
      <c r="CD786">
        <v>0.1</v>
      </c>
      <c r="CE786">
        <v>72720</v>
      </c>
      <c r="CF786">
        <v>0</v>
      </c>
      <c r="CG786">
        <v>0</v>
      </c>
      <c r="CH786">
        <v>72720</v>
      </c>
      <c r="CI786">
        <v>654480</v>
      </c>
      <c r="CJ786">
        <v>727200</v>
      </c>
      <c r="CK786">
        <v>4545</v>
      </c>
    </row>
    <row r="787" spans="62:89" x14ac:dyDescent="0.25">
      <c r="BJ787" s="1" t="s">
        <v>1695</v>
      </c>
      <c r="BK787" s="1" t="s">
        <v>1696</v>
      </c>
      <c r="BL787" s="1" t="str">
        <f>VLOOKUP(BK787,INVENTARIOHABITTA[#All],8,FALSE)</f>
        <v>ESTANDAR A</v>
      </c>
      <c r="BP787" s="1" t="s">
        <v>8458</v>
      </c>
      <c r="BQ787" s="1" t="s">
        <v>7638</v>
      </c>
      <c r="BR787" s="1" t="s">
        <v>7655</v>
      </c>
      <c r="BS787" s="1" t="s">
        <v>17</v>
      </c>
      <c r="BT787">
        <v>16</v>
      </c>
      <c r="BU787" s="1" t="s">
        <v>7</v>
      </c>
      <c r="BV787" s="1" t="s">
        <v>1961</v>
      </c>
      <c r="BW787">
        <v>160</v>
      </c>
      <c r="BX787" s="1" t="s">
        <v>7864</v>
      </c>
      <c r="BY787">
        <v>4178.8900000000003</v>
      </c>
      <c r="BZ787">
        <v>668622.4</v>
      </c>
      <c r="CA787">
        <v>0.25</v>
      </c>
      <c r="CB787">
        <v>3134.1675000000005</v>
      </c>
      <c r="CC787">
        <v>501466.80000000005</v>
      </c>
      <c r="CD787">
        <v>0.1</v>
      </c>
      <c r="CE787">
        <v>50146.680000000008</v>
      </c>
      <c r="CF787">
        <v>0</v>
      </c>
      <c r="CG787">
        <v>0</v>
      </c>
      <c r="CH787">
        <v>50146.680000000008</v>
      </c>
      <c r="CI787">
        <v>451320.12000000005</v>
      </c>
      <c r="CJ787">
        <v>501466.80000000005</v>
      </c>
      <c r="CK787">
        <v>3134.1675000000005</v>
      </c>
    </row>
    <row r="788" spans="62:89" x14ac:dyDescent="0.25">
      <c r="BJ788" s="1" t="s">
        <v>1697</v>
      </c>
      <c r="BK788" s="1" t="s">
        <v>1698</v>
      </c>
      <c r="BL788" s="1" t="str">
        <f>VLOOKUP(BK788,INVENTARIOHABITTA[#All],8,FALSE)</f>
        <v>ESTANDAR A</v>
      </c>
      <c r="BO788" s="1" t="s">
        <v>3235</v>
      </c>
      <c r="BP788" s="1" t="s">
        <v>8459</v>
      </c>
      <c r="BQ788" s="1" t="s">
        <v>7638</v>
      </c>
      <c r="BR788" s="1" t="s">
        <v>7655</v>
      </c>
      <c r="BS788" s="1" t="s">
        <v>17</v>
      </c>
      <c r="BT788">
        <v>17</v>
      </c>
      <c r="BU788" s="1" t="s">
        <v>7</v>
      </c>
      <c r="BV788" s="1" t="s">
        <v>1961</v>
      </c>
      <c r="BW788">
        <v>160</v>
      </c>
      <c r="BX788" s="1" t="s">
        <v>7864</v>
      </c>
      <c r="BY788">
        <v>4178.8900000000003</v>
      </c>
      <c r="BZ788">
        <v>668622.4</v>
      </c>
      <c r="CA788">
        <v>0.2</v>
      </c>
      <c r="CB788">
        <v>3343.1120000000001</v>
      </c>
      <c r="CC788">
        <v>534897.92000000004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534897.92000000004</v>
      </c>
      <c r="CJ788">
        <v>534897.92000000004</v>
      </c>
      <c r="CK788">
        <v>3343.1120000000001</v>
      </c>
    </row>
    <row r="789" spans="62:89" x14ac:dyDescent="0.25">
      <c r="BJ789" s="1" t="s">
        <v>1699</v>
      </c>
      <c r="BK789" s="1" t="s">
        <v>1700</v>
      </c>
      <c r="BL789" s="1" t="str">
        <f>VLOOKUP(BK789,INVENTARIOHABITTA[#All],8,FALSE)</f>
        <v>ESTANDAR A</v>
      </c>
      <c r="BO789" s="1" t="s">
        <v>3237</v>
      </c>
      <c r="BP789" s="1" t="s">
        <v>8460</v>
      </c>
      <c r="BQ789" s="1" t="s">
        <v>7638</v>
      </c>
      <c r="BR789" s="1" t="s">
        <v>7655</v>
      </c>
      <c r="BS789" s="1" t="s">
        <v>17</v>
      </c>
      <c r="BT789">
        <v>18</v>
      </c>
      <c r="BU789" s="1" t="s">
        <v>7</v>
      </c>
      <c r="BV789" s="1" t="s">
        <v>1961</v>
      </c>
      <c r="BW789">
        <v>160</v>
      </c>
      <c r="BX789" s="1" t="s">
        <v>46</v>
      </c>
      <c r="BY789">
        <v>6060</v>
      </c>
      <c r="BZ789">
        <v>969600</v>
      </c>
      <c r="CA789">
        <v>0.25</v>
      </c>
      <c r="CB789">
        <v>4545</v>
      </c>
      <c r="CC789">
        <v>727200</v>
      </c>
      <c r="CD789">
        <v>0.1</v>
      </c>
      <c r="CE789">
        <v>72720</v>
      </c>
      <c r="CF789">
        <v>0</v>
      </c>
      <c r="CG789">
        <v>0</v>
      </c>
      <c r="CH789">
        <v>72720</v>
      </c>
      <c r="CI789">
        <v>654480</v>
      </c>
      <c r="CJ789">
        <v>727200</v>
      </c>
      <c r="CK789">
        <v>4545</v>
      </c>
    </row>
    <row r="790" spans="62:89" x14ac:dyDescent="0.25">
      <c r="BJ790" s="1" t="s">
        <v>1701</v>
      </c>
      <c r="BK790" s="1" t="s">
        <v>1702</v>
      </c>
      <c r="BL790" s="1" t="str">
        <f>VLOOKUP(BK790,INVENTARIOHABITTA[#All],8,FALSE)</f>
        <v>PREMIUM A</v>
      </c>
      <c r="BP790" s="1" t="s">
        <v>8460</v>
      </c>
      <c r="BQ790" s="1" t="s">
        <v>7638</v>
      </c>
      <c r="BR790" s="1" t="s">
        <v>7655</v>
      </c>
      <c r="BS790" s="1" t="s">
        <v>17</v>
      </c>
      <c r="BT790">
        <v>18</v>
      </c>
      <c r="BU790" s="1" t="s">
        <v>7</v>
      </c>
      <c r="BV790" s="1" t="s">
        <v>1961</v>
      </c>
      <c r="BW790">
        <v>160</v>
      </c>
      <c r="BX790" s="1" t="s">
        <v>7864</v>
      </c>
      <c r="BY790">
        <v>4178.8900000000003</v>
      </c>
      <c r="BZ790">
        <v>668622.4</v>
      </c>
      <c r="CA790">
        <v>0.25</v>
      </c>
      <c r="CB790">
        <v>3134.1675000000005</v>
      </c>
      <c r="CC790">
        <v>501466.80000000005</v>
      </c>
      <c r="CD790">
        <v>0.1</v>
      </c>
      <c r="CE790">
        <v>50146.680000000008</v>
      </c>
      <c r="CF790">
        <v>0</v>
      </c>
      <c r="CG790">
        <v>0</v>
      </c>
      <c r="CH790">
        <v>50146.680000000008</v>
      </c>
      <c r="CI790">
        <v>451320.12000000005</v>
      </c>
      <c r="CJ790">
        <v>501466.80000000005</v>
      </c>
      <c r="CK790">
        <v>3134.1675000000005</v>
      </c>
    </row>
    <row r="791" spans="62:89" x14ac:dyDescent="0.25">
      <c r="BJ791" s="1" t="s">
        <v>1703</v>
      </c>
      <c r="BK791" s="1" t="s">
        <v>1704</v>
      </c>
      <c r="BL791" s="1" t="str">
        <f>VLOOKUP(BK791,INVENTARIOHABITTA[#All],8,FALSE)</f>
        <v>PREMIUM A</v>
      </c>
      <c r="BP791" s="1" t="s">
        <v>8461</v>
      </c>
      <c r="BQ791" s="1" t="s">
        <v>7638</v>
      </c>
      <c r="BR791" s="1" t="s">
        <v>7655</v>
      </c>
      <c r="BS791" s="1" t="s">
        <v>17</v>
      </c>
      <c r="BT791">
        <v>19</v>
      </c>
      <c r="BU791" s="1" t="s">
        <v>7</v>
      </c>
      <c r="BV791" s="1" t="s">
        <v>1961</v>
      </c>
      <c r="BW791">
        <v>160</v>
      </c>
      <c r="BX791" s="1" t="s">
        <v>7864</v>
      </c>
      <c r="BY791">
        <v>4178.8900000000003</v>
      </c>
      <c r="BZ791">
        <v>668622.4</v>
      </c>
      <c r="CA791">
        <v>0.25</v>
      </c>
      <c r="CB791">
        <v>3134.1675000000005</v>
      </c>
      <c r="CC791">
        <v>501466.80000000005</v>
      </c>
      <c r="CD791">
        <v>0.1</v>
      </c>
      <c r="CE791">
        <v>50146.680000000008</v>
      </c>
      <c r="CF791">
        <v>0.10000000000000002</v>
      </c>
      <c r="CG791">
        <v>5014.6680000000015</v>
      </c>
      <c r="CH791">
        <v>45132.012000000002</v>
      </c>
      <c r="CI791">
        <v>451320.12000000005</v>
      </c>
      <c r="CJ791">
        <v>496452.13200000004</v>
      </c>
      <c r="CK791">
        <v>3102.8258250000003</v>
      </c>
    </row>
    <row r="792" spans="62:89" x14ac:dyDescent="0.25">
      <c r="BJ792" s="1" t="s">
        <v>1705</v>
      </c>
      <c r="BK792" s="1" t="s">
        <v>1706</v>
      </c>
      <c r="BL792" s="1" t="str">
        <f>VLOOKUP(BK792,INVENTARIOHABITTA[#All],8,FALSE)</f>
        <v>PREMIUM A</v>
      </c>
      <c r="BO792" s="1" t="s">
        <v>3239</v>
      </c>
      <c r="BP792" s="1" t="s">
        <v>8462</v>
      </c>
      <c r="BQ792" s="1" t="s">
        <v>7638</v>
      </c>
      <c r="BR792" s="1" t="s">
        <v>7655</v>
      </c>
      <c r="BS792" s="1" t="s">
        <v>17</v>
      </c>
      <c r="BT792" t="s">
        <v>7698</v>
      </c>
      <c r="BU792" s="1" t="s">
        <v>7</v>
      </c>
      <c r="BV792" s="1" t="s">
        <v>1961</v>
      </c>
      <c r="BW792">
        <v>160</v>
      </c>
      <c r="BX792" s="1" t="s">
        <v>7864</v>
      </c>
      <c r="BY792">
        <v>4178.8900000000003</v>
      </c>
      <c r="BZ792">
        <v>668622.4</v>
      </c>
      <c r="CA792">
        <v>0.25</v>
      </c>
      <c r="CB792">
        <v>3134.1675000000005</v>
      </c>
      <c r="CC792">
        <v>501466.80000000005</v>
      </c>
      <c r="CD792">
        <v>0.1</v>
      </c>
      <c r="CE792">
        <v>50146.680000000008</v>
      </c>
      <c r="CF792">
        <v>0.10000000000000002</v>
      </c>
      <c r="CG792">
        <v>5014.6680000000015</v>
      </c>
      <c r="CH792">
        <v>45132.012000000002</v>
      </c>
      <c r="CI792">
        <v>451320.12000000005</v>
      </c>
      <c r="CJ792">
        <v>496452.13200000004</v>
      </c>
      <c r="CK792">
        <v>3102.8258250000003</v>
      </c>
    </row>
    <row r="793" spans="62:89" x14ac:dyDescent="0.25">
      <c r="BJ793" s="1" t="s">
        <v>1707</v>
      </c>
      <c r="BK793" s="1" t="s">
        <v>1708</v>
      </c>
      <c r="BL793" s="1" t="str">
        <f>VLOOKUP(BK793,INVENTARIOHABITTA[#All],8,FALSE)</f>
        <v>PREMIUM A</v>
      </c>
      <c r="BP793" s="1" t="s">
        <v>8463</v>
      </c>
      <c r="BQ793" s="1" t="s">
        <v>7638</v>
      </c>
      <c r="BR793" s="1" t="s">
        <v>7655</v>
      </c>
      <c r="BS793" s="1" t="s">
        <v>17</v>
      </c>
      <c r="BT793">
        <v>20</v>
      </c>
      <c r="BU793" s="1" t="s">
        <v>7</v>
      </c>
      <c r="BV793" s="1" t="s">
        <v>1961</v>
      </c>
      <c r="BW793">
        <v>160</v>
      </c>
      <c r="BX793" s="1" t="s">
        <v>7864</v>
      </c>
      <c r="BY793">
        <v>4178.8900000000003</v>
      </c>
      <c r="BZ793">
        <v>668622.4</v>
      </c>
      <c r="CA793">
        <v>0.25</v>
      </c>
      <c r="CB793">
        <v>3134.1675000000005</v>
      </c>
      <c r="CC793">
        <v>501466.80000000005</v>
      </c>
      <c r="CD793">
        <v>0.1</v>
      </c>
      <c r="CE793">
        <v>50146.680000000008</v>
      </c>
      <c r="CF793">
        <v>0.10000000000000002</v>
      </c>
      <c r="CG793">
        <v>5014.6680000000015</v>
      </c>
      <c r="CH793">
        <v>45132.012000000002</v>
      </c>
      <c r="CI793">
        <v>451320.12000000005</v>
      </c>
      <c r="CJ793">
        <v>496452.13200000004</v>
      </c>
      <c r="CK793">
        <v>3102.8258250000003</v>
      </c>
    </row>
    <row r="794" spans="62:89" x14ac:dyDescent="0.25">
      <c r="BJ794" s="1" t="s">
        <v>1709</v>
      </c>
      <c r="BK794" s="1" t="s">
        <v>1710</v>
      </c>
      <c r="BL794" s="1" t="str">
        <f>VLOOKUP(BK794,INVENTARIOHABITTA[#All],8,FALSE)</f>
        <v>PREMIUM A</v>
      </c>
      <c r="BO794" s="1" t="s">
        <v>3241</v>
      </c>
      <c r="BP794" s="1" t="s">
        <v>8464</v>
      </c>
      <c r="BQ794" s="1" t="s">
        <v>7638</v>
      </c>
      <c r="BR794" s="1" t="s">
        <v>7655</v>
      </c>
      <c r="BS794" s="1" t="s">
        <v>17</v>
      </c>
      <c r="BT794" t="s">
        <v>8356</v>
      </c>
      <c r="BU794" s="1" t="s">
        <v>7</v>
      </c>
      <c r="BV794" s="1" t="s">
        <v>1961</v>
      </c>
      <c r="BW794">
        <v>160</v>
      </c>
      <c r="BX794" s="1" t="s">
        <v>7864</v>
      </c>
      <c r="BY794">
        <v>4178.8900000000003</v>
      </c>
      <c r="BZ794">
        <v>668622.4</v>
      </c>
      <c r="CA794">
        <v>0.25</v>
      </c>
      <c r="CB794">
        <v>3134.1675000000005</v>
      </c>
      <c r="CC794">
        <v>501466.80000000005</v>
      </c>
      <c r="CD794">
        <v>0.1</v>
      </c>
      <c r="CE794">
        <v>50146.680000000008</v>
      </c>
      <c r="CF794">
        <v>0.10000000000000002</v>
      </c>
      <c r="CG794">
        <v>5014.6680000000015</v>
      </c>
      <c r="CH794">
        <v>45132.012000000002</v>
      </c>
      <c r="CI794">
        <v>451320.12000000005</v>
      </c>
      <c r="CJ794">
        <v>496452.13200000004</v>
      </c>
      <c r="CK794">
        <v>3102.8258250000003</v>
      </c>
    </row>
    <row r="795" spans="62:89" x14ac:dyDescent="0.25">
      <c r="BJ795" s="1" t="s">
        <v>1711</v>
      </c>
      <c r="BK795" s="1" t="s">
        <v>1712</v>
      </c>
      <c r="BL795" s="1" t="str">
        <f>VLOOKUP(BK795,INVENTARIOHABITTA[#All],8,FALSE)</f>
        <v>PREMIUM A</v>
      </c>
      <c r="BP795" s="1" t="s">
        <v>8465</v>
      </c>
      <c r="BQ795" s="1" t="s">
        <v>7638</v>
      </c>
      <c r="BR795" s="1" t="s">
        <v>7655</v>
      </c>
      <c r="BS795" s="1" t="s">
        <v>17</v>
      </c>
      <c r="BT795">
        <v>21</v>
      </c>
      <c r="BU795" s="1" t="s">
        <v>7</v>
      </c>
      <c r="BV795" s="1" t="s">
        <v>171</v>
      </c>
      <c r="BW795">
        <v>254.19</v>
      </c>
      <c r="BX795" s="1" t="s">
        <v>7864</v>
      </c>
      <c r="BY795">
        <v>4387.83</v>
      </c>
      <c r="BZ795">
        <v>1115342.5077</v>
      </c>
      <c r="CA795">
        <v>0.25</v>
      </c>
      <c r="CB795">
        <v>3290.8724999999999</v>
      </c>
      <c r="CC795">
        <v>836506.88077499997</v>
      </c>
      <c r="CD795">
        <v>0.1</v>
      </c>
      <c r="CE795">
        <v>83650.688077500003</v>
      </c>
      <c r="CF795">
        <v>9.9999999999999992E-2</v>
      </c>
      <c r="CG795">
        <v>8365.0688077499999</v>
      </c>
      <c r="CH795">
        <v>75285.619269750008</v>
      </c>
      <c r="CI795">
        <v>752856.1926975</v>
      </c>
      <c r="CJ795">
        <v>828141.81196724996</v>
      </c>
      <c r="CK795">
        <v>3257.9637749999997</v>
      </c>
    </row>
    <row r="796" spans="62:89" x14ac:dyDescent="0.25">
      <c r="BJ796" s="1" t="s">
        <v>1713</v>
      </c>
      <c r="BK796" s="1" t="s">
        <v>1714</v>
      </c>
      <c r="BL796" s="1" t="str">
        <f>VLOOKUP(BK796,INVENTARIOHABITTA[#All],8,FALSE)</f>
        <v>PREMIUM AA</v>
      </c>
      <c r="BO796" s="1" t="s">
        <v>3243</v>
      </c>
      <c r="BP796" s="1" t="s">
        <v>8466</v>
      </c>
      <c r="BQ796" s="1" t="s">
        <v>7638</v>
      </c>
      <c r="BR796" s="1" t="s">
        <v>7655</v>
      </c>
      <c r="BS796" s="1" t="s">
        <v>17</v>
      </c>
      <c r="BT796" t="s">
        <v>8467</v>
      </c>
      <c r="BU796" s="1" t="s">
        <v>7</v>
      </c>
      <c r="BV796" s="1" t="s">
        <v>260</v>
      </c>
      <c r="BW796">
        <v>271.17</v>
      </c>
      <c r="BX796" s="1" t="s">
        <v>7864</v>
      </c>
      <c r="BY796">
        <v>3257.9637749999997</v>
      </c>
      <c r="BZ796">
        <v>883462.03686674999</v>
      </c>
      <c r="CA796">
        <v>0</v>
      </c>
      <c r="CB796">
        <v>3257.9637749999997</v>
      </c>
      <c r="CC796">
        <v>883462.03686674999</v>
      </c>
      <c r="CD796">
        <v>0.31864810060022969</v>
      </c>
      <c r="CE796">
        <v>281513.5</v>
      </c>
      <c r="CF796">
        <v>0</v>
      </c>
      <c r="CG796">
        <v>0</v>
      </c>
      <c r="CH796">
        <v>281513.5</v>
      </c>
      <c r="CI796">
        <v>601948.53686674999</v>
      </c>
      <c r="CJ796">
        <v>883462.03686674999</v>
      </c>
      <c r="CK796">
        <v>3257.9637749999997</v>
      </c>
    </row>
    <row r="797" spans="62:89" x14ac:dyDescent="0.25">
      <c r="BJ797" s="1" t="s">
        <v>1715</v>
      </c>
      <c r="BK797" s="1" t="s">
        <v>1716</v>
      </c>
      <c r="BL797" s="1" t="str">
        <f>VLOOKUP(BK797,INVENTARIOHABITTA[#All],8,FALSE)</f>
        <v>ESTANDAR A</v>
      </c>
      <c r="BP797" s="1" t="s">
        <v>8468</v>
      </c>
      <c r="BQ797" s="1" t="s">
        <v>7638</v>
      </c>
      <c r="BR797" s="1" t="s">
        <v>7655</v>
      </c>
      <c r="BS797" s="1" t="s">
        <v>17</v>
      </c>
      <c r="BT797">
        <v>22</v>
      </c>
      <c r="BU797" s="1" t="s">
        <v>7</v>
      </c>
      <c r="BV797" s="1" t="s">
        <v>146</v>
      </c>
      <c r="BW797">
        <v>114.64</v>
      </c>
      <c r="BX797" s="1" t="s">
        <v>7864</v>
      </c>
      <c r="BY797">
        <v>4387.83</v>
      </c>
      <c r="BZ797">
        <v>503020.83120000002</v>
      </c>
      <c r="CA797">
        <v>0.25</v>
      </c>
      <c r="CB797">
        <v>3290.8724999999999</v>
      </c>
      <c r="CC797">
        <v>377265.62339999998</v>
      </c>
      <c r="CD797">
        <v>9.9999999999999992E-2</v>
      </c>
      <c r="CE797">
        <v>37726.562339999997</v>
      </c>
      <c r="CF797">
        <v>0.1</v>
      </c>
      <c r="CG797">
        <v>3772.656234</v>
      </c>
      <c r="CH797">
        <v>33953.906105999995</v>
      </c>
      <c r="CI797">
        <v>339539.06105999998</v>
      </c>
      <c r="CJ797">
        <v>373492.96716599999</v>
      </c>
      <c r="CK797">
        <v>3257.9637749999997</v>
      </c>
    </row>
    <row r="798" spans="62:89" x14ac:dyDescent="0.25">
      <c r="BJ798" s="1" t="s">
        <v>1717</v>
      </c>
      <c r="BK798" s="1" t="s">
        <v>1718</v>
      </c>
      <c r="BL798" s="1" t="str">
        <f>VLOOKUP(BK798,INVENTARIOHABITTA[#All],8,FALSE)</f>
        <v>ESTANDAR A</v>
      </c>
      <c r="BO798" s="1" t="s">
        <v>3245</v>
      </c>
      <c r="BP798" s="1" t="s">
        <v>8469</v>
      </c>
      <c r="BQ798" s="1" t="s">
        <v>7638</v>
      </c>
      <c r="BR798" s="1" t="s">
        <v>7655</v>
      </c>
      <c r="BS798" s="1" t="s">
        <v>17</v>
      </c>
      <c r="BT798" t="s">
        <v>7839</v>
      </c>
      <c r="BU798" s="1" t="s">
        <v>7</v>
      </c>
      <c r="BV798" s="1" t="s">
        <v>171</v>
      </c>
      <c r="BW798">
        <v>222.53</v>
      </c>
      <c r="BX798" s="1" t="s">
        <v>7864</v>
      </c>
      <c r="BY798">
        <v>3257.96</v>
      </c>
      <c r="BZ798">
        <v>724993.83880000003</v>
      </c>
      <c r="CA798">
        <v>0</v>
      </c>
      <c r="CB798">
        <v>3257.96</v>
      </c>
      <c r="CC798">
        <v>724993.83880000003</v>
      </c>
      <c r="CD798">
        <v>0.13267912552473007</v>
      </c>
      <c r="CE798">
        <v>194474.09</v>
      </c>
      <c r="CF798">
        <v>0</v>
      </c>
      <c r="CG798">
        <v>0</v>
      </c>
      <c r="CH798">
        <v>194474.09</v>
      </c>
      <c r="CI798">
        <v>530519.74880000006</v>
      </c>
      <c r="CJ798">
        <v>724993.83880000003</v>
      </c>
      <c r="CK798">
        <v>3257.96</v>
      </c>
    </row>
    <row r="799" spans="62:89" x14ac:dyDescent="0.25">
      <c r="BJ799" s="1" t="s">
        <v>1719</v>
      </c>
      <c r="BK799" s="1" t="s">
        <v>1720</v>
      </c>
      <c r="BL799" s="1" t="str">
        <f>VLOOKUP(BK799,INVENTARIOHABITTA[#All],8,FALSE)</f>
        <v>ESTANDAR A</v>
      </c>
      <c r="BP799" s="1" t="s">
        <v>8470</v>
      </c>
      <c r="BQ799" s="1" t="s">
        <v>7638</v>
      </c>
      <c r="BR799" s="1" t="s">
        <v>7655</v>
      </c>
      <c r="BS799" s="1" t="s">
        <v>17</v>
      </c>
      <c r="BT799">
        <v>23</v>
      </c>
      <c r="BU799" s="1" t="s">
        <v>7</v>
      </c>
      <c r="BV799" s="1" t="s">
        <v>1961</v>
      </c>
      <c r="BW799">
        <v>122.7</v>
      </c>
      <c r="BX799" s="1" t="s">
        <v>7864</v>
      </c>
      <c r="BY799">
        <v>4178.8900000000003</v>
      </c>
      <c r="BZ799">
        <v>512749.80300000007</v>
      </c>
      <c r="CA799">
        <v>0.25</v>
      </c>
      <c r="CB799">
        <v>3134.1675000000005</v>
      </c>
      <c r="CC799">
        <v>384562.35225000005</v>
      </c>
      <c r="CD799">
        <v>9.9999999999999992E-2</v>
      </c>
      <c r="CE799">
        <v>38456.235225000004</v>
      </c>
      <c r="CF799">
        <v>0.1</v>
      </c>
      <c r="CG799">
        <v>3845.6235225000005</v>
      </c>
      <c r="CH799">
        <v>34610.611702500006</v>
      </c>
      <c r="CI799">
        <v>346106.11702500004</v>
      </c>
      <c r="CJ799">
        <v>380716.72872750007</v>
      </c>
      <c r="CK799">
        <v>3102.8258250000003</v>
      </c>
    </row>
    <row r="800" spans="62:89" x14ac:dyDescent="0.25">
      <c r="BJ800" s="1" t="s">
        <v>1721</v>
      </c>
      <c r="BK800" s="1" t="s">
        <v>1722</v>
      </c>
      <c r="BL800" s="1" t="str">
        <f>VLOOKUP(BK800,INVENTARIOHABITTA[#All],8,FALSE)</f>
        <v>ESTANDAR A</v>
      </c>
      <c r="BO800" s="1" t="s">
        <v>3247</v>
      </c>
      <c r="BP800" s="1" t="s">
        <v>8471</v>
      </c>
      <c r="BQ800" s="1" t="s">
        <v>7638</v>
      </c>
      <c r="BR800" s="1" t="s">
        <v>7655</v>
      </c>
      <c r="BS800" s="1" t="s">
        <v>17</v>
      </c>
      <c r="BT800">
        <v>24</v>
      </c>
      <c r="BU800" s="1" t="s">
        <v>7</v>
      </c>
      <c r="BV800" s="1" t="s">
        <v>1961</v>
      </c>
      <c r="BW800">
        <v>130</v>
      </c>
      <c r="BX800" s="1" t="s">
        <v>46</v>
      </c>
      <c r="BY800">
        <v>6060</v>
      </c>
      <c r="BZ800">
        <v>787800</v>
      </c>
      <c r="CA800">
        <v>0.3</v>
      </c>
      <c r="CB800">
        <v>4242</v>
      </c>
      <c r="CC800">
        <v>551460</v>
      </c>
      <c r="CD800">
        <v>0.1</v>
      </c>
      <c r="CE800">
        <v>55146</v>
      </c>
      <c r="CF800">
        <v>0.1</v>
      </c>
      <c r="CG800">
        <v>5514.6</v>
      </c>
      <c r="CH800">
        <v>49631.4</v>
      </c>
      <c r="CI800">
        <v>496314</v>
      </c>
      <c r="CJ800">
        <v>545945.4</v>
      </c>
      <c r="CK800">
        <v>4199.58</v>
      </c>
    </row>
    <row r="801" spans="62:89" x14ac:dyDescent="0.25">
      <c r="BJ801" s="1" t="s">
        <v>1723</v>
      </c>
      <c r="BK801" s="1" t="s">
        <v>1724</v>
      </c>
      <c r="BL801" s="1" t="str">
        <f>VLOOKUP(BK801,INVENTARIOHABITTA[#All],8,FALSE)</f>
        <v>ESTANDAR A</v>
      </c>
      <c r="BP801" s="1" t="s">
        <v>8471</v>
      </c>
      <c r="BQ801" s="1" t="s">
        <v>7638</v>
      </c>
      <c r="BR801" s="1" t="s">
        <v>7655</v>
      </c>
      <c r="BS801" s="1" t="s">
        <v>17</v>
      </c>
      <c r="BT801">
        <v>24</v>
      </c>
      <c r="BU801" s="1" t="s">
        <v>7</v>
      </c>
      <c r="BV801" s="1" t="s">
        <v>1961</v>
      </c>
      <c r="BW801">
        <v>130</v>
      </c>
      <c r="BX801" s="1" t="s">
        <v>7642</v>
      </c>
      <c r="BY801">
        <v>5770.3</v>
      </c>
      <c r="BZ801">
        <v>750139</v>
      </c>
      <c r="CA801">
        <v>0.3</v>
      </c>
      <c r="CB801">
        <v>4039.21</v>
      </c>
      <c r="CC801">
        <v>525097.30000000005</v>
      </c>
      <c r="CD801">
        <v>0.1</v>
      </c>
      <c r="CE801">
        <v>52509.73000000001</v>
      </c>
      <c r="CF801">
        <v>0.1</v>
      </c>
      <c r="CG801">
        <v>5250.9730000000018</v>
      </c>
      <c r="CH801">
        <v>47258.757000000012</v>
      </c>
      <c r="CI801">
        <v>472587.57000000007</v>
      </c>
      <c r="CJ801">
        <v>519846.32700000005</v>
      </c>
      <c r="CK801">
        <v>3998.8179000000005</v>
      </c>
    </row>
    <row r="802" spans="62:89" x14ac:dyDescent="0.25">
      <c r="BJ802" s="1" t="s">
        <v>1725</v>
      </c>
      <c r="BK802" s="1" t="s">
        <v>1726</v>
      </c>
      <c r="BL802" s="1" t="str">
        <f>VLOOKUP(BK802,INVENTARIOHABITTA[#All],8,FALSE)</f>
        <v>PREMIUM A</v>
      </c>
      <c r="BP802" s="1" t="s">
        <v>8472</v>
      </c>
      <c r="BQ802" s="1" t="s">
        <v>7638</v>
      </c>
      <c r="BR802" s="1" t="s">
        <v>7655</v>
      </c>
      <c r="BS802" s="1" t="s">
        <v>17</v>
      </c>
      <c r="BT802">
        <v>24</v>
      </c>
      <c r="BU802" s="1" t="s">
        <v>7</v>
      </c>
      <c r="BV802" s="1" t="s">
        <v>1961</v>
      </c>
      <c r="BW802">
        <v>130.04</v>
      </c>
      <c r="BX802" s="1" t="s">
        <v>7864</v>
      </c>
      <c r="BY802">
        <v>4178.8900000000003</v>
      </c>
      <c r="BZ802">
        <v>543422.85560000001</v>
      </c>
      <c r="CA802">
        <v>0.25</v>
      </c>
      <c r="CB802">
        <v>3134.1675000000005</v>
      </c>
      <c r="CC802">
        <v>407567.14170000004</v>
      </c>
      <c r="CD802">
        <v>0.1</v>
      </c>
      <c r="CE802">
        <v>40756.714170000007</v>
      </c>
      <c r="CF802">
        <v>0.1</v>
      </c>
      <c r="CG802">
        <v>4075.6714170000009</v>
      </c>
      <c r="CH802">
        <v>36681.042753000009</v>
      </c>
      <c r="CI802">
        <v>366810.42753000004</v>
      </c>
      <c r="CJ802">
        <v>403491.47028300003</v>
      </c>
      <c r="CK802">
        <v>3102.8258250000003</v>
      </c>
    </row>
    <row r="803" spans="62:89" x14ac:dyDescent="0.25">
      <c r="BJ803" s="1" t="s">
        <v>1727</v>
      </c>
      <c r="BK803" s="1" t="s">
        <v>1728</v>
      </c>
      <c r="BL803" s="1" t="str">
        <f>VLOOKUP(BK803,INVENTARIOHABITTA[#All],8,FALSE)</f>
        <v>PREMIUM A</v>
      </c>
      <c r="BO803" s="1" t="s">
        <v>3249</v>
      </c>
      <c r="BP803" s="1" t="s">
        <v>8473</v>
      </c>
      <c r="BQ803" s="1" t="s">
        <v>7638</v>
      </c>
      <c r="BR803" s="1" t="s">
        <v>7655</v>
      </c>
      <c r="BS803" s="1" t="s">
        <v>17</v>
      </c>
      <c r="BT803">
        <v>25</v>
      </c>
      <c r="BU803" s="1" t="s">
        <v>7</v>
      </c>
      <c r="BV803" s="1" t="s">
        <v>1961</v>
      </c>
      <c r="BW803">
        <v>136.66</v>
      </c>
      <c r="BX803" s="1" t="s">
        <v>7864</v>
      </c>
      <c r="BY803">
        <v>4178.8900000000003</v>
      </c>
      <c r="BZ803">
        <v>571087.10739999998</v>
      </c>
      <c r="CA803">
        <v>0.25</v>
      </c>
      <c r="CB803">
        <v>3134.1675000000005</v>
      </c>
      <c r="CC803">
        <v>428315.33055000007</v>
      </c>
      <c r="CD803">
        <v>0.1</v>
      </c>
      <c r="CE803">
        <v>42831.533055000007</v>
      </c>
      <c r="CF803">
        <v>0.1</v>
      </c>
      <c r="CG803">
        <v>4283.1533055000009</v>
      </c>
      <c r="CH803">
        <v>38548.379749500004</v>
      </c>
      <c r="CI803">
        <v>385483.79749500006</v>
      </c>
      <c r="CJ803">
        <v>424032.17724450008</v>
      </c>
      <c r="CK803">
        <v>3102.8258250000008</v>
      </c>
    </row>
    <row r="804" spans="62:89" x14ac:dyDescent="0.25">
      <c r="BJ804" s="1" t="s">
        <v>1729</v>
      </c>
      <c r="BK804" s="1" t="s">
        <v>1730</v>
      </c>
      <c r="BL804" s="1" t="str">
        <f>VLOOKUP(BK804,INVENTARIOHABITTA[#All],8,FALSE)</f>
        <v>PREMIUM A</v>
      </c>
      <c r="BO804" s="1" t="s">
        <v>3251</v>
      </c>
      <c r="BP804" s="1" t="s">
        <v>8474</v>
      </c>
      <c r="BQ804" s="1" t="s">
        <v>7638</v>
      </c>
      <c r="BR804" s="1" t="s">
        <v>7655</v>
      </c>
      <c r="BS804" s="1" t="s">
        <v>17</v>
      </c>
      <c r="BT804">
        <v>26</v>
      </c>
      <c r="BU804" s="1" t="s">
        <v>7</v>
      </c>
      <c r="BV804" s="1" t="s">
        <v>1961</v>
      </c>
      <c r="BW804">
        <v>142.56</v>
      </c>
      <c r="BX804" s="1" t="s">
        <v>7864</v>
      </c>
      <c r="BY804">
        <v>4178.8900000000003</v>
      </c>
      <c r="BZ804">
        <v>595742.5584000001</v>
      </c>
      <c r="CA804">
        <v>0.25</v>
      </c>
      <c r="CB804">
        <v>3134.1675000000005</v>
      </c>
      <c r="CC804">
        <v>446806.9188000001</v>
      </c>
      <c r="CD804">
        <v>0.1</v>
      </c>
      <c r="CE804">
        <v>44680.691880000013</v>
      </c>
      <c r="CF804">
        <v>0.1</v>
      </c>
      <c r="CG804">
        <v>4468.0691880000013</v>
      </c>
      <c r="CH804">
        <v>40212.622692000012</v>
      </c>
      <c r="CI804">
        <v>402126.2269200001</v>
      </c>
      <c r="CJ804">
        <v>442338.84961200011</v>
      </c>
      <c r="CK804">
        <v>3102.8258250000008</v>
      </c>
    </row>
    <row r="805" spans="62:89" x14ac:dyDescent="0.25">
      <c r="BJ805" s="1" t="s">
        <v>1731</v>
      </c>
      <c r="BK805" s="1" t="s">
        <v>1732</v>
      </c>
      <c r="BL805" s="1" t="str">
        <f>VLOOKUP(BK805,INVENTARIOHABITTA[#All],8,FALSE)</f>
        <v>PREMIUM A</v>
      </c>
      <c r="BO805" s="1" t="s">
        <v>3253</v>
      </c>
      <c r="BP805" s="1" t="s">
        <v>8475</v>
      </c>
      <c r="BQ805" s="1" t="s">
        <v>7638</v>
      </c>
      <c r="BR805" s="1" t="s">
        <v>7655</v>
      </c>
      <c r="BS805" s="1" t="s">
        <v>17</v>
      </c>
      <c r="BT805">
        <v>27</v>
      </c>
      <c r="BU805" s="1" t="s">
        <v>7</v>
      </c>
      <c r="BV805" s="1" t="s">
        <v>1961</v>
      </c>
      <c r="BW805">
        <v>147.74</v>
      </c>
      <c r="BX805" s="1" t="s">
        <v>7864</v>
      </c>
      <c r="BY805">
        <v>4178.8900000000003</v>
      </c>
      <c r="BZ805">
        <v>617389.20860000013</v>
      </c>
      <c r="CA805">
        <v>0.25</v>
      </c>
      <c r="CB805">
        <v>3134.1675000000005</v>
      </c>
      <c r="CC805">
        <v>463041.90645000013</v>
      </c>
      <c r="CD805">
        <v>0.1</v>
      </c>
      <c r="CE805">
        <v>46304.190645000017</v>
      </c>
      <c r="CF805">
        <v>0.1</v>
      </c>
      <c r="CG805">
        <v>4630.4190645000017</v>
      </c>
      <c r="CH805">
        <v>41673.771580500019</v>
      </c>
      <c r="CI805">
        <v>416737.7158050001</v>
      </c>
      <c r="CJ805">
        <v>458411.48738550011</v>
      </c>
      <c r="CK805">
        <v>3102.8258250000003</v>
      </c>
    </row>
    <row r="806" spans="62:89" x14ac:dyDescent="0.25">
      <c r="BJ806" s="1" t="s">
        <v>1733</v>
      </c>
      <c r="BK806" s="1" t="s">
        <v>1734</v>
      </c>
      <c r="BL806" s="1" t="str">
        <f>VLOOKUP(BK806,INVENTARIOHABITTA[#All],8,FALSE)</f>
        <v>PREMIUM A</v>
      </c>
      <c r="BO806" s="1" t="s">
        <v>3255</v>
      </c>
      <c r="BP806" s="1" t="s">
        <v>8476</v>
      </c>
      <c r="BQ806" s="1" t="s">
        <v>7638</v>
      </c>
      <c r="BR806" s="1" t="s">
        <v>7655</v>
      </c>
      <c r="BS806" s="1" t="s">
        <v>17</v>
      </c>
      <c r="BT806">
        <v>28</v>
      </c>
      <c r="BU806" s="1" t="s">
        <v>7</v>
      </c>
      <c r="BV806" s="1" t="s">
        <v>1961</v>
      </c>
      <c r="BW806">
        <v>152.19</v>
      </c>
      <c r="BX806" s="1" t="s">
        <v>7864</v>
      </c>
      <c r="BY806">
        <v>4178.8900000000003</v>
      </c>
      <c r="BZ806">
        <v>635985.26910000003</v>
      </c>
      <c r="CA806">
        <v>0.25</v>
      </c>
      <c r="CB806">
        <v>3134.1675000000005</v>
      </c>
      <c r="CC806">
        <v>476988.95182500005</v>
      </c>
      <c r="CD806">
        <v>0.1</v>
      </c>
      <c r="CE806">
        <v>47698.895182500011</v>
      </c>
      <c r="CF806">
        <v>9.9999999999999992E-2</v>
      </c>
      <c r="CG806">
        <v>4769.8895182500009</v>
      </c>
      <c r="CH806">
        <v>42929.005664250013</v>
      </c>
      <c r="CI806">
        <v>429290.04664250003</v>
      </c>
      <c r="CJ806">
        <v>472219.05230675003</v>
      </c>
      <c r="CK806">
        <v>3102.8257592926607</v>
      </c>
    </row>
    <row r="807" spans="62:89" x14ac:dyDescent="0.25">
      <c r="BJ807" s="1" t="s">
        <v>1735</v>
      </c>
      <c r="BK807" s="1" t="s">
        <v>1736</v>
      </c>
      <c r="BL807" s="1" t="str">
        <f>VLOOKUP(BK807,INVENTARIOHABITTA[#All],8,FALSE)</f>
        <v>PREMIUM A</v>
      </c>
      <c r="BO807" s="1" t="s">
        <v>3257</v>
      </c>
      <c r="BP807" s="1" t="s">
        <v>8477</v>
      </c>
      <c r="BQ807" s="1" t="s">
        <v>7638</v>
      </c>
      <c r="BR807" s="1" t="s">
        <v>7655</v>
      </c>
      <c r="BS807" s="1" t="s">
        <v>17</v>
      </c>
      <c r="BT807">
        <v>29</v>
      </c>
      <c r="BU807" s="1" t="s">
        <v>7</v>
      </c>
      <c r="BV807" s="1" t="s">
        <v>1961</v>
      </c>
      <c r="BW807">
        <v>155.91999999999999</v>
      </c>
      <c r="BX807" s="1" t="s">
        <v>7864</v>
      </c>
      <c r="BY807">
        <v>4178.8900000000003</v>
      </c>
      <c r="BZ807">
        <v>651572.52879999997</v>
      </c>
      <c r="CA807">
        <v>0.25</v>
      </c>
      <c r="CB807">
        <v>3134.1675000000005</v>
      </c>
      <c r="CC807">
        <v>488679.39660000004</v>
      </c>
      <c r="CD807">
        <v>0.1</v>
      </c>
      <c r="CE807">
        <v>48867.939660000004</v>
      </c>
      <c r="CF807">
        <v>9.9999999999999992E-2</v>
      </c>
      <c r="CG807">
        <v>4886.7939660000002</v>
      </c>
      <c r="CH807">
        <v>43981.145694000006</v>
      </c>
      <c r="CI807">
        <v>439811.44694000005</v>
      </c>
      <c r="CJ807">
        <v>483792.59263400006</v>
      </c>
      <c r="CK807">
        <v>3102.8257608645467</v>
      </c>
    </row>
    <row r="808" spans="62:89" x14ac:dyDescent="0.25">
      <c r="BJ808" s="1" t="s">
        <v>1737</v>
      </c>
      <c r="BK808" s="1" t="s">
        <v>1738</v>
      </c>
      <c r="BL808" s="1" t="str">
        <f>VLOOKUP(BK808,INVENTARIOHABITTA[#All],8,FALSE)</f>
        <v>PREMIUM A</v>
      </c>
      <c r="BO808" s="1" t="s">
        <v>3259</v>
      </c>
      <c r="BP808" s="1" t="s">
        <v>8478</v>
      </c>
      <c r="BQ808" s="1" t="s">
        <v>7638</v>
      </c>
      <c r="BR808" s="1" t="s">
        <v>7655</v>
      </c>
      <c r="BS808" s="1" t="s">
        <v>17</v>
      </c>
      <c r="BT808">
        <v>30</v>
      </c>
      <c r="BU808" s="1" t="s">
        <v>7</v>
      </c>
      <c r="BV808" s="1" t="s">
        <v>1961</v>
      </c>
      <c r="BW808">
        <v>158.91999999999999</v>
      </c>
      <c r="BX808" s="1" t="s">
        <v>7864</v>
      </c>
      <c r="BY808">
        <v>4178.8900000000003</v>
      </c>
      <c r="BZ808">
        <v>664109.19880000001</v>
      </c>
      <c r="CA808">
        <v>0.25</v>
      </c>
      <c r="CB808">
        <v>3134.1675000000005</v>
      </c>
      <c r="CC808">
        <v>498081.89910000004</v>
      </c>
      <c r="CD808">
        <v>0.1</v>
      </c>
      <c r="CE808">
        <v>49808.189910000008</v>
      </c>
      <c r="CF808">
        <v>0.1</v>
      </c>
      <c r="CG808">
        <v>4980.818991000001</v>
      </c>
      <c r="CH808">
        <v>44827.370919000008</v>
      </c>
      <c r="CI808">
        <v>448273.70919000002</v>
      </c>
      <c r="CJ808">
        <v>493101.08010900003</v>
      </c>
      <c r="CK808">
        <v>3102.8258250000003</v>
      </c>
    </row>
    <row r="809" spans="62:89" x14ac:dyDescent="0.25">
      <c r="BJ809" s="1" t="s">
        <v>1739</v>
      </c>
      <c r="BK809" s="1" t="s">
        <v>1740</v>
      </c>
      <c r="BL809" s="1" t="str">
        <f>VLOOKUP(BK809,INVENTARIOHABITTA[#All],8,FALSE)</f>
        <v>PREMIUM A</v>
      </c>
      <c r="BO809" s="1" t="s">
        <v>3261</v>
      </c>
      <c r="BP809" s="1" t="s">
        <v>8479</v>
      </c>
      <c r="BQ809" s="1" t="s">
        <v>7638</v>
      </c>
      <c r="BR809" s="1" t="s">
        <v>7655</v>
      </c>
      <c r="BS809" s="1" t="s">
        <v>17</v>
      </c>
      <c r="BT809">
        <v>31</v>
      </c>
      <c r="BU809" s="1" t="s">
        <v>7</v>
      </c>
      <c r="BV809" s="1" t="s">
        <v>1961</v>
      </c>
      <c r="BW809">
        <v>161.19999999999999</v>
      </c>
      <c r="BX809" s="1" t="s">
        <v>7864</v>
      </c>
      <c r="BY809">
        <v>4178.8900000000003</v>
      </c>
      <c r="BZ809">
        <v>673637.06799999997</v>
      </c>
      <c r="CA809">
        <v>0.25</v>
      </c>
      <c r="CB809">
        <v>3134.1675000000005</v>
      </c>
      <c r="CC809">
        <v>505227.80100000004</v>
      </c>
      <c r="CD809">
        <v>0.1</v>
      </c>
      <c r="CE809">
        <v>50522.780100000004</v>
      </c>
      <c r="CF809">
        <v>0</v>
      </c>
      <c r="CG809">
        <v>0</v>
      </c>
      <c r="CH809">
        <v>50522.780100000004</v>
      </c>
      <c r="CI809">
        <v>454705.0209</v>
      </c>
      <c r="CJ809">
        <v>505227.80099999998</v>
      </c>
      <c r="CK809">
        <v>3134.1675</v>
      </c>
    </row>
    <row r="810" spans="62:89" x14ac:dyDescent="0.25">
      <c r="BJ810" s="1" t="s">
        <v>1741</v>
      </c>
      <c r="BK810" s="1" t="s">
        <v>1742</v>
      </c>
      <c r="BL810" s="1" t="str">
        <f>VLOOKUP(BK810,INVENTARIOHABITTA[#All],8,FALSE)</f>
        <v>PREMIUM A</v>
      </c>
      <c r="BO810" s="1" t="s">
        <v>3263</v>
      </c>
      <c r="BP810" s="1" t="s">
        <v>8480</v>
      </c>
      <c r="BQ810" s="1" t="s">
        <v>7638</v>
      </c>
      <c r="BR810" s="1" t="s">
        <v>7655</v>
      </c>
      <c r="BS810" s="1" t="s">
        <v>17</v>
      </c>
      <c r="BT810">
        <v>32</v>
      </c>
      <c r="BU810" s="1" t="s">
        <v>7</v>
      </c>
      <c r="BV810" s="1" t="s">
        <v>1961</v>
      </c>
      <c r="BW810">
        <v>162.75</v>
      </c>
      <c r="BX810" s="1" t="s">
        <v>7864</v>
      </c>
      <c r="BY810">
        <v>4178.8900000000003</v>
      </c>
      <c r="BZ810">
        <v>680114.34750000003</v>
      </c>
      <c r="CA810">
        <v>0.25</v>
      </c>
      <c r="CB810">
        <v>3134.1675000000005</v>
      </c>
      <c r="CC810">
        <v>510085.76062500005</v>
      </c>
      <c r="CD810">
        <v>0.1</v>
      </c>
      <c r="CE810">
        <v>51008.576062500011</v>
      </c>
      <c r="CF810">
        <v>0.1</v>
      </c>
      <c r="CG810">
        <v>5100.8576062500015</v>
      </c>
      <c r="CH810">
        <v>45907.718456250012</v>
      </c>
      <c r="CI810">
        <v>459077.18456250004</v>
      </c>
      <c r="CJ810">
        <v>504984.90301875008</v>
      </c>
      <c r="CK810">
        <v>3102.8258250000003</v>
      </c>
    </row>
    <row r="811" spans="62:89" x14ac:dyDescent="0.25">
      <c r="BJ811" s="1" t="s">
        <v>1743</v>
      </c>
      <c r="BK811" s="1" t="s">
        <v>1744</v>
      </c>
      <c r="BL811" s="1" t="str">
        <f>VLOOKUP(BK811,INVENTARIOHABITTA[#All],8,FALSE)</f>
        <v>ESTANDAR A</v>
      </c>
      <c r="BP811" s="1" t="s">
        <v>8481</v>
      </c>
      <c r="BQ811" s="1" t="s">
        <v>7638</v>
      </c>
      <c r="BR811" s="1" t="s">
        <v>7655</v>
      </c>
      <c r="BS811" s="1" t="s">
        <v>17</v>
      </c>
      <c r="BT811">
        <v>33</v>
      </c>
      <c r="BU811" s="1" t="s">
        <v>7</v>
      </c>
      <c r="BV811" s="1" t="s">
        <v>1961</v>
      </c>
      <c r="BW811">
        <v>163.57</v>
      </c>
      <c r="BX811" s="1" t="s">
        <v>7864</v>
      </c>
      <c r="BY811">
        <v>4178.8900000000003</v>
      </c>
      <c r="BZ811">
        <v>683541.03729999997</v>
      </c>
      <c r="CA811">
        <v>0.25</v>
      </c>
      <c r="CB811">
        <v>3134.1675000000005</v>
      </c>
      <c r="CC811">
        <v>512655.77797500003</v>
      </c>
      <c r="CD811">
        <v>0.1</v>
      </c>
      <c r="CE811">
        <v>51265.577797500009</v>
      </c>
      <c r="CF811">
        <v>0.1</v>
      </c>
      <c r="CG811">
        <v>5126.5577797500009</v>
      </c>
      <c r="CH811">
        <v>46139.020017750008</v>
      </c>
      <c r="CI811">
        <v>461390.20017750002</v>
      </c>
      <c r="CJ811">
        <v>507529.22019525</v>
      </c>
      <c r="CK811">
        <v>3102.8258250000003</v>
      </c>
    </row>
    <row r="812" spans="62:89" x14ac:dyDescent="0.25">
      <c r="BJ812" s="1" t="s">
        <v>1745</v>
      </c>
      <c r="BK812" s="1" t="s">
        <v>1746</v>
      </c>
      <c r="BL812" s="1" t="str">
        <f>VLOOKUP(BK812,INVENTARIOHABITTA[#All],8,FALSE)</f>
        <v>ESTANDAR A</v>
      </c>
      <c r="BO812" s="1" t="s">
        <v>3265</v>
      </c>
      <c r="BP812" s="1" t="s">
        <v>8482</v>
      </c>
      <c r="BQ812" s="1" t="s">
        <v>7638</v>
      </c>
      <c r="BR812" s="1" t="s">
        <v>7655</v>
      </c>
      <c r="BS812" s="1" t="s">
        <v>17</v>
      </c>
      <c r="BT812" t="s">
        <v>8483</v>
      </c>
      <c r="BU812" s="1" t="s">
        <v>7</v>
      </c>
      <c r="BV812" s="1" t="s">
        <v>1961</v>
      </c>
      <c r="BW812">
        <v>157.5</v>
      </c>
      <c r="BX812" s="1" t="s">
        <v>7864</v>
      </c>
      <c r="BY812">
        <v>3102.8258250000003</v>
      </c>
      <c r="BZ812">
        <v>488695.06743750005</v>
      </c>
      <c r="CA812">
        <v>0</v>
      </c>
      <c r="CB812">
        <v>3102.8258250000003</v>
      </c>
      <c r="CC812">
        <v>488695.06743750005</v>
      </c>
      <c r="CD812">
        <v>0.2727478726129085</v>
      </c>
      <c r="CE812">
        <v>133290.54</v>
      </c>
      <c r="CF812">
        <v>0</v>
      </c>
      <c r="CG812">
        <v>0</v>
      </c>
      <c r="CH812">
        <v>133290.54</v>
      </c>
      <c r="CI812">
        <v>355404.52743750007</v>
      </c>
      <c r="CJ812">
        <v>488695.06743750011</v>
      </c>
      <c r="CK812">
        <v>3102.8258250000008</v>
      </c>
    </row>
    <row r="813" spans="62:89" x14ac:dyDescent="0.25">
      <c r="BJ813" s="1" t="s">
        <v>1747</v>
      </c>
      <c r="BK813" s="1" t="s">
        <v>1748</v>
      </c>
      <c r="BL813" s="1" t="str">
        <f>VLOOKUP(BK813,INVENTARIOHABITTA[#All],8,FALSE)</f>
        <v>PREMIUM A</v>
      </c>
      <c r="BP813" s="1" t="s">
        <v>8484</v>
      </c>
      <c r="BQ813" s="1" t="s">
        <v>7638</v>
      </c>
      <c r="BR813" s="1" t="s">
        <v>7655</v>
      </c>
      <c r="BS813" s="1" t="s">
        <v>17</v>
      </c>
      <c r="BT813">
        <v>34</v>
      </c>
      <c r="BU813" s="1" t="s">
        <v>7</v>
      </c>
      <c r="BV813" s="1" t="s">
        <v>1961</v>
      </c>
      <c r="BW813">
        <v>163.66</v>
      </c>
      <c r="BX813" s="1" t="s">
        <v>7864</v>
      </c>
      <c r="BY813">
        <v>4178.8900000000003</v>
      </c>
      <c r="BZ813">
        <v>683917.13740000001</v>
      </c>
      <c r="CA813">
        <v>0.25</v>
      </c>
      <c r="CB813">
        <v>3134.1675000000005</v>
      </c>
      <c r="CC813">
        <v>512937.85305000009</v>
      </c>
      <c r="CD813">
        <v>0.1</v>
      </c>
      <c r="CE813">
        <v>51293.785305000012</v>
      </c>
      <c r="CF813">
        <v>0.10000000000000002</v>
      </c>
      <c r="CG813">
        <v>5129.3785305000019</v>
      </c>
      <c r="CH813">
        <v>46164.406774500007</v>
      </c>
      <c r="CI813">
        <v>461644.06774500007</v>
      </c>
      <c r="CJ813">
        <v>507808.47451950004</v>
      </c>
      <c r="CK813">
        <v>3102.8258250000003</v>
      </c>
    </row>
    <row r="814" spans="62:89" x14ac:dyDescent="0.25">
      <c r="BJ814" s="1" t="s">
        <v>1609</v>
      </c>
      <c r="BK814" s="1" t="s">
        <v>1610</v>
      </c>
      <c r="BL814" s="1" t="str">
        <f>VLOOKUP(BK814,INVENTARIOHABITTA[#All],8,FALSE)</f>
        <v>ESTANDAR A</v>
      </c>
      <c r="BO814" s="1" t="s">
        <v>3267</v>
      </c>
      <c r="BP814" s="1" t="s">
        <v>8485</v>
      </c>
      <c r="BQ814" s="1" t="s">
        <v>7638</v>
      </c>
      <c r="BR814" s="1" t="s">
        <v>7655</v>
      </c>
      <c r="BS814" s="1" t="s">
        <v>17</v>
      </c>
      <c r="BT814" t="s">
        <v>7770</v>
      </c>
      <c r="BU814" s="1" t="s">
        <v>7</v>
      </c>
      <c r="BV814" s="1" t="s">
        <v>1961</v>
      </c>
      <c r="BW814">
        <v>167.98</v>
      </c>
      <c r="BX814" s="1" t="s">
        <v>7864</v>
      </c>
      <c r="BY814">
        <v>3102.8258250000003</v>
      </c>
      <c r="BZ814">
        <v>521212.68208350003</v>
      </c>
      <c r="CA814">
        <v>0</v>
      </c>
      <c r="CB814">
        <v>3102.8258250000003</v>
      </c>
      <c r="CC814">
        <v>521212.68208350003</v>
      </c>
      <c r="CD814">
        <v>0.97428266321165102</v>
      </c>
      <c r="CE814">
        <v>507808.48</v>
      </c>
      <c r="CF814">
        <v>0</v>
      </c>
      <c r="CG814">
        <v>0</v>
      </c>
      <c r="CH814">
        <v>507808.48</v>
      </c>
      <c r="CI814">
        <v>13404.202083500044</v>
      </c>
      <c r="CJ814">
        <v>521212.68208350003</v>
      </c>
      <c r="CK814">
        <v>3102.8258250000003</v>
      </c>
    </row>
    <row r="815" spans="62:89" x14ac:dyDescent="0.25">
      <c r="BJ815" s="1" t="s">
        <v>1749</v>
      </c>
      <c r="BK815" s="1" t="s">
        <v>1750</v>
      </c>
      <c r="BL815" s="1" t="str">
        <f>VLOOKUP(BK815,INVENTARIOHABITTA[#All],8,FALSE)</f>
        <v>PREMIUM A</v>
      </c>
      <c r="BP815" s="1" t="s">
        <v>8486</v>
      </c>
      <c r="BQ815" s="1" t="s">
        <v>7638</v>
      </c>
      <c r="BR815" s="1" t="s">
        <v>7655</v>
      </c>
      <c r="BS815" s="1" t="s">
        <v>17</v>
      </c>
      <c r="BT815">
        <v>35</v>
      </c>
      <c r="BU815" s="1" t="s">
        <v>7</v>
      </c>
      <c r="BV815" s="1" t="s">
        <v>146</v>
      </c>
      <c r="BW815">
        <v>164.94</v>
      </c>
      <c r="BX815" s="1" t="s">
        <v>7864</v>
      </c>
      <c r="BY815">
        <v>4387.83</v>
      </c>
      <c r="BZ815">
        <v>723728.68019999994</v>
      </c>
      <c r="CA815">
        <v>0.25</v>
      </c>
      <c r="CB815">
        <v>3290.8724999999999</v>
      </c>
      <c r="CC815">
        <v>542796.51014999999</v>
      </c>
      <c r="CD815">
        <v>0.1</v>
      </c>
      <c r="CE815">
        <v>54279.651015000003</v>
      </c>
      <c r="CF815">
        <v>0.1</v>
      </c>
      <c r="CG815">
        <v>5427.9651015000009</v>
      </c>
      <c r="CH815">
        <v>48851.685913500005</v>
      </c>
      <c r="CI815">
        <v>488516.85913499998</v>
      </c>
      <c r="CJ815">
        <v>537368.54504849995</v>
      </c>
      <c r="CK815">
        <v>3257.9637749999997</v>
      </c>
    </row>
    <row r="816" spans="62:89" x14ac:dyDescent="0.25">
      <c r="BJ816" s="1" t="s">
        <v>1751</v>
      </c>
      <c r="BK816" s="1" t="s">
        <v>1752</v>
      </c>
      <c r="BL816" s="1" t="str">
        <f>VLOOKUP(BK816,INVENTARIOHABITTA[#All],8,FALSE)</f>
        <v>ESTANDAR A</v>
      </c>
      <c r="BO816" s="1" t="s">
        <v>3269</v>
      </c>
      <c r="BP816" s="1" t="s">
        <v>8487</v>
      </c>
      <c r="BQ816" s="1" t="s">
        <v>7638</v>
      </c>
      <c r="BR816" s="1" t="s">
        <v>7655</v>
      </c>
      <c r="BS816" s="1" t="s">
        <v>17</v>
      </c>
      <c r="BT816" t="s">
        <v>7774</v>
      </c>
      <c r="BU816" s="1" t="s">
        <v>7</v>
      </c>
      <c r="BV816" s="1" t="s">
        <v>146</v>
      </c>
      <c r="BW816">
        <v>163.81</v>
      </c>
      <c r="BX816" s="1" t="s">
        <v>7864</v>
      </c>
      <c r="BY816">
        <v>3257.9637749999997</v>
      </c>
      <c r="BZ816">
        <v>533687.04598275002</v>
      </c>
      <c r="CA816">
        <v>0</v>
      </c>
      <c r="CB816">
        <v>3257.9637749999997</v>
      </c>
      <c r="CC816">
        <v>533687.04598275002</v>
      </c>
      <c r="CD816">
        <v>1</v>
      </c>
      <c r="CE816">
        <v>533687.04598275002</v>
      </c>
      <c r="CF816">
        <v>0</v>
      </c>
      <c r="CG816">
        <v>0</v>
      </c>
      <c r="CH816">
        <v>533687.04598275002</v>
      </c>
      <c r="CI816">
        <v>0</v>
      </c>
      <c r="CJ816">
        <v>533687.04598275002</v>
      </c>
      <c r="CK816">
        <v>3257.9637750000002</v>
      </c>
    </row>
    <row r="817" spans="62:89" x14ac:dyDescent="0.25">
      <c r="BJ817" s="1" t="s">
        <v>1753</v>
      </c>
      <c r="BK817" s="1" t="s">
        <v>1754</v>
      </c>
      <c r="BL817" s="1" t="str">
        <f>VLOOKUP(BK817,INVENTARIOHABITTA[#All],8,FALSE)</f>
        <v>PREMIUM A</v>
      </c>
      <c r="BO817" s="1" t="s">
        <v>3271</v>
      </c>
      <c r="BP817" s="1" t="s">
        <v>8488</v>
      </c>
      <c r="BQ817" s="1" t="s">
        <v>7638</v>
      </c>
      <c r="BR817" s="1" t="s">
        <v>7655</v>
      </c>
      <c r="BS817" s="1" t="s">
        <v>17</v>
      </c>
      <c r="BT817">
        <v>36</v>
      </c>
      <c r="BU817" s="1" t="s">
        <v>7</v>
      </c>
      <c r="BV817" s="1" t="s">
        <v>146</v>
      </c>
      <c r="BW817">
        <v>168.42</v>
      </c>
      <c r="BX817" s="1" t="s">
        <v>7864</v>
      </c>
      <c r="BY817">
        <v>4387.83</v>
      </c>
      <c r="BZ817">
        <v>738998.32859999989</v>
      </c>
      <c r="CA817">
        <v>0.25</v>
      </c>
      <c r="CB817">
        <v>3290.8724999999999</v>
      </c>
      <c r="CC817">
        <v>554248.74644999998</v>
      </c>
      <c r="CD817">
        <v>0.1</v>
      </c>
      <c r="CE817">
        <v>55424.874645000004</v>
      </c>
      <c r="CF817">
        <v>0.1</v>
      </c>
      <c r="CG817">
        <v>5542.4874645000009</v>
      </c>
      <c r="CH817">
        <v>49882.387180500002</v>
      </c>
      <c r="CI817">
        <v>498823.871805</v>
      </c>
      <c r="CJ817">
        <v>548706.25898549997</v>
      </c>
      <c r="CK817">
        <v>3257.9637750000002</v>
      </c>
    </row>
    <row r="818" spans="62:89" x14ac:dyDescent="0.25">
      <c r="BJ818" s="1" t="s">
        <v>1755</v>
      </c>
      <c r="BK818" s="1" t="s">
        <v>1756</v>
      </c>
      <c r="BL818" s="1" t="str">
        <f>VLOOKUP(BK818,INVENTARIOHABITTA[#All],8,FALSE)</f>
        <v>PREMIUM A</v>
      </c>
      <c r="BO818" s="1" t="s">
        <v>3273</v>
      </c>
      <c r="BP818" s="1" t="s">
        <v>8489</v>
      </c>
      <c r="BQ818" s="1" t="s">
        <v>7638</v>
      </c>
      <c r="BR818" s="1" t="s">
        <v>7655</v>
      </c>
      <c r="BS818" s="1" t="s">
        <v>17</v>
      </c>
      <c r="BT818">
        <v>37</v>
      </c>
      <c r="BU818" s="1" t="s">
        <v>7</v>
      </c>
      <c r="BV818" s="1" t="s">
        <v>1961</v>
      </c>
      <c r="BW818">
        <v>170.51</v>
      </c>
      <c r="BX818" s="1" t="s">
        <v>7864</v>
      </c>
      <c r="BY818">
        <v>4178.8900000000003</v>
      </c>
      <c r="BZ818">
        <v>712542.53390000004</v>
      </c>
      <c r="CA818">
        <v>0.25</v>
      </c>
      <c r="CB818">
        <v>3134.1675000000005</v>
      </c>
      <c r="CC818">
        <v>534406.900425</v>
      </c>
      <c r="CD818">
        <v>0.1</v>
      </c>
      <c r="CE818">
        <v>53440.690042500006</v>
      </c>
      <c r="CF818">
        <v>0</v>
      </c>
      <c r="CG818">
        <v>0</v>
      </c>
      <c r="CH818">
        <v>53440.690042500006</v>
      </c>
      <c r="CI818">
        <v>480966.21038249996</v>
      </c>
      <c r="CJ818">
        <v>534406.900425</v>
      </c>
      <c r="CK818">
        <v>3134.1675</v>
      </c>
    </row>
    <row r="819" spans="62:89" x14ac:dyDescent="0.25">
      <c r="BJ819" s="1" t="s">
        <v>1757</v>
      </c>
      <c r="BK819" s="1" t="s">
        <v>1758</v>
      </c>
      <c r="BL819" s="1" t="str">
        <f>VLOOKUP(BK819,INVENTARIOHABITTA[#All],8,FALSE)</f>
        <v>PREMIUM A</v>
      </c>
      <c r="BO819" s="1" t="s">
        <v>3275</v>
      </c>
      <c r="BP819" s="1" t="s">
        <v>8490</v>
      </c>
      <c r="BQ819" s="1" t="s">
        <v>7638</v>
      </c>
      <c r="BR819" s="1" t="s">
        <v>7655</v>
      </c>
      <c r="BS819" s="1" t="s">
        <v>17</v>
      </c>
      <c r="BT819">
        <v>38</v>
      </c>
      <c r="BU819" s="1" t="s">
        <v>7</v>
      </c>
      <c r="BV819" s="1" t="s">
        <v>1961</v>
      </c>
      <c r="BW819">
        <v>128</v>
      </c>
      <c r="BX819" s="1" t="s">
        <v>7864</v>
      </c>
      <c r="BY819">
        <v>4178.8900000000003</v>
      </c>
      <c r="BZ819">
        <v>534897.92000000004</v>
      </c>
      <c r="CA819">
        <v>0.25</v>
      </c>
      <c r="CB819">
        <v>3134.1675000000005</v>
      </c>
      <c r="CC819">
        <v>401173.44000000006</v>
      </c>
      <c r="CD819">
        <v>0.10000000000000002</v>
      </c>
      <c r="CE819">
        <v>40117.344000000012</v>
      </c>
      <c r="CF819">
        <v>0.1</v>
      </c>
      <c r="CG819">
        <v>4011.7344000000012</v>
      </c>
      <c r="CH819">
        <v>36105.609600000011</v>
      </c>
      <c r="CI819">
        <v>361056.09600000002</v>
      </c>
      <c r="CJ819">
        <v>397161.70560000004</v>
      </c>
      <c r="CK819">
        <v>3102.8258250000003</v>
      </c>
    </row>
    <row r="820" spans="62:89" x14ac:dyDescent="0.25">
      <c r="BJ820" s="1" t="s">
        <v>1759</v>
      </c>
      <c r="BK820" s="1" t="s">
        <v>1760</v>
      </c>
      <c r="BL820" s="1" t="str">
        <f>VLOOKUP(BK820,INVENTARIOHABITTA[#All],8,FALSE)</f>
        <v>PREMIUM A</v>
      </c>
      <c r="BO820" s="1" t="s">
        <v>3277</v>
      </c>
      <c r="BP820" s="1" t="s">
        <v>8491</v>
      </c>
      <c r="BQ820" s="1" t="s">
        <v>7638</v>
      </c>
      <c r="BR820" s="1" t="s">
        <v>7655</v>
      </c>
      <c r="BS820" s="1" t="s">
        <v>17</v>
      </c>
      <c r="BT820">
        <v>39</v>
      </c>
      <c r="BU820" s="1" t="s">
        <v>7</v>
      </c>
      <c r="BV820" s="1" t="s">
        <v>1961</v>
      </c>
      <c r="BW820">
        <v>128</v>
      </c>
      <c r="BX820" s="1" t="s">
        <v>7864</v>
      </c>
      <c r="BY820">
        <v>4178.8900000000003</v>
      </c>
      <c r="BZ820">
        <v>534897.92000000004</v>
      </c>
      <c r="CA820">
        <v>0.25</v>
      </c>
      <c r="CB820">
        <v>3134.1675000000005</v>
      </c>
      <c r="CC820">
        <v>401173.44000000006</v>
      </c>
      <c r="CD820">
        <v>0.10000000000000002</v>
      </c>
      <c r="CE820">
        <v>40117.344000000012</v>
      </c>
      <c r="CF820">
        <v>0.1</v>
      </c>
      <c r="CG820">
        <v>4011.7344000000012</v>
      </c>
      <c r="CH820">
        <v>36105.609600000011</v>
      </c>
      <c r="CI820">
        <v>361056.09600000002</v>
      </c>
      <c r="CJ820">
        <v>397161.70560000004</v>
      </c>
      <c r="CK820">
        <v>3102.8258250000003</v>
      </c>
    </row>
    <row r="821" spans="62:89" x14ac:dyDescent="0.25">
      <c r="BJ821" s="1" t="s">
        <v>1761</v>
      </c>
      <c r="BK821" s="1" t="s">
        <v>1762</v>
      </c>
      <c r="BL821" s="1" t="str">
        <f>VLOOKUP(BK821,INVENTARIOHABITTA[#All],8,FALSE)</f>
        <v>PREMIUM A</v>
      </c>
      <c r="BO821" s="1" t="s">
        <v>3279</v>
      </c>
      <c r="BP821" s="1" t="s">
        <v>8492</v>
      </c>
      <c r="BQ821" s="1" t="s">
        <v>7638</v>
      </c>
      <c r="BR821" s="1" t="s">
        <v>7655</v>
      </c>
      <c r="BS821" s="1" t="s">
        <v>17</v>
      </c>
      <c r="BT821">
        <v>40</v>
      </c>
      <c r="BU821" s="1" t="s">
        <v>7</v>
      </c>
      <c r="BV821" s="1" t="s">
        <v>1961</v>
      </c>
      <c r="BW821">
        <v>128</v>
      </c>
      <c r="BX821" s="1" t="s">
        <v>7864</v>
      </c>
      <c r="BY821">
        <v>4178.8900000000003</v>
      </c>
      <c r="BZ821">
        <v>534897.92000000004</v>
      </c>
      <c r="CA821">
        <v>0.25</v>
      </c>
      <c r="CB821">
        <v>3134.1675000000005</v>
      </c>
      <c r="CC821">
        <v>401173.44000000006</v>
      </c>
      <c r="CD821">
        <v>0.10000000000000002</v>
      </c>
      <c r="CE821">
        <v>40117.344000000012</v>
      </c>
      <c r="CF821">
        <v>0</v>
      </c>
      <c r="CG821">
        <v>0</v>
      </c>
      <c r="CH821">
        <v>40117.344000000012</v>
      </c>
      <c r="CI821">
        <v>361056.09600000002</v>
      </c>
      <c r="CJ821">
        <v>401173.44000000006</v>
      </c>
      <c r="CK821">
        <v>3134.1675000000005</v>
      </c>
    </row>
    <row r="822" spans="62:89" x14ac:dyDescent="0.25">
      <c r="BJ822" s="1" t="s">
        <v>1763</v>
      </c>
      <c r="BK822" s="1" t="s">
        <v>1764</v>
      </c>
      <c r="BL822" s="1" t="str">
        <f>VLOOKUP(BK822,INVENTARIOHABITTA[#All],8,FALSE)</f>
        <v>PREMIUM A</v>
      </c>
      <c r="BO822" s="1" t="s">
        <v>3281</v>
      </c>
      <c r="BP822" s="1" t="s">
        <v>8493</v>
      </c>
      <c r="BQ822" s="1" t="s">
        <v>7638</v>
      </c>
      <c r="BR822" s="1" t="s">
        <v>7655</v>
      </c>
      <c r="BS822" s="1" t="s">
        <v>17</v>
      </c>
      <c r="BT822">
        <v>41</v>
      </c>
      <c r="BU822" s="1" t="s">
        <v>7</v>
      </c>
      <c r="BV822" s="1" t="s">
        <v>1961</v>
      </c>
      <c r="BW822">
        <v>128</v>
      </c>
      <c r="BX822" s="1" t="s">
        <v>7864</v>
      </c>
      <c r="BY822">
        <v>4178.8900000000003</v>
      </c>
      <c r="BZ822">
        <v>534897.92000000004</v>
      </c>
      <c r="CA822">
        <v>0.25</v>
      </c>
      <c r="CB822">
        <v>3134.1675000000005</v>
      </c>
      <c r="CC822">
        <v>401173.44000000006</v>
      </c>
      <c r="CD822">
        <v>0.10000000000000002</v>
      </c>
      <c r="CE822">
        <v>40117.344000000012</v>
      </c>
      <c r="CF822">
        <v>0.1</v>
      </c>
      <c r="CG822">
        <v>4011.7344000000012</v>
      </c>
      <c r="CH822">
        <v>36105.609600000011</v>
      </c>
      <c r="CI822">
        <v>361056.09600000002</v>
      </c>
      <c r="CJ822">
        <v>397161.70560000004</v>
      </c>
      <c r="CK822">
        <v>3102.8258250000003</v>
      </c>
    </row>
    <row r="823" spans="62:89" x14ac:dyDescent="0.25">
      <c r="BJ823" s="1" t="s">
        <v>1765</v>
      </c>
      <c r="BK823" s="1" t="s">
        <v>1766</v>
      </c>
      <c r="BL823" s="1" t="str">
        <f>VLOOKUP(BK823,INVENTARIOHABITTA[#All],8,FALSE)</f>
        <v>PREMIUM A</v>
      </c>
      <c r="BO823" s="1" t="s">
        <v>3283</v>
      </c>
      <c r="BP823" s="1" t="s">
        <v>8494</v>
      </c>
      <c r="BQ823" s="1" t="s">
        <v>7638</v>
      </c>
      <c r="BR823" s="1" t="s">
        <v>7655</v>
      </c>
      <c r="BS823" s="1" t="s">
        <v>17</v>
      </c>
      <c r="BT823">
        <v>42</v>
      </c>
      <c r="BU823" s="1" t="s">
        <v>7</v>
      </c>
      <c r="BV823" s="1" t="s">
        <v>1961</v>
      </c>
      <c r="BW823">
        <v>128</v>
      </c>
      <c r="BX823" s="1" t="s">
        <v>7864</v>
      </c>
      <c r="BY823">
        <v>4178.8900000000003</v>
      </c>
      <c r="BZ823">
        <v>534897.92000000004</v>
      </c>
      <c r="CA823">
        <v>0.25</v>
      </c>
      <c r="CB823">
        <v>3134.1675000000005</v>
      </c>
      <c r="CC823">
        <v>401173.44000000006</v>
      </c>
      <c r="CD823">
        <v>0.10000000000000002</v>
      </c>
      <c r="CE823">
        <v>40117.344000000012</v>
      </c>
      <c r="CF823">
        <v>0.1</v>
      </c>
      <c r="CG823">
        <v>4011.7344000000012</v>
      </c>
      <c r="CH823">
        <v>36105.609600000011</v>
      </c>
      <c r="CI823">
        <v>361056.09600000002</v>
      </c>
      <c r="CJ823">
        <v>397161.70560000004</v>
      </c>
      <c r="CK823">
        <v>3102.8258250000003</v>
      </c>
    </row>
    <row r="824" spans="62:89" x14ac:dyDescent="0.25">
      <c r="BJ824" s="1" t="s">
        <v>1767</v>
      </c>
      <c r="BK824" s="1" t="s">
        <v>1768</v>
      </c>
      <c r="BL824" s="1" t="str">
        <f>VLOOKUP(BK824,INVENTARIOHABITTA[#All],8,FALSE)</f>
        <v>PREMIUM A</v>
      </c>
      <c r="BO824" s="1" t="s">
        <v>3285</v>
      </c>
      <c r="BP824" s="1" t="s">
        <v>8495</v>
      </c>
      <c r="BQ824" s="1" t="s">
        <v>7638</v>
      </c>
      <c r="BR824" s="1" t="s">
        <v>7655</v>
      </c>
      <c r="BS824" s="1" t="s">
        <v>17</v>
      </c>
      <c r="BT824">
        <v>43</v>
      </c>
      <c r="BU824" s="1" t="s">
        <v>7</v>
      </c>
      <c r="BV824" s="1" t="s">
        <v>1961</v>
      </c>
      <c r="BW824">
        <v>128</v>
      </c>
      <c r="BX824" s="1" t="s">
        <v>8496</v>
      </c>
      <c r="BY824">
        <v>5040</v>
      </c>
      <c r="BZ824">
        <v>645120</v>
      </c>
      <c r="CA824">
        <v>0.27</v>
      </c>
      <c r="CB824">
        <v>3679.2</v>
      </c>
      <c r="CC824">
        <v>470937.59999999998</v>
      </c>
      <c r="CD824">
        <v>0.1</v>
      </c>
      <c r="CE824">
        <v>47093.760000000002</v>
      </c>
      <c r="CF824">
        <v>0.1</v>
      </c>
      <c r="CG824">
        <v>4709.3760000000002</v>
      </c>
      <c r="CH824">
        <v>42384.384000000005</v>
      </c>
      <c r="CI824">
        <v>423843.83999999997</v>
      </c>
      <c r="CJ824">
        <v>466228.22399999999</v>
      </c>
      <c r="CK824">
        <v>3642.4079999999999</v>
      </c>
    </row>
    <row r="825" spans="62:89" x14ac:dyDescent="0.25">
      <c r="BJ825" s="1" t="s">
        <v>1769</v>
      </c>
      <c r="BK825" s="1" t="s">
        <v>1770</v>
      </c>
      <c r="BL825" s="1" t="str">
        <f>VLOOKUP(BK825,INVENTARIOHABITTA[#All],8,FALSE)</f>
        <v>PREMIUM A</v>
      </c>
      <c r="BP825" s="1" t="s">
        <v>8495</v>
      </c>
      <c r="BQ825" s="1" t="s">
        <v>7638</v>
      </c>
      <c r="BR825" s="1" t="s">
        <v>7655</v>
      </c>
      <c r="BS825" s="1" t="s">
        <v>17</v>
      </c>
      <c r="BT825">
        <v>43</v>
      </c>
      <c r="BU825" s="1" t="s">
        <v>7</v>
      </c>
      <c r="BV825" s="1" t="s">
        <v>1961</v>
      </c>
      <c r="BW825">
        <v>128</v>
      </c>
      <c r="BX825" s="1" t="s">
        <v>7864</v>
      </c>
      <c r="BY825">
        <v>4178.8900000000003</v>
      </c>
      <c r="BZ825">
        <v>534897.92000000004</v>
      </c>
      <c r="CA825">
        <v>0.25</v>
      </c>
      <c r="CB825">
        <v>3134.1675000000005</v>
      </c>
      <c r="CC825">
        <v>401173.44000000006</v>
      </c>
      <c r="CD825">
        <v>0.1</v>
      </c>
      <c r="CE825">
        <v>40117.344000000012</v>
      </c>
      <c r="CF825">
        <v>0.1</v>
      </c>
      <c r="CG825">
        <v>4011.7344000000012</v>
      </c>
      <c r="CH825">
        <v>36105.609600000011</v>
      </c>
      <c r="CI825">
        <v>361056.09600000002</v>
      </c>
      <c r="CJ825">
        <v>397161.70560000004</v>
      </c>
      <c r="CK825">
        <v>3102.8258250000003</v>
      </c>
    </row>
    <row r="826" spans="62:89" x14ac:dyDescent="0.25">
      <c r="BJ826" s="1" t="s">
        <v>1771</v>
      </c>
      <c r="BK826" s="1" t="s">
        <v>1772</v>
      </c>
      <c r="BL826" s="1" t="str">
        <f>VLOOKUP(BK826,INVENTARIOHABITTA[#All],8,FALSE)</f>
        <v>ESTANDAR A</v>
      </c>
      <c r="BO826" s="1" t="s">
        <v>3287</v>
      </c>
      <c r="BP826" s="1" t="s">
        <v>8497</v>
      </c>
      <c r="BQ826" s="1" t="s">
        <v>7638</v>
      </c>
      <c r="BR826" s="1" t="s">
        <v>7655</v>
      </c>
      <c r="BS826" s="1" t="s">
        <v>17</v>
      </c>
      <c r="BT826">
        <v>44</v>
      </c>
      <c r="BU826" s="1" t="s">
        <v>7</v>
      </c>
      <c r="BV826" s="1" t="s">
        <v>1961</v>
      </c>
      <c r="BW826">
        <v>128</v>
      </c>
      <c r="BX826" s="1" t="s">
        <v>7864</v>
      </c>
      <c r="BY826">
        <v>4178.8900000000003</v>
      </c>
      <c r="BZ826">
        <v>534897.92000000004</v>
      </c>
      <c r="CA826">
        <v>0.25</v>
      </c>
      <c r="CB826">
        <v>3134.1675000000005</v>
      </c>
      <c r="CC826">
        <v>401173.44000000006</v>
      </c>
      <c r="CD826">
        <v>0.10000000000000002</v>
      </c>
      <c r="CE826">
        <v>40117.344000000012</v>
      </c>
      <c r="CF826">
        <v>0.1</v>
      </c>
      <c r="CG826">
        <v>4011.7344000000012</v>
      </c>
      <c r="CH826">
        <v>36105.609600000011</v>
      </c>
      <c r="CI826">
        <v>361056.09600000002</v>
      </c>
      <c r="CJ826">
        <v>397161.70560000004</v>
      </c>
      <c r="CK826">
        <v>3102.8258250000003</v>
      </c>
    </row>
    <row r="827" spans="62:89" x14ac:dyDescent="0.25">
      <c r="BJ827" s="1" t="s">
        <v>1773</v>
      </c>
      <c r="BK827" s="1" t="s">
        <v>1774</v>
      </c>
      <c r="BL827" s="1" t="str">
        <f>VLOOKUP(BK827,INVENTARIOHABITTA[#All],8,FALSE)</f>
        <v>ESTANDAR A</v>
      </c>
      <c r="BP827" s="1" t="s">
        <v>8498</v>
      </c>
      <c r="BQ827" s="1" t="s">
        <v>7638</v>
      </c>
      <c r="BR827" s="1" t="s">
        <v>7655</v>
      </c>
      <c r="BS827" s="1" t="s">
        <v>17</v>
      </c>
      <c r="BT827">
        <v>45</v>
      </c>
      <c r="BU827" s="1" t="s">
        <v>7</v>
      </c>
      <c r="BV827" s="1" t="s">
        <v>1961</v>
      </c>
      <c r="BW827">
        <v>128</v>
      </c>
      <c r="BX827" s="1" t="s">
        <v>7864</v>
      </c>
      <c r="BY827">
        <v>4178.8900000000003</v>
      </c>
      <c r="BZ827">
        <v>534897.92000000004</v>
      </c>
      <c r="CA827">
        <v>0.25</v>
      </c>
      <c r="CB827">
        <v>3134.1675000000005</v>
      </c>
      <c r="CC827">
        <v>401173.44000000006</v>
      </c>
      <c r="CD827">
        <v>0.10000000000000002</v>
      </c>
      <c r="CE827">
        <v>40117.344000000012</v>
      </c>
      <c r="CF827">
        <v>0.2</v>
      </c>
      <c r="CG827">
        <v>8023.4688000000024</v>
      </c>
      <c r="CH827">
        <v>32093.875200000009</v>
      </c>
      <c r="CI827">
        <v>361056.08600000001</v>
      </c>
      <c r="CJ827">
        <v>393149.96120000002</v>
      </c>
      <c r="CK827">
        <v>3071.4840718750002</v>
      </c>
    </row>
    <row r="828" spans="62:89" x14ac:dyDescent="0.25">
      <c r="BJ828" s="1" t="s">
        <v>1775</v>
      </c>
      <c r="BK828" s="1" t="s">
        <v>1776</v>
      </c>
      <c r="BL828" s="1" t="str">
        <f>VLOOKUP(BK828,INVENTARIOHABITTA[#All],8,FALSE)</f>
        <v>ESTANDAR A</v>
      </c>
      <c r="BO828" s="1" t="s">
        <v>3289</v>
      </c>
      <c r="BP828" s="1" t="s">
        <v>8499</v>
      </c>
      <c r="BQ828" s="1" t="s">
        <v>7638</v>
      </c>
      <c r="BR828" s="1" t="s">
        <v>7655</v>
      </c>
      <c r="BS828" s="1" t="s">
        <v>17</v>
      </c>
      <c r="BT828" t="s">
        <v>7891</v>
      </c>
      <c r="BU828" s="1" t="s">
        <v>7</v>
      </c>
      <c r="BV828" s="1" t="s">
        <v>1961</v>
      </c>
      <c r="BW828">
        <v>128</v>
      </c>
      <c r="BX828" s="1" t="s">
        <v>7864</v>
      </c>
      <c r="BY828">
        <v>3071.4840718750002</v>
      </c>
      <c r="BZ828">
        <v>393149.96120000002</v>
      </c>
      <c r="CA828">
        <v>0</v>
      </c>
      <c r="CB828">
        <v>3071.4840718750002</v>
      </c>
      <c r="CC828">
        <v>393149.96120000002</v>
      </c>
      <c r="CD828">
        <v>0.24489952817525548</v>
      </c>
      <c r="CE828">
        <v>96282.240000000005</v>
      </c>
      <c r="CF828">
        <v>0</v>
      </c>
      <c r="CG828">
        <v>0</v>
      </c>
      <c r="CH828">
        <v>96282.240000000005</v>
      </c>
      <c r="CI828">
        <v>296867.72120000003</v>
      </c>
      <c r="CJ828">
        <v>393149.96120000002</v>
      </c>
      <c r="CK828">
        <v>3071.4840718750002</v>
      </c>
    </row>
    <row r="829" spans="62:89" x14ac:dyDescent="0.25">
      <c r="BJ829" s="1" t="s">
        <v>1777</v>
      </c>
      <c r="BK829" s="1" t="s">
        <v>1778</v>
      </c>
      <c r="BL829" s="1" t="str">
        <f>VLOOKUP(BK829,INVENTARIOHABITTA[#All],8,FALSE)</f>
        <v>ESTANDAR A</v>
      </c>
      <c r="BO829" s="1" t="s">
        <v>3291</v>
      </c>
      <c r="BP829" s="1" t="s">
        <v>8500</v>
      </c>
      <c r="BQ829" s="1" t="s">
        <v>7638</v>
      </c>
      <c r="BR829" s="1" t="s">
        <v>7655</v>
      </c>
      <c r="BS829" s="1" t="s">
        <v>17</v>
      </c>
      <c r="BT829">
        <v>46</v>
      </c>
      <c r="BU829" s="1" t="s">
        <v>7</v>
      </c>
      <c r="BV829" s="1" t="s">
        <v>1961</v>
      </c>
      <c r="BW829">
        <v>128</v>
      </c>
      <c r="BX829" s="1" t="s">
        <v>7864</v>
      </c>
      <c r="BY829">
        <v>4178.8900000000003</v>
      </c>
      <c r="BZ829">
        <v>534897.92000000004</v>
      </c>
      <c r="CA829">
        <v>0.25</v>
      </c>
      <c r="CB829">
        <v>3134.1675000000005</v>
      </c>
      <c r="CC829">
        <v>401173.44000000006</v>
      </c>
      <c r="CD829">
        <v>0.10000000000000002</v>
      </c>
      <c r="CE829">
        <v>40117.344000000012</v>
      </c>
      <c r="CF829">
        <v>0</v>
      </c>
      <c r="CG829">
        <v>0</v>
      </c>
      <c r="CH829">
        <v>40117.344000000012</v>
      </c>
      <c r="CI829">
        <v>361056.09600000002</v>
      </c>
      <c r="CJ829">
        <v>401173.44000000006</v>
      </c>
      <c r="CK829">
        <v>3134.1675000000005</v>
      </c>
    </row>
    <row r="830" spans="62:89" x14ac:dyDescent="0.25">
      <c r="BJ830" s="1" t="s">
        <v>1779</v>
      </c>
      <c r="BK830" s="1" t="s">
        <v>1780</v>
      </c>
      <c r="BL830" s="1" t="str">
        <f>VLOOKUP(BK830,INVENTARIOHABITTA[#All],8,FALSE)</f>
        <v>ESTANDAR A</v>
      </c>
      <c r="BO830" s="1" t="s">
        <v>3293</v>
      </c>
      <c r="BP830" s="1" t="s">
        <v>8501</v>
      </c>
      <c r="BQ830" s="1" t="s">
        <v>7638</v>
      </c>
      <c r="BR830" s="1" t="s">
        <v>7655</v>
      </c>
      <c r="BS830" s="1" t="s">
        <v>17</v>
      </c>
      <c r="BT830">
        <v>47</v>
      </c>
      <c r="BU830" s="1" t="s">
        <v>7</v>
      </c>
      <c r="BV830" s="1" t="s">
        <v>1961</v>
      </c>
      <c r="BW830">
        <v>128</v>
      </c>
      <c r="BX830" s="1" t="s">
        <v>7864</v>
      </c>
      <c r="BY830">
        <v>4178.8900000000003</v>
      </c>
      <c r="BZ830">
        <v>534897.92000000004</v>
      </c>
      <c r="CA830">
        <v>0.25</v>
      </c>
      <c r="CB830">
        <v>3134.1675000000005</v>
      </c>
      <c r="CC830">
        <v>401173.44000000006</v>
      </c>
      <c r="CD830">
        <v>0.10000000000000002</v>
      </c>
      <c r="CE830">
        <v>40117.344000000012</v>
      </c>
      <c r="CF830">
        <v>0.1</v>
      </c>
      <c r="CG830">
        <v>4011.7344000000012</v>
      </c>
      <c r="CH830">
        <v>36105.609600000011</v>
      </c>
      <c r="CI830">
        <v>361056.09600000002</v>
      </c>
      <c r="CJ830">
        <v>397161.70560000004</v>
      </c>
      <c r="CK830">
        <v>3102.8258250000003</v>
      </c>
    </row>
    <row r="831" spans="62:89" x14ac:dyDescent="0.25">
      <c r="BJ831" s="1" t="s">
        <v>1781</v>
      </c>
      <c r="BK831" s="1" t="s">
        <v>1782</v>
      </c>
      <c r="BL831" s="1" t="str">
        <f>VLOOKUP(BK831,INVENTARIOHABITTA[#All],8,FALSE)</f>
        <v>ESTANDAR A</v>
      </c>
      <c r="BO831" s="1" t="s">
        <v>3295</v>
      </c>
      <c r="BP831" s="1" t="s">
        <v>8502</v>
      </c>
      <c r="BQ831" s="1" t="s">
        <v>7638</v>
      </c>
      <c r="BR831" s="1" t="s">
        <v>7655</v>
      </c>
      <c r="BS831" s="1" t="s">
        <v>17</v>
      </c>
      <c r="BT831">
        <v>48</v>
      </c>
      <c r="BU831" s="1" t="s">
        <v>7</v>
      </c>
      <c r="BV831" s="1" t="s">
        <v>1961</v>
      </c>
      <c r="BW831">
        <v>128</v>
      </c>
      <c r="BX831" s="1" t="s">
        <v>7864</v>
      </c>
      <c r="BY831">
        <v>4178.8900000000003</v>
      </c>
      <c r="BZ831">
        <v>534897.92000000004</v>
      </c>
      <c r="CA831">
        <v>0.25</v>
      </c>
      <c r="CB831">
        <v>3134.1675000000005</v>
      </c>
      <c r="CC831">
        <v>401173.44000000006</v>
      </c>
      <c r="CD831">
        <v>0.10000000000000002</v>
      </c>
      <c r="CE831">
        <v>40117.344000000012</v>
      </c>
      <c r="CF831">
        <v>0.1</v>
      </c>
      <c r="CG831">
        <v>4011.7344000000012</v>
      </c>
      <c r="CH831">
        <v>36105.609600000011</v>
      </c>
      <c r="CI831">
        <v>361056.09600000002</v>
      </c>
      <c r="CJ831">
        <v>397161.70560000004</v>
      </c>
      <c r="CK831">
        <v>3102.8258250000003</v>
      </c>
    </row>
    <row r="832" spans="62:89" x14ac:dyDescent="0.25">
      <c r="BJ832" s="1" t="s">
        <v>1783</v>
      </c>
      <c r="BK832" s="1" t="s">
        <v>1784</v>
      </c>
      <c r="BL832" s="1" t="str">
        <f>VLOOKUP(BK832,INVENTARIOHABITTA[#All],8,FALSE)</f>
        <v>PREMIUM AA</v>
      </c>
      <c r="BO832" s="1" t="s">
        <v>3297</v>
      </c>
      <c r="BP832" s="1" t="s">
        <v>8503</v>
      </c>
      <c r="BQ832" s="1" t="s">
        <v>7638</v>
      </c>
      <c r="BR832" s="1" t="s">
        <v>7655</v>
      </c>
      <c r="BS832" s="1" t="s">
        <v>17</v>
      </c>
      <c r="BT832">
        <v>49</v>
      </c>
      <c r="BU832" s="1" t="s">
        <v>7</v>
      </c>
      <c r="BV832" s="1" t="s">
        <v>1961</v>
      </c>
      <c r="BW832">
        <v>128</v>
      </c>
      <c r="BX832" s="1" t="s">
        <v>7864</v>
      </c>
      <c r="BY832">
        <v>4178.8900000000003</v>
      </c>
      <c r="BZ832">
        <v>534897.92000000004</v>
      </c>
      <c r="CA832">
        <v>0.25</v>
      </c>
      <c r="CB832">
        <v>3134.1675000000005</v>
      </c>
      <c r="CC832">
        <v>401173.44000000006</v>
      </c>
      <c r="CD832">
        <v>0.10000000000000002</v>
      </c>
      <c r="CE832">
        <v>40117.344000000012</v>
      </c>
      <c r="CF832">
        <v>0</v>
      </c>
      <c r="CG832">
        <v>0</v>
      </c>
      <c r="CH832">
        <v>40117.344000000012</v>
      </c>
      <c r="CI832">
        <v>361056.09600000002</v>
      </c>
      <c r="CJ832">
        <v>401173.44000000006</v>
      </c>
      <c r="CK832">
        <v>3134.1675000000005</v>
      </c>
    </row>
    <row r="833" spans="62:89" x14ac:dyDescent="0.25">
      <c r="BJ833" s="1" t="s">
        <v>1785</v>
      </c>
      <c r="BK833" s="1" t="s">
        <v>1786</v>
      </c>
      <c r="BL833" s="1" t="str">
        <f>VLOOKUP(BK833,INVENTARIOHABITTA[#All],8,FALSE)</f>
        <v>PREMIUM AA</v>
      </c>
      <c r="BO833" s="1" t="s">
        <v>3299</v>
      </c>
      <c r="BP833" s="1" t="s">
        <v>8504</v>
      </c>
      <c r="BQ833" s="1" t="s">
        <v>7638</v>
      </c>
      <c r="BR833" s="1" t="s">
        <v>7655</v>
      </c>
      <c r="BS833" s="1" t="s">
        <v>17</v>
      </c>
      <c r="BT833">
        <v>50</v>
      </c>
      <c r="BU833" s="1" t="s">
        <v>7</v>
      </c>
      <c r="BV833" s="1" t="s">
        <v>1961</v>
      </c>
      <c r="BW833">
        <v>128</v>
      </c>
      <c r="BX833" s="1" t="s">
        <v>7864</v>
      </c>
      <c r="BY833">
        <v>4178.8900000000003</v>
      </c>
      <c r="BZ833">
        <v>534897.92000000004</v>
      </c>
      <c r="CA833">
        <v>0.25</v>
      </c>
      <c r="CB833">
        <v>3134.1675000000005</v>
      </c>
      <c r="CC833">
        <v>401173.44000000006</v>
      </c>
      <c r="CD833">
        <v>0.10000000000000002</v>
      </c>
      <c r="CE833">
        <v>40117.344000000012</v>
      </c>
      <c r="CF833">
        <v>0</v>
      </c>
      <c r="CG833">
        <v>0</v>
      </c>
      <c r="CH833">
        <v>40117.344000000012</v>
      </c>
      <c r="CI833">
        <v>361056.09600000002</v>
      </c>
      <c r="CJ833">
        <v>401173.44000000006</v>
      </c>
      <c r="CK833">
        <v>3134.1675000000005</v>
      </c>
    </row>
    <row r="834" spans="62:89" x14ac:dyDescent="0.25">
      <c r="BJ834" s="1" t="s">
        <v>1787</v>
      </c>
      <c r="BK834" s="1" t="s">
        <v>1788</v>
      </c>
      <c r="BL834" s="1" t="str">
        <f>VLOOKUP(BK834,INVENTARIOHABITTA[#All],8,FALSE)</f>
        <v>ESTANDAR A</v>
      </c>
      <c r="BO834" s="1" t="s">
        <v>3301</v>
      </c>
      <c r="BP834" s="1" t="s">
        <v>8505</v>
      </c>
      <c r="BQ834" s="1" t="s">
        <v>7638</v>
      </c>
      <c r="BR834" s="1" t="s">
        <v>7655</v>
      </c>
      <c r="BS834" s="1" t="s">
        <v>17</v>
      </c>
      <c r="BT834">
        <v>51</v>
      </c>
      <c r="BU834" s="1" t="s">
        <v>7</v>
      </c>
      <c r="BV834" s="1" t="s">
        <v>1961</v>
      </c>
      <c r="BW834">
        <v>128</v>
      </c>
      <c r="BX834" s="1" t="s">
        <v>46</v>
      </c>
      <c r="BY834">
        <v>6060</v>
      </c>
      <c r="BZ834">
        <v>775680</v>
      </c>
      <c r="CA834">
        <v>0.25</v>
      </c>
      <c r="CB834">
        <v>4545</v>
      </c>
      <c r="CC834">
        <v>581760</v>
      </c>
      <c r="CD834">
        <v>0.10000000000000002</v>
      </c>
      <c r="CE834">
        <v>58176.000000000015</v>
      </c>
      <c r="CF834">
        <v>0.1</v>
      </c>
      <c r="CG834">
        <v>5817.6000000000022</v>
      </c>
      <c r="CH834">
        <v>52358.400000000009</v>
      </c>
      <c r="CI834">
        <v>523584</v>
      </c>
      <c r="CJ834">
        <v>575942.40000000002</v>
      </c>
      <c r="CK834">
        <v>4499.55</v>
      </c>
    </row>
    <row r="835" spans="62:89" x14ac:dyDescent="0.25">
      <c r="BJ835" s="1" t="s">
        <v>1789</v>
      </c>
      <c r="BK835" s="1" t="s">
        <v>1790</v>
      </c>
      <c r="BL835" s="1" t="str">
        <f>VLOOKUP(BK835,INVENTARIOHABITTA[#All],8,FALSE)</f>
        <v>ESTANDAR A</v>
      </c>
      <c r="BP835" s="1" t="s">
        <v>8505</v>
      </c>
      <c r="BQ835" s="1" t="s">
        <v>7638</v>
      </c>
      <c r="BR835" s="1" t="s">
        <v>7655</v>
      </c>
      <c r="BS835" s="1" t="s">
        <v>17</v>
      </c>
      <c r="BT835">
        <v>51</v>
      </c>
      <c r="BU835" s="1" t="s">
        <v>7</v>
      </c>
      <c r="BV835" s="1" t="s">
        <v>1961</v>
      </c>
      <c r="BW835">
        <v>128</v>
      </c>
      <c r="BX835" s="1" t="s">
        <v>7864</v>
      </c>
      <c r="BY835">
        <v>4178.8900000000003</v>
      </c>
      <c r="BZ835">
        <v>534897.92000000004</v>
      </c>
      <c r="CA835">
        <v>0.25</v>
      </c>
      <c r="CB835">
        <v>3134.1675000000005</v>
      </c>
      <c r="CC835">
        <v>401173.44000000006</v>
      </c>
      <c r="CD835">
        <v>0.10000000000000002</v>
      </c>
      <c r="CE835">
        <v>40117.344000000012</v>
      </c>
      <c r="CF835">
        <v>0.1</v>
      </c>
      <c r="CG835">
        <v>4011.7344000000012</v>
      </c>
      <c r="CH835">
        <v>36105.609600000011</v>
      </c>
      <c r="CI835">
        <v>361056.09600000002</v>
      </c>
      <c r="CJ835">
        <v>397161.70560000004</v>
      </c>
      <c r="CK835">
        <v>3102.8258250000003</v>
      </c>
    </row>
    <row r="836" spans="62:89" x14ac:dyDescent="0.25">
      <c r="BJ836" s="1" t="s">
        <v>1791</v>
      </c>
      <c r="BK836" s="1" t="s">
        <v>1792</v>
      </c>
      <c r="BL836" s="1" t="str">
        <f>VLOOKUP(BK836,INVENTARIOHABITTA[#All],8,FALSE)</f>
        <v>ESTANDAR A</v>
      </c>
      <c r="BO836" s="1" t="s">
        <v>3303</v>
      </c>
      <c r="BP836" s="1" t="s">
        <v>8506</v>
      </c>
      <c r="BQ836" s="1" t="s">
        <v>7638</v>
      </c>
      <c r="BR836" s="1" t="s">
        <v>7655</v>
      </c>
      <c r="BS836" s="1" t="s">
        <v>17</v>
      </c>
      <c r="BT836">
        <v>52</v>
      </c>
      <c r="BU836" s="1" t="s">
        <v>7</v>
      </c>
      <c r="BV836" s="1" t="s">
        <v>1961</v>
      </c>
      <c r="BW836">
        <v>128</v>
      </c>
      <c r="BX836" s="1" t="s">
        <v>7864</v>
      </c>
      <c r="BY836">
        <v>4178.8900000000003</v>
      </c>
      <c r="BZ836">
        <v>534897.92000000004</v>
      </c>
      <c r="CA836">
        <v>0.25</v>
      </c>
      <c r="CB836">
        <v>3134.1675000000005</v>
      </c>
      <c r="CC836">
        <v>401173.44000000006</v>
      </c>
      <c r="CD836">
        <v>0.10000000000000002</v>
      </c>
      <c r="CE836">
        <v>40117.344000000012</v>
      </c>
      <c r="CF836">
        <v>0.1</v>
      </c>
      <c r="CG836">
        <v>4011.7344000000012</v>
      </c>
      <c r="CH836">
        <v>36105.609600000011</v>
      </c>
      <c r="CI836">
        <v>361056.09600000002</v>
      </c>
      <c r="CJ836">
        <v>397161.70560000004</v>
      </c>
      <c r="CK836">
        <v>3102.8258250000003</v>
      </c>
    </row>
    <row r="837" spans="62:89" x14ac:dyDescent="0.25">
      <c r="BJ837" s="1" t="s">
        <v>1793</v>
      </c>
      <c r="BK837" s="1" t="s">
        <v>1794</v>
      </c>
      <c r="BL837" s="1" t="str">
        <f>VLOOKUP(BK837,INVENTARIOHABITTA[#All],8,FALSE)</f>
        <v>ESTANDAR A</v>
      </c>
      <c r="BO837" s="1" t="s">
        <v>3305</v>
      </c>
      <c r="BP837" s="1" t="s">
        <v>8507</v>
      </c>
      <c r="BQ837" s="1" t="s">
        <v>7638</v>
      </c>
      <c r="BR837" s="1" t="s">
        <v>7655</v>
      </c>
      <c r="BS837" s="1" t="s">
        <v>17</v>
      </c>
      <c r="BT837">
        <v>53</v>
      </c>
      <c r="BU837" s="1" t="s">
        <v>7</v>
      </c>
      <c r="BV837" s="1" t="s">
        <v>1961</v>
      </c>
      <c r="BW837">
        <v>128</v>
      </c>
      <c r="BX837" s="1" t="s">
        <v>7864</v>
      </c>
      <c r="BY837">
        <v>4178.8900000000003</v>
      </c>
      <c r="BZ837">
        <v>534897.92000000004</v>
      </c>
      <c r="CA837">
        <v>0.3</v>
      </c>
      <c r="CB837">
        <v>2925.223</v>
      </c>
      <c r="CC837">
        <v>374428.54399999999</v>
      </c>
      <c r="CD837">
        <v>0.1</v>
      </c>
      <c r="CE837">
        <v>37442.854400000004</v>
      </c>
      <c r="CF837">
        <v>0.1</v>
      </c>
      <c r="CG837">
        <v>3744.2854400000006</v>
      </c>
      <c r="CH837">
        <v>33698.568960000004</v>
      </c>
      <c r="CI837">
        <v>336985.68959999998</v>
      </c>
      <c r="CJ837">
        <v>370684.25855999999</v>
      </c>
      <c r="CK837">
        <v>2895.9707699999999</v>
      </c>
    </row>
    <row r="838" spans="62:89" x14ac:dyDescent="0.25">
      <c r="BJ838" s="1" t="s">
        <v>1795</v>
      </c>
      <c r="BK838" s="1" t="s">
        <v>1796</v>
      </c>
      <c r="BL838" s="1" t="str">
        <f>VLOOKUP(BK838,INVENTARIOHABITTA[#All],8,FALSE)</f>
        <v>ESTANDAR A</v>
      </c>
      <c r="BO838" s="1" t="s">
        <v>3307</v>
      </c>
      <c r="BP838" s="1" t="s">
        <v>8508</v>
      </c>
      <c r="BQ838" s="1" t="s">
        <v>7638</v>
      </c>
      <c r="BR838" s="1" t="s">
        <v>7655</v>
      </c>
      <c r="BS838" s="1" t="s">
        <v>17</v>
      </c>
      <c r="BT838">
        <v>54</v>
      </c>
      <c r="BU838" s="1" t="s">
        <v>7</v>
      </c>
      <c r="BV838" s="1" t="s">
        <v>1961</v>
      </c>
      <c r="BW838">
        <v>128</v>
      </c>
      <c r="BX838" s="1" t="s">
        <v>7864</v>
      </c>
      <c r="BY838">
        <v>4178.8900000000003</v>
      </c>
      <c r="BZ838">
        <v>534897.92000000004</v>
      </c>
      <c r="CA838">
        <v>0.3</v>
      </c>
      <c r="CB838">
        <v>2925.223</v>
      </c>
      <c r="CC838">
        <v>374428.54399999999</v>
      </c>
      <c r="CD838">
        <v>0.1</v>
      </c>
      <c r="CE838">
        <v>37442.854400000004</v>
      </c>
      <c r="CF838">
        <v>0</v>
      </c>
      <c r="CG838">
        <v>0</v>
      </c>
      <c r="CH838">
        <v>37442.854400000004</v>
      </c>
      <c r="CI838">
        <v>336985.68959999998</v>
      </c>
      <c r="CJ838">
        <v>374428.54399999999</v>
      </c>
      <c r="CK838">
        <v>2925.223</v>
      </c>
    </row>
    <row r="839" spans="62:89" x14ac:dyDescent="0.25">
      <c r="BJ839" s="1" t="s">
        <v>1797</v>
      </c>
      <c r="BK839" s="1" t="s">
        <v>1798</v>
      </c>
      <c r="BL839" s="1" t="str">
        <f>VLOOKUP(BK839,INVENTARIOHABITTA[#All],8,FALSE)</f>
        <v>ESTANDAR A</v>
      </c>
      <c r="BO839" s="1" t="s">
        <v>3309</v>
      </c>
      <c r="BP839" s="1" t="s">
        <v>8509</v>
      </c>
      <c r="BQ839" s="1" t="s">
        <v>7638</v>
      </c>
      <c r="BR839" s="1" t="s">
        <v>7655</v>
      </c>
      <c r="BS839" s="1" t="s">
        <v>17</v>
      </c>
      <c r="BT839">
        <v>55</v>
      </c>
      <c r="BU839" s="1" t="s">
        <v>7</v>
      </c>
      <c r="BV839" s="1" t="s">
        <v>1961</v>
      </c>
      <c r="BW839">
        <v>128</v>
      </c>
      <c r="BX839" s="1" t="s">
        <v>7864</v>
      </c>
      <c r="BY839">
        <v>4178.8900000000003</v>
      </c>
      <c r="BZ839">
        <v>534897.92000000004</v>
      </c>
      <c r="CA839">
        <v>0.25</v>
      </c>
      <c r="CB839">
        <v>3134.1675000000005</v>
      </c>
      <c r="CC839">
        <v>401173.44000000006</v>
      </c>
      <c r="CD839">
        <v>0.21</v>
      </c>
      <c r="CE839">
        <v>84246.42240000001</v>
      </c>
      <c r="CF839">
        <v>4.761904761904763E-2</v>
      </c>
      <c r="CG839">
        <v>4011.7344000000016</v>
      </c>
      <c r="CH839">
        <v>80234.688000000009</v>
      </c>
      <c r="CI839">
        <v>316927.01760000002</v>
      </c>
      <c r="CJ839">
        <v>397161.70560000004</v>
      </c>
      <c r="CK839">
        <v>3102.8258250000003</v>
      </c>
    </row>
    <row r="840" spans="62:89" x14ac:dyDescent="0.25">
      <c r="BJ840" s="1" t="s">
        <v>1799</v>
      </c>
      <c r="BK840" s="1" t="s">
        <v>1800</v>
      </c>
      <c r="BL840" s="1" t="str">
        <f>VLOOKUP(BK840,INVENTARIOHABITTA[#All],8,FALSE)</f>
        <v>ESTANDAR A</v>
      </c>
      <c r="BO840" s="1" t="s">
        <v>3311</v>
      </c>
      <c r="BP840" s="1" t="s">
        <v>8510</v>
      </c>
      <c r="BQ840" s="1" t="s">
        <v>7638</v>
      </c>
      <c r="BR840" s="1" t="s">
        <v>7655</v>
      </c>
      <c r="BS840" s="1" t="s">
        <v>17</v>
      </c>
      <c r="BT840">
        <v>56</v>
      </c>
      <c r="BU840" s="1" t="s">
        <v>7</v>
      </c>
      <c r="BV840" s="1" t="s">
        <v>146</v>
      </c>
      <c r="BW840">
        <v>128</v>
      </c>
      <c r="BX840" s="1" t="s">
        <v>7864</v>
      </c>
      <c r="BY840">
        <v>4387.83</v>
      </c>
      <c r="BZ840">
        <v>561642.23999999999</v>
      </c>
      <c r="CA840">
        <v>0.25</v>
      </c>
      <c r="CB840">
        <v>3290.8724999999999</v>
      </c>
      <c r="CC840">
        <v>421231.68</v>
      </c>
      <c r="CD840">
        <v>0.10000000000000002</v>
      </c>
      <c r="CE840">
        <v>42123.168000000005</v>
      </c>
      <c r="CF840">
        <v>6.2499050403806274E-2</v>
      </c>
      <c r="CG840">
        <v>2632.6579999999999</v>
      </c>
      <c r="CH840">
        <v>39490.51</v>
      </c>
      <c r="CI840">
        <v>379108.51199999999</v>
      </c>
      <c r="CJ840">
        <v>418599.022</v>
      </c>
      <c r="CK840">
        <v>3270.304859375</v>
      </c>
    </row>
    <row r="841" spans="62:89" x14ac:dyDescent="0.25">
      <c r="BJ841" s="1" t="s">
        <v>1801</v>
      </c>
      <c r="BK841" s="1" t="s">
        <v>1802</v>
      </c>
      <c r="BL841" s="1" t="str">
        <f>VLOOKUP(BK841,INVENTARIOHABITTA[#All],8,FALSE)</f>
        <v>ESTANDAR A</v>
      </c>
      <c r="BO841" s="1" t="s">
        <v>3313</v>
      </c>
      <c r="BP841" s="1" t="s">
        <v>8511</v>
      </c>
      <c r="BQ841" s="1" t="s">
        <v>7638</v>
      </c>
      <c r="BR841" s="1" t="s">
        <v>7655</v>
      </c>
      <c r="BS841" s="1" t="s">
        <v>17</v>
      </c>
      <c r="BT841">
        <v>57</v>
      </c>
      <c r="BU841" s="1" t="s">
        <v>7</v>
      </c>
      <c r="BV841" s="1" t="s">
        <v>146</v>
      </c>
      <c r="BW841">
        <v>128</v>
      </c>
      <c r="BX841" s="1" t="s">
        <v>7864</v>
      </c>
      <c r="BY841">
        <v>4387.83</v>
      </c>
      <c r="BZ841">
        <v>561642.23999999999</v>
      </c>
      <c r="CA841">
        <v>0.25</v>
      </c>
      <c r="CB841">
        <v>3290.8724999999999</v>
      </c>
      <c r="CC841">
        <v>421231.68</v>
      </c>
      <c r="CD841">
        <v>0.10000000000000002</v>
      </c>
      <c r="CE841">
        <v>42123.168000000005</v>
      </c>
      <c r="CF841">
        <v>0</v>
      </c>
      <c r="CG841">
        <v>0</v>
      </c>
      <c r="CH841">
        <v>42123.168000000005</v>
      </c>
      <c r="CI841">
        <v>379108.51199999999</v>
      </c>
      <c r="CJ841">
        <v>421231.68</v>
      </c>
      <c r="CK841">
        <v>3290.8724999999999</v>
      </c>
    </row>
    <row r="842" spans="62:89" x14ac:dyDescent="0.25">
      <c r="BJ842" s="1" t="s">
        <v>1803</v>
      </c>
      <c r="BK842" s="1" t="s">
        <v>1804</v>
      </c>
      <c r="BL842" s="1" t="str">
        <f>VLOOKUP(BK842,INVENTARIOHABITTA[#All],8,FALSE)</f>
        <v>ESTANDAR A</v>
      </c>
      <c r="BO842" s="1" t="s">
        <v>3315</v>
      </c>
      <c r="BP842" s="1" t="s">
        <v>8512</v>
      </c>
      <c r="BQ842" s="1" t="s">
        <v>7638</v>
      </c>
      <c r="BR842" s="1" t="s">
        <v>7655</v>
      </c>
      <c r="BS842" s="1" t="s">
        <v>17</v>
      </c>
      <c r="BT842">
        <v>58</v>
      </c>
      <c r="BU842" s="1" t="s">
        <v>7</v>
      </c>
      <c r="BV842" s="1" t="s">
        <v>146</v>
      </c>
      <c r="BW842">
        <v>128</v>
      </c>
      <c r="BX842" s="1" t="s">
        <v>7864</v>
      </c>
      <c r="BY842">
        <v>4387.83</v>
      </c>
      <c r="BZ842">
        <v>561642.23999999999</v>
      </c>
      <c r="CA842">
        <v>0.25</v>
      </c>
      <c r="CB842">
        <v>3290.8724999999999</v>
      </c>
      <c r="CC842">
        <v>421231.68</v>
      </c>
      <c r="CD842">
        <v>0.10000000000000002</v>
      </c>
      <c r="CE842">
        <v>42123.168000000005</v>
      </c>
      <c r="CF842">
        <v>0</v>
      </c>
      <c r="CG842">
        <v>0</v>
      </c>
      <c r="CH842">
        <v>42123.168000000005</v>
      </c>
      <c r="CI842">
        <v>379108.51199999999</v>
      </c>
      <c r="CJ842">
        <v>421231.68</v>
      </c>
      <c r="CK842">
        <v>3290.8724999999999</v>
      </c>
    </row>
    <row r="843" spans="62:89" x14ac:dyDescent="0.25">
      <c r="BJ843" s="1" t="s">
        <v>1805</v>
      </c>
      <c r="BK843" s="1" t="s">
        <v>1806</v>
      </c>
      <c r="BL843" s="1" t="str">
        <f>VLOOKUP(BK843,INVENTARIOHABITTA[#All],8,FALSE)</f>
        <v>ESTANDAR A</v>
      </c>
      <c r="BP843" s="1" t="s">
        <v>8513</v>
      </c>
      <c r="BQ843" s="1" t="s">
        <v>7638</v>
      </c>
      <c r="BR843" s="1" t="s">
        <v>7655</v>
      </c>
      <c r="BS843" s="1" t="s">
        <v>17</v>
      </c>
      <c r="BT843">
        <v>59</v>
      </c>
      <c r="BU843" s="1" t="s">
        <v>7</v>
      </c>
      <c r="BV843" s="1" t="s">
        <v>146</v>
      </c>
      <c r="BW843">
        <v>128</v>
      </c>
      <c r="BX843" s="1" t="s">
        <v>7864</v>
      </c>
      <c r="BY843">
        <v>4387.83</v>
      </c>
      <c r="BZ843">
        <v>561642.23999999999</v>
      </c>
      <c r="CA843">
        <v>0.25</v>
      </c>
      <c r="CB843">
        <v>3290.8724999999999</v>
      </c>
      <c r="CC843">
        <v>421231.68</v>
      </c>
      <c r="CD843">
        <v>0.10000000000000002</v>
      </c>
      <c r="CE843">
        <v>42123.168000000005</v>
      </c>
      <c r="CF843">
        <v>0.2</v>
      </c>
      <c r="CG843">
        <v>8424.633600000001</v>
      </c>
      <c r="CH843">
        <v>33698.534400000004</v>
      </c>
      <c r="CI843">
        <v>379108.522</v>
      </c>
      <c r="CJ843">
        <v>412807.0564</v>
      </c>
      <c r="CK843">
        <v>3225.055128125</v>
      </c>
    </row>
    <row r="844" spans="62:89" x14ac:dyDescent="0.25">
      <c r="BJ844" s="1" t="s">
        <v>1807</v>
      </c>
      <c r="BK844" s="1" t="s">
        <v>1808</v>
      </c>
      <c r="BL844" s="1" t="str">
        <f>VLOOKUP(BK844,INVENTARIOHABITTA[#All],8,FALSE)</f>
        <v>ESTANDAR A</v>
      </c>
      <c r="BO844" s="1" t="s">
        <v>3317</v>
      </c>
      <c r="BP844" s="1" t="s">
        <v>8514</v>
      </c>
      <c r="BQ844" s="1" t="s">
        <v>7638</v>
      </c>
      <c r="BR844" s="1" t="s">
        <v>7655</v>
      </c>
      <c r="BS844" s="1" t="s">
        <v>17</v>
      </c>
      <c r="BT844" t="s">
        <v>8515</v>
      </c>
      <c r="BU844" s="1" t="s">
        <v>7</v>
      </c>
      <c r="BV844" s="1" t="s">
        <v>146</v>
      </c>
      <c r="BW844">
        <v>128</v>
      </c>
      <c r="BX844" s="1" t="s">
        <v>7864</v>
      </c>
      <c r="BY844">
        <v>4387.83</v>
      </c>
      <c r="BZ844">
        <v>561642.23999999999</v>
      </c>
      <c r="CA844">
        <v>0.25</v>
      </c>
      <c r="CB844">
        <v>3290.8724999999999</v>
      </c>
      <c r="CC844">
        <v>421231.68</v>
      </c>
      <c r="CD844">
        <v>0.10000000000000002</v>
      </c>
      <c r="CE844">
        <v>42123.168000000005</v>
      </c>
      <c r="CF844">
        <v>0.2</v>
      </c>
      <c r="CG844">
        <v>8424.633600000001</v>
      </c>
      <c r="CH844">
        <v>33698.534400000004</v>
      </c>
      <c r="CI844">
        <v>379108.522</v>
      </c>
      <c r="CJ844">
        <v>412807.0564</v>
      </c>
      <c r="CK844">
        <v>3225.055128125</v>
      </c>
    </row>
    <row r="845" spans="62:89" x14ac:dyDescent="0.25">
      <c r="BJ845" s="1" t="s">
        <v>1809</v>
      </c>
      <c r="BK845" s="1" t="s">
        <v>1810</v>
      </c>
      <c r="BL845" s="1" t="str">
        <f>VLOOKUP(BK845,INVENTARIOHABITTA[#All],8,FALSE)</f>
        <v>PREMIUM AA</v>
      </c>
      <c r="BO845" s="1" t="s">
        <v>3319</v>
      </c>
      <c r="BP845" s="1" t="s">
        <v>8516</v>
      </c>
      <c r="BQ845" s="1" t="s">
        <v>7638</v>
      </c>
      <c r="BR845" s="1" t="s">
        <v>7655</v>
      </c>
      <c r="BS845" s="1" t="s">
        <v>17</v>
      </c>
      <c r="BT845">
        <v>60</v>
      </c>
      <c r="BU845" s="1" t="s">
        <v>7</v>
      </c>
      <c r="BV845" s="1" t="s">
        <v>146</v>
      </c>
      <c r="BW845">
        <v>128</v>
      </c>
      <c r="BX845" s="1" t="s">
        <v>46</v>
      </c>
      <c r="BY845">
        <v>6510</v>
      </c>
      <c r="BZ845">
        <v>833280</v>
      </c>
      <c r="CA845">
        <v>0.25</v>
      </c>
      <c r="CB845">
        <v>4882.5</v>
      </c>
      <c r="CC845">
        <v>624960</v>
      </c>
      <c r="CD845">
        <v>0.10000000000000002</v>
      </c>
      <c r="CE845">
        <v>62496.000000000015</v>
      </c>
      <c r="CF845">
        <v>0.1</v>
      </c>
      <c r="CG845">
        <v>6249.6000000000022</v>
      </c>
      <c r="CH845">
        <v>56246.400000000009</v>
      </c>
      <c r="CI845">
        <v>562464</v>
      </c>
      <c r="CJ845">
        <v>618710.4</v>
      </c>
      <c r="CK845">
        <v>4833.6750000000002</v>
      </c>
    </row>
    <row r="846" spans="62:89" x14ac:dyDescent="0.25">
      <c r="BJ846" s="1" t="s">
        <v>1811</v>
      </c>
      <c r="BK846" s="1" t="s">
        <v>1812</v>
      </c>
      <c r="BL846" s="1" t="str">
        <f>VLOOKUP(BK846,INVENTARIOHABITTA[#All],8,FALSE)</f>
        <v>PREMIUM AA</v>
      </c>
      <c r="BP846" s="1" t="s">
        <v>8516</v>
      </c>
      <c r="BQ846" s="1" t="s">
        <v>7638</v>
      </c>
      <c r="BR846" s="1" t="s">
        <v>7655</v>
      </c>
      <c r="BS846" s="1" t="s">
        <v>17</v>
      </c>
      <c r="BT846">
        <v>60</v>
      </c>
      <c r="BU846" s="1" t="s">
        <v>7</v>
      </c>
      <c r="BV846" s="1" t="s">
        <v>146</v>
      </c>
      <c r="BW846">
        <v>128</v>
      </c>
      <c r="BX846" s="1" t="s">
        <v>7864</v>
      </c>
      <c r="BY846">
        <v>4387.83</v>
      </c>
      <c r="BZ846">
        <v>561642.23999999999</v>
      </c>
      <c r="CA846">
        <v>0.25</v>
      </c>
      <c r="CB846">
        <v>3290.8724999999999</v>
      </c>
      <c r="CC846">
        <v>421231.68</v>
      </c>
      <c r="CD846">
        <v>0.10000000000000002</v>
      </c>
      <c r="CE846">
        <v>42123.168000000005</v>
      </c>
      <c r="CF846">
        <v>0.1</v>
      </c>
      <c r="CG846">
        <v>4212.3168000000005</v>
      </c>
      <c r="CH846">
        <v>37910.851200000005</v>
      </c>
      <c r="CI846">
        <v>379108.51199999999</v>
      </c>
      <c r="CJ846">
        <v>417019.36320000002</v>
      </c>
      <c r="CK846">
        <v>3257.9637750000002</v>
      </c>
    </row>
    <row r="847" spans="62:89" x14ac:dyDescent="0.25">
      <c r="BJ847" s="1" t="s">
        <v>1813</v>
      </c>
      <c r="BK847" s="1" t="s">
        <v>1814</v>
      </c>
      <c r="BL847" s="1" t="str">
        <f>VLOOKUP(BK847,INVENTARIOHABITTA[#All],8,FALSE)</f>
        <v>ESTANDAR A</v>
      </c>
      <c r="BO847" s="1" t="s">
        <v>3321</v>
      </c>
      <c r="BP847" s="1" t="s">
        <v>8517</v>
      </c>
      <c r="BQ847" s="1" t="s">
        <v>7638</v>
      </c>
      <c r="BR847" s="1" t="s">
        <v>7655</v>
      </c>
      <c r="BS847" s="1" t="s">
        <v>17</v>
      </c>
      <c r="BT847">
        <v>61</v>
      </c>
      <c r="BU847" s="1" t="s">
        <v>7</v>
      </c>
      <c r="BV847" s="1" t="s">
        <v>146</v>
      </c>
      <c r="BW847">
        <v>128</v>
      </c>
      <c r="BX847" s="1" t="s">
        <v>7864</v>
      </c>
      <c r="BY847">
        <v>4387.83</v>
      </c>
      <c r="BZ847">
        <v>561642.23999999999</v>
      </c>
      <c r="CA847">
        <v>0.25</v>
      </c>
      <c r="CB847">
        <v>3290.8724999999999</v>
      </c>
      <c r="CC847">
        <v>421231.68</v>
      </c>
      <c r="CD847">
        <v>0.10000000000000002</v>
      </c>
      <c r="CE847">
        <v>42123.168000000005</v>
      </c>
      <c r="CF847">
        <v>0.1</v>
      </c>
      <c r="CG847">
        <v>4212.3168000000005</v>
      </c>
      <c r="CH847">
        <v>37910.851200000005</v>
      </c>
      <c r="CI847">
        <v>379108.51199999999</v>
      </c>
      <c r="CJ847">
        <v>417019.36320000002</v>
      </c>
      <c r="CK847">
        <v>3257.9637750000002</v>
      </c>
    </row>
    <row r="848" spans="62:89" x14ac:dyDescent="0.25">
      <c r="BJ848" s="1" t="s">
        <v>1815</v>
      </c>
      <c r="BK848" s="1" t="s">
        <v>1816</v>
      </c>
      <c r="BL848" s="1" t="str">
        <f>VLOOKUP(BK848,INVENTARIOHABITTA[#All],8,FALSE)</f>
        <v>ESTANDAR A</v>
      </c>
      <c r="BO848" s="1" t="s">
        <v>3323</v>
      </c>
      <c r="BP848" s="1" t="s">
        <v>8518</v>
      </c>
      <c r="BQ848" s="1" t="s">
        <v>7638</v>
      </c>
      <c r="BR848" s="1" t="s">
        <v>7655</v>
      </c>
      <c r="BS848" s="1" t="s">
        <v>17</v>
      </c>
      <c r="BT848">
        <v>62</v>
      </c>
      <c r="BU848" s="1" t="s">
        <v>7</v>
      </c>
      <c r="BV848" s="1" t="s">
        <v>146</v>
      </c>
      <c r="BW848">
        <v>128</v>
      </c>
      <c r="BX848" s="1" t="s">
        <v>46</v>
      </c>
      <c r="BY848">
        <v>6510</v>
      </c>
      <c r="BZ848">
        <v>833280</v>
      </c>
      <c r="CA848">
        <v>0.27</v>
      </c>
      <c r="CB848">
        <v>4752.3</v>
      </c>
      <c r="CC848">
        <v>608294.40000000002</v>
      </c>
      <c r="CD848">
        <v>0.10000000000000002</v>
      </c>
      <c r="CE848">
        <v>60829.440000000017</v>
      </c>
      <c r="CF848">
        <v>0.1</v>
      </c>
      <c r="CG848">
        <v>6082.9440000000022</v>
      </c>
      <c r="CH848">
        <v>54746.496000000014</v>
      </c>
      <c r="CI848">
        <v>547464.95999999996</v>
      </c>
      <c r="CJ848">
        <v>602211.45600000001</v>
      </c>
      <c r="CK848">
        <v>4704.777</v>
      </c>
    </row>
    <row r="849" spans="62:89" x14ac:dyDescent="0.25">
      <c r="BJ849" s="1" t="s">
        <v>1817</v>
      </c>
      <c r="BK849" s="1" t="s">
        <v>1818</v>
      </c>
      <c r="BL849" s="1" t="str">
        <f>VLOOKUP(BK849,INVENTARIOHABITTA[#All],8,FALSE)</f>
        <v>ESTANDAR A</v>
      </c>
      <c r="BP849" s="1" t="s">
        <v>8518</v>
      </c>
      <c r="BQ849" s="1" t="s">
        <v>7638</v>
      </c>
      <c r="BR849" s="1" t="s">
        <v>7655</v>
      </c>
      <c r="BS849" s="1" t="s">
        <v>17</v>
      </c>
      <c r="BT849">
        <v>62</v>
      </c>
      <c r="BU849" s="1" t="s">
        <v>7</v>
      </c>
      <c r="BV849" s="1" t="s">
        <v>146</v>
      </c>
      <c r="BW849">
        <v>128</v>
      </c>
      <c r="BX849" s="1" t="s">
        <v>7864</v>
      </c>
      <c r="BY849">
        <v>4387.83</v>
      </c>
      <c r="BZ849">
        <v>561642.23999999999</v>
      </c>
      <c r="CA849">
        <v>0.27</v>
      </c>
      <c r="CB849">
        <v>3203.1158999999998</v>
      </c>
      <c r="CC849">
        <v>409998.83519999997</v>
      </c>
      <c r="CD849">
        <v>0.10000000000000002</v>
      </c>
      <c r="CE849">
        <v>40999.883520000003</v>
      </c>
      <c r="CF849">
        <v>0.1</v>
      </c>
      <c r="CG849">
        <v>4099.9883520000003</v>
      </c>
      <c r="CH849">
        <v>36899.895168000003</v>
      </c>
      <c r="CI849">
        <v>368998.95167999994</v>
      </c>
      <c r="CJ849">
        <v>405898.84684799996</v>
      </c>
      <c r="CK849">
        <v>3171.0847409999997</v>
      </c>
    </row>
    <row r="850" spans="62:89" x14ac:dyDescent="0.25">
      <c r="BJ850" s="1" t="s">
        <v>1819</v>
      </c>
      <c r="BK850" s="1" t="s">
        <v>1820</v>
      </c>
      <c r="BL850" s="1" t="str">
        <f>VLOOKUP(BK850,INVENTARIOHABITTA[#All],8,FALSE)</f>
        <v>ESTANDAR A</v>
      </c>
      <c r="BO850" s="1" t="s">
        <v>3325</v>
      </c>
      <c r="BP850" s="1" t="s">
        <v>8519</v>
      </c>
      <c r="BQ850" s="1" t="s">
        <v>7638</v>
      </c>
      <c r="BR850" s="1" t="s">
        <v>7655</v>
      </c>
      <c r="BS850" s="1" t="s">
        <v>17</v>
      </c>
      <c r="BT850">
        <v>63</v>
      </c>
      <c r="BU850" s="1" t="s">
        <v>7</v>
      </c>
      <c r="BV850" s="1" t="s">
        <v>146</v>
      </c>
      <c r="BW850">
        <v>140</v>
      </c>
      <c r="BX850" s="1" t="s">
        <v>7864</v>
      </c>
      <c r="BY850">
        <v>4387.83</v>
      </c>
      <c r="BZ850">
        <v>614296.19999999995</v>
      </c>
      <c r="CA850">
        <v>0.25</v>
      </c>
      <c r="CB850">
        <v>3290.8724999999999</v>
      </c>
      <c r="CC850">
        <v>460722.14999999997</v>
      </c>
      <c r="CD850">
        <v>0.1</v>
      </c>
      <c r="CE850">
        <v>46072.214999999997</v>
      </c>
      <c r="CF850">
        <v>0.1</v>
      </c>
      <c r="CG850">
        <v>4607.2214999999997</v>
      </c>
      <c r="CH850">
        <v>41464.993499999997</v>
      </c>
      <c r="CI850">
        <v>414649.93499999994</v>
      </c>
      <c r="CJ850">
        <v>456114.92849999992</v>
      </c>
      <c r="CK850">
        <v>3257.9637749999993</v>
      </c>
    </row>
    <row r="851" spans="62:89" x14ac:dyDescent="0.25">
      <c r="BJ851" s="1" t="s">
        <v>1821</v>
      </c>
      <c r="BK851" s="1" t="s">
        <v>1822</v>
      </c>
      <c r="BL851" s="1" t="str">
        <f>VLOOKUP(BK851,INVENTARIOHABITTA[#All],8,FALSE)</f>
        <v>ESTANDAR A</v>
      </c>
      <c r="BO851" s="1" t="s">
        <v>3327</v>
      </c>
      <c r="BP851" s="1" t="s">
        <v>8520</v>
      </c>
      <c r="BQ851" s="1" t="s">
        <v>7638</v>
      </c>
      <c r="BR851" s="1" t="s">
        <v>7655</v>
      </c>
      <c r="BS851" s="1" t="s">
        <v>17</v>
      </c>
      <c r="BT851">
        <v>64</v>
      </c>
      <c r="BU851" s="1" t="s">
        <v>7</v>
      </c>
      <c r="BV851" s="1" t="s">
        <v>146</v>
      </c>
      <c r="BW851">
        <v>140</v>
      </c>
      <c r="BX851" s="1" t="s">
        <v>7864</v>
      </c>
      <c r="BY851">
        <v>4387.83</v>
      </c>
      <c r="BZ851">
        <v>614296.19999999995</v>
      </c>
      <c r="CA851">
        <v>0.25</v>
      </c>
      <c r="CB851">
        <v>3290.8724999999999</v>
      </c>
      <c r="CC851">
        <v>460722.14999999997</v>
      </c>
      <c r="CD851">
        <v>0.1</v>
      </c>
      <c r="CE851">
        <v>46072.214999999997</v>
      </c>
      <c r="CF851">
        <v>0</v>
      </c>
      <c r="CG851">
        <v>0</v>
      </c>
      <c r="CH851">
        <v>46072.214999999997</v>
      </c>
      <c r="CI851">
        <v>414649.93499999994</v>
      </c>
      <c r="CJ851">
        <v>460722.14999999991</v>
      </c>
      <c r="CK851">
        <v>3290.8724999999995</v>
      </c>
    </row>
    <row r="852" spans="62:89" x14ac:dyDescent="0.25">
      <c r="BJ852" s="1" t="s">
        <v>1823</v>
      </c>
      <c r="BK852" s="1" t="s">
        <v>1824</v>
      </c>
      <c r="BL852" s="1" t="str">
        <f>VLOOKUP(BK852,INVENTARIOHABITTA[#All],8,FALSE)</f>
        <v>ESTANDAR A</v>
      </c>
      <c r="BO852" s="1" t="s">
        <v>3329</v>
      </c>
      <c r="BP852" s="1" t="s">
        <v>8521</v>
      </c>
      <c r="BQ852" s="1" t="s">
        <v>7638</v>
      </c>
      <c r="BR852" s="1" t="s">
        <v>7655</v>
      </c>
      <c r="BS852" s="1" t="s">
        <v>17</v>
      </c>
      <c r="BT852">
        <v>65</v>
      </c>
      <c r="BU852" s="1" t="s">
        <v>7</v>
      </c>
      <c r="BV852" s="1" t="s">
        <v>146</v>
      </c>
      <c r="BW852">
        <v>140</v>
      </c>
      <c r="BX852" s="1" t="s">
        <v>7864</v>
      </c>
      <c r="BY852">
        <v>4387.83</v>
      </c>
      <c r="BZ852">
        <v>614296.19999999995</v>
      </c>
      <c r="CA852">
        <v>0.25</v>
      </c>
      <c r="CB852">
        <v>3290.8724999999999</v>
      </c>
      <c r="CC852">
        <v>460722.14999999997</v>
      </c>
      <c r="CD852">
        <v>0.1</v>
      </c>
      <c r="CE852">
        <v>46072.214999999997</v>
      </c>
      <c r="CF852">
        <v>0</v>
      </c>
      <c r="CG852">
        <v>0</v>
      </c>
      <c r="CH852">
        <v>46072.214999999997</v>
      </c>
      <c r="CI852">
        <v>414649.93499999994</v>
      </c>
      <c r="CJ852">
        <v>460722.14999999991</v>
      </c>
      <c r="CK852">
        <v>3290.8724999999995</v>
      </c>
    </row>
    <row r="853" spans="62:89" x14ac:dyDescent="0.25">
      <c r="BJ853" s="1" t="s">
        <v>1825</v>
      </c>
      <c r="BK853" s="1" t="s">
        <v>1826</v>
      </c>
      <c r="BL853" s="1" t="str">
        <f>VLOOKUP(BK853,INVENTARIOHABITTA[#All],8,FALSE)</f>
        <v>ESTANDAR A</v>
      </c>
      <c r="BO853" s="1" t="s">
        <v>3331</v>
      </c>
      <c r="BP853" s="1" t="s">
        <v>8522</v>
      </c>
      <c r="BQ853" s="1" t="s">
        <v>7638</v>
      </c>
      <c r="BR853" s="1" t="s">
        <v>7655</v>
      </c>
      <c r="BS853" s="1" t="s">
        <v>17</v>
      </c>
      <c r="BT853">
        <v>66</v>
      </c>
      <c r="BU853" s="1" t="s">
        <v>7</v>
      </c>
      <c r="BV853" s="1" t="s">
        <v>146</v>
      </c>
      <c r="BW853">
        <v>140</v>
      </c>
      <c r="BX853" s="1" t="s">
        <v>8292</v>
      </c>
      <c r="BY853">
        <v>4800</v>
      </c>
      <c r="BZ853">
        <v>672000</v>
      </c>
      <c r="CA853">
        <v>0.3</v>
      </c>
      <c r="CB853">
        <v>3360</v>
      </c>
      <c r="CC853">
        <v>470400</v>
      </c>
      <c r="CD853">
        <v>0.1</v>
      </c>
      <c r="CE853">
        <v>47040</v>
      </c>
      <c r="CF853">
        <v>0</v>
      </c>
      <c r="CG853">
        <v>0</v>
      </c>
      <c r="CH853">
        <v>47040</v>
      </c>
      <c r="CI853">
        <v>423360</v>
      </c>
      <c r="CJ853">
        <v>470400</v>
      </c>
      <c r="CK853">
        <v>3360</v>
      </c>
    </row>
    <row r="854" spans="62:89" x14ac:dyDescent="0.25">
      <c r="BJ854" s="1" t="s">
        <v>1827</v>
      </c>
      <c r="BK854" s="1" t="s">
        <v>1828</v>
      </c>
      <c r="BL854" s="1" t="str">
        <f>VLOOKUP(BK854,INVENTARIOHABITTA[#All],8,FALSE)</f>
        <v>ESTANDAR A</v>
      </c>
      <c r="BO854" s="1" t="s">
        <v>3333</v>
      </c>
      <c r="BP854" s="1" t="s">
        <v>8523</v>
      </c>
      <c r="BQ854" s="1" t="s">
        <v>7638</v>
      </c>
      <c r="BR854" s="1" t="s">
        <v>7655</v>
      </c>
      <c r="BS854" s="1" t="s">
        <v>17</v>
      </c>
      <c r="BT854">
        <v>67</v>
      </c>
      <c r="BU854" s="1" t="s">
        <v>7</v>
      </c>
      <c r="BV854" s="1" t="s">
        <v>146</v>
      </c>
      <c r="BW854">
        <v>184.67</v>
      </c>
      <c r="BX854" s="1" t="s">
        <v>7864</v>
      </c>
      <c r="BY854">
        <v>4387.83</v>
      </c>
      <c r="BZ854">
        <v>810300.56609999994</v>
      </c>
      <c r="CA854">
        <v>0.25</v>
      </c>
      <c r="CB854">
        <v>3290.8724999999999</v>
      </c>
      <c r="CC854">
        <v>607725.42457499995</v>
      </c>
      <c r="CD854">
        <v>0.1</v>
      </c>
      <c r="CE854">
        <v>60772.5424575</v>
      </c>
      <c r="CF854">
        <v>0.1</v>
      </c>
      <c r="CG854">
        <v>6077.2542457500003</v>
      </c>
      <c r="CH854">
        <v>54695.288211749998</v>
      </c>
      <c r="CI854">
        <v>546952.88211749995</v>
      </c>
      <c r="CJ854">
        <v>601648.17032924993</v>
      </c>
      <c r="CK854">
        <v>3257.9637749999997</v>
      </c>
    </row>
    <row r="855" spans="62:89" x14ac:dyDescent="0.25">
      <c r="BJ855" s="1" t="s">
        <v>1829</v>
      </c>
      <c r="BK855" s="1" t="s">
        <v>1830</v>
      </c>
      <c r="BL855" s="1" t="str">
        <f>VLOOKUP(BK855,INVENTARIOHABITTA[#All],8,FALSE)</f>
        <v>ESTANDAR A</v>
      </c>
      <c r="BP855" s="1" t="s">
        <v>8524</v>
      </c>
      <c r="BQ855" s="1" t="s">
        <v>7638</v>
      </c>
      <c r="BR855" s="1" t="s">
        <v>7655</v>
      </c>
      <c r="BS855" s="1" t="s">
        <v>17</v>
      </c>
      <c r="BT855">
        <v>68</v>
      </c>
      <c r="BU855" s="1" t="s">
        <v>7</v>
      </c>
      <c r="BV855" s="1" t="s">
        <v>146</v>
      </c>
      <c r="BW855">
        <v>128</v>
      </c>
      <c r="BX855" s="1" t="s">
        <v>7864</v>
      </c>
      <c r="BY855">
        <v>4387.83</v>
      </c>
      <c r="BZ855">
        <v>561642.23999999999</v>
      </c>
      <c r="CA855">
        <v>0.25</v>
      </c>
      <c r="CB855">
        <v>3290.8724999999999</v>
      </c>
      <c r="CC855">
        <v>421231.68</v>
      </c>
      <c r="CD855">
        <v>0.10000000000000002</v>
      </c>
      <c r="CE855">
        <v>42123.168000000005</v>
      </c>
      <c r="CF855">
        <v>0.1</v>
      </c>
      <c r="CG855">
        <v>4212.3168000000005</v>
      </c>
      <c r="CH855">
        <v>37910.851200000005</v>
      </c>
      <c r="CI855">
        <v>379108.51199999999</v>
      </c>
      <c r="CJ855">
        <v>417019.36320000002</v>
      </c>
      <c r="CK855">
        <v>3257.9637750000002</v>
      </c>
    </row>
    <row r="856" spans="62:89" x14ac:dyDescent="0.25">
      <c r="BJ856" s="1" t="s">
        <v>1831</v>
      </c>
      <c r="BK856" s="1" t="s">
        <v>1832</v>
      </c>
      <c r="BL856" s="1" t="str">
        <f>VLOOKUP(BK856,INVENTARIOHABITTA[#All],8,FALSE)</f>
        <v>ESTANDAR A</v>
      </c>
      <c r="BO856" s="1" t="s">
        <v>3335</v>
      </c>
      <c r="BP856" s="1" t="s">
        <v>8525</v>
      </c>
      <c r="BQ856" s="1" t="s">
        <v>7638</v>
      </c>
      <c r="BR856" s="1" t="s">
        <v>7655</v>
      </c>
      <c r="BS856" s="1" t="s">
        <v>17</v>
      </c>
      <c r="BT856" t="s">
        <v>7821</v>
      </c>
      <c r="BU856" s="1" t="s">
        <v>7</v>
      </c>
      <c r="BV856" s="1" t="s">
        <v>146</v>
      </c>
      <c r="BW856">
        <v>128</v>
      </c>
      <c r="BX856" s="1" t="s">
        <v>7864</v>
      </c>
      <c r="BY856">
        <v>4387.83</v>
      </c>
      <c r="BZ856">
        <v>561642.23999999999</v>
      </c>
      <c r="CA856">
        <v>0.25</v>
      </c>
      <c r="CB856">
        <v>3290.8724999999999</v>
      </c>
      <c r="CC856">
        <v>421231.68</v>
      </c>
      <c r="CD856">
        <v>0.10000000000000002</v>
      </c>
      <c r="CE856">
        <v>42123.168000000005</v>
      </c>
      <c r="CF856">
        <v>0.1</v>
      </c>
      <c r="CG856">
        <v>4212.3168000000005</v>
      </c>
      <c r="CH856">
        <v>37910.851200000005</v>
      </c>
      <c r="CI856">
        <v>379108.51199999999</v>
      </c>
      <c r="CJ856">
        <v>417019.36320000002</v>
      </c>
      <c r="CK856">
        <v>3257.9637750000002</v>
      </c>
    </row>
    <row r="857" spans="62:89" x14ac:dyDescent="0.25">
      <c r="BJ857" s="1" t="s">
        <v>1833</v>
      </c>
      <c r="BK857" s="1" t="s">
        <v>1834</v>
      </c>
      <c r="BL857" s="1" t="str">
        <f>VLOOKUP(BK857,INVENTARIOHABITTA[#All],8,FALSE)</f>
        <v>ESTANDAR A</v>
      </c>
      <c r="BO857" s="1" t="s">
        <v>3337</v>
      </c>
      <c r="BP857" s="1" t="s">
        <v>8526</v>
      </c>
      <c r="BQ857" s="1" t="s">
        <v>7638</v>
      </c>
      <c r="BR857" s="1" t="s">
        <v>7655</v>
      </c>
      <c r="BS857" s="1" t="s">
        <v>17</v>
      </c>
      <c r="BT857">
        <v>69</v>
      </c>
      <c r="BU857" s="1" t="s">
        <v>7</v>
      </c>
      <c r="BV857" s="1" t="s">
        <v>1961</v>
      </c>
      <c r="BW857">
        <v>128</v>
      </c>
      <c r="BX857" s="1" t="s">
        <v>7864</v>
      </c>
      <c r="BY857">
        <v>4178.8900000000003</v>
      </c>
      <c r="BZ857">
        <v>534897.92000000004</v>
      </c>
      <c r="CA857">
        <v>0.25</v>
      </c>
      <c r="CB857">
        <v>3134.1675000000005</v>
      </c>
      <c r="CC857">
        <v>401173.44000000006</v>
      </c>
      <c r="CD857">
        <v>0.10000000000000002</v>
      </c>
      <c r="CE857">
        <v>40117.344000000012</v>
      </c>
      <c r="CF857">
        <v>0.1</v>
      </c>
      <c r="CG857">
        <v>4011.7344000000012</v>
      </c>
      <c r="CH857">
        <v>36105.609600000011</v>
      </c>
      <c r="CI857">
        <v>361056.09600000002</v>
      </c>
      <c r="CJ857">
        <v>397161.70560000004</v>
      </c>
      <c r="CK857">
        <v>3102.8258250000003</v>
      </c>
    </row>
    <row r="858" spans="62:89" x14ac:dyDescent="0.25">
      <c r="BJ858" s="1" t="s">
        <v>1835</v>
      </c>
      <c r="BK858" s="1" t="s">
        <v>1836</v>
      </c>
      <c r="BL858" s="1" t="str">
        <f>VLOOKUP(BK858,INVENTARIOHABITTA[#All],8,FALSE)</f>
        <v>ESTANDAR A</v>
      </c>
      <c r="BO858" s="1" t="s">
        <v>3339</v>
      </c>
      <c r="BP858" s="1" t="s">
        <v>8527</v>
      </c>
      <c r="BQ858" s="1" t="s">
        <v>7638</v>
      </c>
      <c r="BR858" s="1" t="s">
        <v>7655</v>
      </c>
      <c r="BS858" s="1" t="s">
        <v>17</v>
      </c>
      <c r="BT858">
        <v>70</v>
      </c>
      <c r="BU858" s="1" t="s">
        <v>7</v>
      </c>
      <c r="BV858" s="1" t="s">
        <v>1961</v>
      </c>
      <c r="BW858">
        <v>128</v>
      </c>
      <c r="BX858" s="1" t="s">
        <v>46</v>
      </c>
      <c r="BY858">
        <v>6060</v>
      </c>
      <c r="BZ858">
        <v>775680</v>
      </c>
      <c r="CA858">
        <v>0.25</v>
      </c>
      <c r="CB858">
        <v>4545</v>
      </c>
      <c r="CC858">
        <v>581760</v>
      </c>
      <c r="CD858">
        <v>0.10000000000000002</v>
      </c>
      <c r="CE858">
        <v>58176.000000000015</v>
      </c>
      <c r="CF858">
        <v>0</v>
      </c>
      <c r="CG858">
        <v>0</v>
      </c>
      <c r="CH858">
        <v>58176.000000000015</v>
      </c>
      <c r="CI858">
        <v>523584</v>
      </c>
      <c r="CJ858">
        <v>581760</v>
      </c>
      <c r="CK858">
        <v>4545</v>
      </c>
    </row>
    <row r="859" spans="62:89" x14ac:dyDescent="0.25">
      <c r="BJ859" s="1" t="s">
        <v>1837</v>
      </c>
      <c r="BK859" s="1" t="s">
        <v>1838</v>
      </c>
      <c r="BL859" s="1" t="str">
        <f>VLOOKUP(BK859,INVENTARIOHABITTA[#All],8,FALSE)</f>
        <v>ESTANDAR A</v>
      </c>
      <c r="BP859" s="1" t="s">
        <v>8527</v>
      </c>
      <c r="BQ859" s="1" t="s">
        <v>7638</v>
      </c>
      <c r="BR859" s="1" t="s">
        <v>7655</v>
      </c>
      <c r="BS859" s="1" t="s">
        <v>17</v>
      </c>
      <c r="BT859">
        <v>70</v>
      </c>
      <c r="BU859" s="1" t="s">
        <v>7</v>
      </c>
      <c r="BV859" s="1" t="s">
        <v>1961</v>
      </c>
      <c r="BW859">
        <v>128</v>
      </c>
      <c r="BX859" s="1" t="s">
        <v>7864</v>
      </c>
      <c r="BY859">
        <v>4178.8900000000003</v>
      </c>
      <c r="BZ859">
        <v>534897.92000000004</v>
      </c>
      <c r="CA859">
        <v>0.25</v>
      </c>
      <c r="CB859">
        <v>3134.1675000000005</v>
      </c>
      <c r="CC859">
        <v>401173.44000000006</v>
      </c>
      <c r="CD859">
        <v>0.10000000000000002</v>
      </c>
      <c r="CE859">
        <v>40117.344000000012</v>
      </c>
      <c r="CF859">
        <v>0</v>
      </c>
      <c r="CG859">
        <v>0</v>
      </c>
      <c r="CH859">
        <v>40117.344000000012</v>
      </c>
      <c r="CI859">
        <v>361056.09600000002</v>
      </c>
      <c r="CJ859">
        <v>401173.44000000006</v>
      </c>
      <c r="CK859">
        <v>3134.1675000000005</v>
      </c>
    </row>
    <row r="860" spans="62:89" x14ac:dyDescent="0.25">
      <c r="BJ860" s="1" t="s">
        <v>1839</v>
      </c>
      <c r="BK860" s="1" t="s">
        <v>1840</v>
      </c>
      <c r="BL860" s="1" t="str">
        <f>VLOOKUP(BK860,INVENTARIOHABITTA[#All],8,FALSE)</f>
        <v>ESTANDAR A</v>
      </c>
      <c r="BP860" s="1" t="s">
        <v>8528</v>
      </c>
      <c r="BQ860" s="1" t="s">
        <v>7638</v>
      </c>
      <c r="BR860" s="1" t="s">
        <v>7655</v>
      </c>
      <c r="BS860" s="1" t="s">
        <v>17</v>
      </c>
      <c r="BT860">
        <v>71</v>
      </c>
      <c r="BU860" s="1" t="s">
        <v>7</v>
      </c>
      <c r="BV860" s="1" t="s">
        <v>1961</v>
      </c>
      <c r="BW860">
        <v>128</v>
      </c>
      <c r="BX860" s="1" t="s">
        <v>7864</v>
      </c>
      <c r="BY860">
        <v>4178.8900000000003</v>
      </c>
      <c r="BZ860">
        <v>534897.92000000004</v>
      </c>
      <c r="CA860">
        <v>0.3</v>
      </c>
      <c r="CB860">
        <v>2925.223</v>
      </c>
      <c r="CC860">
        <v>374428.54399999999</v>
      </c>
      <c r="CD860">
        <v>0.1</v>
      </c>
      <c r="CE860">
        <v>37442.854400000004</v>
      </c>
      <c r="CF860">
        <v>0.1</v>
      </c>
      <c r="CG860">
        <v>3744.2854400000006</v>
      </c>
      <c r="CH860">
        <v>33698.568960000004</v>
      </c>
      <c r="CI860">
        <v>336985.68959999998</v>
      </c>
      <c r="CJ860">
        <v>370684.25855999999</v>
      </c>
      <c r="CK860">
        <v>2895.9707699999999</v>
      </c>
    </row>
    <row r="861" spans="62:89" x14ac:dyDescent="0.25">
      <c r="BJ861" s="1" t="s">
        <v>1841</v>
      </c>
      <c r="BK861" s="1" t="s">
        <v>1842</v>
      </c>
      <c r="BL861" s="1" t="str">
        <f>VLOOKUP(BK861,INVENTARIOHABITTA[#All],8,FALSE)</f>
        <v>ESTANDAR A</v>
      </c>
      <c r="BO861" s="1" t="s">
        <v>3341</v>
      </c>
      <c r="BP861" s="1" t="s">
        <v>8529</v>
      </c>
      <c r="BQ861" s="1" t="s">
        <v>7638</v>
      </c>
      <c r="BR861" s="1" t="s">
        <v>7650</v>
      </c>
      <c r="BS861" s="1" t="s">
        <v>7651</v>
      </c>
      <c r="BT861" t="s">
        <v>8530</v>
      </c>
      <c r="BU861" s="1" t="s">
        <v>7</v>
      </c>
      <c r="BV861" s="1" t="s">
        <v>146</v>
      </c>
      <c r="BW861">
        <v>139.26</v>
      </c>
      <c r="BX861" s="1" t="s">
        <v>7864</v>
      </c>
      <c r="BY861">
        <v>2895.9707699999999</v>
      </c>
      <c r="BZ861">
        <v>403292.88943019998</v>
      </c>
      <c r="CA861">
        <v>0</v>
      </c>
      <c r="CB861">
        <v>2895.9707699999999</v>
      </c>
      <c r="CC861">
        <v>403292.88943019998</v>
      </c>
      <c r="CD861">
        <v>0.22746473445046203</v>
      </c>
      <c r="CE861">
        <v>91734.909999999989</v>
      </c>
      <c r="CF861">
        <v>0</v>
      </c>
      <c r="CG861">
        <v>0</v>
      </c>
      <c r="CH861">
        <v>91734.909999999989</v>
      </c>
      <c r="CI861">
        <v>311557.97943020001</v>
      </c>
      <c r="CJ861">
        <v>403292.88943019998</v>
      </c>
      <c r="CK861">
        <v>2895.9707699999999</v>
      </c>
    </row>
    <row r="862" spans="62:89" x14ac:dyDescent="0.25">
      <c r="BJ862" s="1" t="s">
        <v>1843</v>
      </c>
      <c r="BK862" s="1" t="s">
        <v>1844</v>
      </c>
      <c r="BL862" s="1" t="str">
        <f>VLOOKUP(BK862,INVENTARIOHABITTA[#All],8,FALSE)</f>
        <v>ESTANDAR A</v>
      </c>
      <c r="BP862" s="1" t="s">
        <v>8529</v>
      </c>
      <c r="BQ862" s="1" t="s">
        <v>7638</v>
      </c>
      <c r="BR862" s="1" t="s">
        <v>7650</v>
      </c>
      <c r="BS862" s="1" t="s">
        <v>7651</v>
      </c>
      <c r="BT862" t="s">
        <v>8530</v>
      </c>
      <c r="BU862" s="1" t="s">
        <v>7</v>
      </c>
      <c r="BV862" s="1" t="s">
        <v>146</v>
      </c>
      <c r="BW862">
        <v>139.26</v>
      </c>
      <c r="BX862" s="1" t="s">
        <v>7864</v>
      </c>
      <c r="BY862">
        <v>2895.9707699999999</v>
      </c>
      <c r="BZ862">
        <v>403292.88943019998</v>
      </c>
      <c r="CA862">
        <v>0</v>
      </c>
      <c r="CB862">
        <v>2895.9707699999999</v>
      </c>
      <c r="CC862">
        <v>403292.88943019998</v>
      </c>
      <c r="CD862">
        <v>0.22746473445046203</v>
      </c>
      <c r="CE862">
        <v>91734.909999999989</v>
      </c>
      <c r="CF862">
        <v>0</v>
      </c>
      <c r="CG862">
        <v>0</v>
      </c>
      <c r="CH862">
        <v>91734.909999999989</v>
      </c>
      <c r="CI862">
        <v>311557.97943020001</v>
      </c>
      <c r="CJ862">
        <v>403292.88943019998</v>
      </c>
      <c r="CK862">
        <v>2895.9707699999999</v>
      </c>
    </row>
    <row r="863" spans="62:89" x14ac:dyDescent="0.25">
      <c r="BJ863" s="1" t="s">
        <v>1845</v>
      </c>
      <c r="BK863" s="1" t="s">
        <v>1846</v>
      </c>
      <c r="BL863" s="1" t="str">
        <f>VLOOKUP(BK863,INVENTARIOHABITTA[#All],8,FALSE)</f>
        <v>ESTANDAR A</v>
      </c>
      <c r="BP863" s="1" t="s">
        <v>8531</v>
      </c>
      <c r="BQ863" s="1" t="s">
        <v>7638</v>
      </c>
      <c r="BR863" s="1" t="s">
        <v>7655</v>
      </c>
      <c r="BS863" s="1" t="s">
        <v>17</v>
      </c>
      <c r="BT863">
        <v>72</v>
      </c>
      <c r="BU863" s="1" t="s">
        <v>7</v>
      </c>
      <c r="BV863" s="1" t="s">
        <v>1961</v>
      </c>
      <c r="BW863">
        <v>128</v>
      </c>
      <c r="BX863" s="1" t="s">
        <v>7864</v>
      </c>
      <c r="BY863">
        <v>4178.8900000000003</v>
      </c>
      <c r="BZ863">
        <v>534897.92000000004</v>
      </c>
      <c r="CA863">
        <v>0.3</v>
      </c>
      <c r="CB863">
        <v>2925.223</v>
      </c>
      <c r="CC863">
        <v>374428.54399999999</v>
      </c>
      <c r="CD863">
        <v>0.1</v>
      </c>
      <c r="CE863">
        <v>37442.854400000004</v>
      </c>
      <c r="CF863">
        <v>0.1</v>
      </c>
      <c r="CG863">
        <v>3744.2854400000006</v>
      </c>
      <c r="CH863">
        <v>33698.568960000004</v>
      </c>
      <c r="CI863">
        <v>336985.68959999998</v>
      </c>
      <c r="CJ863">
        <v>370684.25855999999</v>
      </c>
      <c r="CK863">
        <v>2895.9707699999999</v>
      </c>
    </row>
    <row r="864" spans="62:89" x14ac:dyDescent="0.25">
      <c r="BJ864" s="1" t="s">
        <v>1847</v>
      </c>
      <c r="BK864" s="1" t="s">
        <v>1848</v>
      </c>
      <c r="BL864" s="1" t="str">
        <f>VLOOKUP(BK864,INVENTARIOHABITTA[#All],8,FALSE)</f>
        <v>ESTANDAR A</v>
      </c>
      <c r="BO864" s="1" t="s">
        <v>3343</v>
      </c>
      <c r="BP864" s="1" t="s">
        <v>8532</v>
      </c>
      <c r="BQ864" s="1" t="s">
        <v>7638</v>
      </c>
      <c r="BR864" s="1" t="s">
        <v>7650</v>
      </c>
      <c r="BS864" s="1" t="s">
        <v>7651</v>
      </c>
      <c r="BT864" t="s">
        <v>8533</v>
      </c>
      <c r="BU864" s="1" t="s">
        <v>7</v>
      </c>
      <c r="BV864" s="1" t="s">
        <v>146</v>
      </c>
      <c r="BW864">
        <v>136.37</v>
      </c>
      <c r="BX864" s="1" t="s">
        <v>7864</v>
      </c>
      <c r="BY864">
        <v>2895.9707699999999</v>
      </c>
      <c r="BZ864">
        <v>394923.53390490002</v>
      </c>
      <c r="CA864">
        <v>0</v>
      </c>
      <c r="CB864">
        <v>2895.9707699999999</v>
      </c>
      <c r="CC864">
        <v>394923.53390490002</v>
      </c>
      <c r="CD864">
        <v>0.23228524543206966</v>
      </c>
      <c r="CE864">
        <v>91734.909999999989</v>
      </c>
      <c r="CF864">
        <v>0</v>
      </c>
      <c r="CG864">
        <v>0</v>
      </c>
      <c r="CH864">
        <v>91734.909999999989</v>
      </c>
      <c r="CI864">
        <v>303188.62390490004</v>
      </c>
      <c r="CJ864">
        <v>394923.53390490002</v>
      </c>
      <c r="CK864">
        <v>2895.9707699999999</v>
      </c>
    </row>
    <row r="865" spans="62:89" x14ac:dyDescent="0.25">
      <c r="BJ865" s="1" t="s">
        <v>1849</v>
      </c>
      <c r="BK865" s="1" t="s">
        <v>1850</v>
      </c>
      <c r="BL865" s="1" t="str">
        <f>VLOOKUP(BK865,INVENTARIOHABITTA[#All],8,FALSE)</f>
        <v>ESTANDAR A</v>
      </c>
      <c r="BP865" s="1" t="s">
        <v>8534</v>
      </c>
      <c r="BQ865" s="1" t="s">
        <v>7638</v>
      </c>
      <c r="BR865" s="1" t="s">
        <v>7655</v>
      </c>
      <c r="BS865" s="1" t="s">
        <v>17</v>
      </c>
      <c r="BT865">
        <v>73</v>
      </c>
      <c r="BU865" s="1" t="s">
        <v>7</v>
      </c>
      <c r="BV865" s="1" t="s">
        <v>146</v>
      </c>
      <c r="BW865">
        <v>164.95</v>
      </c>
      <c r="BX865" s="1" t="s">
        <v>7864</v>
      </c>
      <c r="BY865">
        <v>4387.83</v>
      </c>
      <c r="BZ865">
        <v>723772.55849999993</v>
      </c>
      <c r="CA865">
        <v>0.25</v>
      </c>
      <c r="CB865">
        <v>3290.8724999999999</v>
      </c>
      <c r="CC865">
        <v>542829.41887499997</v>
      </c>
      <c r="CD865">
        <v>0.1</v>
      </c>
      <c r="CE865">
        <v>54282.941887499997</v>
      </c>
      <c r="CF865">
        <v>0.1</v>
      </c>
      <c r="CG865">
        <v>5428.2941887500001</v>
      </c>
      <c r="CH865">
        <v>48854.647698749999</v>
      </c>
      <c r="CI865">
        <v>488546.47698749998</v>
      </c>
      <c r="CJ865">
        <v>537401.12468625</v>
      </c>
      <c r="CK865">
        <v>3257.9637750000002</v>
      </c>
    </row>
    <row r="866" spans="62:89" x14ac:dyDescent="0.25">
      <c r="BJ866" s="1" t="s">
        <v>1851</v>
      </c>
      <c r="BK866" s="1" t="s">
        <v>1852</v>
      </c>
      <c r="BL866" s="1" t="str">
        <f>VLOOKUP(BK866,INVENTARIOHABITTA[#All],8,FALSE)</f>
        <v>ESTANDAR A</v>
      </c>
      <c r="BO866" s="1" t="s">
        <v>3345</v>
      </c>
      <c r="BP866" s="1" t="s">
        <v>8535</v>
      </c>
      <c r="BQ866" s="1" t="s">
        <v>7638</v>
      </c>
      <c r="BR866" s="1" t="s">
        <v>7655</v>
      </c>
      <c r="BS866" s="1" t="s">
        <v>17</v>
      </c>
      <c r="BT866" t="s">
        <v>8369</v>
      </c>
      <c r="BU866" s="1" t="s">
        <v>7</v>
      </c>
      <c r="BV866" s="1" t="s">
        <v>146</v>
      </c>
      <c r="BW866">
        <v>164.9</v>
      </c>
      <c r="BX866" s="1" t="s">
        <v>7864</v>
      </c>
      <c r="BY866">
        <v>3257.9637750000002</v>
      </c>
      <c r="BZ866">
        <v>537238.22649750009</v>
      </c>
      <c r="CA866">
        <v>0</v>
      </c>
      <c r="CB866">
        <v>3257.9637750000002</v>
      </c>
      <c r="CC866">
        <v>537238.22649750009</v>
      </c>
      <c r="CD866">
        <v>0.26781350042422847</v>
      </c>
      <c r="CE866">
        <v>143879.65</v>
      </c>
      <c r="CF866">
        <v>0</v>
      </c>
      <c r="CG866">
        <v>0</v>
      </c>
      <c r="CH866">
        <v>143879.65</v>
      </c>
      <c r="CI866">
        <v>393358.57649750006</v>
      </c>
      <c r="CJ866">
        <v>537238.22649750009</v>
      </c>
      <c r="CK866">
        <v>3257.9637750000006</v>
      </c>
    </row>
    <row r="867" spans="62:89" x14ac:dyDescent="0.25">
      <c r="BJ867" s="1" t="s">
        <v>1853</v>
      </c>
      <c r="BK867" s="1" t="s">
        <v>1854</v>
      </c>
      <c r="BL867" s="1" t="str">
        <f>VLOOKUP(BK867,INVENTARIOHABITTA[#All],8,FALSE)</f>
        <v>ESTANDAR A</v>
      </c>
      <c r="BP867" s="1" t="s">
        <v>8536</v>
      </c>
      <c r="BQ867" s="1" t="s">
        <v>7638</v>
      </c>
      <c r="BR867" s="1" t="s">
        <v>7655</v>
      </c>
      <c r="BS867" s="1" t="s">
        <v>17</v>
      </c>
      <c r="BT867">
        <v>74</v>
      </c>
      <c r="BU867" s="1" t="s">
        <v>7</v>
      </c>
      <c r="BV867" s="1" t="s">
        <v>146</v>
      </c>
      <c r="BW867">
        <v>136.78</v>
      </c>
      <c r="BX867" s="1" t="s">
        <v>7864</v>
      </c>
      <c r="BY867">
        <v>4387.83</v>
      </c>
      <c r="BZ867">
        <v>600167.38740000001</v>
      </c>
      <c r="CA867">
        <v>0.25</v>
      </c>
      <c r="CB867">
        <v>3290.8724999999999</v>
      </c>
      <c r="CC867">
        <v>450125.54054999998</v>
      </c>
      <c r="CD867">
        <v>0.1</v>
      </c>
      <c r="CE867">
        <v>45012.554055000001</v>
      </c>
      <c r="CF867">
        <v>0.1</v>
      </c>
      <c r="CG867">
        <v>4501.2554055000001</v>
      </c>
      <c r="CH867">
        <v>40511.2986495</v>
      </c>
      <c r="CI867">
        <v>405112.98649499996</v>
      </c>
      <c r="CJ867">
        <v>445624.28514449997</v>
      </c>
      <c r="CK867">
        <v>3257.9637749999997</v>
      </c>
    </row>
    <row r="868" spans="62:89" x14ac:dyDescent="0.25">
      <c r="BJ868" s="1" t="s">
        <v>1855</v>
      </c>
      <c r="BK868" s="1" t="s">
        <v>1856</v>
      </c>
      <c r="BL868" s="1" t="str">
        <f>VLOOKUP(BK868,INVENTARIOHABITTA[#All],8,FALSE)</f>
        <v>PREMIUM AA</v>
      </c>
      <c r="BO868" s="1" t="s">
        <v>3347</v>
      </c>
      <c r="BP868" s="1" t="s">
        <v>8537</v>
      </c>
      <c r="BQ868" s="1" t="s">
        <v>7638</v>
      </c>
      <c r="BR868" s="1" t="s">
        <v>7655</v>
      </c>
      <c r="BS868" s="1" t="s">
        <v>17</v>
      </c>
      <c r="BT868" t="s">
        <v>7695</v>
      </c>
      <c r="BU868" s="1" t="s">
        <v>7</v>
      </c>
      <c r="BV868" s="1" t="s">
        <v>146</v>
      </c>
      <c r="BW868">
        <v>136.77000000000001</v>
      </c>
      <c r="BX868" s="1" t="s">
        <v>7864</v>
      </c>
      <c r="BY868">
        <v>3257.9637749999997</v>
      </c>
      <c r="BZ868">
        <v>445591.70550674998</v>
      </c>
      <c r="CA868">
        <v>0</v>
      </c>
      <c r="CB868">
        <v>3257.9637749999997</v>
      </c>
      <c r="CC868">
        <v>445591.70550674998</v>
      </c>
      <c r="CD868">
        <v>0.2676965224573577</v>
      </c>
      <c r="CE868">
        <v>119283.35</v>
      </c>
      <c r="CF868">
        <v>0</v>
      </c>
      <c r="CG868">
        <v>0</v>
      </c>
      <c r="CH868">
        <v>119283.35</v>
      </c>
      <c r="CI868">
        <v>326308.35550674994</v>
      </c>
      <c r="CJ868">
        <v>445591.70550674992</v>
      </c>
      <c r="CK868">
        <v>3257.9637749999993</v>
      </c>
    </row>
    <row r="869" spans="62:89" x14ac:dyDescent="0.25">
      <c r="BJ869" s="1" t="s">
        <v>1857</v>
      </c>
      <c r="BK869" s="1" t="s">
        <v>1858</v>
      </c>
      <c r="BL869" s="1" t="str">
        <f>VLOOKUP(BK869,INVENTARIOHABITTA[#All],8,FALSE)</f>
        <v>PREMIUM AA</v>
      </c>
      <c r="BO869" s="1" t="s">
        <v>3349</v>
      </c>
      <c r="BP869" s="1" t="s">
        <v>8538</v>
      </c>
      <c r="BQ869" s="1" t="s">
        <v>7638</v>
      </c>
      <c r="BR869" s="1" t="s">
        <v>7655</v>
      </c>
      <c r="BS869" s="1" t="s">
        <v>17</v>
      </c>
      <c r="BT869">
        <v>75</v>
      </c>
      <c r="BU869" s="1" t="s">
        <v>7</v>
      </c>
      <c r="BV869" s="1" t="s">
        <v>1961</v>
      </c>
      <c r="BW869">
        <v>140</v>
      </c>
      <c r="BX869" s="1" t="s">
        <v>7864</v>
      </c>
      <c r="BY869">
        <v>4178.8900000000003</v>
      </c>
      <c r="BZ869">
        <v>585044.60000000009</v>
      </c>
      <c r="CA869">
        <v>0.25</v>
      </c>
      <c r="CB869">
        <v>3134.1675000000005</v>
      </c>
      <c r="CC869">
        <v>438783.45000000007</v>
      </c>
      <c r="CD869">
        <v>0.1</v>
      </c>
      <c r="CE869">
        <v>43878.345000000008</v>
      </c>
      <c r="CF869">
        <v>0.1</v>
      </c>
      <c r="CG869">
        <v>4387.8345000000008</v>
      </c>
      <c r="CH869">
        <v>39490.510500000004</v>
      </c>
      <c r="CI869">
        <v>394905.10500000004</v>
      </c>
      <c r="CJ869">
        <v>434395.61550000007</v>
      </c>
      <c r="CK869">
        <v>3102.8258250000003</v>
      </c>
    </row>
    <row r="870" spans="62:89" x14ac:dyDescent="0.25">
      <c r="BJ870" s="1" t="s">
        <v>1859</v>
      </c>
      <c r="BK870" s="1" t="s">
        <v>1860</v>
      </c>
      <c r="BL870" s="1" t="str">
        <f>VLOOKUP(BK870,INVENTARIOHABITTA[#All],8,FALSE)</f>
        <v>ESTANDAR A</v>
      </c>
      <c r="BO870" s="1" t="s">
        <v>3351</v>
      </c>
      <c r="BP870" s="1" t="s">
        <v>8539</v>
      </c>
      <c r="BQ870" s="1" t="s">
        <v>7638</v>
      </c>
      <c r="BR870" s="1" t="s">
        <v>7655</v>
      </c>
      <c r="BS870" s="1" t="s">
        <v>17</v>
      </c>
      <c r="BT870">
        <v>76</v>
      </c>
      <c r="BU870" s="1" t="s">
        <v>7</v>
      </c>
      <c r="BV870" s="1" t="s">
        <v>1961</v>
      </c>
      <c r="BW870">
        <v>140</v>
      </c>
      <c r="BX870" s="1" t="s">
        <v>7864</v>
      </c>
      <c r="BY870">
        <v>4178.8900000000003</v>
      </c>
      <c r="BZ870">
        <v>585044.60000000009</v>
      </c>
      <c r="CA870">
        <v>0.25</v>
      </c>
      <c r="CB870">
        <v>3134.1675000000005</v>
      </c>
      <c r="CC870">
        <v>438783.45000000007</v>
      </c>
      <c r="CD870">
        <v>0.1</v>
      </c>
      <c r="CE870">
        <v>43878.345000000008</v>
      </c>
      <c r="CF870">
        <v>0.1</v>
      </c>
      <c r="CG870">
        <v>4387.8345000000008</v>
      </c>
      <c r="CH870">
        <v>39490.510500000004</v>
      </c>
      <c r="CI870">
        <v>394905.10500000004</v>
      </c>
      <c r="CJ870">
        <v>434395.61550000007</v>
      </c>
      <c r="CK870">
        <v>3102.8258250000003</v>
      </c>
    </row>
    <row r="871" spans="62:89" x14ac:dyDescent="0.25">
      <c r="BJ871" s="1" t="s">
        <v>1861</v>
      </c>
      <c r="BK871" s="1" t="s">
        <v>1862</v>
      </c>
      <c r="BL871" s="1" t="str">
        <f>VLOOKUP(BK871,INVENTARIOHABITTA[#All],8,FALSE)</f>
        <v>ESTANDAR A</v>
      </c>
      <c r="BO871" s="1" t="s">
        <v>3353</v>
      </c>
      <c r="BP871" s="1" t="s">
        <v>8540</v>
      </c>
      <c r="BQ871" s="1" t="s">
        <v>7638</v>
      </c>
      <c r="BR871" s="1" t="s">
        <v>7655</v>
      </c>
      <c r="BS871" s="1" t="s">
        <v>17</v>
      </c>
      <c r="BT871">
        <v>77</v>
      </c>
      <c r="BU871" s="1" t="s">
        <v>7</v>
      </c>
      <c r="BV871" s="1" t="s">
        <v>1961</v>
      </c>
      <c r="BW871">
        <v>140</v>
      </c>
      <c r="BX871" s="1" t="s">
        <v>7864</v>
      </c>
      <c r="BY871">
        <v>4178.8900000000003</v>
      </c>
      <c r="BZ871">
        <v>585044.60000000009</v>
      </c>
      <c r="CA871">
        <v>0.25</v>
      </c>
      <c r="CB871">
        <v>3134.1675000000005</v>
      </c>
      <c r="CC871">
        <v>438783.45000000007</v>
      </c>
      <c r="CD871">
        <v>0.1</v>
      </c>
      <c r="CE871">
        <v>43878.345000000008</v>
      </c>
      <c r="CF871">
        <v>0.1</v>
      </c>
      <c r="CG871">
        <v>4387.8345000000008</v>
      </c>
      <c r="CH871">
        <v>39490.510500000004</v>
      </c>
      <c r="CI871">
        <v>394905.10500000004</v>
      </c>
      <c r="CJ871">
        <v>434395.61550000007</v>
      </c>
      <c r="CK871">
        <v>3102.8258250000003</v>
      </c>
    </row>
    <row r="872" spans="62:89" x14ac:dyDescent="0.25">
      <c r="BJ872" s="1" t="s">
        <v>1863</v>
      </c>
      <c r="BK872" s="1" t="s">
        <v>1864</v>
      </c>
      <c r="BL872" s="1" t="str">
        <f>VLOOKUP(BK872,INVENTARIOHABITTA[#All],8,FALSE)</f>
        <v>ESTANDAR A</v>
      </c>
      <c r="BO872" s="1" t="s">
        <v>3355</v>
      </c>
      <c r="BP872" s="1" t="s">
        <v>8541</v>
      </c>
      <c r="BQ872" s="1" t="s">
        <v>7638</v>
      </c>
      <c r="BR872" s="1" t="s">
        <v>7655</v>
      </c>
      <c r="BS872" s="1" t="s">
        <v>17</v>
      </c>
      <c r="BT872">
        <v>78</v>
      </c>
      <c r="BU872" s="1" t="s">
        <v>7</v>
      </c>
      <c r="BV872" s="1" t="s">
        <v>1961</v>
      </c>
      <c r="BW872">
        <v>140</v>
      </c>
      <c r="BX872" s="1" t="s">
        <v>7864</v>
      </c>
      <c r="BY872">
        <v>4178.8900000000003</v>
      </c>
      <c r="BZ872">
        <v>585044.60000000009</v>
      </c>
      <c r="CA872">
        <v>0.25</v>
      </c>
      <c r="CB872">
        <v>3134.1675000000005</v>
      </c>
      <c r="CC872">
        <v>438783.45000000007</v>
      </c>
      <c r="CD872">
        <v>0.1</v>
      </c>
      <c r="CE872">
        <v>43878.345000000008</v>
      </c>
      <c r="CF872">
        <v>0.1</v>
      </c>
      <c r="CG872">
        <v>4387.8345000000008</v>
      </c>
      <c r="CH872">
        <v>39490.510500000004</v>
      </c>
      <c r="CI872">
        <v>394905.10500000004</v>
      </c>
      <c r="CJ872">
        <v>434395.61550000007</v>
      </c>
      <c r="CK872">
        <v>3102.8258250000003</v>
      </c>
    </row>
    <row r="873" spans="62:89" x14ac:dyDescent="0.25">
      <c r="BJ873" s="1" t="s">
        <v>1865</v>
      </c>
      <c r="BK873" s="1" t="s">
        <v>1866</v>
      </c>
      <c r="BL873" s="1" t="str">
        <f>VLOOKUP(BK873,INVENTARIOHABITTA[#All],8,FALSE)</f>
        <v>ESTANDAR A</v>
      </c>
      <c r="BO873" s="1" t="s">
        <v>3357</v>
      </c>
      <c r="BP873" s="1" t="s">
        <v>8542</v>
      </c>
      <c r="BQ873" s="1" t="s">
        <v>7638</v>
      </c>
      <c r="BR873" s="1" t="s">
        <v>7655</v>
      </c>
      <c r="BS873" s="1" t="s">
        <v>17</v>
      </c>
      <c r="BT873">
        <v>79</v>
      </c>
      <c r="BU873" s="1" t="s">
        <v>7</v>
      </c>
      <c r="BV873" s="1" t="s">
        <v>1961</v>
      </c>
      <c r="BW873">
        <v>140</v>
      </c>
      <c r="BX873" s="1" t="s">
        <v>7864</v>
      </c>
      <c r="BY873">
        <v>4178.8900000000003</v>
      </c>
      <c r="BZ873">
        <v>585044.60000000009</v>
      </c>
      <c r="CA873">
        <v>0.25</v>
      </c>
      <c r="CB873">
        <v>3134.1675000000005</v>
      </c>
      <c r="CC873">
        <v>438783.45000000007</v>
      </c>
      <c r="CD873">
        <v>0.1</v>
      </c>
      <c r="CE873">
        <v>43878.345000000008</v>
      </c>
      <c r="CF873">
        <v>0.1</v>
      </c>
      <c r="CG873">
        <v>4387.8345000000008</v>
      </c>
      <c r="CH873">
        <v>39490.510500000004</v>
      </c>
      <c r="CI873">
        <v>394905.10500000004</v>
      </c>
      <c r="CJ873">
        <v>434395.61550000007</v>
      </c>
      <c r="CK873">
        <v>3102.8258250000003</v>
      </c>
    </row>
    <row r="874" spans="62:89" x14ac:dyDescent="0.25">
      <c r="BJ874" s="1" t="s">
        <v>1867</v>
      </c>
      <c r="BK874" s="1" t="s">
        <v>1868</v>
      </c>
      <c r="BL874" s="1" t="str">
        <f>VLOOKUP(BK874,INVENTARIOHABITTA[#All],8,FALSE)</f>
        <v>ESTANDAR A</v>
      </c>
      <c r="BO874" s="1" t="s">
        <v>3359</v>
      </c>
      <c r="BP874" s="1" t="s">
        <v>8543</v>
      </c>
      <c r="BQ874" s="1" t="s">
        <v>7638</v>
      </c>
      <c r="BR874" s="1" t="s">
        <v>7655</v>
      </c>
      <c r="BS874" s="1" t="s">
        <v>17</v>
      </c>
      <c r="BT874">
        <v>80</v>
      </c>
      <c r="BU874" s="1" t="s">
        <v>7</v>
      </c>
      <c r="BV874" s="1" t="s">
        <v>1961</v>
      </c>
      <c r="BW874">
        <v>140</v>
      </c>
      <c r="BX874" s="1" t="s">
        <v>7864</v>
      </c>
      <c r="BY874">
        <v>4178.8900000000003</v>
      </c>
      <c r="BZ874">
        <v>585044.60000000009</v>
      </c>
      <c r="CA874">
        <v>0.25</v>
      </c>
      <c r="CB874">
        <v>3134.1675000000005</v>
      </c>
      <c r="CC874">
        <v>438783.45000000007</v>
      </c>
      <c r="CD874">
        <v>0.1</v>
      </c>
      <c r="CE874">
        <v>43878.345000000008</v>
      </c>
      <c r="CF874">
        <v>0.1</v>
      </c>
      <c r="CG874">
        <v>4387.8345000000008</v>
      </c>
      <c r="CH874">
        <v>39490.510500000004</v>
      </c>
      <c r="CI874">
        <v>394905.10500000004</v>
      </c>
      <c r="CJ874">
        <v>434395.61550000007</v>
      </c>
      <c r="CK874">
        <v>3102.8258250000003</v>
      </c>
    </row>
    <row r="875" spans="62:89" x14ac:dyDescent="0.25">
      <c r="BJ875" s="1" t="s">
        <v>1869</v>
      </c>
      <c r="BK875" s="1" t="s">
        <v>1870</v>
      </c>
      <c r="BL875" s="1" t="str">
        <f>VLOOKUP(BK875,INVENTARIOHABITTA[#All],8,FALSE)</f>
        <v>ESTANDAR A</v>
      </c>
      <c r="BP875" s="1" t="s">
        <v>8544</v>
      </c>
      <c r="BQ875" s="1" t="s">
        <v>7638</v>
      </c>
      <c r="BR875" s="1" t="s">
        <v>7655</v>
      </c>
      <c r="BS875" s="1" t="s">
        <v>17</v>
      </c>
      <c r="BT875">
        <v>81</v>
      </c>
      <c r="BU875" s="1" t="s">
        <v>7</v>
      </c>
      <c r="BV875" s="1" t="s">
        <v>146</v>
      </c>
      <c r="BW875">
        <v>143.41999999999999</v>
      </c>
      <c r="BX875" s="1" t="s">
        <v>7864</v>
      </c>
      <c r="BY875">
        <v>4387.83</v>
      </c>
      <c r="BZ875">
        <v>629302.57859999989</v>
      </c>
      <c r="CA875">
        <v>0.25</v>
      </c>
      <c r="CB875">
        <v>3290.8724999999999</v>
      </c>
      <c r="CC875">
        <v>471976.93394999998</v>
      </c>
      <c r="CD875">
        <v>0.1</v>
      </c>
      <c r="CE875">
        <v>47197.693395000002</v>
      </c>
      <c r="CF875">
        <v>0</v>
      </c>
      <c r="CG875">
        <v>0</v>
      </c>
      <c r="CH875">
        <v>47197.693395000002</v>
      </c>
      <c r="CI875">
        <v>424779.24055499997</v>
      </c>
      <c r="CJ875">
        <v>471976.93394999998</v>
      </c>
      <c r="CK875">
        <v>3290.8724999999999</v>
      </c>
    </row>
    <row r="876" spans="62:89" x14ac:dyDescent="0.25">
      <c r="BJ876" s="1" t="s">
        <v>1871</v>
      </c>
      <c r="BK876" s="1" t="s">
        <v>1872</v>
      </c>
      <c r="BL876" s="1" t="str">
        <f>VLOOKUP(BK876,INVENTARIOHABITTA[#All],8,FALSE)</f>
        <v>ESTANDAR A</v>
      </c>
      <c r="BO876" s="1" t="s">
        <v>3361</v>
      </c>
      <c r="BP876" s="1" t="s">
        <v>8545</v>
      </c>
      <c r="BQ876" s="1" t="s">
        <v>7638</v>
      </c>
      <c r="BR876" s="1" t="s">
        <v>7655</v>
      </c>
      <c r="BS876" s="1" t="s">
        <v>17</v>
      </c>
      <c r="BT876" t="s">
        <v>8546</v>
      </c>
      <c r="BU876" s="1" t="s">
        <v>7</v>
      </c>
      <c r="BV876" s="1" t="s">
        <v>146</v>
      </c>
      <c r="BW876">
        <v>152.16999999999999</v>
      </c>
      <c r="BX876" s="1" t="s">
        <v>7864</v>
      </c>
      <c r="BY876">
        <v>3290.8724999999999</v>
      </c>
      <c r="BZ876">
        <v>500772.06832499994</v>
      </c>
      <c r="CA876">
        <v>0</v>
      </c>
      <c r="CB876">
        <v>3290.8724999999999</v>
      </c>
      <c r="CC876">
        <v>500772.06832499994</v>
      </c>
      <c r="CD876">
        <v>0.2544749558940968</v>
      </c>
      <c r="CE876">
        <v>127433.95</v>
      </c>
      <c r="CF876">
        <v>0</v>
      </c>
      <c r="CG876">
        <v>0</v>
      </c>
      <c r="CH876">
        <v>127433.95</v>
      </c>
      <c r="CI876">
        <v>373338.11832499993</v>
      </c>
      <c r="CJ876">
        <v>500772.06832499994</v>
      </c>
      <c r="CK876">
        <v>3290.8724999999999</v>
      </c>
    </row>
    <row r="877" spans="62:89" x14ac:dyDescent="0.25">
      <c r="BJ877" s="1" t="s">
        <v>1873</v>
      </c>
      <c r="BK877" s="1" t="s">
        <v>1874</v>
      </c>
      <c r="BL877" s="1" t="str">
        <f>VLOOKUP(BK877,INVENTARIOHABITTA[#All],8,FALSE)</f>
        <v>ESTANDAR A</v>
      </c>
      <c r="BP877" s="1" t="s">
        <v>8547</v>
      </c>
      <c r="BQ877" s="1" t="s">
        <v>7638</v>
      </c>
      <c r="BR877" s="1" t="s">
        <v>7655</v>
      </c>
      <c r="BS877" s="1" t="s">
        <v>17</v>
      </c>
      <c r="BT877">
        <v>82</v>
      </c>
      <c r="BU877" s="1" t="s">
        <v>7</v>
      </c>
      <c r="BV877" s="1" t="s">
        <v>146</v>
      </c>
      <c r="BW877">
        <v>126.46</v>
      </c>
      <c r="BX877" s="1" t="s">
        <v>7864</v>
      </c>
      <c r="BY877">
        <v>4387.83</v>
      </c>
      <c r="BZ877">
        <v>554884.98179999995</v>
      </c>
      <c r="CA877">
        <v>0.25</v>
      </c>
      <c r="CB877">
        <v>3290.8724999999999</v>
      </c>
      <c r="CC877">
        <v>416163.73634999996</v>
      </c>
      <c r="CD877">
        <v>0.1</v>
      </c>
      <c r="CE877">
        <v>41616.373634999996</v>
      </c>
      <c r="CF877">
        <v>0.1</v>
      </c>
      <c r="CG877">
        <v>4161.6373635</v>
      </c>
      <c r="CH877">
        <v>37454.736271499998</v>
      </c>
      <c r="CI877">
        <v>374547.36271499994</v>
      </c>
      <c r="CJ877">
        <v>412002.09898649994</v>
      </c>
      <c r="CK877">
        <v>3257.9637749999997</v>
      </c>
    </row>
    <row r="878" spans="62:89" x14ac:dyDescent="0.25">
      <c r="BJ878" s="1" t="s">
        <v>1875</v>
      </c>
      <c r="BK878" s="1" t="s">
        <v>1876</v>
      </c>
      <c r="BL878" s="1" t="str">
        <f>VLOOKUP(BK878,INVENTARIOHABITTA[#All],8,FALSE)</f>
        <v>ESTANDAR A</v>
      </c>
      <c r="BO878" s="1" t="s">
        <v>3363</v>
      </c>
      <c r="BP878" s="1" t="s">
        <v>8548</v>
      </c>
      <c r="BQ878" s="1" t="s">
        <v>7638</v>
      </c>
      <c r="BR878" s="1" t="s">
        <v>7655</v>
      </c>
      <c r="BS878" s="1" t="s">
        <v>17</v>
      </c>
      <c r="BT878" t="s">
        <v>8549</v>
      </c>
      <c r="BU878" s="1" t="s">
        <v>7</v>
      </c>
      <c r="BV878" s="1" t="s">
        <v>146</v>
      </c>
      <c r="BW878">
        <v>127.37</v>
      </c>
      <c r="BX878" s="1" t="s">
        <v>7864</v>
      </c>
      <c r="BY878">
        <v>3257.9637749999997</v>
      </c>
      <c r="BZ878">
        <v>414966.84602174995</v>
      </c>
      <c r="CA878">
        <v>0</v>
      </c>
      <c r="CB878">
        <v>3257.9637749999997</v>
      </c>
      <c r="CC878">
        <v>414966.84602174995</v>
      </c>
      <c r="CD878">
        <v>0.26738218019996818</v>
      </c>
      <c r="CE878">
        <v>110954.74</v>
      </c>
      <c r="CF878">
        <v>0</v>
      </c>
      <c r="CG878">
        <v>0</v>
      </c>
      <c r="CH878">
        <v>110954.74</v>
      </c>
      <c r="CI878">
        <v>304012.10602174996</v>
      </c>
      <c r="CJ878">
        <v>414966.84602174995</v>
      </c>
      <c r="CK878">
        <v>3257.9637749999997</v>
      </c>
    </row>
    <row r="879" spans="62:89" x14ac:dyDescent="0.25">
      <c r="BJ879" s="1" t="s">
        <v>1877</v>
      </c>
      <c r="BK879" s="1" t="s">
        <v>1878</v>
      </c>
      <c r="BL879" s="1" t="str">
        <f>VLOOKUP(BK879,INVENTARIOHABITTA[#All],8,FALSE)</f>
        <v>ESTANDAR A</v>
      </c>
      <c r="BO879" s="1" t="s">
        <v>3365</v>
      </c>
      <c r="BP879" s="1" t="s">
        <v>8550</v>
      </c>
      <c r="BQ879" s="1" t="s">
        <v>7638</v>
      </c>
      <c r="BR879" s="1" t="s">
        <v>7655</v>
      </c>
      <c r="BS879" s="1" t="s">
        <v>17</v>
      </c>
      <c r="BT879">
        <v>83</v>
      </c>
      <c r="BU879" s="1" t="s">
        <v>7</v>
      </c>
      <c r="BV879" s="1" t="s">
        <v>1961</v>
      </c>
      <c r="BW879">
        <v>128</v>
      </c>
      <c r="BX879" s="1" t="s">
        <v>7864</v>
      </c>
      <c r="BY879">
        <v>4178.8900000000003</v>
      </c>
      <c r="BZ879">
        <v>534897.92000000004</v>
      </c>
      <c r="CA879">
        <v>0.25</v>
      </c>
      <c r="CB879">
        <v>3134.1675000000005</v>
      </c>
      <c r="CC879">
        <v>401173.44000000006</v>
      </c>
      <c r="CD879">
        <v>0.10000000000000002</v>
      </c>
      <c r="CE879">
        <v>40117.344000000012</v>
      </c>
      <c r="CF879">
        <v>0</v>
      </c>
      <c r="CG879">
        <v>0</v>
      </c>
      <c r="CH879">
        <v>40117.344000000012</v>
      </c>
      <c r="CI879">
        <v>361056.09600000002</v>
      </c>
      <c r="CJ879">
        <v>401173.44000000006</v>
      </c>
      <c r="CK879">
        <v>3134.1675000000005</v>
      </c>
    </row>
    <row r="880" spans="62:89" x14ac:dyDescent="0.25">
      <c r="BJ880" s="1" t="s">
        <v>1879</v>
      </c>
      <c r="BK880" s="1" t="s">
        <v>1880</v>
      </c>
      <c r="BL880" s="1" t="str">
        <f>VLOOKUP(BK880,INVENTARIOHABITTA[#All],8,FALSE)</f>
        <v>ESTANDAR A</v>
      </c>
      <c r="BO880" s="1" t="s">
        <v>3367</v>
      </c>
      <c r="BP880" s="1" t="s">
        <v>8551</v>
      </c>
      <c r="BQ880" s="1" t="s">
        <v>7638</v>
      </c>
      <c r="BR880" s="1" t="s">
        <v>7655</v>
      </c>
      <c r="BS880" s="1" t="s">
        <v>17</v>
      </c>
      <c r="BT880">
        <v>84</v>
      </c>
      <c r="BU880" s="1" t="s">
        <v>7</v>
      </c>
      <c r="BV880" s="1" t="s">
        <v>1961</v>
      </c>
      <c r="BW880">
        <v>128</v>
      </c>
      <c r="BX880" s="1" t="s">
        <v>7864</v>
      </c>
      <c r="BY880">
        <v>4178.8900000000003</v>
      </c>
      <c r="BZ880">
        <v>534897.92000000004</v>
      </c>
      <c r="CA880">
        <v>0.25</v>
      </c>
      <c r="CB880">
        <v>3134.1675000000005</v>
      </c>
      <c r="CC880">
        <v>401173.44000000006</v>
      </c>
      <c r="CD880">
        <v>0.10000000000000002</v>
      </c>
      <c r="CE880">
        <v>40117.344000000012</v>
      </c>
      <c r="CF880">
        <v>0</v>
      </c>
      <c r="CG880">
        <v>0</v>
      </c>
      <c r="CH880">
        <v>40117.344000000012</v>
      </c>
      <c r="CI880">
        <v>361056.09600000002</v>
      </c>
      <c r="CJ880">
        <v>401173.44000000006</v>
      </c>
      <c r="CK880">
        <v>3134.1675000000005</v>
      </c>
    </row>
    <row r="881" spans="62:89" x14ac:dyDescent="0.25">
      <c r="BJ881" s="1" t="s">
        <v>1881</v>
      </c>
      <c r="BK881" s="1" t="s">
        <v>1882</v>
      </c>
      <c r="BL881" s="1" t="str">
        <f>VLOOKUP(BK881,INVENTARIOHABITTA[#All],8,FALSE)</f>
        <v>ESTANDAR A</v>
      </c>
      <c r="BO881" s="1" t="s">
        <v>3369</v>
      </c>
      <c r="BP881" s="1" t="s">
        <v>8552</v>
      </c>
      <c r="BQ881" s="1" t="s">
        <v>7638</v>
      </c>
      <c r="BR881" s="1" t="s">
        <v>7655</v>
      </c>
      <c r="BS881" s="1" t="s">
        <v>17</v>
      </c>
      <c r="BT881">
        <v>85</v>
      </c>
      <c r="BU881" s="1" t="s">
        <v>7</v>
      </c>
      <c r="BV881" s="1" t="s">
        <v>1961</v>
      </c>
      <c r="BW881">
        <v>128</v>
      </c>
      <c r="BX881" s="1" t="s">
        <v>7864</v>
      </c>
      <c r="BY881">
        <v>4178.8900000000003</v>
      </c>
      <c r="BZ881">
        <v>534897.92000000004</v>
      </c>
      <c r="CA881">
        <v>0.25</v>
      </c>
      <c r="CB881">
        <v>3134.1675000000005</v>
      </c>
      <c r="CC881">
        <v>401173.44000000006</v>
      </c>
      <c r="CD881">
        <v>0.10000000000000002</v>
      </c>
      <c r="CE881">
        <v>40117.344000000012</v>
      </c>
      <c r="CF881">
        <v>0</v>
      </c>
      <c r="CG881">
        <v>0</v>
      </c>
      <c r="CH881">
        <v>40117.344000000012</v>
      </c>
      <c r="CI881">
        <v>361056.09600000002</v>
      </c>
      <c r="CJ881">
        <v>401173.44000000006</v>
      </c>
      <c r="CK881">
        <v>3134.1675000000005</v>
      </c>
    </row>
    <row r="882" spans="62:89" x14ac:dyDescent="0.25">
      <c r="BJ882" s="1" t="s">
        <v>1883</v>
      </c>
      <c r="BK882" s="1" t="s">
        <v>1884</v>
      </c>
      <c r="BL882" s="1" t="str">
        <f>VLOOKUP(BK882,INVENTARIOHABITTA[#All],8,FALSE)</f>
        <v>ESTANDAR A</v>
      </c>
      <c r="BO882" s="1" t="s">
        <v>3371</v>
      </c>
      <c r="BP882" s="1" t="s">
        <v>8553</v>
      </c>
      <c r="BQ882" s="1" t="s">
        <v>7638</v>
      </c>
      <c r="BR882" s="1" t="s">
        <v>7655</v>
      </c>
      <c r="BS882" s="1" t="s">
        <v>17</v>
      </c>
      <c r="BT882">
        <v>86</v>
      </c>
      <c r="BU882" s="1" t="s">
        <v>7</v>
      </c>
      <c r="BV882" s="1" t="s">
        <v>1961</v>
      </c>
      <c r="BW882">
        <v>128</v>
      </c>
      <c r="BX882" s="1" t="s">
        <v>7864</v>
      </c>
      <c r="BY882">
        <v>4178.8900000000003</v>
      </c>
      <c r="BZ882">
        <v>534897.92000000004</v>
      </c>
      <c r="CA882">
        <v>0.25</v>
      </c>
      <c r="CB882">
        <v>3134.1675000000005</v>
      </c>
      <c r="CC882">
        <v>401173.44000000006</v>
      </c>
      <c r="CD882">
        <v>0.10000000000000002</v>
      </c>
      <c r="CE882">
        <v>40117.344000000012</v>
      </c>
      <c r="CF882">
        <v>0</v>
      </c>
      <c r="CG882">
        <v>0</v>
      </c>
      <c r="CH882">
        <v>40117.344000000012</v>
      </c>
      <c r="CI882">
        <v>361056.09600000002</v>
      </c>
      <c r="CJ882">
        <v>401173.44000000006</v>
      </c>
      <c r="CK882">
        <v>3134.1675000000005</v>
      </c>
    </row>
    <row r="883" spans="62:89" x14ac:dyDescent="0.25">
      <c r="BJ883" s="1" t="s">
        <v>1885</v>
      </c>
      <c r="BK883" s="1" t="s">
        <v>1886</v>
      </c>
      <c r="BL883" s="1" t="str">
        <f>VLOOKUP(BK883,INVENTARIOHABITTA[#All],8,FALSE)</f>
        <v>ESTANDAR A</v>
      </c>
      <c r="BO883" s="1" t="s">
        <v>3373</v>
      </c>
      <c r="BP883" s="1" t="s">
        <v>8554</v>
      </c>
      <c r="BQ883" s="1" t="s">
        <v>7638</v>
      </c>
      <c r="BR883" s="1" t="s">
        <v>7655</v>
      </c>
      <c r="BS883" s="1" t="s">
        <v>17</v>
      </c>
      <c r="BT883">
        <v>87</v>
      </c>
      <c r="BU883" s="1" t="s">
        <v>7</v>
      </c>
      <c r="BV883" s="1" t="s">
        <v>1961</v>
      </c>
      <c r="BW883">
        <v>128</v>
      </c>
      <c r="BX883" s="1" t="s">
        <v>7864</v>
      </c>
      <c r="BY883">
        <v>4178.8900000000003</v>
      </c>
      <c r="BZ883">
        <v>534897.92000000004</v>
      </c>
      <c r="CA883">
        <v>0.25</v>
      </c>
      <c r="CB883">
        <v>3134.1675000000005</v>
      </c>
      <c r="CC883">
        <v>401173.44000000006</v>
      </c>
      <c r="CD883">
        <v>0.10000000000000002</v>
      </c>
      <c r="CE883">
        <v>40117.344000000012</v>
      </c>
      <c r="CF883">
        <v>0</v>
      </c>
      <c r="CG883">
        <v>0</v>
      </c>
      <c r="CH883">
        <v>40117.344000000012</v>
      </c>
      <c r="CI883">
        <v>361056.09600000002</v>
      </c>
      <c r="CJ883">
        <v>401173.44000000006</v>
      </c>
      <c r="CK883">
        <v>3134.1675000000005</v>
      </c>
    </row>
    <row r="884" spans="62:89" x14ac:dyDescent="0.25">
      <c r="BJ884" s="1" t="s">
        <v>1887</v>
      </c>
      <c r="BK884" s="1" t="s">
        <v>1888</v>
      </c>
      <c r="BL884" s="1" t="str">
        <f>VLOOKUP(BK884,INVENTARIOHABITTA[#All],8,FALSE)</f>
        <v>ESTANDAR A</v>
      </c>
      <c r="BO884" s="1" t="s">
        <v>3375</v>
      </c>
      <c r="BP884" s="1" t="s">
        <v>8555</v>
      </c>
      <c r="BQ884" s="1" t="s">
        <v>7638</v>
      </c>
      <c r="BR884" s="1" t="s">
        <v>7655</v>
      </c>
      <c r="BS884" s="1" t="s">
        <v>17</v>
      </c>
      <c r="BT884">
        <v>88</v>
      </c>
      <c r="BU884" s="1" t="s">
        <v>7</v>
      </c>
      <c r="BV884" s="1" t="s">
        <v>1961</v>
      </c>
      <c r="BW884">
        <v>128</v>
      </c>
      <c r="BX884" s="1" t="s">
        <v>7864</v>
      </c>
      <c r="BY884">
        <v>4178.8900000000003</v>
      </c>
      <c r="BZ884">
        <v>534897.92000000004</v>
      </c>
      <c r="CA884">
        <v>0.25</v>
      </c>
      <c r="CB884">
        <v>3134.1675000000005</v>
      </c>
      <c r="CC884">
        <v>401173.44000000006</v>
      </c>
      <c r="CD884">
        <v>0.10000000000000002</v>
      </c>
      <c r="CE884">
        <v>40117.344000000012</v>
      </c>
      <c r="CF884">
        <v>0.1</v>
      </c>
      <c r="CG884">
        <v>4011.7344000000012</v>
      </c>
      <c r="CH884">
        <v>36105.609600000011</v>
      </c>
      <c r="CI884">
        <v>361056.09600000002</v>
      </c>
      <c r="CJ884">
        <v>397161.70560000004</v>
      </c>
      <c r="CK884">
        <v>3102.8258250000003</v>
      </c>
    </row>
    <row r="885" spans="62:89" x14ac:dyDescent="0.25">
      <c r="BJ885" s="1" t="s">
        <v>1889</v>
      </c>
      <c r="BK885" s="1" t="s">
        <v>1890</v>
      </c>
      <c r="BL885" s="1" t="str">
        <f>VLOOKUP(BK885,INVENTARIOHABITTA[#All],8,FALSE)</f>
        <v>ESTANDAR A</v>
      </c>
      <c r="BO885" s="1" t="s">
        <v>3377</v>
      </c>
      <c r="BP885" s="1" t="s">
        <v>8556</v>
      </c>
      <c r="BQ885" s="1" t="s">
        <v>7638</v>
      </c>
      <c r="BR885" s="1" t="s">
        <v>7655</v>
      </c>
      <c r="BS885" s="1" t="s">
        <v>17</v>
      </c>
      <c r="BT885">
        <v>89</v>
      </c>
      <c r="BU885" s="1" t="s">
        <v>7</v>
      </c>
      <c r="BV885" s="1" t="s">
        <v>1961</v>
      </c>
      <c r="BW885">
        <v>128</v>
      </c>
      <c r="BX885" s="1" t="s">
        <v>7864</v>
      </c>
      <c r="BY885">
        <v>4178.8900000000003</v>
      </c>
      <c r="BZ885">
        <v>534897.92000000004</v>
      </c>
      <c r="CA885">
        <v>0.25</v>
      </c>
      <c r="CB885">
        <v>3134.1675000000005</v>
      </c>
      <c r="CC885">
        <v>401173.44000000006</v>
      </c>
      <c r="CD885">
        <v>0.10000000000000002</v>
      </c>
      <c r="CE885">
        <v>40117.344000000012</v>
      </c>
      <c r="CF885">
        <v>0.1</v>
      </c>
      <c r="CG885">
        <v>4011.7344000000012</v>
      </c>
      <c r="CH885">
        <v>36105.609600000011</v>
      </c>
      <c r="CI885">
        <v>361056.09600000002</v>
      </c>
      <c r="CJ885">
        <v>397161.70560000004</v>
      </c>
      <c r="CK885">
        <v>3102.8258250000003</v>
      </c>
    </row>
    <row r="886" spans="62:89" x14ac:dyDescent="0.25">
      <c r="BJ886" s="1" t="s">
        <v>1891</v>
      </c>
      <c r="BK886" s="1" t="s">
        <v>1892</v>
      </c>
      <c r="BL886" s="1" t="str">
        <f>VLOOKUP(BK886,INVENTARIOHABITTA[#All],8,FALSE)</f>
        <v>PREMIUM A</v>
      </c>
      <c r="BO886" s="1" t="s">
        <v>3379</v>
      </c>
      <c r="BP886" s="1" t="s">
        <v>8557</v>
      </c>
      <c r="BQ886" s="1" t="s">
        <v>7638</v>
      </c>
      <c r="BR886" s="1" t="s">
        <v>7655</v>
      </c>
      <c r="BS886" s="1" t="s">
        <v>17</v>
      </c>
      <c r="BT886">
        <v>90</v>
      </c>
      <c r="BU886" s="1" t="s">
        <v>7</v>
      </c>
      <c r="BV886" s="1" t="s">
        <v>146</v>
      </c>
      <c r="BW886">
        <v>138.18</v>
      </c>
      <c r="BX886" s="1" t="s">
        <v>7864</v>
      </c>
      <c r="BY886">
        <v>4387.83</v>
      </c>
      <c r="BZ886">
        <v>606310.34940000006</v>
      </c>
      <c r="CA886">
        <v>0.25</v>
      </c>
      <c r="CB886">
        <v>3290.8724999999999</v>
      </c>
      <c r="CC886">
        <v>454732.76205000002</v>
      </c>
      <c r="CD886">
        <v>0.1</v>
      </c>
      <c r="CE886">
        <v>45473.276205000002</v>
      </c>
      <c r="CF886">
        <v>0.1</v>
      </c>
      <c r="CG886">
        <v>4547.3276205000002</v>
      </c>
      <c r="CH886">
        <v>40925.948584500002</v>
      </c>
      <c r="CI886">
        <v>409259.48584500002</v>
      </c>
      <c r="CJ886">
        <v>450185.43442950002</v>
      </c>
      <c r="CK886">
        <v>3257.9637750000002</v>
      </c>
    </row>
    <row r="887" spans="62:89" x14ac:dyDescent="0.25">
      <c r="BJ887" s="1" t="s">
        <v>1893</v>
      </c>
      <c r="BK887" s="1" t="s">
        <v>1894</v>
      </c>
      <c r="BL887" s="1" t="str">
        <f>VLOOKUP(BK887,INVENTARIOHABITTA[#All],8,FALSE)</f>
        <v>PREMIUM AA</v>
      </c>
      <c r="BP887" s="1" t="s">
        <v>8558</v>
      </c>
      <c r="BQ887" s="1" t="s">
        <v>7638</v>
      </c>
      <c r="BR887" s="1" t="s">
        <v>7655</v>
      </c>
      <c r="BS887" s="1" t="s">
        <v>17</v>
      </c>
      <c r="BT887">
        <v>91</v>
      </c>
      <c r="BU887" s="1" t="s">
        <v>7</v>
      </c>
      <c r="BV887" s="1" t="s">
        <v>146</v>
      </c>
      <c r="BW887">
        <v>182.34</v>
      </c>
      <c r="BX887" s="1" t="s">
        <v>7864</v>
      </c>
      <c r="BY887">
        <v>4387.83</v>
      </c>
      <c r="BZ887">
        <v>800076.92220000003</v>
      </c>
      <c r="CA887">
        <v>0.25</v>
      </c>
      <c r="CB887">
        <v>3290.8724999999999</v>
      </c>
      <c r="CC887">
        <v>600057.69165000005</v>
      </c>
      <c r="CD887">
        <v>0.1</v>
      </c>
      <c r="CE887">
        <v>60005.769165000005</v>
      </c>
      <c r="CF887">
        <v>0.1</v>
      </c>
      <c r="CG887">
        <v>6000.5769165000011</v>
      </c>
      <c r="CH887">
        <v>54005.192248500003</v>
      </c>
      <c r="CI887">
        <v>540051.92248499999</v>
      </c>
      <c r="CJ887">
        <v>594057.11473349994</v>
      </c>
      <c r="CK887">
        <v>3257.9637749999997</v>
      </c>
    </row>
    <row r="888" spans="62:89" x14ac:dyDescent="0.25">
      <c r="BJ888" s="1" t="s">
        <v>1895</v>
      </c>
      <c r="BK888" s="1" t="s">
        <v>1896</v>
      </c>
      <c r="BL888" s="1" t="str">
        <f>VLOOKUP(BK888,INVENTARIOHABITTA[#All],8,FALSE)</f>
        <v>ESTANDAR A</v>
      </c>
      <c r="BO888" s="1" t="s">
        <v>3381</v>
      </c>
      <c r="BP888" s="1" t="s">
        <v>8559</v>
      </c>
      <c r="BQ888" s="1" t="s">
        <v>7638</v>
      </c>
      <c r="BR888" s="1" t="s">
        <v>7655</v>
      </c>
      <c r="BS888" s="1" t="s">
        <v>17</v>
      </c>
      <c r="BT888" t="s">
        <v>8560</v>
      </c>
      <c r="BU888" s="1" t="s">
        <v>7</v>
      </c>
      <c r="BV888" s="1" t="s">
        <v>146</v>
      </c>
      <c r="BW888">
        <v>182.35</v>
      </c>
      <c r="BX888" s="1" t="s">
        <v>7864</v>
      </c>
      <c r="BY888">
        <v>3257.9637749999997</v>
      </c>
      <c r="BZ888">
        <v>594089.69437124988</v>
      </c>
      <c r="CA888">
        <v>0</v>
      </c>
      <c r="CB888">
        <v>3257.9637749999997</v>
      </c>
      <c r="CC888">
        <v>594089.69437124988</v>
      </c>
      <c r="CD888">
        <v>0.26766217543681281</v>
      </c>
      <c r="CE888">
        <v>159015.34</v>
      </c>
      <c r="CF888">
        <v>0</v>
      </c>
      <c r="CG888">
        <v>0</v>
      </c>
      <c r="CH888">
        <v>159015.34</v>
      </c>
      <c r="CI888">
        <v>435074.35437124991</v>
      </c>
      <c r="CJ888">
        <v>594089.69437124988</v>
      </c>
      <c r="CK888">
        <v>3257.9637749999993</v>
      </c>
    </row>
    <row r="889" spans="62:89" x14ac:dyDescent="0.25">
      <c r="BJ889" s="1" t="s">
        <v>1897</v>
      </c>
      <c r="BK889" s="1" t="s">
        <v>1898</v>
      </c>
      <c r="BL889" s="1" t="str">
        <f>VLOOKUP(BK889,INVENTARIOHABITTA[#All],8,FALSE)</f>
        <v>ESTANDAR A</v>
      </c>
      <c r="BO889" s="1" t="s">
        <v>3383</v>
      </c>
      <c r="BP889" s="1" t="s">
        <v>8561</v>
      </c>
      <c r="BQ889" s="1" t="s">
        <v>7638</v>
      </c>
      <c r="BR889" s="1" t="s">
        <v>7655</v>
      </c>
      <c r="BS889" s="1" t="s">
        <v>17</v>
      </c>
      <c r="BT889">
        <v>92</v>
      </c>
      <c r="BU889" s="1" t="s">
        <v>7</v>
      </c>
      <c r="BV889" s="1" t="s">
        <v>1961</v>
      </c>
      <c r="BW889">
        <v>157.5</v>
      </c>
      <c r="BX889" s="1" t="s">
        <v>7864</v>
      </c>
      <c r="BY889">
        <v>4178.8900000000003</v>
      </c>
      <c r="BZ889">
        <v>658175.17500000005</v>
      </c>
      <c r="CA889">
        <v>0.25</v>
      </c>
      <c r="CB889">
        <v>3134.1675000000005</v>
      </c>
      <c r="CC889">
        <v>493631.38125000009</v>
      </c>
      <c r="CD889">
        <v>0.1</v>
      </c>
      <c r="CE889">
        <v>49363.138125000012</v>
      </c>
      <c r="CF889">
        <v>0.1</v>
      </c>
      <c r="CG889">
        <v>4936.3138125000014</v>
      </c>
      <c r="CH889">
        <v>44426.824312500008</v>
      </c>
      <c r="CI889">
        <v>444268.2531250001</v>
      </c>
      <c r="CJ889">
        <v>488695.07743750012</v>
      </c>
      <c r="CK889">
        <v>3102.8258884920642</v>
      </c>
    </row>
    <row r="890" spans="62:89" x14ac:dyDescent="0.25">
      <c r="BJ890" s="1" t="s">
        <v>1899</v>
      </c>
      <c r="BK890" s="1" t="s">
        <v>1900</v>
      </c>
      <c r="BL890" s="1" t="str">
        <f>VLOOKUP(BK890,INVENTARIOHABITTA[#All],8,FALSE)</f>
        <v>ESTANDAR A</v>
      </c>
      <c r="BO890" s="1" t="s">
        <v>3385</v>
      </c>
      <c r="BP890" s="1" t="s">
        <v>8562</v>
      </c>
      <c r="BQ890" s="1" t="s">
        <v>7638</v>
      </c>
      <c r="BR890" s="1" t="s">
        <v>7655</v>
      </c>
      <c r="BS890" s="1" t="s">
        <v>17</v>
      </c>
      <c r="BT890">
        <v>93</v>
      </c>
      <c r="BU890" s="1" t="s">
        <v>7</v>
      </c>
      <c r="BV890" s="1" t="s">
        <v>1961</v>
      </c>
      <c r="BW890">
        <v>157.5</v>
      </c>
      <c r="BX890" s="1" t="s">
        <v>7864</v>
      </c>
      <c r="BY890">
        <v>4178.8900000000003</v>
      </c>
      <c r="BZ890">
        <v>658175.17500000005</v>
      </c>
      <c r="CA890">
        <v>0.25</v>
      </c>
      <c r="CB890">
        <v>3134.1675000000005</v>
      </c>
      <c r="CC890">
        <v>493631.38125000009</v>
      </c>
      <c r="CD890">
        <v>0.1</v>
      </c>
      <c r="CE890">
        <v>49363.138125000012</v>
      </c>
      <c r="CF890">
        <v>0.1</v>
      </c>
      <c r="CG890">
        <v>4936.3138125000014</v>
      </c>
      <c r="CH890">
        <v>44426.824312500008</v>
      </c>
      <c r="CI890">
        <v>444268.23312500009</v>
      </c>
      <c r="CJ890">
        <v>488695.0574375001</v>
      </c>
      <c r="CK890">
        <v>3102.8257615079369</v>
      </c>
    </row>
    <row r="891" spans="62:89" x14ac:dyDescent="0.25">
      <c r="BJ891" s="1" t="s">
        <v>1901</v>
      </c>
      <c r="BK891" s="1" t="s">
        <v>1902</v>
      </c>
      <c r="BL891" s="1" t="str">
        <f>VLOOKUP(BK891,INVENTARIOHABITTA[#All],8,FALSE)</f>
        <v>ESTANDAR A</v>
      </c>
      <c r="BO891" s="1" t="s">
        <v>3387</v>
      </c>
      <c r="BP891" s="1" t="s">
        <v>8563</v>
      </c>
      <c r="BQ891" s="1" t="s">
        <v>7638</v>
      </c>
      <c r="BR891" s="1" t="s">
        <v>7655</v>
      </c>
      <c r="BS891" s="1" t="s">
        <v>17</v>
      </c>
      <c r="BT891">
        <v>94</v>
      </c>
      <c r="BU891" s="1" t="s">
        <v>7</v>
      </c>
      <c r="BV891" s="1" t="s">
        <v>1961</v>
      </c>
      <c r="BW891">
        <v>140</v>
      </c>
      <c r="BX891" s="1" t="s">
        <v>7864</v>
      </c>
      <c r="BY891">
        <v>4178.8900000000003</v>
      </c>
      <c r="BZ891">
        <v>585044.60000000009</v>
      </c>
      <c r="CA891">
        <v>0.3</v>
      </c>
      <c r="CB891">
        <v>2925.223</v>
      </c>
      <c r="CC891">
        <v>409531.22</v>
      </c>
      <c r="CD891">
        <v>0.19534530236791228</v>
      </c>
      <c r="CE891">
        <v>80000</v>
      </c>
      <c r="CF891">
        <v>0</v>
      </c>
      <c r="CG891">
        <v>0</v>
      </c>
      <c r="CH891">
        <v>80000</v>
      </c>
      <c r="CI891">
        <v>329531.21999999997</v>
      </c>
      <c r="CJ891">
        <v>409531.22</v>
      </c>
      <c r="CK891">
        <v>2925.223</v>
      </c>
    </row>
    <row r="892" spans="62:89" x14ac:dyDescent="0.25">
      <c r="BJ892" s="1" t="s">
        <v>1903</v>
      </c>
      <c r="BK892" s="1" t="s">
        <v>1904</v>
      </c>
      <c r="BL892" s="1" t="str">
        <f>VLOOKUP(BK892,INVENTARIOHABITTA[#All],8,FALSE)</f>
        <v>ESTANDAR A</v>
      </c>
      <c r="BO892" s="1" t="s">
        <v>3389</v>
      </c>
      <c r="BP892" s="1" t="s">
        <v>8564</v>
      </c>
      <c r="BQ892" s="1" t="s">
        <v>7638</v>
      </c>
      <c r="BR892" s="1" t="s">
        <v>7655</v>
      </c>
      <c r="BS892" s="1" t="s">
        <v>17</v>
      </c>
      <c r="BT892">
        <v>95</v>
      </c>
      <c r="BU892" s="1" t="s">
        <v>7</v>
      </c>
      <c r="BV892" s="1" t="s">
        <v>1961</v>
      </c>
      <c r="BW892">
        <v>140</v>
      </c>
      <c r="BX892" s="1" t="s">
        <v>7864</v>
      </c>
      <c r="BY892">
        <v>4178.8900000000003</v>
      </c>
      <c r="BZ892">
        <v>585044.60000000009</v>
      </c>
      <c r="CA892">
        <v>0.3</v>
      </c>
      <c r="CB892">
        <v>2925.223</v>
      </c>
      <c r="CC892">
        <v>409531.22</v>
      </c>
      <c r="CD892">
        <v>0.19534530236791228</v>
      </c>
      <c r="CE892">
        <v>80000</v>
      </c>
      <c r="CF892">
        <v>0</v>
      </c>
      <c r="CG892">
        <v>0</v>
      </c>
      <c r="CH892">
        <v>80000</v>
      </c>
      <c r="CI892">
        <v>329531.21999999997</v>
      </c>
      <c r="CJ892">
        <v>409531.22</v>
      </c>
      <c r="CK892">
        <v>2925.223</v>
      </c>
    </row>
    <row r="893" spans="62:89" x14ac:dyDescent="0.25">
      <c r="BJ893" s="1" t="s">
        <v>1905</v>
      </c>
      <c r="BK893" s="1" t="s">
        <v>1906</v>
      </c>
      <c r="BL893" s="1" t="str">
        <f>VLOOKUP(BK893,INVENTARIOHABITTA[#All],8,FALSE)</f>
        <v>ESTANDAR AA</v>
      </c>
      <c r="BO893" s="1" t="s">
        <v>3391</v>
      </c>
      <c r="BP893" s="1" t="s">
        <v>8565</v>
      </c>
      <c r="BQ893" s="1" t="s">
        <v>7638</v>
      </c>
      <c r="BR893" s="1" t="s">
        <v>7655</v>
      </c>
      <c r="BS893" s="1" t="s">
        <v>17</v>
      </c>
      <c r="BT893">
        <v>96</v>
      </c>
      <c r="BU893" s="1" t="s">
        <v>7</v>
      </c>
      <c r="BV893" s="1" t="s">
        <v>1961</v>
      </c>
      <c r="BW893">
        <v>140</v>
      </c>
      <c r="BX893" s="1" t="s">
        <v>7864</v>
      </c>
      <c r="BY893">
        <v>4178.8900000000003</v>
      </c>
      <c r="BZ893">
        <v>585044.60000000009</v>
      </c>
      <c r="CA893">
        <v>0.3</v>
      </c>
      <c r="CB893">
        <v>2925.223</v>
      </c>
      <c r="CC893">
        <v>409531.22</v>
      </c>
      <c r="CD893">
        <v>0.19534530236791228</v>
      </c>
      <c r="CE893">
        <v>80000</v>
      </c>
      <c r="CF893">
        <v>0</v>
      </c>
      <c r="CG893">
        <v>0</v>
      </c>
      <c r="CH893">
        <v>80000</v>
      </c>
      <c r="CI893">
        <v>329531.21999999997</v>
      </c>
      <c r="CJ893">
        <v>409531.22</v>
      </c>
      <c r="CK893">
        <v>2925.223</v>
      </c>
    </row>
    <row r="894" spans="62:89" x14ac:dyDescent="0.25">
      <c r="BJ894" s="1" t="s">
        <v>1907</v>
      </c>
      <c r="BK894" s="1" t="s">
        <v>1908</v>
      </c>
      <c r="BL894" s="1" t="str">
        <f>VLOOKUP(BK894,INVENTARIOHABITTA[#All],8,FALSE)</f>
        <v>PREMIUM AA</v>
      </c>
      <c r="BO894" s="1" t="s">
        <v>3393</v>
      </c>
      <c r="BP894" s="1" t="s">
        <v>8566</v>
      </c>
      <c r="BQ894" s="1" t="s">
        <v>7638</v>
      </c>
      <c r="BR894" s="1" t="s">
        <v>7655</v>
      </c>
      <c r="BS894" s="1" t="s">
        <v>17</v>
      </c>
      <c r="BT894">
        <v>97</v>
      </c>
      <c r="BU894" s="1" t="s">
        <v>7</v>
      </c>
      <c r="BV894" s="1" t="s">
        <v>1961</v>
      </c>
      <c r="BW894">
        <v>140</v>
      </c>
      <c r="BX894" s="1" t="s">
        <v>46</v>
      </c>
      <c r="BY894">
        <v>6060</v>
      </c>
      <c r="BZ894">
        <v>848400</v>
      </c>
      <c r="CA894">
        <v>0.2</v>
      </c>
      <c r="CB894">
        <v>4848</v>
      </c>
      <c r="CC894">
        <v>678720</v>
      </c>
      <c r="CD894">
        <v>0.1</v>
      </c>
      <c r="CE894">
        <v>67872</v>
      </c>
      <c r="CF894">
        <v>0.1</v>
      </c>
      <c r="CG894">
        <v>6787.2000000000007</v>
      </c>
      <c r="CH894">
        <v>61084.800000000003</v>
      </c>
      <c r="CI894">
        <v>610848</v>
      </c>
      <c r="CJ894">
        <v>671932.8</v>
      </c>
      <c r="CK894">
        <v>4799.5200000000004</v>
      </c>
    </row>
    <row r="895" spans="62:89" x14ac:dyDescent="0.25">
      <c r="BJ895" s="1" t="s">
        <v>1909</v>
      </c>
      <c r="BK895" s="1" t="s">
        <v>1910</v>
      </c>
      <c r="BL895" s="1" t="str">
        <f>VLOOKUP(BK895,INVENTARIOHABITTA[#All],8,FALSE)</f>
        <v>PREMIUM AA</v>
      </c>
      <c r="BP895" s="1" t="s">
        <v>8566</v>
      </c>
      <c r="BQ895" s="1" t="s">
        <v>7638</v>
      </c>
      <c r="BR895" s="1" t="s">
        <v>7655</v>
      </c>
      <c r="BS895" s="1" t="s">
        <v>17</v>
      </c>
      <c r="BT895">
        <v>97</v>
      </c>
      <c r="BU895" s="1" t="s">
        <v>7</v>
      </c>
      <c r="BV895" s="1" t="s">
        <v>1961</v>
      </c>
      <c r="BW895">
        <v>140</v>
      </c>
      <c r="BY895">
        <v>4480</v>
      </c>
      <c r="BZ895">
        <v>627200</v>
      </c>
      <c r="CA895">
        <v>0.2</v>
      </c>
      <c r="CB895">
        <v>3584</v>
      </c>
      <c r="CC895">
        <v>501760</v>
      </c>
      <c r="CD895">
        <v>0.1</v>
      </c>
      <c r="CE895">
        <v>50176</v>
      </c>
      <c r="CF895">
        <v>0.1</v>
      </c>
      <c r="CG895">
        <v>5017.6000000000004</v>
      </c>
      <c r="CH895">
        <v>45158.400000000001</v>
      </c>
      <c r="CI895">
        <v>451584</v>
      </c>
      <c r="CJ895">
        <v>496742.40000000002</v>
      </c>
      <c r="CK895">
        <v>3548.1600000000003</v>
      </c>
    </row>
    <row r="896" spans="62:89" x14ac:dyDescent="0.25">
      <c r="BJ896" s="1" t="s">
        <v>1911</v>
      </c>
      <c r="BK896" s="1" t="s">
        <v>1912</v>
      </c>
      <c r="BL896" s="1" t="str">
        <f>VLOOKUP(BK896,INVENTARIOHABITTA[#All],8,FALSE)</f>
        <v>ESTANDAR AA</v>
      </c>
      <c r="BO896" s="1" t="s">
        <v>3395</v>
      </c>
      <c r="BP896" s="1" t="s">
        <v>8567</v>
      </c>
      <c r="BQ896" s="1" t="s">
        <v>7638</v>
      </c>
      <c r="BR896" s="1" t="s">
        <v>7655</v>
      </c>
      <c r="BS896" s="1" t="s">
        <v>17</v>
      </c>
      <c r="BT896">
        <v>98</v>
      </c>
      <c r="BU896" s="1" t="s">
        <v>7</v>
      </c>
      <c r="BV896" s="1" t="s">
        <v>1961</v>
      </c>
      <c r="BW896">
        <v>140</v>
      </c>
      <c r="BX896" s="1" t="s">
        <v>7864</v>
      </c>
      <c r="BY896">
        <v>4178.8900000000003</v>
      </c>
      <c r="BZ896">
        <v>585044.60000000009</v>
      </c>
      <c r="CA896">
        <v>0.25</v>
      </c>
      <c r="CB896">
        <v>3134.1675000000005</v>
      </c>
      <c r="CC896">
        <v>438783.45000000007</v>
      </c>
      <c r="CD896">
        <v>0.1</v>
      </c>
      <c r="CE896">
        <v>43878.345000000008</v>
      </c>
      <c r="CF896">
        <v>0.1</v>
      </c>
      <c r="CG896">
        <v>4387.8345000000008</v>
      </c>
      <c r="CH896">
        <v>39490.510500000004</v>
      </c>
      <c r="CI896">
        <v>394905.10500000004</v>
      </c>
      <c r="CJ896">
        <v>434395.61550000007</v>
      </c>
      <c r="CK896">
        <v>3102.8258250000003</v>
      </c>
    </row>
    <row r="897" spans="62:89" x14ac:dyDescent="0.25">
      <c r="BJ897" s="1" t="s">
        <v>1913</v>
      </c>
      <c r="BK897" s="1" t="s">
        <v>1914</v>
      </c>
      <c r="BL897" s="1" t="str">
        <f>VLOOKUP(BK897,INVENTARIOHABITTA[#All],8,FALSE)</f>
        <v>ESTANDAR AA</v>
      </c>
      <c r="BO897" s="1" t="s">
        <v>3397</v>
      </c>
      <c r="BP897" s="1" t="s">
        <v>8568</v>
      </c>
      <c r="BQ897" s="1" t="s">
        <v>7638</v>
      </c>
      <c r="BR897" s="1" t="s">
        <v>7655</v>
      </c>
      <c r="BS897" s="1" t="s">
        <v>17</v>
      </c>
      <c r="BT897">
        <v>99</v>
      </c>
      <c r="BU897" s="1" t="s">
        <v>7</v>
      </c>
      <c r="BV897" s="1" t="s">
        <v>1961</v>
      </c>
      <c r="BW897">
        <v>140</v>
      </c>
      <c r="BX897" s="1" t="s">
        <v>7864</v>
      </c>
      <c r="BY897">
        <v>4178.8900000000003</v>
      </c>
      <c r="BZ897">
        <v>585044.60000000009</v>
      </c>
      <c r="CA897">
        <v>0.25</v>
      </c>
      <c r="CB897">
        <v>3134.1675000000005</v>
      </c>
      <c r="CC897">
        <v>438783.45000000007</v>
      </c>
      <c r="CD897">
        <v>0.1</v>
      </c>
      <c r="CE897">
        <v>43878.345000000008</v>
      </c>
      <c r="CF897">
        <v>0.1</v>
      </c>
      <c r="CG897">
        <v>4387.8345000000008</v>
      </c>
      <c r="CH897">
        <v>39490.510500000004</v>
      </c>
      <c r="CI897">
        <v>394905.10500000004</v>
      </c>
      <c r="CJ897">
        <v>434395.61550000007</v>
      </c>
      <c r="CK897">
        <v>3102.8258250000003</v>
      </c>
    </row>
    <row r="898" spans="62:89" x14ac:dyDescent="0.25">
      <c r="BJ898" s="1" t="s">
        <v>1915</v>
      </c>
      <c r="BK898" s="1" t="s">
        <v>1916</v>
      </c>
      <c r="BL898" s="1" t="str">
        <f>VLOOKUP(BK898,INVENTARIOHABITTA[#All],8,FALSE)</f>
        <v>PREMIUM AA</v>
      </c>
      <c r="BO898" s="1" t="s">
        <v>3399</v>
      </c>
      <c r="BP898" s="1" t="s">
        <v>8569</v>
      </c>
      <c r="BQ898" s="1" t="s">
        <v>7638</v>
      </c>
      <c r="BR898" s="1" t="s">
        <v>7655</v>
      </c>
      <c r="BS898" s="1" t="s">
        <v>17</v>
      </c>
      <c r="BT898">
        <v>100</v>
      </c>
      <c r="BU898" s="1" t="s">
        <v>7</v>
      </c>
      <c r="BV898" s="1" t="s">
        <v>146</v>
      </c>
      <c r="BW898">
        <v>152.16999999999999</v>
      </c>
      <c r="BX898" s="1" t="s">
        <v>7864</v>
      </c>
      <c r="BY898">
        <v>4387.83</v>
      </c>
      <c r="BZ898">
        <v>667696.09109999996</v>
      </c>
      <c r="CA898">
        <v>0.25</v>
      </c>
      <c r="CB898">
        <v>3290.8724999999999</v>
      </c>
      <c r="CC898">
        <v>500772.06832499994</v>
      </c>
      <c r="CD898">
        <v>0.1</v>
      </c>
      <c r="CE898">
        <v>50077.2068325</v>
      </c>
      <c r="CF898">
        <v>0.1</v>
      </c>
      <c r="CG898">
        <v>5007.7206832500005</v>
      </c>
      <c r="CH898">
        <v>45069.486149249999</v>
      </c>
      <c r="CI898">
        <v>450694.86149249994</v>
      </c>
      <c r="CJ898">
        <v>495764.34764174995</v>
      </c>
      <c r="CK898">
        <v>3257.9637749999997</v>
      </c>
    </row>
    <row r="899" spans="62:89" x14ac:dyDescent="0.25">
      <c r="BJ899" s="1" t="s">
        <v>1917</v>
      </c>
      <c r="BK899" s="1" t="s">
        <v>1918</v>
      </c>
      <c r="BL899" s="1" t="str">
        <f>VLOOKUP(BK899,INVENTARIOHABITTA[#All],8,FALSE)</f>
        <v>PREMIUM AA</v>
      </c>
      <c r="BO899" s="1" t="s">
        <v>3401</v>
      </c>
      <c r="BP899" s="1" t="s">
        <v>8570</v>
      </c>
      <c r="BQ899" s="1" t="s">
        <v>7638</v>
      </c>
      <c r="BR899" s="1" t="s">
        <v>7655</v>
      </c>
      <c r="BS899" s="1" t="s">
        <v>17</v>
      </c>
      <c r="BT899">
        <v>101</v>
      </c>
      <c r="BU899" s="1" t="s">
        <v>7</v>
      </c>
      <c r="BV899" s="1" t="s">
        <v>146</v>
      </c>
      <c r="BW899">
        <v>127.06</v>
      </c>
      <c r="BX899" s="1" t="s">
        <v>46</v>
      </c>
      <c r="BY899">
        <v>6510</v>
      </c>
      <c r="BZ899">
        <v>827160.6</v>
      </c>
      <c r="CA899">
        <v>0.25</v>
      </c>
      <c r="CB899">
        <v>4882.5</v>
      </c>
      <c r="CC899">
        <v>620370.44999999995</v>
      </c>
      <c r="CD899">
        <v>0.10000000000000002</v>
      </c>
      <c r="CE899">
        <v>62037.045000000006</v>
      </c>
      <c r="CF899">
        <v>0.1</v>
      </c>
      <c r="CG899">
        <v>6203.7045000000007</v>
      </c>
      <c r="CH899">
        <v>55833.340500000006</v>
      </c>
      <c r="CI899">
        <v>558333.40499999991</v>
      </c>
      <c r="CJ899">
        <v>614166.74549999996</v>
      </c>
      <c r="CK899">
        <v>4833.6749999999993</v>
      </c>
    </row>
    <row r="900" spans="62:89" x14ac:dyDescent="0.25">
      <c r="BJ900" s="1" t="s">
        <v>1919</v>
      </c>
      <c r="BK900" s="1" t="s">
        <v>1920</v>
      </c>
      <c r="BL900" s="1" t="str">
        <f>VLOOKUP(BK900,INVENTARIOHABITTA[#All],8,FALSE)</f>
        <v>PREMIUM AA</v>
      </c>
      <c r="BP900" s="1" t="s">
        <v>8570</v>
      </c>
      <c r="BQ900" s="1" t="s">
        <v>7638</v>
      </c>
      <c r="BR900" s="1" t="s">
        <v>7655</v>
      </c>
      <c r="BS900" s="1" t="s">
        <v>17</v>
      </c>
      <c r="BT900">
        <v>101</v>
      </c>
      <c r="BU900" s="1" t="s">
        <v>7</v>
      </c>
      <c r="BV900" s="1" t="s">
        <v>146</v>
      </c>
      <c r="BW900">
        <v>127.06</v>
      </c>
      <c r="BX900" s="1" t="s">
        <v>7864</v>
      </c>
      <c r="BY900">
        <v>4387.83</v>
      </c>
      <c r="BZ900">
        <v>557517.67980000004</v>
      </c>
      <c r="CA900">
        <v>0.25</v>
      </c>
      <c r="CB900">
        <v>3290.8724999999999</v>
      </c>
      <c r="CC900">
        <v>418138.25984999997</v>
      </c>
      <c r="CD900">
        <v>0.10000000000000002</v>
      </c>
      <c r="CE900">
        <v>41813.825985000003</v>
      </c>
      <c r="CF900">
        <v>0.1</v>
      </c>
      <c r="CG900">
        <v>4181.3825985000003</v>
      </c>
      <c r="CH900">
        <v>37632.443386500003</v>
      </c>
      <c r="CI900">
        <v>376324.43386499997</v>
      </c>
      <c r="CJ900">
        <v>413956.87725149997</v>
      </c>
      <c r="CK900">
        <v>3257.9637749999997</v>
      </c>
    </row>
    <row r="901" spans="62:89" x14ac:dyDescent="0.25">
      <c r="BJ901" s="1" t="s">
        <v>1921</v>
      </c>
      <c r="BK901" s="1" t="s">
        <v>1922</v>
      </c>
      <c r="BL901" s="1" t="str">
        <f>VLOOKUP(BK901,INVENTARIOHABITTA[#All],8,FALSE)</f>
        <v>PREMIUM AA</v>
      </c>
      <c r="BO901" s="1" t="s">
        <v>3403</v>
      </c>
      <c r="BP901" s="1" t="s">
        <v>8571</v>
      </c>
      <c r="BQ901" s="1" t="s">
        <v>7638</v>
      </c>
      <c r="BR901" s="1" t="s">
        <v>7655</v>
      </c>
      <c r="BS901" s="1" t="s">
        <v>17</v>
      </c>
      <c r="BT901">
        <v>102</v>
      </c>
      <c r="BU901" s="1" t="s">
        <v>7</v>
      </c>
      <c r="BV901" s="1" t="s">
        <v>1961</v>
      </c>
      <c r="BW901">
        <v>128</v>
      </c>
      <c r="BX901" s="1" t="s">
        <v>7864</v>
      </c>
      <c r="BY901">
        <v>4178.8900000000003</v>
      </c>
      <c r="BZ901">
        <v>534897.92000000004</v>
      </c>
      <c r="CA901">
        <v>0.25</v>
      </c>
      <c r="CB901">
        <v>3134.1675000000005</v>
      </c>
      <c r="CC901">
        <v>401173.44000000006</v>
      </c>
      <c r="CD901">
        <v>0.10000000000000002</v>
      </c>
      <c r="CE901">
        <v>40117.344000000012</v>
      </c>
      <c r="CF901">
        <v>0</v>
      </c>
      <c r="CG901">
        <v>0</v>
      </c>
      <c r="CH901">
        <v>40117.344000000012</v>
      </c>
      <c r="CI901">
        <v>361056.09600000002</v>
      </c>
      <c r="CJ901">
        <v>401173.44000000006</v>
      </c>
      <c r="CK901">
        <v>3134.1675000000005</v>
      </c>
    </row>
    <row r="902" spans="62:89" x14ac:dyDescent="0.25">
      <c r="BJ902" s="1" t="s">
        <v>1923</v>
      </c>
      <c r="BK902" s="1" t="s">
        <v>1924</v>
      </c>
      <c r="BL902" s="1" t="str">
        <f>VLOOKUP(BK902,INVENTARIOHABITTA[#All],8,FALSE)</f>
        <v>PREMIUM AA</v>
      </c>
      <c r="BO902" s="1" t="s">
        <v>3405</v>
      </c>
      <c r="BP902" s="1" t="s">
        <v>8572</v>
      </c>
      <c r="BQ902" s="1" t="s">
        <v>7638</v>
      </c>
      <c r="BR902" s="1" t="s">
        <v>7655</v>
      </c>
      <c r="BS902" s="1" t="s">
        <v>17</v>
      </c>
      <c r="BT902">
        <v>103</v>
      </c>
      <c r="BU902" s="1" t="s">
        <v>7</v>
      </c>
      <c r="BV902" s="1" t="s">
        <v>1961</v>
      </c>
      <c r="BW902">
        <v>128</v>
      </c>
      <c r="BX902" s="1" t="s">
        <v>7864</v>
      </c>
      <c r="BY902">
        <v>4178.8900000000003</v>
      </c>
      <c r="BZ902">
        <v>534897.92000000004</v>
      </c>
      <c r="CA902">
        <v>0.25</v>
      </c>
      <c r="CB902">
        <v>3134.1675000000005</v>
      </c>
      <c r="CC902">
        <v>401173.44000000006</v>
      </c>
      <c r="CD902">
        <v>0.10000000000000002</v>
      </c>
      <c r="CE902">
        <v>40117.344000000012</v>
      </c>
      <c r="CF902">
        <v>0</v>
      </c>
      <c r="CG902">
        <v>0</v>
      </c>
      <c r="CH902">
        <v>40117.344000000012</v>
      </c>
      <c r="CI902">
        <v>361056.09600000002</v>
      </c>
      <c r="CJ902">
        <v>401173.44000000006</v>
      </c>
      <c r="CK902">
        <v>3134.1675000000005</v>
      </c>
    </row>
    <row r="903" spans="62:89" x14ac:dyDescent="0.25">
      <c r="BJ903" s="1" t="s">
        <v>1925</v>
      </c>
      <c r="BK903" s="1" t="s">
        <v>1926</v>
      </c>
      <c r="BL903" s="1" t="str">
        <f>VLOOKUP(BK903,INVENTARIOHABITTA[#All],8,FALSE)</f>
        <v>PREMIUM AA</v>
      </c>
      <c r="BO903" s="1" t="s">
        <v>3407</v>
      </c>
      <c r="BP903" s="1" t="s">
        <v>8573</v>
      </c>
      <c r="BQ903" s="1" t="s">
        <v>7638</v>
      </c>
      <c r="BR903" s="1" t="s">
        <v>7655</v>
      </c>
      <c r="BS903" s="1" t="s">
        <v>17</v>
      </c>
      <c r="BT903">
        <v>104</v>
      </c>
      <c r="BU903" s="1" t="s">
        <v>7</v>
      </c>
      <c r="BV903" s="1" t="s">
        <v>1961</v>
      </c>
      <c r="BW903">
        <v>128</v>
      </c>
      <c r="BX903" s="1" t="s">
        <v>7864</v>
      </c>
      <c r="BY903">
        <v>4178.8900000000003</v>
      </c>
      <c r="BZ903">
        <v>534897.92000000004</v>
      </c>
      <c r="CA903">
        <v>0.25</v>
      </c>
      <c r="CB903">
        <v>3134.1675000000005</v>
      </c>
      <c r="CC903">
        <v>401173.44000000006</v>
      </c>
      <c r="CD903">
        <v>0.10000000000000002</v>
      </c>
      <c r="CE903">
        <v>40117.344000000012</v>
      </c>
      <c r="CF903">
        <v>0</v>
      </c>
      <c r="CG903">
        <v>0</v>
      </c>
      <c r="CH903">
        <v>40117.344000000012</v>
      </c>
      <c r="CI903">
        <v>361056.09600000002</v>
      </c>
      <c r="CJ903">
        <v>401173.44000000006</v>
      </c>
      <c r="CK903">
        <v>3134.1675000000005</v>
      </c>
    </row>
    <row r="904" spans="62:89" x14ac:dyDescent="0.25">
      <c r="BJ904" s="1" t="s">
        <v>1927</v>
      </c>
      <c r="BK904" s="1" t="s">
        <v>1928</v>
      </c>
      <c r="BL904" s="1" t="str">
        <f>VLOOKUP(BK904,INVENTARIOHABITTA[#All],8,FALSE)</f>
        <v>PREMIUM AA</v>
      </c>
      <c r="BO904" s="1" t="s">
        <v>3409</v>
      </c>
      <c r="BP904" s="1" t="s">
        <v>8574</v>
      </c>
      <c r="BQ904" s="1" t="s">
        <v>7638</v>
      </c>
      <c r="BR904" s="1" t="s">
        <v>7655</v>
      </c>
      <c r="BS904" s="1" t="s">
        <v>17</v>
      </c>
      <c r="BT904">
        <v>105</v>
      </c>
      <c r="BU904" s="1" t="s">
        <v>7</v>
      </c>
      <c r="BV904" s="1" t="s">
        <v>1961</v>
      </c>
      <c r="BW904">
        <v>128</v>
      </c>
      <c r="BX904" s="1" t="s">
        <v>7864</v>
      </c>
      <c r="BY904">
        <v>4178.8900000000003</v>
      </c>
      <c r="BZ904">
        <v>534897.92000000004</v>
      </c>
      <c r="CA904">
        <v>0.25</v>
      </c>
      <c r="CB904">
        <v>3134.1675000000005</v>
      </c>
      <c r="CC904">
        <v>401173.44000000006</v>
      </c>
      <c r="CD904">
        <v>0.10000000000000002</v>
      </c>
      <c r="CE904">
        <v>40117.344000000012</v>
      </c>
      <c r="CF904">
        <v>0.1</v>
      </c>
      <c r="CG904">
        <v>4011.7344000000012</v>
      </c>
      <c r="CH904">
        <v>36105.609600000011</v>
      </c>
      <c r="CI904">
        <v>361056.09600000002</v>
      </c>
      <c r="CJ904">
        <v>397161.70560000004</v>
      </c>
      <c r="CK904">
        <v>3102.8258250000003</v>
      </c>
    </row>
    <row r="905" spans="62:89" x14ac:dyDescent="0.25">
      <c r="BJ905" s="1" t="s">
        <v>1929</v>
      </c>
      <c r="BK905" s="1" t="s">
        <v>1930</v>
      </c>
      <c r="BL905" s="1" t="str">
        <f>VLOOKUP(BK905,INVENTARIOHABITTA[#All],8,FALSE)</f>
        <v>PREMIUM AA</v>
      </c>
      <c r="BO905" s="1" t="s">
        <v>3411</v>
      </c>
      <c r="BP905" s="1" t="s">
        <v>8575</v>
      </c>
      <c r="BQ905" s="1" t="s">
        <v>7638</v>
      </c>
      <c r="BR905" s="1" t="s">
        <v>7655</v>
      </c>
      <c r="BS905" s="1" t="s">
        <v>17</v>
      </c>
      <c r="BT905">
        <v>106</v>
      </c>
      <c r="BU905" s="1" t="s">
        <v>7</v>
      </c>
      <c r="BV905" s="1" t="s">
        <v>1961</v>
      </c>
      <c r="BW905">
        <v>128</v>
      </c>
      <c r="BX905" s="1" t="s">
        <v>7864</v>
      </c>
      <c r="BY905">
        <v>4178.8900000000003</v>
      </c>
      <c r="BZ905">
        <v>534897.92000000004</v>
      </c>
      <c r="CA905">
        <v>0.25</v>
      </c>
      <c r="CB905">
        <v>3134.1675000000005</v>
      </c>
      <c r="CC905">
        <v>401173.44000000006</v>
      </c>
      <c r="CD905">
        <v>0.10000000000000002</v>
      </c>
      <c r="CE905">
        <v>40117.344000000012</v>
      </c>
      <c r="CF905">
        <v>0.1</v>
      </c>
      <c r="CG905">
        <v>4011.7344000000012</v>
      </c>
      <c r="CH905">
        <v>36105.609600000011</v>
      </c>
      <c r="CI905">
        <v>361056.09600000002</v>
      </c>
      <c r="CJ905">
        <v>397161.70560000004</v>
      </c>
      <c r="CK905">
        <v>3102.8258250000003</v>
      </c>
    </row>
    <row r="906" spans="62:89" x14ac:dyDescent="0.25">
      <c r="BJ906" s="1" t="s">
        <v>1931</v>
      </c>
      <c r="BK906" s="1" t="s">
        <v>1932</v>
      </c>
      <c r="BL906" s="1" t="str">
        <f>VLOOKUP(BK906,INVENTARIOHABITTA[#All],8,FALSE)</f>
        <v>PREMIUM AA</v>
      </c>
      <c r="BO906" s="1" t="s">
        <v>3413</v>
      </c>
      <c r="BP906" s="1" t="s">
        <v>8576</v>
      </c>
      <c r="BQ906" s="1" t="s">
        <v>7638</v>
      </c>
      <c r="BR906" s="1" t="s">
        <v>7655</v>
      </c>
      <c r="BS906" s="1" t="s">
        <v>17</v>
      </c>
      <c r="BT906">
        <v>107</v>
      </c>
      <c r="BU906" s="1" t="s">
        <v>7</v>
      </c>
      <c r="BV906" s="1" t="s">
        <v>1961</v>
      </c>
      <c r="BW906">
        <v>128</v>
      </c>
      <c r="BX906" s="1" t="s">
        <v>7864</v>
      </c>
      <c r="BY906">
        <v>4178.8900000000003</v>
      </c>
      <c r="BZ906">
        <v>534897.92000000004</v>
      </c>
      <c r="CA906">
        <v>0.25</v>
      </c>
      <c r="CB906">
        <v>3134.1675000000005</v>
      </c>
      <c r="CC906">
        <v>401173.44000000006</v>
      </c>
      <c r="CD906">
        <v>0.10000000000000002</v>
      </c>
      <c r="CE906">
        <v>40117.344000000012</v>
      </c>
      <c r="CF906">
        <v>0.1</v>
      </c>
      <c r="CG906">
        <v>4011.7344000000012</v>
      </c>
      <c r="CH906">
        <v>36105.609600000011</v>
      </c>
      <c r="CI906">
        <v>361056.09600000002</v>
      </c>
      <c r="CJ906">
        <v>397161.70560000004</v>
      </c>
      <c r="CK906">
        <v>3102.8258250000003</v>
      </c>
    </row>
    <row r="907" spans="62:89" x14ac:dyDescent="0.25">
      <c r="BJ907" s="1" t="s">
        <v>1933</v>
      </c>
      <c r="BK907" s="1" t="s">
        <v>1934</v>
      </c>
      <c r="BL907" s="1" t="str">
        <f>VLOOKUP(BK907,INVENTARIOHABITTA[#All],8,FALSE)</f>
        <v>PREMIUM AA</v>
      </c>
      <c r="BO907" s="1" t="s">
        <v>3415</v>
      </c>
      <c r="BP907" s="1" t="s">
        <v>8577</v>
      </c>
      <c r="BQ907" s="1" t="s">
        <v>7638</v>
      </c>
      <c r="BR907" s="1" t="s">
        <v>7655</v>
      </c>
      <c r="BS907" s="1" t="s">
        <v>17</v>
      </c>
      <c r="BT907">
        <v>108</v>
      </c>
      <c r="BU907" s="1" t="s">
        <v>7</v>
      </c>
      <c r="BV907" s="1" t="s">
        <v>1961</v>
      </c>
      <c r="BW907">
        <v>128</v>
      </c>
      <c r="BX907" s="1" t="s">
        <v>7642</v>
      </c>
      <c r="BY907">
        <v>5770.3</v>
      </c>
      <c r="BZ907">
        <v>738598.40000000002</v>
      </c>
      <c r="CA907">
        <v>0.3</v>
      </c>
      <c r="CB907">
        <v>4039.21</v>
      </c>
      <c r="CC907">
        <v>517018.88</v>
      </c>
      <c r="CD907">
        <v>0.10000000000000002</v>
      </c>
      <c r="CE907">
        <v>51701.888000000014</v>
      </c>
      <c r="CF907">
        <v>0.1</v>
      </c>
      <c r="CG907">
        <v>5170.1888000000017</v>
      </c>
      <c r="CH907">
        <v>46531.69920000001</v>
      </c>
      <c r="CI907">
        <v>465316.99199999997</v>
      </c>
      <c r="CJ907">
        <v>511848.6912</v>
      </c>
      <c r="CK907">
        <v>3998.8179</v>
      </c>
    </row>
    <row r="908" spans="62:89" x14ac:dyDescent="0.25">
      <c r="BJ908" s="1" t="s">
        <v>1935</v>
      </c>
      <c r="BK908" s="1" t="s">
        <v>1936</v>
      </c>
      <c r="BL908" s="1" t="str">
        <f>VLOOKUP(BK908,INVENTARIOHABITTA[#All],8,FALSE)</f>
        <v>PREMIUM AA</v>
      </c>
      <c r="BP908" s="1" t="s">
        <v>8577</v>
      </c>
      <c r="BQ908" s="1" t="s">
        <v>7638</v>
      </c>
      <c r="BR908" s="1" t="s">
        <v>7655</v>
      </c>
      <c r="BS908" s="1" t="s">
        <v>17</v>
      </c>
      <c r="BT908">
        <v>108</v>
      </c>
      <c r="BU908" s="1" t="s">
        <v>7</v>
      </c>
      <c r="BV908" s="1" t="s">
        <v>1961</v>
      </c>
      <c r="BW908">
        <v>128</v>
      </c>
      <c r="BX908" s="1" t="s">
        <v>7864</v>
      </c>
      <c r="BY908">
        <v>4178.8900000000003</v>
      </c>
      <c r="BZ908">
        <v>534897.92000000004</v>
      </c>
      <c r="CA908">
        <v>0.25</v>
      </c>
      <c r="CB908">
        <v>3134.1675000000005</v>
      </c>
      <c r="CC908">
        <v>401173.44000000006</v>
      </c>
      <c r="CD908">
        <v>0.10000000000000002</v>
      </c>
      <c r="CE908">
        <v>40117.344000000012</v>
      </c>
      <c r="CF908">
        <v>0.1</v>
      </c>
      <c r="CG908">
        <v>4011.7344000000012</v>
      </c>
      <c r="CH908">
        <v>36105.609600000011</v>
      </c>
      <c r="CI908">
        <v>361056.09600000002</v>
      </c>
      <c r="CJ908">
        <v>397161.70560000004</v>
      </c>
      <c r="CK908">
        <v>3102.8258250000003</v>
      </c>
    </row>
    <row r="909" spans="62:89" x14ac:dyDescent="0.25">
      <c r="BJ909" s="1" t="s">
        <v>1937</v>
      </c>
      <c r="BK909" s="1" t="s">
        <v>1938</v>
      </c>
      <c r="BL909" s="1" t="str">
        <f>VLOOKUP(BK909,INVENTARIOHABITTA[#All],8,FALSE)</f>
        <v>PREMIUM AA</v>
      </c>
      <c r="BO909" s="1" t="s">
        <v>3417</v>
      </c>
      <c r="BP909" s="1" t="s">
        <v>8578</v>
      </c>
      <c r="BQ909" s="1" t="s">
        <v>7638</v>
      </c>
      <c r="BR909" s="1" t="s">
        <v>7655</v>
      </c>
      <c r="BS909" s="1" t="s">
        <v>17</v>
      </c>
      <c r="BT909">
        <v>109</v>
      </c>
      <c r="BU909" s="1" t="s">
        <v>7</v>
      </c>
      <c r="BV909" s="1" t="s">
        <v>1961</v>
      </c>
      <c r="BW909">
        <v>128</v>
      </c>
      <c r="BX909" s="1" t="s">
        <v>46</v>
      </c>
      <c r="BY909">
        <v>6060</v>
      </c>
      <c r="BZ909">
        <v>775680</v>
      </c>
      <c r="CA909">
        <v>0.3</v>
      </c>
      <c r="CB909">
        <v>4242</v>
      </c>
      <c r="CC909">
        <v>542976</v>
      </c>
      <c r="CD909">
        <v>0.10000000000000002</v>
      </c>
      <c r="CE909">
        <v>54297.600000000013</v>
      </c>
      <c r="CF909">
        <v>0</v>
      </c>
      <c r="CG909">
        <v>0</v>
      </c>
      <c r="CH909">
        <v>54297.600000000013</v>
      </c>
      <c r="CI909">
        <v>488678.39999999997</v>
      </c>
      <c r="CJ909">
        <v>542976</v>
      </c>
      <c r="CK909">
        <v>4242</v>
      </c>
    </row>
    <row r="910" spans="62:89" x14ac:dyDescent="0.25">
      <c r="BJ910" s="1" t="s">
        <v>1939</v>
      </c>
      <c r="BK910" s="1" t="s">
        <v>1940</v>
      </c>
      <c r="BL910" s="1" t="str">
        <f>VLOOKUP(BK910,INVENTARIOHABITTA[#All],8,FALSE)</f>
        <v>PREMIUM AA</v>
      </c>
      <c r="BP910" s="1" t="s">
        <v>8578</v>
      </c>
      <c r="BQ910" s="1" t="s">
        <v>7638</v>
      </c>
      <c r="BR910" s="1" t="s">
        <v>7655</v>
      </c>
      <c r="BS910" s="1" t="s">
        <v>17</v>
      </c>
      <c r="BT910">
        <v>109</v>
      </c>
      <c r="BU910" s="1" t="s">
        <v>7</v>
      </c>
      <c r="BV910" s="1" t="s">
        <v>1961</v>
      </c>
      <c r="BW910">
        <v>128</v>
      </c>
      <c r="BY910">
        <v>4178.8900000000003</v>
      </c>
      <c r="BZ910">
        <v>534897.92000000004</v>
      </c>
      <c r="CA910">
        <v>0.25</v>
      </c>
      <c r="CB910">
        <v>3134.1675000000005</v>
      </c>
      <c r="CC910">
        <v>401173.44000000006</v>
      </c>
      <c r="CD910">
        <v>0.10000000000000002</v>
      </c>
      <c r="CE910">
        <v>40117.344000000012</v>
      </c>
      <c r="CF910">
        <v>0</v>
      </c>
      <c r="CG910">
        <v>0</v>
      </c>
      <c r="CH910">
        <v>40117.344000000012</v>
      </c>
      <c r="CI910">
        <v>361056.09600000002</v>
      </c>
      <c r="CJ910">
        <v>401173.44000000006</v>
      </c>
      <c r="CK910">
        <v>3134.1675000000005</v>
      </c>
    </row>
    <row r="911" spans="62:89" x14ac:dyDescent="0.25">
      <c r="BJ911" s="1" t="s">
        <v>1941</v>
      </c>
      <c r="BK911" s="1" t="s">
        <v>1942</v>
      </c>
      <c r="BL911" s="1" t="str">
        <f>VLOOKUP(BK911,INVENTARIOHABITTA[#All],8,FALSE)</f>
        <v>PREMIUM AA</v>
      </c>
      <c r="BO911" s="1" t="s">
        <v>3419</v>
      </c>
      <c r="BP911" s="1" t="s">
        <v>8579</v>
      </c>
      <c r="BQ911" s="1" t="s">
        <v>7638</v>
      </c>
      <c r="BR911" s="1" t="s">
        <v>7655</v>
      </c>
      <c r="BS911" s="1" t="s">
        <v>17</v>
      </c>
      <c r="BT911">
        <v>110</v>
      </c>
      <c r="BU911" s="1" t="s">
        <v>7</v>
      </c>
      <c r="BV911" s="1" t="s">
        <v>1961</v>
      </c>
      <c r="BW911">
        <v>128</v>
      </c>
      <c r="BX911" s="1" t="s">
        <v>7864</v>
      </c>
      <c r="BY911">
        <v>4178.8900000000003</v>
      </c>
      <c r="BZ911">
        <v>534897.92000000004</v>
      </c>
      <c r="CA911">
        <v>0.25</v>
      </c>
      <c r="CB911">
        <v>3134.1675000000005</v>
      </c>
      <c r="CC911">
        <v>401173.44000000006</v>
      </c>
      <c r="CD911">
        <v>0.38500000000000001</v>
      </c>
      <c r="CE911">
        <v>154451.77440000002</v>
      </c>
      <c r="CF911">
        <v>2.5974025974025979E-2</v>
      </c>
      <c r="CG911">
        <v>4011.7344000000016</v>
      </c>
      <c r="CH911">
        <v>150440.04</v>
      </c>
      <c r="CI911">
        <v>246721.66560000004</v>
      </c>
      <c r="CJ911">
        <v>397161.70560000004</v>
      </c>
      <c r="CK911">
        <v>3102.8258250000003</v>
      </c>
    </row>
    <row r="912" spans="62:89" x14ac:dyDescent="0.25">
      <c r="BJ912" s="1" t="s">
        <v>1943</v>
      </c>
      <c r="BK912" s="1" t="s">
        <v>1944</v>
      </c>
      <c r="BL912" s="1" t="str">
        <f>VLOOKUP(BK912,INVENTARIOHABITTA[#All],8,FALSE)</f>
        <v>PREMIUM AA</v>
      </c>
      <c r="BO912" s="1" t="s">
        <v>3421</v>
      </c>
      <c r="BP912" s="1" t="s">
        <v>8580</v>
      </c>
      <c r="BQ912" s="1" t="s">
        <v>7638</v>
      </c>
      <c r="BR912" s="1" t="s">
        <v>7655</v>
      </c>
      <c r="BS912" s="1" t="s">
        <v>17</v>
      </c>
      <c r="BT912">
        <v>111</v>
      </c>
      <c r="BU912" s="1" t="s">
        <v>7</v>
      </c>
      <c r="BV912" s="1" t="s">
        <v>1961</v>
      </c>
      <c r="BW912">
        <v>128</v>
      </c>
      <c r="BX912" s="1" t="s">
        <v>7864</v>
      </c>
      <c r="BY912">
        <v>4178.8900000000003</v>
      </c>
      <c r="BZ912">
        <v>534897.92000000004</v>
      </c>
      <c r="CA912">
        <v>0.25</v>
      </c>
      <c r="CB912">
        <v>3134.1675000000005</v>
      </c>
      <c r="CC912">
        <v>401173.44000000006</v>
      </c>
      <c r="CD912">
        <v>0.10000000000000002</v>
      </c>
      <c r="CE912">
        <v>40117.344000000012</v>
      </c>
      <c r="CF912">
        <v>0</v>
      </c>
      <c r="CG912">
        <v>0</v>
      </c>
      <c r="CH912">
        <v>40117.344000000012</v>
      </c>
      <c r="CI912">
        <v>361056.09600000002</v>
      </c>
      <c r="CJ912">
        <v>401173.44000000006</v>
      </c>
      <c r="CK912">
        <v>3134.1675000000005</v>
      </c>
    </row>
    <row r="913" spans="62:89" x14ac:dyDescent="0.25">
      <c r="BJ913" s="1" t="s">
        <v>1945</v>
      </c>
      <c r="BK913" s="1" t="s">
        <v>1946</v>
      </c>
      <c r="BL913" s="1" t="str">
        <f>VLOOKUP(BK913,INVENTARIOHABITTA[#All],8,FALSE)</f>
        <v>PREMIUM AA</v>
      </c>
      <c r="BO913" s="1" t="s">
        <v>3423</v>
      </c>
      <c r="BP913" s="1" t="s">
        <v>8581</v>
      </c>
      <c r="BQ913" s="1" t="s">
        <v>7638</v>
      </c>
      <c r="BR913" s="1" t="s">
        <v>7655</v>
      </c>
      <c r="BS913" s="1" t="s">
        <v>17</v>
      </c>
      <c r="BT913">
        <v>112</v>
      </c>
      <c r="BU913" s="1" t="s">
        <v>7</v>
      </c>
      <c r="BV913" s="1" t="s">
        <v>146</v>
      </c>
      <c r="BW913">
        <v>138.18</v>
      </c>
      <c r="BX913" s="1" t="s">
        <v>7864</v>
      </c>
      <c r="BY913">
        <v>4387.83</v>
      </c>
      <c r="BZ913">
        <v>606310.34940000006</v>
      </c>
      <c r="CA913">
        <v>0.25</v>
      </c>
      <c r="CB913">
        <v>3290.8724999999999</v>
      </c>
      <c r="CC913">
        <v>454732.76205000002</v>
      </c>
      <c r="CD913">
        <v>0.1</v>
      </c>
      <c r="CE913">
        <v>45473.276205000002</v>
      </c>
      <c r="CF913">
        <v>0</v>
      </c>
      <c r="CG913">
        <v>0</v>
      </c>
      <c r="CH913">
        <v>45473.276205000002</v>
      </c>
      <c r="CI913">
        <v>409259.48584500002</v>
      </c>
      <c r="CJ913">
        <v>454732.76205000002</v>
      </c>
      <c r="CK913">
        <v>3290.8724999999999</v>
      </c>
    </row>
    <row r="914" spans="62:89" x14ac:dyDescent="0.25">
      <c r="BJ914" s="1" t="s">
        <v>1947</v>
      </c>
      <c r="BK914" s="1" t="s">
        <v>1948</v>
      </c>
      <c r="BL914" s="1" t="str">
        <f>VLOOKUP(BK914,INVENTARIOHABITTA[#All],8,FALSE)</f>
        <v>PREMIUM A</v>
      </c>
      <c r="BO914" s="1" t="s">
        <v>3425</v>
      </c>
      <c r="BP914" s="1" t="s">
        <v>8582</v>
      </c>
      <c r="BQ914" s="1" t="s">
        <v>7638</v>
      </c>
      <c r="BR914" s="1" t="s">
        <v>7655</v>
      </c>
      <c r="BS914" s="1" t="s">
        <v>18</v>
      </c>
      <c r="BT914">
        <v>1</v>
      </c>
      <c r="BU914" s="1" t="s">
        <v>7</v>
      </c>
      <c r="BV914" s="1" t="s">
        <v>171</v>
      </c>
      <c r="BW914">
        <v>200</v>
      </c>
      <c r="BX914" s="1" t="s">
        <v>7864</v>
      </c>
      <c r="BY914">
        <v>4387.83</v>
      </c>
      <c r="BZ914">
        <v>877566</v>
      </c>
      <c r="CA914">
        <v>0.25</v>
      </c>
      <c r="CB914">
        <v>3290.8724999999999</v>
      </c>
      <c r="CC914">
        <v>658174.5</v>
      </c>
      <c r="CD914">
        <v>9.9999999999999992E-2</v>
      </c>
      <c r="CE914">
        <v>65817.45</v>
      </c>
      <c r="CF914">
        <v>0</v>
      </c>
      <c r="CG914">
        <v>0</v>
      </c>
      <c r="CH914">
        <v>65817.45</v>
      </c>
      <c r="CI914">
        <v>592357.05000000005</v>
      </c>
      <c r="CJ914">
        <v>658174.5</v>
      </c>
      <c r="CK914">
        <v>3290.8724999999999</v>
      </c>
    </row>
    <row r="915" spans="62:89" x14ac:dyDescent="0.25">
      <c r="BJ915" s="1" t="s">
        <v>1949</v>
      </c>
      <c r="BK915" s="1" t="s">
        <v>1950</v>
      </c>
      <c r="BL915" s="1" t="str">
        <f>VLOOKUP(BK915,INVENTARIOHABITTA[#All],8,FALSE)</f>
        <v>ESTANDAR A</v>
      </c>
      <c r="BO915" s="1" t="s">
        <v>3427</v>
      </c>
      <c r="BP915" s="1" t="s">
        <v>8583</v>
      </c>
      <c r="BQ915" s="1" t="s">
        <v>7638</v>
      </c>
      <c r="BR915" s="1" t="s">
        <v>7655</v>
      </c>
      <c r="BS915" s="1" t="s">
        <v>18</v>
      </c>
      <c r="BT915">
        <v>2</v>
      </c>
      <c r="BU915" s="1" t="s">
        <v>7</v>
      </c>
      <c r="BV915" s="1" t="s">
        <v>260</v>
      </c>
      <c r="BW915">
        <v>200</v>
      </c>
      <c r="BX915" s="1" t="s">
        <v>7864</v>
      </c>
      <c r="BY915">
        <v>4178.8900000000003</v>
      </c>
      <c r="BZ915">
        <v>835778.00000000012</v>
      </c>
      <c r="CA915">
        <v>0.25</v>
      </c>
      <c r="CB915">
        <v>3134.1675000000005</v>
      </c>
      <c r="CC915">
        <v>626833.50000000012</v>
      </c>
      <c r="CD915">
        <v>0.1</v>
      </c>
      <c r="CE915">
        <v>62683.350000000013</v>
      </c>
      <c r="CF915">
        <v>0.2</v>
      </c>
      <c r="CG915">
        <v>12536.670000000004</v>
      </c>
      <c r="CH915">
        <v>50146.680000000008</v>
      </c>
      <c r="CI915">
        <v>564150.15000000014</v>
      </c>
      <c r="CJ915">
        <v>614296.83000000019</v>
      </c>
      <c r="CK915">
        <v>3071.4841500000011</v>
      </c>
    </row>
    <row r="916" spans="62:89" x14ac:dyDescent="0.25">
      <c r="BJ916" s="1" t="s">
        <v>1951</v>
      </c>
      <c r="BK916" s="1" t="s">
        <v>1952</v>
      </c>
      <c r="BL916" s="1" t="str">
        <f>VLOOKUP(BK916,INVENTARIOHABITTA[#All],8,FALSE)</f>
        <v>ESTANDAR A</v>
      </c>
      <c r="BO916" s="1" t="s">
        <v>3429</v>
      </c>
      <c r="BP916" s="1" t="s">
        <v>8584</v>
      </c>
      <c r="BQ916" s="1" t="s">
        <v>7638</v>
      </c>
      <c r="BR916" s="1" t="s">
        <v>7655</v>
      </c>
      <c r="BS916" s="1" t="s">
        <v>18</v>
      </c>
      <c r="BT916">
        <v>3</v>
      </c>
      <c r="BU916" s="1" t="s">
        <v>7</v>
      </c>
      <c r="BV916" s="1" t="s">
        <v>260</v>
      </c>
      <c r="BW916">
        <v>200</v>
      </c>
      <c r="BX916" s="1" t="s">
        <v>46</v>
      </c>
      <c r="BY916">
        <v>6060</v>
      </c>
      <c r="BZ916">
        <v>1212000</v>
      </c>
      <c r="CA916">
        <v>0.25</v>
      </c>
      <c r="CB916">
        <v>4545</v>
      </c>
      <c r="CC916">
        <v>909000</v>
      </c>
      <c r="CD916">
        <v>0.1</v>
      </c>
      <c r="CE916">
        <v>90900</v>
      </c>
      <c r="CF916">
        <v>0.1</v>
      </c>
      <c r="CG916">
        <v>9090</v>
      </c>
      <c r="CH916">
        <v>81810</v>
      </c>
      <c r="CI916">
        <v>818100</v>
      </c>
      <c r="CJ916">
        <v>899910</v>
      </c>
      <c r="CK916">
        <v>4499.55</v>
      </c>
    </row>
    <row r="917" spans="62:89" x14ac:dyDescent="0.25">
      <c r="BJ917" s="1" t="s">
        <v>1953</v>
      </c>
      <c r="BK917" s="1" t="s">
        <v>1954</v>
      </c>
      <c r="BL917" s="1" t="str">
        <f>VLOOKUP(BK917,INVENTARIOHABITTA[#All],8,FALSE)</f>
        <v>ESTANDAR A</v>
      </c>
      <c r="BP917" s="1" t="s">
        <v>8584</v>
      </c>
      <c r="BQ917" s="1" t="s">
        <v>7638</v>
      </c>
      <c r="BR917" s="1" t="s">
        <v>7655</v>
      </c>
      <c r="BS917" s="1" t="s">
        <v>18</v>
      </c>
      <c r="BT917">
        <v>3</v>
      </c>
      <c r="BU917" s="1" t="s">
        <v>7</v>
      </c>
      <c r="BV917" s="1" t="s">
        <v>260</v>
      </c>
      <c r="BW917">
        <v>200</v>
      </c>
      <c r="BY917">
        <v>4178.8900000000003</v>
      </c>
      <c r="BZ917">
        <v>835778.00000000012</v>
      </c>
      <c r="CA917">
        <v>0.25</v>
      </c>
      <c r="CB917">
        <v>3134.1675000000005</v>
      </c>
      <c r="CC917">
        <v>626833.50000000012</v>
      </c>
      <c r="CD917">
        <v>0.1</v>
      </c>
      <c r="CE917">
        <v>62683.350000000013</v>
      </c>
      <c r="CF917">
        <v>0.1</v>
      </c>
      <c r="CG917">
        <v>12536.670000000004</v>
      </c>
      <c r="CH917">
        <v>50146.680000000008</v>
      </c>
      <c r="CI917">
        <v>564150.15000000014</v>
      </c>
      <c r="CJ917">
        <v>614296.83000000019</v>
      </c>
      <c r="CK917">
        <v>3071.4841500000011</v>
      </c>
    </row>
    <row r="918" spans="62:89" x14ac:dyDescent="0.25">
      <c r="BJ918" s="1" t="s">
        <v>1955</v>
      </c>
      <c r="BK918" s="1" t="s">
        <v>1956</v>
      </c>
      <c r="BL918" s="1" t="str">
        <f>VLOOKUP(BK918,INVENTARIOHABITTA[#All],8,FALSE)</f>
        <v>PREMIUM A</v>
      </c>
      <c r="BP918" s="1" t="s">
        <v>8585</v>
      </c>
      <c r="BQ918" s="1" t="s">
        <v>7638</v>
      </c>
      <c r="BR918" s="1" t="s">
        <v>7655</v>
      </c>
      <c r="BS918" s="1" t="s">
        <v>18</v>
      </c>
      <c r="BT918">
        <v>4</v>
      </c>
      <c r="BU918" s="1" t="s">
        <v>7</v>
      </c>
      <c r="BV918" s="1" t="s">
        <v>260</v>
      </c>
      <c r="BW918">
        <v>200</v>
      </c>
      <c r="BX918" s="1" t="s">
        <v>7864</v>
      </c>
      <c r="BY918">
        <v>4178.8900000000003</v>
      </c>
      <c r="BZ918">
        <v>835778.00000000012</v>
      </c>
      <c r="CA918">
        <v>0.25</v>
      </c>
      <c r="CB918">
        <v>3134.1675000000005</v>
      </c>
      <c r="CC918">
        <v>626833.50000000012</v>
      </c>
      <c r="CD918">
        <v>0.1</v>
      </c>
      <c r="CE918">
        <v>62683.350000000013</v>
      </c>
      <c r="CF918">
        <v>0.1</v>
      </c>
      <c r="CG918">
        <v>6268.3350000000019</v>
      </c>
      <c r="CH918">
        <v>56415.015000000014</v>
      </c>
      <c r="CI918">
        <v>564150.15000000014</v>
      </c>
      <c r="CJ918">
        <v>620565.16500000015</v>
      </c>
      <c r="CK918">
        <v>3102.8258250000008</v>
      </c>
    </row>
    <row r="919" spans="62:89" x14ac:dyDescent="0.25">
      <c r="BJ919" s="1" t="s">
        <v>1957</v>
      </c>
      <c r="BK919" s="1" t="s">
        <v>1958</v>
      </c>
      <c r="BL919" s="1" t="str">
        <f>VLOOKUP(BK919,INVENTARIOHABITTA[#All],8,FALSE)</f>
        <v>PREMIUM A</v>
      </c>
      <c r="BO919" s="1" t="s">
        <v>3431</v>
      </c>
      <c r="BP919" s="1" t="s">
        <v>8586</v>
      </c>
      <c r="BQ919" s="1" t="s">
        <v>7638</v>
      </c>
      <c r="BR919" s="1" t="s">
        <v>7655</v>
      </c>
      <c r="BS919" s="1" t="s">
        <v>18</v>
      </c>
      <c r="BT919" t="s">
        <v>7662</v>
      </c>
      <c r="BU919" s="1" t="s">
        <v>7</v>
      </c>
      <c r="BV919" s="1" t="s">
        <v>260</v>
      </c>
      <c r="BW919">
        <v>200</v>
      </c>
      <c r="BX919" s="1" t="s">
        <v>7864</v>
      </c>
      <c r="BY919">
        <v>4178.8900000000003</v>
      </c>
      <c r="BZ919">
        <v>835778.00000000012</v>
      </c>
      <c r="CA919">
        <v>0.25</v>
      </c>
      <c r="CB919">
        <v>3134.1675000000005</v>
      </c>
      <c r="CC919">
        <v>626833.50000000012</v>
      </c>
      <c r="CD919">
        <v>0.1</v>
      </c>
      <c r="CE919">
        <v>62683.350000000013</v>
      </c>
      <c r="CF919">
        <v>0.1</v>
      </c>
      <c r="CG919">
        <v>6268.3350000000019</v>
      </c>
      <c r="CH919">
        <v>56415.015000000014</v>
      </c>
      <c r="CI919">
        <v>564150.15000000014</v>
      </c>
      <c r="CJ919">
        <v>620565.16500000015</v>
      </c>
      <c r="CK919">
        <v>3102.8258250000008</v>
      </c>
    </row>
    <row r="920" spans="62:89" x14ac:dyDescent="0.25">
      <c r="BJ920" s="1" t="s">
        <v>1959</v>
      </c>
      <c r="BK920" s="1" t="s">
        <v>1960</v>
      </c>
      <c r="BL920" s="1" t="str">
        <f>VLOOKUP(BK920,INVENTARIOHABITTA[#All],8,FALSE)</f>
        <v xml:space="preserve">ESTANDAR A </v>
      </c>
      <c r="BO920" s="1" t="s">
        <v>3433</v>
      </c>
      <c r="BP920" s="1" t="s">
        <v>8587</v>
      </c>
      <c r="BQ920" s="1" t="s">
        <v>7638</v>
      </c>
      <c r="BR920" s="1" t="s">
        <v>7655</v>
      </c>
      <c r="BS920" s="1" t="s">
        <v>18</v>
      </c>
      <c r="BT920">
        <v>5</v>
      </c>
      <c r="BU920" s="1" t="s">
        <v>7</v>
      </c>
      <c r="BV920" s="1" t="s">
        <v>260</v>
      </c>
      <c r="BW920">
        <v>200</v>
      </c>
      <c r="BX920" s="1" t="s">
        <v>7864</v>
      </c>
      <c r="BY920">
        <v>4178.8900000000003</v>
      </c>
      <c r="BZ920">
        <v>835778.00000000012</v>
      </c>
      <c r="CA920">
        <v>0.25</v>
      </c>
      <c r="CB920">
        <v>3134.1675000000005</v>
      </c>
      <c r="CC920">
        <v>626833.50000000012</v>
      </c>
      <c r="CD920">
        <v>0.26525118711747209</v>
      </c>
      <c r="CE920">
        <v>166268.32999999996</v>
      </c>
      <c r="CF920">
        <v>3.7700114026525698E-2</v>
      </c>
      <c r="CG920">
        <v>6268.3350000000019</v>
      </c>
      <c r="CH920">
        <v>159999.99499999997</v>
      </c>
      <c r="CI920">
        <v>460565.17000000016</v>
      </c>
      <c r="CJ920">
        <v>620565.16500000015</v>
      </c>
      <c r="CK920">
        <v>3102.8258250000008</v>
      </c>
    </row>
    <row r="921" spans="62:89" x14ac:dyDescent="0.25">
      <c r="BJ921" s="1" t="s">
        <v>1962</v>
      </c>
      <c r="BK921" s="1" t="s">
        <v>1963</v>
      </c>
      <c r="BL921" s="1" t="str">
        <f>VLOOKUP(BK921,INVENTARIOHABITTA[#All],8,FALSE)</f>
        <v>PREMIUM A</v>
      </c>
      <c r="BO921" s="1" t="s">
        <v>3435</v>
      </c>
      <c r="BP921" s="1" t="s">
        <v>8588</v>
      </c>
      <c r="BQ921" s="1" t="s">
        <v>7638</v>
      </c>
      <c r="BR921" s="1" t="s">
        <v>7655</v>
      </c>
      <c r="BS921" s="1" t="s">
        <v>18</v>
      </c>
      <c r="BT921">
        <v>6</v>
      </c>
      <c r="BU921" s="1" t="s">
        <v>7</v>
      </c>
      <c r="BV921" s="1" t="s">
        <v>260</v>
      </c>
      <c r="BW921">
        <v>200</v>
      </c>
      <c r="BX921" s="1" t="s">
        <v>7864</v>
      </c>
      <c r="BY921">
        <v>4178.8900000000003</v>
      </c>
      <c r="BZ921">
        <v>835778.00000000012</v>
      </c>
      <c r="CA921">
        <v>0.25</v>
      </c>
      <c r="CB921">
        <v>3134.1675000000005</v>
      </c>
      <c r="CC921">
        <v>626833.50000000012</v>
      </c>
      <c r="CD921">
        <v>0.1</v>
      </c>
      <c r="CE921">
        <v>62683.350000000013</v>
      </c>
      <c r="CF921">
        <v>0.1</v>
      </c>
      <c r="CG921">
        <v>6268.3350000000019</v>
      </c>
      <c r="CH921">
        <v>56415.015000000014</v>
      </c>
      <c r="CI921">
        <v>564150.15000000014</v>
      </c>
      <c r="CJ921">
        <v>620565.16500000015</v>
      </c>
      <c r="CK921">
        <v>3102.8258250000008</v>
      </c>
    </row>
    <row r="922" spans="62:89" x14ac:dyDescent="0.25">
      <c r="BJ922" s="1" t="s">
        <v>1964</v>
      </c>
      <c r="BK922" s="1" t="s">
        <v>1965</v>
      </c>
      <c r="BL922" s="1" t="str">
        <f>VLOOKUP(BK922,INVENTARIOHABITTA[#All],8,FALSE)</f>
        <v xml:space="preserve">ESTANDAR A </v>
      </c>
      <c r="BP922" s="1" t="s">
        <v>8589</v>
      </c>
      <c r="BQ922" s="1" t="s">
        <v>7638</v>
      </c>
      <c r="BR922" s="1" t="s">
        <v>7655</v>
      </c>
      <c r="BS922" s="1" t="s">
        <v>18</v>
      </c>
      <c r="BT922">
        <v>7</v>
      </c>
      <c r="BU922" s="1" t="s">
        <v>7</v>
      </c>
      <c r="BV922" s="1" t="s">
        <v>171</v>
      </c>
      <c r="BW922">
        <v>200</v>
      </c>
      <c r="BX922" s="1" t="s">
        <v>7864</v>
      </c>
      <c r="BY922">
        <v>4387.83</v>
      </c>
      <c r="BZ922">
        <v>877566</v>
      </c>
      <c r="CA922">
        <v>0.25</v>
      </c>
      <c r="CB922">
        <v>3290.8724999999999</v>
      </c>
      <c r="CC922">
        <v>658174.5</v>
      </c>
      <c r="CD922">
        <v>9.9999999999999992E-2</v>
      </c>
      <c r="CE922">
        <v>65817.45</v>
      </c>
      <c r="CF922">
        <v>0.1</v>
      </c>
      <c r="CG922">
        <v>6581.7449999999999</v>
      </c>
      <c r="CH922">
        <v>59235.704999999994</v>
      </c>
      <c r="CI922">
        <v>592357.05000000005</v>
      </c>
      <c r="CJ922">
        <v>651592.755</v>
      </c>
      <c r="CK922">
        <v>3257.9637750000002</v>
      </c>
    </row>
    <row r="923" spans="62:89" x14ac:dyDescent="0.25">
      <c r="BJ923" s="1" t="s">
        <v>1966</v>
      </c>
      <c r="BK923" s="1" t="s">
        <v>1967</v>
      </c>
      <c r="BL923" s="1" t="str">
        <f>VLOOKUP(BK923,INVENTARIOHABITTA[#All],8,FALSE)</f>
        <v xml:space="preserve">ESTANDAR A </v>
      </c>
      <c r="BO923" s="1" t="s">
        <v>3437</v>
      </c>
      <c r="BP923" s="1" t="s">
        <v>8590</v>
      </c>
      <c r="BQ923" s="1" t="s">
        <v>7638</v>
      </c>
      <c r="BR923" s="1" t="s">
        <v>7655</v>
      </c>
      <c r="BS923" s="1" t="s">
        <v>18</v>
      </c>
      <c r="BT923" t="s">
        <v>7843</v>
      </c>
      <c r="BU923" s="1" t="s">
        <v>7</v>
      </c>
      <c r="BV923" s="1" t="s">
        <v>171</v>
      </c>
      <c r="BW923">
        <v>239.45</v>
      </c>
      <c r="BX923" s="1" t="s">
        <v>7864</v>
      </c>
      <c r="BY923">
        <v>3257.9637750000002</v>
      </c>
      <c r="BZ923">
        <v>780119.42592375004</v>
      </c>
      <c r="CA923">
        <v>0</v>
      </c>
      <c r="CB923">
        <v>3257.9637750000002</v>
      </c>
      <c r="CC923">
        <v>780119.42592375004</v>
      </c>
      <c r="CD923">
        <v>0.21142365453173712</v>
      </c>
      <c r="CE923">
        <v>164935.70000000001</v>
      </c>
      <c r="CF923">
        <v>0</v>
      </c>
      <c r="CG923">
        <v>0</v>
      </c>
      <c r="CH923">
        <v>164935.70000000001</v>
      </c>
      <c r="CI923">
        <v>615183.72592375008</v>
      </c>
      <c r="CJ923">
        <v>780119.42592375004</v>
      </c>
      <c r="CK923">
        <v>3257.9637750000002</v>
      </c>
    </row>
    <row r="924" spans="62:89" x14ac:dyDescent="0.25">
      <c r="BJ924" s="1" t="s">
        <v>1968</v>
      </c>
      <c r="BK924" s="1" t="s">
        <v>1969</v>
      </c>
      <c r="BL924" s="1" t="str">
        <f>VLOOKUP(BK924,INVENTARIOHABITTA[#All],8,FALSE)</f>
        <v>PREMIUM A</v>
      </c>
      <c r="BO924" s="1" t="s">
        <v>3439</v>
      </c>
      <c r="BP924" s="1" t="s">
        <v>8591</v>
      </c>
      <c r="BQ924" s="1" t="s">
        <v>7638</v>
      </c>
      <c r="BR924" s="1" t="s">
        <v>7655</v>
      </c>
      <c r="BS924" s="1" t="s">
        <v>18</v>
      </c>
      <c r="BT924">
        <v>8</v>
      </c>
      <c r="BU924" s="1" t="s">
        <v>7</v>
      </c>
      <c r="BV924" s="1" t="s">
        <v>171</v>
      </c>
      <c r="BW924">
        <v>200</v>
      </c>
      <c r="BX924" s="1" t="s">
        <v>7864</v>
      </c>
      <c r="BY924">
        <v>4387.83</v>
      </c>
      <c r="BZ924">
        <v>877566</v>
      </c>
      <c r="CA924">
        <v>0.25</v>
      </c>
      <c r="CB924">
        <v>3290.8724999999999</v>
      </c>
      <c r="CC924">
        <v>658174.5</v>
      </c>
      <c r="CD924">
        <v>9.9999999999999992E-2</v>
      </c>
      <c r="CE924">
        <v>65817.45</v>
      </c>
      <c r="CF924">
        <v>0</v>
      </c>
      <c r="CG924">
        <v>0</v>
      </c>
      <c r="CH924">
        <v>65817.45</v>
      </c>
      <c r="CI924">
        <v>592357.05000000005</v>
      </c>
      <c r="CJ924">
        <v>658174.5</v>
      </c>
      <c r="CK924">
        <v>3290.8724999999999</v>
      </c>
    </row>
    <row r="925" spans="62:89" x14ac:dyDescent="0.25">
      <c r="BJ925" s="1" t="s">
        <v>1970</v>
      </c>
      <c r="BK925" s="1" t="s">
        <v>1971</v>
      </c>
      <c r="BL925" s="1" t="str">
        <f>VLOOKUP(BK925,INVENTARIOHABITTA[#All],8,FALSE)</f>
        <v>PREMIUM AA</v>
      </c>
      <c r="BP925" s="1" t="s">
        <v>8592</v>
      </c>
      <c r="BQ925" s="1" t="s">
        <v>7638</v>
      </c>
      <c r="BR925" s="1" t="s">
        <v>7655</v>
      </c>
      <c r="BS925" s="1" t="s">
        <v>18</v>
      </c>
      <c r="BT925">
        <v>9</v>
      </c>
      <c r="BU925" s="1" t="s">
        <v>7</v>
      </c>
      <c r="BV925" s="1" t="s">
        <v>171</v>
      </c>
      <c r="BW925">
        <v>200</v>
      </c>
      <c r="BX925" s="1" t="s">
        <v>8292</v>
      </c>
      <c r="BY925">
        <v>5029</v>
      </c>
      <c r="BZ925">
        <v>1005800</v>
      </c>
      <c r="CA925">
        <v>0.25</v>
      </c>
      <c r="CB925">
        <v>3771.75</v>
      </c>
      <c r="CC925">
        <v>754350</v>
      </c>
      <c r="CD925">
        <v>0.1</v>
      </c>
      <c r="CE925">
        <v>75435</v>
      </c>
      <c r="CF925">
        <v>0.1</v>
      </c>
      <c r="CG925">
        <v>7543.5</v>
      </c>
      <c r="CH925">
        <v>67891.5</v>
      </c>
      <c r="CI925">
        <v>678915</v>
      </c>
      <c r="CJ925">
        <v>746806.5</v>
      </c>
      <c r="CK925">
        <v>3734.0324999999998</v>
      </c>
    </row>
    <row r="926" spans="62:89" x14ac:dyDescent="0.25">
      <c r="BJ926" s="1" t="s">
        <v>1972</v>
      </c>
      <c r="BK926" s="1" t="s">
        <v>1973</v>
      </c>
      <c r="BL926" s="1" t="str">
        <f>VLOOKUP(BK926,INVENTARIOHABITTA[#All],8,FALSE)</f>
        <v>PREMIUM A</v>
      </c>
      <c r="BO926" s="1" t="s">
        <v>3441</v>
      </c>
      <c r="BP926" s="1" t="s">
        <v>8593</v>
      </c>
      <c r="BQ926" s="1" t="s">
        <v>7638</v>
      </c>
      <c r="BR926" s="1" t="s">
        <v>7650</v>
      </c>
      <c r="BS926" s="1" t="s">
        <v>22</v>
      </c>
      <c r="BT926" t="s">
        <v>8594</v>
      </c>
      <c r="BU926" s="1" t="s">
        <v>7</v>
      </c>
      <c r="BV926" s="1" t="s">
        <v>171</v>
      </c>
      <c r="BW926">
        <v>200</v>
      </c>
      <c r="BX926" s="1" t="s">
        <v>8292</v>
      </c>
      <c r="BY926">
        <v>5029</v>
      </c>
      <c r="BZ926">
        <v>1005800</v>
      </c>
      <c r="CA926">
        <v>0.25</v>
      </c>
      <c r="CB926">
        <v>3771.75</v>
      </c>
      <c r="CC926">
        <v>754350</v>
      </c>
      <c r="CD926">
        <v>0.1</v>
      </c>
      <c r="CE926">
        <v>75435</v>
      </c>
      <c r="CF926">
        <v>0.1</v>
      </c>
      <c r="CG926">
        <v>7543.5</v>
      </c>
      <c r="CH926">
        <v>67891.5</v>
      </c>
      <c r="CI926">
        <v>678915</v>
      </c>
      <c r="CJ926">
        <v>746806.5</v>
      </c>
      <c r="CK926">
        <v>3734.0324999999998</v>
      </c>
    </row>
    <row r="927" spans="62:89" x14ac:dyDescent="0.25">
      <c r="BJ927" s="1" t="s">
        <v>1974</v>
      </c>
      <c r="BK927" s="1" t="s">
        <v>1975</v>
      </c>
      <c r="BL927" s="1" t="str">
        <f>VLOOKUP(BK927,INVENTARIOHABITTA[#All],8,FALSE)</f>
        <v xml:space="preserve">ESTANDAR A </v>
      </c>
      <c r="BO927" s="1" t="s">
        <v>3443</v>
      </c>
      <c r="BP927" s="1" t="s">
        <v>8595</v>
      </c>
      <c r="BQ927" s="1" t="s">
        <v>7638</v>
      </c>
      <c r="BR927" s="1" t="s">
        <v>7655</v>
      </c>
      <c r="BS927" s="1" t="s">
        <v>18</v>
      </c>
      <c r="BT927">
        <v>10</v>
      </c>
      <c r="BU927" s="1" t="s">
        <v>7</v>
      </c>
      <c r="BV927" s="1" t="s">
        <v>171</v>
      </c>
      <c r="BW927">
        <v>200</v>
      </c>
      <c r="BX927" s="1" t="s">
        <v>7864</v>
      </c>
      <c r="BY927">
        <v>4387.83</v>
      </c>
      <c r="BZ927">
        <v>877566</v>
      </c>
      <c r="CA927">
        <v>0.25</v>
      </c>
      <c r="CB927">
        <v>3290.8724999999999</v>
      </c>
      <c r="CC927">
        <v>658174.5</v>
      </c>
      <c r="CD927">
        <v>9.9999999999999992E-2</v>
      </c>
      <c r="CE927">
        <v>65817.45</v>
      </c>
      <c r="CF927">
        <v>0</v>
      </c>
      <c r="CG927">
        <v>0</v>
      </c>
      <c r="CH927">
        <v>65817.45</v>
      </c>
      <c r="CI927">
        <v>592357.05000000005</v>
      </c>
      <c r="CJ927">
        <v>658174.5</v>
      </c>
      <c r="CK927">
        <v>3290.8724999999999</v>
      </c>
    </row>
    <row r="928" spans="62:89" x14ac:dyDescent="0.25">
      <c r="BJ928" s="1" t="s">
        <v>1976</v>
      </c>
      <c r="BK928" s="1" t="s">
        <v>1977</v>
      </c>
      <c r="BL928" s="1" t="str">
        <f>VLOOKUP(BK928,INVENTARIOHABITTA[#All],8,FALSE)</f>
        <v xml:space="preserve">ESTANDAR A </v>
      </c>
      <c r="BP928" s="1" t="s">
        <v>8596</v>
      </c>
      <c r="BQ928" s="1" t="s">
        <v>7638</v>
      </c>
      <c r="BR928" s="1" t="s">
        <v>7655</v>
      </c>
      <c r="BS928" s="1" t="s">
        <v>18</v>
      </c>
      <c r="BT928">
        <v>11</v>
      </c>
      <c r="BU928" s="1" t="s">
        <v>7</v>
      </c>
      <c r="BV928" s="1" t="s">
        <v>171</v>
      </c>
      <c r="BW928">
        <v>278.66000000000003</v>
      </c>
      <c r="BX928" s="1" t="s">
        <v>7864</v>
      </c>
      <c r="BY928">
        <v>4387.83</v>
      </c>
      <c r="BZ928">
        <v>1222712.7078</v>
      </c>
      <c r="CA928">
        <v>0.25</v>
      </c>
      <c r="CB928">
        <v>3290.8724999999999</v>
      </c>
      <c r="CC928">
        <v>917034.5308500001</v>
      </c>
      <c r="CD928">
        <v>0.1</v>
      </c>
      <c r="CE928">
        <v>91703.453085000016</v>
      </c>
      <c r="CF928">
        <v>0.1</v>
      </c>
      <c r="CG928">
        <v>9170.3453085000019</v>
      </c>
      <c r="CH928">
        <v>82533.107776500008</v>
      </c>
      <c r="CI928">
        <v>825331.07776500005</v>
      </c>
      <c r="CJ928">
        <v>907864.1855415001</v>
      </c>
      <c r="CK928">
        <v>3257.9637750000002</v>
      </c>
    </row>
    <row r="929" spans="62:89" x14ac:dyDescent="0.25">
      <c r="BJ929" s="1" t="s">
        <v>1978</v>
      </c>
      <c r="BK929" s="1" t="s">
        <v>1979</v>
      </c>
      <c r="BL929" s="1" t="str">
        <f>VLOOKUP(BK929,INVENTARIOHABITTA[#All],8,FALSE)</f>
        <v xml:space="preserve">ESTANDAR A </v>
      </c>
      <c r="BO929" s="1" t="s">
        <v>3445</v>
      </c>
      <c r="BP929" s="1" t="s">
        <v>8597</v>
      </c>
      <c r="BQ929" s="1" t="s">
        <v>7638</v>
      </c>
      <c r="BR929" s="1" t="s">
        <v>7690</v>
      </c>
      <c r="BS929" s="1" t="s">
        <v>15</v>
      </c>
      <c r="BT929" t="s">
        <v>7667</v>
      </c>
      <c r="BU929" s="1" t="s">
        <v>7</v>
      </c>
      <c r="BV929" s="1" t="s">
        <v>171</v>
      </c>
      <c r="BW929">
        <v>335</v>
      </c>
      <c r="BX929" s="1" t="s">
        <v>7864</v>
      </c>
      <c r="BY929">
        <v>3257.9637750000002</v>
      </c>
      <c r="BZ929">
        <v>1091417.8646250002</v>
      </c>
      <c r="CA929">
        <v>0</v>
      </c>
      <c r="CB929">
        <v>3257.9637750000002</v>
      </c>
      <c r="CC929">
        <v>1091417.8646250002</v>
      </c>
      <c r="CD929">
        <v>0.21015191104536957</v>
      </c>
      <c r="CE929">
        <v>229363.55000000025</v>
      </c>
      <c r="CF929">
        <v>0</v>
      </c>
      <c r="CG929">
        <v>0</v>
      </c>
      <c r="CH929">
        <v>229363.55000000025</v>
      </c>
      <c r="CI929">
        <v>862054.31462499988</v>
      </c>
      <c r="CJ929">
        <v>1091417.8646250002</v>
      </c>
      <c r="CK929">
        <v>3257.9637750000006</v>
      </c>
    </row>
    <row r="930" spans="62:89" x14ac:dyDescent="0.25">
      <c r="BJ930" s="1" t="s">
        <v>1980</v>
      </c>
      <c r="BK930" s="1" t="s">
        <v>1981</v>
      </c>
      <c r="BL930" s="1" t="str">
        <f>VLOOKUP(BK930,INVENTARIOHABITTA[#All],8,FALSE)</f>
        <v xml:space="preserve">ESTANDAR A </v>
      </c>
      <c r="BP930" s="1" t="s">
        <v>8597</v>
      </c>
      <c r="BQ930" s="1" t="s">
        <v>7638</v>
      </c>
      <c r="BR930" s="1" t="s">
        <v>7690</v>
      </c>
      <c r="BS930" s="1" t="s">
        <v>15</v>
      </c>
      <c r="BT930" t="s">
        <v>7667</v>
      </c>
      <c r="BU930" s="1" t="s">
        <v>7</v>
      </c>
      <c r="BV930" s="1" t="s">
        <v>171</v>
      </c>
      <c r="BW930">
        <v>335</v>
      </c>
      <c r="BX930" s="1" t="s">
        <v>7864</v>
      </c>
      <c r="BY930">
        <v>3257.9637750000002</v>
      </c>
      <c r="BZ930">
        <v>1091417.8646250002</v>
      </c>
      <c r="CA930">
        <v>0</v>
      </c>
      <c r="CB930">
        <v>3257.9637750000002</v>
      </c>
      <c r="CC930">
        <v>1091417.8646250002</v>
      </c>
      <c r="CD930">
        <v>0.21015191104536957</v>
      </c>
      <c r="CE930">
        <v>229363.55000000025</v>
      </c>
      <c r="CF930">
        <v>0</v>
      </c>
      <c r="CG930">
        <v>0</v>
      </c>
      <c r="CH930">
        <v>229363.55000000025</v>
      </c>
      <c r="CI930">
        <v>862054.31462499988</v>
      </c>
      <c r="CJ930">
        <v>1091417.8646250002</v>
      </c>
      <c r="CK930">
        <v>3257.9637750000006</v>
      </c>
    </row>
    <row r="931" spans="62:89" x14ac:dyDescent="0.25">
      <c r="BJ931" s="1" t="s">
        <v>1982</v>
      </c>
      <c r="BK931" s="1" t="s">
        <v>1983</v>
      </c>
      <c r="BL931" s="1" t="str">
        <f>VLOOKUP(BK931,INVENTARIOHABITTA[#All],8,FALSE)</f>
        <v>ESTANDAR A</v>
      </c>
      <c r="BO931" s="1" t="s">
        <v>3447</v>
      </c>
      <c r="BP931" s="1" t="s">
        <v>8598</v>
      </c>
      <c r="BQ931" s="1" t="s">
        <v>7638</v>
      </c>
      <c r="BR931" s="1" t="s">
        <v>7655</v>
      </c>
      <c r="BS931" s="1" t="s">
        <v>18</v>
      </c>
      <c r="BT931">
        <v>12</v>
      </c>
      <c r="BU931" s="1" t="s">
        <v>7</v>
      </c>
      <c r="BV931" s="1" t="s">
        <v>171</v>
      </c>
      <c r="BW931">
        <v>264.61</v>
      </c>
      <c r="BX931" s="1" t="s">
        <v>7764</v>
      </c>
      <c r="BY931">
        <v>4700</v>
      </c>
      <c r="BZ931">
        <v>1243667</v>
      </c>
      <c r="CA931">
        <v>0.25</v>
      </c>
      <c r="CB931">
        <v>3525</v>
      </c>
      <c r="CC931">
        <v>932750.25</v>
      </c>
      <c r="CD931">
        <v>0.1</v>
      </c>
      <c r="CE931">
        <v>93275.025000000009</v>
      </c>
      <c r="CF931">
        <v>9.9999999999999992E-2</v>
      </c>
      <c r="CG931">
        <v>9327.5025000000005</v>
      </c>
      <c r="CH931">
        <v>83947.522500000006</v>
      </c>
      <c r="CI931">
        <v>839475.22499999998</v>
      </c>
      <c r="CJ931">
        <v>923422.74749999994</v>
      </c>
      <c r="CK931">
        <v>3489.7499999999995</v>
      </c>
    </row>
    <row r="932" spans="62:89" x14ac:dyDescent="0.25">
      <c r="BJ932" s="1" t="s">
        <v>1984</v>
      </c>
      <c r="BK932" s="1" t="s">
        <v>1985</v>
      </c>
      <c r="BL932" s="1" t="str">
        <f>VLOOKUP(BK932,INVENTARIOHABITTA[#All],8,FALSE)</f>
        <v xml:space="preserve">ESTANDAR A </v>
      </c>
      <c r="BO932" s="1" t="s">
        <v>3449</v>
      </c>
      <c r="BP932" s="1" t="s">
        <v>8599</v>
      </c>
      <c r="BQ932" s="1" t="s">
        <v>7638</v>
      </c>
      <c r="BR932" s="1" t="s">
        <v>7655</v>
      </c>
      <c r="BS932" s="1" t="s">
        <v>18</v>
      </c>
      <c r="BT932">
        <v>13</v>
      </c>
      <c r="BU932" s="1" t="s">
        <v>7</v>
      </c>
      <c r="BV932" s="1" t="s">
        <v>260</v>
      </c>
      <c r="BW932">
        <v>225</v>
      </c>
      <c r="BX932" s="1" t="s">
        <v>7864</v>
      </c>
      <c r="BY932">
        <v>4178.8900000000003</v>
      </c>
      <c r="BZ932">
        <v>940250.25000000012</v>
      </c>
      <c r="CA932">
        <v>0.25</v>
      </c>
      <c r="CB932">
        <v>3134.1675000000005</v>
      </c>
      <c r="CC932">
        <v>705187.68750000012</v>
      </c>
      <c r="CD932">
        <v>0.1</v>
      </c>
      <c r="CE932">
        <v>70518.768750000017</v>
      </c>
      <c r="CF932">
        <v>0.2</v>
      </c>
      <c r="CG932">
        <v>14103.753750000003</v>
      </c>
      <c r="CH932">
        <v>56415.015000000014</v>
      </c>
      <c r="CI932">
        <v>634668.90875000006</v>
      </c>
      <c r="CJ932">
        <v>691083.92375000007</v>
      </c>
      <c r="CK932">
        <v>3071.4841055555557</v>
      </c>
    </row>
    <row r="933" spans="62:89" x14ac:dyDescent="0.25">
      <c r="BJ933" s="1" t="s">
        <v>1986</v>
      </c>
      <c r="BK933" s="1" t="s">
        <v>1987</v>
      </c>
      <c r="BL933" s="1" t="str">
        <f>VLOOKUP(BK933,INVENTARIOHABITTA[#All],8,FALSE)</f>
        <v xml:space="preserve">ESTANDAR A </v>
      </c>
      <c r="BP933" s="1" t="s">
        <v>8600</v>
      </c>
      <c r="BQ933" s="1" t="s">
        <v>7638</v>
      </c>
      <c r="BR933" s="1" t="s">
        <v>7655</v>
      </c>
      <c r="BS933" s="1" t="s">
        <v>18</v>
      </c>
      <c r="BT933">
        <v>14</v>
      </c>
      <c r="BU933" s="1" t="s">
        <v>7</v>
      </c>
      <c r="BV933" s="1" t="s">
        <v>260</v>
      </c>
      <c r="BW933">
        <v>250</v>
      </c>
      <c r="BX933" s="1" t="s">
        <v>7864</v>
      </c>
      <c r="BY933">
        <v>4178.8900000000003</v>
      </c>
      <c r="BZ933">
        <v>1044722.5000000001</v>
      </c>
      <c r="CA933">
        <v>0.25</v>
      </c>
      <c r="CB933">
        <v>3134.1675000000005</v>
      </c>
      <c r="CC933">
        <v>783541.87500000012</v>
      </c>
      <c r="CD933">
        <v>0.1</v>
      </c>
      <c r="CE933">
        <v>78354.187500000015</v>
      </c>
      <c r="CF933">
        <v>0.1</v>
      </c>
      <c r="CG933">
        <v>7835.4187500000016</v>
      </c>
      <c r="CH933">
        <v>70518.768750000017</v>
      </c>
      <c r="CI933">
        <v>705187.68750000012</v>
      </c>
      <c r="CJ933">
        <v>775706.45625000016</v>
      </c>
      <c r="CK933">
        <v>3102.8258250000008</v>
      </c>
    </row>
    <row r="934" spans="62:89" x14ac:dyDescent="0.25">
      <c r="BJ934" s="1" t="s">
        <v>1988</v>
      </c>
      <c r="BK934" s="1" t="s">
        <v>1989</v>
      </c>
      <c r="BL934" s="1" t="str">
        <f>VLOOKUP(BK934,INVENTARIOHABITTA[#All],8,FALSE)</f>
        <v xml:space="preserve">ESTANDAR A </v>
      </c>
      <c r="BP934" s="1" t="s">
        <v>8601</v>
      </c>
      <c r="BQ934" s="1" t="s">
        <v>7638</v>
      </c>
      <c r="BR934" s="1" t="s">
        <v>7655</v>
      </c>
      <c r="BS934" s="1" t="s">
        <v>18</v>
      </c>
      <c r="BT934">
        <v>15</v>
      </c>
      <c r="BU934" s="1" t="s">
        <v>7</v>
      </c>
      <c r="BV934" s="1" t="s">
        <v>171</v>
      </c>
      <c r="BW934">
        <v>250</v>
      </c>
      <c r="BX934" s="1" t="s">
        <v>7864</v>
      </c>
      <c r="BY934">
        <v>4387.83</v>
      </c>
      <c r="BZ934">
        <v>1096957.5</v>
      </c>
      <c r="CA934">
        <v>0.25</v>
      </c>
      <c r="CB934">
        <v>3290.8724999999999</v>
      </c>
      <c r="CC934">
        <v>822718.125</v>
      </c>
      <c r="CD934">
        <v>0.1</v>
      </c>
      <c r="CE934">
        <v>82271.8125</v>
      </c>
      <c r="CF934">
        <v>0</v>
      </c>
      <c r="CG934">
        <v>0</v>
      </c>
      <c r="CH934">
        <v>82271.8125</v>
      </c>
      <c r="CI934">
        <v>740446.32250000001</v>
      </c>
      <c r="CJ934">
        <v>822718.13500000001</v>
      </c>
      <c r="CK934">
        <v>3290.8725399999998</v>
      </c>
    </row>
    <row r="935" spans="62:89" x14ac:dyDescent="0.25">
      <c r="BJ935" s="1" t="s">
        <v>1990</v>
      </c>
      <c r="BK935" s="1" t="s">
        <v>1991</v>
      </c>
      <c r="BL935" s="1" t="str">
        <f>VLOOKUP(BK935,INVENTARIOHABITTA[#All],8,FALSE)</f>
        <v xml:space="preserve">ESTANDAR A </v>
      </c>
      <c r="BO935" s="1" t="s">
        <v>3451</v>
      </c>
      <c r="BP935" s="1" t="s">
        <v>8602</v>
      </c>
      <c r="BQ935" s="1" t="s">
        <v>7638</v>
      </c>
      <c r="BR935" s="1" t="s">
        <v>7760</v>
      </c>
      <c r="BS935" s="1" t="s">
        <v>25</v>
      </c>
      <c r="BT935" t="s">
        <v>8603</v>
      </c>
      <c r="BU935" s="1" t="s">
        <v>7</v>
      </c>
      <c r="BV935" s="1" t="s">
        <v>171</v>
      </c>
      <c r="BW935">
        <v>279.22000000000003</v>
      </c>
      <c r="BX935" s="1" t="s">
        <v>7864</v>
      </c>
      <c r="BY935">
        <v>3290.8725399999998</v>
      </c>
      <c r="BZ935">
        <v>918877.43061879999</v>
      </c>
      <c r="CA935">
        <v>0</v>
      </c>
      <c r="CB935">
        <v>3290.8725399999998</v>
      </c>
      <c r="CC935">
        <v>918877.43061879999</v>
      </c>
      <c r="CD935">
        <v>0.22488561925048131</v>
      </c>
      <c r="CE935">
        <v>206642.32</v>
      </c>
      <c r="CF935">
        <v>0</v>
      </c>
      <c r="CG935">
        <v>0</v>
      </c>
      <c r="CH935">
        <v>206642.32</v>
      </c>
      <c r="CI935">
        <v>712235.12061879993</v>
      </c>
      <c r="CJ935">
        <v>918877.4406188</v>
      </c>
      <c r="CK935">
        <v>3290.8725758140531</v>
      </c>
    </row>
    <row r="936" spans="62:89" x14ac:dyDescent="0.25">
      <c r="BJ936" s="1" t="s">
        <v>1992</v>
      </c>
      <c r="BK936" s="1" t="s">
        <v>1993</v>
      </c>
      <c r="BL936" s="1" t="str">
        <f>VLOOKUP(BK936,INVENTARIOHABITTA[#All],8,FALSE)</f>
        <v xml:space="preserve">ESTANDAR A </v>
      </c>
      <c r="BP936" s="1" t="s">
        <v>8604</v>
      </c>
      <c r="BQ936" s="1" t="s">
        <v>7638</v>
      </c>
      <c r="BR936" s="1" t="s">
        <v>7655</v>
      </c>
      <c r="BS936" s="1" t="s">
        <v>18</v>
      </c>
      <c r="BT936">
        <v>16</v>
      </c>
      <c r="BU936" s="1" t="s">
        <v>7</v>
      </c>
      <c r="BV936" s="1" t="s">
        <v>171</v>
      </c>
      <c r="BW936">
        <v>250</v>
      </c>
      <c r="BX936" s="1" t="s">
        <v>7864</v>
      </c>
      <c r="BY936">
        <v>4387.83</v>
      </c>
      <c r="BZ936">
        <v>1096957.5</v>
      </c>
      <c r="CA936">
        <v>0.25</v>
      </c>
      <c r="CB936">
        <v>3290.8724999999999</v>
      </c>
      <c r="CC936">
        <v>822718.125</v>
      </c>
      <c r="CD936">
        <v>0.1</v>
      </c>
      <c r="CE936">
        <v>82271.8125</v>
      </c>
      <c r="CF936">
        <v>0.19999999999999998</v>
      </c>
      <c r="CG936">
        <v>16454.362499999999</v>
      </c>
      <c r="CH936">
        <v>65817.45</v>
      </c>
      <c r="CI936">
        <v>740446.3125</v>
      </c>
      <c r="CJ936">
        <v>806263.76249999995</v>
      </c>
      <c r="CK936">
        <v>3225.0550499999999</v>
      </c>
    </row>
    <row r="937" spans="62:89" x14ac:dyDescent="0.25">
      <c r="BJ937" s="1" t="s">
        <v>1994</v>
      </c>
      <c r="BK937" s="1" t="s">
        <v>1995</v>
      </c>
      <c r="BL937" s="1" t="str">
        <f>VLOOKUP(BK937,INVENTARIOHABITTA[#All],8,FALSE)</f>
        <v xml:space="preserve">ESTANDAR A </v>
      </c>
      <c r="BO937" s="1" t="s">
        <v>3453</v>
      </c>
      <c r="BP937" s="1" t="s">
        <v>8605</v>
      </c>
      <c r="BQ937" s="1" t="s">
        <v>7638</v>
      </c>
      <c r="BR937" s="1" t="s">
        <v>7655</v>
      </c>
      <c r="BS937" s="1" t="s">
        <v>18</v>
      </c>
      <c r="BT937" t="s">
        <v>8359</v>
      </c>
      <c r="BU937" s="1" t="s">
        <v>7</v>
      </c>
      <c r="BV937" s="1" t="s">
        <v>146</v>
      </c>
      <c r="BW937">
        <v>180</v>
      </c>
      <c r="BX937" s="1" t="s">
        <v>7864</v>
      </c>
      <c r="BY937">
        <v>3225.0550499999999</v>
      </c>
      <c r="BZ937">
        <v>580509.90899999999</v>
      </c>
      <c r="CA937">
        <v>0</v>
      </c>
      <c r="CB937">
        <v>3225.0550499999999</v>
      </c>
      <c r="CC937">
        <v>580509.90899999999</v>
      </c>
      <c r="CD937">
        <v>0.3401360199692991</v>
      </c>
      <c r="CE937">
        <v>197452.33</v>
      </c>
      <c r="CF937">
        <v>0</v>
      </c>
      <c r="CG937">
        <v>0</v>
      </c>
      <c r="CH937">
        <v>197452.33</v>
      </c>
      <c r="CI937">
        <v>383057.57900000003</v>
      </c>
      <c r="CJ937">
        <v>580509.90899999999</v>
      </c>
      <c r="CK937">
        <v>3225.0550499999999</v>
      </c>
    </row>
    <row r="938" spans="62:89" x14ac:dyDescent="0.25">
      <c r="BJ938" s="1" t="s">
        <v>1996</v>
      </c>
      <c r="BK938" s="1" t="s">
        <v>1997</v>
      </c>
      <c r="BL938" s="1" t="str">
        <f>VLOOKUP(BK938,INVENTARIOHABITTA[#All],8,FALSE)</f>
        <v xml:space="preserve">ESTANDAR A </v>
      </c>
      <c r="BO938" s="1" t="s">
        <v>3455</v>
      </c>
      <c r="BP938" s="1" t="s">
        <v>8606</v>
      </c>
      <c r="BQ938" s="1" t="s">
        <v>7638</v>
      </c>
      <c r="BR938" s="1" t="s">
        <v>7655</v>
      </c>
      <c r="BS938" s="1" t="s">
        <v>18</v>
      </c>
      <c r="BT938">
        <v>17</v>
      </c>
      <c r="BU938" s="1" t="s">
        <v>7</v>
      </c>
      <c r="BV938" s="1" t="s">
        <v>171</v>
      </c>
      <c r="BW938">
        <v>250</v>
      </c>
      <c r="BX938" s="1" t="s">
        <v>7864</v>
      </c>
      <c r="BY938">
        <v>4387.83</v>
      </c>
      <c r="BZ938">
        <v>1096957.5</v>
      </c>
      <c r="CA938">
        <v>0.25</v>
      </c>
      <c r="CB938">
        <v>3290.8724999999999</v>
      </c>
      <c r="CC938">
        <v>822718.125</v>
      </c>
      <c r="CD938">
        <v>0.1</v>
      </c>
      <c r="CE938">
        <v>82271.8125</v>
      </c>
      <c r="CF938">
        <v>0.19999999999999998</v>
      </c>
      <c r="CG938">
        <v>16454.362499999999</v>
      </c>
      <c r="CH938">
        <v>65817.45</v>
      </c>
      <c r="CI938">
        <v>740446.3125</v>
      </c>
      <c r="CJ938">
        <v>806263.76249999995</v>
      </c>
      <c r="CK938">
        <v>3225.0550499999999</v>
      </c>
    </row>
    <row r="939" spans="62:89" x14ac:dyDescent="0.25">
      <c r="BJ939" s="1" t="s">
        <v>1998</v>
      </c>
      <c r="BK939" s="1" t="s">
        <v>1999</v>
      </c>
      <c r="BL939" s="1" t="str">
        <f>VLOOKUP(BK939,INVENTARIOHABITTA[#All],8,FALSE)</f>
        <v xml:space="preserve">ESTANDAR A </v>
      </c>
      <c r="BP939" s="1" t="s">
        <v>8607</v>
      </c>
      <c r="BQ939" s="1" t="s">
        <v>7638</v>
      </c>
      <c r="BR939" s="1" t="s">
        <v>7655</v>
      </c>
      <c r="BS939" s="1" t="s">
        <v>18</v>
      </c>
      <c r="BT939">
        <v>18</v>
      </c>
      <c r="BU939" s="1" t="s">
        <v>7</v>
      </c>
      <c r="BV939" s="1" t="s">
        <v>171</v>
      </c>
      <c r="BW939">
        <v>250</v>
      </c>
      <c r="BX939" s="1" t="s">
        <v>7864</v>
      </c>
      <c r="BY939">
        <v>4387.83</v>
      </c>
      <c r="BZ939">
        <v>1096957.5</v>
      </c>
      <c r="CA939">
        <v>0.25</v>
      </c>
      <c r="CB939">
        <v>3290.8724999999999</v>
      </c>
      <c r="CC939">
        <v>822718.125</v>
      </c>
      <c r="CD939">
        <v>0.1</v>
      </c>
      <c r="CE939">
        <v>82271.8125</v>
      </c>
      <c r="CF939">
        <v>0.19999999999999998</v>
      </c>
      <c r="CG939">
        <v>16454.362499999999</v>
      </c>
      <c r="CH939">
        <v>65817.45</v>
      </c>
      <c r="CI939">
        <v>740446.3125</v>
      </c>
      <c r="CJ939">
        <v>806263.76249999995</v>
      </c>
      <c r="CK939">
        <v>3225.0550499999999</v>
      </c>
    </row>
    <row r="940" spans="62:89" x14ac:dyDescent="0.25">
      <c r="BJ940" s="1" t="s">
        <v>2000</v>
      </c>
      <c r="BK940" s="1" t="s">
        <v>2001</v>
      </c>
      <c r="BL940" s="1" t="str">
        <f>VLOOKUP(BK940,INVENTARIOHABITTA[#All],8,FALSE)</f>
        <v xml:space="preserve">ESTANDAR A </v>
      </c>
      <c r="BO940" s="1" t="s">
        <v>3457</v>
      </c>
      <c r="BP940" s="1" t="s">
        <v>8608</v>
      </c>
      <c r="BQ940" s="1" t="s">
        <v>7638</v>
      </c>
      <c r="BR940" s="1" t="s">
        <v>7650</v>
      </c>
      <c r="BS940" s="1" t="s">
        <v>22</v>
      </c>
      <c r="BT940" t="s">
        <v>8609</v>
      </c>
      <c r="BU940" s="1" t="s">
        <v>7</v>
      </c>
      <c r="BV940" s="1" t="s">
        <v>171</v>
      </c>
      <c r="BW940">
        <v>225</v>
      </c>
      <c r="BX940" s="1" t="s">
        <v>7864</v>
      </c>
      <c r="BY940">
        <v>3225.0550499999999</v>
      </c>
      <c r="BZ940">
        <v>725637.38624999998</v>
      </c>
      <c r="CA940">
        <v>0</v>
      </c>
      <c r="CB940">
        <v>3225.0550499999999</v>
      </c>
      <c r="CC940">
        <v>725637.38624999998</v>
      </c>
      <c r="CD940">
        <v>0</v>
      </c>
      <c r="CE940">
        <v>207351.62</v>
      </c>
      <c r="CF940">
        <v>0</v>
      </c>
      <c r="CG940">
        <v>0</v>
      </c>
      <c r="CH940">
        <v>207351.62</v>
      </c>
      <c r="CI940">
        <v>518285.76624999999</v>
      </c>
      <c r="CJ940">
        <v>725637.38624999998</v>
      </c>
      <c r="CK940">
        <v>3225.0550499999999</v>
      </c>
    </row>
    <row r="941" spans="62:89" x14ac:dyDescent="0.25">
      <c r="BJ941" s="1" t="s">
        <v>2002</v>
      </c>
      <c r="BK941" s="1" t="s">
        <v>2003</v>
      </c>
      <c r="BL941" s="1" t="str">
        <f>VLOOKUP(BK941,INVENTARIOHABITTA[#All],8,FALSE)</f>
        <v xml:space="preserve">ESTANDAR A </v>
      </c>
      <c r="BP941" s="1" t="s">
        <v>8610</v>
      </c>
      <c r="BQ941" s="1" t="s">
        <v>7638</v>
      </c>
      <c r="BR941" s="1" t="s">
        <v>7655</v>
      </c>
      <c r="BS941" s="1" t="s">
        <v>18</v>
      </c>
      <c r="BT941">
        <v>19</v>
      </c>
      <c r="BU941" s="1" t="s">
        <v>7</v>
      </c>
      <c r="BV941" s="1" t="s">
        <v>171</v>
      </c>
      <c r="BW941">
        <v>250</v>
      </c>
      <c r="BX941" s="1" t="s">
        <v>7864</v>
      </c>
      <c r="BY941">
        <v>4387.83</v>
      </c>
      <c r="BZ941">
        <v>1096957.5</v>
      </c>
      <c r="CA941">
        <v>0.3</v>
      </c>
      <c r="CB941">
        <v>3071.4809999999998</v>
      </c>
      <c r="CC941">
        <v>767870.25</v>
      </c>
      <c r="CD941">
        <v>0.1</v>
      </c>
      <c r="CE941">
        <v>76787.025000000009</v>
      </c>
      <c r="CF941">
        <v>0.1</v>
      </c>
      <c r="CG941">
        <v>7678.7025000000012</v>
      </c>
      <c r="CH941">
        <v>69108.322500000009</v>
      </c>
      <c r="CI941">
        <v>691083.22499999998</v>
      </c>
      <c r="CJ941">
        <v>760191.54749999999</v>
      </c>
      <c r="CK941">
        <v>3040.7661899999998</v>
      </c>
    </row>
    <row r="942" spans="62:89" x14ac:dyDescent="0.25">
      <c r="BJ942" s="1" t="s">
        <v>2004</v>
      </c>
      <c r="BK942" s="1" t="s">
        <v>2005</v>
      </c>
      <c r="BL942" s="1" t="str">
        <f>VLOOKUP(BK942,INVENTARIOHABITTA[#All],8,FALSE)</f>
        <v xml:space="preserve">ESTANDAR A </v>
      </c>
      <c r="BO942" s="1" t="s">
        <v>3459</v>
      </c>
      <c r="BP942" s="1" t="s">
        <v>8611</v>
      </c>
      <c r="BQ942" s="1" t="s">
        <v>7638</v>
      </c>
      <c r="BR942" s="1" t="s">
        <v>7690</v>
      </c>
      <c r="BS942" s="1" t="s">
        <v>15</v>
      </c>
      <c r="BT942" t="s">
        <v>7704</v>
      </c>
      <c r="BU942" s="1" t="s">
        <v>7</v>
      </c>
      <c r="BV942" s="1" t="s">
        <v>171</v>
      </c>
      <c r="BW942">
        <v>335</v>
      </c>
      <c r="BX942" s="1" t="s">
        <v>7864</v>
      </c>
      <c r="BY942">
        <v>3040.7661899999998</v>
      </c>
      <c r="BZ942">
        <v>1018656.6736499999</v>
      </c>
      <c r="CA942">
        <v>0</v>
      </c>
      <c r="CB942">
        <v>3040.7661899999998</v>
      </c>
      <c r="CC942">
        <v>1018656.6736499999</v>
      </c>
      <c r="CD942">
        <v>0.18468260687470756</v>
      </c>
      <c r="CE942">
        <v>188128.17000000019</v>
      </c>
      <c r="CF942">
        <v>0</v>
      </c>
      <c r="CG942">
        <v>0</v>
      </c>
      <c r="CH942">
        <v>188128.17000000019</v>
      </c>
      <c r="CI942">
        <v>830528.50364999974</v>
      </c>
      <c r="CJ942">
        <v>1018656.6736499999</v>
      </c>
      <c r="CK942">
        <v>3040.7661899999998</v>
      </c>
    </row>
    <row r="943" spans="62:89" x14ac:dyDescent="0.25">
      <c r="BJ943" s="1" t="s">
        <v>2006</v>
      </c>
      <c r="BK943" s="1" t="s">
        <v>2007</v>
      </c>
      <c r="BL943" s="1" t="str">
        <f>VLOOKUP(BK943,INVENTARIOHABITTA[#All],8,FALSE)</f>
        <v xml:space="preserve">ESTANDAR A </v>
      </c>
      <c r="BP943" s="1" t="s">
        <v>8611</v>
      </c>
      <c r="BQ943" s="1" t="s">
        <v>7638</v>
      </c>
      <c r="BR943" s="1" t="s">
        <v>7690</v>
      </c>
      <c r="BS943" s="1" t="s">
        <v>15</v>
      </c>
      <c r="BT943" t="s">
        <v>7704</v>
      </c>
      <c r="BU943" s="1" t="s">
        <v>7</v>
      </c>
      <c r="BV943" s="1" t="s">
        <v>171</v>
      </c>
      <c r="BW943">
        <v>335</v>
      </c>
      <c r="BX943" s="1" t="s">
        <v>7864</v>
      </c>
      <c r="BY943">
        <v>3040.7661899999998</v>
      </c>
      <c r="BZ943">
        <v>1018656.6736499999</v>
      </c>
      <c r="CA943">
        <v>0</v>
      </c>
      <c r="CB943">
        <v>3040.7661899999998</v>
      </c>
      <c r="CC943">
        <v>1018656.6736499999</v>
      </c>
      <c r="CD943">
        <v>0.18468260687470756</v>
      </c>
      <c r="CE943">
        <v>188128.17000000019</v>
      </c>
      <c r="CF943">
        <v>0</v>
      </c>
      <c r="CG943">
        <v>0</v>
      </c>
      <c r="CH943">
        <v>188128.17000000019</v>
      </c>
      <c r="CI943">
        <v>830528.50364999974</v>
      </c>
      <c r="CJ943">
        <v>1018656.6736499999</v>
      </c>
      <c r="CK943">
        <v>3040.7661899999998</v>
      </c>
    </row>
    <row r="944" spans="62:89" x14ac:dyDescent="0.25">
      <c r="BJ944" s="1" t="s">
        <v>2008</v>
      </c>
      <c r="BK944" s="1" t="s">
        <v>2009</v>
      </c>
      <c r="BL944" s="1" t="str">
        <f>VLOOKUP(BK944,INVENTARIOHABITTA[#All],8,FALSE)</f>
        <v>ESTANDAR AA</v>
      </c>
      <c r="BP944" s="1" t="s">
        <v>8612</v>
      </c>
      <c r="BQ944" s="1" t="s">
        <v>7638</v>
      </c>
      <c r="BR944" s="1" t="s">
        <v>7655</v>
      </c>
      <c r="BS944" s="1" t="s">
        <v>18</v>
      </c>
      <c r="BT944">
        <v>20</v>
      </c>
      <c r="BU944" s="1" t="s">
        <v>7</v>
      </c>
      <c r="BV944" s="1" t="s">
        <v>171</v>
      </c>
      <c r="BW944">
        <v>200</v>
      </c>
      <c r="BX944" s="1" t="s">
        <v>7864</v>
      </c>
      <c r="BY944">
        <v>4387.83</v>
      </c>
      <c r="BZ944">
        <v>877566</v>
      </c>
      <c r="CA944">
        <v>0.25</v>
      </c>
      <c r="CB944">
        <v>3290.8724999999999</v>
      </c>
      <c r="CC944">
        <v>658174.5</v>
      </c>
      <c r="CD944">
        <v>9.9999999999999992E-2</v>
      </c>
      <c r="CE944">
        <v>65817.45</v>
      </c>
      <c r="CF944">
        <v>0.1</v>
      </c>
      <c r="CG944">
        <v>6581.7449999999999</v>
      </c>
      <c r="CH944">
        <v>59235.704999999994</v>
      </c>
      <c r="CI944">
        <v>592357.05000000005</v>
      </c>
      <c r="CJ944">
        <v>651592.755</v>
      </c>
      <c r="CK944">
        <v>3257.9637750000002</v>
      </c>
    </row>
    <row r="945" spans="62:89" x14ac:dyDescent="0.25">
      <c r="BJ945" s="1" t="s">
        <v>2010</v>
      </c>
      <c r="BK945" s="1" t="s">
        <v>2011</v>
      </c>
      <c r="BL945" s="1" t="str">
        <f>VLOOKUP(BK945,INVENTARIOHABITTA[#All],8,FALSE)</f>
        <v xml:space="preserve">ESTANDAR A </v>
      </c>
      <c r="BO945" s="1" t="s">
        <v>3461</v>
      </c>
      <c r="BP945" s="1" t="s">
        <v>8613</v>
      </c>
      <c r="BQ945" s="1" t="s">
        <v>7638</v>
      </c>
      <c r="BR945" s="1" t="s">
        <v>7655</v>
      </c>
      <c r="BS945" s="1" t="s">
        <v>18</v>
      </c>
      <c r="BT945" t="s">
        <v>8614</v>
      </c>
      <c r="BU945" s="1" t="s">
        <v>7</v>
      </c>
      <c r="BV945" s="1" t="s">
        <v>171</v>
      </c>
      <c r="BW945">
        <v>200</v>
      </c>
      <c r="BX945" s="1" t="s">
        <v>7864</v>
      </c>
      <c r="BY945">
        <v>4387.83</v>
      </c>
      <c r="BZ945">
        <v>877566</v>
      </c>
      <c r="CA945">
        <v>0.25</v>
      </c>
      <c r="CB945">
        <v>3290.8724999999999</v>
      </c>
      <c r="CC945">
        <v>658174.5</v>
      </c>
      <c r="CD945">
        <v>9.9999999999999992E-2</v>
      </c>
      <c r="CE945">
        <v>65817.45</v>
      </c>
      <c r="CF945">
        <v>0.1</v>
      </c>
      <c r="CG945">
        <v>6581.7449999999999</v>
      </c>
      <c r="CH945">
        <v>59235.704999999994</v>
      </c>
      <c r="CI945">
        <v>592357.05000000005</v>
      </c>
      <c r="CJ945">
        <v>651592.755</v>
      </c>
      <c r="CK945">
        <v>3257.9637750000002</v>
      </c>
    </row>
    <row r="946" spans="62:89" x14ac:dyDescent="0.25">
      <c r="BJ946" s="1" t="s">
        <v>2012</v>
      </c>
      <c r="BK946" s="1" t="s">
        <v>2013</v>
      </c>
      <c r="BL946" s="1" t="str">
        <f>VLOOKUP(BK946,INVENTARIOHABITTA[#All],8,FALSE)</f>
        <v xml:space="preserve">ESTANDAR A </v>
      </c>
      <c r="BO946" s="1" t="s">
        <v>3463</v>
      </c>
      <c r="BP946" s="1" t="s">
        <v>8615</v>
      </c>
      <c r="BQ946" s="1" t="s">
        <v>7638</v>
      </c>
      <c r="BR946" s="1" t="s">
        <v>7655</v>
      </c>
      <c r="BS946" s="1" t="s">
        <v>18</v>
      </c>
      <c r="BT946">
        <v>21</v>
      </c>
      <c r="BU946" s="1" t="s">
        <v>7</v>
      </c>
      <c r="BV946" s="1" t="s">
        <v>260</v>
      </c>
      <c r="BW946">
        <v>200</v>
      </c>
      <c r="BX946" s="1" t="s">
        <v>7864</v>
      </c>
      <c r="BY946">
        <v>4178.8900000000003</v>
      </c>
      <c r="BZ946">
        <v>835778.00000000012</v>
      </c>
      <c r="CA946">
        <v>0.25</v>
      </c>
      <c r="CB946">
        <v>3134.1675000000005</v>
      </c>
      <c r="CC946">
        <v>626833.50000000012</v>
      </c>
      <c r="CD946">
        <v>0.1</v>
      </c>
      <c r="CE946">
        <v>62683.350000000013</v>
      </c>
      <c r="CF946">
        <v>0.2</v>
      </c>
      <c r="CG946">
        <v>12536.670000000004</v>
      </c>
      <c r="CH946">
        <v>50146.680000000008</v>
      </c>
      <c r="CI946">
        <v>564150.15000000014</v>
      </c>
      <c r="CJ946">
        <v>614296.83000000019</v>
      </c>
      <c r="CK946">
        <v>3071.4841500000011</v>
      </c>
    </row>
    <row r="947" spans="62:89" x14ac:dyDescent="0.25">
      <c r="BJ947" s="1" t="s">
        <v>2014</v>
      </c>
      <c r="BK947" s="1" t="s">
        <v>2015</v>
      </c>
      <c r="BL947" s="1" t="str">
        <f>VLOOKUP(BK947,INVENTARIOHABITTA[#All],8,FALSE)</f>
        <v xml:space="preserve">ESTANDAR A </v>
      </c>
      <c r="BO947" s="1" t="s">
        <v>3465</v>
      </c>
      <c r="BP947" s="1" t="s">
        <v>8616</v>
      </c>
      <c r="BQ947" s="1" t="s">
        <v>7638</v>
      </c>
      <c r="BR947" s="1" t="s">
        <v>7655</v>
      </c>
      <c r="BS947" s="1" t="s">
        <v>18</v>
      </c>
      <c r="BT947">
        <v>22</v>
      </c>
      <c r="BU947" s="1" t="s">
        <v>7</v>
      </c>
      <c r="BV947" s="1" t="s">
        <v>260</v>
      </c>
      <c r="BW947">
        <v>200</v>
      </c>
      <c r="BX947" s="1" t="s">
        <v>7864</v>
      </c>
      <c r="BY947">
        <v>4178.8900000000003</v>
      </c>
      <c r="BZ947">
        <v>835778.00000000012</v>
      </c>
      <c r="CA947">
        <v>0.25</v>
      </c>
      <c r="CB947">
        <v>3134.1675000000005</v>
      </c>
      <c r="CC947">
        <v>626833.50000000012</v>
      </c>
      <c r="CD947">
        <v>0.1</v>
      </c>
      <c r="CE947">
        <v>62683.350000000013</v>
      </c>
      <c r="CF947">
        <v>0.1</v>
      </c>
      <c r="CG947">
        <v>6268.3350000000019</v>
      </c>
      <c r="CH947">
        <v>56415.015000000014</v>
      </c>
      <c r="CI947">
        <v>564150.15000000014</v>
      </c>
      <c r="CJ947">
        <v>620565.16500000015</v>
      </c>
      <c r="CK947">
        <v>3102.8258250000008</v>
      </c>
    </row>
    <row r="948" spans="62:89" x14ac:dyDescent="0.25">
      <c r="BJ948" s="1" t="s">
        <v>2016</v>
      </c>
      <c r="BK948" s="1" t="s">
        <v>2017</v>
      </c>
      <c r="BL948" s="1" t="str">
        <f>VLOOKUP(BK948,INVENTARIOHABITTA[#All],8,FALSE)</f>
        <v xml:space="preserve">ESTANDAR A </v>
      </c>
      <c r="BO948" s="1" t="s">
        <v>3467</v>
      </c>
      <c r="BP948" s="1" t="s">
        <v>8617</v>
      </c>
      <c r="BQ948" s="1" t="s">
        <v>7638</v>
      </c>
      <c r="BR948" s="1" t="s">
        <v>7655</v>
      </c>
      <c r="BS948" s="1" t="s">
        <v>18</v>
      </c>
      <c r="BT948">
        <v>23</v>
      </c>
      <c r="BU948" s="1" t="s">
        <v>7</v>
      </c>
      <c r="BV948" s="1" t="s">
        <v>260</v>
      </c>
      <c r="BW948">
        <v>200</v>
      </c>
      <c r="BX948" s="1" t="s">
        <v>7864</v>
      </c>
      <c r="BY948">
        <v>4178.8900000000003</v>
      </c>
      <c r="BZ948">
        <v>835778.00000000012</v>
      </c>
      <c r="CA948">
        <v>0.3</v>
      </c>
      <c r="CB948">
        <v>2925.223</v>
      </c>
      <c r="CC948">
        <v>585044.6</v>
      </c>
      <c r="CD948">
        <v>0.1</v>
      </c>
      <c r="CE948">
        <v>58504.46</v>
      </c>
      <c r="CF948">
        <v>0.1</v>
      </c>
      <c r="CG948">
        <v>5850.4459999999999</v>
      </c>
      <c r="CH948">
        <v>52654.013999999996</v>
      </c>
      <c r="CI948">
        <v>526540.14</v>
      </c>
      <c r="CJ948">
        <v>579194.15399999998</v>
      </c>
      <c r="CK948">
        <v>2895.9707699999999</v>
      </c>
    </row>
    <row r="949" spans="62:89" x14ac:dyDescent="0.25">
      <c r="BJ949" s="1" t="s">
        <v>2018</v>
      </c>
      <c r="BK949" s="1" t="s">
        <v>2019</v>
      </c>
      <c r="BL949" s="1" t="str">
        <f>VLOOKUP(BK949,INVENTARIOHABITTA[#All],8,FALSE)</f>
        <v>PREMIUM A</v>
      </c>
      <c r="BP949" s="1" t="s">
        <v>8618</v>
      </c>
      <c r="BQ949" s="1" t="s">
        <v>7638</v>
      </c>
      <c r="BR949" s="1" t="s">
        <v>7655</v>
      </c>
      <c r="BS949" s="1" t="s">
        <v>18</v>
      </c>
      <c r="BT949">
        <v>24</v>
      </c>
      <c r="BU949" s="1" t="s">
        <v>7</v>
      </c>
      <c r="BV949" s="1" t="s">
        <v>171</v>
      </c>
      <c r="BW949">
        <v>200</v>
      </c>
      <c r="BX949" s="1" t="s">
        <v>7864</v>
      </c>
      <c r="BY949">
        <v>4387.83</v>
      </c>
      <c r="BZ949">
        <v>877566</v>
      </c>
      <c r="CA949">
        <v>0.25</v>
      </c>
      <c r="CB949">
        <v>3290.8724999999999</v>
      </c>
      <c r="CC949">
        <v>658174.5</v>
      </c>
      <c r="CD949">
        <v>9.9999999999999992E-2</v>
      </c>
      <c r="CE949">
        <v>65817.45</v>
      </c>
      <c r="CF949">
        <v>0.2</v>
      </c>
      <c r="CG949">
        <v>13163.49</v>
      </c>
      <c r="CH949">
        <v>52653.96</v>
      </c>
      <c r="CI949">
        <v>592357.05000000005</v>
      </c>
      <c r="CJ949">
        <v>645011.01</v>
      </c>
      <c r="CK949">
        <v>3225.0550499999999</v>
      </c>
    </row>
    <row r="950" spans="62:89" x14ac:dyDescent="0.25">
      <c r="BJ950" s="1" t="s">
        <v>2020</v>
      </c>
      <c r="BK950" s="1" t="s">
        <v>2021</v>
      </c>
      <c r="BL950" s="1" t="str">
        <f>VLOOKUP(BK950,INVENTARIOHABITTA[#All],8,FALSE)</f>
        <v>PREMIUM A</v>
      </c>
      <c r="BO950" s="1" t="s">
        <v>3469</v>
      </c>
      <c r="BP950" s="1" t="s">
        <v>8619</v>
      </c>
      <c r="BQ950" s="1" t="s">
        <v>7638</v>
      </c>
      <c r="BR950" s="1" t="s">
        <v>7655</v>
      </c>
      <c r="BS950" s="1" t="s">
        <v>18</v>
      </c>
      <c r="BT950" t="s">
        <v>7660</v>
      </c>
      <c r="BU950" s="1" t="s">
        <v>7</v>
      </c>
      <c r="BV950" s="1" t="s">
        <v>171</v>
      </c>
      <c r="BW950">
        <v>200</v>
      </c>
      <c r="BX950" s="1" t="s">
        <v>7864</v>
      </c>
      <c r="BY950">
        <v>4387.83</v>
      </c>
      <c r="BZ950">
        <v>877566</v>
      </c>
      <c r="CA950">
        <v>0.25</v>
      </c>
      <c r="CB950">
        <v>3290.8724999999999</v>
      </c>
      <c r="CC950">
        <v>658174.5</v>
      </c>
      <c r="CD950">
        <v>9.9999999999999992E-2</v>
      </c>
      <c r="CE950">
        <v>65817.45</v>
      </c>
      <c r="CF950">
        <v>0.2</v>
      </c>
      <c r="CG950">
        <v>13163.49</v>
      </c>
      <c r="CH950">
        <v>52653.96</v>
      </c>
      <c r="CI950">
        <v>592357.05000000005</v>
      </c>
      <c r="CJ950">
        <v>645011.01</v>
      </c>
      <c r="CK950">
        <v>3225.0550499999999</v>
      </c>
    </row>
    <row r="951" spans="62:89" x14ac:dyDescent="0.25">
      <c r="BJ951" s="1" t="s">
        <v>2022</v>
      </c>
      <c r="BK951" s="1" t="s">
        <v>2023</v>
      </c>
      <c r="BL951" s="1" t="str">
        <f>VLOOKUP(BK951,INVENTARIOHABITTA[#All],8,FALSE)</f>
        <v xml:space="preserve">ESTANDAR A </v>
      </c>
      <c r="BP951" s="1" t="s">
        <v>8620</v>
      </c>
      <c r="BQ951" s="1" t="s">
        <v>7638</v>
      </c>
      <c r="BR951" s="1" t="s">
        <v>7655</v>
      </c>
      <c r="BS951" s="1" t="s">
        <v>18</v>
      </c>
      <c r="BT951">
        <v>25</v>
      </c>
      <c r="BU951" s="1" t="s">
        <v>7</v>
      </c>
      <c r="BV951" s="1" t="s">
        <v>171</v>
      </c>
      <c r="BW951">
        <v>200</v>
      </c>
      <c r="BX951" s="1" t="s">
        <v>7864</v>
      </c>
      <c r="BY951">
        <v>4387.83</v>
      </c>
      <c r="BZ951">
        <v>877566</v>
      </c>
      <c r="CA951">
        <v>0.25</v>
      </c>
      <c r="CB951">
        <v>3290.8724999999999</v>
      </c>
      <c r="CC951">
        <v>658174.5</v>
      </c>
      <c r="CD951">
        <v>9.9999999999999992E-2</v>
      </c>
      <c r="CE951">
        <v>65817.45</v>
      </c>
      <c r="CF951">
        <v>0.2</v>
      </c>
      <c r="CG951">
        <v>13163.49</v>
      </c>
      <c r="CH951">
        <v>52653.96</v>
      </c>
      <c r="CI951">
        <v>592357.05000000005</v>
      </c>
      <c r="CJ951">
        <v>645011.01</v>
      </c>
      <c r="CK951">
        <v>3225.0550499999999</v>
      </c>
    </row>
    <row r="952" spans="62:89" x14ac:dyDescent="0.25">
      <c r="BJ952" s="1" t="s">
        <v>2024</v>
      </c>
      <c r="BK952" s="1" t="s">
        <v>2025</v>
      </c>
      <c r="BL952" s="1" t="str">
        <f>VLOOKUP(BK952,INVENTARIOHABITTA[#All],8,FALSE)</f>
        <v xml:space="preserve">ESTANDAR A </v>
      </c>
      <c r="BO952" s="1" t="s">
        <v>3471</v>
      </c>
      <c r="BP952" s="1" t="s">
        <v>8621</v>
      </c>
      <c r="BQ952" s="1" t="s">
        <v>7638</v>
      </c>
      <c r="BR952" s="1" t="s">
        <v>7655</v>
      </c>
      <c r="BS952" s="1" t="s">
        <v>18</v>
      </c>
      <c r="BT952" t="s">
        <v>8622</v>
      </c>
      <c r="BU952" s="1" t="s">
        <v>7</v>
      </c>
      <c r="BV952" s="1" t="s">
        <v>171</v>
      </c>
      <c r="BW952">
        <v>200</v>
      </c>
      <c r="BX952" s="1" t="s">
        <v>7864</v>
      </c>
      <c r="BY952">
        <v>4387.83</v>
      </c>
      <c r="BZ952">
        <v>877566</v>
      </c>
      <c r="CA952">
        <v>0.25</v>
      </c>
      <c r="CB952">
        <v>3290.8724999999999</v>
      </c>
      <c r="CC952">
        <v>658174.5</v>
      </c>
      <c r="CD952">
        <v>9.9999999999999992E-2</v>
      </c>
      <c r="CE952">
        <v>65817.45</v>
      </c>
      <c r="CF952">
        <v>0.2</v>
      </c>
      <c r="CG952">
        <v>13163.49</v>
      </c>
      <c r="CH952">
        <v>52653.96</v>
      </c>
      <c r="CI952">
        <v>592357.05000000005</v>
      </c>
      <c r="CJ952">
        <v>645011.01</v>
      </c>
      <c r="CK952">
        <v>3225.0550499999999</v>
      </c>
    </row>
    <row r="953" spans="62:89" x14ac:dyDescent="0.25">
      <c r="BJ953" s="1" t="s">
        <v>2026</v>
      </c>
      <c r="BK953" s="1" t="s">
        <v>2027</v>
      </c>
      <c r="BL953" s="1" t="str">
        <f>VLOOKUP(BK953,INVENTARIOHABITTA[#All],8,FALSE)</f>
        <v xml:space="preserve">ESTANDAR A </v>
      </c>
      <c r="BO953" s="1" t="s">
        <v>3473</v>
      </c>
      <c r="BP953" s="1" t="s">
        <v>8623</v>
      </c>
      <c r="BQ953" s="1" t="s">
        <v>7638</v>
      </c>
      <c r="BR953" s="1" t="s">
        <v>7655</v>
      </c>
      <c r="BS953" s="1" t="s">
        <v>18</v>
      </c>
      <c r="BT953">
        <v>26</v>
      </c>
      <c r="BU953" s="1" t="s">
        <v>7</v>
      </c>
      <c r="BV953" s="1" t="s">
        <v>171</v>
      </c>
      <c r="BW953">
        <v>200</v>
      </c>
      <c r="BX953" s="1" t="s">
        <v>7864</v>
      </c>
      <c r="BY953">
        <v>4387.83</v>
      </c>
      <c r="BZ953">
        <v>877566</v>
      </c>
      <c r="CA953">
        <v>0.25</v>
      </c>
      <c r="CB953">
        <v>3290.8724999999999</v>
      </c>
      <c r="CC953">
        <v>658174.5</v>
      </c>
      <c r="CD953">
        <v>9.9999999999999992E-2</v>
      </c>
      <c r="CE953">
        <v>65817.45</v>
      </c>
      <c r="CF953">
        <v>0.1</v>
      </c>
      <c r="CG953">
        <v>6581.7449999999999</v>
      </c>
      <c r="CH953">
        <v>59235.704999999994</v>
      </c>
      <c r="CI953">
        <v>592357.05000000005</v>
      </c>
      <c r="CJ953">
        <v>651592.755</v>
      </c>
      <c r="CK953">
        <v>3257.9637750000002</v>
      </c>
    </row>
    <row r="954" spans="62:89" x14ac:dyDescent="0.25">
      <c r="BJ954" s="1" t="s">
        <v>2028</v>
      </c>
      <c r="BK954" s="1" t="s">
        <v>2029</v>
      </c>
      <c r="BL954" s="1" t="str">
        <f>VLOOKUP(BK954,INVENTARIOHABITTA[#All],8,FALSE)</f>
        <v>PREMIUM A</v>
      </c>
      <c r="BO954" s="1" t="s">
        <v>3475</v>
      </c>
      <c r="BP954" s="1" t="s">
        <v>8624</v>
      </c>
      <c r="BQ954" s="1" t="s">
        <v>7638</v>
      </c>
      <c r="BR954" s="1" t="s">
        <v>7655</v>
      </c>
      <c r="BS954" s="1" t="s">
        <v>18</v>
      </c>
      <c r="BT954">
        <v>27</v>
      </c>
      <c r="BU954" s="1" t="s">
        <v>7</v>
      </c>
      <c r="BV954" s="1" t="s">
        <v>171</v>
      </c>
      <c r="BW954">
        <v>200</v>
      </c>
      <c r="BX954" s="1" t="s">
        <v>7864</v>
      </c>
      <c r="BY954">
        <v>4387.83</v>
      </c>
      <c r="BZ954">
        <v>877566</v>
      </c>
      <c r="CA954">
        <v>0.25</v>
      </c>
      <c r="CB954">
        <v>3290.8724999999999</v>
      </c>
      <c r="CC954">
        <v>658174.5</v>
      </c>
      <c r="CD954">
        <v>9.9999999999999992E-2</v>
      </c>
      <c r="CE954">
        <v>65817.45</v>
      </c>
      <c r="CF954">
        <v>0</v>
      </c>
      <c r="CG954">
        <v>0</v>
      </c>
      <c r="CH954">
        <v>65817.45</v>
      </c>
      <c r="CI954">
        <v>592357.05000000005</v>
      </c>
      <c r="CJ954">
        <v>658174.5</v>
      </c>
      <c r="CK954">
        <v>3290.8724999999999</v>
      </c>
    </row>
    <row r="955" spans="62:89" x14ac:dyDescent="0.25">
      <c r="BJ955" s="1" t="s">
        <v>2030</v>
      </c>
      <c r="BK955" s="1" t="s">
        <v>2031</v>
      </c>
      <c r="BL955" s="1" t="str">
        <f>VLOOKUP(BK955,INVENTARIOHABITTA[#All],8,FALSE)</f>
        <v xml:space="preserve">ESTANDAR A </v>
      </c>
      <c r="BO955" s="1" t="s">
        <v>3477</v>
      </c>
      <c r="BP955" s="1" t="s">
        <v>8625</v>
      </c>
      <c r="BQ955" s="1" t="s">
        <v>7638</v>
      </c>
      <c r="BR955" s="1" t="s">
        <v>7655</v>
      </c>
      <c r="BS955" s="1" t="s">
        <v>18</v>
      </c>
      <c r="BT955">
        <v>28</v>
      </c>
      <c r="BU955" s="1" t="s">
        <v>7</v>
      </c>
      <c r="BV955" s="1" t="s">
        <v>171</v>
      </c>
      <c r="BW955">
        <v>200</v>
      </c>
      <c r="BX955" s="1" t="s">
        <v>7864</v>
      </c>
      <c r="BY955">
        <v>4387.83</v>
      </c>
      <c r="BZ955">
        <v>877566</v>
      </c>
      <c r="CA955">
        <v>0.2</v>
      </c>
      <c r="CB955">
        <v>3510.2640000000001</v>
      </c>
      <c r="CC955">
        <v>702052.8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702052.8</v>
      </c>
      <c r="CJ955">
        <v>702052.8</v>
      </c>
      <c r="CK955">
        <v>3510.2640000000001</v>
      </c>
    </row>
    <row r="956" spans="62:89" x14ac:dyDescent="0.25">
      <c r="BJ956" s="1" t="s">
        <v>2032</v>
      </c>
      <c r="BK956" s="1" t="s">
        <v>2033</v>
      </c>
      <c r="BL956" s="1" t="str">
        <f>VLOOKUP(BK956,INVENTARIOHABITTA[#All],8,FALSE)</f>
        <v xml:space="preserve">ESTANDAR A </v>
      </c>
      <c r="BO956" s="1" t="s">
        <v>3479</v>
      </c>
      <c r="BP956" s="1" t="s">
        <v>8626</v>
      </c>
      <c r="BQ956" s="1" t="s">
        <v>7638</v>
      </c>
      <c r="BR956" s="1" t="s">
        <v>7655</v>
      </c>
      <c r="BS956" s="1" t="s">
        <v>18</v>
      </c>
      <c r="BT956">
        <v>29</v>
      </c>
      <c r="BU956" s="1" t="s">
        <v>7</v>
      </c>
      <c r="BV956" s="1" t="s">
        <v>171</v>
      </c>
      <c r="BW956">
        <v>200</v>
      </c>
      <c r="BX956" s="1" t="s">
        <v>7864</v>
      </c>
      <c r="BY956">
        <v>4387.83</v>
      </c>
      <c r="BZ956">
        <v>877566</v>
      </c>
      <c r="CA956">
        <v>0.25</v>
      </c>
      <c r="CB956">
        <v>3290.8724999999999</v>
      </c>
      <c r="CC956">
        <v>658174.5</v>
      </c>
      <c r="CD956">
        <v>9.9999999999999992E-2</v>
      </c>
      <c r="CE956">
        <v>65817.45</v>
      </c>
      <c r="CF956">
        <v>0</v>
      </c>
      <c r="CG956">
        <v>0</v>
      </c>
      <c r="CH956">
        <v>65817.45</v>
      </c>
      <c r="CI956">
        <v>592357.05000000005</v>
      </c>
      <c r="CJ956">
        <v>658174.5</v>
      </c>
      <c r="CK956">
        <v>3290.8724999999999</v>
      </c>
    </row>
    <row r="957" spans="62:89" x14ac:dyDescent="0.25">
      <c r="BJ957" s="1" t="s">
        <v>2034</v>
      </c>
      <c r="BK957" s="1" t="s">
        <v>2035</v>
      </c>
      <c r="BL957" s="1" t="str">
        <f>VLOOKUP(BK957,INVENTARIOHABITTA[#All],8,FALSE)</f>
        <v xml:space="preserve">ESTANDAR A </v>
      </c>
      <c r="BO957" s="1" t="s">
        <v>3481</v>
      </c>
      <c r="BP957" s="1" t="s">
        <v>8627</v>
      </c>
      <c r="BQ957" s="1" t="s">
        <v>7638</v>
      </c>
      <c r="BR957" s="1" t="s">
        <v>7655</v>
      </c>
      <c r="BS957" s="1" t="s">
        <v>18</v>
      </c>
      <c r="BT957">
        <v>30</v>
      </c>
      <c r="BU957" s="1" t="s">
        <v>7</v>
      </c>
      <c r="BV957" s="1" t="s">
        <v>260</v>
      </c>
      <c r="BW957">
        <v>200</v>
      </c>
      <c r="BX957" s="1" t="s">
        <v>7864</v>
      </c>
      <c r="BY957">
        <v>4480</v>
      </c>
      <c r="BZ957">
        <v>896000</v>
      </c>
      <c r="CA957">
        <v>0.25</v>
      </c>
      <c r="CB957">
        <v>3360</v>
      </c>
      <c r="CC957">
        <v>672000</v>
      </c>
      <c r="CD957">
        <v>0.1</v>
      </c>
      <c r="CE957">
        <v>67200</v>
      </c>
      <c r="CF957">
        <v>0.1</v>
      </c>
      <c r="CG957">
        <v>6720</v>
      </c>
      <c r="CH957">
        <v>60480</v>
      </c>
      <c r="CI957">
        <v>604800</v>
      </c>
      <c r="CJ957">
        <v>665280</v>
      </c>
      <c r="CK957">
        <v>3326.4</v>
      </c>
    </row>
    <row r="958" spans="62:89" x14ac:dyDescent="0.25">
      <c r="BJ958" s="1" t="s">
        <v>2036</v>
      </c>
      <c r="BK958" s="1" t="s">
        <v>2037</v>
      </c>
      <c r="BL958" s="1" t="str">
        <f>VLOOKUP(BK958,INVENTARIOHABITTA[#All],8,FALSE)</f>
        <v xml:space="preserve">ESTANDAR A </v>
      </c>
      <c r="BO958" s="1" t="s">
        <v>3483</v>
      </c>
      <c r="BP958" s="1" t="s">
        <v>8628</v>
      </c>
      <c r="BQ958" s="1" t="s">
        <v>7638</v>
      </c>
      <c r="BR958" s="1" t="s">
        <v>7655</v>
      </c>
      <c r="BS958" s="1" t="s">
        <v>18</v>
      </c>
      <c r="BT958">
        <v>31</v>
      </c>
      <c r="BU958" s="1" t="s">
        <v>7</v>
      </c>
      <c r="BV958" s="1" t="s">
        <v>260</v>
      </c>
      <c r="BW958">
        <v>200</v>
      </c>
      <c r="BX958" s="1" t="s">
        <v>7864</v>
      </c>
      <c r="BY958">
        <v>4178.8900000000003</v>
      </c>
      <c r="BZ958">
        <v>835778.00000000012</v>
      </c>
      <c r="CA958">
        <v>0.25</v>
      </c>
      <c r="CB958">
        <v>3134.1675000000005</v>
      </c>
      <c r="CC958">
        <v>626833.50000000012</v>
      </c>
      <c r="CD958">
        <v>0.1</v>
      </c>
      <c r="CE958">
        <v>62683.350000000013</v>
      </c>
      <c r="CF958">
        <v>0</v>
      </c>
      <c r="CG958">
        <v>0</v>
      </c>
      <c r="CH958">
        <v>62683.350000000013</v>
      </c>
      <c r="CI958">
        <v>564150.15000000014</v>
      </c>
      <c r="CJ958">
        <v>626833.50000000012</v>
      </c>
      <c r="CK958">
        <v>3134.1675000000005</v>
      </c>
    </row>
    <row r="959" spans="62:89" x14ac:dyDescent="0.25">
      <c r="BJ959" s="1" t="s">
        <v>2038</v>
      </c>
      <c r="BK959" s="1" t="s">
        <v>2039</v>
      </c>
      <c r="BL959" s="1" t="str">
        <f>VLOOKUP(BK959,INVENTARIOHABITTA[#All],8,FALSE)</f>
        <v xml:space="preserve">ESTANDAR A </v>
      </c>
      <c r="BO959" s="1" t="s">
        <v>3485</v>
      </c>
      <c r="BP959" s="1" t="s">
        <v>8629</v>
      </c>
      <c r="BQ959" s="1" t="s">
        <v>7638</v>
      </c>
      <c r="BR959" s="1" t="s">
        <v>7655</v>
      </c>
      <c r="BS959" s="1" t="s">
        <v>18</v>
      </c>
      <c r="BT959">
        <v>32</v>
      </c>
      <c r="BU959" s="1" t="s">
        <v>7</v>
      </c>
      <c r="BV959" s="1" t="s">
        <v>260</v>
      </c>
      <c r="BW959">
        <v>200</v>
      </c>
      <c r="BX959" s="1" t="s">
        <v>7864</v>
      </c>
      <c r="BY959">
        <v>4178.8900000000003</v>
      </c>
      <c r="BZ959">
        <v>835778.00000000012</v>
      </c>
      <c r="CA959">
        <v>0.25</v>
      </c>
      <c r="CB959">
        <v>3134.1675000000005</v>
      </c>
      <c r="CC959">
        <v>626833.50000000012</v>
      </c>
      <c r="CD959">
        <v>0.1</v>
      </c>
      <c r="CE959">
        <v>62683.350000000013</v>
      </c>
      <c r="CF959">
        <v>0.2</v>
      </c>
      <c r="CG959">
        <v>12536.670000000004</v>
      </c>
      <c r="CH959">
        <v>50146.680000000008</v>
      </c>
      <c r="CI959">
        <v>564150.15000000014</v>
      </c>
      <c r="CJ959">
        <v>614296.83000000019</v>
      </c>
      <c r="CK959">
        <v>3071.4841500000011</v>
      </c>
    </row>
    <row r="960" spans="62:89" x14ac:dyDescent="0.25">
      <c r="BJ960" s="1" t="s">
        <v>2040</v>
      </c>
      <c r="BK960" s="1" t="s">
        <v>2041</v>
      </c>
      <c r="BL960" s="1" t="str">
        <f>VLOOKUP(BK960,INVENTARIOHABITTA[#All],8,FALSE)</f>
        <v xml:space="preserve">ESTANDAR A </v>
      </c>
      <c r="BO960" s="1" t="s">
        <v>3487</v>
      </c>
      <c r="BP960" s="1" t="s">
        <v>8630</v>
      </c>
      <c r="BQ960" s="1" t="s">
        <v>7638</v>
      </c>
      <c r="BR960" s="1" t="s">
        <v>7655</v>
      </c>
      <c r="BS960" s="1" t="s">
        <v>18</v>
      </c>
      <c r="BT960">
        <v>33</v>
      </c>
      <c r="BU960" s="1" t="s">
        <v>7</v>
      </c>
      <c r="BV960" s="1" t="s">
        <v>260</v>
      </c>
      <c r="BW960">
        <v>200</v>
      </c>
      <c r="BX960" s="1" t="s">
        <v>7864</v>
      </c>
      <c r="BY960">
        <v>4178.8900000000003</v>
      </c>
      <c r="BZ960">
        <v>835778.00000000012</v>
      </c>
      <c r="CA960">
        <v>0.25</v>
      </c>
      <c r="CB960">
        <v>3134.1675000000005</v>
      </c>
      <c r="CC960">
        <v>626833.50000000012</v>
      </c>
      <c r="CD960">
        <v>0.1</v>
      </c>
      <c r="CE960">
        <v>62683.350000000013</v>
      </c>
      <c r="CF960">
        <v>0.2</v>
      </c>
      <c r="CG960">
        <v>12536.670000000004</v>
      </c>
      <c r="CH960">
        <v>50146.680000000008</v>
      </c>
      <c r="CI960">
        <v>564150.15000000014</v>
      </c>
      <c r="CJ960">
        <v>614296.83000000019</v>
      </c>
      <c r="CK960">
        <v>3071.4841500000011</v>
      </c>
    </row>
    <row r="961" spans="62:89" x14ac:dyDescent="0.25">
      <c r="BJ961" s="1" t="s">
        <v>2042</v>
      </c>
      <c r="BK961" s="1" t="s">
        <v>2043</v>
      </c>
      <c r="BL961" s="1" t="str">
        <f>VLOOKUP(BK961,INVENTARIOHABITTA[#All],8,FALSE)</f>
        <v xml:space="preserve">ESTANDAR A </v>
      </c>
      <c r="BO961" s="1" t="s">
        <v>3489</v>
      </c>
      <c r="BP961" s="1" t="s">
        <v>8631</v>
      </c>
      <c r="BQ961" s="1" t="s">
        <v>7638</v>
      </c>
      <c r="BR961" s="1" t="s">
        <v>7655</v>
      </c>
      <c r="BS961" s="1" t="s">
        <v>18</v>
      </c>
      <c r="BT961">
        <v>34</v>
      </c>
      <c r="BU961" s="1" t="s">
        <v>7</v>
      </c>
      <c r="BV961" s="1" t="s">
        <v>260</v>
      </c>
      <c r="BW961">
        <v>200</v>
      </c>
      <c r="BX961" s="1" t="s">
        <v>7864</v>
      </c>
      <c r="BY961">
        <v>4178.8900000000003</v>
      </c>
      <c r="BZ961">
        <v>835778.00000000012</v>
      </c>
      <c r="CA961">
        <v>0.25</v>
      </c>
      <c r="CB961">
        <v>3134.1675000000005</v>
      </c>
      <c r="CC961">
        <v>626833.50000000012</v>
      </c>
      <c r="CD961">
        <v>0.1</v>
      </c>
      <c r="CE961">
        <v>62683.350000000013</v>
      </c>
      <c r="CF961">
        <v>0.2</v>
      </c>
      <c r="CG961">
        <v>12536.670000000004</v>
      </c>
      <c r="CH961">
        <v>50146.680000000008</v>
      </c>
      <c r="CI961">
        <v>564150.15000000014</v>
      </c>
      <c r="CJ961">
        <v>614296.83000000019</v>
      </c>
      <c r="CK961">
        <v>3071.4841500000011</v>
      </c>
    </row>
    <row r="962" spans="62:89" x14ac:dyDescent="0.25">
      <c r="BJ962" s="1" t="s">
        <v>2044</v>
      </c>
      <c r="BK962" s="1" t="s">
        <v>2045</v>
      </c>
      <c r="BL962" s="1" t="str">
        <f>VLOOKUP(BK962,INVENTARIOHABITTA[#All],8,FALSE)</f>
        <v xml:space="preserve">ESTANDAR A </v>
      </c>
      <c r="BO962" s="1" t="s">
        <v>3491</v>
      </c>
      <c r="BP962" s="1" t="s">
        <v>8632</v>
      </c>
      <c r="BQ962" s="1" t="s">
        <v>7638</v>
      </c>
      <c r="BR962" s="1" t="s">
        <v>7655</v>
      </c>
      <c r="BS962" s="1" t="s">
        <v>18</v>
      </c>
      <c r="BT962">
        <v>35</v>
      </c>
      <c r="BU962" s="1" t="s">
        <v>7</v>
      </c>
      <c r="BV962" s="1" t="s">
        <v>260</v>
      </c>
      <c r="BW962">
        <v>200</v>
      </c>
      <c r="BX962" s="1" t="s">
        <v>7864</v>
      </c>
      <c r="BY962">
        <v>4178.8900000000003</v>
      </c>
      <c r="BZ962">
        <v>835778.00000000012</v>
      </c>
      <c r="CA962">
        <v>0.25</v>
      </c>
      <c r="CB962">
        <v>3134.1675000000005</v>
      </c>
      <c r="CC962">
        <v>626833.50000000012</v>
      </c>
      <c r="CD962">
        <v>0.1</v>
      </c>
      <c r="CE962">
        <v>62683.350000000013</v>
      </c>
      <c r="CF962">
        <v>0.1</v>
      </c>
      <c r="CG962">
        <v>6268.3350000000019</v>
      </c>
      <c r="CH962">
        <v>56415.015000000014</v>
      </c>
      <c r="CI962">
        <v>564150.15000000014</v>
      </c>
      <c r="CJ962">
        <v>620565.16500000015</v>
      </c>
      <c r="CK962">
        <v>3102.8258250000008</v>
      </c>
    </row>
    <row r="963" spans="62:89" x14ac:dyDescent="0.25">
      <c r="BJ963" s="1" t="s">
        <v>2046</v>
      </c>
      <c r="BK963" s="1" t="s">
        <v>2047</v>
      </c>
      <c r="BL963" s="1" t="str">
        <f>VLOOKUP(BK963,INVENTARIOHABITTA[#All],8,FALSE)</f>
        <v>PREMIUM A</v>
      </c>
      <c r="BO963" s="1" t="s">
        <v>3493</v>
      </c>
      <c r="BP963" s="1" t="s">
        <v>8633</v>
      </c>
      <c r="BQ963" s="1" t="s">
        <v>7638</v>
      </c>
      <c r="BR963" s="1" t="s">
        <v>7655</v>
      </c>
      <c r="BS963" s="1" t="s">
        <v>18</v>
      </c>
      <c r="BT963">
        <v>36</v>
      </c>
      <c r="BU963" s="1" t="s">
        <v>7</v>
      </c>
      <c r="BV963" s="1" t="s">
        <v>260</v>
      </c>
      <c r="BW963">
        <v>200</v>
      </c>
      <c r="BX963" s="1" t="s">
        <v>7864</v>
      </c>
      <c r="BY963">
        <v>4178.8900000000003</v>
      </c>
      <c r="BZ963">
        <v>835778.00000000012</v>
      </c>
      <c r="CA963">
        <v>0.25</v>
      </c>
      <c r="CB963">
        <v>3134.1675000000005</v>
      </c>
      <c r="CC963">
        <v>626833.50000000012</v>
      </c>
      <c r="CD963">
        <v>0.1</v>
      </c>
      <c r="CE963">
        <v>62683.350000000013</v>
      </c>
      <c r="CF963">
        <v>0.2</v>
      </c>
      <c r="CG963">
        <v>12536.670000000004</v>
      </c>
      <c r="CH963">
        <v>50146.680000000008</v>
      </c>
      <c r="CI963">
        <v>564150.15000000014</v>
      </c>
      <c r="CJ963">
        <v>614296.83000000019</v>
      </c>
      <c r="CK963">
        <v>3071.4841500000011</v>
      </c>
    </row>
    <row r="964" spans="62:89" x14ac:dyDescent="0.25">
      <c r="BJ964" s="1" t="s">
        <v>2048</v>
      </c>
      <c r="BK964" s="1" t="s">
        <v>2049</v>
      </c>
      <c r="BL964" s="1" t="str">
        <f>VLOOKUP(BK964,INVENTARIOHABITTA[#All],8,FALSE)</f>
        <v xml:space="preserve">ESTANDAR A </v>
      </c>
      <c r="BO964" s="1" t="s">
        <v>3495</v>
      </c>
      <c r="BP964" s="1" t="s">
        <v>8634</v>
      </c>
      <c r="BQ964" s="1" t="s">
        <v>7638</v>
      </c>
      <c r="BR964" s="1" t="s">
        <v>7655</v>
      </c>
      <c r="BS964" s="1" t="s">
        <v>18</v>
      </c>
      <c r="BT964">
        <v>37</v>
      </c>
      <c r="BU964" s="1" t="s">
        <v>7</v>
      </c>
      <c r="BV964" s="1" t="s">
        <v>260</v>
      </c>
      <c r="BW964">
        <v>200</v>
      </c>
      <c r="BX964" s="1" t="s">
        <v>7864</v>
      </c>
      <c r="BY964">
        <v>4178.8900000000003</v>
      </c>
      <c r="BZ964">
        <v>835778.00000000012</v>
      </c>
      <c r="CA964">
        <v>0.25</v>
      </c>
      <c r="CB964">
        <v>3134.1675000000005</v>
      </c>
      <c r="CC964">
        <v>626833.50000000012</v>
      </c>
      <c r="CD964">
        <v>0.1</v>
      </c>
      <c r="CE964">
        <v>62683.350000000013</v>
      </c>
      <c r="CF964">
        <v>0.2</v>
      </c>
      <c r="CG964">
        <v>12536.670000000004</v>
      </c>
      <c r="CH964">
        <v>50146.680000000008</v>
      </c>
      <c r="CI964">
        <v>564150.15000000014</v>
      </c>
      <c r="CJ964">
        <v>614296.83000000019</v>
      </c>
      <c r="CK964">
        <v>3071.4841500000011</v>
      </c>
    </row>
    <row r="965" spans="62:89" x14ac:dyDescent="0.25">
      <c r="BJ965" s="1" t="s">
        <v>2050</v>
      </c>
      <c r="BK965" s="1" t="s">
        <v>2051</v>
      </c>
      <c r="BL965" s="1" t="str">
        <f>VLOOKUP(BK965,INVENTARIOHABITTA[#All],8,FALSE)</f>
        <v xml:space="preserve">ESTANDAR A </v>
      </c>
      <c r="BO965" s="1" t="s">
        <v>3497</v>
      </c>
      <c r="BP965" s="1" t="s">
        <v>8635</v>
      </c>
      <c r="BQ965" s="1" t="s">
        <v>7638</v>
      </c>
      <c r="BR965" s="1" t="s">
        <v>7655</v>
      </c>
      <c r="BS965" s="1" t="s">
        <v>18</v>
      </c>
      <c r="BT965">
        <v>38</v>
      </c>
      <c r="BU965" s="1" t="s">
        <v>7</v>
      </c>
      <c r="BV965" s="1" t="s">
        <v>260</v>
      </c>
      <c r="BW965">
        <v>200</v>
      </c>
      <c r="BX965" s="1" t="s">
        <v>7864</v>
      </c>
      <c r="BY965">
        <v>4178.8900000000003</v>
      </c>
      <c r="BZ965">
        <v>835778.00000000012</v>
      </c>
      <c r="CA965">
        <v>0.25</v>
      </c>
      <c r="CB965">
        <v>3134.1675000000005</v>
      </c>
      <c r="CC965">
        <v>626833.50000000012</v>
      </c>
      <c r="CD965">
        <v>0.1</v>
      </c>
      <c r="CE965">
        <v>62683.350000000013</v>
      </c>
      <c r="CF965">
        <v>0.1</v>
      </c>
      <c r="CG965">
        <v>6268.3350000000019</v>
      </c>
      <c r="CH965">
        <v>56415.015000000014</v>
      </c>
      <c r="CI965">
        <v>564150.15000000014</v>
      </c>
      <c r="CJ965">
        <v>620565.16500000015</v>
      </c>
      <c r="CK965">
        <v>3102.8258250000008</v>
      </c>
    </row>
    <row r="966" spans="62:89" x14ac:dyDescent="0.25">
      <c r="BJ966" s="1" t="s">
        <v>2052</v>
      </c>
      <c r="BK966" s="1" t="s">
        <v>2053</v>
      </c>
      <c r="BL966" s="1" t="str">
        <f>VLOOKUP(BK966,INVENTARIOHABITTA[#All],8,FALSE)</f>
        <v xml:space="preserve">ESTANDAR A </v>
      </c>
      <c r="BO966" s="1" t="s">
        <v>3499</v>
      </c>
      <c r="BP966" s="1" t="s">
        <v>8636</v>
      </c>
      <c r="BQ966" s="1" t="s">
        <v>7638</v>
      </c>
      <c r="BR966" s="1" t="s">
        <v>7655</v>
      </c>
      <c r="BS966" s="1" t="s">
        <v>18</v>
      </c>
      <c r="BT966">
        <v>39</v>
      </c>
      <c r="BU966" s="1" t="s">
        <v>7</v>
      </c>
      <c r="BV966" s="1" t="s">
        <v>260</v>
      </c>
      <c r="BW966">
        <v>200</v>
      </c>
      <c r="BX966" s="1" t="s">
        <v>7864</v>
      </c>
      <c r="BY966">
        <v>4178.8900000000003</v>
      </c>
      <c r="BZ966">
        <v>835778.00000000012</v>
      </c>
      <c r="CA966">
        <v>0.25</v>
      </c>
      <c r="CB966">
        <v>3134.1675000000005</v>
      </c>
      <c r="CC966">
        <v>626833.50000000012</v>
      </c>
      <c r="CD966">
        <v>0.05</v>
      </c>
      <c r="CE966">
        <v>31341.675000000007</v>
      </c>
      <c r="CF966">
        <v>0</v>
      </c>
      <c r="CG966">
        <v>0</v>
      </c>
      <c r="CH966">
        <v>31341.675000000007</v>
      </c>
      <c r="CI966">
        <v>595491.81500000006</v>
      </c>
      <c r="CJ966">
        <v>626833.49000000011</v>
      </c>
      <c r="CK966">
        <v>3134.1674500000004</v>
      </c>
    </row>
    <row r="967" spans="62:89" x14ac:dyDescent="0.25">
      <c r="BJ967" s="1" t="s">
        <v>2054</v>
      </c>
      <c r="BK967" s="1" t="s">
        <v>2055</v>
      </c>
      <c r="BL967" s="1" t="str">
        <f>VLOOKUP(BK967,INVENTARIOHABITTA[#All],8,FALSE)</f>
        <v>PREMIUM A</v>
      </c>
      <c r="BO967" s="1" t="s">
        <v>3501</v>
      </c>
      <c r="BP967" s="1" t="s">
        <v>8637</v>
      </c>
      <c r="BQ967" s="1" t="s">
        <v>7638</v>
      </c>
      <c r="BR967" s="1" t="s">
        <v>7655</v>
      </c>
      <c r="BS967" s="1" t="s">
        <v>18</v>
      </c>
      <c r="BT967">
        <v>40</v>
      </c>
      <c r="BU967" s="1" t="s">
        <v>7</v>
      </c>
      <c r="BV967" s="1" t="s">
        <v>260</v>
      </c>
      <c r="BW967">
        <v>200</v>
      </c>
      <c r="BX967" s="1" t="s">
        <v>7642</v>
      </c>
      <c r="BY967">
        <v>5770.3</v>
      </c>
      <c r="BZ967">
        <v>1154060</v>
      </c>
      <c r="CA967">
        <v>0.3</v>
      </c>
      <c r="CB967">
        <v>4039.21</v>
      </c>
      <c r="CC967">
        <v>807842</v>
      </c>
      <c r="CD967">
        <v>0.20999851456101565</v>
      </c>
      <c r="CE967">
        <v>169645.62</v>
      </c>
      <c r="CF967">
        <v>0.1</v>
      </c>
      <c r="CG967">
        <v>8078.4200000000019</v>
      </c>
      <c r="CH967">
        <v>161567.19999999998</v>
      </c>
      <c r="CI967">
        <v>638196.38</v>
      </c>
      <c r="CJ967">
        <v>799763.58</v>
      </c>
      <c r="CK967">
        <v>3998.8179</v>
      </c>
    </row>
    <row r="968" spans="62:89" x14ac:dyDescent="0.25">
      <c r="BJ968" s="1" t="s">
        <v>2056</v>
      </c>
      <c r="BK968" s="1" t="s">
        <v>2057</v>
      </c>
      <c r="BL968" s="1" t="str">
        <f>VLOOKUP(BK968,INVENTARIOHABITTA[#All],8,FALSE)</f>
        <v xml:space="preserve">ESTANDAR A </v>
      </c>
      <c r="BP968" s="1" t="s">
        <v>8637</v>
      </c>
      <c r="BQ968" s="1" t="s">
        <v>7638</v>
      </c>
      <c r="BR968" s="1" t="s">
        <v>7655</v>
      </c>
      <c r="BS968" s="1" t="s">
        <v>18</v>
      </c>
      <c r="BT968">
        <v>40</v>
      </c>
      <c r="BU968" s="1" t="s">
        <v>7</v>
      </c>
      <c r="BV968" s="1" t="s">
        <v>260</v>
      </c>
      <c r="BW968">
        <v>200</v>
      </c>
      <c r="BY968">
        <v>4178.8900000000003</v>
      </c>
      <c r="BZ968">
        <v>835778.00000000012</v>
      </c>
      <c r="CA968">
        <v>0.25</v>
      </c>
      <c r="CB968">
        <v>3134.1675000000005</v>
      </c>
      <c r="CC968">
        <v>626833.50000000012</v>
      </c>
      <c r="CD968">
        <v>0.20999851456101565</v>
      </c>
      <c r="CE968">
        <v>131634.10387708244</v>
      </c>
      <c r="CF968">
        <v>0.1</v>
      </c>
      <c r="CG968">
        <v>6268.3350000000019</v>
      </c>
      <c r="CH968">
        <v>125365.76887708243</v>
      </c>
      <c r="CI968">
        <v>495199.39612291765</v>
      </c>
      <c r="CJ968">
        <v>620565.16500000004</v>
      </c>
      <c r="CK968">
        <v>3102.8258250000003</v>
      </c>
    </row>
    <row r="969" spans="62:89" x14ac:dyDescent="0.25">
      <c r="BJ969" s="1" t="s">
        <v>2058</v>
      </c>
      <c r="BK969" s="1" t="s">
        <v>2059</v>
      </c>
      <c r="BL969" s="1" t="str">
        <f>VLOOKUP(BK969,INVENTARIOHABITTA[#All],8,FALSE)</f>
        <v xml:space="preserve">ESTANDAR A </v>
      </c>
      <c r="BO969" s="1" t="s">
        <v>3503</v>
      </c>
      <c r="BP969" s="1" t="s">
        <v>8638</v>
      </c>
      <c r="BQ969" s="1" t="s">
        <v>7638</v>
      </c>
      <c r="BR969" s="1" t="s">
        <v>7655</v>
      </c>
      <c r="BS969" s="1" t="s">
        <v>18</v>
      </c>
      <c r="BT969">
        <v>41</v>
      </c>
      <c r="BU969" s="1" t="s">
        <v>7</v>
      </c>
      <c r="BV969" s="1" t="s">
        <v>260</v>
      </c>
      <c r="BW969">
        <v>200</v>
      </c>
      <c r="BX969" s="1" t="s">
        <v>7864</v>
      </c>
      <c r="BY969">
        <v>4178.8900000000003</v>
      </c>
      <c r="BZ969">
        <v>835778.00000000012</v>
      </c>
      <c r="CA969">
        <v>0.25</v>
      </c>
      <c r="CB969">
        <v>3134.1675000000005</v>
      </c>
      <c r="CC969">
        <v>626833.50000000012</v>
      </c>
      <c r="CD969">
        <v>0.1</v>
      </c>
      <c r="CE969">
        <v>62683.350000000013</v>
      </c>
      <c r="CF969">
        <v>0.1</v>
      </c>
      <c r="CG969">
        <v>6268.3350000000019</v>
      </c>
      <c r="CH969">
        <v>56415.015000000014</v>
      </c>
      <c r="CI969">
        <v>564150.15000000014</v>
      </c>
      <c r="CJ969">
        <v>620565.16500000015</v>
      </c>
      <c r="CK969">
        <v>3102.8258250000008</v>
      </c>
    </row>
    <row r="970" spans="62:89" x14ac:dyDescent="0.25">
      <c r="BJ970" s="1" t="s">
        <v>2060</v>
      </c>
      <c r="BK970" s="1" t="s">
        <v>2061</v>
      </c>
      <c r="BL970" s="1" t="str">
        <f>VLOOKUP(BK970,INVENTARIOHABITTA[#All],8,FALSE)</f>
        <v xml:space="preserve">ESTANDAR A </v>
      </c>
      <c r="BO970" s="1" t="s">
        <v>3505</v>
      </c>
      <c r="BP970" s="1" t="s">
        <v>8639</v>
      </c>
      <c r="BQ970" s="1" t="s">
        <v>7638</v>
      </c>
      <c r="BR970" s="1" t="s">
        <v>7655</v>
      </c>
      <c r="BS970" s="1" t="s">
        <v>18</v>
      </c>
      <c r="BT970">
        <v>42</v>
      </c>
      <c r="BU970" s="1" t="s">
        <v>7</v>
      </c>
      <c r="BV970" s="1" t="s">
        <v>260</v>
      </c>
      <c r="BW970">
        <v>200</v>
      </c>
      <c r="BX970" s="1" t="s">
        <v>7764</v>
      </c>
      <c r="BY970">
        <v>4480</v>
      </c>
      <c r="BZ970">
        <v>896000</v>
      </c>
      <c r="CA970">
        <v>0.25</v>
      </c>
      <c r="CB970">
        <v>3360</v>
      </c>
      <c r="CC970">
        <v>672000</v>
      </c>
      <c r="CD970">
        <v>0.106429</v>
      </c>
      <c r="CE970">
        <v>71520.288</v>
      </c>
      <c r="CF970">
        <v>9.3959353183812683E-2</v>
      </c>
      <c r="CG970">
        <v>6720</v>
      </c>
      <c r="CH970">
        <v>64800.288</v>
      </c>
      <c r="CI970">
        <v>600479.71200000006</v>
      </c>
      <c r="CJ970">
        <v>665280</v>
      </c>
      <c r="CK970">
        <v>3326.4</v>
      </c>
    </row>
    <row r="971" spans="62:89" x14ac:dyDescent="0.25">
      <c r="BJ971" s="1" t="s">
        <v>2062</v>
      </c>
      <c r="BK971" s="1" t="s">
        <v>2063</v>
      </c>
      <c r="BL971" s="1" t="str">
        <f>VLOOKUP(BK971,INVENTARIOHABITTA[#All],8,FALSE)</f>
        <v xml:space="preserve">ESTANDAR A </v>
      </c>
      <c r="BO971" s="1" t="s">
        <v>3507</v>
      </c>
      <c r="BP971" s="1" t="s">
        <v>8640</v>
      </c>
      <c r="BQ971" s="1" t="s">
        <v>7638</v>
      </c>
      <c r="BR971" s="1" t="s">
        <v>7655</v>
      </c>
      <c r="BS971" s="1" t="s">
        <v>18</v>
      </c>
      <c r="BT971">
        <v>43</v>
      </c>
      <c r="BU971" s="1" t="s">
        <v>7</v>
      </c>
      <c r="BV971" s="1" t="s">
        <v>260</v>
      </c>
      <c r="BW971">
        <v>200</v>
      </c>
      <c r="BX971" s="1" t="s">
        <v>7864</v>
      </c>
      <c r="BY971">
        <v>4178.8900000000003</v>
      </c>
      <c r="BZ971">
        <v>835778.00000000012</v>
      </c>
      <c r="CA971">
        <v>0.25</v>
      </c>
      <c r="CB971">
        <v>3134.1675000000005</v>
      </c>
      <c r="CC971">
        <v>626833.50000000012</v>
      </c>
      <c r="CD971">
        <v>0.1</v>
      </c>
      <c r="CE971">
        <v>62683.350000000013</v>
      </c>
      <c r="CF971">
        <v>0.2</v>
      </c>
      <c r="CG971">
        <v>12536.670000000004</v>
      </c>
      <c r="CH971">
        <v>50146.680000000008</v>
      </c>
      <c r="CI971">
        <v>564150.15000000014</v>
      </c>
      <c r="CJ971">
        <v>614296.83000000019</v>
      </c>
      <c r="CK971">
        <v>3071.4841500000011</v>
      </c>
    </row>
    <row r="972" spans="62:89" x14ac:dyDescent="0.25">
      <c r="BJ972" s="1" t="s">
        <v>2064</v>
      </c>
      <c r="BK972" s="1" t="s">
        <v>2065</v>
      </c>
      <c r="BL972" s="1" t="str">
        <f>VLOOKUP(BK972,INVENTARIOHABITTA[#All],8,FALSE)</f>
        <v>ESTANDAR AA</v>
      </c>
      <c r="BO972" s="1" t="s">
        <v>3509</v>
      </c>
      <c r="BP972" s="1" t="s">
        <v>8641</v>
      </c>
      <c r="BQ972" s="1" t="s">
        <v>7638</v>
      </c>
      <c r="BR972" s="1" t="s">
        <v>7655</v>
      </c>
      <c r="BS972" s="1" t="s">
        <v>18</v>
      </c>
      <c r="BT972">
        <v>44</v>
      </c>
      <c r="BU972" s="1" t="s">
        <v>7</v>
      </c>
      <c r="BV972" s="1" t="s">
        <v>260</v>
      </c>
      <c r="BW972">
        <v>200</v>
      </c>
      <c r="BX972" s="1" t="s">
        <v>7864</v>
      </c>
      <c r="BY972">
        <v>4178.8900000000003</v>
      </c>
      <c r="BZ972">
        <v>835778.00000000012</v>
      </c>
      <c r="CA972">
        <v>0.25</v>
      </c>
      <c r="CB972">
        <v>3134.1675000000005</v>
      </c>
      <c r="CC972">
        <v>626833.50000000012</v>
      </c>
      <c r="CD972">
        <v>0.1</v>
      </c>
      <c r="CE972">
        <v>62683.350000000013</v>
      </c>
      <c r="CF972">
        <v>0.2</v>
      </c>
      <c r="CG972">
        <v>12536.670000000004</v>
      </c>
      <c r="CH972">
        <v>50146.680000000008</v>
      </c>
      <c r="CI972">
        <v>564150.15000000014</v>
      </c>
      <c r="CJ972">
        <v>614296.83000000019</v>
      </c>
      <c r="CK972">
        <v>3071.4841500000011</v>
      </c>
    </row>
    <row r="973" spans="62:89" x14ac:dyDescent="0.25">
      <c r="BJ973" s="1" t="s">
        <v>2066</v>
      </c>
      <c r="BK973" s="1" t="s">
        <v>2067</v>
      </c>
      <c r="BL973" s="1" t="str">
        <f>VLOOKUP(BK973,INVENTARIOHABITTA[#All],8,FALSE)</f>
        <v>PREMIUM A</v>
      </c>
      <c r="BP973" s="1" t="s">
        <v>8642</v>
      </c>
      <c r="BQ973" s="1" t="s">
        <v>7638</v>
      </c>
      <c r="BR973" s="1" t="s">
        <v>7655</v>
      </c>
      <c r="BS973" s="1" t="s">
        <v>18</v>
      </c>
      <c r="BT973">
        <v>45</v>
      </c>
      <c r="BU973" s="1" t="s">
        <v>7</v>
      </c>
      <c r="BV973" s="1" t="s">
        <v>260</v>
      </c>
      <c r="BW973">
        <v>200</v>
      </c>
      <c r="BX973" s="1" t="s">
        <v>7864</v>
      </c>
      <c r="BY973">
        <v>4178.8900000000003</v>
      </c>
      <c r="BZ973">
        <v>835778.00000000012</v>
      </c>
      <c r="CA973">
        <v>0.25</v>
      </c>
      <c r="CB973">
        <v>3134.1675000000005</v>
      </c>
      <c r="CC973">
        <v>626833.50000000012</v>
      </c>
      <c r="CD973">
        <v>0.1</v>
      </c>
      <c r="CE973">
        <v>62683.350000000013</v>
      </c>
      <c r="CF973">
        <v>0</v>
      </c>
      <c r="CG973">
        <v>0</v>
      </c>
      <c r="CH973">
        <v>62683.350000000013</v>
      </c>
      <c r="CI973">
        <v>564150.15000000014</v>
      </c>
      <c r="CJ973">
        <v>626833.50000000012</v>
      </c>
      <c r="CK973">
        <v>3134.1675000000005</v>
      </c>
    </row>
    <row r="974" spans="62:89" x14ac:dyDescent="0.25">
      <c r="BJ974" s="1" t="s">
        <v>2068</v>
      </c>
      <c r="BK974" s="1" t="s">
        <v>2069</v>
      </c>
      <c r="BL974" s="1" t="str">
        <f>VLOOKUP(BK974,INVENTARIOHABITTA[#All],8,FALSE)</f>
        <v>PREMIUM A</v>
      </c>
      <c r="BO974" s="1" t="s">
        <v>3511</v>
      </c>
      <c r="BP974" s="1" t="s">
        <v>8643</v>
      </c>
      <c r="BQ974" s="1" t="s">
        <v>7638</v>
      </c>
      <c r="BR974" s="1" t="s">
        <v>7655</v>
      </c>
      <c r="BS974" s="1" t="s">
        <v>17</v>
      </c>
      <c r="BT974" t="s">
        <v>8644</v>
      </c>
      <c r="BU974" s="1" t="s">
        <v>7</v>
      </c>
      <c r="BV974" s="1" t="s">
        <v>171</v>
      </c>
      <c r="BW974">
        <v>200.91</v>
      </c>
      <c r="BX974" s="1" t="s">
        <v>7864</v>
      </c>
      <c r="BY974">
        <v>3134.1675000000005</v>
      </c>
      <c r="BZ974">
        <v>629685.59242500004</v>
      </c>
      <c r="CA974">
        <v>0</v>
      </c>
      <c r="CB974">
        <v>3134.1675000000005</v>
      </c>
      <c r="CC974">
        <v>629685.59242500004</v>
      </c>
      <c r="CD974">
        <v>0.26460961153378415</v>
      </c>
      <c r="CE974">
        <v>166620.85999999999</v>
      </c>
      <c r="CF974">
        <v>0</v>
      </c>
      <c r="CG974">
        <v>0</v>
      </c>
      <c r="CH974">
        <v>166620.85999999999</v>
      </c>
      <c r="CI974">
        <v>463064.73242500005</v>
      </c>
      <c r="CJ974">
        <v>629685.59242500004</v>
      </c>
      <c r="CK974">
        <v>3134.1675000000005</v>
      </c>
    </row>
    <row r="975" spans="62:89" x14ac:dyDescent="0.25">
      <c r="BJ975" s="1" t="s">
        <v>2070</v>
      </c>
      <c r="BK975" s="1" t="s">
        <v>2071</v>
      </c>
      <c r="BL975" s="1" t="str">
        <f>VLOOKUP(BK975,INVENTARIOHABITTA[#All],8,FALSE)</f>
        <v>PREMIUM A</v>
      </c>
      <c r="BP975" s="1" t="s">
        <v>8645</v>
      </c>
      <c r="BQ975" s="1" t="s">
        <v>7638</v>
      </c>
      <c r="BR975" s="1" t="s">
        <v>7655</v>
      </c>
      <c r="BS975" s="1" t="s">
        <v>18</v>
      </c>
      <c r="BT975">
        <v>46</v>
      </c>
      <c r="BU975" s="1" t="s">
        <v>7</v>
      </c>
      <c r="BV975" s="1" t="s">
        <v>171</v>
      </c>
      <c r="BW975">
        <v>257.08</v>
      </c>
      <c r="BX975" s="1" t="s">
        <v>7864</v>
      </c>
      <c r="BY975">
        <v>4387.83</v>
      </c>
      <c r="BZ975">
        <v>1128023.3363999999</v>
      </c>
      <c r="CA975">
        <v>0.25</v>
      </c>
      <c r="CB975">
        <v>3290.8724999999999</v>
      </c>
      <c r="CC975">
        <v>846017.50229999993</v>
      </c>
      <c r="CD975">
        <v>0.10000000000000002</v>
      </c>
      <c r="CE975">
        <v>84601.750230000005</v>
      </c>
      <c r="CF975">
        <v>0.10000000000000002</v>
      </c>
      <c r="CG975">
        <v>8460.1750230000016</v>
      </c>
      <c r="CH975">
        <v>76141.575207000002</v>
      </c>
      <c r="CI975">
        <v>761415.75206999993</v>
      </c>
      <c r="CJ975">
        <v>837557.32727699995</v>
      </c>
      <c r="CK975">
        <v>3257.9637750000002</v>
      </c>
    </row>
    <row r="976" spans="62:89" x14ac:dyDescent="0.25">
      <c r="BJ976" s="1" t="s">
        <v>2072</v>
      </c>
      <c r="BK976" s="1" t="s">
        <v>2073</v>
      </c>
      <c r="BL976" s="1" t="str">
        <f>VLOOKUP(BK976,INVENTARIOHABITTA[#All],8,FALSE)</f>
        <v>PREMIUM A</v>
      </c>
      <c r="BO976" s="1" t="s">
        <v>3513</v>
      </c>
      <c r="BP976" s="1" t="s">
        <v>8646</v>
      </c>
      <c r="BQ976" s="1" t="s">
        <v>7638</v>
      </c>
      <c r="BR976" s="1" t="s">
        <v>7655</v>
      </c>
      <c r="BS976" s="1" t="s">
        <v>18</v>
      </c>
      <c r="BT976">
        <v>47</v>
      </c>
      <c r="BU976" s="1" t="s">
        <v>7</v>
      </c>
      <c r="BV976" s="1" t="s">
        <v>146</v>
      </c>
      <c r="BW976">
        <v>180</v>
      </c>
      <c r="BX976" s="1" t="s">
        <v>46</v>
      </c>
      <c r="BY976">
        <v>6510</v>
      </c>
      <c r="BZ976">
        <v>1171800</v>
      </c>
      <c r="CA976">
        <v>0.25</v>
      </c>
      <c r="CB976">
        <v>4882.5</v>
      </c>
      <c r="CC976">
        <v>878850</v>
      </c>
      <c r="CD976">
        <v>0.1</v>
      </c>
      <c r="CE976">
        <v>87885</v>
      </c>
      <c r="CF976">
        <v>0.1</v>
      </c>
      <c r="CG976">
        <v>8788.5</v>
      </c>
      <c r="CH976">
        <v>79096.5</v>
      </c>
      <c r="CI976">
        <v>790965</v>
      </c>
      <c r="CJ976">
        <v>870061.5</v>
      </c>
      <c r="CK976">
        <v>4833.6750000000002</v>
      </c>
    </row>
    <row r="977" spans="62:89" x14ac:dyDescent="0.25">
      <c r="BJ977" s="1" t="s">
        <v>2074</v>
      </c>
      <c r="BK977" s="1" t="s">
        <v>2075</v>
      </c>
      <c r="BL977" s="1" t="str">
        <f>VLOOKUP(BK977,INVENTARIOHABITTA[#All],8,FALSE)</f>
        <v>PREMIUM A</v>
      </c>
      <c r="BP977" s="1" t="s">
        <v>8646</v>
      </c>
      <c r="BQ977" s="1" t="s">
        <v>7638</v>
      </c>
      <c r="BR977" s="1" t="s">
        <v>7655</v>
      </c>
      <c r="BS977" s="1" t="s">
        <v>18</v>
      </c>
      <c r="BT977">
        <v>47</v>
      </c>
      <c r="BU977" s="1" t="s">
        <v>7</v>
      </c>
      <c r="BV977" s="1" t="s">
        <v>146</v>
      </c>
      <c r="BW977">
        <v>180</v>
      </c>
      <c r="BY977">
        <v>4387.83</v>
      </c>
      <c r="BZ977">
        <v>789809.4</v>
      </c>
      <c r="CA977">
        <v>0.25</v>
      </c>
      <c r="CB977">
        <v>3290.8724999999999</v>
      </c>
      <c r="CC977">
        <v>592357.05000000005</v>
      </c>
      <c r="CD977">
        <v>0.1</v>
      </c>
      <c r="CE977">
        <v>59235.705000000009</v>
      </c>
      <c r="CF977">
        <v>0.1</v>
      </c>
      <c r="CG977">
        <v>5923.5705000000016</v>
      </c>
      <c r="CH977">
        <v>53312.134500000007</v>
      </c>
      <c r="CI977">
        <v>533121.34500000009</v>
      </c>
      <c r="CJ977">
        <v>586433.47950000013</v>
      </c>
      <c r="CK977">
        <v>3257.9637750000006</v>
      </c>
    </row>
    <row r="978" spans="62:89" x14ac:dyDescent="0.25">
      <c r="BJ978" s="1" t="s">
        <v>2076</v>
      </c>
      <c r="BK978" s="1" t="s">
        <v>2077</v>
      </c>
      <c r="BL978" s="1" t="str">
        <f>VLOOKUP(BK978,INVENTARIOHABITTA[#All],8,FALSE)</f>
        <v>PREMIUM A</v>
      </c>
      <c r="BO978" s="1" t="s">
        <v>3515</v>
      </c>
      <c r="BP978" s="1" t="s">
        <v>8647</v>
      </c>
      <c r="BQ978" s="1" t="s">
        <v>7638</v>
      </c>
      <c r="BR978" s="1" t="s">
        <v>7655</v>
      </c>
      <c r="BS978" s="1" t="s">
        <v>18</v>
      </c>
      <c r="BT978">
        <v>48</v>
      </c>
      <c r="BU978" s="1" t="s">
        <v>7</v>
      </c>
      <c r="BV978" s="1" t="s">
        <v>1961</v>
      </c>
      <c r="BW978">
        <v>180</v>
      </c>
      <c r="BX978" s="1" t="s">
        <v>7864</v>
      </c>
      <c r="BY978">
        <v>4178.8900000000003</v>
      </c>
      <c r="BZ978">
        <v>752200.20000000007</v>
      </c>
      <c r="CA978">
        <v>0.25</v>
      </c>
      <c r="CB978">
        <v>3134.1675000000005</v>
      </c>
      <c r="CC978">
        <v>564150.15000000014</v>
      </c>
      <c r="CD978">
        <v>0.1</v>
      </c>
      <c r="CE978">
        <v>56415.015000000014</v>
      </c>
      <c r="CF978">
        <v>0</v>
      </c>
      <c r="CG978">
        <v>0</v>
      </c>
      <c r="CH978">
        <v>56415.015000000014</v>
      </c>
      <c r="CI978">
        <v>507735.12500000012</v>
      </c>
      <c r="CJ978">
        <v>564150.14000000013</v>
      </c>
      <c r="CK978">
        <v>3134.1674444444452</v>
      </c>
    </row>
    <row r="979" spans="62:89" x14ac:dyDescent="0.25">
      <c r="BJ979" s="1" t="s">
        <v>2078</v>
      </c>
      <c r="BK979" s="1" t="s">
        <v>2079</v>
      </c>
      <c r="BL979" s="1" t="str">
        <f>VLOOKUP(BK979,INVENTARIOHABITTA[#All],8,FALSE)</f>
        <v>PREMIUM A</v>
      </c>
      <c r="BO979" s="1" t="s">
        <v>3517</v>
      </c>
      <c r="BP979" s="1" t="s">
        <v>8648</v>
      </c>
      <c r="BQ979" s="1" t="s">
        <v>7638</v>
      </c>
      <c r="BR979" s="1" t="s">
        <v>7655</v>
      </c>
      <c r="BS979" s="1" t="s">
        <v>18</v>
      </c>
      <c r="BT979">
        <v>49</v>
      </c>
      <c r="BU979" s="1" t="s">
        <v>7</v>
      </c>
      <c r="BV979" s="1" t="s">
        <v>260</v>
      </c>
      <c r="BW979">
        <v>225</v>
      </c>
      <c r="BX979" s="1" t="s">
        <v>7864</v>
      </c>
      <c r="BY979">
        <v>4178.8900000000003</v>
      </c>
      <c r="BZ979">
        <v>940250.25000000012</v>
      </c>
      <c r="CA979">
        <v>0.3</v>
      </c>
      <c r="CB979">
        <v>2925.223</v>
      </c>
      <c r="CC979">
        <v>658175.17500000005</v>
      </c>
      <c r="CD979">
        <v>9.9999999999999992E-2</v>
      </c>
      <c r="CE979">
        <v>65817.517500000002</v>
      </c>
      <c r="CF979">
        <v>0.1</v>
      </c>
      <c r="CG979">
        <v>6581.7517500000004</v>
      </c>
      <c r="CH979">
        <v>59235.765749999999</v>
      </c>
      <c r="CI979">
        <v>592357.64750000008</v>
      </c>
      <c r="CJ979">
        <v>651593.4132500001</v>
      </c>
      <c r="CK979">
        <v>2895.9707255555559</v>
      </c>
    </row>
    <row r="980" spans="62:89" x14ac:dyDescent="0.25">
      <c r="BJ980" s="1" t="s">
        <v>2080</v>
      </c>
      <c r="BK980" s="1" t="s">
        <v>2081</v>
      </c>
      <c r="BL980" s="1" t="str">
        <f>VLOOKUP(BK980,INVENTARIOHABITTA[#All],8,FALSE)</f>
        <v xml:space="preserve">ESTANDAR A </v>
      </c>
      <c r="BO980" s="1" t="s">
        <v>3519</v>
      </c>
      <c r="BP980" s="1" t="s">
        <v>8649</v>
      </c>
      <c r="BQ980" s="1" t="s">
        <v>7638</v>
      </c>
      <c r="BR980" s="1" t="s">
        <v>7655</v>
      </c>
      <c r="BS980" s="1" t="s">
        <v>18</v>
      </c>
      <c r="BT980">
        <v>50</v>
      </c>
      <c r="BU980" s="1" t="s">
        <v>7</v>
      </c>
      <c r="BV980" s="1" t="s">
        <v>171</v>
      </c>
      <c r="BW980">
        <v>225</v>
      </c>
      <c r="BX980" s="1" t="s">
        <v>7864</v>
      </c>
      <c r="BY980">
        <v>4387.83</v>
      </c>
      <c r="BZ980">
        <v>987261.75</v>
      </c>
      <c r="CA980">
        <v>0.25</v>
      </c>
      <c r="CB980">
        <v>3290.8724999999999</v>
      </c>
      <c r="CC980">
        <v>740446.3125</v>
      </c>
      <c r="CD980">
        <v>0.1</v>
      </c>
      <c r="CE980">
        <v>74044.631250000006</v>
      </c>
      <c r="CF980">
        <v>0.1</v>
      </c>
      <c r="CG980">
        <v>7404.4631250000011</v>
      </c>
      <c r="CH980">
        <v>66640.168125000011</v>
      </c>
      <c r="CI980">
        <v>666401.68125000002</v>
      </c>
      <c r="CJ980">
        <v>733041.84937499999</v>
      </c>
      <c r="CK980">
        <v>3257.9637750000002</v>
      </c>
    </row>
    <row r="981" spans="62:89" x14ac:dyDescent="0.25">
      <c r="BJ981" s="1" t="s">
        <v>2082</v>
      </c>
      <c r="BK981" s="1" t="s">
        <v>2083</v>
      </c>
      <c r="BL981" s="1" t="str">
        <f>VLOOKUP(BK981,INVENTARIOHABITTA[#All],8,FALSE)</f>
        <v>ESTANDAR A</v>
      </c>
      <c r="BP981" s="1" t="s">
        <v>8650</v>
      </c>
      <c r="BQ981" s="1" t="s">
        <v>7638</v>
      </c>
      <c r="BR981" s="1" t="s">
        <v>7655</v>
      </c>
      <c r="BS981" s="1" t="s">
        <v>18</v>
      </c>
      <c r="BT981">
        <v>51</v>
      </c>
      <c r="BU981" s="1" t="s">
        <v>7</v>
      </c>
      <c r="BV981" s="1" t="s">
        <v>146</v>
      </c>
      <c r="BW981">
        <v>180</v>
      </c>
      <c r="BX981" s="1" t="s">
        <v>7864</v>
      </c>
      <c r="BY981">
        <v>4387.83</v>
      </c>
      <c r="BZ981">
        <v>789809.4</v>
      </c>
      <c r="CA981">
        <v>0.25</v>
      </c>
      <c r="CB981">
        <v>3290.8724999999999</v>
      </c>
      <c r="CC981">
        <v>592357.05000000005</v>
      </c>
      <c r="CD981">
        <v>0.1</v>
      </c>
      <c r="CE981">
        <v>59235.705000000009</v>
      </c>
      <c r="CF981">
        <v>0</v>
      </c>
      <c r="CG981">
        <v>0</v>
      </c>
      <c r="CH981">
        <v>59235.705000000009</v>
      </c>
      <c r="CI981">
        <v>533121.34500000009</v>
      </c>
      <c r="CJ981">
        <v>592357.05000000005</v>
      </c>
      <c r="CK981">
        <v>3290.8725000000004</v>
      </c>
    </row>
    <row r="982" spans="62:89" x14ac:dyDescent="0.25">
      <c r="BJ982" s="1" t="s">
        <v>2084</v>
      </c>
      <c r="BK982" s="1" t="s">
        <v>2085</v>
      </c>
      <c r="BL982" s="1" t="str">
        <f>VLOOKUP(BK982,INVENTARIOHABITTA[#All],8,FALSE)</f>
        <v xml:space="preserve">ESTANDAR A </v>
      </c>
      <c r="BO982" s="1" t="s">
        <v>3521</v>
      </c>
      <c r="BP982" s="1" t="s">
        <v>8651</v>
      </c>
      <c r="BQ982" s="1" t="s">
        <v>7638</v>
      </c>
      <c r="BR982" s="1" t="s">
        <v>7655</v>
      </c>
      <c r="BS982" s="1" t="s">
        <v>18</v>
      </c>
      <c r="BT982" t="s">
        <v>8652</v>
      </c>
      <c r="BU982" s="1" t="s">
        <v>7</v>
      </c>
      <c r="BV982" s="1" t="s">
        <v>146</v>
      </c>
      <c r="BW982">
        <v>180</v>
      </c>
      <c r="BX982" s="1" t="s">
        <v>7864</v>
      </c>
      <c r="BY982">
        <v>4387.83</v>
      </c>
      <c r="BZ982">
        <v>789809.4</v>
      </c>
      <c r="CA982">
        <v>0.25</v>
      </c>
      <c r="CB982">
        <v>3290.8724999999999</v>
      </c>
      <c r="CC982">
        <v>592357.05000000005</v>
      </c>
      <c r="CD982">
        <v>0.1</v>
      </c>
      <c r="CE982">
        <v>59235.705000000009</v>
      </c>
      <c r="CF982">
        <v>0</v>
      </c>
      <c r="CG982">
        <v>0</v>
      </c>
      <c r="CH982">
        <v>59235.705000000009</v>
      </c>
      <c r="CI982">
        <v>533121.34500000009</v>
      </c>
      <c r="CJ982">
        <v>592357.05000000005</v>
      </c>
      <c r="CK982">
        <v>3290.8725000000004</v>
      </c>
    </row>
    <row r="983" spans="62:89" x14ac:dyDescent="0.25">
      <c r="BJ983" s="1" t="s">
        <v>2086</v>
      </c>
      <c r="BK983" s="1" t="s">
        <v>2087</v>
      </c>
      <c r="BL983" s="1" t="str">
        <f>VLOOKUP(BK983,INVENTARIOHABITTA[#All],8,FALSE)</f>
        <v>PREMIUM A</v>
      </c>
      <c r="BO983" s="1" t="s">
        <v>3523</v>
      </c>
      <c r="BP983" s="1" t="s">
        <v>8653</v>
      </c>
      <c r="BQ983" s="1" t="s">
        <v>7638</v>
      </c>
      <c r="BR983" s="1" t="s">
        <v>7655</v>
      </c>
      <c r="BS983" s="1" t="s">
        <v>18</v>
      </c>
      <c r="BT983">
        <v>52</v>
      </c>
      <c r="BU983" s="1" t="s">
        <v>7</v>
      </c>
      <c r="BV983" s="1" t="s">
        <v>1961</v>
      </c>
      <c r="BW983">
        <v>180</v>
      </c>
      <c r="BX983" s="1" t="s">
        <v>7864</v>
      </c>
      <c r="BY983">
        <v>4178.8900000000003</v>
      </c>
      <c r="BZ983">
        <v>752200.20000000007</v>
      </c>
      <c r="CA983">
        <v>0.25</v>
      </c>
      <c r="CB983">
        <v>3134.1675000000005</v>
      </c>
      <c r="CC983">
        <v>564150.15000000014</v>
      </c>
      <c r="CD983">
        <v>0.1</v>
      </c>
      <c r="CE983">
        <v>56415.015000000014</v>
      </c>
      <c r="CF983">
        <v>0.10000000000000002</v>
      </c>
      <c r="CG983">
        <v>5641.5015000000021</v>
      </c>
      <c r="CH983">
        <v>50773.513500000015</v>
      </c>
      <c r="CI983">
        <v>507735.13500000013</v>
      </c>
      <c r="CJ983">
        <v>558508.64850000013</v>
      </c>
      <c r="CK983">
        <v>3102.8258250000008</v>
      </c>
    </row>
    <row r="984" spans="62:89" x14ac:dyDescent="0.25">
      <c r="BJ984" s="1" t="s">
        <v>2088</v>
      </c>
      <c r="BK984" s="1" t="s">
        <v>2089</v>
      </c>
      <c r="BL984" s="1" t="str">
        <f>VLOOKUP(BK984,INVENTARIOHABITTA[#All],8,FALSE)</f>
        <v>PREMIUM A</v>
      </c>
      <c r="BP984" s="1" t="s">
        <v>8654</v>
      </c>
      <c r="BQ984" s="1" t="s">
        <v>7638</v>
      </c>
      <c r="BR984" s="1" t="s">
        <v>7655</v>
      </c>
      <c r="BS984" s="1" t="s">
        <v>18</v>
      </c>
      <c r="BT984">
        <v>53</v>
      </c>
      <c r="BU984" s="1" t="s">
        <v>7</v>
      </c>
      <c r="BV984" s="1" t="s">
        <v>1961</v>
      </c>
      <c r="BW984">
        <v>180</v>
      </c>
      <c r="BX984" s="1" t="s">
        <v>7864</v>
      </c>
      <c r="BY984">
        <v>4178.8900000000003</v>
      </c>
      <c r="BZ984">
        <v>752200.20000000007</v>
      </c>
      <c r="CA984">
        <v>0.25</v>
      </c>
      <c r="CB984">
        <v>3134.1675000000005</v>
      </c>
      <c r="CC984">
        <v>564150.15000000014</v>
      </c>
      <c r="CD984">
        <v>0.1</v>
      </c>
      <c r="CE984">
        <v>56415.015000000014</v>
      </c>
      <c r="CF984">
        <v>0</v>
      </c>
      <c r="CG984">
        <v>0</v>
      </c>
      <c r="CH984">
        <v>56415.015000000014</v>
      </c>
      <c r="CI984">
        <v>507735.13500000013</v>
      </c>
      <c r="CJ984">
        <v>564150.15000000014</v>
      </c>
      <c r="CK984">
        <v>3134.1675000000009</v>
      </c>
    </row>
    <row r="985" spans="62:89" x14ac:dyDescent="0.25">
      <c r="BJ985" s="1" t="s">
        <v>2090</v>
      </c>
      <c r="BK985" s="1" t="s">
        <v>2091</v>
      </c>
      <c r="BL985" s="1" t="str">
        <f>VLOOKUP(BK985,INVENTARIOHABITTA[#All],8,FALSE)</f>
        <v xml:space="preserve">ESTANDAR A </v>
      </c>
      <c r="BO985" s="1" t="s">
        <v>3525</v>
      </c>
      <c r="BP985" s="1" t="s">
        <v>8655</v>
      </c>
      <c r="BQ985" s="1" t="s">
        <v>7638</v>
      </c>
      <c r="BR985" s="1" t="s">
        <v>7655</v>
      </c>
      <c r="BS985" s="1" t="s">
        <v>18</v>
      </c>
      <c r="BT985" t="s">
        <v>8231</v>
      </c>
      <c r="BU985" s="1" t="s">
        <v>7</v>
      </c>
      <c r="BV985" s="1" t="s">
        <v>60</v>
      </c>
      <c r="BW985">
        <v>180</v>
      </c>
      <c r="BX985" s="1" t="s">
        <v>7864</v>
      </c>
      <c r="BY985">
        <v>3134.1675000000009</v>
      </c>
      <c r="BZ985">
        <v>564150.15000000014</v>
      </c>
      <c r="CA985">
        <v>0</v>
      </c>
      <c r="CB985">
        <v>3134.1675000000009</v>
      </c>
      <c r="CC985">
        <v>564150.15000000014</v>
      </c>
      <c r="CD985">
        <v>0.46160586857949065</v>
      </c>
      <c r="CE985">
        <v>260415.02</v>
      </c>
      <c r="CF985">
        <v>0</v>
      </c>
      <c r="CG985">
        <v>0</v>
      </c>
      <c r="CH985">
        <v>260415.02</v>
      </c>
      <c r="CI985">
        <v>303735.13000000012</v>
      </c>
      <c r="CJ985">
        <v>564150.15000000014</v>
      </c>
      <c r="CK985">
        <v>3134.1675000000009</v>
      </c>
    </row>
    <row r="986" spans="62:89" x14ac:dyDescent="0.25">
      <c r="BJ986" s="1" t="s">
        <v>2092</v>
      </c>
      <c r="BK986" s="1" t="s">
        <v>2093</v>
      </c>
      <c r="BL986" s="1" t="str">
        <f>VLOOKUP(BK986,INVENTARIOHABITTA[#All],8,FALSE)</f>
        <v xml:space="preserve">ESTANDAR A </v>
      </c>
      <c r="BP986" s="1" t="s">
        <v>8656</v>
      </c>
      <c r="BQ986" s="1" t="s">
        <v>7638</v>
      </c>
      <c r="BR986" s="1" t="s">
        <v>7655</v>
      </c>
      <c r="BS986" s="1" t="s">
        <v>18</v>
      </c>
      <c r="BT986">
        <v>54</v>
      </c>
      <c r="BU986" s="1" t="s">
        <v>7</v>
      </c>
      <c r="BV986" s="1" t="s">
        <v>1961</v>
      </c>
      <c r="BW986">
        <v>180</v>
      </c>
      <c r="BX986" s="1" t="s">
        <v>7864</v>
      </c>
      <c r="BY986">
        <v>4480</v>
      </c>
      <c r="BZ986">
        <v>806400</v>
      </c>
      <c r="CA986">
        <v>0.2</v>
      </c>
      <c r="CB986">
        <v>3584</v>
      </c>
      <c r="CC986">
        <v>645120</v>
      </c>
      <c r="CD986">
        <v>0.1</v>
      </c>
      <c r="CE986">
        <v>64512</v>
      </c>
      <c r="CF986">
        <v>0.1</v>
      </c>
      <c r="CG986">
        <v>6451.2000000000007</v>
      </c>
      <c r="CH986">
        <v>58060.800000000003</v>
      </c>
      <c r="CI986">
        <v>580608</v>
      </c>
      <c r="CJ986">
        <v>638668.80000000005</v>
      </c>
      <c r="CK986">
        <v>3548.1600000000003</v>
      </c>
    </row>
    <row r="987" spans="62:89" x14ac:dyDescent="0.25">
      <c r="BJ987" s="1" t="s">
        <v>2094</v>
      </c>
      <c r="BK987" s="1" t="s">
        <v>2095</v>
      </c>
      <c r="BL987" s="1" t="str">
        <f>VLOOKUP(BK987,INVENTARIOHABITTA[#All],8,FALSE)</f>
        <v xml:space="preserve">ESTANDAR A </v>
      </c>
      <c r="BO987" s="1" t="s">
        <v>3527</v>
      </c>
      <c r="BP987" s="1" t="s">
        <v>8657</v>
      </c>
      <c r="BQ987" s="1" t="s">
        <v>7638</v>
      </c>
      <c r="BR987" s="1" t="s">
        <v>7655</v>
      </c>
      <c r="BS987" s="1" t="s">
        <v>18</v>
      </c>
      <c r="BT987" t="s">
        <v>7652</v>
      </c>
      <c r="BU987" s="1" t="s">
        <v>7</v>
      </c>
      <c r="BV987" s="1" t="s">
        <v>260</v>
      </c>
      <c r="BW987">
        <v>200</v>
      </c>
      <c r="BX987" s="1" t="s">
        <v>7864</v>
      </c>
      <c r="BY987">
        <v>3548.1600000000003</v>
      </c>
      <c r="BZ987">
        <v>709632.00000000012</v>
      </c>
      <c r="CA987">
        <v>0</v>
      </c>
      <c r="CB987">
        <v>3548.1600000000003</v>
      </c>
      <c r="CC987">
        <v>709632.00000000012</v>
      </c>
      <c r="CD987">
        <v>0.40733901515151505</v>
      </c>
      <c r="CE987">
        <v>289060.8</v>
      </c>
      <c r="CF987">
        <v>0</v>
      </c>
      <c r="CG987">
        <v>0</v>
      </c>
      <c r="CH987">
        <v>289060.8</v>
      </c>
      <c r="CI987">
        <v>420571.20000000013</v>
      </c>
      <c r="CJ987">
        <v>709632.00000000012</v>
      </c>
      <c r="CK987">
        <v>3548.1600000000008</v>
      </c>
    </row>
    <row r="988" spans="62:89" x14ac:dyDescent="0.25">
      <c r="BJ988" s="1" t="s">
        <v>2096</v>
      </c>
      <c r="BK988" s="1" t="s">
        <v>2097</v>
      </c>
      <c r="BL988" s="1" t="str">
        <f>VLOOKUP(BK988,INVENTARIOHABITTA[#All],8,FALSE)</f>
        <v xml:space="preserve">ESTANDAR A </v>
      </c>
      <c r="BP988" s="1" t="s">
        <v>8658</v>
      </c>
      <c r="BQ988" s="1" t="s">
        <v>7638</v>
      </c>
      <c r="BR988" s="1" t="s">
        <v>7655</v>
      </c>
      <c r="BS988" s="1" t="s">
        <v>18</v>
      </c>
      <c r="BT988">
        <v>55</v>
      </c>
      <c r="BU988" s="1" t="s">
        <v>7</v>
      </c>
      <c r="BV988" s="1" t="s">
        <v>1961</v>
      </c>
      <c r="BW988">
        <v>180</v>
      </c>
      <c r="BX988" s="1" t="s">
        <v>7864</v>
      </c>
      <c r="BY988">
        <v>4480</v>
      </c>
      <c r="BZ988">
        <v>806400</v>
      </c>
      <c r="CA988">
        <v>0.2</v>
      </c>
      <c r="CB988">
        <v>3584</v>
      </c>
      <c r="CC988">
        <v>645120</v>
      </c>
      <c r="CD988">
        <v>0.1</v>
      </c>
      <c r="CE988">
        <v>64512</v>
      </c>
      <c r="CF988">
        <v>0.1</v>
      </c>
      <c r="CG988">
        <v>6451.2000000000007</v>
      </c>
      <c r="CH988">
        <v>58060.800000000003</v>
      </c>
      <c r="CI988">
        <v>580608</v>
      </c>
      <c r="CJ988">
        <v>638668.80000000005</v>
      </c>
      <c r="CK988">
        <v>3548.1600000000003</v>
      </c>
    </row>
    <row r="989" spans="62:89" x14ac:dyDescent="0.25">
      <c r="BJ989" s="1" t="s">
        <v>2098</v>
      </c>
      <c r="BK989" s="1" t="s">
        <v>2099</v>
      </c>
      <c r="BL989" s="1" t="str">
        <f>VLOOKUP(BK989,INVENTARIOHABITTA[#All],8,FALSE)</f>
        <v xml:space="preserve">ESTANDAR A </v>
      </c>
      <c r="BO989" s="1" t="s">
        <v>3529</v>
      </c>
      <c r="BP989" s="1" t="s">
        <v>8659</v>
      </c>
      <c r="BQ989" s="1" t="s">
        <v>7638</v>
      </c>
      <c r="BR989" s="1" t="s">
        <v>7655</v>
      </c>
      <c r="BS989" s="1" t="s">
        <v>18</v>
      </c>
      <c r="BT989" t="s">
        <v>8660</v>
      </c>
      <c r="BU989" s="1" t="s">
        <v>7</v>
      </c>
      <c r="BV989" s="1" t="s">
        <v>260</v>
      </c>
      <c r="BW989">
        <v>200</v>
      </c>
      <c r="BX989" s="1" t="s">
        <v>7864</v>
      </c>
      <c r="BY989">
        <v>3548.1600000000003</v>
      </c>
      <c r="BZ989">
        <v>709632.00000000012</v>
      </c>
      <c r="CA989">
        <v>0</v>
      </c>
      <c r="CB989">
        <v>3548.1600000000003</v>
      </c>
      <c r="CC989">
        <v>709632.00000000012</v>
      </c>
      <c r="CD989">
        <v>0.34871708152958147</v>
      </c>
      <c r="CE989">
        <v>247460.8</v>
      </c>
      <c r="CF989">
        <v>0</v>
      </c>
      <c r="CG989">
        <v>0</v>
      </c>
      <c r="CH989">
        <v>247460.8</v>
      </c>
      <c r="CI989">
        <v>462171.20000000013</v>
      </c>
      <c r="CJ989">
        <v>709632.00000000012</v>
      </c>
      <c r="CK989">
        <v>3548.1600000000008</v>
      </c>
    </row>
    <row r="990" spans="62:89" x14ac:dyDescent="0.25">
      <c r="BJ990" s="1" t="s">
        <v>2100</v>
      </c>
      <c r="BK990" s="1" t="s">
        <v>2101</v>
      </c>
      <c r="BL990" s="1" t="str">
        <f>VLOOKUP(BK990,INVENTARIOHABITTA[#All],8,FALSE)</f>
        <v xml:space="preserve">ESTANDAR A </v>
      </c>
      <c r="BO990" s="1" t="s">
        <v>3531</v>
      </c>
      <c r="BP990" s="1" t="s">
        <v>8661</v>
      </c>
      <c r="BQ990" s="1" t="s">
        <v>7638</v>
      </c>
      <c r="BR990" s="1" t="s">
        <v>7655</v>
      </c>
      <c r="BS990" s="1" t="s">
        <v>18</v>
      </c>
      <c r="BT990">
        <v>56</v>
      </c>
      <c r="BU990" s="1" t="s">
        <v>7</v>
      </c>
      <c r="BV990" s="1" t="s">
        <v>260</v>
      </c>
      <c r="BW990">
        <v>239.71</v>
      </c>
      <c r="BX990" s="1" t="s">
        <v>7864</v>
      </c>
      <c r="BY990">
        <v>4178.8900000000003</v>
      </c>
      <c r="BZ990">
        <v>1001721.7219000001</v>
      </c>
      <c r="CA990">
        <v>0.28999999999999998</v>
      </c>
      <c r="CB990">
        <v>2967.0119000000004</v>
      </c>
      <c r="CC990">
        <v>711222.42254900013</v>
      </c>
      <c r="CD990">
        <v>0.08</v>
      </c>
      <c r="CE990">
        <v>56897.793803920009</v>
      </c>
      <c r="CF990">
        <v>0.1</v>
      </c>
      <c r="CG990">
        <v>5689.7793803920013</v>
      </c>
      <c r="CH990">
        <v>51208.01442352801</v>
      </c>
      <c r="CI990">
        <v>654324.62874508009</v>
      </c>
      <c r="CJ990">
        <v>705532.64316860808</v>
      </c>
      <c r="CK990">
        <v>2943.2758048000001</v>
      </c>
    </row>
    <row r="991" spans="62:89" x14ac:dyDescent="0.25">
      <c r="BJ991" s="1" t="s">
        <v>2102</v>
      </c>
      <c r="BK991" s="1" t="s">
        <v>2103</v>
      </c>
      <c r="BL991" s="1" t="str">
        <f>VLOOKUP(BK991,INVENTARIOHABITTA[#All],8,FALSE)</f>
        <v xml:space="preserve">ESTANDAR A </v>
      </c>
      <c r="BP991" s="1" t="s">
        <v>8661</v>
      </c>
      <c r="BQ991" s="1" t="s">
        <v>7638</v>
      </c>
      <c r="BR991" s="1" t="s">
        <v>7655</v>
      </c>
      <c r="BS991" s="1" t="s">
        <v>18</v>
      </c>
      <c r="BT991">
        <v>56</v>
      </c>
      <c r="BU991" s="1" t="s">
        <v>7</v>
      </c>
      <c r="BV991" s="1" t="s">
        <v>260</v>
      </c>
      <c r="BW991">
        <v>239.71</v>
      </c>
      <c r="BX991" s="1" t="s">
        <v>7864</v>
      </c>
      <c r="BY991">
        <v>4178.8900000000003</v>
      </c>
      <c r="BZ991">
        <v>1001721.7219000001</v>
      </c>
      <c r="CA991">
        <v>0.28999999999999998</v>
      </c>
      <c r="CB991">
        <v>2967.0119000000004</v>
      </c>
      <c r="CC991">
        <v>711222.42254900013</v>
      </c>
      <c r="CD991">
        <v>0.08</v>
      </c>
      <c r="CE991">
        <v>56897.793803920009</v>
      </c>
      <c r="CF991">
        <v>0.1</v>
      </c>
      <c r="CG991">
        <v>5689.7793803920013</v>
      </c>
      <c r="CH991">
        <v>51208.01442352801</v>
      </c>
      <c r="CI991">
        <v>654324.62874508009</v>
      </c>
      <c r="CJ991">
        <v>705532.64316860808</v>
      </c>
      <c r="CK991">
        <v>2943.2758048000001</v>
      </c>
    </row>
    <row r="992" spans="62:89" x14ac:dyDescent="0.25">
      <c r="BJ992" s="1" t="s">
        <v>2104</v>
      </c>
      <c r="BK992" s="1" t="s">
        <v>2105</v>
      </c>
      <c r="BL992" s="1" t="str">
        <f>VLOOKUP(BK992,INVENTARIOHABITTA[#All],8,FALSE)</f>
        <v>PREMIUM A</v>
      </c>
      <c r="BO992" s="1" t="s">
        <v>3533</v>
      </c>
      <c r="BP992" s="1" t="s">
        <v>8662</v>
      </c>
      <c r="BQ992" s="1" t="s">
        <v>7638</v>
      </c>
      <c r="BR992" s="1" t="s">
        <v>7655</v>
      </c>
      <c r="BS992" s="1" t="s">
        <v>18</v>
      </c>
      <c r="BT992">
        <v>57</v>
      </c>
      <c r="BU992" s="1" t="s">
        <v>7</v>
      </c>
      <c r="BV992" s="1" t="s">
        <v>171</v>
      </c>
      <c r="BW992">
        <v>280.13</v>
      </c>
      <c r="BX992" s="1" t="s">
        <v>46</v>
      </c>
      <c r="BY992">
        <v>6510</v>
      </c>
      <c r="BZ992">
        <v>1823646.3</v>
      </c>
      <c r="CA992">
        <v>0.32</v>
      </c>
      <c r="CB992">
        <v>4426.8</v>
      </c>
      <c r="CC992">
        <v>1240079.4839999999</v>
      </c>
      <c r="CD992">
        <v>0.1</v>
      </c>
      <c r="CE992">
        <v>124007.94839999999</v>
      </c>
      <c r="CF992">
        <v>0.1</v>
      </c>
      <c r="CG992">
        <v>12400.79484</v>
      </c>
      <c r="CH992">
        <v>111607.15355999999</v>
      </c>
      <c r="CI992">
        <v>1116071.5356000001</v>
      </c>
      <c r="CJ992">
        <v>1227678.6891600001</v>
      </c>
      <c r="CK992">
        <v>4382.5320000000002</v>
      </c>
    </row>
    <row r="993" spans="62:89" x14ac:dyDescent="0.25">
      <c r="BJ993" s="1" t="s">
        <v>2106</v>
      </c>
      <c r="BK993" s="1" t="s">
        <v>2107</v>
      </c>
      <c r="BL993" s="1" t="str">
        <f>VLOOKUP(BK993,INVENTARIOHABITTA[#All],8,FALSE)</f>
        <v>PREMIUM A</v>
      </c>
      <c r="BP993" s="1" t="s">
        <v>8662</v>
      </c>
      <c r="BQ993" s="1" t="s">
        <v>7638</v>
      </c>
      <c r="BR993" s="1" t="s">
        <v>7655</v>
      </c>
      <c r="BS993" s="1" t="s">
        <v>18</v>
      </c>
      <c r="BT993">
        <v>57</v>
      </c>
      <c r="BU993" s="1" t="s">
        <v>7</v>
      </c>
      <c r="BV993" s="1" t="s">
        <v>171</v>
      </c>
      <c r="BW993">
        <v>280.13</v>
      </c>
      <c r="BY993">
        <v>4387.83</v>
      </c>
      <c r="BZ993">
        <v>1229162.8178999999</v>
      </c>
      <c r="CA993">
        <v>0.25</v>
      </c>
      <c r="CB993">
        <v>3290.8724999999999</v>
      </c>
      <c r="CC993">
        <v>921872.11342499999</v>
      </c>
      <c r="CD993">
        <v>0.1</v>
      </c>
      <c r="CE993">
        <v>92187.211342499999</v>
      </c>
      <c r="CF993">
        <v>0</v>
      </c>
      <c r="CG993">
        <v>0</v>
      </c>
      <c r="CH993">
        <v>92187.211342499999</v>
      </c>
      <c r="CI993">
        <v>829684.90208250005</v>
      </c>
      <c r="CJ993">
        <v>921872.11342500011</v>
      </c>
      <c r="CK993">
        <v>3290.8725000000004</v>
      </c>
    </row>
    <row r="994" spans="62:89" x14ac:dyDescent="0.25">
      <c r="BJ994" s="1" t="s">
        <v>2108</v>
      </c>
      <c r="BK994" s="1" t="s">
        <v>2109</v>
      </c>
      <c r="BL994" s="1" t="str">
        <f>VLOOKUP(BK994,INVENTARIOHABITTA[#All],8,FALSE)</f>
        <v>PREMIUM A</v>
      </c>
      <c r="BP994" s="1" t="s">
        <v>8662</v>
      </c>
      <c r="BQ994" s="1" t="s">
        <v>7638</v>
      </c>
      <c r="BR994" s="1" t="s">
        <v>7655</v>
      </c>
      <c r="BS994" s="1" t="s">
        <v>18</v>
      </c>
      <c r="BT994">
        <v>57</v>
      </c>
      <c r="BU994" s="1" t="s">
        <v>7</v>
      </c>
      <c r="BV994" s="1" t="s">
        <v>171</v>
      </c>
      <c r="BW994">
        <v>280.13</v>
      </c>
      <c r="BX994" s="1" t="s">
        <v>7864</v>
      </c>
      <c r="BY994">
        <v>6200</v>
      </c>
      <c r="BZ994">
        <v>1736806</v>
      </c>
      <c r="CA994">
        <v>0.32</v>
      </c>
      <c r="CB994">
        <v>4216</v>
      </c>
      <c r="CC994">
        <v>1181028.08</v>
      </c>
      <c r="CD994">
        <v>0.1</v>
      </c>
      <c r="CE994">
        <v>118102.80800000002</v>
      </c>
      <c r="CF994">
        <v>0.1</v>
      </c>
      <c r="CG994">
        <v>11810.280800000002</v>
      </c>
      <c r="CH994">
        <v>106292.52720000001</v>
      </c>
      <c r="CI994">
        <v>1062925.2720000001</v>
      </c>
      <c r="CJ994">
        <v>1169217.7992000002</v>
      </c>
      <c r="CK994">
        <v>4173.8400000000011</v>
      </c>
    </row>
    <row r="995" spans="62:89" x14ac:dyDescent="0.25">
      <c r="BJ995" s="1" t="s">
        <v>2110</v>
      </c>
      <c r="BK995" s="1" t="s">
        <v>2111</v>
      </c>
      <c r="BL995" s="1" t="str">
        <f>VLOOKUP(BK995,INVENTARIOHABITTA[#All],8,FALSE)</f>
        <v xml:space="preserve">ESTANDAR A </v>
      </c>
      <c r="BP995" s="1" t="s">
        <v>8663</v>
      </c>
      <c r="BQ995" s="1" t="s">
        <v>7638</v>
      </c>
      <c r="BR995" s="1" t="s">
        <v>7655</v>
      </c>
      <c r="BS995" s="1" t="s">
        <v>18</v>
      </c>
      <c r="BT995">
        <v>58</v>
      </c>
      <c r="BU995" s="1" t="s">
        <v>7</v>
      </c>
      <c r="BV995" s="1" t="s">
        <v>171</v>
      </c>
      <c r="BW995">
        <v>257.82</v>
      </c>
      <c r="BX995" s="1" t="s">
        <v>7764</v>
      </c>
      <c r="BY995">
        <v>4700</v>
      </c>
      <c r="BZ995">
        <v>1211754</v>
      </c>
      <c r="CA995">
        <v>0.25</v>
      </c>
      <c r="CB995">
        <v>3525</v>
      </c>
      <c r="CC995">
        <v>908815.5</v>
      </c>
      <c r="CD995">
        <v>0.1</v>
      </c>
      <c r="CE995">
        <v>90881.55</v>
      </c>
      <c r="CF995">
        <v>0.1</v>
      </c>
      <c r="CG995">
        <v>9088.1550000000007</v>
      </c>
      <c r="CH995">
        <v>81793.395000000004</v>
      </c>
      <c r="CI995">
        <v>817933.95</v>
      </c>
      <c r="CJ995">
        <v>899727.34499999997</v>
      </c>
      <c r="CK995">
        <v>3489.75</v>
      </c>
    </row>
    <row r="996" spans="62:89" x14ac:dyDescent="0.25">
      <c r="BJ996" s="1" t="s">
        <v>2112</v>
      </c>
      <c r="BK996" s="1" t="s">
        <v>2113</v>
      </c>
      <c r="BL996" s="1" t="str">
        <f>VLOOKUP(BK996,INVENTARIOHABITTA[#All],8,FALSE)</f>
        <v xml:space="preserve">ESTANDAR A </v>
      </c>
      <c r="BO996" s="1" t="s">
        <v>3535</v>
      </c>
      <c r="BP996" s="1" t="s">
        <v>8664</v>
      </c>
      <c r="BQ996" s="1" t="s">
        <v>7638</v>
      </c>
      <c r="BR996" s="1" t="s">
        <v>7655</v>
      </c>
      <c r="BS996" s="1" t="s">
        <v>18</v>
      </c>
      <c r="BT996" t="s">
        <v>8386</v>
      </c>
      <c r="BU996" s="1" t="s">
        <v>7</v>
      </c>
      <c r="BV996" s="1" t="s">
        <v>171</v>
      </c>
      <c r="BW996">
        <v>284.76</v>
      </c>
      <c r="BX996" s="1" t="s">
        <v>7764</v>
      </c>
      <c r="BY996">
        <v>3489.75</v>
      </c>
      <c r="BZ996">
        <v>993741.21</v>
      </c>
      <c r="CA996">
        <v>0</v>
      </c>
      <c r="CB996">
        <v>3489.75</v>
      </c>
      <c r="CC996">
        <v>993741.21</v>
      </c>
      <c r="CD996">
        <v>0.19205334153345602</v>
      </c>
      <c r="CE996">
        <v>190851.31999999983</v>
      </c>
      <c r="CF996">
        <v>0</v>
      </c>
      <c r="CG996">
        <v>0</v>
      </c>
      <c r="CH996">
        <v>190851.31999999983</v>
      </c>
      <c r="CI996">
        <v>802889.89000000013</v>
      </c>
      <c r="CJ996">
        <v>993741.21</v>
      </c>
      <c r="CK996">
        <v>3489.75</v>
      </c>
    </row>
    <row r="997" spans="62:89" x14ac:dyDescent="0.25">
      <c r="BJ997" s="1" t="s">
        <v>2114</v>
      </c>
      <c r="BK997" s="1" t="s">
        <v>2115</v>
      </c>
      <c r="BL997" s="1" t="str">
        <f>VLOOKUP(BK997,INVENTARIOHABITTA[#All],8,FALSE)</f>
        <v xml:space="preserve">ESTANDAR A </v>
      </c>
      <c r="BO997" s="1" t="s">
        <v>3537</v>
      </c>
      <c r="BP997" s="1" t="s">
        <v>8665</v>
      </c>
      <c r="BQ997" s="1" t="s">
        <v>7638</v>
      </c>
      <c r="BR997" s="1" t="s">
        <v>7655</v>
      </c>
      <c r="BS997" s="1" t="s">
        <v>18</v>
      </c>
      <c r="BT997">
        <v>59</v>
      </c>
      <c r="BU997" s="1" t="s">
        <v>7</v>
      </c>
      <c r="BV997" s="1" t="s">
        <v>260</v>
      </c>
      <c r="BW997">
        <v>225</v>
      </c>
      <c r="BX997" s="1" t="s">
        <v>7864</v>
      </c>
      <c r="BY997">
        <v>4178.8900000000003</v>
      </c>
      <c r="BZ997">
        <v>940250.25000000012</v>
      </c>
      <c r="CA997">
        <v>0.25</v>
      </c>
      <c r="CB997">
        <v>3134.1675000000005</v>
      </c>
      <c r="CC997">
        <v>705187.68750000012</v>
      </c>
      <c r="CD997">
        <v>0.1</v>
      </c>
      <c r="CE997">
        <v>70518.768750000017</v>
      </c>
      <c r="CF997">
        <v>0.2</v>
      </c>
      <c r="CG997">
        <v>14103.753750000003</v>
      </c>
      <c r="CH997">
        <v>56415.015000000014</v>
      </c>
      <c r="CI997">
        <v>634668.90875000006</v>
      </c>
      <c r="CJ997">
        <v>691083.92375000007</v>
      </c>
      <c r="CK997">
        <v>3071.4841055555557</v>
      </c>
    </row>
    <row r="998" spans="62:89" x14ac:dyDescent="0.25">
      <c r="BJ998" s="1" t="s">
        <v>2116</v>
      </c>
      <c r="BK998" s="1" t="s">
        <v>2117</v>
      </c>
      <c r="BL998" s="1" t="str">
        <f>VLOOKUP(BK998,INVENTARIOHABITTA[#All],8,FALSE)</f>
        <v xml:space="preserve">ESTANDAR A </v>
      </c>
      <c r="BO998" s="1" t="s">
        <v>3539</v>
      </c>
      <c r="BP998" s="1" t="s">
        <v>8666</v>
      </c>
      <c r="BQ998" s="1" t="s">
        <v>7638</v>
      </c>
      <c r="BR998" s="1" t="s">
        <v>7655</v>
      </c>
      <c r="BS998" s="1" t="s">
        <v>18</v>
      </c>
      <c r="BT998">
        <v>60</v>
      </c>
      <c r="BU998" s="1" t="s">
        <v>7</v>
      </c>
      <c r="BV998" s="1" t="s">
        <v>260</v>
      </c>
      <c r="BW998">
        <v>250</v>
      </c>
      <c r="BX998" s="1" t="s">
        <v>7864</v>
      </c>
      <c r="BY998">
        <v>4178.8900000000003</v>
      </c>
      <c r="BZ998">
        <v>1044722.5000000001</v>
      </c>
      <c r="CA998">
        <v>0.25</v>
      </c>
      <c r="CB998">
        <v>3134.1675000000005</v>
      </c>
      <c r="CC998">
        <v>783541.87500000012</v>
      </c>
      <c r="CD998">
        <v>0.1</v>
      </c>
      <c r="CE998">
        <v>78354.187500000015</v>
      </c>
      <c r="CF998">
        <v>0.2</v>
      </c>
      <c r="CG998">
        <v>15670.837500000003</v>
      </c>
      <c r="CH998">
        <v>62683.350000000013</v>
      </c>
      <c r="CI998">
        <v>705187.68750000012</v>
      </c>
      <c r="CJ998">
        <v>767871.03750000009</v>
      </c>
      <c r="CK998">
        <v>3071.4841500000002</v>
      </c>
    </row>
    <row r="999" spans="62:89" x14ac:dyDescent="0.25">
      <c r="BJ999" s="1" t="s">
        <v>2118</v>
      </c>
      <c r="BK999" s="1" t="s">
        <v>2119</v>
      </c>
      <c r="BL999" s="1" t="str">
        <f>VLOOKUP(BK999,INVENTARIOHABITTA[#All],8,FALSE)</f>
        <v>ESTANDAR A</v>
      </c>
      <c r="BO999" s="1" t="s">
        <v>3541</v>
      </c>
      <c r="BP999" s="1" t="s">
        <v>8667</v>
      </c>
      <c r="BQ999" s="1" t="s">
        <v>7638</v>
      </c>
      <c r="BR999" s="1" t="s">
        <v>7655</v>
      </c>
      <c r="BS999" s="1" t="s">
        <v>18</v>
      </c>
      <c r="BT999">
        <v>61</v>
      </c>
      <c r="BU999" s="1" t="s">
        <v>7</v>
      </c>
      <c r="BV999" s="1" t="s">
        <v>260</v>
      </c>
      <c r="BW999">
        <v>250</v>
      </c>
      <c r="BX999" s="1" t="s">
        <v>7864</v>
      </c>
      <c r="BY999">
        <v>4178.8900000000003</v>
      </c>
      <c r="BZ999">
        <v>1044722.5000000001</v>
      </c>
      <c r="CA999">
        <v>0.25</v>
      </c>
      <c r="CB999">
        <v>3134.1675000000005</v>
      </c>
      <c r="CC999">
        <v>783541.87500000012</v>
      </c>
      <c r="CD999">
        <v>0.1</v>
      </c>
      <c r="CE999">
        <v>78354.187500000015</v>
      </c>
      <c r="CF999">
        <v>0.2</v>
      </c>
      <c r="CG999">
        <v>15670.837500000003</v>
      </c>
      <c r="CH999">
        <v>62683.350000000013</v>
      </c>
      <c r="CI999">
        <v>705187.68750000012</v>
      </c>
      <c r="CJ999">
        <v>767871.03750000009</v>
      </c>
      <c r="CK999">
        <v>3071.4841500000002</v>
      </c>
    </row>
    <row r="1000" spans="62:89" x14ac:dyDescent="0.25">
      <c r="BJ1000" s="1" t="s">
        <v>2120</v>
      </c>
      <c r="BK1000" s="1" t="s">
        <v>2121</v>
      </c>
      <c r="BL1000" s="1" t="str">
        <f>VLOOKUP(BK1000,INVENTARIOHABITTA[#All],8,FALSE)</f>
        <v xml:space="preserve">ESTANDAR A </v>
      </c>
      <c r="BO1000" s="1" t="s">
        <v>3543</v>
      </c>
      <c r="BP1000" s="1" t="s">
        <v>8668</v>
      </c>
      <c r="BQ1000" s="1" t="s">
        <v>7638</v>
      </c>
      <c r="BR1000" s="1" t="s">
        <v>7655</v>
      </c>
      <c r="BS1000" s="1" t="s">
        <v>18</v>
      </c>
      <c r="BT1000">
        <v>62</v>
      </c>
      <c r="BU1000" s="1" t="s">
        <v>7</v>
      </c>
      <c r="BV1000" s="1" t="s">
        <v>260</v>
      </c>
      <c r="BW1000">
        <v>250</v>
      </c>
      <c r="BX1000" s="1" t="s">
        <v>7864</v>
      </c>
      <c r="BY1000">
        <v>4178.8900000000003</v>
      </c>
      <c r="BZ1000">
        <v>1044722.5000000001</v>
      </c>
      <c r="CA1000">
        <v>0.25</v>
      </c>
      <c r="CB1000">
        <v>3134.1675000000005</v>
      </c>
      <c r="CC1000">
        <v>783541.87500000012</v>
      </c>
      <c r="CD1000">
        <v>0.1</v>
      </c>
      <c r="CE1000">
        <v>78354.187500000015</v>
      </c>
      <c r="CF1000">
        <v>0.2</v>
      </c>
      <c r="CG1000">
        <v>15670.837500000003</v>
      </c>
      <c r="CH1000">
        <v>62683.350000000013</v>
      </c>
      <c r="CI1000">
        <v>705187.68750000012</v>
      </c>
      <c r="CJ1000">
        <v>767871.03750000009</v>
      </c>
      <c r="CK1000">
        <v>3071.4841500000002</v>
      </c>
    </row>
    <row r="1001" spans="62:89" x14ac:dyDescent="0.25">
      <c r="BJ1001" s="1" t="s">
        <v>2122</v>
      </c>
      <c r="BK1001" s="1" t="s">
        <v>2123</v>
      </c>
      <c r="BL1001" s="1" t="str">
        <f>VLOOKUP(BK1001,INVENTARIOHABITTA[#All],8,FALSE)</f>
        <v>PREMIUM A</v>
      </c>
      <c r="BO1001" s="1" t="s">
        <v>3545</v>
      </c>
      <c r="BP1001" s="1" t="s">
        <v>8669</v>
      </c>
      <c r="BQ1001" s="1" t="s">
        <v>7638</v>
      </c>
      <c r="BR1001" s="1" t="s">
        <v>7655</v>
      </c>
      <c r="BS1001" s="1" t="s">
        <v>18</v>
      </c>
      <c r="BT1001">
        <v>63</v>
      </c>
      <c r="BU1001" s="1" t="s">
        <v>7</v>
      </c>
      <c r="BV1001" s="1" t="s">
        <v>171</v>
      </c>
      <c r="BW1001">
        <v>250</v>
      </c>
      <c r="BX1001" s="1" t="s">
        <v>46</v>
      </c>
      <c r="BY1001">
        <v>6510</v>
      </c>
      <c r="BZ1001">
        <v>1627500</v>
      </c>
      <c r="CA1001">
        <v>0.25</v>
      </c>
      <c r="CB1001">
        <v>4882.5</v>
      </c>
      <c r="CC1001">
        <v>1220625</v>
      </c>
      <c r="CD1001">
        <v>0.1</v>
      </c>
      <c r="CE1001">
        <v>122062.5</v>
      </c>
      <c r="CF1001">
        <v>0.19999999999999998</v>
      </c>
      <c r="CG1001">
        <v>24412.499999999996</v>
      </c>
      <c r="CH1001">
        <v>97650</v>
      </c>
      <c r="CI1001">
        <v>1098562.5</v>
      </c>
      <c r="CJ1001">
        <v>1196212.5</v>
      </c>
      <c r="CK1001">
        <v>4784.8500000000004</v>
      </c>
    </row>
    <row r="1002" spans="62:89" x14ac:dyDescent="0.25">
      <c r="BJ1002" s="1" t="s">
        <v>2124</v>
      </c>
      <c r="BK1002" s="1" t="s">
        <v>2125</v>
      </c>
      <c r="BL1002" s="1" t="str">
        <f>VLOOKUP(BK1002,INVENTARIOHABITTA[#All],8,FALSE)</f>
        <v>PREMIUM A</v>
      </c>
      <c r="BP1002" s="1" t="s">
        <v>8669</v>
      </c>
      <c r="BQ1002" s="1" t="s">
        <v>7638</v>
      </c>
      <c r="BR1002" s="1" t="s">
        <v>7655</v>
      </c>
      <c r="BS1002" s="1" t="s">
        <v>18</v>
      </c>
      <c r="BT1002">
        <v>63</v>
      </c>
      <c r="BU1002" s="1" t="s">
        <v>7</v>
      </c>
      <c r="BV1002" s="1" t="s">
        <v>171</v>
      </c>
      <c r="BW1002">
        <v>250</v>
      </c>
      <c r="BX1002" s="1" t="s">
        <v>7864</v>
      </c>
      <c r="BY1002">
        <v>4387.83</v>
      </c>
      <c r="BZ1002">
        <v>1096957.5</v>
      </c>
      <c r="CA1002">
        <v>0.25</v>
      </c>
      <c r="CB1002">
        <v>3290.8724999999999</v>
      </c>
      <c r="CC1002">
        <v>822718.125</v>
      </c>
      <c r="CD1002">
        <v>0.1</v>
      </c>
      <c r="CE1002">
        <v>82271.8125</v>
      </c>
      <c r="CF1002">
        <v>0.19999999999999998</v>
      </c>
      <c r="CG1002">
        <v>16454.362499999999</v>
      </c>
      <c r="CH1002">
        <v>65817.45</v>
      </c>
      <c r="CI1002">
        <v>740446.3125</v>
      </c>
      <c r="CJ1002">
        <v>806263.76249999995</v>
      </c>
      <c r="CK1002">
        <v>3225.0550499999999</v>
      </c>
    </row>
    <row r="1003" spans="62:89" x14ac:dyDescent="0.25">
      <c r="BJ1003" s="1" t="s">
        <v>2126</v>
      </c>
      <c r="BK1003" s="1" t="s">
        <v>2127</v>
      </c>
      <c r="BL1003" s="1" t="str">
        <f>VLOOKUP(BK1003,INVENTARIOHABITTA[#All],8,FALSE)</f>
        <v>PREMIUM A</v>
      </c>
      <c r="BP1003" s="1" t="s">
        <v>8670</v>
      </c>
      <c r="BQ1003" s="1" t="s">
        <v>7638</v>
      </c>
      <c r="BR1003" s="1" t="s">
        <v>7655</v>
      </c>
      <c r="BS1003" s="1" t="s">
        <v>18</v>
      </c>
      <c r="BT1003">
        <v>64</v>
      </c>
      <c r="BU1003" s="1" t="s">
        <v>7</v>
      </c>
      <c r="BV1003" s="1" t="s">
        <v>146</v>
      </c>
      <c r="BW1003">
        <v>180</v>
      </c>
      <c r="BX1003" s="1" t="s">
        <v>7864</v>
      </c>
      <c r="BY1003">
        <v>4387.83</v>
      </c>
      <c r="BZ1003">
        <v>789809.4</v>
      </c>
      <c r="CA1003">
        <v>0.25</v>
      </c>
      <c r="CB1003">
        <v>3290.8724999999999</v>
      </c>
      <c r="CC1003">
        <v>592357.05000000005</v>
      </c>
      <c r="CD1003">
        <v>0.1</v>
      </c>
      <c r="CE1003">
        <v>59235.705000000009</v>
      </c>
      <c r="CF1003">
        <v>0.1</v>
      </c>
      <c r="CG1003">
        <v>5923.5705000000016</v>
      </c>
      <c r="CH1003">
        <v>53312.134500000007</v>
      </c>
      <c r="CI1003">
        <v>533121.34500000009</v>
      </c>
      <c r="CJ1003">
        <v>586433.47950000013</v>
      </c>
      <c r="CK1003">
        <v>3257.9637750000006</v>
      </c>
    </row>
    <row r="1004" spans="62:89" x14ac:dyDescent="0.25">
      <c r="BJ1004" s="1" t="s">
        <v>2128</v>
      </c>
      <c r="BK1004" s="1" t="s">
        <v>2129</v>
      </c>
      <c r="BL1004" s="1" t="str">
        <f>VLOOKUP(BK1004,INVENTARIOHABITTA[#All],8,FALSE)</f>
        <v>PREMIUM A</v>
      </c>
      <c r="BO1004" s="1" t="s">
        <v>3547</v>
      </c>
      <c r="BP1004" s="1" t="s">
        <v>8671</v>
      </c>
      <c r="BQ1004" s="1" t="s">
        <v>7638</v>
      </c>
      <c r="BR1004" s="1" t="s">
        <v>7655</v>
      </c>
      <c r="BS1004" s="1" t="s">
        <v>18</v>
      </c>
      <c r="BT1004" t="s">
        <v>7829</v>
      </c>
      <c r="BU1004" s="1" t="s">
        <v>7</v>
      </c>
      <c r="BV1004" s="1" t="s">
        <v>146</v>
      </c>
      <c r="BW1004">
        <v>180</v>
      </c>
      <c r="BX1004" s="1" t="s">
        <v>7864</v>
      </c>
      <c r="BY1004">
        <v>4387.83</v>
      </c>
      <c r="BZ1004">
        <v>789809.4</v>
      </c>
      <c r="CA1004">
        <v>0.25</v>
      </c>
      <c r="CB1004">
        <v>3290.8724999999999</v>
      </c>
      <c r="CC1004">
        <v>592357.05000000005</v>
      </c>
      <c r="CD1004">
        <v>0.1</v>
      </c>
      <c r="CE1004">
        <v>59235.705000000009</v>
      </c>
      <c r="CF1004">
        <v>0.1</v>
      </c>
      <c r="CG1004">
        <v>5923.5705000000016</v>
      </c>
      <c r="CH1004">
        <v>53312.134500000007</v>
      </c>
      <c r="CI1004">
        <v>533121.34500000009</v>
      </c>
      <c r="CJ1004">
        <v>586433.47950000013</v>
      </c>
      <c r="CK1004">
        <v>3257.9637750000006</v>
      </c>
    </row>
    <row r="1005" spans="62:89" x14ac:dyDescent="0.25">
      <c r="BJ1005" s="1" t="s">
        <v>2130</v>
      </c>
      <c r="BK1005" s="1" t="s">
        <v>2131</v>
      </c>
      <c r="BL1005" s="1" t="str">
        <f>VLOOKUP(BK1005,INVENTARIOHABITTA[#All],8,FALSE)</f>
        <v>PREMIUM A</v>
      </c>
      <c r="BP1005" s="1" t="s">
        <v>8672</v>
      </c>
      <c r="BQ1005" s="1" t="s">
        <v>7638</v>
      </c>
      <c r="BR1005" s="1" t="s">
        <v>7655</v>
      </c>
      <c r="BS1005" s="1" t="s">
        <v>18</v>
      </c>
      <c r="BT1005">
        <v>65</v>
      </c>
      <c r="BU1005" s="1" t="s">
        <v>7</v>
      </c>
      <c r="BV1005" s="1" t="s">
        <v>1961</v>
      </c>
      <c r="BW1005">
        <v>180</v>
      </c>
      <c r="BX1005" s="1" t="s">
        <v>7864</v>
      </c>
      <c r="BY1005">
        <v>4178.8900000000003</v>
      </c>
      <c r="BZ1005">
        <v>752200.20000000007</v>
      </c>
      <c r="CA1005">
        <v>0.25</v>
      </c>
      <c r="CB1005">
        <v>3134.1675000000005</v>
      </c>
      <c r="CC1005">
        <v>564150.15000000014</v>
      </c>
      <c r="CD1005">
        <v>0.1</v>
      </c>
      <c r="CE1005">
        <v>56415.015000000014</v>
      </c>
      <c r="CF1005">
        <v>0.10000000000000002</v>
      </c>
      <c r="CG1005">
        <v>5641.5015000000021</v>
      </c>
      <c r="CH1005">
        <v>50773.513500000015</v>
      </c>
      <c r="CI1005">
        <v>507735.13500000013</v>
      </c>
      <c r="CJ1005">
        <v>558508.64850000013</v>
      </c>
      <c r="CK1005">
        <v>3102.8258250000008</v>
      </c>
    </row>
    <row r="1006" spans="62:89" x14ac:dyDescent="0.25">
      <c r="BJ1006" s="1" t="s">
        <v>2132</v>
      </c>
      <c r="BK1006" s="1" t="s">
        <v>2133</v>
      </c>
      <c r="BL1006" s="1" t="str">
        <f>VLOOKUP(BK1006,INVENTARIOHABITTA[#All],8,FALSE)</f>
        <v>PREMIUM A</v>
      </c>
      <c r="BO1006" s="1" t="s">
        <v>3549</v>
      </c>
      <c r="BP1006" s="1" t="s">
        <v>8673</v>
      </c>
      <c r="BQ1006" s="1" t="s">
        <v>7638</v>
      </c>
      <c r="BR1006" s="1" t="s">
        <v>7655</v>
      </c>
      <c r="BS1006" s="1" t="s">
        <v>18</v>
      </c>
      <c r="BT1006" t="s">
        <v>8674</v>
      </c>
      <c r="BU1006" s="1" t="s">
        <v>7</v>
      </c>
      <c r="BV1006" s="1" t="s">
        <v>60</v>
      </c>
      <c r="BW1006">
        <v>180</v>
      </c>
      <c r="BX1006" s="1" t="s">
        <v>7864</v>
      </c>
      <c r="BY1006">
        <v>4178.8900000000003</v>
      </c>
      <c r="BZ1006">
        <v>752200.20000000007</v>
      </c>
      <c r="CA1006">
        <v>0.25</v>
      </c>
      <c r="CB1006">
        <v>3134.1675000000005</v>
      </c>
      <c r="CC1006">
        <v>564150.15000000014</v>
      </c>
      <c r="CD1006">
        <v>0.1</v>
      </c>
      <c r="CE1006">
        <v>56415.015000000014</v>
      </c>
      <c r="CF1006">
        <v>0.10000000000000002</v>
      </c>
      <c r="CG1006">
        <v>5641.5015000000021</v>
      </c>
      <c r="CH1006">
        <v>50773.513500000015</v>
      </c>
      <c r="CI1006">
        <v>507735.13500000013</v>
      </c>
      <c r="CJ1006">
        <v>558508.64850000013</v>
      </c>
      <c r="CK1006">
        <v>3102.8258250000008</v>
      </c>
    </row>
    <row r="1007" spans="62:89" x14ac:dyDescent="0.25">
      <c r="BJ1007" s="1" t="s">
        <v>2134</v>
      </c>
      <c r="BK1007" s="1" t="s">
        <v>2135</v>
      </c>
      <c r="BL1007" s="1" t="str">
        <f>VLOOKUP(BK1007,INVENTARIOHABITTA[#All],8,FALSE)</f>
        <v>PREMIUM A</v>
      </c>
      <c r="BO1007" s="1" t="s">
        <v>3551</v>
      </c>
      <c r="BP1007" s="1" t="s">
        <v>8675</v>
      </c>
      <c r="BQ1007" s="1" t="s">
        <v>7638</v>
      </c>
      <c r="BR1007" s="1" t="s">
        <v>7655</v>
      </c>
      <c r="BS1007" s="1" t="s">
        <v>18</v>
      </c>
      <c r="BT1007">
        <v>66</v>
      </c>
      <c r="BU1007" s="1" t="s">
        <v>7</v>
      </c>
      <c r="BV1007" s="1" t="s">
        <v>1961</v>
      </c>
      <c r="BW1007">
        <v>180</v>
      </c>
      <c r="BX1007" s="1" t="s">
        <v>7864</v>
      </c>
      <c r="BY1007">
        <v>4178.8900000000003</v>
      </c>
      <c r="BZ1007">
        <v>752200.20000000007</v>
      </c>
      <c r="CA1007">
        <v>0.25</v>
      </c>
      <c r="CB1007">
        <v>3134.1675000000005</v>
      </c>
      <c r="CC1007">
        <v>564150.15000000014</v>
      </c>
      <c r="CD1007">
        <v>0.1</v>
      </c>
      <c r="CE1007">
        <v>56415.015000000014</v>
      </c>
      <c r="CF1007">
        <v>0.10000000000000002</v>
      </c>
      <c r="CG1007">
        <v>5641.5015000000021</v>
      </c>
      <c r="CH1007">
        <v>50773.513500000015</v>
      </c>
      <c r="CI1007">
        <v>507735.13500000013</v>
      </c>
      <c r="CJ1007">
        <v>558508.64850000013</v>
      </c>
      <c r="CK1007">
        <v>3102.8258250000008</v>
      </c>
    </row>
    <row r="1008" spans="62:89" x14ac:dyDescent="0.25">
      <c r="BJ1008" s="1" t="s">
        <v>2136</v>
      </c>
      <c r="BK1008" s="1" t="s">
        <v>2137</v>
      </c>
      <c r="BL1008" s="1" t="str">
        <f>VLOOKUP(BK1008,INVENTARIOHABITTA[#All],8,FALSE)</f>
        <v>PREMIUM A</v>
      </c>
      <c r="BO1008" s="1" t="s">
        <v>3553</v>
      </c>
      <c r="BP1008" s="1" t="s">
        <v>8676</v>
      </c>
      <c r="BQ1008" s="1" t="s">
        <v>7638</v>
      </c>
      <c r="BR1008" s="1" t="s">
        <v>7655</v>
      </c>
      <c r="BS1008" s="1" t="s">
        <v>18</v>
      </c>
      <c r="BT1008">
        <v>67</v>
      </c>
      <c r="BU1008" s="1" t="s">
        <v>7</v>
      </c>
      <c r="BV1008" s="1" t="s">
        <v>1961</v>
      </c>
      <c r="BW1008">
        <v>180</v>
      </c>
      <c r="BX1008" s="1" t="s">
        <v>7864</v>
      </c>
      <c r="BY1008">
        <v>4178.8900000000003</v>
      </c>
      <c r="BZ1008">
        <v>752200.20000000007</v>
      </c>
      <c r="CA1008">
        <v>0.25</v>
      </c>
      <c r="CB1008">
        <v>3134.1675000000005</v>
      </c>
      <c r="CC1008">
        <v>564150.15000000014</v>
      </c>
      <c r="CD1008">
        <v>0.1</v>
      </c>
      <c r="CE1008">
        <v>56415.015000000014</v>
      </c>
      <c r="CF1008">
        <v>0.10000000000000002</v>
      </c>
      <c r="CG1008">
        <v>5641.5015000000021</v>
      </c>
      <c r="CH1008">
        <v>50773.513500000015</v>
      </c>
      <c r="CI1008">
        <v>507735.13500000013</v>
      </c>
      <c r="CJ1008">
        <v>558508.64850000013</v>
      </c>
      <c r="CK1008">
        <v>3102.8258250000008</v>
      </c>
    </row>
    <row r="1009" spans="62:89" x14ac:dyDescent="0.25">
      <c r="BJ1009" s="1" t="s">
        <v>2138</v>
      </c>
      <c r="BK1009" s="1" t="s">
        <v>2139</v>
      </c>
      <c r="BL1009" s="1" t="str">
        <f>VLOOKUP(BK1009,INVENTARIOHABITTA[#All],8,FALSE)</f>
        <v xml:space="preserve">ESTANDAR A </v>
      </c>
      <c r="BO1009" s="1" t="s">
        <v>3555</v>
      </c>
      <c r="BP1009" s="1" t="s">
        <v>8677</v>
      </c>
      <c r="BQ1009" s="1" t="s">
        <v>7638</v>
      </c>
      <c r="BR1009" s="1" t="s">
        <v>7655</v>
      </c>
      <c r="BS1009" s="1" t="s">
        <v>18</v>
      </c>
      <c r="BT1009">
        <v>68</v>
      </c>
      <c r="BU1009" s="1" t="s">
        <v>7</v>
      </c>
      <c r="BV1009" s="1" t="s">
        <v>1961</v>
      </c>
      <c r="BW1009">
        <v>180</v>
      </c>
      <c r="BX1009" s="1" t="s">
        <v>7864</v>
      </c>
      <c r="BY1009">
        <v>4178.8900000000003</v>
      </c>
      <c r="BZ1009">
        <v>752200.20000000007</v>
      </c>
      <c r="CA1009">
        <v>0.25</v>
      </c>
      <c r="CB1009">
        <v>3134.1675000000005</v>
      </c>
      <c r="CC1009">
        <v>564150.15000000014</v>
      </c>
      <c r="CD1009">
        <v>0.1</v>
      </c>
      <c r="CE1009">
        <v>56415.015000000014</v>
      </c>
      <c r="CF1009">
        <v>0</v>
      </c>
      <c r="CG1009">
        <v>0</v>
      </c>
      <c r="CH1009">
        <v>56415.015000000014</v>
      </c>
      <c r="CI1009">
        <v>507735.12500000012</v>
      </c>
      <c r="CJ1009">
        <v>564150.14000000013</v>
      </c>
      <c r="CK1009">
        <v>3134.1674444444452</v>
      </c>
    </row>
    <row r="1010" spans="62:89" x14ac:dyDescent="0.25">
      <c r="BJ1010" s="1" t="s">
        <v>2140</v>
      </c>
      <c r="BK1010" s="1" t="s">
        <v>2141</v>
      </c>
      <c r="BL1010" s="1" t="str">
        <f>VLOOKUP(BK1010,INVENTARIOHABITTA[#All],8,FALSE)</f>
        <v>ESTANDAR A</v>
      </c>
      <c r="BP1010" s="1" t="s">
        <v>8678</v>
      </c>
      <c r="BQ1010" s="1" t="s">
        <v>7638</v>
      </c>
      <c r="BR1010" s="1" t="s">
        <v>7655</v>
      </c>
      <c r="BS1010" s="1" t="s">
        <v>18</v>
      </c>
      <c r="BT1010">
        <v>69</v>
      </c>
      <c r="BU1010" s="1" t="s">
        <v>7</v>
      </c>
      <c r="BV1010" s="1" t="s">
        <v>260</v>
      </c>
      <c r="BW1010">
        <v>231.97</v>
      </c>
      <c r="BX1010" s="1" t="s">
        <v>7864</v>
      </c>
      <c r="BY1010">
        <v>4178.8900000000003</v>
      </c>
      <c r="BZ1010">
        <v>969377.11330000008</v>
      </c>
      <c r="CA1010">
        <v>0.25</v>
      </c>
      <c r="CB1010">
        <v>3134.1675000000005</v>
      </c>
      <c r="CC1010">
        <v>727032.83497500012</v>
      </c>
      <c r="CD1010">
        <v>0.1</v>
      </c>
      <c r="CE1010">
        <v>72703.283497500015</v>
      </c>
      <c r="CF1010">
        <v>0.2</v>
      </c>
      <c r="CG1010">
        <v>14540.656699500003</v>
      </c>
      <c r="CH1010">
        <v>58162.626798000012</v>
      </c>
      <c r="CI1010">
        <v>654329.55147750012</v>
      </c>
      <c r="CJ1010">
        <v>712492.17827550019</v>
      </c>
      <c r="CK1010">
        <v>3071.4841500000007</v>
      </c>
    </row>
    <row r="1011" spans="62:89" x14ac:dyDescent="0.25">
      <c r="BJ1011" s="1" t="s">
        <v>2142</v>
      </c>
      <c r="BK1011" s="1" t="s">
        <v>2143</v>
      </c>
      <c r="BL1011" s="1" t="str">
        <f>VLOOKUP(BK1011,INVENTARIOHABITTA[#All],8,FALSE)</f>
        <v xml:space="preserve">ESTANDAR A </v>
      </c>
      <c r="BO1011" s="1" t="s">
        <v>3557</v>
      </c>
      <c r="BP1011" s="1" t="s">
        <v>8679</v>
      </c>
      <c r="BQ1011" s="1" t="s">
        <v>7638</v>
      </c>
      <c r="BR1011" s="1" t="s">
        <v>7655</v>
      </c>
      <c r="BS1011" s="1" t="s">
        <v>18</v>
      </c>
      <c r="BT1011" t="s">
        <v>7817</v>
      </c>
      <c r="BU1011" s="1" t="s">
        <v>7</v>
      </c>
      <c r="BV1011" s="1" t="s">
        <v>260</v>
      </c>
      <c r="BW1011">
        <v>256.18</v>
      </c>
      <c r="BX1011" s="1" t="s">
        <v>7864</v>
      </c>
      <c r="BY1011">
        <v>3071.4841500000007</v>
      </c>
      <c r="BZ1011">
        <v>786852.80954700022</v>
      </c>
      <c r="CA1011">
        <v>0</v>
      </c>
      <c r="CB1011">
        <v>3071.4841500000007</v>
      </c>
      <c r="CC1011">
        <v>786852.80954700022</v>
      </c>
      <c r="CD1011">
        <v>0.22637428225305251</v>
      </c>
      <c r="CE1011">
        <v>178123.24</v>
      </c>
      <c r="CF1011">
        <v>0</v>
      </c>
      <c r="CG1011">
        <v>0</v>
      </c>
      <c r="CH1011">
        <v>178123.24</v>
      </c>
      <c r="CI1011">
        <v>608729.56954700022</v>
      </c>
      <c r="CJ1011">
        <v>786852.80954700022</v>
      </c>
      <c r="CK1011">
        <v>3071.4841500000007</v>
      </c>
    </row>
    <row r="1012" spans="62:89" x14ac:dyDescent="0.25">
      <c r="BJ1012" s="1" t="s">
        <v>2144</v>
      </c>
      <c r="BK1012" s="1" t="s">
        <v>2145</v>
      </c>
      <c r="BL1012" s="1" t="str">
        <f>VLOOKUP(BK1012,INVENTARIOHABITTA[#All],8,FALSE)</f>
        <v xml:space="preserve">ESTANDAR A </v>
      </c>
      <c r="BP1012" s="1" t="s">
        <v>8680</v>
      </c>
      <c r="BQ1012" s="1" t="s">
        <v>7638</v>
      </c>
      <c r="BR1012" s="1" t="s">
        <v>7655</v>
      </c>
      <c r="BS1012" s="1" t="s">
        <v>18</v>
      </c>
      <c r="BT1012">
        <v>70</v>
      </c>
      <c r="BU1012" s="1" t="s">
        <v>7</v>
      </c>
      <c r="BV1012" s="1" t="s">
        <v>171</v>
      </c>
      <c r="BW1012">
        <v>264.56</v>
      </c>
      <c r="BX1012" s="1" t="s">
        <v>7864</v>
      </c>
      <c r="BY1012">
        <v>4387.83</v>
      </c>
      <c r="BZ1012">
        <v>1160844.3048</v>
      </c>
      <c r="CA1012">
        <v>0.3</v>
      </c>
      <c r="CB1012">
        <v>3071.4809999999998</v>
      </c>
      <c r="CC1012">
        <v>812591.01335999998</v>
      </c>
      <c r="CD1012">
        <v>0.102297353322037</v>
      </c>
      <c r="CE1012">
        <v>83125.91</v>
      </c>
      <c r="CF1012">
        <v>9.7754239726217745E-2</v>
      </c>
      <c r="CG1012">
        <v>8125.9101336000012</v>
      </c>
      <c r="CH1012">
        <v>74999.999866400001</v>
      </c>
      <c r="CI1012">
        <v>729465.10335999995</v>
      </c>
      <c r="CJ1012">
        <v>804465.10322639998</v>
      </c>
      <c r="CK1012">
        <v>3040.7661899999998</v>
      </c>
    </row>
    <row r="1013" spans="62:89" x14ac:dyDescent="0.25">
      <c r="BJ1013" s="1" t="s">
        <v>2146</v>
      </c>
      <c r="BK1013" s="1" t="s">
        <v>2147</v>
      </c>
      <c r="BL1013" s="1" t="str">
        <f>VLOOKUP(BK1013,INVENTARIOHABITTA[#All],8,FALSE)</f>
        <v xml:space="preserve">ESTANDAR A </v>
      </c>
      <c r="BO1013" s="1" t="s">
        <v>3559</v>
      </c>
      <c r="BP1013" s="1" t="s">
        <v>8681</v>
      </c>
      <c r="BQ1013" s="1" t="s">
        <v>7638</v>
      </c>
      <c r="BR1013" s="1" t="s">
        <v>7655</v>
      </c>
      <c r="BS1013" s="1" t="s">
        <v>18</v>
      </c>
      <c r="BT1013" t="s">
        <v>8410</v>
      </c>
      <c r="BU1013" s="1" t="s">
        <v>7</v>
      </c>
      <c r="BV1013" s="1" t="s">
        <v>171</v>
      </c>
      <c r="BW1013">
        <v>308.76</v>
      </c>
      <c r="BX1013" s="1" t="s">
        <v>7864</v>
      </c>
      <c r="BY1013">
        <v>3040.7661899999998</v>
      </c>
      <c r="BZ1013">
        <v>938866.96882439987</v>
      </c>
      <c r="CA1013">
        <v>0</v>
      </c>
      <c r="CB1013">
        <v>3040.7661899999998</v>
      </c>
      <c r="CC1013">
        <v>938866.96882439987</v>
      </c>
      <c r="CD1013">
        <v>0.36384281409722363</v>
      </c>
      <c r="CE1013">
        <v>341600</v>
      </c>
      <c r="CF1013">
        <v>0</v>
      </c>
      <c r="CG1013">
        <v>0</v>
      </c>
      <c r="CH1013">
        <v>341600</v>
      </c>
      <c r="CI1013">
        <v>597266.96882439987</v>
      </c>
      <c r="CJ1013">
        <v>938866.96882439987</v>
      </c>
      <c r="CK1013">
        <v>3040.7661899999998</v>
      </c>
    </row>
    <row r="1014" spans="62:89" x14ac:dyDescent="0.25">
      <c r="BJ1014" s="1" t="s">
        <v>2148</v>
      </c>
      <c r="BK1014" s="1" t="s">
        <v>2149</v>
      </c>
      <c r="BL1014" s="1" t="str">
        <f>VLOOKUP(BK1014,INVENTARIOHABITTA[#All],8,FALSE)</f>
        <v>PREMIUM A</v>
      </c>
      <c r="BP1014" s="1" t="s">
        <v>8682</v>
      </c>
      <c r="BQ1014" s="1" t="s">
        <v>7638</v>
      </c>
      <c r="BR1014" s="1" t="s">
        <v>7655</v>
      </c>
      <c r="BS1014" s="1" t="s">
        <v>18</v>
      </c>
      <c r="BT1014">
        <v>71</v>
      </c>
      <c r="BU1014" s="1" t="s">
        <v>7</v>
      </c>
      <c r="BV1014" s="1" t="s">
        <v>171</v>
      </c>
      <c r="BW1014">
        <v>265.62</v>
      </c>
      <c r="BX1014" s="1" t="s">
        <v>7864</v>
      </c>
      <c r="BY1014">
        <v>4387.83</v>
      </c>
      <c r="BZ1014">
        <v>1165495.4046</v>
      </c>
      <c r="CA1014">
        <v>0.3</v>
      </c>
      <c r="CB1014">
        <v>3071.4809999999998</v>
      </c>
      <c r="CC1014">
        <v>815846.78321999998</v>
      </c>
      <c r="CD1014">
        <v>0.1019290288796629</v>
      </c>
      <c r="CE1014">
        <v>83158.470328211464</v>
      </c>
      <c r="CF1014">
        <v>0.1</v>
      </c>
      <c r="CG1014">
        <v>8158.4678322000009</v>
      </c>
      <c r="CH1014">
        <v>75000.002496011468</v>
      </c>
      <c r="CI1014">
        <v>732688.31289178855</v>
      </c>
      <c r="CJ1014">
        <v>807688.31538779999</v>
      </c>
      <c r="CK1014">
        <v>3040.7661899999998</v>
      </c>
    </row>
    <row r="1015" spans="62:89" x14ac:dyDescent="0.25">
      <c r="BJ1015" s="1" t="s">
        <v>2150</v>
      </c>
      <c r="BK1015" s="1" t="s">
        <v>2151</v>
      </c>
      <c r="BL1015" s="1" t="str">
        <f>VLOOKUP(BK1015,INVENTARIOHABITTA[#All],8,FALSE)</f>
        <v>PREMIUM A</v>
      </c>
      <c r="BO1015" s="1" t="s">
        <v>3561</v>
      </c>
      <c r="BP1015" s="1" t="s">
        <v>8683</v>
      </c>
      <c r="BQ1015" s="1" t="s">
        <v>7638</v>
      </c>
      <c r="BR1015" s="1" t="s">
        <v>7655</v>
      </c>
      <c r="BS1015" s="1" t="s">
        <v>18</v>
      </c>
      <c r="BT1015" t="s">
        <v>8515</v>
      </c>
      <c r="BU1015" s="1" t="s">
        <v>7</v>
      </c>
      <c r="BV1015" s="1" t="s">
        <v>171</v>
      </c>
      <c r="BW1015">
        <v>289.62</v>
      </c>
      <c r="BX1015" s="1" t="s">
        <v>7864</v>
      </c>
      <c r="BY1015">
        <v>3040.7661899999998</v>
      </c>
      <c r="BZ1015">
        <v>880666.70394779998</v>
      </c>
      <c r="CA1015">
        <v>0</v>
      </c>
      <c r="CB1015">
        <v>3040.7661899999998</v>
      </c>
      <c r="CC1015">
        <v>880666.70394779998</v>
      </c>
      <c r="CD1015">
        <v>0.29999998730014438</v>
      </c>
      <c r="CE1015">
        <v>264200</v>
      </c>
      <c r="CF1015">
        <v>0</v>
      </c>
      <c r="CG1015">
        <v>0</v>
      </c>
      <c r="CH1015">
        <v>264200</v>
      </c>
      <c r="CI1015">
        <v>616466.70394779998</v>
      </c>
      <c r="CJ1015">
        <v>880666.70394779998</v>
      </c>
      <c r="CK1015">
        <v>3040.7661899999998</v>
      </c>
    </row>
    <row r="1016" spans="62:89" x14ac:dyDescent="0.25">
      <c r="BJ1016" s="1" t="s">
        <v>2152</v>
      </c>
      <c r="BK1016" s="1" t="s">
        <v>2153</v>
      </c>
      <c r="BL1016" s="1" t="str">
        <f>VLOOKUP(BK1016,INVENTARIOHABITTA[#All],8,FALSE)</f>
        <v>PREMIUM A</v>
      </c>
      <c r="BP1016" s="1" t="s">
        <v>8684</v>
      </c>
      <c r="BQ1016" s="1" t="s">
        <v>7638</v>
      </c>
      <c r="BR1016" s="1" t="s">
        <v>7655</v>
      </c>
      <c r="BS1016" s="1" t="s">
        <v>18</v>
      </c>
      <c r="BT1016">
        <v>72</v>
      </c>
      <c r="BU1016" s="1" t="s">
        <v>7</v>
      </c>
      <c r="BV1016" s="1" t="s">
        <v>171</v>
      </c>
      <c r="BW1016">
        <v>225</v>
      </c>
      <c r="BX1016" s="1" t="s">
        <v>7864</v>
      </c>
      <c r="BY1016">
        <v>4387.83</v>
      </c>
      <c r="BZ1016">
        <v>987261.75</v>
      </c>
      <c r="CA1016">
        <v>0.25</v>
      </c>
      <c r="CB1016">
        <v>3290.8724999999999</v>
      </c>
      <c r="CC1016">
        <v>740446.3125</v>
      </c>
      <c r="CD1016">
        <v>0.1</v>
      </c>
      <c r="CE1016">
        <v>74044.631250000006</v>
      </c>
      <c r="CF1016">
        <v>0.1</v>
      </c>
      <c r="CG1016">
        <v>7404.4631250000011</v>
      </c>
      <c r="CH1016">
        <v>66640.168125000011</v>
      </c>
      <c r="CI1016">
        <v>666401.68125000002</v>
      </c>
      <c r="CJ1016">
        <v>733041.84937499999</v>
      </c>
      <c r="CK1016">
        <v>3257.9637750000002</v>
      </c>
    </row>
    <row r="1017" spans="62:89" x14ac:dyDescent="0.25">
      <c r="BJ1017" s="1" t="s">
        <v>2154</v>
      </c>
      <c r="BK1017" s="1" t="s">
        <v>2155</v>
      </c>
      <c r="BL1017" s="1" t="str">
        <f>VLOOKUP(BK1017,INVENTARIOHABITTA[#All],8,FALSE)</f>
        <v>PREMIUM AA</v>
      </c>
      <c r="BO1017" s="1" t="s">
        <v>3563</v>
      </c>
      <c r="BP1017" s="1" t="s">
        <v>8685</v>
      </c>
      <c r="BQ1017" s="1" t="s">
        <v>7638</v>
      </c>
      <c r="BR1017" s="1" t="s">
        <v>7650</v>
      </c>
      <c r="BS1017" s="1" t="s">
        <v>22</v>
      </c>
      <c r="BT1017" t="s">
        <v>8686</v>
      </c>
      <c r="BU1017" s="1" t="s">
        <v>7</v>
      </c>
      <c r="BV1017" s="1" t="s">
        <v>171</v>
      </c>
      <c r="BW1017">
        <v>225</v>
      </c>
      <c r="BX1017" s="1" t="s">
        <v>7864</v>
      </c>
      <c r="BY1017">
        <v>3257.9637750000002</v>
      </c>
      <c r="BZ1017">
        <v>733041.84937499999</v>
      </c>
      <c r="CA1017">
        <v>0</v>
      </c>
      <c r="CB1017">
        <v>3257.9637750000002</v>
      </c>
      <c r="CC1017">
        <v>733041.84937499999</v>
      </c>
      <c r="CD1017">
        <v>0.2764374232832319</v>
      </c>
      <c r="CE1017">
        <v>202640.2</v>
      </c>
      <c r="CF1017">
        <v>0</v>
      </c>
      <c r="CG1017">
        <v>0</v>
      </c>
      <c r="CH1017">
        <v>202640.2</v>
      </c>
      <c r="CI1017">
        <v>530401.64937500004</v>
      </c>
      <c r="CJ1017">
        <v>733041.84937499999</v>
      </c>
      <c r="CK1017">
        <v>3257.9637750000002</v>
      </c>
    </row>
    <row r="1018" spans="62:89" x14ac:dyDescent="0.25">
      <c r="BJ1018" s="1" t="s">
        <v>2156</v>
      </c>
      <c r="BK1018" s="1" t="s">
        <v>2157</v>
      </c>
      <c r="BL1018" s="1" t="str">
        <f>VLOOKUP(BK1018,INVENTARIOHABITTA[#All],8,FALSE)</f>
        <v>PREMIUM A</v>
      </c>
      <c r="BP1018" s="1" t="s">
        <v>8687</v>
      </c>
      <c r="BQ1018" s="1" t="s">
        <v>7638</v>
      </c>
      <c r="BR1018" s="1" t="s">
        <v>7655</v>
      </c>
      <c r="BS1018" s="1" t="s">
        <v>18</v>
      </c>
      <c r="BT1018">
        <v>73</v>
      </c>
      <c r="BU1018" s="1" t="s">
        <v>7</v>
      </c>
      <c r="BV1018" s="1" t="s">
        <v>171</v>
      </c>
      <c r="BW1018">
        <v>225</v>
      </c>
      <c r="BY1018">
        <v>4387.83</v>
      </c>
      <c r="BZ1018">
        <v>987261.75</v>
      </c>
      <c r="CA1018">
        <v>0.25</v>
      </c>
      <c r="CB1018">
        <v>3290.8724999999999</v>
      </c>
      <c r="CC1018">
        <v>740446.3125</v>
      </c>
      <c r="CD1018">
        <v>0.1</v>
      </c>
      <c r="CE1018">
        <v>74044.631250000006</v>
      </c>
      <c r="CF1018">
        <v>0</v>
      </c>
      <c r="CG1018">
        <v>0</v>
      </c>
      <c r="CH1018">
        <v>74044.631250000006</v>
      </c>
      <c r="CI1018">
        <v>666401.68125000002</v>
      </c>
      <c r="CJ1018">
        <v>740446.3125</v>
      </c>
      <c r="CK1018">
        <v>3290.8724999999999</v>
      </c>
    </row>
    <row r="1019" spans="62:89" x14ac:dyDescent="0.25">
      <c r="BJ1019" s="1" t="s">
        <v>2158</v>
      </c>
      <c r="BK1019" s="1" t="s">
        <v>2159</v>
      </c>
      <c r="BL1019" s="1" t="str">
        <f>VLOOKUP(BK1019,INVENTARIOHABITTA[#All],8,FALSE)</f>
        <v>PREMIUM A</v>
      </c>
      <c r="BP1019" s="1" t="s">
        <v>8687</v>
      </c>
      <c r="BQ1019" s="1" t="s">
        <v>7638</v>
      </c>
      <c r="BR1019" s="1" t="s">
        <v>7655</v>
      </c>
      <c r="BS1019" s="1" t="s">
        <v>18</v>
      </c>
      <c r="BT1019">
        <v>73</v>
      </c>
      <c r="BU1019" s="1" t="s">
        <v>7</v>
      </c>
      <c r="BV1019" s="1" t="s">
        <v>171</v>
      </c>
      <c r="BW1019">
        <v>225</v>
      </c>
      <c r="BX1019" s="1" t="s">
        <v>7642</v>
      </c>
      <c r="BY1019">
        <v>6200</v>
      </c>
      <c r="BZ1019">
        <v>1395000</v>
      </c>
      <c r="CA1019">
        <v>0.28000000000000003</v>
      </c>
      <c r="CB1019">
        <v>4464</v>
      </c>
      <c r="CC1019">
        <v>1004400</v>
      </c>
      <c r="CD1019">
        <v>0.1</v>
      </c>
      <c r="CE1019">
        <v>100440</v>
      </c>
      <c r="CF1019">
        <v>0.1</v>
      </c>
      <c r="CG1019">
        <v>10044</v>
      </c>
      <c r="CH1019">
        <v>90396</v>
      </c>
      <c r="CI1019">
        <v>903960</v>
      </c>
      <c r="CJ1019">
        <v>994356</v>
      </c>
      <c r="CK1019">
        <v>4419.3599999999997</v>
      </c>
    </row>
    <row r="1020" spans="62:89" x14ac:dyDescent="0.25">
      <c r="BJ1020" s="1" t="s">
        <v>2160</v>
      </c>
      <c r="BK1020" s="1" t="s">
        <v>2161</v>
      </c>
      <c r="BL1020" s="1" t="str">
        <f>VLOOKUP(BK1020,INVENTARIOHABITTA[#All],8,FALSE)</f>
        <v>PREMIUM A</v>
      </c>
      <c r="BP1020" s="1" t="s">
        <v>8688</v>
      </c>
      <c r="BQ1020" s="1" t="s">
        <v>7638</v>
      </c>
      <c r="BR1020" s="1" t="s">
        <v>7655</v>
      </c>
      <c r="BS1020" s="1" t="s">
        <v>18</v>
      </c>
      <c r="BT1020">
        <v>74</v>
      </c>
      <c r="BU1020" s="1" t="s">
        <v>7</v>
      </c>
      <c r="BV1020" s="1" t="s">
        <v>171</v>
      </c>
      <c r="BW1020">
        <v>250</v>
      </c>
      <c r="BX1020" s="1" t="s">
        <v>7864</v>
      </c>
      <c r="BY1020">
        <v>4387.83</v>
      </c>
      <c r="BZ1020">
        <v>1096957.5</v>
      </c>
      <c r="CA1020">
        <v>0.25</v>
      </c>
      <c r="CB1020">
        <v>3290.8724999999999</v>
      </c>
      <c r="CC1020">
        <v>822718.125</v>
      </c>
      <c r="CD1020">
        <v>0.1</v>
      </c>
      <c r="CE1020">
        <v>82271.8125</v>
      </c>
      <c r="CF1020">
        <v>0.19999999999999998</v>
      </c>
      <c r="CG1020">
        <v>16454.362499999999</v>
      </c>
      <c r="CH1020">
        <v>65817.45</v>
      </c>
      <c r="CI1020">
        <v>740446.3125</v>
      </c>
      <c r="CJ1020">
        <v>806263.76249999995</v>
      </c>
      <c r="CK1020">
        <v>3225.0550499999999</v>
      </c>
    </row>
    <row r="1021" spans="62:89" x14ac:dyDescent="0.25">
      <c r="BJ1021" s="1" t="s">
        <v>2162</v>
      </c>
      <c r="BK1021" s="1" t="s">
        <v>2163</v>
      </c>
      <c r="BL1021" s="1" t="str">
        <f>VLOOKUP(BK1021,INVENTARIOHABITTA[#All],8,FALSE)</f>
        <v xml:space="preserve">ESTANDAR A </v>
      </c>
      <c r="BO1021" s="1" t="s">
        <v>3565</v>
      </c>
      <c r="BP1021" s="1" t="s">
        <v>8689</v>
      </c>
      <c r="BQ1021" s="1" t="s">
        <v>7638</v>
      </c>
      <c r="BR1021" s="1" t="s">
        <v>7659</v>
      </c>
      <c r="BS1021" s="1" t="s">
        <v>33</v>
      </c>
      <c r="BT1021" t="s">
        <v>7863</v>
      </c>
      <c r="BU1021" s="1" t="s">
        <v>7</v>
      </c>
      <c r="BV1021" s="1" t="s">
        <v>146</v>
      </c>
      <c r="BW1021">
        <v>172.63</v>
      </c>
      <c r="BX1021" s="1" t="s">
        <v>7864</v>
      </c>
      <c r="BY1021">
        <v>3225.0550499999999</v>
      </c>
      <c r="BZ1021">
        <v>556741.25328149996</v>
      </c>
      <c r="CA1021">
        <v>0</v>
      </c>
      <c r="CB1021">
        <v>3225.0550499999999</v>
      </c>
      <c r="CC1021">
        <v>556741.25328149996</v>
      </c>
      <c r="CD1021">
        <v>0.347626476139973</v>
      </c>
      <c r="CE1021">
        <v>193538</v>
      </c>
      <c r="CF1021">
        <v>0</v>
      </c>
      <c r="CG1021">
        <v>0</v>
      </c>
      <c r="CH1021">
        <v>193538</v>
      </c>
      <c r="CI1021">
        <v>363203.25328149996</v>
      </c>
      <c r="CJ1021">
        <v>556741.25328149996</v>
      </c>
      <c r="CK1021">
        <v>3225.0550499999999</v>
      </c>
    </row>
    <row r="1022" spans="62:89" x14ac:dyDescent="0.25">
      <c r="BJ1022" s="1" t="s">
        <v>2164</v>
      </c>
      <c r="BK1022" s="1" t="s">
        <v>2165</v>
      </c>
      <c r="BL1022" s="1" t="str">
        <f>VLOOKUP(BK1022,INVENTARIOHABITTA[#All],8,FALSE)</f>
        <v xml:space="preserve">ESTANDAR A </v>
      </c>
      <c r="BP1022" s="1" t="s">
        <v>8690</v>
      </c>
      <c r="BQ1022" s="1" t="s">
        <v>7638</v>
      </c>
      <c r="BR1022" s="1" t="s">
        <v>7655</v>
      </c>
      <c r="BS1022" s="1" t="s">
        <v>18</v>
      </c>
      <c r="BT1022">
        <v>75</v>
      </c>
      <c r="BU1022" s="1" t="s">
        <v>7</v>
      </c>
      <c r="BV1022" s="1" t="s">
        <v>171</v>
      </c>
      <c r="BW1022">
        <v>250</v>
      </c>
      <c r="BX1022" s="1" t="s">
        <v>7864</v>
      </c>
      <c r="BY1022">
        <v>4387.83</v>
      </c>
      <c r="BZ1022">
        <v>1096957.5</v>
      </c>
      <c r="CA1022">
        <v>0.25</v>
      </c>
      <c r="CB1022">
        <v>3290.8724999999999</v>
      </c>
      <c r="CC1022">
        <v>822718.125</v>
      </c>
      <c r="CD1022">
        <v>0.1</v>
      </c>
      <c r="CE1022">
        <v>82271.8125</v>
      </c>
      <c r="CF1022">
        <v>0.19999999999999998</v>
      </c>
      <c r="CG1022">
        <v>16454.362499999999</v>
      </c>
      <c r="CH1022">
        <v>65817.45</v>
      </c>
      <c r="CI1022">
        <v>740446.3125</v>
      </c>
      <c r="CJ1022">
        <v>806263.76249999995</v>
      </c>
      <c r="CK1022">
        <v>3225.0550499999999</v>
      </c>
    </row>
    <row r="1023" spans="62:89" x14ac:dyDescent="0.25">
      <c r="BJ1023" s="1" t="s">
        <v>2166</v>
      </c>
      <c r="BK1023" s="1" t="s">
        <v>2167</v>
      </c>
      <c r="BL1023" s="1" t="str">
        <f>VLOOKUP(BK1023,INVENTARIOHABITTA[#All],8,FALSE)</f>
        <v>ESTANDAR A</v>
      </c>
      <c r="BO1023" s="1" t="s">
        <v>3567</v>
      </c>
      <c r="BP1023" s="1" t="s">
        <v>8691</v>
      </c>
      <c r="BQ1023" s="1" t="s">
        <v>7638</v>
      </c>
      <c r="BR1023" s="1" t="s">
        <v>7760</v>
      </c>
      <c r="BS1023" s="1" t="s">
        <v>25</v>
      </c>
      <c r="BT1023" t="s">
        <v>7891</v>
      </c>
      <c r="BU1023" s="1" t="s">
        <v>7</v>
      </c>
      <c r="BV1023" s="1" t="s">
        <v>171</v>
      </c>
      <c r="BW1023">
        <v>299.17</v>
      </c>
      <c r="BX1023" s="1" t="s">
        <v>7864</v>
      </c>
      <c r="BY1023">
        <v>3225.0550499999999</v>
      </c>
      <c r="BZ1023">
        <v>964839.71930850006</v>
      </c>
      <c r="CA1023">
        <v>0</v>
      </c>
      <c r="CB1023">
        <v>3225.0550499999999</v>
      </c>
      <c r="CC1023">
        <v>964839.71930850006</v>
      </c>
      <c r="CD1023">
        <v>0.20130804745393827</v>
      </c>
      <c r="CE1023">
        <v>194230</v>
      </c>
      <c r="CF1023">
        <v>0</v>
      </c>
      <c r="CG1023">
        <v>0</v>
      </c>
      <c r="CH1023">
        <v>194230</v>
      </c>
      <c r="CI1023">
        <v>770609.71930850006</v>
      </c>
      <c r="CJ1023">
        <v>964839.71930850006</v>
      </c>
      <c r="CK1023">
        <v>3225.0550499999999</v>
      </c>
    </row>
    <row r="1024" spans="62:89" x14ac:dyDescent="0.25">
      <c r="BJ1024" s="1" t="s">
        <v>2168</v>
      </c>
      <c r="BK1024" s="1" t="s">
        <v>2169</v>
      </c>
      <c r="BL1024" s="1" t="str">
        <f>VLOOKUP(BK1024,INVENTARIOHABITTA[#All],8,FALSE)</f>
        <v xml:space="preserve">ESTANDAR A </v>
      </c>
      <c r="BO1024" s="1" t="s">
        <v>3569</v>
      </c>
      <c r="BP1024" s="1" t="s">
        <v>8692</v>
      </c>
      <c r="BQ1024" s="1" t="s">
        <v>7638</v>
      </c>
      <c r="BR1024" s="1" t="s">
        <v>7655</v>
      </c>
      <c r="BS1024" s="1" t="s">
        <v>18</v>
      </c>
      <c r="BT1024">
        <v>76</v>
      </c>
      <c r="BU1024" s="1" t="s">
        <v>7</v>
      </c>
      <c r="BV1024" s="1" t="s">
        <v>171</v>
      </c>
      <c r="BW1024">
        <v>250</v>
      </c>
      <c r="BX1024" s="1" t="s">
        <v>7864</v>
      </c>
      <c r="BY1024">
        <v>4387.83</v>
      </c>
      <c r="BZ1024">
        <v>1096957.5</v>
      </c>
      <c r="CA1024">
        <v>0.25</v>
      </c>
      <c r="CB1024">
        <v>3290.8724999999999</v>
      </c>
      <c r="CC1024">
        <v>822718.125</v>
      </c>
      <c r="CD1024">
        <v>0.1</v>
      </c>
      <c r="CE1024">
        <v>82271.8125</v>
      </c>
      <c r="CF1024">
        <v>9.9999999999999992E-2</v>
      </c>
      <c r="CG1024">
        <v>8227.1812499999996</v>
      </c>
      <c r="CH1024">
        <v>74044.631250000006</v>
      </c>
      <c r="CI1024">
        <v>740446.3125</v>
      </c>
      <c r="CJ1024">
        <v>814490.94374999998</v>
      </c>
      <c r="CK1024">
        <v>3257.9637749999997</v>
      </c>
    </row>
    <row r="1025" spans="62:89" x14ac:dyDescent="0.25">
      <c r="BJ1025" s="1" t="s">
        <v>2170</v>
      </c>
      <c r="BK1025" s="1" t="s">
        <v>2171</v>
      </c>
      <c r="BL1025" s="1" t="str">
        <f>VLOOKUP(BK1025,INVENTARIOHABITTA[#All],8,FALSE)</f>
        <v>PREMIUM A</v>
      </c>
      <c r="BO1025" s="1" t="s">
        <v>3571</v>
      </c>
      <c r="BP1025" s="1" t="s">
        <v>8693</v>
      </c>
      <c r="BQ1025" s="1" t="s">
        <v>7638</v>
      </c>
      <c r="BR1025" s="1" t="s">
        <v>7655</v>
      </c>
      <c r="BS1025" s="1" t="s">
        <v>19</v>
      </c>
      <c r="BT1025">
        <v>1</v>
      </c>
      <c r="BU1025" s="1" t="s">
        <v>7</v>
      </c>
      <c r="BV1025" s="1" t="s">
        <v>339</v>
      </c>
      <c r="BW1025">
        <v>408</v>
      </c>
      <c r="BX1025" s="1" t="s">
        <v>7864</v>
      </c>
      <c r="BY1025">
        <v>4178.8900000000003</v>
      </c>
      <c r="BZ1025">
        <v>1704987.12</v>
      </c>
      <c r="CA1025">
        <v>0.25</v>
      </c>
      <c r="CB1025">
        <v>3134.1675000000005</v>
      </c>
      <c r="CC1025">
        <v>1278740.3400000001</v>
      </c>
      <c r="CD1025">
        <v>0.1</v>
      </c>
      <c r="CE1025">
        <v>127874.03400000001</v>
      </c>
      <c r="CF1025">
        <v>0.1</v>
      </c>
      <c r="CG1025">
        <v>12787.403400000003</v>
      </c>
      <c r="CH1025">
        <v>115086.6306</v>
      </c>
      <c r="CI1025">
        <v>1150866.3060000001</v>
      </c>
      <c r="CJ1025">
        <v>1265952.9366000001</v>
      </c>
      <c r="CK1025">
        <v>3102.8258250000003</v>
      </c>
    </row>
    <row r="1026" spans="62:89" x14ac:dyDescent="0.25">
      <c r="BJ1026" s="1" t="s">
        <v>2172</v>
      </c>
      <c r="BK1026" s="1" t="s">
        <v>2173</v>
      </c>
      <c r="BL1026" s="1" t="str">
        <f>VLOOKUP(BK1026,INVENTARIOHABITTA[#All],8,FALSE)</f>
        <v xml:space="preserve">ESTANDAR A </v>
      </c>
      <c r="BO1026" s="1" t="s">
        <v>3573</v>
      </c>
      <c r="BP1026" s="1" t="s">
        <v>8694</v>
      </c>
      <c r="BQ1026" s="1" t="s">
        <v>7638</v>
      </c>
      <c r="BR1026" s="1" t="s">
        <v>7655</v>
      </c>
      <c r="BS1026" s="1" t="s">
        <v>19</v>
      </c>
      <c r="BT1026">
        <v>2</v>
      </c>
      <c r="BU1026" s="1" t="s">
        <v>7</v>
      </c>
      <c r="BV1026" s="1" t="s">
        <v>339</v>
      </c>
      <c r="BW1026">
        <v>408</v>
      </c>
      <c r="BX1026" s="1" t="s">
        <v>8292</v>
      </c>
      <c r="BY1026">
        <v>4800</v>
      </c>
      <c r="BZ1026">
        <v>1958400</v>
      </c>
      <c r="CA1026">
        <v>0.25</v>
      </c>
      <c r="CB1026">
        <v>3600</v>
      </c>
      <c r="CC1026">
        <v>1468800</v>
      </c>
      <c r="CD1026">
        <v>0.11</v>
      </c>
      <c r="CE1026">
        <v>161568</v>
      </c>
      <c r="CF1026">
        <v>0.1</v>
      </c>
      <c r="CG1026">
        <v>14688</v>
      </c>
      <c r="CH1026">
        <v>146880</v>
      </c>
      <c r="CI1026">
        <v>1307232</v>
      </c>
      <c r="CJ1026">
        <v>1454112</v>
      </c>
      <c r="CK1026">
        <v>3564</v>
      </c>
    </row>
    <row r="1027" spans="62:89" x14ac:dyDescent="0.25">
      <c r="BJ1027" s="1" t="s">
        <v>2174</v>
      </c>
      <c r="BK1027" s="1" t="s">
        <v>2175</v>
      </c>
      <c r="BL1027" s="1" t="str">
        <f>VLOOKUP(BK1027,INVENTARIOHABITTA[#All],8,FALSE)</f>
        <v xml:space="preserve">ESTANDAR A </v>
      </c>
      <c r="BO1027" s="1" t="s">
        <v>3575</v>
      </c>
      <c r="BP1027" s="1" t="s">
        <v>8695</v>
      </c>
      <c r="BQ1027" s="1" t="s">
        <v>7638</v>
      </c>
      <c r="BR1027" s="1" t="s">
        <v>7655</v>
      </c>
      <c r="BS1027" s="1" t="s">
        <v>19</v>
      </c>
      <c r="BT1027">
        <v>3</v>
      </c>
      <c r="BU1027" s="1" t="s">
        <v>7</v>
      </c>
      <c r="BV1027" s="1" t="s">
        <v>339</v>
      </c>
      <c r="BW1027">
        <v>408</v>
      </c>
      <c r="BX1027" s="1" t="s">
        <v>7864</v>
      </c>
      <c r="BY1027">
        <v>4178.8900000000003</v>
      </c>
      <c r="BZ1027">
        <v>1704987.12</v>
      </c>
      <c r="CA1027">
        <v>0.25</v>
      </c>
      <c r="CB1027">
        <v>3134.1675000000005</v>
      </c>
      <c r="CC1027">
        <v>1278740.3400000001</v>
      </c>
      <c r="CD1027">
        <v>0.1</v>
      </c>
      <c r="CE1027">
        <v>127874.03400000001</v>
      </c>
      <c r="CF1027">
        <v>0.1</v>
      </c>
      <c r="CG1027">
        <v>12787.403400000003</v>
      </c>
      <c r="CH1027">
        <v>115086.6306</v>
      </c>
      <c r="CI1027">
        <v>1150866.3060000001</v>
      </c>
      <c r="CJ1027">
        <v>1265952.9366000001</v>
      </c>
      <c r="CK1027">
        <v>3102.8258250000003</v>
      </c>
    </row>
    <row r="1028" spans="62:89" x14ac:dyDescent="0.25">
      <c r="BJ1028" s="1" t="s">
        <v>2176</v>
      </c>
      <c r="BK1028" s="1" t="s">
        <v>2177</v>
      </c>
      <c r="BL1028" s="1" t="str">
        <f>VLOOKUP(BK1028,INVENTARIOHABITTA[#All],8,FALSE)</f>
        <v xml:space="preserve">ESTANDAR A </v>
      </c>
      <c r="BO1028" s="1" t="s">
        <v>3577</v>
      </c>
      <c r="BP1028" s="1" t="s">
        <v>8696</v>
      </c>
      <c r="BQ1028" s="1" t="s">
        <v>7638</v>
      </c>
      <c r="BR1028" s="1" t="s">
        <v>7655</v>
      </c>
      <c r="BS1028" s="1" t="s">
        <v>19</v>
      </c>
      <c r="BT1028">
        <v>4</v>
      </c>
      <c r="BU1028" s="1" t="s">
        <v>7</v>
      </c>
      <c r="BV1028" s="1" t="s">
        <v>339</v>
      </c>
      <c r="BW1028">
        <v>408</v>
      </c>
      <c r="BX1028" s="1" t="s">
        <v>7864</v>
      </c>
      <c r="BY1028">
        <v>4178.8900000000003</v>
      </c>
      <c r="BZ1028">
        <v>1704987.12</v>
      </c>
      <c r="CA1028">
        <v>0.25</v>
      </c>
      <c r="CB1028">
        <v>3134.1675000000005</v>
      </c>
      <c r="CC1028">
        <v>1278740.3400000001</v>
      </c>
      <c r="CD1028">
        <v>0.1</v>
      </c>
      <c r="CE1028">
        <v>127874.03400000001</v>
      </c>
      <c r="CF1028">
        <v>0.1</v>
      </c>
      <c r="CG1028">
        <v>12787.403400000003</v>
      </c>
      <c r="CH1028">
        <v>115086.6306</v>
      </c>
      <c r="CI1028">
        <v>1150866.3060000001</v>
      </c>
      <c r="CJ1028">
        <v>1265952.9366000001</v>
      </c>
      <c r="CK1028">
        <v>3102.8258250000003</v>
      </c>
    </row>
    <row r="1029" spans="62:89" x14ac:dyDescent="0.25">
      <c r="BJ1029" s="1" t="s">
        <v>2178</v>
      </c>
      <c r="BK1029" s="1" t="s">
        <v>2179</v>
      </c>
      <c r="BL1029" s="1" t="str">
        <f>VLOOKUP(BK1029,INVENTARIOHABITTA[#All],8,FALSE)</f>
        <v xml:space="preserve">ESTANDAR A </v>
      </c>
      <c r="BO1029" s="1" t="s">
        <v>3579</v>
      </c>
      <c r="BP1029" s="1" t="s">
        <v>8697</v>
      </c>
      <c r="BQ1029" s="1" t="s">
        <v>7638</v>
      </c>
      <c r="BR1029" s="1" t="s">
        <v>7655</v>
      </c>
      <c r="BS1029" s="1" t="s">
        <v>19</v>
      </c>
      <c r="BT1029">
        <v>5</v>
      </c>
      <c r="BU1029" s="1" t="s">
        <v>7</v>
      </c>
      <c r="BV1029" s="1" t="s">
        <v>339</v>
      </c>
      <c r="BW1029">
        <v>408</v>
      </c>
      <c r="BX1029" s="1" t="s">
        <v>7764</v>
      </c>
      <c r="BY1029">
        <v>4480</v>
      </c>
      <c r="BZ1029">
        <v>1827840</v>
      </c>
      <c r="CA1029">
        <v>0.25</v>
      </c>
      <c r="CB1029">
        <v>3360</v>
      </c>
      <c r="CC1029">
        <v>1370880</v>
      </c>
      <c r="CD1029">
        <v>0.1</v>
      </c>
      <c r="CE1029">
        <v>137088</v>
      </c>
      <c r="CF1029">
        <v>0.1</v>
      </c>
      <c r="CG1029">
        <v>13708.800000000001</v>
      </c>
      <c r="CH1029">
        <v>123379.2</v>
      </c>
      <c r="CI1029">
        <v>1233792</v>
      </c>
      <c r="CJ1029">
        <v>1357171.2</v>
      </c>
      <c r="CK1029">
        <v>3326.4</v>
      </c>
    </row>
    <row r="1030" spans="62:89" x14ac:dyDescent="0.25">
      <c r="BJ1030" s="1" t="s">
        <v>2180</v>
      </c>
      <c r="BK1030" s="1" t="s">
        <v>2181</v>
      </c>
      <c r="BL1030" s="1" t="str">
        <f>VLOOKUP(BK1030,INVENTARIOHABITTA[#All],8,FALSE)</f>
        <v xml:space="preserve">ESTANDAR A </v>
      </c>
      <c r="BO1030" s="1" t="s">
        <v>3581</v>
      </c>
      <c r="BP1030" s="1" t="s">
        <v>8698</v>
      </c>
      <c r="BQ1030" s="1" t="s">
        <v>7638</v>
      </c>
      <c r="BR1030" s="1" t="s">
        <v>7655</v>
      </c>
      <c r="BS1030" s="1" t="s">
        <v>19</v>
      </c>
      <c r="BT1030">
        <v>6</v>
      </c>
      <c r="BU1030" s="1" t="s">
        <v>7</v>
      </c>
      <c r="BV1030" s="1" t="s">
        <v>339</v>
      </c>
      <c r="BW1030">
        <v>408</v>
      </c>
      <c r="BX1030" s="1" t="s">
        <v>7864</v>
      </c>
      <c r="BY1030">
        <v>4178.8900000000003</v>
      </c>
      <c r="BZ1030">
        <v>1704987.12</v>
      </c>
      <c r="CA1030">
        <v>0.25</v>
      </c>
      <c r="CB1030">
        <v>3134.1675000000005</v>
      </c>
      <c r="CC1030">
        <v>1278740.3400000001</v>
      </c>
      <c r="CD1030">
        <v>0.1</v>
      </c>
      <c r="CE1030">
        <v>127874.03400000001</v>
      </c>
      <c r="CF1030">
        <v>0.1</v>
      </c>
      <c r="CG1030">
        <v>12787.403400000003</v>
      </c>
      <c r="CH1030">
        <v>115086.6306</v>
      </c>
      <c r="CI1030">
        <v>1150866.3060000001</v>
      </c>
      <c r="CJ1030">
        <v>1265952.9366000001</v>
      </c>
      <c r="CK1030">
        <v>3102.8258250000003</v>
      </c>
    </row>
    <row r="1031" spans="62:89" x14ac:dyDescent="0.25">
      <c r="BJ1031" s="1" t="s">
        <v>2182</v>
      </c>
      <c r="BK1031" s="1" t="s">
        <v>2183</v>
      </c>
      <c r="BL1031" s="1" t="str">
        <f>VLOOKUP(BK1031,INVENTARIOHABITTA[#All],8,FALSE)</f>
        <v>PREMIUM A</v>
      </c>
      <c r="BO1031" s="1" t="s">
        <v>3583</v>
      </c>
      <c r="BP1031" s="1" t="s">
        <v>8699</v>
      </c>
      <c r="BQ1031" s="1" t="s">
        <v>7638</v>
      </c>
      <c r="BR1031" s="1" t="s">
        <v>7655</v>
      </c>
      <c r="BS1031" s="1" t="s">
        <v>19</v>
      </c>
      <c r="BT1031">
        <v>7</v>
      </c>
      <c r="BU1031" s="1" t="s">
        <v>7</v>
      </c>
      <c r="BV1031" s="1" t="s">
        <v>339</v>
      </c>
      <c r="BW1031">
        <v>508.18</v>
      </c>
      <c r="BX1031" s="1" t="s">
        <v>46</v>
      </c>
      <c r="BY1031">
        <v>6060</v>
      </c>
      <c r="BZ1031">
        <v>3079570.8</v>
      </c>
      <c r="CA1031">
        <v>0.27</v>
      </c>
      <c r="CB1031">
        <v>4423.8</v>
      </c>
      <c r="CC1031">
        <v>2248086.6839999999</v>
      </c>
      <c r="CD1031">
        <v>9.9999443403234092E-2</v>
      </c>
      <c r="CE1031">
        <v>224807.41712222219</v>
      </c>
      <c r="CF1031">
        <v>0.1</v>
      </c>
      <c r="CG1031">
        <v>22480.741712222221</v>
      </c>
      <c r="CH1031">
        <v>202326.67540999997</v>
      </c>
      <c r="CI1031">
        <v>2023279.1468777775</v>
      </c>
      <c r="CJ1031">
        <v>2225605.8222877774</v>
      </c>
      <c r="CK1031">
        <v>4379.5620100904744</v>
      </c>
    </row>
    <row r="1032" spans="62:89" x14ac:dyDescent="0.25">
      <c r="BJ1032" s="1" t="s">
        <v>2184</v>
      </c>
      <c r="BK1032" s="1" t="s">
        <v>2185</v>
      </c>
      <c r="BL1032" s="1" t="str">
        <f>VLOOKUP(BK1032,INVENTARIOHABITTA[#All],8,FALSE)</f>
        <v xml:space="preserve">ESTANDAR A </v>
      </c>
      <c r="BP1032" s="1" t="s">
        <v>8699</v>
      </c>
      <c r="BQ1032" s="1" t="s">
        <v>7638</v>
      </c>
      <c r="BR1032" s="1" t="s">
        <v>7655</v>
      </c>
      <c r="BS1032" s="1" t="s">
        <v>19</v>
      </c>
      <c r="BT1032">
        <v>7</v>
      </c>
      <c r="BU1032" s="1" t="s">
        <v>7</v>
      </c>
      <c r="BV1032" s="1" t="s">
        <v>339</v>
      </c>
      <c r="BW1032">
        <v>508.18</v>
      </c>
      <c r="BX1032" s="1" t="s">
        <v>30</v>
      </c>
      <c r="BY1032">
        <v>5400</v>
      </c>
      <c r="BZ1032">
        <v>2744172</v>
      </c>
      <c r="CA1032">
        <v>0.27</v>
      </c>
      <c r="CB1032">
        <v>3942</v>
      </c>
      <c r="CC1032">
        <v>2003245.56</v>
      </c>
      <c r="CD1032">
        <v>9.9999443403234092E-2</v>
      </c>
      <c r="CE1032">
        <v>200323.44099999999</v>
      </c>
      <c r="CF1032">
        <v>0.1</v>
      </c>
      <c r="CG1032">
        <v>20032.344100000002</v>
      </c>
      <c r="CH1032">
        <v>180291.0969</v>
      </c>
      <c r="CI1032">
        <v>1802921.9989999998</v>
      </c>
      <c r="CJ1032">
        <v>1983213.0958999998</v>
      </c>
      <c r="CK1032">
        <v>3902.5799832736429</v>
      </c>
    </row>
    <row r="1033" spans="62:89" x14ac:dyDescent="0.25">
      <c r="BJ1033" s="1" t="s">
        <v>2186</v>
      </c>
      <c r="BK1033" s="1" t="s">
        <v>2187</v>
      </c>
      <c r="BL1033" s="1" t="str">
        <f>VLOOKUP(BK1033,INVENTARIOHABITTA[#All],8,FALSE)</f>
        <v xml:space="preserve">ESTANDAR A </v>
      </c>
      <c r="BO1033" s="1" t="s">
        <v>3585</v>
      </c>
      <c r="BP1033" s="1" t="s">
        <v>8700</v>
      </c>
      <c r="BQ1033" s="1" t="s">
        <v>7638</v>
      </c>
      <c r="BR1033" s="1" t="s">
        <v>7655</v>
      </c>
      <c r="BS1033" s="1" t="s">
        <v>19</v>
      </c>
      <c r="BT1033">
        <v>8</v>
      </c>
      <c r="BU1033" s="1" t="s">
        <v>7</v>
      </c>
      <c r="BV1033" s="1" t="s">
        <v>339</v>
      </c>
      <c r="BW1033">
        <v>508.18</v>
      </c>
      <c r="BX1033" s="1" t="s">
        <v>7864</v>
      </c>
      <c r="BY1033">
        <v>4178.8900000000003</v>
      </c>
      <c r="BZ1033">
        <v>2123628.3202000004</v>
      </c>
      <c r="CA1033">
        <v>0.25</v>
      </c>
      <c r="CB1033">
        <v>3134.1675000000005</v>
      </c>
      <c r="CC1033">
        <v>1592721.2401500002</v>
      </c>
      <c r="CD1033">
        <v>0.1</v>
      </c>
      <c r="CE1033">
        <v>159272.12401500004</v>
      </c>
      <c r="CF1033">
        <v>0.2</v>
      </c>
      <c r="CG1033">
        <v>31854.424803000009</v>
      </c>
      <c r="CH1033">
        <v>127417.69921200004</v>
      </c>
      <c r="CI1033">
        <v>1433449.1161350003</v>
      </c>
      <c r="CJ1033">
        <v>1560866.8153470003</v>
      </c>
      <c r="CK1033">
        <v>3071.4841500000007</v>
      </c>
    </row>
    <row r="1034" spans="62:89" x14ac:dyDescent="0.25">
      <c r="BJ1034" s="1" t="s">
        <v>2188</v>
      </c>
      <c r="BK1034" s="1" t="s">
        <v>2189</v>
      </c>
      <c r="BL1034" s="1" t="str">
        <f>VLOOKUP(BK1034,INVENTARIOHABITTA[#All],8,FALSE)</f>
        <v xml:space="preserve">ESTANDAR A </v>
      </c>
      <c r="BO1034" s="1" t="s">
        <v>3587</v>
      </c>
      <c r="BP1034" s="1" t="s">
        <v>8701</v>
      </c>
      <c r="BQ1034" s="1" t="s">
        <v>7638</v>
      </c>
      <c r="BR1034" s="1" t="s">
        <v>7655</v>
      </c>
      <c r="BS1034" s="1" t="s">
        <v>19</v>
      </c>
      <c r="BT1034">
        <v>9</v>
      </c>
      <c r="BU1034" s="1" t="s">
        <v>7</v>
      </c>
      <c r="BV1034" s="1" t="s">
        <v>339</v>
      </c>
      <c r="BW1034">
        <v>627.24</v>
      </c>
      <c r="BX1034" s="1" t="s">
        <v>7864</v>
      </c>
      <c r="BY1034">
        <v>4178.8900000000003</v>
      </c>
      <c r="BZ1034">
        <v>2621166.9636000004</v>
      </c>
      <c r="CA1034">
        <v>0.25</v>
      </c>
      <c r="CB1034">
        <v>3134.1675000000005</v>
      </c>
      <c r="CC1034">
        <v>1965875.2227000003</v>
      </c>
      <c r="CD1034">
        <v>0.1</v>
      </c>
      <c r="CE1034">
        <v>196587.52227000004</v>
      </c>
      <c r="CF1034">
        <v>0.1</v>
      </c>
      <c r="CG1034">
        <v>19658.752227000004</v>
      </c>
      <c r="CH1034">
        <v>176928.77004300006</v>
      </c>
      <c r="CI1034">
        <v>1769287.7004300002</v>
      </c>
      <c r="CJ1034">
        <v>1946216.4704730003</v>
      </c>
      <c r="CK1034">
        <v>3102.8258250000003</v>
      </c>
    </row>
    <row r="1035" spans="62:89" x14ac:dyDescent="0.25">
      <c r="BJ1035" s="1" t="s">
        <v>2190</v>
      </c>
      <c r="BK1035" s="1" t="s">
        <v>2191</v>
      </c>
      <c r="BL1035" s="1" t="str">
        <f>VLOOKUP(BK1035,INVENTARIOHABITTA[#All],8,FALSE)</f>
        <v xml:space="preserve">ESTANDAR A </v>
      </c>
      <c r="BO1035" s="1" t="s">
        <v>3589</v>
      </c>
      <c r="BP1035" s="1" t="s">
        <v>8702</v>
      </c>
      <c r="BQ1035" s="1" t="s">
        <v>7638</v>
      </c>
      <c r="BR1035" s="1" t="s">
        <v>7655</v>
      </c>
      <c r="BS1035" s="1" t="s">
        <v>19</v>
      </c>
      <c r="BT1035">
        <v>10</v>
      </c>
      <c r="BU1035" s="1" t="s">
        <v>7</v>
      </c>
      <c r="BV1035" s="1" t="s">
        <v>339</v>
      </c>
      <c r="BW1035">
        <v>546.16999999999996</v>
      </c>
      <c r="BX1035" s="1" t="s">
        <v>7864</v>
      </c>
      <c r="BY1035">
        <v>4178.8900000000003</v>
      </c>
      <c r="BZ1035">
        <v>2282384.3513000002</v>
      </c>
      <c r="CA1035">
        <v>0.25</v>
      </c>
      <c r="CB1035">
        <v>3134.1675000000005</v>
      </c>
      <c r="CC1035">
        <v>1711788.2634750002</v>
      </c>
      <c r="CD1035">
        <v>0.1</v>
      </c>
      <c r="CE1035">
        <v>171178.82634750003</v>
      </c>
      <c r="CF1035">
        <v>0.1</v>
      </c>
      <c r="CG1035">
        <v>17117.882634750003</v>
      </c>
      <c r="CH1035">
        <v>154060.94371275001</v>
      </c>
      <c r="CI1035">
        <v>1540609.4371275001</v>
      </c>
      <c r="CJ1035">
        <v>1694670.3808402501</v>
      </c>
      <c r="CK1035">
        <v>3102.8258250000003</v>
      </c>
    </row>
    <row r="1036" spans="62:89" x14ac:dyDescent="0.25">
      <c r="BJ1036" s="1" t="s">
        <v>2192</v>
      </c>
      <c r="BK1036" s="1" t="s">
        <v>2193</v>
      </c>
      <c r="BL1036" s="1" t="str">
        <f>VLOOKUP(BK1036,INVENTARIOHABITTA[#All],8,FALSE)</f>
        <v xml:space="preserve">ESTANDAR A </v>
      </c>
      <c r="BO1036" s="1" t="s">
        <v>3591</v>
      </c>
      <c r="BP1036" s="1" t="s">
        <v>8703</v>
      </c>
      <c r="BQ1036" s="1" t="s">
        <v>7638</v>
      </c>
      <c r="BR1036" s="1" t="s">
        <v>7655</v>
      </c>
      <c r="BS1036" s="1" t="s">
        <v>19</v>
      </c>
      <c r="BT1036">
        <v>11</v>
      </c>
      <c r="BU1036" s="1" t="s">
        <v>7</v>
      </c>
      <c r="BV1036" s="1" t="s">
        <v>339</v>
      </c>
      <c r="BW1036">
        <v>420</v>
      </c>
      <c r="BX1036" s="1" t="s">
        <v>46</v>
      </c>
      <c r="BY1036">
        <v>6060</v>
      </c>
      <c r="BZ1036">
        <v>2545200</v>
      </c>
      <c r="CA1036">
        <v>0.32</v>
      </c>
      <c r="CB1036">
        <v>4120.8</v>
      </c>
      <c r="CC1036">
        <v>1730736</v>
      </c>
      <c r="CD1036">
        <v>0.1</v>
      </c>
      <c r="CE1036">
        <v>173073.6</v>
      </c>
      <c r="CF1036">
        <v>0.1</v>
      </c>
      <c r="CG1036">
        <v>17307.36</v>
      </c>
      <c r="CH1036">
        <v>155766.24</v>
      </c>
      <c r="CI1036">
        <v>1557662.4</v>
      </c>
      <c r="CJ1036">
        <v>1713428.64</v>
      </c>
      <c r="CK1036">
        <v>4079.5919999999996</v>
      </c>
    </row>
    <row r="1037" spans="62:89" x14ac:dyDescent="0.25">
      <c r="BJ1037" s="1" t="s">
        <v>2194</v>
      </c>
      <c r="BK1037" s="1" t="s">
        <v>2195</v>
      </c>
      <c r="BL1037" s="1" t="str">
        <f>VLOOKUP(BK1037,INVENTARIOHABITTA[#All],8,FALSE)</f>
        <v xml:space="preserve">ESTANDAR A </v>
      </c>
      <c r="BP1037" s="1" t="s">
        <v>8703</v>
      </c>
      <c r="BQ1037" s="1" t="s">
        <v>7638</v>
      </c>
      <c r="BR1037" s="1" t="s">
        <v>7655</v>
      </c>
      <c r="BS1037" s="1" t="s">
        <v>19</v>
      </c>
      <c r="BT1037">
        <v>11</v>
      </c>
      <c r="BU1037" s="1" t="s">
        <v>7</v>
      </c>
      <c r="BV1037" s="1" t="s">
        <v>339</v>
      </c>
      <c r="BW1037">
        <v>420</v>
      </c>
      <c r="BX1037" s="1" t="s">
        <v>7642</v>
      </c>
      <c r="BY1037">
        <v>5770.3</v>
      </c>
      <c r="BZ1037">
        <v>2423526</v>
      </c>
      <c r="CA1037">
        <v>0.32</v>
      </c>
      <c r="CB1037">
        <v>3923.8040000000001</v>
      </c>
      <c r="CC1037">
        <v>1647997.68</v>
      </c>
      <c r="CD1037">
        <v>0.1</v>
      </c>
      <c r="CE1037">
        <v>164799.76800000001</v>
      </c>
      <c r="CF1037">
        <v>0.1</v>
      </c>
      <c r="CG1037">
        <v>16479.9768</v>
      </c>
      <c r="CH1037">
        <v>148319.79120000001</v>
      </c>
      <c r="CI1037">
        <v>1483197.912</v>
      </c>
      <c r="CJ1037">
        <v>1631517.7032000001</v>
      </c>
      <c r="CK1037">
        <v>3884.5659600000004</v>
      </c>
    </row>
    <row r="1038" spans="62:89" x14ac:dyDescent="0.25">
      <c r="BJ1038" s="1" t="s">
        <v>2196</v>
      </c>
      <c r="BK1038" s="1" t="s">
        <v>2197</v>
      </c>
      <c r="BL1038" s="1" t="str">
        <f>VLOOKUP(BK1038,INVENTARIOHABITTA[#All],8,FALSE)</f>
        <v xml:space="preserve">ESTANDAR A </v>
      </c>
      <c r="BP1038" s="1" t="s">
        <v>8703</v>
      </c>
      <c r="BQ1038" s="1" t="s">
        <v>7638</v>
      </c>
      <c r="BR1038" s="1" t="s">
        <v>7655</v>
      </c>
      <c r="BS1038" s="1" t="s">
        <v>19</v>
      </c>
      <c r="BT1038">
        <v>11</v>
      </c>
      <c r="BU1038" s="1" t="s">
        <v>7</v>
      </c>
      <c r="BV1038" s="1" t="s">
        <v>339</v>
      </c>
      <c r="BW1038">
        <v>420</v>
      </c>
      <c r="BX1038" s="1" t="s">
        <v>30</v>
      </c>
      <c r="BY1038">
        <v>5400</v>
      </c>
      <c r="BZ1038">
        <v>2268000</v>
      </c>
      <c r="CA1038">
        <v>0.27</v>
      </c>
      <c r="CB1038">
        <v>3942</v>
      </c>
      <c r="CC1038">
        <v>1655640</v>
      </c>
      <c r="CD1038">
        <v>0.1</v>
      </c>
      <c r="CE1038">
        <v>165564</v>
      </c>
      <c r="CF1038">
        <v>0.1</v>
      </c>
      <c r="CG1038">
        <v>16556.400000000001</v>
      </c>
      <c r="CH1038">
        <v>149007.6</v>
      </c>
      <c r="CI1038">
        <v>1490076</v>
      </c>
      <c r="CJ1038">
        <v>1639083.6</v>
      </c>
      <c r="CK1038">
        <v>3902.5800000000004</v>
      </c>
    </row>
    <row r="1039" spans="62:89" x14ac:dyDescent="0.25">
      <c r="BJ1039" s="1" t="s">
        <v>2198</v>
      </c>
      <c r="BK1039" s="1" t="s">
        <v>2199</v>
      </c>
      <c r="BL1039" s="1" t="str">
        <f>VLOOKUP(BK1039,INVENTARIOHABITTA[#All],8,FALSE)</f>
        <v>ESTANDAR AA</v>
      </c>
      <c r="BO1039" s="1" t="s">
        <v>3593</v>
      </c>
      <c r="BP1039" s="1" t="s">
        <v>8704</v>
      </c>
      <c r="BQ1039" s="1" t="s">
        <v>7638</v>
      </c>
      <c r="BR1039" s="1" t="s">
        <v>7655</v>
      </c>
      <c r="BS1039" s="1" t="s">
        <v>19</v>
      </c>
      <c r="BT1039">
        <v>12</v>
      </c>
      <c r="BU1039" s="1" t="s">
        <v>7</v>
      </c>
      <c r="BV1039" s="1" t="s">
        <v>339</v>
      </c>
      <c r="BW1039">
        <v>420</v>
      </c>
      <c r="BX1039" s="1" t="s">
        <v>7764</v>
      </c>
      <c r="BY1039">
        <v>4480</v>
      </c>
      <c r="BZ1039">
        <v>1881600</v>
      </c>
      <c r="CA1039">
        <v>0.25</v>
      </c>
      <c r="CB1039">
        <v>3360</v>
      </c>
      <c r="CC1039">
        <v>1411200</v>
      </c>
      <c r="CD1039">
        <v>0.1</v>
      </c>
      <c r="CE1039">
        <v>141120</v>
      </c>
      <c r="CF1039">
        <v>0.1</v>
      </c>
      <c r="CG1039">
        <v>14112</v>
      </c>
      <c r="CH1039">
        <v>127008</v>
      </c>
      <c r="CI1039">
        <v>1270080</v>
      </c>
      <c r="CJ1039">
        <v>1397088</v>
      </c>
      <c r="CK1039">
        <v>3326.4</v>
      </c>
    </row>
    <row r="1040" spans="62:89" x14ac:dyDescent="0.25">
      <c r="BJ1040" s="1" t="s">
        <v>2200</v>
      </c>
      <c r="BK1040" s="1" t="s">
        <v>2201</v>
      </c>
      <c r="BL1040" s="1" t="str">
        <f>VLOOKUP(BK1040,INVENTARIOHABITTA[#All],8,FALSE)</f>
        <v>ESTANDAR AA</v>
      </c>
      <c r="BO1040" s="1" t="s">
        <v>3595</v>
      </c>
      <c r="BP1040" s="1" t="s">
        <v>8705</v>
      </c>
      <c r="BQ1040" s="1" t="s">
        <v>7638</v>
      </c>
      <c r="BR1040" s="1" t="s">
        <v>7655</v>
      </c>
      <c r="BS1040" s="1" t="s">
        <v>19</v>
      </c>
      <c r="BT1040">
        <v>13</v>
      </c>
      <c r="BU1040" s="1" t="s">
        <v>7</v>
      </c>
      <c r="BV1040" s="1" t="s">
        <v>339</v>
      </c>
      <c r="BW1040">
        <v>420</v>
      </c>
      <c r="BX1040" s="1" t="s">
        <v>7864</v>
      </c>
      <c r="BY1040">
        <v>4178.8900000000003</v>
      </c>
      <c r="BZ1040">
        <v>1755133.8</v>
      </c>
      <c r="CA1040">
        <v>0.28000000000000003</v>
      </c>
      <c r="CB1040">
        <v>3008.8008</v>
      </c>
      <c r="CC1040">
        <v>1263696.3359999999</v>
      </c>
      <c r="CD1040">
        <v>0.1</v>
      </c>
      <c r="CE1040">
        <v>126369.6336</v>
      </c>
      <c r="CF1040">
        <v>0</v>
      </c>
      <c r="CG1040">
        <v>0</v>
      </c>
      <c r="CH1040">
        <v>126369.6336</v>
      </c>
      <c r="CI1040">
        <v>1137326.7123999998</v>
      </c>
      <c r="CJ1040">
        <v>1263696.3459999999</v>
      </c>
      <c r="CK1040">
        <v>3008.8008238095235</v>
      </c>
    </row>
    <row r="1041" spans="62:89" x14ac:dyDescent="0.25">
      <c r="BJ1041" s="1" t="s">
        <v>2202</v>
      </c>
      <c r="BK1041" s="1" t="s">
        <v>2203</v>
      </c>
      <c r="BL1041" s="1" t="str">
        <f>VLOOKUP(BK1041,INVENTARIOHABITTA[#All],8,FALSE)</f>
        <v>ESTANDAR AA</v>
      </c>
      <c r="BO1041" s="1" t="s">
        <v>3597</v>
      </c>
      <c r="BP1041" s="1" t="s">
        <v>8706</v>
      </c>
      <c r="BQ1041" s="1" t="s">
        <v>7638</v>
      </c>
      <c r="BR1041" s="1" t="s">
        <v>7655</v>
      </c>
      <c r="BS1041" s="1" t="s">
        <v>19</v>
      </c>
      <c r="BT1041">
        <v>14</v>
      </c>
      <c r="BU1041" s="1" t="s">
        <v>7</v>
      </c>
      <c r="BV1041" s="1" t="s">
        <v>339</v>
      </c>
      <c r="BW1041">
        <v>420</v>
      </c>
      <c r="BX1041" s="1" t="s">
        <v>46</v>
      </c>
      <c r="BY1041">
        <v>6060</v>
      </c>
      <c r="BZ1041">
        <v>2545200</v>
      </c>
      <c r="CA1041">
        <v>0.25</v>
      </c>
      <c r="CB1041">
        <v>4545</v>
      </c>
      <c r="CC1041">
        <v>1908900</v>
      </c>
      <c r="CD1041">
        <v>9.9999999999999992E-2</v>
      </c>
      <c r="CE1041">
        <v>190889.99999999997</v>
      </c>
      <c r="CF1041">
        <v>0.1</v>
      </c>
      <c r="CG1041">
        <v>19088.999999999996</v>
      </c>
      <c r="CH1041">
        <v>171800.99999999997</v>
      </c>
      <c r="CI1041">
        <v>1718010</v>
      </c>
      <c r="CJ1041">
        <v>1889811</v>
      </c>
      <c r="CK1041">
        <v>4499.55</v>
      </c>
    </row>
    <row r="1042" spans="62:89" x14ac:dyDescent="0.25">
      <c r="BJ1042" s="1" t="s">
        <v>2204</v>
      </c>
      <c r="BK1042" s="1" t="s">
        <v>2205</v>
      </c>
      <c r="BL1042" s="1" t="str">
        <f>VLOOKUP(BK1042,INVENTARIOHABITTA[#All],8,FALSE)</f>
        <v>PREMIUM AA</v>
      </c>
      <c r="BP1042" s="1" t="s">
        <v>8706</v>
      </c>
      <c r="BQ1042" s="1" t="s">
        <v>7638</v>
      </c>
      <c r="BR1042" s="1" t="s">
        <v>7655</v>
      </c>
      <c r="BS1042" s="1" t="s">
        <v>19</v>
      </c>
      <c r="BT1042">
        <v>14</v>
      </c>
      <c r="BU1042" s="1" t="s">
        <v>7</v>
      </c>
      <c r="BV1042" s="1" t="s">
        <v>339</v>
      </c>
      <c r="BW1042">
        <v>420</v>
      </c>
      <c r="BX1042" s="1" t="s">
        <v>7864</v>
      </c>
      <c r="BY1042">
        <v>4178.8900000000003</v>
      </c>
      <c r="BZ1042">
        <v>1755133.8</v>
      </c>
      <c r="CA1042">
        <v>0.25</v>
      </c>
      <c r="CB1042">
        <v>3134.1675000000005</v>
      </c>
      <c r="CC1042">
        <v>1316350.3500000001</v>
      </c>
      <c r="CD1042">
        <v>9.9999999999999992E-2</v>
      </c>
      <c r="CE1042">
        <v>131635.035</v>
      </c>
      <c r="CF1042">
        <v>0.1</v>
      </c>
      <c r="CG1042">
        <v>13163.503500000001</v>
      </c>
      <c r="CH1042">
        <v>118471.5315</v>
      </c>
      <c r="CI1042">
        <v>1184715.3150000002</v>
      </c>
      <c r="CJ1042">
        <v>1303186.8465000002</v>
      </c>
      <c r="CK1042">
        <v>3102.8258250000003</v>
      </c>
    </row>
    <row r="1043" spans="62:89" x14ac:dyDescent="0.25">
      <c r="BJ1043" s="1" t="s">
        <v>2206</v>
      </c>
      <c r="BK1043" s="1" t="s">
        <v>2207</v>
      </c>
      <c r="BL1043" s="1" t="str">
        <f>VLOOKUP(BK1043,INVENTARIOHABITTA[#All],8,FALSE)</f>
        <v>ESTANDAR AA</v>
      </c>
      <c r="BO1043" s="1" t="s">
        <v>3599</v>
      </c>
      <c r="BP1043" s="1" t="s">
        <v>8707</v>
      </c>
      <c r="BQ1043" s="1" t="s">
        <v>7638</v>
      </c>
      <c r="BR1043" s="1" t="s">
        <v>7655</v>
      </c>
      <c r="BS1043" s="1" t="s">
        <v>19</v>
      </c>
      <c r="BT1043">
        <v>15</v>
      </c>
      <c r="BU1043" s="1" t="s">
        <v>7</v>
      </c>
      <c r="BV1043" s="1" t="s">
        <v>339</v>
      </c>
      <c r="BW1043">
        <v>455</v>
      </c>
      <c r="BX1043" s="1" t="s">
        <v>46</v>
      </c>
      <c r="BY1043">
        <v>6060</v>
      </c>
      <c r="BZ1043">
        <v>2757300</v>
      </c>
      <c r="CA1043">
        <v>0.28000000000000003</v>
      </c>
      <c r="CB1043">
        <v>4363.2</v>
      </c>
      <c r="CC1043">
        <v>1985256</v>
      </c>
      <c r="CD1043">
        <v>0.1</v>
      </c>
      <c r="CE1043">
        <v>198525.6</v>
      </c>
      <c r="CF1043">
        <v>0.2</v>
      </c>
      <c r="CG1043">
        <v>39705.120000000003</v>
      </c>
      <c r="CH1043">
        <v>158820.48000000001</v>
      </c>
      <c r="CI1043">
        <v>1786730.4</v>
      </c>
      <c r="CJ1043">
        <v>1945550.88</v>
      </c>
      <c r="CK1043">
        <v>4275.9359999999997</v>
      </c>
    </row>
    <row r="1044" spans="62:89" x14ac:dyDescent="0.25">
      <c r="BJ1044" s="1" t="s">
        <v>2208</v>
      </c>
      <c r="BK1044" s="1" t="s">
        <v>2209</v>
      </c>
      <c r="BL1044" s="1" t="str">
        <f>VLOOKUP(BK1044,INVENTARIOHABITTA[#All],8,FALSE)</f>
        <v>ESTANDAR AA</v>
      </c>
      <c r="BP1044" s="1" t="s">
        <v>8707</v>
      </c>
      <c r="BQ1044" s="1" t="s">
        <v>7638</v>
      </c>
      <c r="BR1044" s="1" t="s">
        <v>7655</v>
      </c>
      <c r="BS1044" s="1" t="s">
        <v>19</v>
      </c>
      <c r="BT1044">
        <v>15</v>
      </c>
      <c r="BU1044" s="1" t="s">
        <v>7</v>
      </c>
      <c r="BV1044" s="1" t="s">
        <v>339</v>
      </c>
      <c r="BW1044">
        <v>455</v>
      </c>
      <c r="BY1044">
        <v>4178.8900000000003</v>
      </c>
      <c r="BZ1044">
        <v>1901394.9500000002</v>
      </c>
      <c r="CA1044">
        <v>0.28000000000000003</v>
      </c>
      <c r="CB1044">
        <v>3008.8008</v>
      </c>
      <c r="CC1044">
        <v>1369004.3640000001</v>
      </c>
      <c r="CD1044">
        <v>0.1</v>
      </c>
      <c r="CE1044">
        <v>136900.43640000001</v>
      </c>
      <c r="CF1044">
        <v>0.2</v>
      </c>
      <c r="CG1044">
        <v>27380.087280000003</v>
      </c>
      <c r="CH1044">
        <v>109520.34912</v>
      </c>
      <c r="CI1044">
        <v>1232103.9276000001</v>
      </c>
      <c r="CJ1044">
        <v>1341624.27672</v>
      </c>
      <c r="CK1044">
        <v>2948.6247840000001</v>
      </c>
    </row>
    <row r="1045" spans="62:89" x14ac:dyDescent="0.25">
      <c r="BJ1045" s="1" t="s">
        <v>2210</v>
      </c>
      <c r="BK1045" s="1" t="s">
        <v>2211</v>
      </c>
      <c r="BL1045" s="1" t="str">
        <f>VLOOKUP(BK1045,INVENTARIOHABITTA[#All],8,FALSE)</f>
        <v>ESTANDAR AA</v>
      </c>
      <c r="BO1045" s="1" t="s">
        <v>3601</v>
      </c>
      <c r="BP1045" s="1" t="s">
        <v>8708</v>
      </c>
      <c r="BQ1045" s="1" t="s">
        <v>7638</v>
      </c>
      <c r="BR1045" s="1" t="s">
        <v>7655</v>
      </c>
      <c r="BS1045" s="1" t="s">
        <v>19</v>
      </c>
      <c r="BT1045">
        <v>16</v>
      </c>
      <c r="BU1045" s="1" t="s">
        <v>7</v>
      </c>
      <c r="BV1045" s="1" t="s">
        <v>339</v>
      </c>
      <c r="BW1045">
        <v>488.08</v>
      </c>
      <c r="BX1045" s="1" t="s">
        <v>7764</v>
      </c>
      <c r="BY1045">
        <v>4480</v>
      </c>
      <c r="BZ1045">
        <v>2186598.3999999999</v>
      </c>
      <c r="CA1045">
        <v>0.2</v>
      </c>
      <c r="CB1045">
        <v>3584</v>
      </c>
      <c r="CC1045">
        <v>1749278.72</v>
      </c>
      <c r="CD1045">
        <v>0.1</v>
      </c>
      <c r="CE1045">
        <v>174927.872</v>
      </c>
      <c r="CF1045">
        <v>0.1</v>
      </c>
      <c r="CG1045">
        <v>17492.787200000002</v>
      </c>
      <c r="CH1045">
        <v>157435.08480000001</v>
      </c>
      <c r="CI1045">
        <v>1574350.848</v>
      </c>
      <c r="CJ1045">
        <v>1731785.9328000001</v>
      </c>
      <c r="CK1045">
        <v>3548.1600000000003</v>
      </c>
    </row>
    <row r="1046" spans="62:89" x14ac:dyDescent="0.25">
      <c r="BJ1046" s="1" t="s">
        <v>2212</v>
      </c>
      <c r="BK1046" s="1" t="s">
        <v>2213</v>
      </c>
      <c r="BL1046" s="1" t="str">
        <f>VLOOKUP(BK1046,INVENTARIOHABITTA[#All],8,FALSE)</f>
        <v>ESTANDAR AA</v>
      </c>
      <c r="BP1046" s="1" t="s">
        <v>8708</v>
      </c>
      <c r="BQ1046" s="1" t="s">
        <v>7638</v>
      </c>
      <c r="BR1046" s="1" t="s">
        <v>7655</v>
      </c>
      <c r="BS1046" s="1" t="s">
        <v>19</v>
      </c>
      <c r="BT1046">
        <v>16</v>
      </c>
      <c r="BU1046" s="1" t="s">
        <v>7</v>
      </c>
      <c r="BV1046" s="1" t="s">
        <v>339</v>
      </c>
      <c r="BW1046">
        <v>488.08</v>
      </c>
      <c r="BX1046" s="1" t="s">
        <v>7864</v>
      </c>
      <c r="BY1046">
        <v>4178.8900000000003</v>
      </c>
      <c r="BZ1046">
        <v>2039632.6312000002</v>
      </c>
      <c r="CA1046">
        <v>0.25</v>
      </c>
      <c r="CB1046">
        <v>3134.1675000000005</v>
      </c>
      <c r="CC1046">
        <v>1529724.4734000002</v>
      </c>
      <c r="CD1046">
        <v>0.1</v>
      </c>
      <c r="CE1046">
        <v>152972.44734000004</v>
      </c>
      <c r="CF1046">
        <v>0.1</v>
      </c>
      <c r="CG1046">
        <v>15297.244734000005</v>
      </c>
      <c r="CH1046">
        <v>137675.20260600004</v>
      </c>
      <c r="CI1046">
        <v>1376752.0260600003</v>
      </c>
      <c r="CJ1046">
        <v>1514427.2286660003</v>
      </c>
      <c r="CK1046">
        <v>3102.8258250000008</v>
      </c>
    </row>
    <row r="1047" spans="62:89" x14ac:dyDescent="0.25">
      <c r="BJ1047" s="1" t="s">
        <v>2214</v>
      </c>
      <c r="BK1047" s="1" t="s">
        <v>2215</v>
      </c>
      <c r="BL1047" s="1" t="str">
        <f>VLOOKUP(BK1047,INVENTARIOHABITTA[#All],8,FALSE)</f>
        <v>ESTANDAR AA</v>
      </c>
      <c r="BO1047" s="1" t="s">
        <v>3603</v>
      </c>
      <c r="BP1047" s="1" t="s">
        <v>8709</v>
      </c>
      <c r="BQ1047" s="1" t="s">
        <v>7638</v>
      </c>
      <c r="BR1047" s="1" t="s">
        <v>7655</v>
      </c>
      <c r="BS1047" s="1" t="s">
        <v>19</v>
      </c>
      <c r="BT1047">
        <v>17</v>
      </c>
      <c r="BU1047" s="1" t="s">
        <v>7</v>
      </c>
      <c r="BV1047" s="1" t="s">
        <v>339</v>
      </c>
      <c r="BW1047">
        <v>420</v>
      </c>
      <c r="BX1047" s="1" t="s">
        <v>7864</v>
      </c>
      <c r="BY1047">
        <v>4178.8900000000003</v>
      </c>
      <c r="BZ1047">
        <v>1755133.8</v>
      </c>
      <c r="CA1047">
        <v>0.25</v>
      </c>
      <c r="CB1047">
        <v>3134.1675000000005</v>
      </c>
      <c r="CC1047">
        <v>1316350.3500000001</v>
      </c>
      <c r="CD1047">
        <v>9.9999999999999992E-2</v>
      </c>
      <c r="CE1047">
        <v>131635.035</v>
      </c>
      <c r="CF1047">
        <v>0.1</v>
      </c>
      <c r="CG1047">
        <v>13163.503500000001</v>
      </c>
      <c r="CH1047">
        <v>118471.5315</v>
      </c>
      <c r="CI1047">
        <v>1184715.3150000002</v>
      </c>
      <c r="CJ1047">
        <v>1303186.8465000002</v>
      </c>
      <c r="CK1047">
        <v>3102.8258250000003</v>
      </c>
    </row>
    <row r="1048" spans="62:89" x14ac:dyDescent="0.25">
      <c r="BJ1048" s="1" t="s">
        <v>2216</v>
      </c>
      <c r="BK1048" s="1" t="s">
        <v>2217</v>
      </c>
      <c r="BL1048" s="1" t="str">
        <f>VLOOKUP(BK1048,INVENTARIOHABITTA[#All],8,FALSE)</f>
        <v>ESTANDAR AA</v>
      </c>
      <c r="BO1048" s="1" t="s">
        <v>3605</v>
      </c>
      <c r="BP1048" s="1" t="s">
        <v>8710</v>
      </c>
      <c r="BQ1048" s="1" t="s">
        <v>7638</v>
      </c>
      <c r="BR1048" s="1" t="s">
        <v>7655</v>
      </c>
      <c r="BS1048" s="1" t="s">
        <v>19</v>
      </c>
      <c r="BT1048">
        <v>18</v>
      </c>
      <c r="BU1048" s="1" t="s">
        <v>7</v>
      </c>
      <c r="BV1048" s="1" t="s">
        <v>339</v>
      </c>
      <c r="BW1048">
        <v>420</v>
      </c>
      <c r="BX1048" s="1" t="s">
        <v>46</v>
      </c>
      <c r="BY1048">
        <v>6060</v>
      </c>
      <c r="BZ1048">
        <v>2545200</v>
      </c>
      <c r="CA1048">
        <v>0.3</v>
      </c>
      <c r="CB1048">
        <v>4242</v>
      </c>
      <c r="CC1048">
        <v>1781640</v>
      </c>
      <c r="CD1048">
        <v>0.1</v>
      </c>
      <c r="CE1048">
        <v>178164</v>
      </c>
      <c r="CF1048">
        <v>0</v>
      </c>
      <c r="CG1048">
        <v>0</v>
      </c>
      <c r="CH1048">
        <v>178164</v>
      </c>
      <c r="CI1048">
        <v>1603476</v>
      </c>
      <c r="CJ1048">
        <v>1781640</v>
      </c>
      <c r="CK1048">
        <v>4242</v>
      </c>
    </row>
    <row r="1049" spans="62:89" x14ac:dyDescent="0.25">
      <c r="BJ1049" s="1" t="s">
        <v>2218</v>
      </c>
      <c r="BK1049" s="1" t="s">
        <v>2219</v>
      </c>
      <c r="BL1049" s="1" t="str">
        <f>VLOOKUP(BK1049,INVENTARIOHABITTA[#All],8,FALSE)</f>
        <v>ESTANDAR AA</v>
      </c>
      <c r="BP1049" s="1" t="s">
        <v>8710</v>
      </c>
      <c r="BQ1049" s="1" t="s">
        <v>7638</v>
      </c>
      <c r="BR1049" s="1" t="s">
        <v>7655</v>
      </c>
      <c r="BS1049" s="1" t="s">
        <v>19</v>
      </c>
      <c r="BT1049">
        <v>18</v>
      </c>
      <c r="BU1049" s="1" t="s">
        <v>7</v>
      </c>
      <c r="BV1049" s="1" t="s">
        <v>339</v>
      </c>
      <c r="BW1049">
        <v>420</v>
      </c>
      <c r="BX1049" s="1" t="s">
        <v>7864</v>
      </c>
      <c r="BY1049">
        <v>4800</v>
      </c>
      <c r="BZ1049">
        <v>2016000</v>
      </c>
      <c r="CA1049">
        <v>0.3</v>
      </c>
      <c r="CB1049">
        <v>3360</v>
      </c>
      <c r="CC1049">
        <v>1411200</v>
      </c>
      <c r="CD1049">
        <v>0.1</v>
      </c>
      <c r="CE1049">
        <v>141120</v>
      </c>
      <c r="CF1049">
        <v>0</v>
      </c>
      <c r="CG1049">
        <v>0</v>
      </c>
      <c r="CH1049">
        <v>141120</v>
      </c>
      <c r="CI1049">
        <v>1270080</v>
      </c>
      <c r="CJ1049">
        <v>1411200</v>
      </c>
      <c r="CK1049">
        <v>3360</v>
      </c>
    </row>
    <row r="1050" spans="62:89" x14ac:dyDescent="0.25">
      <c r="BJ1050" s="1" t="s">
        <v>2220</v>
      </c>
      <c r="BK1050" s="1" t="s">
        <v>2221</v>
      </c>
      <c r="BL1050" s="1" t="str">
        <f>VLOOKUP(BK1050,INVENTARIOHABITTA[#All],8,FALSE)</f>
        <v>ESTANDAR AA</v>
      </c>
      <c r="BO1050" s="1" t="s">
        <v>3607</v>
      </c>
      <c r="BP1050" s="1" t="s">
        <v>8711</v>
      </c>
      <c r="BQ1050" s="1" t="s">
        <v>7638</v>
      </c>
      <c r="BR1050" s="1" t="s">
        <v>7655</v>
      </c>
      <c r="BS1050" s="1" t="s">
        <v>19</v>
      </c>
      <c r="BT1050">
        <v>19</v>
      </c>
      <c r="BU1050" s="1" t="s">
        <v>7</v>
      </c>
      <c r="BV1050" s="1" t="s">
        <v>339</v>
      </c>
      <c r="BW1050">
        <v>420</v>
      </c>
      <c r="BX1050" s="1" t="s">
        <v>7864</v>
      </c>
      <c r="BY1050">
        <v>4178.8900000000003</v>
      </c>
      <c r="BZ1050">
        <v>1755133.8</v>
      </c>
      <c r="CA1050">
        <v>0.2</v>
      </c>
      <c r="CB1050">
        <v>3343.1120000000001</v>
      </c>
      <c r="CC1050">
        <v>1404107.04</v>
      </c>
      <c r="CD1050">
        <v>9.9999999999999992E-2</v>
      </c>
      <c r="CE1050">
        <v>140410.704</v>
      </c>
      <c r="CF1050">
        <v>0</v>
      </c>
      <c r="CG1050">
        <v>0</v>
      </c>
      <c r="CH1050">
        <v>140410.704</v>
      </c>
      <c r="CI1050">
        <v>1263696.3360000001</v>
      </c>
      <c r="CJ1050">
        <v>1404107.04</v>
      </c>
      <c r="CK1050">
        <v>3343.1120000000001</v>
      </c>
    </row>
    <row r="1051" spans="62:89" x14ac:dyDescent="0.25">
      <c r="BJ1051" s="1" t="s">
        <v>2222</v>
      </c>
      <c r="BK1051" s="1" t="s">
        <v>2223</v>
      </c>
      <c r="BL1051" s="1" t="str">
        <f>VLOOKUP(BK1051,INVENTARIOHABITTA[#All],8,FALSE)</f>
        <v>PREMIUM AA</v>
      </c>
      <c r="BO1051" s="1" t="s">
        <v>3609</v>
      </c>
      <c r="BP1051" s="1" t="s">
        <v>8712</v>
      </c>
      <c r="BQ1051" s="1" t="s">
        <v>7638</v>
      </c>
      <c r="BR1051" s="1" t="s">
        <v>7655</v>
      </c>
      <c r="BS1051" s="1" t="s">
        <v>19</v>
      </c>
      <c r="BT1051">
        <v>20</v>
      </c>
      <c r="BU1051" s="1" t="s">
        <v>7</v>
      </c>
      <c r="BV1051" s="1" t="s">
        <v>339</v>
      </c>
      <c r="BW1051">
        <v>420</v>
      </c>
      <c r="BX1051" s="1" t="s">
        <v>7864</v>
      </c>
      <c r="BY1051">
        <v>4178.8900000000003</v>
      </c>
      <c r="BZ1051">
        <v>1755133.8</v>
      </c>
      <c r="CA1051">
        <v>0.21709999999999999</v>
      </c>
      <c r="CB1051">
        <v>3271.6529810000002</v>
      </c>
      <c r="CC1051">
        <v>1374094.25202</v>
      </c>
      <c r="CD1051">
        <v>0.13</v>
      </c>
      <c r="CE1051">
        <v>178632.25276259999</v>
      </c>
      <c r="CF1051">
        <v>0</v>
      </c>
      <c r="CG1051">
        <v>0</v>
      </c>
      <c r="CH1051">
        <v>178632.25276259999</v>
      </c>
      <c r="CI1051">
        <v>1195461.9992573999</v>
      </c>
      <c r="CJ1051">
        <v>1374094.25202</v>
      </c>
      <c r="CK1051">
        <v>3271.6529810000002</v>
      </c>
    </row>
    <row r="1052" spans="62:89" x14ac:dyDescent="0.25">
      <c r="BJ1052" s="1" t="s">
        <v>2224</v>
      </c>
      <c r="BK1052" s="1" t="s">
        <v>2225</v>
      </c>
      <c r="BL1052" s="1" t="str">
        <f>VLOOKUP(BK1052,INVENTARIOHABITTA[#All],8,FALSE)</f>
        <v>PREMIUM AA</v>
      </c>
      <c r="BO1052" s="1" t="s">
        <v>3611</v>
      </c>
      <c r="BP1052" s="1" t="s">
        <v>8713</v>
      </c>
      <c r="BQ1052" s="1" t="s">
        <v>7638</v>
      </c>
      <c r="BR1052" s="1" t="s">
        <v>7655</v>
      </c>
      <c r="BS1052" s="1" t="s">
        <v>19</v>
      </c>
      <c r="BT1052">
        <v>21</v>
      </c>
      <c r="BU1052" s="1" t="s">
        <v>7</v>
      </c>
      <c r="BV1052" s="1" t="s">
        <v>339</v>
      </c>
      <c r="BW1052">
        <v>420</v>
      </c>
      <c r="BX1052" s="1" t="s">
        <v>7864</v>
      </c>
      <c r="BY1052">
        <v>4178.8900000000003</v>
      </c>
      <c r="BZ1052">
        <v>1755133.8</v>
      </c>
      <c r="CA1052">
        <v>0.2</v>
      </c>
      <c r="CB1052">
        <v>3343.1120000000001</v>
      </c>
      <c r="CC1052">
        <v>1404107.04</v>
      </c>
      <c r="CD1052">
        <v>9.9999999999999992E-2</v>
      </c>
      <c r="CE1052">
        <v>140410.704</v>
      </c>
      <c r="CF1052">
        <v>0</v>
      </c>
      <c r="CG1052">
        <v>0</v>
      </c>
      <c r="CH1052">
        <v>140410.704</v>
      </c>
      <c r="CI1052">
        <v>1263696.3360000001</v>
      </c>
      <c r="CJ1052">
        <v>1404107.04</v>
      </c>
      <c r="CK1052">
        <v>3343.1120000000001</v>
      </c>
    </row>
    <row r="1053" spans="62:89" x14ac:dyDescent="0.25">
      <c r="BJ1053" s="1" t="s">
        <v>2226</v>
      </c>
      <c r="BK1053" s="1" t="s">
        <v>2227</v>
      </c>
      <c r="BL1053" s="1" t="str">
        <f>VLOOKUP(BK1053,INVENTARIOHABITTA[#All],8,FALSE)</f>
        <v>PREMIUM AA</v>
      </c>
      <c r="BP1053" s="1" t="s">
        <v>8714</v>
      </c>
      <c r="BQ1053" s="1" t="s">
        <v>7638</v>
      </c>
      <c r="BR1053" s="1" t="s">
        <v>7655</v>
      </c>
      <c r="BS1053" s="1" t="s">
        <v>19</v>
      </c>
      <c r="BT1053">
        <v>22</v>
      </c>
      <c r="BU1053" s="1" t="s">
        <v>7</v>
      </c>
      <c r="BV1053" s="1" t="s">
        <v>339</v>
      </c>
      <c r="BW1053">
        <v>435.64</v>
      </c>
      <c r="BX1053" s="1" t="s">
        <v>7864</v>
      </c>
      <c r="BY1053">
        <v>4178.8900000000003</v>
      </c>
      <c r="BZ1053">
        <v>1820491.6396000001</v>
      </c>
      <c r="CA1053">
        <v>0.25</v>
      </c>
      <c r="CB1053">
        <v>3134.1675000000005</v>
      </c>
      <c r="CC1053">
        <v>1365368.7297000003</v>
      </c>
      <c r="CD1053">
        <v>0.1</v>
      </c>
      <c r="CE1053">
        <v>136536.87297000003</v>
      </c>
      <c r="CF1053">
        <v>0.2</v>
      </c>
      <c r="CG1053">
        <v>27307.374594000008</v>
      </c>
      <c r="CH1053">
        <v>109229.49837600002</v>
      </c>
      <c r="CI1053">
        <v>1228831.8567300001</v>
      </c>
      <c r="CJ1053">
        <v>1338061.3551060001</v>
      </c>
      <c r="CK1053">
        <v>3071.4841500000002</v>
      </c>
    </row>
    <row r="1054" spans="62:89" x14ac:dyDescent="0.25">
      <c r="BJ1054" s="1" t="s">
        <v>2228</v>
      </c>
      <c r="BK1054" s="1" t="s">
        <v>2229</v>
      </c>
      <c r="BL1054" s="1" t="str">
        <f>VLOOKUP(BK1054,INVENTARIOHABITTA[#All],8,FALSE)</f>
        <v>PREMIUM AA</v>
      </c>
      <c r="BO1054" s="1" t="s">
        <v>3613</v>
      </c>
      <c r="BP1054" s="1" t="s">
        <v>8715</v>
      </c>
      <c r="BQ1054" s="1" t="s">
        <v>7638</v>
      </c>
      <c r="BR1054" s="1" t="s">
        <v>7655</v>
      </c>
      <c r="BS1054" s="1" t="s">
        <v>19</v>
      </c>
      <c r="BT1054" t="s">
        <v>8614</v>
      </c>
      <c r="BU1054" s="1" t="s">
        <v>7</v>
      </c>
      <c r="BV1054" s="1" t="s">
        <v>339</v>
      </c>
      <c r="BW1054">
        <v>537.57000000000005</v>
      </c>
      <c r="BX1054" s="1" t="s">
        <v>7864</v>
      </c>
      <c r="BY1054">
        <v>3071.4841500000002</v>
      </c>
      <c r="BZ1054">
        <v>1651137.7345155003</v>
      </c>
      <c r="CA1054">
        <v>0</v>
      </c>
      <c r="CB1054">
        <v>3071.4841500000002</v>
      </c>
      <c r="CC1054">
        <v>1651137.7345155003</v>
      </c>
      <c r="CD1054">
        <v>0.19432512097129839</v>
      </c>
      <c r="CE1054">
        <v>320857.54000000015</v>
      </c>
      <c r="CF1054">
        <v>0</v>
      </c>
      <c r="CG1054">
        <v>0</v>
      </c>
      <c r="CH1054">
        <v>320857.54000000015</v>
      </c>
      <c r="CI1054">
        <v>1330280.1945155002</v>
      </c>
      <c r="CJ1054">
        <v>1651137.7345155003</v>
      </c>
      <c r="CK1054">
        <v>3071.4841500000002</v>
      </c>
    </row>
    <row r="1055" spans="62:89" x14ac:dyDescent="0.25">
      <c r="BJ1055" s="1" t="s">
        <v>2230</v>
      </c>
      <c r="BK1055" s="1" t="s">
        <v>2231</v>
      </c>
      <c r="BL1055" s="1" t="str">
        <f>VLOOKUP(BK1055,INVENTARIOHABITTA[#All],8,FALSE)</f>
        <v>PREMIUM AA</v>
      </c>
      <c r="BO1055" s="1" t="s">
        <v>3615</v>
      </c>
      <c r="BP1055" s="1" t="s">
        <v>8716</v>
      </c>
      <c r="BQ1055" s="1" t="s">
        <v>7638</v>
      </c>
      <c r="BR1055" s="1" t="s">
        <v>7655</v>
      </c>
      <c r="BS1055" s="1" t="s">
        <v>19</v>
      </c>
      <c r="BT1055">
        <v>23</v>
      </c>
      <c r="BU1055" s="1" t="s">
        <v>7</v>
      </c>
      <c r="BV1055" s="1" t="s">
        <v>339</v>
      </c>
      <c r="BW1055">
        <v>592.65</v>
      </c>
      <c r="BX1055" s="1" t="s">
        <v>7864</v>
      </c>
      <c r="BY1055">
        <v>4178.8900000000003</v>
      </c>
      <c r="BZ1055">
        <v>2476619.1584999999</v>
      </c>
      <c r="CA1055">
        <v>0.28000000000000003</v>
      </c>
      <c r="CB1055">
        <v>3008.8008</v>
      </c>
      <c r="CC1055">
        <v>1783165.79412</v>
      </c>
      <c r="CD1055">
        <v>0.10000000000000002</v>
      </c>
      <c r="CE1055">
        <v>178316.57941200002</v>
      </c>
      <c r="CF1055">
        <v>0</v>
      </c>
      <c r="CG1055">
        <v>0</v>
      </c>
      <c r="CH1055">
        <v>178316.57941200002</v>
      </c>
      <c r="CI1055">
        <v>1604849.214708</v>
      </c>
      <c r="CJ1055">
        <v>1783165.79</v>
      </c>
      <c r="CK1055">
        <v>3008.8007930481735</v>
      </c>
    </row>
    <row r="1056" spans="62:89" x14ac:dyDescent="0.25">
      <c r="BJ1056" s="1" t="s">
        <v>2232</v>
      </c>
      <c r="BK1056" s="1" t="s">
        <v>2233</v>
      </c>
      <c r="BL1056" s="1" t="str">
        <f>VLOOKUP(BK1056,INVENTARIOHABITTA[#All],8,FALSE)</f>
        <v>ESTANDAR AA</v>
      </c>
      <c r="BO1056" s="1" t="s">
        <v>3617</v>
      </c>
      <c r="BP1056" s="1" t="s">
        <v>8717</v>
      </c>
      <c r="BQ1056" s="1" t="s">
        <v>7638</v>
      </c>
      <c r="BR1056" s="1" t="s">
        <v>7655</v>
      </c>
      <c r="BS1056" s="1" t="s">
        <v>19</v>
      </c>
      <c r="BT1056">
        <v>24</v>
      </c>
      <c r="BU1056" s="1" t="s">
        <v>7</v>
      </c>
      <c r="BV1056" s="1" t="s">
        <v>339</v>
      </c>
      <c r="BW1056">
        <v>504</v>
      </c>
      <c r="BX1056" s="1" t="s">
        <v>7864</v>
      </c>
      <c r="BY1056">
        <v>4178.8900000000003</v>
      </c>
      <c r="BZ1056">
        <v>2106160.56</v>
      </c>
      <c r="CA1056">
        <v>0.2</v>
      </c>
      <c r="CB1056">
        <v>3343.1120000000001</v>
      </c>
      <c r="CC1056">
        <v>1684928.4480000001</v>
      </c>
      <c r="CD1056">
        <v>0.1</v>
      </c>
      <c r="CE1056">
        <v>168492.84480000002</v>
      </c>
      <c r="CF1056">
        <v>0</v>
      </c>
      <c r="CG1056">
        <v>0</v>
      </c>
      <c r="CH1056">
        <v>168492.84480000002</v>
      </c>
      <c r="CI1056">
        <v>1516435.6132</v>
      </c>
      <c r="CJ1056">
        <v>1684928.4580000001</v>
      </c>
      <c r="CK1056">
        <v>3343.11201984127</v>
      </c>
    </row>
    <row r="1057" spans="62:89" x14ac:dyDescent="0.25">
      <c r="BJ1057" s="1" t="s">
        <v>2234</v>
      </c>
      <c r="BK1057" s="1" t="s">
        <v>2235</v>
      </c>
      <c r="BL1057" s="1" t="str">
        <f>VLOOKUP(BK1057,INVENTARIOHABITTA[#All],8,FALSE)</f>
        <v>ESTANDAR AA</v>
      </c>
      <c r="BO1057" s="1" t="s">
        <v>3619</v>
      </c>
      <c r="BP1057" s="1" t="s">
        <v>8718</v>
      </c>
      <c r="BQ1057" s="1" t="s">
        <v>7638</v>
      </c>
      <c r="BR1057" s="1" t="s">
        <v>7655</v>
      </c>
      <c r="BS1057" s="1" t="s">
        <v>19</v>
      </c>
      <c r="BT1057">
        <v>25</v>
      </c>
      <c r="BU1057" s="1" t="s">
        <v>7</v>
      </c>
      <c r="BV1057" s="1" t="s">
        <v>339</v>
      </c>
      <c r="BW1057">
        <v>504</v>
      </c>
      <c r="BX1057" s="1" t="s">
        <v>30</v>
      </c>
      <c r="BY1057">
        <v>5400</v>
      </c>
      <c r="BZ1057">
        <v>2721600</v>
      </c>
      <c r="CA1057">
        <v>0.3</v>
      </c>
      <c r="CB1057">
        <v>3780</v>
      </c>
      <c r="CC1057">
        <v>1905120</v>
      </c>
      <c r="CD1057">
        <v>0.1</v>
      </c>
      <c r="CE1057">
        <v>190512</v>
      </c>
      <c r="CF1057">
        <v>0</v>
      </c>
      <c r="CG1057">
        <v>0</v>
      </c>
      <c r="CH1057">
        <v>190512</v>
      </c>
      <c r="CI1057">
        <v>1714608</v>
      </c>
      <c r="CJ1057">
        <v>1905120</v>
      </c>
      <c r="CK1057">
        <v>3780</v>
      </c>
    </row>
    <row r="1058" spans="62:89" x14ac:dyDescent="0.25">
      <c r="BJ1058" s="1" t="s">
        <v>2236</v>
      </c>
      <c r="BK1058" s="1" t="s">
        <v>2237</v>
      </c>
      <c r="BL1058" s="1" t="str">
        <f>VLOOKUP(BK1058,INVENTARIOHABITTA[#All],8,FALSE)</f>
        <v>ESTANDAR AA</v>
      </c>
      <c r="BO1058" s="1" t="s">
        <v>3621</v>
      </c>
      <c r="BP1058" s="1" t="s">
        <v>8719</v>
      </c>
      <c r="BQ1058" s="1" t="s">
        <v>7638</v>
      </c>
      <c r="BR1058" s="1" t="s">
        <v>7655</v>
      </c>
      <c r="BS1058" s="1" t="s">
        <v>19</v>
      </c>
      <c r="BT1058">
        <v>26</v>
      </c>
      <c r="BU1058" s="1" t="s">
        <v>7</v>
      </c>
      <c r="BV1058" s="1" t="s">
        <v>339</v>
      </c>
      <c r="BW1058">
        <v>504</v>
      </c>
      <c r="BX1058" s="1" t="s">
        <v>8496</v>
      </c>
      <c r="BY1058">
        <v>5040</v>
      </c>
      <c r="BZ1058">
        <v>2540160</v>
      </c>
      <c r="CA1058">
        <v>0.27</v>
      </c>
      <c r="CB1058">
        <v>3679.2</v>
      </c>
      <c r="CC1058">
        <v>1854316.7999999998</v>
      </c>
      <c r="CD1058">
        <v>0.1</v>
      </c>
      <c r="CE1058">
        <v>185431.67999999999</v>
      </c>
      <c r="CF1058">
        <v>0.1</v>
      </c>
      <c r="CG1058">
        <v>18543.168000000001</v>
      </c>
      <c r="CH1058">
        <v>166888.51199999999</v>
      </c>
      <c r="CI1058">
        <v>1668885.1199999999</v>
      </c>
      <c r="CJ1058">
        <v>1835773.6319999998</v>
      </c>
      <c r="CK1058">
        <v>3642.4079999999994</v>
      </c>
    </row>
    <row r="1059" spans="62:89" x14ac:dyDescent="0.25">
      <c r="BJ1059" s="1" t="s">
        <v>2238</v>
      </c>
      <c r="BK1059" s="1" t="s">
        <v>2239</v>
      </c>
      <c r="BL1059" s="1" t="str">
        <f>VLOOKUP(BK1059,INVENTARIOHABITTA[#All],8,FALSE)</f>
        <v>ESTANDAR AA</v>
      </c>
      <c r="BP1059" s="1" t="s">
        <v>8720</v>
      </c>
      <c r="BQ1059" s="1" t="s">
        <v>7638</v>
      </c>
      <c r="BR1059" s="1" t="s">
        <v>7655</v>
      </c>
      <c r="BS1059" s="1" t="s">
        <v>19</v>
      </c>
      <c r="BT1059">
        <v>27</v>
      </c>
      <c r="BU1059" s="1" t="s">
        <v>7</v>
      </c>
      <c r="BV1059" s="1" t="s">
        <v>339</v>
      </c>
      <c r="BW1059">
        <v>633.36</v>
      </c>
      <c r="BX1059" s="1" t="s">
        <v>7764</v>
      </c>
      <c r="BY1059">
        <v>4480</v>
      </c>
      <c r="BZ1059">
        <v>2837452.8000000003</v>
      </c>
      <c r="CA1059">
        <v>0.25</v>
      </c>
      <c r="CB1059">
        <v>3360</v>
      </c>
      <c r="CC1059">
        <v>2128089.6</v>
      </c>
      <c r="CD1059">
        <v>0.1</v>
      </c>
      <c r="CE1059">
        <v>212808.96000000002</v>
      </c>
      <c r="CF1059">
        <v>0.1</v>
      </c>
      <c r="CG1059">
        <v>21280.896000000004</v>
      </c>
      <c r="CH1059">
        <v>191528.06400000001</v>
      </c>
      <c r="CI1059">
        <v>1915280.6400000001</v>
      </c>
      <c r="CJ1059">
        <v>2106808.7039999999</v>
      </c>
      <c r="CK1059">
        <v>3326.3999999999996</v>
      </c>
    </row>
    <row r="1060" spans="62:89" x14ac:dyDescent="0.25">
      <c r="BJ1060" s="1" t="s">
        <v>2240</v>
      </c>
      <c r="BK1060" s="1" t="s">
        <v>2241</v>
      </c>
      <c r="BL1060" s="1" t="str">
        <f>VLOOKUP(BK1060,INVENTARIOHABITTA[#All],8,FALSE)</f>
        <v>ESTANDAR AA</v>
      </c>
      <c r="BO1060" s="1" t="s">
        <v>3623</v>
      </c>
      <c r="BP1060" s="1" t="s">
        <v>8721</v>
      </c>
      <c r="BQ1060" s="1" t="s">
        <v>7638</v>
      </c>
      <c r="BR1060" s="1" t="s">
        <v>7655</v>
      </c>
      <c r="BS1060" s="1" t="s">
        <v>19</v>
      </c>
      <c r="BT1060" t="s">
        <v>7701</v>
      </c>
      <c r="BU1060" s="1" t="s">
        <v>7</v>
      </c>
      <c r="BV1060" s="1" t="s">
        <v>339</v>
      </c>
      <c r="BW1060">
        <v>462.11</v>
      </c>
      <c r="BX1060" s="1" t="s">
        <v>7764</v>
      </c>
      <c r="BY1060">
        <v>3326.3999999999996</v>
      </c>
      <c r="BZ1060">
        <v>1537162.7039999999</v>
      </c>
      <c r="CA1060">
        <v>0</v>
      </c>
      <c r="CB1060">
        <v>3326.3999999999996</v>
      </c>
      <c r="CC1060">
        <v>1537162.7039999999</v>
      </c>
      <c r="CD1060">
        <v>0.3738403478725047</v>
      </c>
      <c r="CE1060">
        <v>574653.43999999994</v>
      </c>
      <c r="CF1060">
        <v>0</v>
      </c>
      <c r="CG1060">
        <v>0</v>
      </c>
      <c r="CH1060">
        <v>574653.43999999994</v>
      </c>
      <c r="CI1060">
        <v>962509.26399999997</v>
      </c>
      <c r="CJ1060">
        <v>1537162.7039999999</v>
      </c>
      <c r="CK1060">
        <v>3326.3999999999996</v>
      </c>
    </row>
    <row r="1061" spans="62:89" x14ac:dyDescent="0.25">
      <c r="BJ1061" s="1" t="s">
        <v>2242</v>
      </c>
      <c r="BK1061" s="1" t="s">
        <v>2243</v>
      </c>
      <c r="BL1061" s="1" t="str">
        <f>VLOOKUP(BK1061,INVENTARIOHABITTA[#All],8,FALSE)</f>
        <v>ESTANDAR AA</v>
      </c>
      <c r="BO1061" s="1" t="s">
        <v>3625</v>
      </c>
      <c r="BP1061" s="1" t="s">
        <v>8722</v>
      </c>
      <c r="BQ1061" s="1" t="s">
        <v>7638</v>
      </c>
      <c r="BR1061" s="1" t="s">
        <v>7655</v>
      </c>
      <c r="BS1061" s="1" t="s">
        <v>19</v>
      </c>
      <c r="BT1061">
        <v>28</v>
      </c>
      <c r="BU1061" s="1" t="s">
        <v>7</v>
      </c>
      <c r="BV1061" s="1" t="s">
        <v>339</v>
      </c>
      <c r="BW1061">
        <v>420</v>
      </c>
      <c r="BX1061" s="1" t="s">
        <v>7864</v>
      </c>
      <c r="BY1061">
        <v>4178.8900000000003</v>
      </c>
      <c r="BZ1061">
        <v>1755133.8</v>
      </c>
      <c r="CA1061">
        <v>0.25</v>
      </c>
      <c r="CB1061">
        <v>3134.1675000000005</v>
      </c>
      <c r="CC1061">
        <v>1316350.3500000001</v>
      </c>
      <c r="CD1061">
        <v>9.9999999999999992E-2</v>
      </c>
      <c r="CE1061">
        <v>131635.035</v>
      </c>
      <c r="CF1061">
        <v>0.1</v>
      </c>
      <c r="CG1061">
        <v>13163.503500000001</v>
      </c>
      <c r="CH1061">
        <v>118471.5315</v>
      </c>
      <c r="CI1061">
        <v>1184715.3150000002</v>
      </c>
      <c r="CJ1061">
        <v>1303186.8465000002</v>
      </c>
      <c r="CK1061">
        <v>3102.8258250000003</v>
      </c>
    </row>
    <row r="1062" spans="62:89" x14ac:dyDescent="0.25">
      <c r="BJ1062" s="1" t="s">
        <v>2244</v>
      </c>
      <c r="BK1062" s="1" t="s">
        <v>2245</v>
      </c>
      <c r="BL1062" s="1" t="str">
        <f>VLOOKUP(BK1062,INVENTARIOHABITTA[#All],8,FALSE)</f>
        <v>ESTANDAR AA</v>
      </c>
      <c r="BO1062" s="1" t="s">
        <v>3627</v>
      </c>
      <c r="BP1062" s="1" t="s">
        <v>8723</v>
      </c>
      <c r="BQ1062" s="1" t="s">
        <v>7638</v>
      </c>
      <c r="BR1062" s="1" t="s">
        <v>7655</v>
      </c>
      <c r="BS1062" s="1" t="s">
        <v>19</v>
      </c>
      <c r="BT1062">
        <v>29</v>
      </c>
      <c r="BU1062" s="1" t="s">
        <v>7</v>
      </c>
      <c r="BV1062" s="1" t="s">
        <v>339</v>
      </c>
      <c r="BW1062">
        <v>420</v>
      </c>
      <c r="BX1062" s="1" t="s">
        <v>7864</v>
      </c>
      <c r="BY1062">
        <v>4178.8900000000003</v>
      </c>
      <c r="BZ1062">
        <v>1755133.8</v>
      </c>
      <c r="CA1062">
        <v>0.25</v>
      </c>
      <c r="CB1062">
        <v>3134.1675000000005</v>
      </c>
      <c r="CC1062">
        <v>1316350.3500000001</v>
      </c>
      <c r="CD1062">
        <v>9.9999999999999992E-2</v>
      </c>
      <c r="CE1062">
        <v>131635.035</v>
      </c>
      <c r="CF1062">
        <v>0.1</v>
      </c>
      <c r="CG1062">
        <v>13163.503500000001</v>
      </c>
      <c r="CH1062">
        <v>118471.5315</v>
      </c>
      <c r="CI1062">
        <v>1184715.3150000002</v>
      </c>
      <c r="CJ1062">
        <v>1303186.8465000002</v>
      </c>
      <c r="CK1062">
        <v>3102.8258250000003</v>
      </c>
    </row>
    <row r="1063" spans="62:89" x14ac:dyDescent="0.25">
      <c r="BJ1063" s="1" t="s">
        <v>2246</v>
      </c>
      <c r="BK1063" s="1" t="s">
        <v>2247</v>
      </c>
      <c r="BL1063" s="1" t="str">
        <f>VLOOKUP(BK1063,INVENTARIOHABITTA[#All],8,FALSE)</f>
        <v>ESTANDAR AA</v>
      </c>
      <c r="BO1063" s="1" t="s">
        <v>3629</v>
      </c>
      <c r="BP1063" s="1" t="s">
        <v>8724</v>
      </c>
      <c r="BQ1063" s="1" t="s">
        <v>7638</v>
      </c>
      <c r="BR1063" s="1" t="s">
        <v>7655</v>
      </c>
      <c r="BS1063" s="1" t="s">
        <v>19</v>
      </c>
      <c r="BT1063">
        <v>30</v>
      </c>
      <c r="BU1063" s="1" t="s">
        <v>7</v>
      </c>
      <c r="BV1063" s="1" t="s">
        <v>339</v>
      </c>
      <c r="BW1063">
        <v>414.06</v>
      </c>
      <c r="BX1063" s="1" t="s">
        <v>7864</v>
      </c>
      <c r="BY1063">
        <v>4178.8900000000003</v>
      </c>
      <c r="BZ1063">
        <v>1730311.1934000002</v>
      </c>
      <c r="CA1063">
        <v>0.28000000000000003</v>
      </c>
      <c r="CB1063">
        <v>3008.8008</v>
      </c>
      <c r="CC1063">
        <v>1245824.0592479999</v>
      </c>
      <c r="CD1063">
        <v>0.1</v>
      </c>
      <c r="CE1063">
        <v>124582.4059248</v>
      </c>
      <c r="CF1063">
        <v>0.2</v>
      </c>
      <c r="CG1063">
        <v>24916.481184960001</v>
      </c>
      <c r="CH1063">
        <v>99665.924739840004</v>
      </c>
      <c r="CI1063">
        <v>1121241.6633231998</v>
      </c>
      <c r="CJ1063">
        <v>1220907.5880630398</v>
      </c>
      <c r="CK1063">
        <v>2948.6248081510889</v>
      </c>
    </row>
    <row r="1064" spans="62:89" x14ac:dyDescent="0.25">
      <c r="BJ1064" s="1" t="s">
        <v>2248</v>
      </c>
      <c r="BK1064" s="1" t="s">
        <v>2249</v>
      </c>
      <c r="BL1064" s="1" t="str">
        <f>VLOOKUP(BK1064,INVENTARIOHABITTA[#All],8,FALSE)</f>
        <v>ESTANDAR AA</v>
      </c>
      <c r="BO1064" s="1" t="s">
        <v>3631</v>
      </c>
      <c r="BP1064" s="1" t="s">
        <v>8725</v>
      </c>
      <c r="BQ1064" s="1" t="s">
        <v>7638</v>
      </c>
      <c r="BR1064" s="1" t="s">
        <v>7655</v>
      </c>
      <c r="BS1064" s="1" t="s">
        <v>19</v>
      </c>
      <c r="BT1064">
        <v>31</v>
      </c>
      <c r="BU1064" s="1" t="s">
        <v>7</v>
      </c>
      <c r="BV1064" s="1" t="s">
        <v>339</v>
      </c>
      <c r="BW1064">
        <v>473.58</v>
      </c>
      <c r="BX1064" s="1" t="s">
        <v>7764</v>
      </c>
      <c r="BY1064">
        <v>4480</v>
      </c>
      <c r="BZ1064">
        <v>2121638.4</v>
      </c>
      <c r="CA1064">
        <v>0.25</v>
      </c>
      <c r="CB1064">
        <v>3360</v>
      </c>
      <c r="CC1064">
        <v>1591228.8</v>
      </c>
      <c r="CD1064">
        <v>0.1</v>
      </c>
      <c r="CE1064">
        <v>159122.88</v>
      </c>
      <c r="CF1064">
        <v>0.1</v>
      </c>
      <c r="CG1064">
        <v>15912.288</v>
      </c>
      <c r="CH1064">
        <v>143210.592</v>
      </c>
      <c r="CI1064">
        <v>1432105.92</v>
      </c>
      <c r="CJ1064">
        <v>1575316.5119999999</v>
      </c>
      <c r="CK1064">
        <v>3326.3999999999996</v>
      </c>
    </row>
    <row r="1065" spans="62:89" x14ac:dyDescent="0.25">
      <c r="BJ1065" s="1" t="s">
        <v>2250</v>
      </c>
      <c r="BK1065" s="1" t="s">
        <v>2251</v>
      </c>
      <c r="BL1065" s="1" t="str">
        <f>VLOOKUP(BK1065,INVENTARIOHABITTA[#All],8,FALSE)</f>
        <v>PREMIUM AA</v>
      </c>
      <c r="BO1065" s="1" t="s">
        <v>3633</v>
      </c>
      <c r="BP1065" s="1" t="s">
        <v>8726</v>
      </c>
      <c r="BQ1065" s="1" t="s">
        <v>7638</v>
      </c>
      <c r="BR1065" s="1" t="s">
        <v>7655</v>
      </c>
      <c r="BS1065" s="1" t="s">
        <v>19</v>
      </c>
      <c r="BT1065">
        <v>32</v>
      </c>
      <c r="BU1065" s="1" t="s">
        <v>7</v>
      </c>
      <c r="BV1065" s="1" t="s">
        <v>339</v>
      </c>
      <c r="BW1065">
        <v>476</v>
      </c>
      <c r="BX1065" s="1" t="s">
        <v>7864</v>
      </c>
      <c r="BY1065">
        <v>4178.8900000000003</v>
      </c>
      <c r="BZ1065">
        <v>1989151.6400000001</v>
      </c>
      <c r="CA1065">
        <v>0.25</v>
      </c>
      <c r="CB1065">
        <v>3134.1675000000005</v>
      </c>
      <c r="CC1065">
        <v>1491863.7300000002</v>
      </c>
      <c r="CD1065">
        <v>0.1</v>
      </c>
      <c r="CE1065">
        <v>149186.37300000002</v>
      </c>
      <c r="CF1065">
        <v>0.1</v>
      </c>
      <c r="CG1065">
        <v>14918.637300000002</v>
      </c>
      <c r="CH1065">
        <v>134267.73570000002</v>
      </c>
      <c r="CI1065">
        <v>1342677.3470000003</v>
      </c>
      <c r="CJ1065">
        <v>1476945.0827000004</v>
      </c>
      <c r="CK1065">
        <v>3102.8258039915972</v>
      </c>
    </row>
    <row r="1066" spans="62:89" x14ac:dyDescent="0.25">
      <c r="BJ1066" s="1" t="s">
        <v>2252</v>
      </c>
      <c r="BK1066" s="1" t="s">
        <v>2253</v>
      </c>
      <c r="BL1066" s="1" t="str">
        <f>VLOOKUP(BK1066,INVENTARIOHABITTA[#All],8,FALSE)</f>
        <v>ESTANDAR AA</v>
      </c>
      <c r="BO1066" s="1" t="s">
        <v>3635</v>
      </c>
      <c r="BP1066" s="1" t="s">
        <v>8727</v>
      </c>
      <c r="BQ1066" s="1" t="s">
        <v>7638</v>
      </c>
      <c r="BR1066" s="1" t="s">
        <v>7655</v>
      </c>
      <c r="BS1066" s="1" t="s">
        <v>19</v>
      </c>
      <c r="BT1066">
        <v>33</v>
      </c>
      <c r="BU1066" s="1" t="s">
        <v>7</v>
      </c>
      <c r="BV1066" s="1" t="s">
        <v>339</v>
      </c>
      <c r="BW1066">
        <v>476</v>
      </c>
      <c r="BX1066" s="1" t="s">
        <v>46</v>
      </c>
      <c r="BY1066">
        <v>6060</v>
      </c>
      <c r="BZ1066">
        <v>2884560</v>
      </c>
      <c r="CA1066">
        <v>0.3</v>
      </c>
      <c r="CB1066">
        <v>4242</v>
      </c>
      <c r="CC1066">
        <v>2019192</v>
      </c>
      <c r="CD1066">
        <v>0.10000000000000002</v>
      </c>
      <c r="CE1066">
        <v>201919.20000000004</v>
      </c>
      <c r="CF1066">
        <v>0</v>
      </c>
      <c r="CG1066">
        <v>0</v>
      </c>
      <c r="CH1066">
        <v>201919.20000000004</v>
      </c>
      <c r="CI1066">
        <v>1817272.8</v>
      </c>
      <c r="CJ1066">
        <v>2019192</v>
      </c>
      <c r="CK1066">
        <v>4242</v>
      </c>
    </row>
    <row r="1067" spans="62:89" x14ac:dyDescent="0.25">
      <c r="BJ1067" s="1" t="s">
        <v>2254</v>
      </c>
      <c r="BK1067" s="1" t="s">
        <v>2255</v>
      </c>
      <c r="BL1067" s="1" t="str">
        <f>VLOOKUP(BK1067,INVENTARIOHABITTA[#All],8,FALSE)</f>
        <v>ESTANDAR AA</v>
      </c>
      <c r="BP1067" s="1" t="s">
        <v>8727</v>
      </c>
      <c r="BQ1067" s="1" t="s">
        <v>7638</v>
      </c>
      <c r="BR1067" s="1" t="s">
        <v>7655</v>
      </c>
      <c r="BS1067" s="1" t="s">
        <v>19</v>
      </c>
      <c r="BT1067">
        <v>33</v>
      </c>
      <c r="BU1067" s="1" t="s">
        <v>7</v>
      </c>
      <c r="BV1067" s="1" t="s">
        <v>339</v>
      </c>
      <c r="BW1067">
        <v>476</v>
      </c>
      <c r="BX1067" s="1" t="s">
        <v>8728</v>
      </c>
      <c r="BY1067">
        <v>4480</v>
      </c>
      <c r="BZ1067">
        <v>2132480</v>
      </c>
      <c r="CA1067">
        <v>0.2</v>
      </c>
      <c r="CB1067">
        <v>3584</v>
      </c>
      <c r="CC1067">
        <v>1705984</v>
      </c>
      <c r="CD1067">
        <v>0.1</v>
      </c>
      <c r="CE1067">
        <v>170598.40000000002</v>
      </c>
      <c r="CF1067">
        <v>0</v>
      </c>
      <c r="CG1067">
        <v>0</v>
      </c>
      <c r="CH1067">
        <v>170598.40000000002</v>
      </c>
      <c r="CI1067">
        <v>1535385.6000000001</v>
      </c>
      <c r="CJ1067">
        <v>1705984</v>
      </c>
      <c r="CK1067">
        <v>3584</v>
      </c>
    </row>
    <row r="1068" spans="62:89" x14ac:dyDescent="0.25">
      <c r="BJ1068" s="1" t="s">
        <v>2256</v>
      </c>
      <c r="BK1068" s="1" t="s">
        <v>2257</v>
      </c>
      <c r="BL1068" s="1" t="str">
        <f>VLOOKUP(BK1068,INVENTARIOHABITTA[#All],8,FALSE)</f>
        <v>PREMIUM AA</v>
      </c>
      <c r="BO1068" s="1" t="s">
        <v>3637</v>
      </c>
      <c r="BP1068" s="1" t="s">
        <v>8729</v>
      </c>
      <c r="BQ1068" s="1" t="s">
        <v>7638</v>
      </c>
      <c r="BR1068" s="1" t="s">
        <v>7655</v>
      </c>
      <c r="BS1068" s="1" t="s">
        <v>19</v>
      </c>
      <c r="BT1068">
        <v>34</v>
      </c>
      <c r="BU1068" s="1" t="s">
        <v>7</v>
      </c>
      <c r="BV1068" s="1" t="s">
        <v>339</v>
      </c>
      <c r="BW1068">
        <v>567.39</v>
      </c>
      <c r="BX1068" s="1" t="s">
        <v>7864</v>
      </c>
      <c r="BY1068">
        <v>4178.8900000000003</v>
      </c>
      <c r="BZ1068">
        <v>2371060.3971000002</v>
      </c>
      <c r="CA1068">
        <v>0.25</v>
      </c>
      <c r="CB1068">
        <v>3134.1675000000005</v>
      </c>
      <c r="CC1068">
        <v>1778295.2978250002</v>
      </c>
      <c r="CD1068">
        <v>0.1</v>
      </c>
      <c r="CE1068">
        <v>177829.52978250003</v>
      </c>
      <c r="CF1068">
        <v>0.1</v>
      </c>
      <c r="CG1068">
        <v>17782.952978250003</v>
      </c>
      <c r="CH1068">
        <v>160046.57680425001</v>
      </c>
      <c r="CI1068">
        <v>1600465.7680425001</v>
      </c>
      <c r="CJ1068">
        <v>1760512.3448467501</v>
      </c>
      <c r="CK1068">
        <v>3102.8258250000003</v>
      </c>
    </row>
    <row r="1069" spans="62:89" x14ac:dyDescent="0.25">
      <c r="BJ1069" s="1" t="s">
        <v>2258</v>
      </c>
      <c r="BK1069" s="1" t="s">
        <v>2259</v>
      </c>
      <c r="BL1069" s="1" t="str">
        <f>VLOOKUP(BK1069,INVENTARIOHABITTA[#All],8,FALSE)</f>
        <v>ESTANDAR AA</v>
      </c>
      <c r="BO1069" s="1" t="s">
        <v>3639</v>
      </c>
      <c r="BP1069" s="1" t="s">
        <v>8730</v>
      </c>
      <c r="BQ1069" s="1" t="s">
        <v>7638</v>
      </c>
      <c r="BR1069" s="1" t="s">
        <v>7650</v>
      </c>
      <c r="BS1069" s="1" t="s">
        <v>20</v>
      </c>
      <c r="BT1069">
        <v>1</v>
      </c>
      <c r="BU1069" s="1" t="s">
        <v>7</v>
      </c>
      <c r="BV1069" s="1" t="s">
        <v>146</v>
      </c>
      <c r="BW1069">
        <v>185.58</v>
      </c>
      <c r="BX1069" s="1" t="s">
        <v>7764</v>
      </c>
      <c r="BY1069">
        <v>4700</v>
      </c>
      <c r="BZ1069">
        <v>872226.00000000012</v>
      </c>
      <c r="CA1069">
        <v>0.25</v>
      </c>
      <c r="CB1069">
        <v>3525</v>
      </c>
      <c r="CC1069">
        <v>654169.5</v>
      </c>
      <c r="CD1069">
        <v>0.1</v>
      </c>
      <c r="CE1069">
        <v>65416.950000000004</v>
      </c>
      <c r="CF1069">
        <v>0.2</v>
      </c>
      <c r="CG1069">
        <v>13083.390000000001</v>
      </c>
      <c r="CH1069">
        <v>52333.560000000005</v>
      </c>
      <c r="CI1069">
        <v>588752.55000000005</v>
      </c>
      <c r="CJ1069">
        <v>641086.1100000001</v>
      </c>
      <c r="CK1069">
        <v>3454.5000000000005</v>
      </c>
    </row>
    <row r="1070" spans="62:89" x14ac:dyDescent="0.25">
      <c r="BJ1070" s="1" t="s">
        <v>2260</v>
      </c>
      <c r="BK1070" s="1" t="s">
        <v>2261</v>
      </c>
      <c r="BL1070" s="1" t="str">
        <f>VLOOKUP(BK1070,INVENTARIOHABITTA[#All],8,FALSE)</f>
        <v>PREMIUM AA</v>
      </c>
      <c r="BO1070" s="1" t="s">
        <v>3641</v>
      </c>
      <c r="BP1070" s="1" t="s">
        <v>8731</v>
      </c>
      <c r="BQ1070" s="1" t="s">
        <v>7638</v>
      </c>
      <c r="BR1070" s="1" t="s">
        <v>7650</v>
      </c>
      <c r="BS1070" s="1" t="s">
        <v>20</v>
      </c>
      <c r="BT1070">
        <v>2</v>
      </c>
      <c r="BU1070" s="1" t="s">
        <v>7</v>
      </c>
      <c r="BV1070" s="1" t="s">
        <v>1961</v>
      </c>
      <c r="BW1070">
        <v>140</v>
      </c>
      <c r="BX1070" s="1" t="s">
        <v>7764</v>
      </c>
      <c r="BY1070">
        <v>4480</v>
      </c>
      <c r="BZ1070">
        <v>627200</v>
      </c>
      <c r="CA1070">
        <v>0.25</v>
      </c>
      <c r="CB1070">
        <v>3360</v>
      </c>
      <c r="CC1070">
        <v>470400</v>
      </c>
      <c r="CD1070">
        <v>0.1</v>
      </c>
      <c r="CE1070">
        <v>47040</v>
      </c>
      <c r="CF1070">
        <v>0</v>
      </c>
      <c r="CG1070">
        <v>0</v>
      </c>
      <c r="CH1070">
        <v>47040</v>
      </c>
      <c r="CI1070">
        <v>423360</v>
      </c>
      <c r="CJ1070">
        <v>470400</v>
      </c>
      <c r="CK1070">
        <v>3360</v>
      </c>
    </row>
    <row r="1071" spans="62:89" x14ac:dyDescent="0.25">
      <c r="BJ1071" s="1" t="s">
        <v>2262</v>
      </c>
      <c r="BK1071" s="1" t="s">
        <v>2263</v>
      </c>
      <c r="BL1071" s="1" t="str">
        <f>VLOOKUP(BK1071,INVENTARIOHABITTA[#All],8,FALSE)</f>
        <v>ESTANDAR AA</v>
      </c>
      <c r="BO1071" s="1" t="s">
        <v>3643</v>
      </c>
      <c r="BP1071" s="1" t="s">
        <v>8732</v>
      </c>
      <c r="BQ1071" s="1" t="s">
        <v>7638</v>
      </c>
      <c r="BR1071" s="1" t="s">
        <v>7650</v>
      </c>
      <c r="BS1071" s="1" t="s">
        <v>20</v>
      </c>
      <c r="BT1071">
        <v>3</v>
      </c>
      <c r="BU1071" s="1" t="s">
        <v>7</v>
      </c>
      <c r="BV1071" s="1" t="s">
        <v>1961</v>
      </c>
      <c r="BW1071">
        <v>140</v>
      </c>
      <c r="BX1071" s="1" t="s">
        <v>7764</v>
      </c>
      <c r="BY1071">
        <v>4480</v>
      </c>
      <c r="BZ1071">
        <v>627200</v>
      </c>
      <c r="CA1071">
        <v>0.25</v>
      </c>
      <c r="CB1071">
        <v>3360</v>
      </c>
      <c r="CC1071">
        <v>470400</v>
      </c>
      <c r="CD1071">
        <v>0.1</v>
      </c>
      <c r="CE1071">
        <v>47040</v>
      </c>
      <c r="CF1071">
        <v>0</v>
      </c>
      <c r="CG1071">
        <v>0</v>
      </c>
      <c r="CH1071">
        <v>47040</v>
      </c>
      <c r="CI1071">
        <v>423360</v>
      </c>
      <c r="CJ1071">
        <v>470400</v>
      </c>
      <c r="CK1071">
        <v>3360</v>
      </c>
    </row>
    <row r="1072" spans="62:89" x14ac:dyDescent="0.25">
      <c r="BJ1072" s="1" t="s">
        <v>2264</v>
      </c>
      <c r="BK1072" s="1" t="s">
        <v>2265</v>
      </c>
      <c r="BL1072" s="1" t="str">
        <f>VLOOKUP(BK1072,INVENTARIOHABITTA[#All],8,FALSE)</f>
        <v>ESTANDAR AA</v>
      </c>
      <c r="BO1072" s="1" t="s">
        <v>3645</v>
      </c>
      <c r="BP1072" s="1" t="s">
        <v>8733</v>
      </c>
      <c r="BQ1072" s="1" t="s">
        <v>7638</v>
      </c>
      <c r="BR1072" s="1" t="s">
        <v>7650</v>
      </c>
      <c r="BS1072" s="1" t="s">
        <v>20</v>
      </c>
      <c r="BT1072">
        <v>4</v>
      </c>
      <c r="BU1072" s="1" t="s">
        <v>7</v>
      </c>
      <c r="BV1072" s="1" t="s">
        <v>1961</v>
      </c>
      <c r="BW1072">
        <v>140</v>
      </c>
      <c r="BX1072" s="1" t="s">
        <v>7764</v>
      </c>
      <c r="BY1072">
        <v>4480</v>
      </c>
      <c r="BZ1072">
        <v>627200</v>
      </c>
      <c r="CA1072">
        <v>0.25</v>
      </c>
      <c r="CB1072">
        <v>3360</v>
      </c>
      <c r="CC1072">
        <v>470400</v>
      </c>
      <c r="CD1072">
        <v>0.1</v>
      </c>
      <c r="CE1072">
        <v>47040</v>
      </c>
      <c r="CF1072">
        <v>0.2</v>
      </c>
      <c r="CG1072">
        <v>9408</v>
      </c>
      <c r="CH1072">
        <v>37632</v>
      </c>
      <c r="CI1072">
        <v>423360</v>
      </c>
      <c r="CJ1072">
        <v>460992</v>
      </c>
      <c r="CK1072">
        <v>3292.8</v>
      </c>
    </row>
    <row r="1073" spans="62:89" x14ac:dyDescent="0.25">
      <c r="BJ1073" s="1" t="s">
        <v>2266</v>
      </c>
      <c r="BK1073" s="1" t="s">
        <v>2267</v>
      </c>
      <c r="BL1073" s="1" t="str">
        <f>VLOOKUP(BK1073,INVENTARIOHABITTA[#All],8,FALSE)</f>
        <v>PREMIUM AA</v>
      </c>
      <c r="BO1073" s="1" t="s">
        <v>3647</v>
      </c>
      <c r="BP1073" s="1" t="s">
        <v>8734</v>
      </c>
      <c r="BQ1073" s="1" t="s">
        <v>7638</v>
      </c>
      <c r="BR1073" s="1" t="s">
        <v>7650</v>
      </c>
      <c r="BS1073" s="1" t="s">
        <v>20</v>
      </c>
      <c r="BT1073">
        <v>5</v>
      </c>
      <c r="BU1073" s="1" t="s">
        <v>7</v>
      </c>
      <c r="BV1073" s="1" t="s">
        <v>1961</v>
      </c>
      <c r="BW1073">
        <v>140</v>
      </c>
      <c r="BX1073" s="1" t="s">
        <v>46</v>
      </c>
      <c r="BY1073">
        <v>6060</v>
      </c>
      <c r="BZ1073">
        <v>848400</v>
      </c>
      <c r="CA1073">
        <v>0.25</v>
      </c>
      <c r="CB1073">
        <v>4545</v>
      </c>
      <c r="CC1073">
        <v>636300</v>
      </c>
      <c r="CD1073">
        <v>0.1</v>
      </c>
      <c r="CE1073">
        <v>63630</v>
      </c>
      <c r="CF1073">
        <v>0.1</v>
      </c>
      <c r="CG1073">
        <v>6363</v>
      </c>
      <c r="CH1073">
        <v>57267</v>
      </c>
      <c r="CI1073">
        <v>572670</v>
      </c>
      <c r="CJ1073">
        <v>629937</v>
      </c>
      <c r="CK1073">
        <v>4499.55</v>
      </c>
    </row>
    <row r="1074" spans="62:89" x14ac:dyDescent="0.25">
      <c r="BJ1074" s="1" t="s">
        <v>2268</v>
      </c>
      <c r="BK1074" s="1" t="s">
        <v>2269</v>
      </c>
      <c r="BL1074" s="1" t="str">
        <f>VLOOKUP(BK1074,INVENTARIOHABITTA[#All],8,FALSE)</f>
        <v>PREMIUM A</v>
      </c>
      <c r="BP1074" s="1" t="s">
        <v>8734</v>
      </c>
      <c r="BQ1074" s="1" t="s">
        <v>7638</v>
      </c>
      <c r="BR1074" s="1" t="s">
        <v>7650</v>
      </c>
      <c r="BS1074" s="1" t="s">
        <v>20</v>
      </c>
      <c r="BT1074">
        <v>5</v>
      </c>
      <c r="BU1074" s="1" t="s">
        <v>7</v>
      </c>
      <c r="BV1074" s="1" t="s">
        <v>1961</v>
      </c>
      <c r="BW1074">
        <v>140</v>
      </c>
      <c r="BX1074" s="1" t="s">
        <v>7764</v>
      </c>
      <c r="BY1074">
        <v>4480</v>
      </c>
      <c r="BZ1074">
        <v>627200</v>
      </c>
      <c r="CA1074">
        <v>0.25</v>
      </c>
      <c r="CB1074">
        <v>3360</v>
      </c>
      <c r="CC1074">
        <v>470400</v>
      </c>
      <c r="CD1074">
        <v>0.1</v>
      </c>
      <c r="CE1074">
        <v>47040</v>
      </c>
      <c r="CF1074">
        <v>0</v>
      </c>
      <c r="CG1074">
        <v>0</v>
      </c>
      <c r="CH1074">
        <v>47040</v>
      </c>
      <c r="CI1074">
        <v>423360</v>
      </c>
      <c r="CJ1074">
        <v>470400</v>
      </c>
      <c r="CK1074">
        <v>3360</v>
      </c>
    </row>
    <row r="1075" spans="62:89" x14ac:dyDescent="0.25">
      <c r="BJ1075" s="1" t="s">
        <v>2270</v>
      </c>
      <c r="BK1075" s="1" t="s">
        <v>2271</v>
      </c>
      <c r="BL1075" s="1" t="str">
        <f>VLOOKUP(BK1075,INVENTARIOHABITTA[#All],8,FALSE)</f>
        <v xml:space="preserve">ESTANDAR A </v>
      </c>
      <c r="BO1075" s="1" t="s">
        <v>3649</v>
      </c>
      <c r="BP1075" s="1" t="s">
        <v>8735</v>
      </c>
      <c r="BQ1075" s="1" t="s">
        <v>7638</v>
      </c>
      <c r="BR1075" s="1" t="s">
        <v>7650</v>
      </c>
      <c r="BS1075" s="1" t="s">
        <v>20</v>
      </c>
      <c r="BT1075">
        <v>6</v>
      </c>
      <c r="BU1075" s="1" t="s">
        <v>7</v>
      </c>
      <c r="BV1075" s="1" t="s">
        <v>146</v>
      </c>
      <c r="BW1075">
        <v>140</v>
      </c>
      <c r="BX1075" s="1" t="s">
        <v>7764</v>
      </c>
      <c r="BY1075">
        <v>4700</v>
      </c>
      <c r="BZ1075">
        <v>658000</v>
      </c>
      <c r="CA1075">
        <v>0.25</v>
      </c>
      <c r="CB1075">
        <v>3525</v>
      </c>
      <c r="CC1075">
        <v>493500</v>
      </c>
      <c r="CD1075">
        <v>0.1</v>
      </c>
      <c r="CE1075">
        <v>49350</v>
      </c>
      <c r="CF1075">
        <v>0.2</v>
      </c>
      <c r="CG1075">
        <v>9870</v>
      </c>
      <c r="CH1075">
        <v>39480</v>
      </c>
      <c r="CI1075">
        <v>444150</v>
      </c>
      <c r="CJ1075">
        <v>483630</v>
      </c>
      <c r="CK1075">
        <v>3454.5</v>
      </c>
    </row>
    <row r="1076" spans="62:89" x14ac:dyDescent="0.25">
      <c r="BJ1076" s="1" t="s">
        <v>2272</v>
      </c>
      <c r="BK1076" s="1" t="s">
        <v>2273</v>
      </c>
      <c r="BL1076" s="1" t="str">
        <f>VLOOKUP(BK1076,INVENTARIOHABITTA[#All],8,FALSE)</f>
        <v>ESTANDAR AA</v>
      </c>
      <c r="BO1076" s="1" t="s">
        <v>3651</v>
      </c>
      <c r="BP1076" s="1" t="s">
        <v>8736</v>
      </c>
      <c r="BQ1076" s="1" t="s">
        <v>7638</v>
      </c>
      <c r="BR1076" s="1" t="s">
        <v>7650</v>
      </c>
      <c r="BS1076" s="1" t="s">
        <v>20</v>
      </c>
      <c r="BT1076">
        <v>7</v>
      </c>
      <c r="BU1076" s="1" t="s">
        <v>7</v>
      </c>
      <c r="BV1076" s="1" t="s">
        <v>146</v>
      </c>
      <c r="BW1076">
        <v>131.11000000000001</v>
      </c>
      <c r="BX1076" s="1" t="s">
        <v>7764</v>
      </c>
      <c r="BY1076">
        <v>4700</v>
      </c>
      <c r="BZ1076">
        <v>616217.00000000012</v>
      </c>
      <c r="CA1076">
        <v>0.25</v>
      </c>
      <c r="CB1076">
        <v>3525</v>
      </c>
      <c r="CC1076">
        <v>462162.75000000006</v>
      </c>
      <c r="CD1076">
        <v>0.1</v>
      </c>
      <c r="CE1076">
        <v>46216.275000000009</v>
      </c>
      <c r="CF1076">
        <v>0.2</v>
      </c>
      <c r="CG1076">
        <v>9243.2550000000028</v>
      </c>
      <c r="CH1076">
        <v>36973.020000000004</v>
      </c>
      <c r="CI1076">
        <v>415946.47500000003</v>
      </c>
      <c r="CJ1076">
        <v>452919.49500000005</v>
      </c>
      <c r="CK1076">
        <v>3454.5</v>
      </c>
    </row>
    <row r="1077" spans="62:89" x14ac:dyDescent="0.25">
      <c r="BJ1077" s="1" t="s">
        <v>2274</v>
      </c>
      <c r="BK1077" s="1" t="s">
        <v>2275</v>
      </c>
      <c r="BL1077" s="1" t="str">
        <f>VLOOKUP(BK1077,INVENTARIOHABITTA[#All],8,FALSE)</f>
        <v>ESTANDAR AA</v>
      </c>
      <c r="BO1077" s="1" t="s">
        <v>3653</v>
      </c>
      <c r="BP1077" s="1" t="s">
        <v>8737</v>
      </c>
      <c r="BQ1077" s="1" t="s">
        <v>7638</v>
      </c>
      <c r="BR1077" s="1" t="s">
        <v>7650</v>
      </c>
      <c r="BS1077" s="1" t="s">
        <v>20</v>
      </c>
      <c r="BT1077">
        <v>8</v>
      </c>
      <c r="BU1077" s="1" t="s">
        <v>7</v>
      </c>
      <c r="BV1077" s="1" t="s">
        <v>1961</v>
      </c>
      <c r="BW1077">
        <v>128</v>
      </c>
      <c r="BX1077" s="1" t="s">
        <v>7764</v>
      </c>
      <c r="BY1077">
        <v>4480</v>
      </c>
      <c r="BZ1077">
        <v>573440</v>
      </c>
      <c r="CA1077">
        <v>0.25</v>
      </c>
      <c r="CB1077">
        <v>3360</v>
      </c>
      <c r="CC1077">
        <v>430080</v>
      </c>
      <c r="CD1077">
        <v>0.1</v>
      </c>
      <c r="CE1077">
        <v>43008</v>
      </c>
      <c r="CF1077">
        <v>0.2</v>
      </c>
      <c r="CG1077">
        <v>8601.6</v>
      </c>
      <c r="CH1077">
        <v>34406.400000000001</v>
      </c>
      <c r="CI1077">
        <v>387072</v>
      </c>
      <c r="CJ1077">
        <v>421478.40000000002</v>
      </c>
      <c r="CK1077">
        <v>3292.8</v>
      </c>
    </row>
    <row r="1078" spans="62:89" x14ac:dyDescent="0.25">
      <c r="BJ1078" s="1" t="s">
        <v>2276</v>
      </c>
      <c r="BK1078" s="1" t="s">
        <v>2277</v>
      </c>
      <c r="BL1078" s="1" t="str">
        <f>VLOOKUP(BK1078,INVENTARIOHABITTA[#All],8,FALSE)</f>
        <v>ESTANDAR AA</v>
      </c>
      <c r="BP1078" s="1" t="s">
        <v>8738</v>
      </c>
      <c r="BQ1078" s="1" t="s">
        <v>7638</v>
      </c>
      <c r="BR1078" s="1" t="s">
        <v>7650</v>
      </c>
      <c r="BS1078" s="1" t="s">
        <v>20</v>
      </c>
      <c r="BT1078">
        <v>9</v>
      </c>
      <c r="BU1078" s="1" t="s">
        <v>7</v>
      </c>
      <c r="BV1078" s="1" t="s">
        <v>1961</v>
      </c>
      <c r="BW1078">
        <v>128</v>
      </c>
      <c r="BX1078" s="1" t="s">
        <v>7764</v>
      </c>
      <c r="BY1078">
        <v>4480</v>
      </c>
      <c r="BZ1078">
        <v>573440</v>
      </c>
      <c r="CA1078">
        <v>0.25</v>
      </c>
      <c r="CB1078">
        <v>3360</v>
      </c>
      <c r="CC1078">
        <v>430080</v>
      </c>
      <c r="CD1078">
        <v>0.1</v>
      </c>
      <c r="CE1078">
        <v>43008</v>
      </c>
      <c r="CF1078">
        <v>0.2</v>
      </c>
      <c r="CG1078">
        <v>8601.6</v>
      </c>
      <c r="CH1078">
        <v>34406.400000000001</v>
      </c>
      <c r="CI1078">
        <v>387072</v>
      </c>
      <c r="CJ1078">
        <v>421478.40000000002</v>
      </c>
      <c r="CK1078">
        <v>3292.8</v>
      </c>
    </row>
    <row r="1079" spans="62:89" x14ac:dyDescent="0.25">
      <c r="BJ1079" s="1" t="s">
        <v>2278</v>
      </c>
      <c r="BK1079" s="1" t="s">
        <v>2279</v>
      </c>
      <c r="BL1079" s="1" t="str">
        <f>VLOOKUP(BK1079,INVENTARIOHABITTA[#All],8,FALSE)</f>
        <v>PREMIUM AA</v>
      </c>
      <c r="BO1079" s="1" t="s">
        <v>3655</v>
      </c>
      <c r="BP1079" s="1" t="s">
        <v>8739</v>
      </c>
      <c r="BQ1079" s="1" t="s">
        <v>7638</v>
      </c>
      <c r="BR1079" s="1" t="s">
        <v>7650</v>
      </c>
      <c r="BS1079" s="1" t="s">
        <v>20</v>
      </c>
      <c r="BT1079" t="s">
        <v>8609</v>
      </c>
      <c r="BU1079" s="1" t="s">
        <v>7</v>
      </c>
      <c r="BV1079" s="1" t="s">
        <v>1961</v>
      </c>
      <c r="BW1079">
        <v>144</v>
      </c>
      <c r="BX1079" s="1" t="s">
        <v>7764</v>
      </c>
      <c r="BY1079">
        <v>3292.8</v>
      </c>
      <c r="BZ1079">
        <v>474163.20000000001</v>
      </c>
      <c r="CA1079">
        <v>0</v>
      </c>
      <c r="CB1079">
        <v>3292.8</v>
      </c>
      <c r="CC1079">
        <v>474163.20000000001</v>
      </c>
      <c r="CD1079">
        <v>0.21768707482993196</v>
      </c>
      <c r="CE1079">
        <v>103219.2</v>
      </c>
      <c r="CF1079">
        <v>0</v>
      </c>
      <c r="CG1079">
        <v>0</v>
      </c>
      <c r="CH1079">
        <v>103219.2</v>
      </c>
      <c r="CI1079">
        <v>370944</v>
      </c>
      <c r="CJ1079">
        <v>474163.20000000001</v>
      </c>
      <c r="CK1079">
        <v>3292.8</v>
      </c>
    </row>
    <row r="1080" spans="62:89" x14ac:dyDescent="0.25">
      <c r="BJ1080" s="1" t="s">
        <v>2280</v>
      </c>
      <c r="BK1080" s="1" t="s">
        <v>2281</v>
      </c>
      <c r="BL1080" s="1" t="str">
        <f>VLOOKUP(BK1080,INVENTARIOHABITTA[#All],8,FALSE)</f>
        <v>PREMIUM AA</v>
      </c>
      <c r="BO1080" s="1" t="s">
        <v>3657</v>
      </c>
      <c r="BP1080" s="1" t="s">
        <v>8740</v>
      </c>
      <c r="BQ1080" s="1" t="s">
        <v>7638</v>
      </c>
      <c r="BR1080" s="1" t="s">
        <v>7650</v>
      </c>
      <c r="BS1080" s="1" t="s">
        <v>20</v>
      </c>
      <c r="BT1080">
        <v>10</v>
      </c>
      <c r="BU1080" s="1" t="s">
        <v>7</v>
      </c>
      <c r="BV1080" s="1" t="s">
        <v>1961</v>
      </c>
      <c r="BW1080">
        <v>128</v>
      </c>
      <c r="BX1080" s="1" t="s">
        <v>7764</v>
      </c>
      <c r="BY1080">
        <v>4480</v>
      </c>
      <c r="BZ1080">
        <v>573440</v>
      </c>
      <c r="CA1080">
        <v>0.25</v>
      </c>
      <c r="CB1080">
        <v>3360</v>
      </c>
      <c r="CC1080">
        <v>430080</v>
      </c>
      <c r="CD1080">
        <v>0.1</v>
      </c>
      <c r="CE1080">
        <v>43008</v>
      </c>
      <c r="CF1080">
        <v>0.2</v>
      </c>
      <c r="CG1080">
        <v>8601.6</v>
      </c>
      <c r="CH1080">
        <v>34406.400000000001</v>
      </c>
      <c r="CI1080">
        <v>387072</v>
      </c>
      <c r="CJ1080">
        <v>421478.40000000002</v>
      </c>
      <c r="CK1080">
        <v>3292.8</v>
      </c>
    </row>
    <row r="1081" spans="62:89" x14ac:dyDescent="0.25">
      <c r="BJ1081" s="1" t="s">
        <v>2282</v>
      </c>
      <c r="BK1081" s="1" t="s">
        <v>2283</v>
      </c>
      <c r="BL1081" s="1" t="str">
        <f>VLOOKUP(BK1081,INVENTARIOHABITTA[#All],8,FALSE)</f>
        <v>PREMIUM AA</v>
      </c>
      <c r="BO1081" s="1" t="s">
        <v>3659</v>
      </c>
      <c r="BP1081" s="1" t="s">
        <v>8741</v>
      </c>
      <c r="BQ1081" s="1" t="s">
        <v>7638</v>
      </c>
      <c r="BR1081" s="1" t="s">
        <v>7650</v>
      </c>
      <c r="BS1081" s="1" t="s">
        <v>20</v>
      </c>
      <c r="BT1081">
        <v>11</v>
      </c>
      <c r="BU1081" s="1" t="s">
        <v>7</v>
      </c>
      <c r="BV1081" s="1" t="s">
        <v>1961</v>
      </c>
      <c r="BW1081">
        <v>128</v>
      </c>
      <c r="BX1081" s="1" t="s">
        <v>7764</v>
      </c>
      <c r="BY1081">
        <v>4480</v>
      </c>
      <c r="BZ1081">
        <v>573440</v>
      </c>
      <c r="CA1081">
        <v>0.25</v>
      </c>
      <c r="CB1081">
        <v>3360</v>
      </c>
      <c r="CC1081">
        <v>430080</v>
      </c>
      <c r="CD1081">
        <v>0.1</v>
      </c>
      <c r="CE1081">
        <v>43008</v>
      </c>
      <c r="CF1081">
        <v>0</v>
      </c>
      <c r="CG1081">
        <v>0</v>
      </c>
      <c r="CH1081">
        <v>43008</v>
      </c>
      <c r="CI1081">
        <v>387072</v>
      </c>
      <c r="CJ1081">
        <v>430080</v>
      </c>
      <c r="CK1081">
        <v>3360</v>
      </c>
    </row>
    <row r="1082" spans="62:89" x14ac:dyDescent="0.25">
      <c r="BJ1082" s="1" t="s">
        <v>2284</v>
      </c>
      <c r="BK1082" s="1" t="s">
        <v>2285</v>
      </c>
      <c r="BL1082" s="1" t="str">
        <f>VLOOKUP(BK1082,INVENTARIOHABITTA[#All],8,FALSE)</f>
        <v>PREMIUM AA</v>
      </c>
      <c r="BO1082" s="1" t="s">
        <v>3661</v>
      </c>
      <c r="BP1082" s="1" t="s">
        <v>8742</v>
      </c>
      <c r="BQ1082" s="1" t="s">
        <v>7638</v>
      </c>
      <c r="BR1082" s="1" t="s">
        <v>7650</v>
      </c>
      <c r="BS1082" s="1" t="s">
        <v>20</v>
      </c>
      <c r="BT1082">
        <v>12</v>
      </c>
      <c r="BU1082" s="1" t="s">
        <v>7</v>
      </c>
      <c r="BV1082" s="1" t="s">
        <v>1961</v>
      </c>
      <c r="BW1082">
        <v>128</v>
      </c>
      <c r="BX1082" s="1" t="s">
        <v>7642</v>
      </c>
      <c r="BY1082">
        <v>5770.3</v>
      </c>
      <c r="BZ1082">
        <v>738598.40000000002</v>
      </c>
      <c r="CA1082">
        <v>0.3</v>
      </c>
      <c r="CB1082">
        <v>4039.21</v>
      </c>
      <c r="CC1082">
        <v>517018.88</v>
      </c>
      <c r="CD1082">
        <v>0.1</v>
      </c>
      <c r="CE1082">
        <v>51701.888000000006</v>
      </c>
      <c r="CF1082">
        <v>0.1</v>
      </c>
      <c r="CG1082">
        <v>5170.1888000000008</v>
      </c>
      <c r="CH1082">
        <v>46531.699200000003</v>
      </c>
      <c r="CI1082">
        <v>465316.99199999997</v>
      </c>
      <c r="CJ1082">
        <v>511848.6912</v>
      </c>
      <c r="CK1082">
        <v>3998.8179</v>
      </c>
    </row>
    <row r="1083" spans="62:89" x14ac:dyDescent="0.25">
      <c r="BJ1083" s="1" t="s">
        <v>2286</v>
      </c>
      <c r="BK1083" s="1" t="s">
        <v>2287</v>
      </c>
      <c r="BL1083" s="1" t="str">
        <f>VLOOKUP(BK1083,INVENTARIOHABITTA[#All],8,FALSE)</f>
        <v>PREMIUM AA</v>
      </c>
      <c r="BP1083" s="1" t="s">
        <v>8742</v>
      </c>
      <c r="BQ1083" s="1" t="s">
        <v>7638</v>
      </c>
      <c r="BR1083" s="1" t="s">
        <v>7650</v>
      </c>
      <c r="BS1083" s="1" t="s">
        <v>20</v>
      </c>
      <c r="BT1083">
        <v>12</v>
      </c>
      <c r="BU1083" s="1" t="s">
        <v>7</v>
      </c>
      <c r="BV1083" s="1" t="s">
        <v>1961</v>
      </c>
      <c r="BW1083">
        <v>128</v>
      </c>
      <c r="BX1083" s="1" t="s">
        <v>7764</v>
      </c>
      <c r="BY1083">
        <v>4480</v>
      </c>
      <c r="BZ1083">
        <v>573440</v>
      </c>
      <c r="CA1083">
        <v>0.25</v>
      </c>
      <c r="CB1083">
        <v>3360</v>
      </c>
      <c r="CC1083">
        <v>430080</v>
      </c>
      <c r="CD1083">
        <v>0.1</v>
      </c>
      <c r="CE1083">
        <v>43008</v>
      </c>
      <c r="CF1083">
        <v>0.1</v>
      </c>
      <c r="CG1083">
        <v>4300.8</v>
      </c>
      <c r="CH1083">
        <v>38707.199999999997</v>
      </c>
      <c r="CI1083">
        <v>387072</v>
      </c>
      <c r="CJ1083">
        <v>425779.20000000001</v>
      </c>
      <c r="CK1083">
        <v>3326.4</v>
      </c>
    </row>
    <row r="1084" spans="62:89" x14ac:dyDescent="0.25">
      <c r="BJ1084" s="1" t="s">
        <v>2288</v>
      </c>
      <c r="BK1084" s="1" t="s">
        <v>2289</v>
      </c>
      <c r="BL1084" s="1" t="str">
        <f>VLOOKUP(BK1084,INVENTARIOHABITTA[#All],8,FALSE)</f>
        <v>ESTANDAR AA</v>
      </c>
      <c r="BO1084" s="1" t="s">
        <v>3663</v>
      </c>
      <c r="BP1084" s="1" t="s">
        <v>8743</v>
      </c>
      <c r="BQ1084" s="1" t="s">
        <v>7638</v>
      </c>
      <c r="BR1084" s="1" t="s">
        <v>7650</v>
      </c>
      <c r="BS1084" s="1" t="s">
        <v>20</v>
      </c>
      <c r="BT1084">
        <v>13</v>
      </c>
      <c r="BU1084" s="1" t="s">
        <v>7</v>
      </c>
      <c r="BV1084" s="1" t="s">
        <v>1961</v>
      </c>
      <c r="BW1084">
        <v>128</v>
      </c>
      <c r="BX1084" s="1" t="s">
        <v>7764</v>
      </c>
      <c r="BY1084">
        <v>4480</v>
      </c>
      <c r="BZ1084">
        <v>573440</v>
      </c>
      <c r="CA1084">
        <v>0.25</v>
      </c>
      <c r="CB1084">
        <v>3360</v>
      </c>
      <c r="CC1084">
        <v>430080</v>
      </c>
      <c r="CD1084">
        <v>0.1</v>
      </c>
      <c r="CE1084">
        <v>43008</v>
      </c>
      <c r="CF1084">
        <v>0.1</v>
      </c>
      <c r="CG1084">
        <v>4300.8</v>
      </c>
      <c r="CH1084">
        <v>38707.199999999997</v>
      </c>
      <c r="CI1084">
        <v>387072</v>
      </c>
      <c r="CJ1084">
        <v>425779.20000000001</v>
      </c>
      <c r="CK1084">
        <v>3326.4</v>
      </c>
    </row>
    <row r="1085" spans="62:89" x14ac:dyDescent="0.25">
      <c r="BJ1085" s="1" t="s">
        <v>2290</v>
      </c>
      <c r="BK1085" s="1" t="s">
        <v>2291</v>
      </c>
      <c r="BL1085" s="1" t="str">
        <f>VLOOKUP(BK1085,INVENTARIOHABITTA[#All],8,FALSE)</f>
        <v>ESTANDAR AA</v>
      </c>
      <c r="BO1085" s="1" t="s">
        <v>3665</v>
      </c>
      <c r="BP1085" s="1" t="s">
        <v>8744</v>
      </c>
      <c r="BQ1085" s="1" t="s">
        <v>7638</v>
      </c>
      <c r="BR1085" s="1" t="s">
        <v>7650</v>
      </c>
      <c r="BS1085" s="1" t="s">
        <v>20</v>
      </c>
      <c r="BT1085">
        <v>14</v>
      </c>
      <c r="BU1085" s="1" t="s">
        <v>7</v>
      </c>
      <c r="BV1085" s="1" t="s">
        <v>1961</v>
      </c>
      <c r="BW1085">
        <v>128</v>
      </c>
      <c r="BX1085" s="1" t="s">
        <v>7764</v>
      </c>
      <c r="BY1085">
        <v>4480</v>
      </c>
      <c r="BZ1085">
        <v>573440</v>
      </c>
      <c r="CA1085">
        <v>0.25</v>
      </c>
      <c r="CB1085">
        <v>3360</v>
      </c>
      <c r="CC1085">
        <v>430080</v>
      </c>
      <c r="CD1085">
        <v>0.1</v>
      </c>
      <c r="CE1085">
        <v>43008</v>
      </c>
      <c r="CF1085">
        <v>0.2</v>
      </c>
      <c r="CG1085">
        <v>8601.6</v>
      </c>
      <c r="CH1085">
        <v>34406.400000000001</v>
      </c>
      <c r="CI1085">
        <v>387072</v>
      </c>
      <c r="CJ1085">
        <v>421478.40000000002</v>
      </c>
      <c r="CK1085">
        <v>3292.8</v>
      </c>
    </row>
    <row r="1086" spans="62:89" x14ac:dyDescent="0.25">
      <c r="BJ1086" s="1" t="s">
        <v>2292</v>
      </c>
      <c r="BK1086" s="1" t="s">
        <v>2293</v>
      </c>
      <c r="BL1086" s="1" t="str">
        <f>VLOOKUP(BK1086,INVENTARIOHABITTA[#All],8,FALSE)</f>
        <v>ESTANDAR AA</v>
      </c>
      <c r="BP1086" s="1" t="s">
        <v>8745</v>
      </c>
      <c r="BQ1086" s="1" t="s">
        <v>7638</v>
      </c>
      <c r="BR1086" s="1" t="s">
        <v>7650</v>
      </c>
      <c r="BS1086" s="1" t="s">
        <v>20</v>
      </c>
      <c r="BT1086">
        <v>15</v>
      </c>
      <c r="BU1086" s="1" t="s">
        <v>7</v>
      </c>
      <c r="BV1086" s="1" t="s">
        <v>1961</v>
      </c>
      <c r="BW1086">
        <v>128</v>
      </c>
      <c r="BX1086" s="1" t="s">
        <v>7764</v>
      </c>
      <c r="BY1086">
        <v>4480</v>
      </c>
      <c r="BZ1086">
        <v>573440</v>
      </c>
      <c r="CA1086">
        <v>0.25</v>
      </c>
      <c r="CB1086">
        <v>3360</v>
      </c>
      <c r="CC1086">
        <v>430080</v>
      </c>
      <c r="CD1086">
        <v>0.1</v>
      </c>
      <c r="CE1086">
        <v>43008</v>
      </c>
      <c r="CF1086">
        <v>0.2</v>
      </c>
      <c r="CG1086">
        <v>8601.6</v>
      </c>
      <c r="CH1086">
        <v>34406.400000000001</v>
      </c>
      <c r="CI1086">
        <v>387072</v>
      </c>
      <c r="CJ1086">
        <v>421478.40000000002</v>
      </c>
      <c r="CK1086">
        <v>3292.8</v>
      </c>
    </row>
    <row r="1087" spans="62:89" x14ac:dyDescent="0.25">
      <c r="BJ1087" s="1" t="s">
        <v>2294</v>
      </c>
      <c r="BK1087" s="1" t="s">
        <v>2295</v>
      </c>
      <c r="BL1087" s="1" t="str">
        <f>VLOOKUP(BK1087,INVENTARIOHABITTA[#All],8,FALSE)</f>
        <v>ESTANDAR AA</v>
      </c>
      <c r="BO1087" s="1" t="s">
        <v>3667</v>
      </c>
      <c r="BP1087" s="1" t="s">
        <v>8746</v>
      </c>
      <c r="BQ1087" s="1" t="s">
        <v>7638</v>
      </c>
      <c r="BR1087" s="1" t="s">
        <v>7650</v>
      </c>
      <c r="BS1087" s="1" t="s">
        <v>20</v>
      </c>
      <c r="BT1087" t="s">
        <v>8483</v>
      </c>
      <c r="BU1087" s="1" t="s">
        <v>7</v>
      </c>
      <c r="BV1087" s="1" t="s">
        <v>1961</v>
      </c>
      <c r="BW1087">
        <v>160</v>
      </c>
      <c r="BX1087" s="1" t="s">
        <v>7764</v>
      </c>
      <c r="BY1087">
        <v>3292.8</v>
      </c>
      <c r="BZ1087">
        <v>526848</v>
      </c>
      <c r="CA1087">
        <v>0</v>
      </c>
      <c r="CB1087">
        <v>3292.8</v>
      </c>
      <c r="CC1087">
        <v>526848</v>
      </c>
      <c r="CD1087">
        <v>0.24607685708211857</v>
      </c>
      <c r="CE1087">
        <v>129645.1</v>
      </c>
      <c r="CF1087">
        <v>0</v>
      </c>
      <c r="CG1087">
        <v>0</v>
      </c>
      <c r="CH1087">
        <v>129645.1</v>
      </c>
      <c r="CI1087">
        <v>397202.9</v>
      </c>
      <c r="CJ1087">
        <v>526848</v>
      </c>
      <c r="CK1087">
        <v>3292.8</v>
      </c>
    </row>
    <row r="1088" spans="62:89" x14ac:dyDescent="0.25">
      <c r="BJ1088" s="1" t="s">
        <v>2296</v>
      </c>
      <c r="BK1088" s="1" t="s">
        <v>2297</v>
      </c>
      <c r="BL1088" s="1" t="str">
        <f>VLOOKUP(BK1088,INVENTARIOHABITTA[#All],8,FALSE)</f>
        <v>ESTANDAR AA</v>
      </c>
      <c r="BP1088" s="1" t="s">
        <v>8747</v>
      </c>
      <c r="BQ1088" s="1" t="s">
        <v>7638</v>
      </c>
      <c r="BR1088" s="1" t="s">
        <v>7650</v>
      </c>
      <c r="BS1088" s="1" t="s">
        <v>20</v>
      </c>
      <c r="BT1088">
        <v>16</v>
      </c>
      <c r="BU1088" s="1" t="s">
        <v>7</v>
      </c>
      <c r="BV1088" s="1" t="s">
        <v>1961</v>
      </c>
      <c r="BW1088">
        <v>128</v>
      </c>
      <c r="BX1088" s="1" t="s">
        <v>7764</v>
      </c>
      <c r="BY1088">
        <v>4480</v>
      </c>
      <c r="BZ1088">
        <v>573440</v>
      </c>
      <c r="CA1088">
        <v>0.25</v>
      </c>
      <c r="CB1088">
        <v>3360</v>
      </c>
      <c r="CC1088">
        <v>430080</v>
      </c>
      <c r="CD1088">
        <v>0.1</v>
      </c>
      <c r="CE1088">
        <v>43008</v>
      </c>
      <c r="CF1088">
        <v>0.2</v>
      </c>
      <c r="CG1088">
        <v>8601.6</v>
      </c>
      <c r="CH1088">
        <v>34406.400000000001</v>
      </c>
      <c r="CI1088">
        <v>387072</v>
      </c>
      <c r="CJ1088">
        <v>421478.40000000002</v>
      </c>
      <c r="CK1088">
        <v>3292.8</v>
      </c>
    </row>
    <row r="1089" spans="62:89" x14ac:dyDescent="0.25">
      <c r="BJ1089" s="1" t="s">
        <v>2298</v>
      </c>
      <c r="BK1089" s="1" t="s">
        <v>2299</v>
      </c>
      <c r="BL1089" s="1" t="str">
        <f>VLOOKUP(BK1089,INVENTARIOHABITTA[#All],8,FALSE)</f>
        <v>ESTANDAR AA</v>
      </c>
      <c r="BO1089" s="1" t="s">
        <v>3669</v>
      </c>
      <c r="BP1089" s="1" t="s">
        <v>8748</v>
      </c>
      <c r="BQ1089" s="1" t="s">
        <v>7638</v>
      </c>
      <c r="BR1089" s="1" t="s">
        <v>7650</v>
      </c>
      <c r="BS1089" s="1" t="s">
        <v>20</v>
      </c>
      <c r="BT1089" t="s">
        <v>8749</v>
      </c>
      <c r="BU1089" s="1" t="s">
        <v>7</v>
      </c>
      <c r="BV1089" s="1" t="s">
        <v>1961</v>
      </c>
      <c r="BW1089">
        <v>160</v>
      </c>
      <c r="BX1089" s="1" t="s">
        <v>7764</v>
      </c>
      <c r="BY1089">
        <v>3292.8</v>
      </c>
      <c r="BZ1089">
        <v>526848</v>
      </c>
      <c r="CA1089">
        <v>0</v>
      </c>
      <c r="CB1089">
        <v>3292.8</v>
      </c>
      <c r="CC1089">
        <v>526848</v>
      </c>
      <c r="CD1089">
        <v>0</v>
      </c>
      <c r="CE1089">
        <v>129645.1</v>
      </c>
      <c r="CF1089">
        <v>0</v>
      </c>
      <c r="CG1089">
        <v>0</v>
      </c>
      <c r="CH1089">
        <v>129645.1</v>
      </c>
      <c r="CI1089">
        <v>397202.9</v>
      </c>
      <c r="CJ1089">
        <v>526848</v>
      </c>
      <c r="CK1089">
        <v>3292.8</v>
      </c>
    </row>
    <row r="1090" spans="62:89" x14ac:dyDescent="0.25">
      <c r="BJ1090" s="1" t="s">
        <v>2300</v>
      </c>
      <c r="BK1090" s="1" t="s">
        <v>2301</v>
      </c>
      <c r="BL1090" s="1" t="str">
        <f>VLOOKUP(BK1090,INVENTARIOHABITTA[#All],8,FALSE)</f>
        <v>ESTANDAR AA</v>
      </c>
      <c r="BO1090" s="1" t="s">
        <v>3671</v>
      </c>
      <c r="BP1090" s="1" t="s">
        <v>8750</v>
      </c>
      <c r="BQ1090" s="1" t="s">
        <v>7638</v>
      </c>
      <c r="BR1090" s="1" t="s">
        <v>7650</v>
      </c>
      <c r="BS1090" s="1" t="s">
        <v>20</v>
      </c>
      <c r="BT1090">
        <v>17</v>
      </c>
      <c r="BU1090" s="1" t="s">
        <v>7</v>
      </c>
      <c r="BV1090" s="1" t="s">
        <v>1961</v>
      </c>
      <c r="BW1090">
        <v>128</v>
      </c>
      <c r="BX1090" s="1" t="s">
        <v>7764</v>
      </c>
      <c r="BY1090">
        <v>4480</v>
      </c>
      <c r="BZ1090">
        <v>573440</v>
      </c>
      <c r="CA1090">
        <v>0.25</v>
      </c>
      <c r="CB1090">
        <v>3360</v>
      </c>
      <c r="CC1090">
        <v>430080</v>
      </c>
      <c r="CD1090">
        <v>0.1</v>
      </c>
      <c r="CE1090">
        <v>43008</v>
      </c>
      <c r="CF1090">
        <v>0.2</v>
      </c>
      <c r="CG1090">
        <v>8601.6</v>
      </c>
      <c r="CH1090">
        <v>34406.400000000001</v>
      </c>
      <c r="CI1090">
        <v>387072</v>
      </c>
      <c r="CJ1090">
        <v>421478.40000000002</v>
      </c>
      <c r="CK1090">
        <v>3292.8</v>
      </c>
    </row>
    <row r="1091" spans="62:89" x14ac:dyDescent="0.25">
      <c r="BJ1091" s="1" t="s">
        <v>2302</v>
      </c>
      <c r="BK1091" s="1" t="s">
        <v>2303</v>
      </c>
      <c r="BL1091" s="1" t="str">
        <f>VLOOKUP(BK1091,INVENTARIOHABITTA[#All],8,FALSE)</f>
        <v>ESTANDAR AA</v>
      </c>
      <c r="BO1091" s="1" t="s">
        <v>3673</v>
      </c>
      <c r="BP1091" s="1" t="s">
        <v>8751</v>
      </c>
      <c r="BQ1091" s="1" t="s">
        <v>7638</v>
      </c>
      <c r="BR1091" s="1" t="s">
        <v>7650</v>
      </c>
      <c r="BS1091" s="1" t="s">
        <v>20</v>
      </c>
      <c r="BT1091">
        <v>18</v>
      </c>
      <c r="BU1091" s="1" t="s">
        <v>7</v>
      </c>
      <c r="BV1091" s="1" t="s">
        <v>1961</v>
      </c>
      <c r="BW1091">
        <v>128</v>
      </c>
      <c r="BX1091" s="1" t="s">
        <v>7764</v>
      </c>
      <c r="BY1091">
        <v>4480</v>
      </c>
      <c r="BZ1091">
        <v>573440</v>
      </c>
      <c r="CA1091">
        <v>0.25</v>
      </c>
      <c r="CB1091">
        <v>3360</v>
      </c>
      <c r="CC1091">
        <v>430080</v>
      </c>
      <c r="CD1091">
        <v>0.1</v>
      </c>
      <c r="CE1091">
        <v>43008</v>
      </c>
      <c r="CF1091">
        <v>0.2</v>
      </c>
      <c r="CG1091">
        <v>8601.6</v>
      </c>
      <c r="CH1091">
        <v>34406.400000000001</v>
      </c>
      <c r="CI1091">
        <v>387072</v>
      </c>
      <c r="CJ1091">
        <v>421478.40000000002</v>
      </c>
      <c r="CK1091">
        <v>3292.8</v>
      </c>
    </row>
    <row r="1092" spans="62:89" x14ac:dyDescent="0.25">
      <c r="BJ1092" s="1" t="s">
        <v>2304</v>
      </c>
      <c r="BK1092" s="1" t="s">
        <v>2305</v>
      </c>
      <c r="BL1092" s="1" t="str">
        <f>VLOOKUP(BK1092,INVENTARIOHABITTA[#All],8,FALSE)</f>
        <v>ESTANDAR AA</v>
      </c>
      <c r="BO1092" s="1" t="s">
        <v>3675</v>
      </c>
      <c r="BP1092" s="1" t="s">
        <v>8752</v>
      </c>
      <c r="BQ1092" s="1" t="s">
        <v>7638</v>
      </c>
      <c r="BR1092" s="1" t="s">
        <v>7650</v>
      </c>
      <c r="BS1092" s="1" t="s">
        <v>20</v>
      </c>
      <c r="BT1092">
        <v>19</v>
      </c>
      <c r="BU1092" s="1" t="s">
        <v>7</v>
      </c>
      <c r="BV1092" s="1" t="s">
        <v>1961</v>
      </c>
      <c r="BW1092">
        <v>128</v>
      </c>
      <c r="BX1092" s="1" t="s">
        <v>7764</v>
      </c>
      <c r="BY1092">
        <v>4480</v>
      </c>
      <c r="BZ1092">
        <v>573440</v>
      </c>
      <c r="CA1092">
        <v>0.25</v>
      </c>
      <c r="CB1092">
        <v>3360</v>
      </c>
      <c r="CC1092">
        <v>430080</v>
      </c>
      <c r="CD1092">
        <v>0.1</v>
      </c>
      <c r="CE1092">
        <v>43008</v>
      </c>
      <c r="CF1092">
        <v>0.2</v>
      </c>
      <c r="CG1092">
        <v>8601.6</v>
      </c>
      <c r="CH1092">
        <v>34406.400000000001</v>
      </c>
      <c r="CI1092">
        <v>387072</v>
      </c>
      <c r="CJ1092">
        <v>421478.40000000002</v>
      </c>
      <c r="CK1092">
        <v>3292.8</v>
      </c>
    </row>
    <row r="1093" spans="62:89" x14ac:dyDescent="0.25">
      <c r="BJ1093" s="1" t="s">
        <v>2306</v>
      </c>
      <c r="BK1093" s="1" t="s">
        <v>2307</v>
      </c>
      <c r="BL1093" s="1" t="str">
        <f>VLOOKUP(BK1093,INVENTARIOHABITTA[#All],8,FALSE)</f>
        <v>ESTANDAR AA</v>
      </c>
      <c r="BO1093" s="1" t="s">
        <v>3677</v>
      </c>
      <c r="BP1093" s="1" t="s">
        <v>8753</v>
      </c>
      <c r="BQ1093" s="1" t="s">
        <v>7638</v>
      </c>
      <c r="BR1093" s="1" t="s">
        <v>7650</v>
      </c>
      <c r="BS1093" s="1" t="s">
        <v>20</v>
      </c>
      <c r="BT1093">
        <v>20</v>
      </c>
      <c r="BU1093" s="1" t="s">
        <v>7</v>
      </c>
      <c r="BV1093" s="1" t="s">
        <v>1961</v>
      </c>
      <c r="BW1093">
        <v>128</v>
      </c>
      <c r="BX1093" s="1" t="s">
        <v>7764</v>
      </c>
      <c r="BY1093">
        <v>4480</v>
      </c>
      <c r="BZ1093">
        <v>573440</v>
      </c>
      <c r="CA1093">
        <v>0.2</v>
      </c>
      <c r="CB1093">
        <v>3584</v>
      </c>
      <c r="CC1093">
        <v>458752</v>
      </c>
      <c r="CD1093">
        <v>0.1</v>
      </c>
      <c r="CE1093">
        <v>45875.200000000004</v>
      </c>
      <c r="CF1093">
        <v>0</v>
      </c>
      <c r="CG1093">
        <v>0</v>
      </c>
      <c r="CH1093">
        <v>45875.200000000004</v>
      </c>
      <c r="CI1093">
        <v>412876.79999999999</v>
      </c>
      <c r="CJ1093">
        <v>458752</v>
      </c>
      <c r="CK1093">
        <v>3584</v>
      </c>
    </row>
    <row r="1094" spans="62:89" x14ac:dyDescent="0.25">
      <c r="BJ1094" s="1" t="s">
        <v>2308</v>
      </c>
      <c r="BK1094" s="1" t="s">
        <v>2309</v>
      </c>
      <c r="BL1094" s="1" t="str">
        <f>VLOOKUP(BK1094,INVENTARIOHABITTA[#All],8,FALSE)</f>
        <v>ESTANDAR AA</v>
      </c>
      <c r="BO1094" s="1" t="s">
        <v>3679</v>
      </c>
      <c r="BP1094" s="1" t="s">
        <v>8754</v>
      </c>
      <c r="BQ1094" s="1" t="s">
        <v>7638</v>
      </c>
      <c r="BR1094" s="1" t="s">
        <v>7650</v>
      </c>
      <c r="BS1094" s="1" t="s">
        <v>20</v>
      </c>
      <c r="BT1094">
        <v>21</v>
      </c>
      <c r="BU1094" s="1" t="s">
        <v>7</v>
      </c>
      <c r="BV1094" s="1" t="s">
        <v>1961</v>
      </c>
      <c r="BW1094">
        <v>128</v>
      </c>
      <c r="BX1094" s="1" t="s">
        <v>7764</v>
      </c>
      <c r="BY1094">
        <v>4480</v>
      </c>
      <c r="BZ1094">
        <v>573440</v>
      </c>
      <c r="CA1094">
        <v>0.2</v>
      </c>
      <c r="CB1094">
        <v>3584</v>
      </c>
      <c r="CC1094">
        <v>458752</v>
      </c>
      <c r="CD1094">
        <v>0.1</v>
      </c>
      <c r="CE1094">
        <v>45875.200000000004</v>
      </c>
      <c r="CF1094">
        <v>0.1</v>
      </c>
      <c r="CG1094">
        <v>4587.5200000000004</v>
      </c>
      <c r="CH1094">
        <v>41287.680000000008</v>
      </c>
      <c r="CI1094">
        <v>412876.79999999999</v>
      </c>
      <c r="CJ1094">
        <v>454164.47999999998</v>
      </c>
      <c r="CK1094">
        <v>3548.16</v>
      </c>
    </row>
    <row r="1095" spans="62:89" x14ac:dyDescent="0.25">
      <c r="BJ1095" s="1" t="s">
        <v>2310</v>
      </c>
      <c r="BK1095" s="1" t="s">
        <v>2311</v>
      </c>
      <c r="BL1095" s="1" t="str">
        <f>VLOOKUP(BK1095,INVENTARIOHABITTA[#All],8,FALSE)</f>
        <v>ESTANDAR AA</v>
      </c>
      <c r="BO1095" s="1" t="s">
        <v>3681</v>
      </c>
      <c r="BP1095" s="1" t="s">
        <v>8755</v>
      </c>
      <c r="BQ1095" s="1" t="s">
        <v>7638</v>
      </c>
      <c r="BR1095" s="1" t="s">
        <v>7650</v>
      </c>
      <c r="BS1095" s="1" t="s">
        <v>20</v>
      </c>
      <c r="BT1095">
        <v>22</v>
      </c>
      <c r="BU1095" s="1" t="s">
        <v>7</v>
      </c>
      <c r="BV1095" s="1" t="s">
        <v>1961</v>
      </c>
      <c r="BW1095">
        <v>128</v>
      </c>
      <c r="BX1095" s="1" t="s">
        <v>7764</v>
      </c>
      <c r="BY1095">
        <v>4480</v>
      </c>
      <c r="BZ1095">
        <v>573440</v>
      </c>
      <c r="CA1095">
        <v>0.2</v>
      </c>
      <c r="CB1095">
        <v>3584</v>
      </c>
      <c r="CC1095">
        <v>458752</v>
      </c>
      <c r="CD1095">
        <v>0.1</v>
      </c>
      <c r="CE1095">
        <v>45875.200000000004</v>
      </c>
      <c r="CF1095">
        <v>0.1</v>
      </c>
      <c r="CG1095">
        <v>4587.5200000000004</v>
      </c>
      <c r="CH1095">
        <v>41287.680000000008</v>
      </c>
      <c r="CI1095">
        <v>412876.79999999999</v>
      </c>
      <c r="CJ1095">
        <v>454164.47999999998</v>
      </c>
      <c r="CK1095">
        <v>3548.16</v>
      </c>
    </row>
    <row r="1096" spans="62:89" x14ac:dyDescent="0.25">
      <c r="BJ1096" s="1" t="s">
        <v>2312</v>
      </c>
      <c r="BK1096" s="1" t="s">
        <v>2313</v>
      </c>
      <c r="BL1096" s="1" t="str">
        <f>VLOOKUP(BK1096,INVENTARIOHABITTA[#All],8,FALSE)</f>
        <v>PREMIUM AA</v>
      </c>
      <c r="BO1096" s="1" t="s">
        <v>3683</v>
      </c>
      <c r="BP1096" s="1" t="s">
        <v>8756</v>
      </c>
      <c r="BQ1096" s="1" t="s">
        <v>7638</v>
      </c>
      <c r="BR1096" s="1" t="s">
        <v>7650</v>
      </c>
      <c r="BS1096" s="1" t="s">
        <v>20</v>
      </c>
      <c r="BT1096">
        <v>23</v>
      </c>
      <c r="BU1096" s="1" t="s">
        <v>7</v>
      </c>
      <c r="BV1096" s="1" t="s">
        <v>1961</v>
      </c>
      <c r="BW1096">
        <v>128</v>
      </c>
      <c r="BX1096" s="1" t="s">
        <v>7764</v>
      </c>
      <c r="BY1096">
        <v>4480</v>
      </c>
      <c r="BZ1096">
        <v>573440</v>
      </c>
      <c r="CA1096">
        <v>0.25</v>
      </c>
      <c r="CB1096">
        <v>3360</v>
      </c>
      <c r="CC1096">
        <v>430080</v>
      </c>
      <c r="CD1096">
        <v>0.1</v>
      </c>
      <c r="CE1096">
        <v>43008</v>
      </c>
      <c r="CF1096">
        <v>0.2</v>
      </c>
      <c r="CG1096">
        <v>8601.6</v>
      </c>
      <c r="CH1096">
        <v>34406.400000000001</v>
      </c>
      <c r="CI1096">
        <v>387072</v>
      </c>
      <c r="CJ1096">
        <v>421478.40000000002</v>
      </c>
      <c r="CK1096">
        <v>3292.8</v>
      </c>
    </row>
    <row r="1097" spans="62:89" x14ac:dyDescent="0.25">
      <c r="BJ1097" s="1" t="s">
        <v>2314</v>
      </c>
      <c r="BK1097" s="1" t="s">
        <v>2315</v>
      </c>
      <c r="BL1097" s="1" t="str">
        <f>VLOOKUP(BK1097,INVENTARIOHABITTA[#All],8,FALSE)</f>
        <v>ESTANDAR AA</v>
      </c>
      <c r="BO1097" s="1" t="s">
        <v>3685</v>
      </c>
      <c r="BP1097" s="1" t="s">
        <v>8757</v>
      </c>
      <c r="BQ1097" s="1" t="s">
        <v>7638</v>
      </c>
      <c r="BR1097" s="1" t="s">
        <v>7650</v>
      </c>
      <c r="BS1097" s="1" t="s">
        <v>20</v>
      </c>
      <c r="BT1097">
        <v>24</v>
      </c>
      <c r="BU1097" s="1" t="s">
        <v>7</v>
      </c>
      <c r="BV1097" s="1" t="s">
        <v>146</v>
      </c>
      <c r="BW1097">
        <v>174.14</v>
      </c>
      <c r="BX1097" s="1" t="s">
        <v>7764</v>
      </c>
      <c r="BY1097">
        <v>4700</v>
      </c>
      <c r="BZ1097">
        <v>818457.99999999988</v>
      </c>
      <c r="CA1097">
        <v>0.25</v>
      </c>
      <c r="CB1097">
        <v>3525</v>
      </c>
      <c r="CC1097">
        <v>613843.5</v>
      </c>
      <c r="CD1097">
        <v>0.1</v>
      </c>
      <c r="CE1097">
        <v>61384.350000000006</v>
      </c>
      <c r="CF1097">
        <v>0.1</v>
      </c>
      <c r="CG1097">
        <v>6138.4350000000013</v>
      </c>
      <c r="CH1097">
        <v>55245.915000000008</v>
      </c>
      <c r="CI1097">
        <v>552459.15</v>
      </c>
      <c r="CJ1097">
        <v>607705.06500000006</v>
      </c>
      <c r="CK1097">
        <v>3489.7500000000005</v>
      </c>
    </row>
    <row r="1098" spans="62:89" x14ac:dyDescent="0.25">
      <c r="BJ1098" s="1" t="s">
        <v>2316</v>
      </c>
      <c r="BK1098" s="1" t="s">
        <v>2317</v>
      </c>
      <c r="BL1098" s="1" t="str">
        <f>VLOOKUP(BK1098,INVENTARIOHABITTA[#All],8,FALSE)</f>
        <v>ESTANDAR AA</v>
      </c>
      <c r="BO1098" s="1" t="s">
        <v>3687</v>
      </c>
      <c r="BP1098" s="1" t="s">
        <v>8758</v>
      </c>
      <c r="BQ1098" s="1" t="s">
        <v>7638</v>
      </c>
      <c r="BR1098" s="1" t="s">
        <v>7650</v>
      </c>
      <c r="BS1098" s="1" t="s">
        <v>20</v>
      </c>
      <c r="BT1098">
        <v>25</v>
      </c>
      <c r="BU1098" s="1" t="s">
        <v>7</v>
      </c>
      <c r="BV1098" s="1" t="s">
        <v>146</v>
      </c>
      <c r="BW1098">
        <v>179.81</v>
      </c>
      <c r="BX1098" s="1" t="s">
        <v>7764</v>
      </c>
      <c r="BY1098">
        <v>4700</v>
      </c>
      <c r="BZ1098">
        <v>845107</v>
      </c>
      <c r="CA1098">
        <v>0.25</v>
      </c>
      <c r="CB1098">
        <v>3525</v>
      </c>
      <c r="CC1098">
        <v>633830.25</v>
      </c>
      <c r="CD1098">
        <v>0.1</v>
      </c>
      <c r="CE1098">
        <v>63383.025000000001</v>
      </c>
      <c r="CF1098">
        <v>0.2</v>
      </c>
      <c r="CG1098">
        <v>12676.605000000001</v>
      </c>
      <c r="CH1098">
        <v>50706.42</v>
      </c>
      <c r="CI1098">
        <v>570447.22499999998</v>
      </c>
      <c r="CJ1098">
        <v>621153.64500000002</v>
      </c>
      <c r="CK1098">
        <v>3454.5</v>
      </c>
    </row>
    <row r="1099" spans="62:89" x14ac:dyDescent="0.25">
      <c r="BJ1099" s="1" t="s">
        <v>2318</v>
      </c>
      <c r="BK1099" s="1" t="s">
        <v>2319</v>
      </c>
      <c r="BL1099" s="1" t="str">
        <f>VLOOKUP(BK1099,INVENTARIOHABITTA[#All],8,FALSE)</f>
        <v>ESTANDAR AA</v>
      </c>
      <c r="BO1099" s="1" t="s">
        <v>3689</v>
      </c>
      <c r="BP1099" s="1" t="s">
        <v>8759</v>
      </c>
      <c r="BQ1099" s="1" t="s">
        <v>7638</v>
      </c>
      <c r="BR1099" s="1" t="s">
        <v>7650</v>
      </c>
      <c r="BS1099" s="1" t="s">
        <v>20</v>
      </c>
      <c r="BT1099">
        <v>26</v>
      </c>
      <c r="BU1099" s="1" t="s">
        <v>7</v>
      </c>
      <c r="BV1099" s="1" t="s">
        <v>1961</v>
      </c>
      <c r="BW1099">
        <v>160</v>
      </c>
      <c r="BX1099" s="1" t="s">
        <v>7764</v>
      </c>
      <c r="BY1099">
        <v>4480</v>
      </c>
      <c r="BZ1099">
        <v>716800</v>
      </c>
      <c r="CA1099">
        <v>0.2</v>
      </c>
      <c r="CB1099">
        <v>3584</v>
      </c>
      <c r="CC1099">
        <v>573440</v>
      </c>
      <c r="CD1099">
        <v>0.1</v>
      </c>
      <c r="CE1099">
        <v>57344</v>
      </c>
      <c r="CF1099">
        <v>0.1</v>
      </c>
      <c r="CG1099">
        <v>5734.4000000000005</v>
      </c>
      <c r="CH1099">
        <v>51609.599999999999</v>
      </c>
      <c r="CI1099">
        <v>516096</v>
      </c>
      <c r="CJ1099">
        <v>567705.59999999998</v>
      </c>
      <c r="CK1099">
        <v>3548.16</v>
      </c>
    </row>
    <row r="1100" spans="62:89" x14ac:dyDescent="0.25">
      <c r="BJ1100" s="1" t="s">
        <v>2320</v>
      </c>
      <c r="BK1100" s="1" t="s">
        <v>2321</v>
      </c>
      <c r="BL1100" s="1" t="str">
        <f>VLOOKUP(BK1100,INVENTARIOHABITTA[#All],8,FALSE)</f>
        <v xml:space="preserve">ESTANDAR A </v>
      </c>
      <c r="BO1100" s="1" t="s">
        <v>3691</v>
      </c>
      <c r="BP1100" s="1" t="s">
        <v>8760</v>
      </c>
      <c r="BQ1100" s="1" t="s">
        <v>7638</v>
      </c>
      <c r="BR1100" s="1" t="s">
        <v>7650</v>
      </c>
      <c r="BS1100" s="1" t="s">
        <v>20</v>
      </c>
      <c r="BT1100">
        <v>27</v>
      </c>
      <c r="BU1100" s="1" t="s">
        <v>7</v>
      </c>
      <c r="BV1100" s="1" t="s">
        <v>1961</v>
      </c>
      <c r="BW1100">
        <v>160</v>
      </c>
      <c r="BX1100" s="1" t="s">
        <v>7764</v>
      </c>
      <c r="BY1100">
        <v>4480</v>
      </c>
      <c r="BZ1100">
        <v>716800</v>
      </c>
      <c r="CA1100">
        <v>0.2</v>
      </c>
      <c r="CB1100">
        <v>3584</v>
      </c>
      <c r="CC1100">
        <v>573440</v>
      </c>
      <c r="CD1100">
        <v>0.1</v>
      </c>
      <c r="CE1100">
        <v>57344</v>
      </c>
      <c r="CF1100">
        <v>0</v>
      </c>
      <c r="CG1100">
        <v>0</v>
      </c>
      <c r="CH1100">
        <v>57344</v>
      </c>
      <c r="CI1100">
        <v>516096</v>
      </c>
      <c r="CJ1100">
        <v>573440</v>
      </c>
      <c r="CK1100">
        <v>3584</v>
      </c>
    </row>
    <row r="1101" spans="62:89" x14ac:dyDescent="0.25">
      <c r="BJ1101" s="1" t="s">
        <v>2322</v>
      </c>
      <c r="BK1101" s="1" t="s">
        <v>2323</v>
      </c>
      <c r="BL1101" s="1" t="str">
        <f>VLOOKUP(BK1101,INVENTARIOHABITTA[#All],8,FALSE)</f>
        <v>ESTANDAR AA</v>
      </c>
      <c r="BO1101" s="1" t="s">
        <v>3693</v>
      </c>
      <c r="BP1101" s="1" t="s">
        <v>8761</v>
      </c>
      <c r="BQ1101" s="1" t="s">
        <v>7638</v>
      </c>
      <c r="BR1101" s="1" t="s">
        <v>7650</v>
      </c>
      <c r="BS1101" s="1" t="s">
        <v>20</v>
      </c>
      <c r="BT1101">
        <v>28</v>
      </c>
      <c r="BU1101" s="1" t="s">
        <v>7</v>
      </c>
      <c r="BV1101" s="1" t="s">
        <v>1961</v>
      </c>
      <c r="BW1101">
        <v>160</v>
      </c>
      <c r="BX1101" s="1" t="s">
        <v>46</v>
      </c>
      <c r="BY1101">
        <v>6060</v>
      </c>
      <c r="BZ1101">
        <v>969600</v>
      </c>
      <c r="CA1101">
        <v>0.25</v>
      </c>
      <c r="CB1101">
        <v>4545</v>
      </c>
      <c r="CC1101">
        <v>727200</v>
      </c>
      <c r="CD1101">
        <v>0.1</v>
      </c>
      <c r="CE1101">
        <v>72720</v>
      </c>
      <c r="CF1101">
        <v>0.1</v>
      </c>
      <c r="CG1101">
        <v>7272</v>
      </c>
      <c r="CH1101">
        <v>65448</v>
      </c>
      <c r="CI1101">
        <v>654480</v>
      </c>
      <c r="CJ1101">
        <v>719928</v>
      </c>
      <c r="CK1101">
        <v>4499.55</v>
      </c>
    </row>
    <row r="1102" spans="62:89" x14ac:dyDescent="0.25">
      <c r="BJ1102" s="1" t="s">
        <v>2324</v>
      </c>
      <c r="BK1102" s="1" t="s">
        <v>2325</v>
      </c>
      <c r="BL1102" s="1" t="str">
        <f>VLOOKUP(BK1102,INVENTARIOHABITTA[#All],8,FALSE)</f>
        <v>ESTANDAR AA</v>
      </c>
      <c r="BP1102" s="1" t="s">
        <v>8761</v>
      </c>
      <c r="BQ1102" s="1" t="s">
        <v>7638</v>
      </c>
      <c r="BR1102" s="1" t="s">
        <v>7650</v>
      </c>
      <c r="BS1102" s="1" t="s">
        <v>20</v>
      </c>
      <c r="BT1102">
        <v>28</v>
      </c>
      <c r="BU1102" s="1" t="s">
        <v>7</v>
      </c>
      <c r="BV1102" s="1" t="s">
        <v>1961</v>
      </c>
      <c r="BW1102">
        <v>160</v>
      </c>
      <c r="BX1102" s="1" t="s">
        <v>7764</v>
      </c>
      <c r="BY1102">
        <v>4480</v>
      </c>
      <c r="BZ1102">
        <v>716800</v>
      </c>
      <c r="CA1102">
        <v>0.25</v>
      </c>
      <c r="CB1102">
        <v>3360</v>
      </c>
      <c r="CC1102">
        <v>537600</v>
      </c>
      <c r="CD1102">
        <v>0.1</v>
      </c>
      <c r="CE1102">
        <v>53760</v>
      </c>
      <c r="CF1102">
        <v>0.1</v>
      </c>
      <c r="CG1102">
        <v>5376</v>
      </c>
      <c r="CH1102">
        <v>48384</v>
      </c>
      <c r="CI1102">
        <v>483840</v>
      </c>
      <c r="CJ1102">
        <v>532224</v>
      </c>
      <c r="CK1102">
        <v>3326.4</v>
      </c>
    </row>
    <row r="1103" spans="62:89" x14ac:dyDescent="0.25">
      <c r="BJ1103" s="1" t="s">
        <v>2326</v>
      </c>
      <c r="BK1103" s="1" t="s">
        <v>2327</v>
      </c>
      <c r="BL1103" s="1" t="str">
        <f>VLOOKUP(BK1103,INVENTARIOHABITTA[#All],8,FALSE)</f>
        <v>ESTANDAR AA</v>
      </c>
      <c r="BO1103" s="1" t="s">
        <v>3695</v>
      </c>
      <c r="BP1103" s="1" t="s">
        <v>8762</v>
      </c>
      <c r="BQ1103" s="1" t="s">
        <v>7638</v>
      </c>
      <c r="BR1103" s="1" t="s">
        <v>7650</v>
      </c>
      <c r="BS1103" s="1" t="s">
        <v>20</v>
      </c>
      <c r="BT1103">
        <v>29</v>
      </c>
      <c r="BU1103" s="1" t="s">
        <v>7</v>
      </c>
      <c r="BV1103" s="1" t="s">
        <v>1961</v>
      </c>
      <c r="BW1103">
        <v>160</v>
      </c>
      <c r="BX1103" s="1" t="s">
        <v>7764</v>
      </c>
      <c r="BY1103">
        <v>4480</v>
      </c>
      <c r="BZ1103">
        <v>716800</v>
      </c>
      <c r="CA1103">
        <v>0.25</v>
      </c>
      <c r="CB1103">
        <v>3360</v>
      </c>
      <c r="CC1103">
        <v>537600</v>
      </c>
      <c r="CD1103">
        <v>0.1</v>
      </c>
      <c r="CE1103">
        <v>53760</v>
      </c>
      <c r="CF1103">
        <v>0.1</v>
      </c>
      <c r="CG1103">
        <v>5376</v>
      </c>
      <c r="CH1103">
        <v>48384</v>
      </c>
      <c r="CI1103">
        <v>483840</v>
      </c>
      <c r="CJ1103">
        <v>532224</v>
      </c>
      <c r="CK1103">
        <v>3326.4</v>
      </c>
    </row>
    <row r="1104" spans="62:89" x14ac:dyDescent="0.25">
      <c r="BJ1104" s="1" t="s">
        <v>2328</v>
      </c>
      <c r="BK1104" s="1" t="s">
        <v>2329</v>
      </c>
      <c r="BL1104" s="1" t="str">
        <f>VLOOKUP(BK1104,INVENTARIOHABITTA[#All],8,FALSE)</f>
        <v>ESTANDAR AA</v>
      </c>
      <c r="BO1104" s="1" t="s">
        <v>3697</v>
      </c>
      <c r="BP1104" s="1" t="s">
        <v>8763</v>
      </c>
      <c r="BQ1104" s="1" t="s">
        <v>7638</v>
      </c>
      <c r="BR1104" s="1" t="s">
        <v>7650</v>
      </c>
      <c r="BS1104" s="1" t="s">
        <v>20</v>
      </c>
      <c r="BT1104">
        <v>30</v>
      </c>
      <c r="BU1104" s="1" t="s">
        <v>7</v>
      </c>
      <c r="BV1104" s="1" t="s">
        <v>1961</v>
      </c>
      <c r="BW1104">
        <v>160</v>
      </c>
      <c r="BX1104" s="1" t="s">
        <v>7764</v>
      </c>
      <c r="BY1104">
        <v>4480</v>
      </c>
      <c r="BZ1104">
        <v>716800</v>
      </c>
      <c r="CA1104">
        <v>0.25</v>
      </c>
      <c r="CB1104">
        <v>3360</v>
      </c>
      <c r="CC1104">
        <v>537600</v>
      </c>
      <c r="CD1104">
        <v>0.1</v>
      </c>
      <c r="CE1104">
        <v>53760</v>
      </c>
      <c r="CF1104">
        <v>0.1</v>
      </c>
      <c r="CG1104">
        <v>5376</v>
      </c>
      <c r="CH1104">
        <v>48384</v>
      </c>
      <c r="CI1104">
        <v>483840</v>
      </c>
      <c r="CJ1104">
        <v>532224</v>
      </c>
      <c r="CK1104">
        <v>3326.4</v>
      </c>
    </row>
    <row r="1105" spans="62:89" x14ac:dyDescent="0.25">
      <c r="BJ1105" s="1" t="s">
        <v>2330</v>
      </c>
      <c r="BK1105" s="1" t="s">
        <v>2331</v>
      </c>
      <c r="BL1105" s="1" t="str">
        <f>VLOOKUP(BK1105,INVENTARIOHABITTA[#All],8,FALSE)</f>
        <v>ESTANDAR AA</v>
      </c>
      <c r="BO1105" s="1" t="s">
        <v>3699</v>
      </c>
      <c r="BP1105" s="1" t="s">
        <v>8764</v>
      </c>
      <c r="BQ1105" s="1" t="s">
        <v>7638</v>
      </c>
      <c r="BR1105" s="1" t="s">
        <v>7650</v>
      </c>
      <c r="BS1105" s="1" t="s">
        <v>20</v>
      </c>
      <c r="BT1105">
        <v>31</v>
      </c>
      <c r="BU1105" s="1" t="s">
        <v>7</v>
      </c>
      <c r="BV1105" s="1" t="s">
        <v>1961</v>
      </c>
      <c r="BW1105">
        <v>160</v>
      </c>
      <c r="BX1105" s="1" t="s">
        <v>7764</v>
      </c>
      <c r="BY1105">
        <v>4480</v>
      </c>
      <c r="BZ1105">
        <v>716800</v>
      </c>
      <c r="CA1105">
        <v>0.2</v>
      </c>
      <c r="CB1105">
        <v>3584</v>
      </c>
      <c r="CC1105">
        <v>573440</v>
      </c>
      <c r="CD1105">
        <v>0.1</v>
      </c>
      <c r="CE1105">
        <v>57344</v>
      </c>
      <c r="CF1105">
        <v>0</v>
      </c>
      <c r="CG1105">
        <v>0</v>
      </c>
      <c r="CH1105">
        <v>57344</v>
      </c>
      <c r="CI1105">
        <v>516096</v>
      </c>
      <c r="CJ1105">
        <v>573440</v>
      </c>
      <c r="CK1105">
        <v>3584</v>
      </c>
    </row>
    <row r="1106" spans="62:89" x14ac:dyDescent="0.25">
      <c r="BJ1106" s="1" t="s">
        <v>2332</v>
      </c>
      <c r="BK1106" s="1" t="s">
        <v>2333</v>
      </c>
      <c r="BL1106" s="1" t="str">
        <f>VLOOKUP(BK1106,INVENTARIOHABITTA[#All],8,FALSE)</f>
        <v>PREMIUM AA</v>
      </c>
      <c r="BO1106" s="1" t="s">
        <v>3701</v>
      </c>
      <c r="BP1106" s="1" t="s">
        <v>8765</v>
      </c>
      <c r="BQ1106" s="1" t="s">
        <v>7638</v>
      </c>
      <c r="BR1106" s="1" t="s">
        <v>7650</v>
      </c>
      <c r="BS1106" s="1" t="s">
        <v>20</v>
      </c>
      <c r="BT1106">
        <v>32</v>
      </c>
      <c r="BU1106" s="1" t="s">
        <v>7</v>
      </c>
      <c r="BV1106" s="1" t="s">
        <v>1961</v>
      </c>
      <c r="BW1106">
        <v>160</v>
      </c>
      <c r="BX1106" s="1" t="s">
        <v>7764</v>
      </c>
      <c r="BY1106">
        <v>4480</v>
      </c>
      <c r="BZ1106">
        <v>716800</v>
      </c>
      <c r="CA1106">
        <v>0.25</v>
      </c>
      <c r="CB1106">
        <v>3360</v>
      </c>
      <c r="CC1106">
        <v>537600</v>
      </c>
      <c r="CD1106">
        <v>0.1</v>
      </c>
      <c r="CE1106">
        <v>53760</v>
      </c>
      <c r="CF1106">
        <v>0.1</v>
      </c>
      <c r="CG1106">
        <v>5376</v>
      </c>
      <c r="CH1106">
        <v>48384</v>
      </c>
      <c r="CI1106">
        <v>483840</v>
      </c>
      <c r="CJ1106">
        <v>532224</v>
      </c>
      <c r="CK1106">
        <v>3326.4</v>
      </c>
    </row>
    <row r="1107" spans="62:89" x14ac:dyDescent="0.25">
      <c r="BJ1107" s="1" t="s">
        <v>2334</v>
      </c>
      <c r="BK1107" s="1" t="s">
        <v>2335</v>
      </c>
      <c r="BL1107" s="1" t="str">
        <f>VLOOKUP(BK1107,INVENTARIOHABITTA[#All],8,FALSE)</f>
        <v>PREMIUM AA</v>
      </c>
      <c r="BO1107" s="1" t="s">
        <v>3703</v>
      </c>
      <c r="BP1107" s="1" t="s">
        <v>8766</v>
      </c>
      <c r="BQ1107" s="1" t="s">
        <v>7638</v>
      </c>
      <c r="BR1107" s="1" t="s">
        <v>7650</v>
      </c>
      <c r="BS1107" s="1" t="s">
        <v>20</v>
      </c>
      <c r="BT1107">
        <v>33</v>
      </c>
      <c r="BU1107" s="1" t="s">
        <v>7</v>
      </c>
      <c r="BV1107" s="1" t="s">
        <v>1961</v>
      </c>
      <c r="BW1107">
        <v>160</v>
      </c>
      <c r="BX1107" s="1" t="s">
        <v>7764</v>
      </c>
      <c r="BY1107">
        <v>4480</v>
      </c>
      <c r="BZ1107">
        <v>716800</v>
      </c>
      <c r="CA1107">
        <v>0.25</v>
      </c>
      <c r="CB1107">
        <v>3360</v>
      </c>
      <c r="CC1107">
        <v>537600</v>
      </c>
      <c r="CD1107">
        <v>0.1</v>
      </c>
      <c r="CE1107">
        <v>53760</v>
      </c>
      <c r="CF1107">
        <v>0.1</v>
      </c>
      <c r="CG1107">
        <v>5376</v>
      </c>
      <c r="CH1107">
        <v>48384</v>
      </c>
      <c r="CI1107">
        <v>483840</v>
      </c>
      <c r="CJ1107">
        <v>532224</v>
      </c>
      <c r="CK1107">
        <v>3326.4</v>
      </c>
    </row>
    <row r="1108" spans="62:89" x14ac:dyDescent="0.25">
      <c r="BJ1108" s="1" t="s">
        <v>2336</v>
      </c>
      <c r="BK1108" s="1" t="s">
        <v>2337</v>
      </c>
      <c r="BL1108" s="1" t="str">
        <f>VLOOKUP(BK1108,INVENTARIOHABITTA[#All],8,FALSE)</f>
        <v>PREMIUM AA</v>
      </c>
      <c r="BO1108" s="1" t="s">
        <v>3705</v>
      </c>
      <c r="BP1108" s="1" t="s">
        <v>8767</v>
      </c>
      <c r="BQ1108" s="1" t="s">
        <v>7638</v>
      </c>
      <c r="BR1108" s="1" t="s">
        <v>7650</v>
      </c>
      <c r="BS1108" s="1" t="s">
        <v>20</v>
      </c>
      <c r="BT1108">
        <v>34</v>
      </c>
      <c r="BU1108" s="1" t="s">
        <v>7</v>
      </c>
      <c r="BV1108" s="1" t="s">
        <v>1961</v>
      </c>
      <c r="BW1108">
        <v>160</v>
      </c>
      <c r="BX1108" s="1" t="s">
        <v>7764</v>
      </c>
      <c r="BY1108">
        <v>4480</v>
      </c>
      <c r="BZ1108">
        <v>716800</v>
      </c>
      <c r="CA1108">
        <v>0.25</v>
      </c>
      <c r="CB1108">
        <v>3360</v>
      </c>
      <c r="CC1108">
        <v>537600</v>
      </c>
      <c r="CD1108">
        <v>0.1</v>
      </c>
      <c r="CE1108">
        <v>53760</v>
      </c>
      <c r="CF1108">
        <v>0.1</v>
      </c>
      <c r="CG1108">
        <v>5376</v>
      </c>
      <c r="CH1108">
        <v>48384</v>
      </c>
      <c r="CI1108">
        <v>483840</v>
      </c>
      <c r="CJ1108">
        <v>532224</v>
      </c>
      <c r="CK1108">
        <v>3326.4</v>
      </c>
    </row>
    <row r="1109" spans="62:89" x14ac:dyDescent="0.25">
      <c r="BJ1109" s="1" t="s">
        <v>2338</v>
      </c>
      <c r="BK1109" s="1" t="s">
        <v>2339</v>
      </c>
      <c r="BL1109" s="1" t="str">
        <f>VLOOKUP(BK1109,INVENTARIOHABITTA[#All],8,FALSE)</f>
        <v>PREMIUM AA</v>
      </c>
      <c r="BO1109" s="1" t="s">
        <v>3707</v>
      </c>
      <c r="BP1109" s="1" t="s">
        <v>8768</v>
      </c>
      <c r="BQ1109" s="1" t="s">
        <v>7638</v>
      </c>
      <c r="BR1109" s="1" t="s">
        <v>7650</v>
      </c>
      <c r="BS1109" s="1" t="s">
        <v>20</v>
      </c>
      <c r="BT1109">
        <v>35</v>
      </c>
      <c r="BU1109" s="1" t="s">
        <v>7</v>
      </c>
      <c r="BV1109" s="1" t="s">
        <v>1961</v>
      </c>
      <c r="BW1109">
        <v>160</v>
      </c>
      <c r="BX1109" s="1" t="s">
        <v>7764</v>
      </c>
      <c r="BY1109">
        <v>4480</v>
      </c>
      <c r="BZ1109">
        <v>716800</v>
      </c>
      <c r="CA1109">
        <v>0.3</v>
      </c>
      <c r="CB1109">
        <v>3136</v>
      </c>
      <c r="CC1109">
        <v>501760</v>
      </c>
      <c r="CD1109">
        <v>0.1</v>
      </c>
      <c r="CE1109">
        <v>50176</v>
      </c>
      <c r="CF1109">
        <v>0.1</v>
      </c>
      <c r="CG1109">
        <v>5017.6000000000004</v>
      </c>
      <c r="CH1109">
        <v>45158.400000000001</v>
      </c>
      <c r="CI1109">
        <v>451584</v>
      </c>
      <c r="CJ1109">
        <v>496742.40000000002</v>
      </c>
      <c r="CK1109">
        <v>3104.6400000000003</v>
      </c>
    </row>
    <row r="1110" spans="62:89" x14ac:dyDescent="0.25">
      <c r="BJ1110" s="1" t="s">
        <v>2340</v>
      </c>
      <c r="BK1110" s="1" t="s">
        <v>2341</v>
      </c>
      <c r="BL1110" s="1" t="str">
        <f>VLOOKUP(BK1110,INVENTARIOHABITTA[#All],8,FALSE)</f>
        <v>PREMIUM AA</v>
      </c>
      <c r="BO1110" s="1" t="s">
        <v>3709</v>
      </c>
      <c r="BP1110" s="1" t="s">
        <v>8769</v>
      </c>
      <c r="BQ1110" s="1" t="s">
        <v>7638</v>
      </c>
      <c r="BR1110" s="1" t="s">
        <v>7650</v>
      </c>
      <c r="BS1110" s="1" t="s">
        <v>20</v>
      </c>
      <c r="BT1110">
        <v>36</v>
      </c>
      <c r="BU1110" s="1" t="s">
        <v>7</v>
      </c>
      <c r="BV1110" s="1" t="s">
        <v>146</v>
      </c>
      <c r="BW1110">
        <v>160</v>
      </c>
      <c r="BX1110" s="1" t="s">
        <v>7764</v>
      </c>
      <c r="BY1110">
        <v>4700</v>
      </c>
      <c r="BZ1110">
        <v>752000</v>
      </c>
      <c r="CA1110">
        <v>0.25</v>
      </c>
      <c r="CB1110">
        <v>3525</v>
      </c>
      <c r="CC1110">
        <v>564000</v>
      </c>
      <c r="CD1110">
        <v>0.1</v>
      </c>
      <c r="CE1110">
        <v>56400</v>
      </c>
      <c r="CF1110">
        <v>0.2</v>
      </c>
      <c r="CG1110">
        <v>11280</v>
      </c>
      <c r="CH1110">
        <v>45120</v>
      </c>
      <c r="CI1110">
        <v>507600</v>
      </c>
      <c r="CJ1110">
        <v>552720</v>
      </c>
      <c r="CK1110">
        <v>3454.5</v>
      </c>
    </row>
    <row r="1111" spans="62:89" x14ac:dyDescent="0.25">
      <c r="BJ1111" s="1" t="s">
        <v>2342</v>
      </c>
      <c r="BK1111" s="1" t="s">
        <v>2343</v>
      </c>
      <c r="BL1111" s="1" t="str">
        <f>VLOOKUP(BK1111,INVENTARIOHABITTA[#All],8,FALSE)</f>
        <v>PREMIUM AA</v>
      </c>
      <c r="BO1111" s="1" t="s">
        <v>3711</v>
      </c>
      <c r="BP1111" s="1" t="s">
        <v>8770</v>
      </c>
      <c r="BQ1111" s="1" t="s">
        <v>7638</v>
      </c>
      <c r="BR1111" s="1" t="s">
        <v>7650</v>
      </c>
      <c r="BS1111" s="1" t="s">
        <v>20</v>
      </c>
      <c r="BT1111">
        <v>37</v>
      </c>
      <c r="BU1111" s="1" t="s">
        <v>7</v>
      </c>
      <c r="BV1111" s="1" t="s">
        <v>146</v>
      </c>
      <c r="BW1111">
        <v>160</v>
      </c>
      <c r="BX1111" s="1" t="s">
        <v>7764</v>
      </c>
      <c r="BY1111">
        <v>4700</v>
      </c>
      <c r="BZ1111">
        <v>752000</v>
      </c>
      <c r="CA1111">
        <v>0.25</v>
      </c>
      <c r="CB1111">
        <v>3525</v>
      </c>
      <c r="CC1111">
        <v>564000</v>
      </c>
      <c r="CD1111">
        <v>0.1</v>
      </c>
      <c r="CE1111">
        <v>56400</v>
      </c>
      <c r="CF1111">
        <v>0.2</v>
      </c>
      <c r="CG1111">
        <v>11280</v>
      </c>
      <c r="CH1111">
        <v>45120</v>
      </c>
      <c r="CI1111">
        <v>507600</v>
      </c>
      <c r="CJ1111">
        <v>552720</v>
      </c>
      <c r="CK1111">
        <v>3454.5</v>
      </c>
    </row>
    <row r="1112" spans="62:89" x14ac:dyDescent="0.25">
      <c r="BJ1112" s="1" t="s">
        <v>2344</v>
      </c>
      <c r="BK1112" s="1" t="s">
        <v>2345</v>
      </c>
      <c r="BL1112" s="1" t="str">
        <f>VLOOKUP(BK1112,INVENTARIOHABITTA[#All],8,FALSE)</f>
        <v>PREMIUM AA</v>
      </c>
      <c r="BO1112" s="1" t="s">
        <v>3713</v>
      </c>
      <c r="BP1112" s="1" t="s">
        <v>8771</v>
      </c>
      <c r="BQ1112" s="1" t="s">
        <v>7638</v>
      </c>
      <c r="BR1112" s="1" t="s">
        <v>7650</v>
      </c>
      <c r="BS1112" s="1" t="s">
        <v>20</v>
      </c>
      <c r="BT1112">
        <v>38</v>
      </c>
      <c r="BU1112" s="1" t="s">
        <v>7</v>
      </c>
      <c r="BV1112" s="1" t="s">
        <v>1961</v>
      </c>
      <c r="BW1112">
        <v>160</v>
      </c>
      <c r="BX1112" s="1" t="s">
        <v>7764</v>
      </c>
      <c r="BY1112">
        <v>4480</v>
      </c>
      <c r="BZ1112">
        <v>716800</v>
      </c>
      <c r="CA1112">
        <v>0.2</v>
      </c>
      <c r="CB1112">
        <v>3584</v>
      </c>
      <c r="CC1112">
        <v>573440</v>
      </c>
      <c r="CD1112">
        <v>0.1</v>
      </c>
      <c r="CE1112">
        <v>57344</v>
      </c>
      <c r="CF1112">
        <v>0</v>
      </c>
      <c r="CG1112">
        <v>0</v>
      </c>
      <c r="CH1112">
        <v>57344</v>
      </c>
      <c r="CI1112">
        <v>516096</v>
      </c>
      <c r="CJ1112">
        <v>573440</v>
      </c>
      <c r="CK1112">
        <v>3584</v>
      </c>
    </row>
    <row r="1113" spans="62:89" x14ac:dyDescent="0.25">
      <c r="BJ1113" s="1" t="s">
        <v>2346</v>
      </c>
      <c r="BK1113" s="1" t="s">
        <v>2347</v>
      </c>
      <c r="BL1113" s="1" t="str">
        <f>VLOOKUP(BK1113,INVENTARIOHABITTA[#All],8,FALSE)</f>
        <v>PREMIUM AA</v>
      </c>
      <c r="BO1113" s="1" t="s">
        <v>3715</v>
      </c>
      <c r="BP1113" s="1" t="s">
        <v>8772</v>
      </c>
      <c r="BQ1113" s="1" t="s">
        <v>7638</v>
      </c>
      <c r="BR1113" s="1" t="s">
        <v>7650</v>
      </c>
      <c r="BS1113" s="1" t="s">
        <v>20</v>
      </c>
      <c r="BT1113">
        <v>39</v>
      </c>
      <c r="BU1113" s="1" t="s">
        <v>7</v>
      </c>
      <c r="BV1113" s="1" t="s">
        <v>1961</v>
      </c>
      <c r="BW1113">
        <v>160</v>
      </c>
      <c r="BX1113" s="1" t="s">
        <v>7764</v>
      </c>
      <c r="BY1113">
        <v>4480</v>
      </c>
      <c r="BZ1113">
        <v>716800</v>
      </c>
      <c r="CA1113">
        <v>0.2</v>
      </c>
      <c r="CB1113">
        <v>3584</v>
      </c>
      <c r="CC1113">
        <v>573440</v>
      </c>
      <c r="CD1113">
        <v>0.26157924107142855</v>
      </c>
      <c r="CE1113">
        <v>150000</v>
      </c>
      <c r="CF1113">
        <v>0</v>
      </c>
      <c r="CG1113">
        <v>0</v>
      </c>
      <c r="CH1113">
        <v>150000</v>
      </c>
      <c r="CI1113">
        <v>423440</v>
      </c>
      <c r="CJ1113">
        <v>573440</v>
      </c>
      <c r="CK1113">
        <v>3584</v>
      </c>
    </row>
    <row r="1114" spans="62:89" x14ac:dyDescent="0.25">
      <c r="BJ1114" s="1" t="s">
        <v>2348</v>
      </c>
      <c r="BK1114" s="1" t="s">
        <v>2349</v>
      </c>
      <c r="BL1114" s="1" t="str">
        <f>VLOOKUP(BK1114,INVENTARIOHABITTA[#All],8,FALSE)</f>
        <v>PREMIUM AA</v>
      </c>
      <c r="BP1114" s="1" t="s">
        <v>8773</v>
      </c>
      <c r="BQ1114" s="1" t="s">
        <v>7638</v>
      </c>
      <c r="BR1114" s="1" t="s">
        <v>7650</v>
      </c>
      <c r="BS1114" s="1" t="s">
        <v>20</v>
      </c>
      <c r="BT1114">
        <v>40</v>
      </c>
      <c r="BU1114" s="1" t="s">
        <v>7</v>
      </c>
      <c r="BV1114" s="1" t="s">
        <v>1961</v>
      </c>
      <c r="BW1114">
        <v>160</v>
      </c>
      <c r="BX1114" s="1" t="s">
        <v>7764</v>
      </c>
      <c r="BY1114">
        <v>4480</v>
      </c>
      <c r="BZ1114">
        <v>716800</v>
      </c>
      <c r="CA1114">
        <v>0.2</v>
      </c>
      <c r="CB1114">
        <v>3584</v>
      </c>
      <c r="CC1114">
        <v>573440</v>
      </c>
      <c r="CD1114">
        <v>0.1</v>
      </c>
      <c r="CE1114">
        <v>57344</v>
      </c>
      <c r="CF1114">
        <v>0.1</v>
      </c>
      <c r="CG1114">
        <v>5734.4000000000005</v>
      </c>
      <c r="CH1114">
        <v>51609.599999999999</v>
      </c>
      <c r="CI1114">
        <v>516096</v>
      </c>
      <c r="CJ1114">
        <v>567705.59999999998</v>
      </c>
      <c r="CK1114">
        <v>3548.16</v>
      </c>
    </row>
    <row r="1115" spans="62:89" x14ac:dyDescent="0.25">
      <c r="BJ1115" s="1" t="s">
        <v>2350</v>
      </c>
      <c r="BK1115" s="1" t="s">
        <v>2351</v>
      </c>
      <c r="BL1115" s="1" t="str">
        <f>VLOOKUP(BK1115,INVENTARIOHABITTA[#All],8,FALSE)</f>
        <v>PREMIUM AA</v>
      </c>
      <c r="BO1115" s="1" t="s">
        <v>3717</v>
      </c>
      <c r="BP1115" s="1" t="s">
        <v>8774</v>
      </c>
      <c r="BQ1115" s="1" t="s">
        <v>7638</v>
      </c>
      <c r="BR1115" s="1" t="s">
        <v>7650</v>
      </c>
      <c r="BS1115" s="1" t="s">
        <v>20</v>
      </c>
      <c r="BT1115" t="s">
        <v>7732</v>
      </c>
      <c r="BU1115" s="1" t="s">
        <v>7</v>
      </c>
      <c r="BV1115" s="1" t="s">
        <v>1961</v>
      </c>
      <c r="BW1115">
        <v>160</v>
      </c>
      <c r="BX1115" s="1" t="s">
        <v>7764</v>
      </c>
      <c r="BY1115">
        <v>3548.16</v>
      </c>
      <c r="BZ1115">
        <v>567705.59999999998</v>
      </c>
      <c r="CA1115">
        <v>0</v>
      </c>
      <c r="CB1115">
        <v>3548.16</v>
      </c>
      <c r="CC1115">
        <v>567705.59999999998</v>
      </c>
      <c r="CD1115">
        <v>0.1474242987914863</v>
      </c>
      <c r="CE1115">
        <v>83693.600000000006</v>
      </c>
      <c r="CF1115">
        <v>0</v>
      </c>
      <c r="CG1115">
        <v>0</v>
      </c>
      <c r="CH1115">
        <v>83693.600000000006</v>
      </c>
      <c r="CI1115">
        <v>484012</v>
      </c>
      <c r="CJ1115">
        <v>567705.59999999998</v>
      </c>
      <c r="CK1115">
        <v>3548.16</v>
      </c>
    </row>
    <row r="1116" spans="62:89" x14ac:dyDescent="0.25">
      <c r="BJ1116" s="1" t="s">
        <v>2352</v>
      </c>
      <c r="BK1116" s="1" t="s">
        <v>2353</v>
      </c>
      <c r="BL1116" s="1" t="str">
        <f>VLOOKUP(BK1116,INVENTARIOHABITTA[#All],8,FALSE)</f>
        <v>PREMIUM AAA</v>
      </c>
      <c r="BP1116" s="1" t="s">
        <v>8775</v>
      </c>
      <c r="BQ1116" s="1" t="s">
        <v>7638</v>
      </c>
      <c r="BR1116" s="1" t="s">
        <v>7650</v>
      </c>
      <c r="BS1116" s="1" t="s">
        <v>20</v>
      </c>
      <c r="BT1116">
        <v>41</v>
      </c>
      <c r="BU1116" s="1" t="s">
        <v>7</v>
      </c>
      <c r="BV1116" s="1" t="s">
        <v>1961</v>
      </c>
      <c r="BW1116">
        <v>160</v>
      </c>
      <c r="BX1116" s="1" t="s">
        <v>7764</v>
      </c>
      <c r="BY1116">
        <v>4480</v>
      </c>
      <c r="BZ1116">
        <v>716800</v>
      </c>
      <c r="CA1116">
        <v>0.2</v>
      </c>
      <c r="CB1116">
        <v>3584</v>
      </c>
      <c r="CC1116">
        <v>573440</v>
      </c>
      <c r="CD1116">
        <v>0.1</v>
      </c>
      <c r="CE1116">
        <v>57344</v>
      </c>
      <c r="CF1116">
        <v>0.1</v>
      </c>
      <c r="CG1116">
        <v>5734.4000000000005</v>
      </c>
      <c r="CH1116">
        <v>51609.599999999999</v>
      </c>
      <c r="CI1116">
        <v>516096</v>
      </c>
      <c r="CJ1116">
        <v>567705.59999999998</v>
      </c>
      <c r="CK1116">
        <v>3548.16</v>
      </c>
    </row>
    <row r="1117" spans="62:89" x14ac:dyDescent="0.25">
      <c r="BJ1117" s="1" t="s">
        <v>2354</v>
      </c>
      <c r="BK1117" s="1" t="s">
        <v>2355</v>
      </c>
      <c r="BL1117" s="1" t="str">
        <f>VLOOKUP(BK1117,INVENTARIOHABITTA[#All],8,FALSE)</f>
        <v>PREMIUM AAA</v>
      </c>
      <c r="BO1117" s="1" t="s">
        <v>3719</v>
      </c>
      <c r="BP1117" s="1" t="s">
        <v>8776</v>
      </c>
      <c r="BQ1117" s="1" t="s">
        <v>7638</v>
      </c>
      <c r="BR1117" s="1" t="s">
        <v>7650</v>
      </c>
      <c r="BS1117" s="1" t="s">
        <v>20</v>
      </c>
      <c r="BT1117" t="s">
        <v>7735</v>
      </c>
      <c r="BU1117" s="1" t="s">
        <v>7</v>
      </c>
      <c r="BV1117" s="1" t="s">
        <v>1961</v>
      </c>
      <c r="BW1117">
        <v>160</v>
      </c>
      <c r="BX1117" s="1" t="s">
        <v>7764</v>
      </c>
      <c r="BY1117">
        <v>3548.16</v>
      </c>
      <c r="BZ1117">
        <v>567705.59999999998</v>
      </c>
      <c r="CA1117">
        <v>0</v>
      </c>
      <c r="CB1117">
        <v>3548.16</v>
      </c>
      <c r="CC1117">
        <v>567705.59999999998</v>
      </c>
      <c r="CD1117">
        <v>0.14673732300685427</v>
      </c>
      <c r="CE1117">
        <v>83303.600000000006</v>
      </c>
      <c r="CF1117">
        <v>0</v>
      </c>
      <c r="CG1117">
        <v>0</v>
      </c>
      <c r="CH1117">
        <v>83303.600000000006</v>
      </c>
      <c r="CI1117">
        <v>484402</v>
      </c>
      <c r="CJ1117">
        <v>567705.59999999998</v>
      </c>
      <c r="CK1117">
        <v>3548.16</v>
      </c>
    </row>
    <row r="1118" spans="62:89" x14ac:dyDescent="0.25">
      <c r="BJ1118" s="1" t="s">
        <v>2356</v>
      </c>
      <c r="BK1118" s="1" t="s">
        <v>2357</v>
      </c>
      <c r="BL1118" s="1" t="str">
        <f>VLOOKUP(BK1118,INVENTARIOHABITTA[#All],8,FALSE)</f>
        <v>PREMIUM AAA</v>
      </c>
      <c r="BO1118" s="1" t="s">
        <v>3721</v>
      </c>
      <c r="BP1118" s="1" t="s">
        <v>8777</v>
      </c>
      <c r="BQ1118" s="1" t="s">
        <v>7638</v>
      </c>
      <c r="BR1118" s="1" t="s">
        <v>7650</v>
      </c>
      <c r="BS1118" s="1" t="s">
        <v>20</v>
      </c>
      <c r="BT1118">
        <v>42</v>
      </c>
      <c r="BU1118" s="1" t="s">
        <v>7</v>
      </c>
      <c r="BV1118" s="1" t="s">
        <v>1961</v>
      </c>
      <c r="BW1118">
        <v>160</v>
      </c>
      <c r="BX1118" s="1" t="s">
        <v>7764</v>
      </c>
      <c r="BY1118">
        <v>4480</v>
      </c>
      <c r="BZ1118">
        <v>716800</v>
      </c>
      <c r="CA1118">
        <v>0.2</v>
      </c>
      <c r="CB1118">
        <v>3584</v>
      </c>
      <c r="CC1118">
        <v>573440</v>
      </c>
      <c r="CD1118">
        <v>0.1</v>
      </c>
      <c r="CE1118">
        <v>57344</v>
      </c>
      <c r="CF1118">
        <v>0</v>
      </c>
      <c r="CG1118">
        <v>0</v>
      </c>
      <c r="CH1118">
        <v>57344</v>
      </c>
      <c r="CI1118">
        <v>516096</v>
      </c>
      <c r="CJ1118">
        <v>573440</v>
      </c>
      <c r="CK1118">
        <v>3584</v>
      </c>
    </row>
    <row r="1119" spans="62:89" x14ac:dyDescent="0.25">
      <c r="BJ1119" s="1" t="s">
        <v>2358</v>
      </c>
      <c r="BK1119" s="1" t="s">
        <v>2359</v>
      </c>
      <c r="BL1119" s="1" t="str">
        <f>VLOOKUP(BK1119,INVENTARIOHABITTA[#All],8,FALSE)</f>
        <v>PREMIUM AAA</v>
      </c>
      <c r="BO1119" s="1" t="s">
        <v>3723</v>
      </c>
      <c r="BP1119" s="1" t="s">
        <v>8778</v>
      </c>
      <c r="BQ1119" s="1" t="s">
        <v>7638</v>
      </c>
      <c r="BR1119" s="1" t="s">
        <v>7650</v>
      </c>
      <c r="BS1119" s="1" t="s">
        <v>20</v>
      </c>
      <c r="BT1119">
        <v>43</v>
      </c>
      <c r="BU1119" s="1" t="s">
        <v>7</v>
      </c>
      <c r="BV1119" s="1" t="s">
        <v>1961</v>
      </c>
      <c r="BW1119">
        <v>160</v>
      </c>
      <c r="BX1119" s="1" t="s">
        <v>7764</v>
      </c>
      <c r="BY1119">
        <v>4480</v>
      </c>
      <c r="BZ1119">
        <v>716800</v>
      </c>
      <c r="CA1119">
        <v>0.2</v>
      </c>
      <c r="CB1119">
        <v>3584</v>
      </c>
      <c r="CC1119">
        <v>573440</v>
      </c>
      <c r="CD1119">
        <v>0.1</v>
      </c>
      <c r="CE1119">
        <v>57344</v>
      </c>
      <c r="CF1119">
        <v>0</v>
      </c>
      <c r="CG1119">
        <v>0</v>
      </c>
      <c r="CH1119">
        <v>57344</v>
      </c>
      <c r="CI1119">
        <v>516096</v>
      </c>
      <c r="CJ1119">
        <v>573440</v>
      </c>
      <c r="CK1119">
        <v>3584</v>
      </c>
    </row>
    <row r="1120" spans="62:89" x14ac:dyDescent="0.25">
      <c r="BJ1120" s="1" t="s">
        <v>2360</v>
      </c>
      <c r="BK1120" s="1" t="s">
        <v>2361</v>
      </c>
      <c r="BL1120" s="1" t="str">
        <f>VLOOKUP(BK1120,INVENTARIOHABITTA[#All],8,FALSE)</f>
        <v>PREMIUM AAA</v>
      </c>
      <c r="BO1120" s="1" t="s">
        <v>3725</v>
      </c>
      <c r="BP1120" s="1" t="s">
        <v>8779</v>
      </c>
      <c r="BQ1120" s="1" t="s">
        <v>7638</v>
      </c>
      <c r="BR1120" s="1" t="s">
        <v>7650</v>
      </c>
      <c r="BS1120" s="1" t="s">
        <v>20</v>
      </c>
      <c r="BT1120">
        <v>44</v>
      </c>
      <c r="BU1120" s="1" t="s">
        <v>7</v>
      </c>
      <c r="BV1120" s="1" t="s">
        <v>1961</v>
      </c>
      <c r="BW1120">
        <v>160</v>
      </c>
      <c r="BX1120" s="1" t="s">
        <v>7764</v>
      </c>
      <c r="BY1120">
        <v>4480</v>
      </c>
      <c r="BZ1120">
        <v>716800</v>
      </c>
      <c r="CA1120">
        <v>0.25</v>
      </c>
      <c r="CB1120">
        <v>3360</v>
      </c>
      <c r="CC1120">
        <v>537600</v>
      </c>
      <c r="CD1120">
        <v>0.1</v>
      </c>
      <c r="CE1120">
        <v>53760</v>
      </c>
      <c r="CF1120">
        <v>0.2</v>
      </c>
      <c r="CG1120">
        <v>10752</v>
      </c>
      <c r="CH1120">
        <v>43008</v>
      </c>
      <c r="CI1120">
        <v>483840</v>
      </c>
      <c r="CJ1120">
        <v>526848</v>
      </c>
      <c r="CK1120">
        <v>3292.8</v>
      </c>
    </row>
    <row r="1121" spans="62:89" x14ac:dyDescent="0.25">
      <c r="BJ1121" s="1" t="s">
        <v>2362</v>
      </c>
      <c r="BK1121" s="1" t="s">
        <v>2363</v>
      </c>
      <c r="BL1121" s="1" t="str">
        <f>VLOOKUP(BK1121,INVENTARIOHABITTA[#All],8,FALSE)</f>
        <v>PREMIUM AAA</v>
      </c>
      <c r="BO1121" s="1" t="s">
        <v>3727</v>
      </c>
      <c r="BP1121" s="1" t="s">
        <v>8780</v>
      </c>
      <c r="BQ1121" s="1" t="s">
        <v>7638</v>
      </c>
      <c r="BR1121" s="1" t="s">
        <v>7650</v>
      </c>
      <c r="BS1121" s="1" t="s">
        <v>20</v>
      </c>
      <c r="BT1121">
        <v>45</v>
      </c>
      <c r="BU1121" s="1" t="s">
        <v>7</v>
      </c>
      <c r="BV1121" s="1" t="s">
        <v>146</v>
      </c>
      <c r="BW1121">
        <v>160</v>
      </c>
      <c r="BX1121" s="1" t="s">
        <v>46</v>
      </c>
      <c r="BY1121">
        <v>6510</v>
      </c>
      <c r="BZ1121">
        <v>1041600</v>
      </c>
      <c r="CA1121">
        <v>0.25</v>
      </c>
      <c r="CB1121">
        <v>4882.5</v>
      </c>
      <c r="CC1121">
        <v>781200</v>
      </c>
      <c r="CD1121">
        <v>0.1</v>
      </c>
      <c r="CE1121">
        <v>78120</v>
      </c>
      <c r="CF1121">
        <v>0.1</v>
      </c>
      <c r="CG1121">
        <v>7812</v>
      </c>
      <c r="CH1121">
        <v>70308</v>
      </c>
      <c r="CI1121">
        <v>703080</v>
      </c>
      <c r="CJ1121">
        <v>773388</v>
      </c>
      <c r="CK1121">
        <v>4833.6750000000002</v>
      </c>
    </row>
    <row r="1122" spans="62:89" x14ac:dyDescent="0.25">
      <c r="BJ1122" s="1" t="s">
        <v>2364</v>
      </c>
      <c r="BK1122" s="1" t="s">
        <v>2365</v>
      </c>
      <c r="BL1122" s="1" t="str">
        <f>VLOOKUP(BK1122,INVENTARIOHABITTA[#All],8,FALSE)</f>
        <v>PREMIUM AAA</v>
      </c>
      <c r="BP1122" s="1" t="s">
        <v>8780</v>
      </c>
      <c r="BQ1122" s="1" t="s">
        <v>7638</v>
      </c>
      <c r="BR1122" s="1" t="s">
        <v>7650</v>
      </c>
      <c r="BS1122" s="1" t="s">
        <v>20</v>
      </c>
      <c r="BT1122">
        <v>45</v>
      </c>
      <c r="BU1122" s="1" t="s">
        <v>7</v>
      </c>
      <c r="BV1122" s="1" t="s">
        <v>146</v>
      </c>
      <c r="BW1122">
        <v>160</v>
      </c>
      <c r="BX1122" s="1" t="s">
        <v>7764</v>
      </c>
      <c r="BY1122">
        <v>4700</v>
      </c>
      <c r="BZ1122">
        <v>752000</v>
      </c>
      <c r="CA1122">
        <v>0.25</v>
      </c>
      <c r="CB1122">
        <v>3525</v>
      </c>
      <c r="CC1122">
        <v>564000</v>
      </c>
      <c r="CD1122">
        <v>0.1</v>
      </c>
      <c r="CE1122">
        <v>56400</v>
      </c>
      <c r="CF1122">
        <v>0.1</v>
      </c>
      <c r="CG1122">
        <v>5640</v>
      </c>
      <c r="CH1122">
        <v>50760</v>
      </c>
      <c r="CI1122">
        <v>507600</v>
      </c>
      <c r="CJ1122">
        <v>558360</v>
      </c>
      <c r="CK1122">
        <v>3489.75</v>
      </c>
    </row>
    <row r="1123" spans="62:89" x14ac:dyDescent="0.25">
      <c r="BJ1123" s="1" t="s">
        <v>2366</v>
      </c>
      <c r="BK1123" s="1" t="s">
        <v>2367</v>
      </c>
      <c r="BL1123" s="1" t="str">
        <f>VLOOKUP(BK1123,INVENTARIOHABITTA[#All],8,FALSE)</f>
        <v>PREMIUM AAA</v>
      </c>
      <c r="BO1123" s="1" t="s">
        <v>3729</v>
      </c>
      <c r="BP1123" s="1" t="s">
        <v>8781</v>
      </c>
      <c r="BQ1123" s="1" t="s">
        <v>7638</v>
      </c>
      <c r="BR1123" s="1" t="s">
        <v>7650</v>
      </c>
      <c r="BS1123" s="1" t="s">
        <v>20</v>
      </c>
      <c r="BT1123">
        <v>46</v>
      </c>
      <c r="BU1123" s="1" t="s">
        <v>7</v>
      </c>
      <c r="BV1123" s="1" t="s">
        <v>146</v>
      </c>
      <c r="BW1123">
        <v>160</v>
      </c>
      <c r="BX1123" s="1" t="s">
        <v>7764</v>
      </c>
      <c r="BY1123">
        <v>4700</v>
      </c>
      <c r="BZ1123">
        <v>752000</v>
      </c>
      <c r="CA1123">
        <v>0.25</v>
      </c>
      <c r="CB1123">
        <v>3525</v>
      </c>
      <c r="CC1123">
        <v>564000</v>
      </c>
      <c r="CD1123">
        <v>0.1</v>
      </c>
      <c r="CE1123">
        <v>56400</v>
      </c>
      <c r="CF1123">
        <v>0.1</v>
      </c>
      <c r="CG1123">
        <v>5640</v>
      </c>
      <c r="CH1123">
        <v>50760</v>
      </c>
      <c r="CI1123">
        <v>507600</v>
      </c>
      <c r="CJ1123">
        <v>558360</v>
      </c>
      <c r="CK1123">
        <v>3489.75</v>
      </c>
    </row>
    <row r="1124" spans="62:89" x14ac:dyDescent="0.25">
      <c r="BJ1124" s="1" t="s">
        <v>2368</v>
      </c>
      <c r="BK1124" s="1" t="s">
        <v>2369</v>
      </c>
      <c r="BL1124" s="1" t="str">
        <f>VLOOKUP(BK1124,INVENTARIOHABITTA[#All],8,FALSE)</f>
        <v>PREMIUM AAA</v>
      </c>
      <c r="BP1124" s="1" t="s">
        <v>8782</v>
      </c>
      <c r="BQ1124" s="1" t="s">
        <v>7638</v>
      </c>
      <c r="BR1124" s="1" t="s">
        <v>7650</v>
      </c>
      <c r="BS1124" s="1" t="s">
        <v>20</v>
      </c>
      <c r="BT1124">
        <v>47</v>
      </c>
      <c r="BU1124" s="1" t="s">
        <v>7</v>
      </c>
      <c r="BV1124" s="1" t="s">
        <v>146</v>
      </c>
      <c r="BW1124">
        <v>160</v>
      </c>
      <c r="BX1124" s="1" t="s">
        <v>7764</v>
      </c>
      <c r="BY1124">
        <v>4700</v>
      </c>
      <c r="BZ1124">
        <v>752000</v>
      </c>
      <c r="CA1124">
        <v>0.25</v>
      </c>
      <c r="CB1124">
        <v>3525</v>
      </c>
      <c r="CC1124">
        <v>564000</v>
      </c>
      <c r="CD1124">
        <v>0.1</v>
      </c>
      <c r="CE1124">
        <v>56400</v>
      </c>
      <c r="CF1124">
        <v>0.2</v>
      </c>
      <c r="CG1124">
        <v>11280</v>
      </c>
      <c r="CH1124">
        <v>45120</v>
      </c>
      <c r="CI1124">
        <v>507600</v>
      </c>
      <c r="CJ1124">
        <v>552720</v>
      </c>
      <c r="CK1124">
        <v>3454.5</v>
      </c>
    </row>
    <row r="1125" spans="62:89" x14ac:dyDescent="0.25">
      <c r="BJ1125" s="1" t="s">
        <v>2370</v>
      </c>
      <c r="BK1125" s="1" t="s">
        <v>2371</v>
      </c>
      <c r="BL1125" s="1" t="str">
        <f>VLOOKUP(BK1125,INVENTARIOHABITTA[#All],8,FALSE)</f>
        <v>PREMIUM AAA</v>
      </c>
      <c r="BO1125" s="1" t="s">
        <v>3731</v>
      </c>
      <c r="BP1125" s="1" t="s">
        <v>8783</v>
      </c>
      <c r="BQ1125" s="1" t="s">
        <v>7638</v>
      </c>
      <c r="BR1125" s="1" t="s">
        <v>7650</v>
      </c>
      <c r="BS1125" s="1" t="s">
        <v>20</v>
      </c>
      <c r="BT1125" t="s">
        <v>7874</v>
      </c>
      <c r="BU1125" s="1" t="s">
        <v>7</v>
      </c>
      <c r="BV1125" s="1" t="s">
        <v>146</v>
      </c>
      <c r="BW1125">
        <v>160</v>
      </c>
      <c r="BX1125" s="1" t="s">
        <v>7764</v>
      </c>
      <c r="BY1125">
        <v>4700</v>
      </c>
      <c r="BZ1125">
        <v>752000</v>
      </c>
      <c r="CA1125">
        <v>0.25</v>
      </c>
      <c r="CB1125">
        <v>3525</v>
      </c>
      <c r="CC1125">
        <v>564000</v>
      </c>
      <c r="CD1125">
        <v>0.1</v>
      </c>
      <c r="CE1125">
        <v>56400</v>
      </c>
      <c r="CF1125">
        <v>0.2</v>
      </c>
      <c r="CG1125">
        <v>11280</v>
      </c>
      <c r="CH1125">
        <v>45120</v>
      </c>
      <c r="CI1125">
        <v>507600</v>
      </c>
      <c r="CJ1125">
        <v>552720</v>
      </c>
      <c r="CK1125">
        <v>3454.5</v>
      </c>
    </row>
    <row r="1126" spans="62:89" x14ac:dyDescent="0.25">
      <c r="BJ1126" s="1" t="s">
        <v>2372</v>
      </c>
      <c r="BK1126" s="1" t="s">
        <v>2373</v>
      </c>
      <c r="BL1126" s="1" t="str">
        <f>VLOOKUP(BK1126,INVENTARIOHABITTA[#All],8,FALSE)</f>
        <v>PREMIUM AAA</v>
      </c>
      <c r="BO1126" s="1" t="s">
        <v>3733</v>
      </c>
      <c r="BP1126" s="1" t="s">
        <v>8784</v>
      </c>
      <c r="BQ1126" s="1" t="s">
        <v>7638</v>
      </c>
      <c r="BR1126" s="1" t="s">
        <v>7650</v>
      </c>
      <c r="BS1126" s="1" t="s">
        <v>20</v>
      </c>
      <c r="BT1126">
        <v>48</v>
      </c>
      <c r="BU1126" s="1" t="s">
        <v>7</v>
      </c>
      <c r="BV1126" s="1" t="s">
        <v>146</v>
      </c>
      <c r="BW1126">
        <v>160</v>
      </c>
      <c r="BX1126" s="1" t="s">
        <v>7764</v>
      </c>
      <c r="BY1126">
        <v>4700</v>
      </c>
      <c r="BZ1126">
        <v>752000</v>
      </c>
      <c r="CA1126">
        <v>0.25</v>
      </c>
      <c r="CB1126">
        <v>3525</v>
      </c>
      <c r="CC1126">
        <v>564000</v>
      </c>
      <c r="CD1126">
        <v>0.1</v>
      </c>
      <c r="CE1126">
        <v>56400</v>
      </c>
      <c r="CF1126">
        <v>0.1</v>
      </c>
      <c r="CG1126">
        <v>5640</v>
      </c>
      <c r="CH1126">
        <v>50760</v>
      </c>
      <c r="CI1126">
        <v>507600</v>
      </c>
      <c r="CJ1126">
        <v>558360</v>
      </c>
      <c r="CK1126">
        <v>3489.75</v>
      </c>
    </row>
    <row r="1127" spans="62:89" x14ac:dyDescent="0.25">
      <c r="BJ1127" s="1" t="s">
        <v>2374</v>
      </c>
      <c r="BK1127" s="1" t="s">
        <v>2375</v>
      </c>
      <c r="BL1127" s="1" t="str">
        <f>VLOOKUP(BK1127,INVENTARIOHABITTA[#All],8,FALSE)</f>
        <v>PREMIUM AAA</v>
      </c>
      <c r="BO1127" s="1" t="s">
        <v>3735</v>
      </c>
      <c r="BP1127" s="1" t="s">
        <v>8785</v>
      </c>
      <c r="BQ1127" s="1" t="s">
        <v>7638</v>
      </c>
      <c r="BR1127" s="1" t="s">
        <v>7650</v>
      </c>
      <c r="BS1127" s="1" t="s">
        <v>20</v>
      </c>
      <c r="BT1127">
        <v>49</v>
      </c>
      <c r="BU1127" s="1" t="s">
        <v>7</v>
      </c>
      <c r="BV1127" s="1" t="s">
        <v>146</v>
      </c>
      <c r="BW1127">
        <v>160</v>
      </c>
      <c r="BX1127" s="1" t="s">
        <v>7764</v>
      </c>
      <c r="BY1127">
        <v>4700</v>
      </c>
      <c r="BZ1127">
        <v>752000</v>
      </c>
      <c r="CA1127">
        <v>0.25</v>
      </c>
      <c r="CB1127">
        <v>3525</v>
      </c>
      <c r="CC1127">
        <v>564000</v>
      </c>
      <c r="CD1127">
        <v>0.1</v>
      </c>
      <c r="CE1127">
        <v>56400</v>
      </c>
      <c r="CF1127">
        <v>0.2</v>
      </c>
      <c r="CG1127">
        <v>11280</v>
      </c>
      <c r="CH1127">
        <v>45120</v>
      </c>
      <c r="CI1127">
        <v>507600</v>
      </c>
      <c r="CJ1127">
        <v>552720</v>
      </c>
      <c r="CK1127">
        <v>3454.5</v>
      </c>
    </row>
    <row r="1128" spans="62:89" x14ac:dyDescent="0.25">
      <c r="BJ1128" s="1" t="s">
        <v>2376</v>
      </c>
      <c r="BK1128" s="1" t="s">
        <v>2377</v>
      </c>
      <c r="BL1128" s="1" t="str">
        <f>VLOOKUP(BK1128,INVENTARIOHABITTA[#All],8,FALSE)</f>
        <v>PREMIUM AAA</v>
      </c>
      <c r="BO1128" s="1" t="s">
        <v>3737</v>
      </c>
      <c r="BP1128" s="1" t="s">
        <v>8786</v>
      </c>
      <c r="BQ1128" s="1" t="s">
        <v>7638</v>
      </c>
      <c r="BR1128" s="1" t="s">
        <v>7650</v>
      </c>
      <c r="BS1128" s="1" t="s">
        <v>20</v>
      </c>
      <c r="BT1128">
        <v>50</v>
      </c>
      <c r="BU1128" s="1" t="s">
        <v>7</v>
      </c>
      <c r="BV1128" s="1" t="s">
        <v>1961</v>
      </c>
      <c r="BW1128">
        <v>160</v>
      </c>
      <c r="BX1128" s="1" t="s">
        <v>7764</v>
      </c>
      <c r="BY1128">
        <v>4480</v>
      </c>
      <c r="BZ1128">
        <v>716800</v>
      </c>
      <c r="CA1128">
        <v>0.25</v>
      </c>
      <c r="CB1128">
        <v>3360</v>
      </c>
      <c r="CC1128">
        <v>537600</v>
      </c>
      <c r="CD1128">
        <v>0.1</v>
      </c>
      <c r="CE1128">
        <v>53760</v>
      </c>
      <c r="CF1128">
        <v>0.1</v>
      </c>
      <c r="CG1128">
        <v>5376</v>
      </c>
      <c r="CH1128">
        <v>48384</v>
      </c>
      <c r="CI1128">
        <v>483840</v>
      </c>
      <c r="CJ1128">
        <v>532224</v>
      </c>
      <c r="CK1128">
        <v>3326.4</v>
      </c>
    </row>
    <row r="1129" spans="62:89" x14ac:dyDescent="0.25">
      <c r="BJ1129" s="1" t="s">
        <v>2378</v>
      </c>
      <c r="BK1129" s="1" t="s">
        <v>2379</v>
      </c>
      <c r="BL1129" s="1" t="str">
        <f>VLOOKUP(BK1129,INVENTARIOHABITTA[#All],8,FALSE)</f>
        <v>PREMIUM AAA</v>
      </c>
      <c r="BP1129" s="1" t="s">
        <v>8787</v>
      </c>
      <c r="BQ1129" s="1" t="s">
        <v>7638</v>
      </c>
      <c r="BR1129" s="1" t="s">
        <v>7650</v>
      </c>
      <c r="BS1129" s="1" t="s">
        <v>20</v>
      </c>
      <c r="BT1129">
        <v>51</v>
      </c>
      <c r="BU1129" s="1" t="s">
        <v>7</v>
      </c>
      <c r="BV1129" s="1" t="s">
        <v>171</v>
      </c>
      <c r="BW1129">
        <v>204.84</v>
      </c>
      <c r="BX1129" s="1" t="s">
        <v>7764</v>
      </c>
      <c r="BY1129">
        <v>4700</v>
      </c>
      <c r="BZ1129">
        <v>962748</v>
      </c>
      <c r="CA1129">
        <v>0.25</v>
      </c>
      <c r="CB1129">
        <v>3525</v>
      </c>
      <c r="CC1129">
        <v>722061</v>
      </c>
      <c r="CD1129">
        <v>0.1</v>
      </c>
      <c r="CE1129">
        <v>72206.100000000006</v>
      </c>
      <c r="CF1129">
        <v>0.2</v>
      </c>
      <c r="CG1129">
        <v>14441.220000000001</v>
      </c>
      <c r="CH1129">
        <v>57764.880000000005</v>
      </c>
      <c r="CI1129">
        <v>649854.9</v>
      </c>
      <c r="CJ1129">
        <v>707619.78</v>
      </c>
      <c r="CK1129">
        <v>3454.5</v>
      </c>
    </row>
    <row r="1130" spans="62:89" x14ac:dyDescent="0.25">
      <c r="BJ1130" s="1" t="s">
        <v>2380</v>
      </c>
      <c r="BK1130" s="1" t="s">
        <v>2381</v>
      </c>
      <c r="BL1130" s="1" t="str">
        <f>VLOOKUP(BK1130,INVENTARIOHABITTA[#All],8,FALSE)</f>
        <v>PREMIUM AAA</v>
      </c>
      <c r="BO1130" s="1" t="s">
        <v>3739</v>
      </c>
      <c r="BP1130" s="1" t="s">
        <v>8788</v>
      </c>
      <c r="BQ1130" s="1" t="s">
        <v>7638</v>
      </c>
      <c r="BR1130" s="1" t="s">
        <v>7650</v>
      </c>
      <c r="BS1130" s="1" t="s">
        <v>20</v>
      </c>
      <c r="BT1130" t="s">
        <v>8070</v>
      </c>
      <c r="BU1130" s="1" t="s">
        <v>7</v>
      </c>
      <c r="BV1130" s="1" t="s">
        <v>171</v>
      </c>
      <c r="BW1130">
        <v>222.09</v>
      </c>
      <c r="BX1130" s="1" t="s">
        <v>7764</v>
      </c>
      <c r="BY1130">
        <v>3454.5</v>
      </c>
      <c r="BZ1130">
        <v>767209.90500000003</v>
      </c>
      <c r="CA1130">
        <v>0</v>
      </c>
      <c r="CB1130">
        <v>3454.5</v>
      </c>
      <c r="CC1130">
        <v>767209.90500000003</v>
      </c>
      <c r="CD1130">
        <v>0.33847882868509099</v>
      </c>
      <c r="CE1130">
        <v>259684.30999999994</v>
      </c>
      <c r="CF1130">
        <v>0</v>
      </c>
      <c r="CG1130">
        <v>0</v>
      </c>
      <c r="CH1130">
        <v>259684.30999999994</v>
      </c>
      <c r="CI1130">
        <v>507525.59500000009</v>
      </c>
      <c r="CJ1130">
        <v>767209.90500000003</v>
      </c>
      <c r="CK1130">
        <v>3454.5</v>
      </c>
    </row>
    <row r="1131" spans="62:89" x14ac:dyDescent="0.25">
      <c r="BJ1131" s="1" t="s">
        <v>2382</v>
      </c>
      <c r="BK1131" s="1" t="s">
        <v>2383</v>
      </c>
      <c r="BL1131" s="1" t="str">
        <f>VLOOKUP(BK1131,INVENTARIOHABITTA[#All],8,FALSE)</f>
        <v>PREMIUM AAA</v>
      </c>
      <c r="BO1131" s="1" t="s">
        <v>3741</v>
      </c>
      <c r="BP1131" s="1" t="s">
        <v>8789</v>
      </c>
      <c r="BQ1131" s="1" t="s">
        <v>7638</v>
      </c>
      <c r="BR1131" s="1" t="s">
        <v>7650</v>
      </c>
      <c r="BS1131" s="1" t="s">
        <v>20</v>
      </c>
      <c r="BT1131">
        <v>52</v>
      </c>
      <c r="BU1131" s="1" t="s">
        <v>7</v>
      </c>
      <c r="BV1131" s="1" t="s">
        <v>146</v>
      </c>
      <c r="BW1131">
        <v>192.82</v>
      </c>
      <c r="BX1131" s="1" t="s">
        <v>7764</v>
      </c>
      <c r="BY1131">
        <v>4700</v>
      </c>
      <c r="BZ1131">
        <v>906254</v>
      </c>
      <c r="CA1131">
        <v>0.25</v>
      </c>
      <c r="CB1131">
        <v>3525</v>
      </c>
      <c r="CC1131">
        <v>679690.5</v>
      </c>
      <c r="CD1131">
        <v>0.1</v>
      </c>
      <c r="CE1131">
        <v>67969.05</v>
      </c>
      <c r="CF1131">
        <v>0.2</v>
      </c>
      <c r="CG1131">
        <v>13593.810000000001</v>
      </c>
      <c r="CH1131">
        <v>54375.240000000005</v>
      </c>
      <c r="CI1131">
        <v>611721.44999999995</v>
      </c>
      <c r="CJ1131">
        <v>666096.68999999994</v>
      </c>
      <c r="CK1131">
        <v>3454.5</v>
      </c>
    </row>
    <row r="1132" spans="62:89" x14ac:dyDescent="0.25">
      <c r="BJ1132" s="1" t="s">
        <v>2384</v>
      </c>
      <c r="BK1132" s="1" t="s">
        <v>2385</v>
      </c>
      <c r="BL1132" s="1" t="str">
        <f>VLOOKUP(BK1132,INVENTARIOHABITTA[#All],8,FALSE)</f>
        <v>PREMIUM AAA</v>
      </c>
      <c r="BO1132" s="1" t="s">
        <v>3743</v>
      </c>
      <c r="BP1132" s="1" t="s">
        <v>8790</v>
      </c>
      <c r="BQ1132" s="1" t="s">
        <v>7638</v>
      </c>
      <c r="BR1132" s="1" t="s">
        <v>7650</v>
      </c>
      <c r="BS1132" s="1" t="s">
        <v>20</v>
      </c>
      <c r="BT1132">
        <v>53</v>
      </c>
      <c r="BU1132" s="1" t="s">
        <v>7</v>
      </c>
      <c r="BV1132" s="1" t="s">
        <v>1961</v>
      </c>
      <c r="BW1132">
        <v>160</v>
      </c>
      <c r="BX1132" s="1" t="s">
        <v>7764</v>
      </c>
      <c r="BY1132">
        <v>4480</v>
      </c>
      <c r="BZ1132">
        <v>716800</v>
      </c>
      <c r="CA1132">
        <v>0.25</v>
      </c>
      <c r="CB1132">
        <v>3360</v>
      </c>
      <c r="CC1132">
        <v>537600</v>
      </c>
      <c r="CD1132">
        <v>0.1</v>
      </c>
      <c r="CE1132">
        <v>53760</v>
      </c>
      <c r="CF1132">
        <v>0.1</v>
      </c>
      <c r="CG1132">
        <v>5376</v>
      </c>
      <c r="CH1132">
        <v>48384</v>
      </c>
      <c r="CI1132">
        <v>483840</v>
      </c>
      <c r="CJ1132">
        <v>532224</v>
      </c>
      <c r="CK1132">
        <v>3326.4</v>
      </c>
    </row>
    <row r="1133" spans="62:89" x14ac:dyDescent="0.25">
      <c r="BJ1133" s="1" t="s">
        <v>2386</v>
      </c>
      <c r="BK1133" s="1" t="s">
        <v>2387</v>
      </c>
      <c r="BL1133" s="1" t="str">
        <f>VLOOKUP(BK1133,INVENTARIOHABITTA[#All],8,FALSE)</f>
        <v>PREMIUM AAA</v>
      </c>
      <c r="BO1133" s="1" t="s">
        <v>3745</v>
      </c>
      <c r="BP1133" s="1" t="s">
        <v>8791</v>
      </c>
      <c r="BQ1133" s="1" t="s">
        <v>7638</v>
      </c>
      <c r="BR1133" s="1" t="s">
        <v>7650</v>
      </c>
      <c r="BS1133" s="1" t="s">
        <v>20</v>
      </c>
      <c r="BT1133">
        <v>54</v>
      </c>
      <c r="BU1133" s="1" t="s">
        <v>7</v>
      </c>
      <c r="BV1133" s="1" t="s">
        <v>1961</v>
      </c>
      <c r="BW1133">
        <v>160</v>
      </c>
      <c r="BX1133" s="1" t="s">
        <v>7764</v>
      </c>
      <c r="BY1133">
        <v>4480</v>
      </c>
      <c r="BZ1133">
        <v>716800</v>
      </c>
      <c r="CA1133">
        <v>0.25</v>
      </c>
      <c r="CB1133">
        <v>3360</v>
      </c>
      <c r="CC1133">
        <v>537600</v>
      </c>
      <c r="CD1133">
        <v>1.8601190476190476E-2</v>
      </c>
      <c r="CE1133">
        <v>10000</v>
      </c>
      <c r="CF1133">
        <v>0</v>
      </c>
      <c r="CG1133">
        <v>0</v>
      </c>
      <c r="CH1133">
        <v>10000</v>
      </c>
      <c r="CI1133">
        <v>527600</v>
      </c>
      <c r="CJ1133">
        <v>537600</v>
      </c>
      <c r="CK1133">
        <v>3360</v>
      </c>
    </row>
    <row r="1134" spans="62:89" x14ac:dyDescent="0.25">
      <c r="BJ1134" s="1" t="s">
        <v>2388</v>
      </c>
      <c r="BK1134" s="1" t="s">
        <v>2389</v>
      </c>
      <c r="BL1134" s="1" t="str">
        <f>VLOOKUP(BK1134,INVENTARIOHABITTA[#All],8,FALSE)</f>
        <v>PREMIUM AAA</v>
      </c>
      <c r="BO1134" s="1" t="s">
        <v>3747</v>
      </c>
      <c r="BP1134" s="1" t="s">
        <v>8792</v>
      </c>
      <c r="BQ1134" s="1" t="s">
        <v>7638</v>
      </c>
      <c r="BR1134" s="1" t="s">
        <v>7650</v>
      </c>
      <c r="BS1134" s="1" t="s">
        <v>20</v>
      </c>
      <c r="BT1134">
        <v>55</v>
      </c>
      <c r="BU1134" s="1" t="s">
        <v>7</v>
      </c>
      <c r="BV1134" s="1" t="s">
        <v>1961</v>
      </c>
      <c r="BW1134">
        <v>160</v>
      </c>
      <c r="BX1134" s="1" t="s">
        <v>7764</v>
      </c>
      <c r="BY1134">
        <v>4480</v>
      </c>
      <c r="BZ1134">
        <v>716800</v>
      </c>
      <c r="CA1134">
        <v>0.2</v>
      </c>
      <c r="CB1134">
        <v>3584</v>
      </c>
      <c r="CC1134">
        <v>573440</v>
      </c>
      <c r="CD1134">
        <v>0.1</v>
      </c>
      <c r="CE1134">
        <v>57344</v>
      </c>
      <c r="CF1134">
        <v>0.1</v>
      </c>
      <c r="CG1134">
        <v>5734.4000000000005</v>
      </c>
      <c r="CH1134">
        <v>51609.599999999999</v>
      </c>
      <c r="CI1134">
        <v>516096</v>
      </c>
      <c r="CJ1134">
        <v>567705.59999999998</v>
      </c>
      <c r="CK1134">
        <v>3548.16</v>
      </c>
    </row>
    <row r="1135" spans="62:89" x14ac:dyDescent="0.25">
      <c r="BJ1135" s="1" t="s">
        <v>2390</v>
      </c>
      <c r="BK1135" s="1" t="s">
        <v>2391</v>
      </c>
      <c r="BL1135" s="1" t="str">
        <f>VLOOKUP(BK1135,INVENTARIOHABITTA[#All],8,FALSE)</f>
        <v>PREMIUM AA</v>
      </c>
      <c r="BO1135" s="1" t="s">
        <v>3749</v>
      </c>
      <c r="BP1135" s="1" t="s">
        <v>8793</v>
      </c>
      <c r="BQ1135" s="1" t="s">
        <v>7638</v>
      </c>
      <c r="BR1135" s="1" t="s">
        <v>7650</v>
      </c>
      <c r="BS1135" s="1" t="s">
        <v>20</v>
      </c>
      <c r="BT1135">
        <v>56</v>
      </c>
      <c r="BU1135" s="1" t="s">
        <v>7</v>
      </c>
      <c r="BV1135" s="1" t="s">
        <v>1961</v>
      </c>
      <c r="BW1135">
        <v>160</v>
      </c>
      <c r="BX1135" s="1" t="s">
        <v>7642</v>
      </c>
      <c r="BY1135">
        <v>5770.3</v>
      </c>
      <c r="BZ1135">
        <v>923248</v>
      </c>
      <c r="CA1135">
        <v>0.3</v>
      </c>
      <c r="CB1135">
        <v>4039.21</v>
      </c>
      <c r="CC1135">
        <v>646273.6</v>
      </c>
      <c r="CD1135">
        <v>0.1</v>
      </c>
      <c r="CE1135">
        <v>64627.360000000001</v>
      </c>
      <c r="CF1135">
        <v>0.1</v>
      </c>
      <c r="CG1135">
        <v>6462.7360000000008</v>
      </c>
      <c r="CH1135">
        <v>58164.623999999996</v>
      </c>
      <c r="CI1135">
        <v>581646.24</v>
      </c>
      <c r="CJ1135">
        <v>639810.86399999994</v>
      </c>
      <c r="CK1135">
        <v>3998.8178999999996</v>
      </c>
    </row>
    <row r="1136" spans="62:89" x14ac:dyDescent="0.25">
      <c r="BJ1136" s="1" t="s">
        <v>2392</v>
      </c>
      <c r="BK1136" s="1" t="s">
        <v>2393</v>
      </c>
      <c r="BL1136" s="1" t="str">
        <f>VLOOKUP(BK1136,INVENTARIOHABITTA[#All],8,FALSE)</f>
        <v>PREMIUM AAA</v>
      </c>
      <c r="BP1136" s="1" t="s">
        <v>8793</v>
      </c>
      <c r="BQ1136" s="1" t="s">
        <v>7638</v>
      </c>
      <c r="BR1136" s="1" t="s">
        <v>7650</v>
      </c>
      <c r="BS1136" s="1" t="s">
        <v>20</v>
      </c>
      <c r="BT1136">
        <v>56</v>
      </c>
      <c r="BU1136" s="1" t="s">
        <v>7</v>
      </c>
      <c r="BV1136" s="1" t="s">
        <v>1961</v>
      </c>
      <c r="BW1136">
        <v>160</v>
      </c>
      <c r="BX1136" s="1" t="s">
        <v>7764</v>
      </c>
      <c r="BY1136">
        <v>4480</v>
      </c>
      <c r="BZ1136">
        <v>716800</v>
      </c>
      <c r="CA1136">
        <v>0.2</v>
      </c>
      <c r="CB1136">
        <v>3584</v>
      </c>
      <c r="CC1136">
        <v>573440</v>
      </c>
      <c r="CD1136">
        <v>0.1</v>
      </c>
      <c r="CE1136">
        <v>57344</v>
      </c>
      <c r="CF1136">
        <v>0</v>
      </c>
      <c r="CG1136">
        <v>0</v>
      </c>
      <c r="CH1136">
        <v>57344</v>
      </c>
      <c r="CI1136">
        <v>516096</v>
      </c>
      <c r="CJ1136">
        <v>573440</v>
      </c>
      <c r="CK1136">
        <v>3584</v>
      </c>
    </row>
    <row r="1137" spans="62:89" x14ac:dyDescent="0.25">
      <c r="BJ1137" s="1" t="s">
        <v>2394</v>
      </c>
      <c r="BK1137" s="1" t="s">
        <v>2395</v>
      </c>
      <c r="BL1137" s="1" t="str">
        <f>VLOOKUP(BK1137,INVENTARIOHABITTA[#All],8,FALSE)</f>
        <v>PREMIUM AAA</v>
      </c>
      <c r="BO1137" s="1" t="s">
        <v>3751</v>
      </c>
      <c r="BP1137" s="1" t="s">
        <v>8794</v>
      </c>
      <c r="BQ1137" s="1" t="s">
        <v>7638</v>
      </c>
      <c r="BR1137" s="1" t="s">
        <v>7650</v>
      </c>
      <c r="BS1137" s="1" t="s">
        <v>20</v>
      </c>
      <c r="BT1137">
        <v>57</v>
      </c>
      <c r="BU1137" s="1" t="s">
        <v>7</v>
      </c>
      <c r="BV1137" s="1" t="s">
        <v>1961</v>
      </c>
      <c r="BW1137">
        <v>160</v>
      </c>
      <c r="BX1137" s="1" t="s">
        <v>7764</v>
      </c>
      <c r="BY1137">
        <v>4480</v>
      </c>
      <c r="BZ1137">
        <v>716800</v>
      </c>
      <c r="CA1137">
        <v>0.25</v>
      </c>
      <c r="CB1137">
        <v>3360</v>
      </c>
      <c r="CC1137">
        <v>537600</v>
      </c>
      <c r="CD1137">
        <v>0.10000040922619048</v>
      </c>
      <c r="CE1137">
        <v>53760.22</v>
      </c>
      <c r="CF1137">
        <v>0.1</v>
      </c>
      <c r="CG1137">
        <v>5376.0220000000008</v>
      </c>
      <c r="CH1137">
        <v>48384.198000000004</v>
      </c>
      <c r="CI1137">
        <v>483839.80000000005</v>
      </c>
      <c r="CJ1137">
        <v>532223.99800000002</v>
      </c>
      <c r="CK1137">
        <v>3326.3999875</v>
      </c>
    </row>
    <row r="1138" spans="62:89" x14ac:dyDescent="0.25">
      <c r="BJ1138" s="1" t="s">
        <v>2396</v>
      </c>
      <c r="BK1138" s="1" t="s">
        <v>2397</v>
      </c>
      <c r="BL1138" s="1" t="str">
        <f>VLOOKUP(BK1138,INVENTARIOHABITTA[#All],8,FALSE)</f>
        <v>PREMIUM AAA</v>
      </c>
      <c r="BO1138" s="1" t="s">
        <v>3753</v>
      </c>
      <c r="BP1138" s="1" t="s">
        <v>8795</v>
      </c>
      <c r="BQ1138" s="1" t="s">
        <v>7638</v>
      </c>
      <c r="BR1138" s="1" t="s">
        <v>7650</v>
      </c>
      <c r="BS1138" s="1" t="s">
        <v>20</v>
      </c>
      <c r="BT1138">
        <v>58</v>
      </c>
      <c r="BU1138" s="1" t="s">
        <v>7</v>
      </c>
      <c r="BV1138" s="1" t="s">
        <v>1961</v>
      </c>
      <c r="BW1138">
        <v>160</v>
      </c>
      <c r="BX1138" s="1" t="s">
        <v>7764</v>
      </c>
      <c r="BY1138">
        <v>4480</v>
      </c>
      <c r="BZ1138">
        <v>716800</v>
      </c>
      <c r="CA1138">
        <v>0.25</v>
      </c>
      <c r="CB1138">
        <v>3360</v>
      </c>
      <c r="CC1138">
        <v>537600</v>
      </c>
      <c r="CD1138">
        <v>0.1</v>
      </c>
      <c r="CE1138">
        <v>53760</v>
      </c>
      <c r="CF1138">
        <v>0.1</v>
      </c>
      <c r="CG1138">
        <v>5376</v>
      </c>
      <c r="CH1138">
        <v>48384</v>
      </c>
      <c r="CI1138">
        <v>483840</v>
      </c>
      <c r="CJ1138">
        <v>532224</v>
      </c>
      <c r="CK1138">
        <v>3326.4</v>
      </c>
    </row>
    <row r="1139" spans="62:89" x14ac:dyDescent="0.25">
      <c r="BJ1139" s="1" t="s">
        <v>2398</v>
      </c>
      <c r="BK1139" s="1" t="s">
        <v>2399</v>
      </c>
      <c r="BL1139" s="1" t="str">
        <f>VLOOKUP(BK1139,INVENTARIOHABITTA[#All],8,FALSE)</f>
        <v>PREMIUM AAA</v>
      </c>
      <c r="BO1139" s="1" t="s">
        <v>3755</v>
      </c>
      <c r="BP1139" s="1" t="s">
        <v>8796</v>
      </c>
      <c r="BQ1139" s="1" t="s">
        <v>7638</v>
      </c>
      <c r="BR1139" s="1" t="s">
        <v>7650</v>
      </c>
      <c r="BS1139" s="1" t="s">
        <v>20</v>
      </c>
      <c r="BT1139">
        <v>59</v>
      </c>
      <c r="BU1139" s="1" t="s">
        <v>7</v>
      </c>
      <c r="BV1139" s="1" t="s">
        <v>146</v>
      </c>
      <c r="BW1139">
        <v>164.84</v>
      </c>
      <c r="BX1139" s="1" t="s">
        <v>7764</v>
      </c>
      <c r="BY1139">
        <v>4700</v>
      </c>
      <c r="BZ1139">
        <v>774748</v>
      </c>
      <c r="CA1139">
        <v>0.2</v>
      </c>
      <c r="CB1139">
        <v>3760</v>
      </c>
      <c r="CC1139">
        <v>619798.4</v>
      </c>
      <c r="CD1139">
        <v>0.1</v>
      </c>
      <c r="CE1139">
        <v>61979.840000000004</v>
      </c>
      <c r="CF1139">
        <v>0.1</v>
      </c>
      <c r="CG1139">
        <v>6197.9840000000004</v>
      </c>
      <c r="CH1139">
        <v>55781.856</v>
      </c>
      <c r="CI1139">
        <v>557818.56000000006</v>
      </c>
      <c r="CJ1139">
        <v>613600.41600000008</v>
      </c>
      <c r="CK1139">
        <v>3722.4000000000005</v>
      </c>
    </row>
    <row r="1140" spans="62:89" x14ac:dyDescent="0.25">
      <c r="BJ1140" s="1" t="s">
        <v>2400</v>
      </c>
      <c r="BK1140" s="1" t="s">
        <v>2401</v>
      </c>
      <c r="BL1140" s="1" t="str">
        <f>VLOOKUP(BK1140,INVENTARIOHABITTA[#All],8,FALSE)</f>
        <v>PREMIUM AAA</v>
      </c>
      <c r="BO1140" s="1" t="s">
        <v>3757</v>
      </c>
      <c r="BP1140" s="1" t="s">
        <v>8797</v>
      </c>
      <c r="BQ1140" s="1" t="s">
        <v>7638</v>
      </c>
      <c r="BR1140" s="1" t="s">
        <v>7650</v>
      </c>
      <c r="BS1140" s="1" t="s">
        <v>20</v>
      </c>
      <c r="BT1140">
        <v>60</v>
      </c>
      <c r="BU1140" s="1" t="s">
        <v>7</v>
      </c>
      <c r="BV1140" s="1" t="s">
        <v>146</v>
      </c>
      <c r="BW1140">
        <v>150.52000000000001</v>
      </c>
      <c r="BX1140" s="1" t="s">
        <v>7764</v>
      </c>
      <c r="BY1140">
        <v>4700</v>
      </c>
      <c r="BZ1140">
        <v>707444</v>
      </c>
      <c r="CA1140">
        <v>0.25</v>
      </c>
      <c r="CB1140">
        <v>3525</v>
      </c>
      <c r="CC1140">
        <v>530583</v>
      </c>
      <c r="CD1140">
        <v>0.1</v>
      </c>
      <c r="CE1140">
        <v>53058.3</v>
      </c>
      <c r="CF1140">
        <v>0.2</v>
      </c>
      <c r="CG1140">
        <v>10611.660000000002</v>
      </c>
      <c r="CH1140">
        <v>42446.64</v>
      </c>
      <c r="CI1140">
        <v>477524.7</v>
      </c>
      <c r="CJ1140">
        <v>519971.34</v>
      </c>
      <c r="CK1140">
        <v>3454.5</v>
      </c>
    </row>
    <row r="1141" spans="62:89" x14ac:dyDescent="0.25">
      <c r="BJ1141" s="1" t="s">
        <v>2402</v>
      </c>
      <c r="BK1141" s="1" t="s">
        <v>2403</v>
      </c>
      <c r="BL1141" s="1" t="str">
        <f>VLOOKUP(BK1141,INVENTARIOHABITTA[#All],8,FALSE)</f>
        <v>PREMIUM AAA</v>
      </c>
      <c r="BO1141" s="1" t="s">
        <v>3759</v>
      </c>
      <c r="BP1141" s="1" t="s">
        <v>8798</v>
      </c>
      <c r="BQ1141" s="1" t="s">
        <v>7638</v>
      </c>
      <c r="BR1141" s="1" t="s">
        <v>7650</v>
      </c>
      <c r="BS1141" s="1" t="s">
        <v>20</v>
      </c>
      <c r="BT1141">
        <v>61</v>
      </c>
      <c r="BU1141" s="1" t="s">
        <v>7</v>
      </c>
      <c r="BV1141" s="1" t="s">
        <v>1961</v>
      </c>
      <c r="BW1141">
        <v>140</v>
      </c>
      <c r="BX1141" s="1" t="s">
        <v>7764</v>
      </c>
      <c r="BY1141">
        <v>4480</v>
      </c>
      <c r="BZ1141">
        <v>627200</v>
      </c>
      <c r="CA1141">
        <v>0.25</v>
      </c>
      <c r="CB1141">
        <v>3360</v>
      </c>
      <c r="CC1141">
        <v>470400</v>
      </c>
      <c r="CD1141">
        <v>0.1</v>
      </c>
      <c r="CE1141">
        <v>47040</v>
      </c>
      <c r="CF1141">
        <v>0.2</v>
      </c>
      <c r="CG1141">
        <v>9408</v>
      </c>
      <c r="CH1141">
        <v>37632</v>
      </c>
      <c r="CI1141">
        <v>423360</v>
      </c>
      <c r="CJ1141">
        <v>460992</v>
      </c>
      <c r="CK1141">
        <v>3292.8</v>
      </c>
    </row>
    <row r="1142" spans="62:89" x14ac:dyDescent="0.25">
      <c r="BJ1142" s="1" t="s">
        <v>2404</v>
      </c>
      <c r="BK1142" s="1" t="s">
        <v>2405</v>
      </c>
      <c r="BL1142" s="1" t="str">
        <f>VLOOKUP(BK1142,INVENTARIOHABITTA[#All],8,FALSE)</f>
        <v>PREMIUM AAA</v>
      </c>
      <c r="BO1142" s="1" t="s">
        <v>3761</v>
      </c>
      <c r="BP1142" s="1" t="s">
        <v>8799</v>
      </c>
      <c r="BQ1142" s="1" t="s">
        <v>7638</v>
      </c>
      <c r="BR1142" s="1" t="s">
        <v>7650</v>
      </c>
      <c r="BS1142" s="1" t="s">
        <v>20</v>
      </c>
      <c r="BT1142">
        <v>62</v>
      </c>
      <c r="BU1142" s="1" t="s">
        <v>7</v>
      </c>
      <c r="BV1142" s="1" t="s">
        <v>1961</v>
      </c>
      <c r="BW1142">
        <v>140</v>
      </c>
      <c r="BX1142" s="1" t="s">
        <v>7764</v>
      </c>
      <c r="BY1142">
        <v>4480</v>
      </c>
      <c r="BZ1142">
        <v>627200</v>
      </c>
      <c r="CA1142">
        <v>0.25</v>
      </c>
      <c r="CB1142">
        <v>3360</v>
      </c>
      <c r="CC1142">
        <v>470400</v>
      </c>
      <c r="CD1142">
        <v>0.1</v>
      </c>
      <c r="CE1142">
        <v>47040</v>
      </c>
      <c r="CF1142">
        <v>0.2</v>
      </c>
      <c r="CG1142">
        <v>9408</v>
      </c>
      <c r="CH1142">
        <v>37632</v>
      </c>
      <c r="CI1142">
        <v>423360</v>
      </c>
      <c r="CJ1142">
        <v>460992</v>
      </c>
      <c r="CK1142">
        <v>3292.8</v>
      </c>
    </row>
    <row r="1143" spans="62:89" x14ac:dyDescent="0.25">
      <c r="BJ1143" s="1" t="s">
        <v>2406</v>
      </c>
      <c r="BK1143" s="1" t="s">
        <v>2407</v>
      </c>
      <c r="BL1143" s="1" t="str">
        <f>VLOOKUP(BK1143,INVENTARIOHABITTA[#All],8,FALSE)</f>
        <v>PREMIUM AAA</v>
      </c>
      <c r="BO1143" s="1" t="s">
        <v>3763</v>
      </c>
      <c r="BP1143" s="1" t="s">
        <v>8800</v>
      </c>
      <c r="BQ1143" s="1" t="s">
        <v>7638</v>
      </c>
      <c r="BR1143" s="1" t="s">
        <v>7650</v>
      </c>
      <c r="BS1143" s="1" t="s">
        <v>20</v>
      </c>
      <c r="BT1143">
        <v>63</v>
      </c>
      <c r="BU1143" s="1" t="s">
        <v>7</v>
      </c>
      <c r="BV1143" s="1" t="s">
        <v>1961</v>
      </c>
      <c r="BW1143">
        <v>140</v>
      </c>
      <c r="BX1143" s="1" t="s">
        <v>7764</v>
      </c>
      <c r="BY1143">
        <v>4480</v>
      </c>
      <c r="BZ1143">
        <v>627200</v>
      </c>
      <c r="CA1143">
        <v>0.25</v>
      </c>
      <c r="CB1143">
        <v>3360</v>
      </c>
      <c r="CC1143">
        <v>470400</v>
      </c>
      <c r="CD1143">
        <v>0.1</v>
      </c>
      <c r="CE1143">
        <v>47040</v>
      </c>
      <c r="CF1143">
        <v>0.2</v>
      </c>
      <c r="CG1143">
        <v>9408</v>
      </c>
      <c r="CH1143">
        <v>37632</v>
      </c>
      <c r="CI1143">
        <v>423360</v>
      </c>
      <c r="CJ1143">
        <v>460992</v>
      </c>
      <c r="CK1143">
        <v>3292.8</v>
      </c>
    </row>
    <row r="1144" spans="62:89" x14ac:dyDescent="0.25">
      <c r="BJ1144" s="1" t="s">
        <v>2408</v>
      </c>
      <c r="BK1144" s="1" t="s">
        <v>2409</v>
      </c>
      <c r="BL1144" s="1" t="str">
        <f>VLOOKUP(BK1144,INVENTARIOHABITTA[#All],8,FALSE)</f>
        <v xml:space="preserve">ESTANDAR A </v>
      </c>
      <c r="BO1144" s="1" t="s">
        <v>3765</v>
      </c>
      <c r="BP1144" s="1" t="s">
        <v>8801</v>
      </c>
      <c r="BQ1144" s="1" t="s">
        <v>7638</v>
      </c>
      <c r="BR1144" s="1" t="s">
        <v>7650</v>
      </c>
      <c r="BS1144" s="1" t="s">
        <v>20</v>
      </c>
      <c r="BT1144">
        <v>64</v>
      </c>
      <c r="BU1144" s="1" t="s">
        <v>7</v>
      </c>
      <c r="BV1144" s="1" t="s">
        <v>1961</v>
      </c>
      <c r="BW1144">
        <v>140</v>
      </c>
      <c r="BX1144" s="1" t="s">
        <v>7764</v>
      </c>
      <c r="BY1144">
        <v>4480</v>
      </c>
      <c r="BZ1144">
        <v>627200</v>
      </c>
      <c r="CA1144">
        <v>0.25</v>
      </c>
      <c r="CB1144">
        <v>3360</v>
      </c>
      <c r="CC1144">
        <v>470400</v>
      </c>
      <c r="CD1144">
        <v>0.1</v>
      </c>
      <c r="CE1144">
        <v>47040</v>
      </c>
      <c r="CF1144">
        <v>0.2</v>
      </c>
      <c r="CG1144">
        <v>9408</v>
      </c>
      <c r="CH1144">
        <v>37632</v>
      </c>
      <c r="CI1144">
        <v>423360</v>
      </c>
      <c r="CJ1144">
        <v>460992</v>
      </c>
      <c r="CK1144">
        <v>3292.8</v>
      </c>
    </row>
    <row r="1145" spans="62:89" x14ac:dyDescent="0.25">
      <c r="BJ1145" s="1" t="s">
        <v>2410</v>
      </c>
      <c r="BK1145" s="1" t="s">
        <v>2411</v>
      </c>
      <c r="BL1145" s="1" t="str">
        <f>VLOOKUP(BK1145,INVENTARIOHABITTA[#All],8,FALSE)</f>
        <v xml:space="preserve">ESTANDAR A </v>
      </c>
      <c r="BO1145" s="1" t="s">
        <v>3767</v>
      </c>
      <c r="BP1145" s="1" t="s">
        <v>8802</v>
      </c>
      <c r="BQ1145" s="1" t="s">
        <v>7638</v>
      </c>
      <c r="BR1145" s="1" t="s">
        <v>7650</v>
      </c>
      <c r="BS1145" s="1" t="s">
        <v>20</v>
      </c>
      <c r="BT1145">
        <v>65</v>
      </c>
      <c r="BU1145" s="1" t="s">
        <v>7</v>
      </c>
      <c r="BV1145" s="1" t="s">
        <v>146</v>
      </c>
      <c r="BW1145">
        <v>150.5</v>
      </c>
      <c r="BX1145" s="1" t="s">
        <v>7764</v>
      </c>
      <c r="BY1145">
        <v>4700</v>
      </c>
      <c r="BZ1145">
        <v>707350</v>
      </c>
      <c r="CA1145">
        <v>0.25</v>
      </c>
      <c r="CB1145">
        <v>3525</v>
      </c>
      <c r="CC1145">
        <v>530512.5</v>
      </c>
      <c r="CD1145">
        <v>0.1</v>
      </c>
      <c r="CE1145">
        <v>53051.25</v>
      </c>
      <c r="CF1145">
        <v>0.2</v>
      </c>
      <c r="CG1145">
        <v>10610.25</v>
      </c>
      <c r="CH1145">
        <v>42441</v>
      </c>
      <c r="CI1145">
        <v>477461.25</v>
      </c>
      <c r="CJ1145">
        <v>519902.25</v>
      </c>
      <c r="CK1145">
        <v>3454.5</v>
      </c>
    </row>
    <row r="1146" spans="62:89" x14ac:dyDescent="0.25">
      <c r="BJ1146" s="1" t="s">
        <v>2412</v>
      </c>
      <c r="BK1146" s="1" t="s">
        <v>2413</v>
      </c>
      <c r="BL1146" s="1" t="str">
        <f>VLOOKUP(BK1146,INVENTARIOHABITTA[#All],8,FALSE)</f>
        <v xml:space="preserve">ESTANDAR A </v>
      </c>
      <c r="BO1146" s="1" t="s">
        <v>3769</v>
      </c>
      <c r="BP1146" s="1" t="s">
        <v>8803</v>
      </c>
      <c r="BQ1146" s="1" t="s">
        <v>7638</v>
      </c>
      <c r="BR1146" s="1" t="s">
        <v>7650</v>
      </c>
      <c r="BS1146" s="1" t="s">
        <v>20</v>
      </c>
      <c r="BT1146">
        <v>66</v>
      </c>
      <c r="BU1146" s="1" t="s">
        <v>7</v>
      </c>
      <c r="BV1146" s="1" t="s">
        <v>146</v>
      </c>
      <c r="BW1146">
        <v>157.5</v>
      </c>
      <c r="BX1146" s="1" t="s">
        <v>7764</v>
      </c>
      <c r="BY1146">
        <v>4700</v>
      </c>
      <c r="BZ1146">
        <v>740250</v>
      </c>
      <c r="CA1146">
        <v>0.25</v>
      </c>
      <c r="CB1146">
        <v>3525</v>
      </c>
      <c r="CC1146">
        <v>555187.5</v>
      </c>
      <c r="CD1146">
        <v>0.1</v>
      </c>
      <c r="CE1146">
        <v>55518.75</v>
      </c>
      <c r="CF1146">
        <v>0.1</v>
      </c>
      <c r="CG1146">
        <v>5551.875</v>
      </c>
      <c r="CH1146">
        <v>49966.875</v>
      </c>
      <c r="CI1146">
        <v>499668.75</v>
      </c>
      <c r="CJ1146">
        <v>549635.625</v>
      </c>
      <c r="CK1146">
        <v>3489.75</v>
      </c>
    </row>
    <row r="1147" spans="62:89" x14ac:dyDescent="0.25">
      <c r="BJ1147" s="1" t="s">
        <v>2414</v>
      </c>
      <c r="BK1147" s="1" t="s">
        <v>2415</v>
      </c>
      <c r="BL1147" s="1" t="str">
        <f>VLOOKUP(BK1147,INVENTARIOHABITTA[#All],8,FALSE)</f>
        <v xml:space="preserve">ESTANDAR A </v>
      </c>
      <c r="BO1147" s="1" t="s">
        <v>3771</v>
      </c>
      <c r="BP1147" s="1" t="s">
        <v>8804</v>
      </c>
      <c r="BQ1147" s="1" t="s">
        <v>7638</v>
      </c>
      <c r="BR1147" s="1" t="s">
        <v>7650</v>
      </c>
      <c r="BS1147" s="1" t="s">
        <v>20</v>
      </c>
      <c r="BT1147">
        <v>67</v>
      </c>
      <c r="BU1147" s="1" t="s">
        <v>7</v>
      </c>
      <c r="BV1147" s="1" t="s">
        <v>146</v>
      </c>
      <c r="BW1147">
        <v>157.5</v>
      </c>
      <c r="BX1147" s="1" t="s">
        <v>8292</v>
      </c>
      <c r="BY1147">
        <v>5029</v>
      </c>
      <c r="BZ1147">
        <v>792067.5</v>
      </c>
      <c r="CA1147">
        <v>0.25</v>
      </c>
      <c r="CB1147">
        <v>3771.75</v>
      </c>
      <c r="CC1147">
        <v>594050.625</v>
      </c>
      <c r="CD1147">
        <v>0.1</v>
      </c>
      <c r="CE1147">
        <v>59405.0625</v>
      </c>
      <c r="CF1147">
        <v>0.1</v>
      </c>
      <c r="CG1147">
        <v>5940.5062500000004</v>
      </c>
      <c r="CH1147">
        <v>53464.556250000001</v>
      </c>
      <c r="CI1147">
        <v>534645.5625</v>
      </c>
      <c r="CJ1147">
        <v>588110.11875000002</v>
      </c>
      <c r="CK1147">
        <v>3734.0325000000003</v>
      </c>
    </row>
    <row r="1148" spans="62:89" x14ac:dyDescent="0.25">
      <c r="BJ1148" s="1" t="s">
        <v>2416</v>
      </c>
      <c r="BK1148" s="1" t="s">
        <v>2417</v>
      </c>
      <c r="BL1148" s="1" t="str">
        <f>VLOOKUP(BK1148,INVENTARIOHABITTA[#All],8,FALSE)</f>
        <v xml:space="preserve">ESTANDAR A </v>
      </c>
      <c r="BO1148" s="1" t="s">
        <v>3773</v>
      </c>
      <c r="BP1148" s="1" t="s">
        <v>8805</v>
      </c>
      <c r="BQ1148" s="1" t="s">
        <v>7638</v>
      </c>
      <c r="BR1148" s="1" t="s">
        <v>7650</v>
      </c>
      <c r="BS1148" s="1" t="s">
        <v>20</v>
      </c>
      <c r="BT1148">
        <v>68</v>
      </c>
      <c r="BU1148" s="1" t="s">
        <v>7</v>
      </c>
      <c r="BV1148" s="1" t="s">
        <v>146</v>
      </c>
      <c r="BW1148">
        <v>156.88999999999999</v>
      </c>
      <c r="BX1148" s="1" t="s">
        <v>7764</v>
      </c>
      <c r="BY1148">
        <v>4700</v>
      </c>
      <c r="BZ1148">
        <v>737382.99999999988</v>
      </c>
      <c r="CA1148">
        <v>0.25</v>
      </c>
      <c r="CB1148">
        <v>3525</v>
      </c>
      <c r="CC1148">
        <v>553037.25</v>
      </c>
      <c r="CD1148">
        <v>0.1</v>
      </c>
      <c r="CE1148">
        <v>55303.725000000006</v>
      </c>
      <c r="CF1148">
        <v>0.20000000000000004</v>
      </c>
      <c r="CG1148">
        <v>11060.745000000003</v>
      </c>
      <c r="CH1148">
        <v>44242.98</v>
      </c>
      <c r="CI1148">
        <v>497733.52500000002</v>
      </c>
      <c r="CJ1148">
        <v>541976.505</v>
      </c>
      <c r="CK1148">
        <v>3454.5000000000005</v>
      </c>
    </row>
    <row r="1149" spans="62:89" x14ac:dyDescent="0.25">
      <c r="BJ1149" s="1" t="s">
        <v>2418</v>
      </c>
      <c r="BK1149" s="1" t="s">
        <v>2419</v>
      </c>
      <c r="BL1149" s="1" t="str">
        <f>VLOOKUP(BK1149,INVENTARIOHABITTA[#All],8,FALSE)</f>
        <v xml:space="preserve">ESTANDAR A </v>
      </c>
      <c r="BO1149" s="1" t="s">
        <v>3775</v>
      </c>
      <c r="BP1149" s="1" t="s">
        <v>8806</v>
      </c>
      <c r="BQ1149" s="1" t="s">
        <v>7638</v>
      </c>
      <c r="BR1149" s="1" t="s">
        <v>7650</v>
      </c>
      <c r="BS1149" s="1" t="s">
        <v>20</v>
      </c>
      <c r="BT1149">
        <v>69</v>
      </c>
      <c r="BU1149" s="1" t="s">
        <v>7</v>
      </c>
      <c r="BV1149" s="1" t="s">
        <v>146</v>
      </c>
      <c r="BW1149">
        <v>142.38</v>
      </c>
      <c r="BX1149" s="1" t="s">
        <v>7764</v>
      </c>
      <c r="BY1149">
        <v>4700</v>
      </c>
      <c r="BZ1149">
        <v>669186</v>
      </c>
      <c r="CA1149">
        <v>0.25</v>
      </c>
      <c r="CB1149">
        <v>3525</v>
      </c>
      <c r="CC1149">
        <v>501889.5</v>
      </c>
      <c r="CD1149">
        <v>0.1</v>
      </c>
      <c r="CE1149">
        <v>50188.950000000004</v>
      </c>
      <c r="CF1149">
        <v>0.2</v>
      </c>
      <c r="CG1149">
        <v>10037.790000000001</v>
      </c>
      <c r="CH1149">
        <v>40151.160000000003</v>
      </c>
      <c r="CI1149">
        <v>451700.55</v>
      </c>
      <c r="CJ1149">
        <v>491851.70999999996</v>
      </c>
      <c r="CK1149">
        <v>3454.5</v>
      </c>
    </row>
    <row r="1150" spans="62:89" x14ac:dyDescent="0.25">
      <c r="BJ1150" s="1" t="s">
        <v>2420</v>
      </c>
      <c r="BK1150" s="1" t="s">
        <v>2421</v>
      </c>
      <c r="BL1150" s="1" t="str">
        <f>VLOOKUP(BK1150,INVENTARIOHABITTA[#All],8,FALSE)</f>
        <v xml:space="preserve">ESTANDAR A </v>
      </c>
      <c r="BO1150" s="1" t="s">
        <v>3777</v>
      </c>
      <c r="BP1150" s="1" t="s">
        <v>8807</v>
      </c>
      <c r="BQ1150" s="1" t="s">
        <v>7638</v>
      </c>
      <c r="BR1150" s="1" t="s">
        <v>7650</v>
      </c>
      <c r="BS1150" s="1" t="s">
        <v>20</v>
      </c>
      <c r="BT1150">
        <v>70</v>
      </c>
      <c r="BU1150" s="1" t="s">
        <v>7</v>
      </c>
      <c r="BV1150" s="1" t="s">
        <v>1961</v>
      </c>
      <c r="BW1150">
        <v>144</v>
      </c>
      <c r="BX1150" s="1" t="s">
        <v>7764</v>
      </c>
      <c r="BY1150">
        <v>4480</v>
      </c>
      <c r="BZ1150">
        <v>645120</v>
      </c>
      <c r="CA1150">
        <v>0.2</v>
      </c>
      <c r="CB1150">
        <v>3584</v>
      </c>
      <c r="CC1150">
        <v>516096</v>
      </c>
      <c r="CD1150">
        <v>0.1</v>
      </c>
      <c r="CE1150">
        <v>51609.600000000006</v>
      </c>
      <c r="CF1150">
        <v>0.1</v>
      </c>
      <c r="CG1150">
        <v>5160.9600000000009</v>
      </c>
      <c r="CH1150">
        <v>46448.640000000007</v>
      </c>
      <c r="CI1150">
        <v>464486.40000000002</v>
      </c>
      <c r="CJ1150">
        <v>510935.04000000004</v>
      </c>
      <c r="CK1150">
        <v>3548.1600000000003</v>
      </c>
    </row>
    <row r="1151" spans="62:89" x14ac:dyDescent="0.25">
      <c r="BJ1151" s="1" t="s">
        <v>2422</v>
      </c>
      <c r="BK1151" s="1" t="s">
        <v>2423</v>
      </c>
      <c r="BL1151" s="1" t="str">
        <f>VLOOKUP(BK1151,INVENTARIOHABITTA[#All],8,FALSE)</f>
        <v xml:space="preserve">ESTANDAR A </v>
      </c>
      <c r="BO1151" s="1" t="s">
        <v>3779</v>
      </c>
      <c r="BP1151" s="1" t="s">
        <v>8808</v>
      </c>
      <c r="BQ1151" s="1" t="s">
        <v>7638</v>
      </c>
      <c r="BR1151" s="1" t="s">
        <v>7650</v>
      </c>
      <c r="BS1151" s="1" t="s">
        <v>20</v>
      </c>
      <c r="BT1151">
        <v>71</v>
      </c>
      <c r="BU1151" s="1" t="s">
        <v>7</v>
      </c>
      <c r="BV1151" s="1" t="s">
        <v>1961</v>
      </c>
      <c r="BW1151">
        <v>144</v>
      </c>
      <c r="BX1151" s="1" t="s">
        <v>7764</v>
      </c>
      <c r="BY1151">
        <v>4480</v>
      </c>
      <c r="BZ1151">
        <v>645120</v>
      </c>
      <c r="CA1151">
        <v>0.25</v>
      </c>
      <c r="CB1151">
        <v>3360</v>
      </c>
      <c r="CC1151">
        <v>483840</v>
      </c>
      <c r="CD1151">
        <v>0.1</v>
      </c>
      <c r="CE1151">
        <v>48384</v>
      </c>
      <c r="CF1151">
        <v>0.1</v>
      </c>
      <c r="CG1151">
        <v>4838.4000000000005</v>
      </c>
      <c r="CH1151">
        <v>43545.599999999999</v>
      </c>
      <c r="CI1151">
        <v>435456</v>
      </c>
      <c r="CJ1151">
        <v>479001.59999999998</v>
      </c>
      <c r="CK1151">
        <v>3326.3999999999996</v>
      </c>
    </row>
    <row r="1152" spans="62:89" x14ac:dyDescent="0.25">
      <c r="BJ1152" s="1" t="s">
        <v>2424</v>
      </c>
      <c r="BK1152" s="1" t="s">
        <v>2425</v>
      </c>
      <c r="BL1152" s="1" t="str">
        <f>VLOOKUP(BK1152,INVENTARIOHABITTA[#All],8,FALSE)</f>
        <v xml:space="preserve">ESTANDAR A </v>
      </c>
      <c r="BO1152" s="1" t="s">
        <v>3781</v>
      </c>
      <c r="BP1152" s="1" t="s">
        <v>8809</v>
      </c>
      <c r="BQ1152" s="1" t="s">
        <v>7638</v>
      </c>
      <c r="BR1152" s="1" t="s">
        <v>7650</v>
      </c>
      <c r="BS1152" s="1" t="s">
        <v>20</v>
      </c>
      <c r="BT1152">
        <v>72</v>
      </c>
      <c r="BU1152" s="1" t="s">
        <v>7</v>
      </c>
      <c r="BV1152" s="1" t="s">
        <v>1961</v>
      </c>
      <c r="BW1152">
        <v>137.6</v>
      </c>
      <c r="BX1152" s="1" t="s">
        <v>7764</v>
      </c>
      <c r="BY1152">
        <v>4480</v>
      </c>
      <c r="BZ1152">
        <v>616448</v>
      </c>
      <c r="CA1152">
        <v>0.25</v>
      </c>
      <c r="CB1152">
        <v>3360</v>
      </c>
      <c r="CC1152">
        <v>462336</v>
      </c>
      <c r="CD1152">
        <v>0.10000000000000002</v>
      </c>
      <c r="CE1152">
        <v>46233.600000000006</v>
      </c>
      <c r="CF1152">
        <v>0.2</v>
      </c>
      <c r="CG1152">
        <v>9246.7200000000012</v>
      </c>
      <c r="CH1152">
        <v>36986.880000000005</v>
      </c>
      <c r="CI1152">
        <v>416102.40000000002</v>
      </c>
      <c r="CJ1152">
        <v>453089.28000000003</v>
      </c>
      <c r="CK1152">
        <v>3292.8</v>
      </c>
    </row>
    <row r="1153" spans="62:89" x14ac:dyDescent="0.25">
      <c r="BJ1153" s="1" t="s">
        <v>2426</v>
      </c>
      <c r="BK1153" s="1" t="s">
        <v>2427</v>
      </c>
      <c r="BL1153" s="1" t="str">
        <f>VLOOKUP(BK1153,INVENTARIOHABITTA[#All],8,FALSE)</f>
        <v xml:space="preserve">ESTANDAR A </v>
      </c>
      <c r="BO1153" s="1" t="s">
        <v>3783</v>
      </c>
      <c r="BP1153" s="1" t="s">
        <v>8810</v>
      </c>
      <c r="BQ1153" s="1" t="s">
        <v>7638</v>
      </c>
      <c r="BR1153" s="1" t="s">
        <v>7650</v>
      </c>
      <c r="BS1153" s="1" t="s">
        <v>20</v>
      </c>
      <c r="BT1153">
        <v>73</v>
      </c>
      <c r="BU1153" s="1" t="s">
        <v>7</v>
      </c>
      <c r="BV1153" s="1" t="s">
        <v>1961</v>
      </c>
      <c r="BW1153">
        <v>128</v>
      </c>
      <c r="BX1153" s="1" t="s">
        <v>7764</v>
      </c>
      <c r="BY1153">
        <v>4480</v>
      </c>
      <c r="BZ1153">
        <v>573440</v>
      </c>
      <c r="CA1153">
        <v>0.25</v>
      </c>
      <c r="CB1153">
        <v>3360</v>
      </c>
      <c r="CC1153">
        <v>430080</v>
      </c>
      <c r="CD1153">
        <v>0.1</v>
      </c>
      <c r="CE1153">
        <v>43008</v>
      </c>
      <c r="CF1153">
        <v>0.1</v>
      </c>
      <c r="CG1153">
        <v>4300.8</v>
      </c>
      <c r="CH1153">
        <v>38707.199999999997</v>
      </c>
      <c r="CI1153">
        <v>387072</v>
      </c>
      <c r="CJ1153">
        <v>425779.20000000001</v>
      </c>
      <c r="CK1153">
        <v>3326.4</v>
      </c>
    </row>
    <row r="1154" spans="62:89" x14ac:dyDescent="0.25">
      <c r="BJ1154" s="1" t="s">
        <v>2428</v>
      </c>
      <c r="BK1154" s="1" t="s">
        <v>2429</v>
      </c>
      <c r="BL1154" s="1" t="str">
        <f>VLOOKUP(BK1154,INVENTARIOHABITTA[#All],8,FALSE)</f>
        <v xml:space="preserve">ESTANDAR A </v>
      </c>
      <c r="BO1154" s="1" t="s">
        <v>3785</v>
      </c>
      <c r="BP1154" s="1" t="s">
        <v>8811</v>
      </c>
      <c r="BQ1154" s="1" t="s">
        <v>7638</v>
      </c>
      <c r="BR1154" s="1" t="s">
        <v>7650</v>
      </c>
      <c r="BS1154" s="1" t="s">
        <v>20</v>
      </c>
      <c r="BT1154">
        <v>74</v>
      </c>
      <c r="BU1154" s="1" t="s">
        <v>7</v>
      </c>
      <c r="BV1154" s="1" t="s">
        <v>1961</v>
      </c>
      <c r="BW1154">
        <v>128</v>
      </c>
      <c r="BX1154" s="1" t="s">
        <v>7764</v>
      </c>
      <c r="BY1154">
        <v>4480</v>
      </c>
      <c r="BZ1154">
        <v>573440</v>
      </c>
      <c r="CA1154">
        <v>0.25</v>
      </c>
      <c r="CB1154">
        <v>3360</v>
      </c>
      <c r="CC1154">
        <v>430080</v>
      </c>
      <c r="CD1154">
        <v>0.1</v>
      </c>
      <c r="CE1154">
        <v>43008</v>
      </c>
      <c r="CF1154">
        <v>0.1</v>
      </c>
      <c r="CG1154">
        <v>4300.8</v>
      </c>
      <c r="CH1154">
        <v>38707.199999999997</v>
      </c>
      <c r="CI1154">
        <v>387072</v>
      </c>
      <c r="CJ1154">
        <v>425779.20000000001</v>
      </c>
      <c r="CK1154">
        <v>3326.4</v>
      </c>
    </row>
    <row r="1155" spans="62:89" x14ac:dyDescent="0.25">
      <c r="BJ1155" s="1" t="s">
        <v>2430</v>
      </c>
      <c r="BK1155" s="1" t="s">
        <v>2431</v>
      </c>
      <c r="BL1155" s="1" t="str">
        <f>VLOOKUP(BK1155,INVENTARIOHABITTA[#All],8,FALSE)</f>
        <v xml:space="preserve">ESTANDAR A </v>
      </c>
      <c r="BO1155" s="1" t="s">
        <v>3787</v>
      </c>
      <c r="BP1155" s="1" t="s">
        <v>8812</v>
      </c>
      <c r="BQ1155" s="1" t="s">
        <v>7638</v>
      </c>
      <c r="BR1155" s="1" t="s">
        <v>7650</v>
      </c>
      <c r="BS1155" s="1" t="s">
        <v>20</v>
      </c>
      <c r="BT1155">
        <v>75</v>
      </c>
      <c r="BU1155" s="1" t="s">
        <v>7</v>
      </c>
      <c r="BV1155" s="1" t="s">
        <v>1961</v>
      </c>
      <c r="BW1155">
        <v>128</v>
      </c>
      <c r="BX1155" s="1" t="s">
        <v>7764</v>
      </c>
      <c r="BY1155">
        <v>4480</v>
      </c>
      <c r="BZ1155">
        <v>573440</v>
      </c>
      <c r="CA1155">
        <v>0.25</v>
      </c>
      <c r="CB1155">
        <v>3360</v>
      </c>
      <c r="CC1155">
        <v>430080</v>
      </c>
      <c r="CD1155">
        <v>0.1</v>
      </c>
      <c r="CE1155">
        <v>43008</v>
      </c>
      <c r="CF1155">
        <v>0.1</v>
      </c>
      <c r="CG1155">
        <v>4300.8</v>
      </c>
      <c r="CH1155">
        <v>38707.199999999997</v>
      </c>
      <c r="CI1155">
        <v>387072</v>
      </c>
      <c r="CJ1155">
        <v>425779.20000000001</v>
      </c>
      <c r="CK1155">
        <v>3326.4</v>
      </c>
    </row>
    <row r="1156" spans="62:89" x14ac:dyDescent="0.25">
      <c r="BJ1156" s="1" t="s">
        <v>2432</v>
      </c>
      <c r="BK1156" s="1" t="s">
        <v>2433</v>
      </c>
      <c r="BL1156" s="1" t="str">
        <f>VLOOKUP(BK1156,INVENTARIOHABITTA[#All],8,FALSE)</f>
        <v xml:space="preserve">ESTANDAR A </v>
      </c>
      <c r="BO1156" s="1" t="s">
        <v>3789</v>
      </c>
      <c r="BP1156" s="1" t="s">
        <v>8813</v>
      </c>
      <c r="BQ1156" s="1" t="s">
        <v>7638</v>
      </c>
      <c r="BR1156" s="1" t="s">
        <v>7650</v>
      </c>
      <c r="BS1156" s="1" t="s">
        <v>20</v>
      </c>
      <c r="BT1156">
        <v>76</v>
      </c>
      <c r="BU1156" s="1" t="s">
        <v>7</v>
      </c>
      <c r="BV1156" s="1" t="s">
        <v>1961</v>
      </c>
      <c r="BW1156">
        <v>128</v>
      </c>
      <c r="BX1156" s="1" t="s">
        <v>7764</v>
      </c>
      <c r="BY1156">
        <v>4480</v>
      </c>
      <c r="BZ1156">
        <v>573440</v>
      </c>
      <c r="CA1156">
        <v>0.25</v>
      </c>
      <c r="CB1156">
        <v>3360</v>
      </c>
      <c r="CC1156">
        <v>430080</v>
      </c>
      <c r="CD1156">
        <v>0.1</v>
      </c>
      <c r="CE1156">
        <v>43008</v>
      </c>
      <c r="CF1156">
        <v>0.2</v>
      </c>
      <c r="CG1156">
        <v>8601.6</v>
      </c>
      <c r="CH1156">
        <v>34406.400000000001</v>
      </c>
      <c r="CI1156">
        <v>387072</v>
      </c>
      <c r="CJ1156">
        <v>421478.40000000002</v>
      </c>
      <c r="CK1156">
        <v>3292.8</v>
      </c>
    </row>
    <row r="1157" spans="62:89" x14ac:dyDescent="0.25">
      <c r="BJ1157" s="1" t="s">
        <v>2434</v>
      </c>
      <c r="BK1157" s="1" t="s">
        <v>2435</v>
      </c>
      <c r="BL1157" s="1" t="str">
        <f>VLOOKUP(BK1157,INVENTARIOHABITTA[#All],8,FALSE)</f>
        <v xml:space="preserve">ESTANDAR A </v>
      </c>
      <c r="BO1157" s="1" t="s">
        <v>3791</v>
      </c>
      <c r="BP1157" s="1" t="s">
        <v>8814</v>
      </c>
      <c r="BQ1157" s="1" t="s">
        <v>7638</v>
      </c>
      <c r="BR1157" s="1" t="s">
        <v>7650</v>
      </c>
      <c r="BS1157" s="1" t="s">
        <v>20</v>
      </c>
      <c r="BT1157">
        <v>77</v>
      </c>
      <c r="BU1157" s="1" t="s">
        <v>7</v>
      </c>
      <c r="BV1157" s="1" t="s">
        <v>146</v>
      </c>
      <c r="BW1157">
        <v>131.11000000000001</v>
      </c>
      <c r="BX1157" s="1" t="s">
        <v>7764</v>
      </c>
      <c r="BY1157">
        <v>4700</v>
      </c>
      <c r="BZ1157">
        <v>616217.00000000012</v>
      </c>
      <c r="CA1157">
        <v>0.25</v>
      </c>
      <c r="CB1157">
        <v>3525</v>
      </c>
      <c r="CC1157">
        <v>462162.75000000006</v>
      </c>
      <c r="CD1157">
        <v>0.1</v>
      </c>
      <c r="CE1157">
        <v>46216.275000000009</v>
      </c>
      <c r="CF1157">
        <v>0.2</v>
      </c>
      <c r="CG1157">
        <v>9243.2550000000028</v>
      </c>
      <c r="CH1157">
        <v>36973.020000000004</v>
      </c>
      <c r="CI1157">
        <v>415946.47500000003</v>
      </c>
      <c r="CJ1157">
        <v>452919.49500000005</v>
      </c>
      <c r="CK1157">
        <v>3454.5</v>
      </c>
    </row>
    <row r="1158" spans="62:89" x14ac:dyDescent="0.25">
      <c r="BJ1158" s="1" t="s">
        <v>2436</v>
      </c>
      <c r="BK1158" s="1" t="s">
        <v>2437</v>
      </c>
      <c r="BL1158" s="1" t="str">
        <f>VLOOKUP(BK1158,INVENTARIOHABITTA[#All],8,FALSE)</f>
        <v xml:space="preserve">ESTANDAR A </v>
      </c>
      <c r="BO1158" s="1" t="s">
        <v>3793</v>
      </c>
      <c r="BP1158" s="1" t="s">
        <v>8815</v>
      </c>
      <c r="BQ1158" s="1" t="s">
        <v>7638</v>
      </c>
      <c r="BR1158" s="1" t="s">
        <v>7650</v>
      </c>
      <c r="BS1158" s="1" t="s">
        <v>20</v>
      </c>
      <c r="BT1158">
        <v>78</v>
      </c>
      <c r="BU1158" s="1" t="s">
        <v>7</v>
      </c>
      <c r="BV1158" s="1" t="s">
        <v>146</v>
      </c>
      <c r="BW1158">
        <v>143.69999999999999</v>
      </c>
      <c r="BX1158" s="1" t="s">
        <v>46</v>
      </c>
      <c r="BY1158">
        <v>6510</v>
      </c>
      <c r="BZ1158">
        <v>935486.99999999988</v>
      </c>
      <c r="CA1158">
        <v>0.25</v>
      </c>
      <c r="CB1158">
        <v>4882.5</v>
      </c>
      <c r="CC1158">
        <v>701615.25</v>
      </c>
      <c r="CD1158">
        <v>0.1</v>
      </c>
      <c r="CE1158">
        <v>70161.525000000009</v>
      </c>
      <c r="CF1158">
        <v>0.2</v>
      </c>
      <c r="CG1158">
        <v>14032.305000000002</v>
      </c>
      <c r="CH1158">
        <v>56129.220000000008</v>
      </c>
      <c r="CI1158">
        <v>631453.72499999998</v>
      </c>
      <c r="CJ1158">
        <v>687582.94499999995</v>
      </c>
      <c r="CK1158">
        <v>4784.8500000000004</v>
      </c>
    </row>
    <row r="1159" spans="62:89" x14ac:dyDescent="0.25">
      <c r="BJ1159" s="1" t="s">
        <v>2438</v>
      </c>
      <c r="BK1159" s="1" t="s">
        <v>2439</v>
      </c>
      <c r="BL1159" s="1" t="str">
        <f>VLOOKUP(BK1159,INVENTARIOHABITTA[#All],8,FALSE)</f>
        <v xml:space="preserve">ESTANDAR A </v>
      </c>
      <c r="BP1159" s="1" t="s">
        <v>8815</v>
      </c>
      <c r="BQ1159" s="1" t="s">
        <v>7638</v>
      </c>
      <c r="BR1159" s="1" t="s">
        <v>7650</v>
      </c>
      <c r="BS1159" s="1" t="s">
        <v>20</v>
      </c>
      <c r="BT1159">
        <v>78</v>
      </c>
      <c r="BU1159" s="1" t="s">
        <v>7</v>
      </c>
      <c r="BV1159" s="1" t="s">
        <v>146</v>
      </c>
      <c r="BW1159">
        <v>143.69999999999999</v>
      </c>
      <c r="BX1159" s="1" t="s">
        <v>7764</v>
      </c>
      <c r="BY1159">
        <v>4700</v>
      </c>
      <c r="BZ1159">
        <v>675390</v>
      </c>
      <c r="CA1159">
        <v>0.25</v>
      </c>
      <c r="CB1159">
        <v>3525</v>
      </c>
      <c r="CC1159">
        <v>506542.49999999994</v>
      </c>
      <c r="CD1159">
        <v>0.1</v>
      </c>
      <c r="CE1159">
        <v>50654.25</v>
      </c>
      <c r="CF1159">
        <v>0.2</v>
      </c>
      <c r="CG1159">
        <v>10130.85</v>
      </c>
      <c r="CH1159">
        <v>40523.4</v>
      </c>
      <c r="CI1159">
        <v>455888.24999999994</v>
      </c>
      <c r="CJ1159">
        <v>496411.64999999997</v>
      </c>
      <c r="CK1159">
        <v>3454.5</v>
      </c>
    </row>
    <row r="1160" spans="62:89" x14ac:dyDescent="0.25">
      <c r="BJ1160" s="1" t="s">
        <v>2440</v>
      </c>
      <c r="BK1160" s="1" t="s">
        <v>2441</v>
      </c>
      <c r="BL1160" s="1" t="str">
        <f>VLOOKUP(BK1160,INVENTARIOHABITTA[#All],8,FALSE)</f>
        <v xml:space="preserve">ESTANDAR A </v>
      </c>
      <c r="BO1160" s="1" t="s">
        <v>3795</v>
      </c>
      <c r="BP1160" s="1" t="s">
        <v>8816</v>
      </c>
      <c r="BQ1160" s="1" t="s">
        <v>7638</v>
      </c>
      <c r="BR1160" s="1" t="s">
        <v>7650</v>
      </c>
      <c r="BS1160" s="1" t="s">
        <v>20</v>
      </c>
      <c r="BT1160">
        <v>79</v>
      </c>
      <c r="BU1160" s="1" t="s">
        <v>7</v>
      </c>
      <c r="BV1160" s="1" t="s">
        <v>146</v>
      </c>
      <c r="BW1160">
        <v>157.5</v>
      </c>
      <c r="BX1160" s="1" t="s">
        <v>7764</v>
      </c>
      <c r="BY1160">
        <v>4700</v>
      </c>
      <c r="BZ1160">
        <v>740250</v>
      </c>
      <c r="CA1160">
        <v>0.25</v>
      </c>
      <c r="CB1160">
        <v>3525</v>
      </c>
      <c r="CC1160">
        <v>555187.5</v>
      </c>
      <c r="CD1160">
        <v>0.1</v>
      </c>
      <c r="CE1160">
        <v>55518.75</v>
      </c>
      <c r="CF1160">
        <v>0.1</v>
      </c>
      <c r="CG1160">
        <v>5551.875</v>
      </c>
      <c r="CH1160">
        <v>49966.875</v>
      </c>
      <c r="CI1160">
        <v>499668.75</v>
      </c>
      <c r="CJ1160">
        <v>549635.625</v>
      </c>
      <c r="CK1160">
        <v>3489.75</v>
      </c>
    </row>
    <row r="1161" spans="62:89" x14ac:dyDescent="0.25">
      <c r="BJ1161" s="1" t="s">
        <v>2442</v>
      </c>
      <c r="BK1161" s="1" t="s">
        <v>2443</v>
      </c>
      <c r="BL1161" s="1" t="str">
        <f>VLOOKUP(BK1161,INVENTARIOHABITTA[#All],8,FALSE)</f>
        <v xml:space="preserve">ESTANDAR A </v>
      </c>
      <c r="BO1161" s="1" t="s">
        <v>3797</v>
      </c>
      <c r="BP1161" s="1" t="s">
        <v>8817</v>
      </c>
      <c r="BQ1161" s="1" t="s">
        <v>7638</v>
      </c>
      <c r="BR1161" s="1" t="s">
        <v>7650</v>
      </c>
      <c r="BS1161" s="1" t="s">
        <v>20</v>
      </c>
      <c r="BT1161">
        <v>80</v>
      </c>
      <c r="BU1161" s="1" t="s">
        <v>7</v>
      </c>
      <c r="BV1161" s="1" t="s">
        <v>146</v>
      </c>
      <c r="BW1161">
        <v>157.5</v>
      </c>
      <c r="BX1161" s="1" t="s">
        <v>7764</v>
      </c>
      <c r="BY1161">
        <v>4700</v>
      </c>
      <c r="BZ1161">
        <v>740250</v>
      </c>
      <c r="CA1161">
        <v>0.25</v>
      </c>
      <c r="CB1161">
        <v>3525</v>
      </c>
      <c r="CC1161">
        <v>555187.5</v>
      </c>
      <c r="CD1161">
        <v>0.1</v>
      </c>
      <c r="CE1161">
        <v>55518.75</v>
      </c>
      <c r="CF1161">
        <v>0.1</v>
      </c>
      <c r="CG1161">
        <v>5551.875</v>
      </c>
      <c r="CH1161">
        <v>49966.875</v>
      </c>
      <c r="CI1161">
        <v>499668.75</v>
      </c>
      <c r="CJ1161">
        <v>549635.625</v>
      </c>
      <c r="CK1161">
        <v>3489.75</v>
      </c>
    </row>
    <row r="1162" spans="62:89" x14ac:dyDescent="0.25">
      <c r="BJ1162" s="1" t="s">
        <v>2444</v>
      </c>
      <c r="BK1162" s="1" t="s">
        <v>2445</v>
      </c>
      <c r="BL1162" s="1" t="str">
        <f>VLOOKUP(BK1162,INVENTARIOHABITTA[#All],8,FALSE)</f>
        <v xml:space="preserve">ESTANDAR A </v>
      </c>
      <c r="BO1162" s="1" t="s">
        <v>3799</v>
      </c>
      <c r="BP1162" s="1" t="s">
        <v>8818</v>
      </c>
      <c r="BQ1162" s="1" t="s">
        <v>7638</v>
      </c>
      <c r="BR1162" s="1" t="s">
        <v>7650</v>
      </c>
      <c r="BS1162" s="1" t="s">
        <v>20</v>
      </c>
      <c r="BT1162">
        <v>81</v>
      </c>
      <c r="BU1162" s="1" t="s">
        <v>7</v>
      </c>
      <c r="BV1162" s="1" t="s">
        <v>146</v>
      </c>
      <c r="BW1162">
        <v>157.5</v>
      </c>
      <c r="BX1162" s="1" t="s">
        <v>7764</v>
      </c>
      <c r="BY1162">
        <v>4700</v>
      </c>
      <c r="BZ1162">
        <v>740250</v>
      </c>
      <c r="CA1162">
        <v>0.25</v>
      </c>
      <c r="CB1162">
        <v>3525</v>
      </c>
      <c r="CC1162">
        <v>555187.5</v>
      </c>
      <c r="CD1162">
        <v>0.1</v>
      </c>
      <c r="CE1162">
        <v>55518.75</v>
      </c>
      <c r="CF1162">
        <v>0</v>
      </c>
      <c r="CG1162">
        <v>0</v>
      </c>
      <c r="CH1162">
        <v>55518.75</v>
      </c>
      <c r="CI1162">
        <v>499668.75</v>
      </c>
      <c r="CJ1162">
        <v>555187.5</v>
      </c>
      <c r="CK1162">
        <v>3525</v>
      </c>
    </row>
    <row r="1163" spans="62:89" x14ac:dyDescent="0.25">
      <c r="BJ1163" s="1" t="s">
        <v>2446</v>
      </c>
      <c r="BK1163" s="1" t="s">
        <v>2447</v>
      </c>
      <c r="BL1163" s="1" t="str">
        <f>VLOOKUP(BK1163,INVENTARIOHABITTA[#All],8,FALSE)</f>
        <v xml:space="preserve">ESTANDAR A </v>
      </c>
      <c r="BP1163" s="1" t="s">
        <v>8819</v>
      </c>
      <c r="BQ1163" s="1" t="s">
        <v>7638</v>
      </c>
      <c r="BR1163" s="1" t="s">
        <v>7650</v>
      </c>
      <c r="BS1163" s="1" t="s">
        <v>20</v>
      </c>
      <c r="BT1163">
        <v>82</v>
      </c>
      <c r="BU1163" s="1" t="s">
        <v>7</v>
      </c>
      <c r="BV1163" s="1" t="s">
        <v>146</v>
      </c>
      <c r="BW1163">
        <v>175</v>
      </c>
      <c r="BX1163" s="1" t="s">
        <v>7764</v>
      </c>
      <c r="BY1163">
        <v>4700</v>
      </c>
      <c r="BZ1163">
        <v>822500</v>
      </c>
      <c r="CA1163">
        <v>0.25</v>
      </c>
      <c r="CB1163">
        <v>3525</v>
      </c>
      <c r="CC1163">
        <v>616875</v>
      </c>
      <c r="CD1163">
        <v>0.1</v>
      </c>
      <c r="CE1163">
        <v>61687.5</v>
      </c>
      <c r="CF1163">
        <v>0.2</v>
      </c>
      <c r="CG1163">
        <v>12337.5</v>
      </c>
      <c r="CH1163">
        <v>49350</v>
      </c>
      <c r="CI1163">
        <v>555187.5</v>
      </c>
      <c r="CJ1163">
        <v>604537.5</v>
      </c>
      <c r="CK1163">
        <v>3454.5</v>
      </c>
    </row>
    <row r="1164" spans="62:89" x14ac:dyDescent="0.25">
      <c r="BJ1164" s="1" t="s">
        <v>2448</v>
      </c>
      <c r="BK1164" s="1" t="s">
        <v>2449</v>
      </c>
      <c r="BL1164" s="1" t="str">
        <f>VLOOKUP(BK1164,INVENTARIOHABITTA[#All],8,FALSE)</f>
        <v xml:space="preserve">ESTANDAR A </v>
      </c>
      <c r="BO1164" s="1" t="s">
        <v>3801</v>
      </c>
      <c r="BP1164" s="1" t="s">
        <v>8819</v>
      </c>
      <c r="BQ1164" s="1" t="s">
        <v>7638</v>
      </c>
      <c r="BR1164" s="1" t="s">
        <v>7650</v>
      </c>
      <c r="BS1164" s="1" t="s">
        <v>20</v>
      </c>
      <c r="BT1164">
        <v>82</v>
      </c>
      <c r="BU1164" s="1" t="s">
        <v>7</v>
      </c>
      <c r="BV1164" s="1" t="s">
        <v>146</v>
      </c>
      <c r="BW1164">
        <v>175</v>
      </c>
      <c r="BX1164" s="1" t="s">
        <v>7642</v>
      </c>
      <c r="BY1164">
        <v>6200</v>
      </c>
      <c r="BZ1164">
        <v>1085000</v>
      </c>
      <c r="CA1164">
        <v>0.28000000000000003</v>
      </c>
      <c r="CB1164">
        <v>4464</v>
      </c>
      <c r="CC1164">
        <v>781200</v>
      </c>
      <c r="CD1164">
        <v>0.1</v>
      </c>
      <c r="CE1164">
        <v>78120</v>
      </c>
      <c r="CF1164">
        <v>0.1</v>
      </c>
      <c r="CG1164">
        <v>7812</v>
      </c>
      <c r="CH1164">
        <v>70308</v>
      </c>
      <c r="CI1164">
        <v>703080</v>
      </c>
      <c r="CJ1164">
        <v>773388</v>
      </c>
      <c r="CK1164">
        <v>4419.3599999999997</v>
      </c>
    </row>
    <row r="1165" spans="62:89" x14ac:dyDescent="0.25">
      <c r="BJ1165" s="1" t="s">
        <v>2450</v>
      </c>
      <c r="BK1165" s="1" t="s">
        <v>2451</v>
      </c>
      <c r="BL1165" s="1" t="str">
        <f>VLOOKUP(BK1165,INVENTARIOHABITTA[#All],8,FALSE)</f>
        <v xml:space="preserve">ESTANDAR A </v>
      </c>
      <c r="BO1165" s="1" t="s">
        <v>3803</v>
      </c>
      <c r="BP1165" s="1" t="s">
        <v>8820</v>
      </c>
      <c r="BQ1165" s="1" t="s">
        <v>7638</v>
      </c>
      <c r="BR1165" s="1" t="s">
        <v>7650</v>
      </c>
      <c r="BS1165" s="1" t="s">
        <v>20</v>
      </c>
      <c r="BT1165">
        <v>83</v>
      </c>
      <c r="BU1165" s="1" t="s">
        <v>7</v>
      </c>
      <c r="BV1165" s="1" t="s">
        <v>146</v>
      </c>
      <c r="BW1165">
        <v>157.41</v>
      </c>
      <c r="BX1165" s="1" t="s">
        <v>46</v>
      </c>
      <c r="BY1165">
        <v>6510</v>
      </c>
      <c r="BZ1165">
        <v>1024739.1</v>
      </c>
      <c r="CA1165">
        <v>0.25</v>
      </c>
      <c r="CB1165">
        <v>4882.5</v>
      </c>
      <c r="CC1165">
        <v>768554.32499999995</v>
      </c>
      <c r="CD1165">
        <v>0.1</v>
      </c>
      <c r="CE1165">
        <v>76855.432499999995</v>
      </c>
      <c r="CF1165">
        <v>0.2</v>
      </c>
      <c r="CG1165">
        <v>15371.086499999999</v>
      </c>
      <c r="CH1165">
        <v>61484.345999999998</v>
      </c>
      <c r="CI1165">
        <v>691698.89249999996</v>
      </c>
      <c r="CJ1165">
        <v>753183.23849999998</v>
      </c>
      <c r="CK1165">
        <v>4784.8500000000004</v>
      </c>
    </row>
    <row r="1166" spans="62:89" x14ac:dyDescent="0.25">
      <c r="BJ1166" s="1" t="s">
        <v>2452</v>
      </c>
      <c r="BK1166" s="1" t="s">
        <v>2453</v>
      </c>
      <c r="BL1166" s="1" t="str">
        <f>VLOOKUP(BK1166,INVENTARIOHABITTA[#All],8,FALSE)</f>
        <v xml:space="preserve">ESTANDAR A </v>
      </c>
      <c r="BP1166" s="1" t="s">
        <v>8820</v>
      </c>
      <c r="BQ1166" s="1" t="s">
        <v>7638</v>
      </c>
      <c r="BR1166" s="1" t="s">
        <v>7650</v>
      </c>
      <c r="BS1166" s="1" t="s">
        <v>20</v>
      </c>
      <c r="BT1166">
        <v>83</v>
      </c>
      <c r="BU1166" s="1" t="s">
        <v>7</v>
      </c>
      <c r="BV1166" s="1" t="s">
        <v>146</v>
      </c>
      <c r="BW1166">
        <v>157.41</v>
      </c>
      <c r="BX1166" s="1" t="s">
        <v>7764</v>
      </c>
      <c r="BY1166">
        <v>4700</v>
      </c>
      <c r="BZ1166">
        <v>739827</v>
      </c>
      <c r="CA1166">
        <v>0.25</v>
      </c>
      <c r="CB1166">
        <v>3525</v>
      </c>
      <c r="CC1166">
        <v>554870.25</v>
      </c>
      <c r="CD1166">
        <v>0.1</v>
      </c>
      <c r="CE1166">
        <v>55487.025000000001</v>
      </c>
      <c r="CF1166">
        <v>0.2</v>
      </c>
      <c r="CG1166">
        <v>11097.405000000001</v>
      </c>
      <c r="CH1166">
        <v>44389.62</v>
      </c>
      <c r="CI1166">
        <v>499383.22499999998</v>
      </c>
      <c r="CJ1166">
        <v>543772.84499999997</v>
      </c>
      <c r="CK1166">
        <v>3454.5</v>
      </c>
    </row>
    <row r="1167" spans="62:89" x14ac:dyDescent="0.25">
      <c r="BJ1167" s="1" t="s">
        <v>2454</v>
      </c>
      <c r="BK1167" s="1" t="s">
        <v>2455</v>
      </c>
      <c r="BL1167" s="1" t="str">
        <f>VLOOKUP(BK1167,INVENTARIOHABITTA[#All],8,FALSE)</f>
        <v xml:space="preserve">ESTANDAR A </v>
      </c>
      <c r="BO1167" s="1" t="s">
        <v>3805</v>
      </c>
      <c r="BP1167" s="1" t="s">
        <v>8821</v>
      </c>
      <c r="BQ1167" s="1" t="s">
        <v>7638</v>
      </c>
      <c r="BR1167" s="1" t="s">
        <v>7650</v>
      </c>
      <c r="BS1167" s="1" t="s">
        <v>20</v>
      </c>
      <c r="BT1167">
        <v>84</v>
      </c>
      <c r="BU1167" s="1" t="s">
        <v>7</v>
      </c>
      <c r="BV1167" s="1" t="s">
        <v>146</v>
      </c>
      <c r="BW1167">
        <v>143.84</v>
      </c>
      <c r="BX1167" s="1" t="s">
        <v>7642</v>
      </c>
      <c r="BY1167">
        <v>6200</v>
      </c>
      <c r="BZ1167">
        <v>891808</v>
      </c>
      <c r="CA1167">
        <v>0.32</v>
      </c>
      <c r="CB1167">
        <v>4216</v>
      </c>
      <c r="CC1167">
        <v>606429.44000000006</v>
      </c>
      <c r="CD1167">
        <v>0.1</v>
      </c>
      <c r="CE1167">
        <v>60642.94400000001</v>
      </c>
      <c r="CF1167">
        <v>0.1</v>
      </c>
      <c r="CG1167">
        <v>6064.2944000000016</v>
      </c>
      <c r="CH1167">
        <v>54578.649600000012</v>
      </c>
      <c r="CI1167">
        <v>545786.49600000004</v>
      </c>
      <c r="CJ1167">
        <v>600365.14560000005</v>
      </c>
      <c r="CK1167">
        <v>4173.84</v>
      </c>
    </row>
    <row r="1168" spans="62:89" x14ac:dyDescent="0.25">
      <c r="BJ1168" s="1" t="s">
        <v>2456</v>
      </c>
      <c r="BK1168" s="1" t="s">
        <v>2457</v>
      </c>
      <c r="BL1168" s="1" t="str">
        <f>VLOOKUP(BK1168,INVENTARIOHABITTA[#All],8,FALSE)</f>
        <v xml:space="preserve">ESTANDAR A </v>
      </c>
      <c r="BP1168" s="1" t="s">
        <v>8821</v>
      </c>
      <c r="BQ1168" s="1" t="s">
        <v>7638</v>
      </c>
      <c r="BR1168" s="1" t="s">
        <v>7650</v>
      </c>
      <c r="BS1168" s="1" t="s">
        <v>20</v>
      </c>
      <c r="BT1168">
        <v>84</v>
      </c>
      <c r="BU1168" s="1" t="s">
        <v>7</v>
      </c>
      <c r="BV1168" s="1" t="s">
        <v>146</v>
      </c>
      <c r="BW1168">
        <v>143.84</v>
      </c>
      <c r="BX1168" s="1" t="s">
        <v>7764</v>
      </c>
      <c r="BY1168">
        <v>4700</v>
      </c>
      <c r="BZ1168">
        <v>676048</v>
      </c>
      <c r="CA1168">
        <v>0.25</v>
      </c>
      <c r="CB1168">
        <v>3525</v>
      </c>
      <c r="CC1168">
        <v>507036</v>
      </c>
      <c r="CD1168">
        <v>0.1</v>
      </c>
      <c r="CE1168">
        <v>50703.600000000006</v>
      </c>
      <c r="CF1168">
        <v>0.2</v>
      </c>
      <c r="CG1168">
        <v>10140.720000000001</v>
      </c>
      <c r="CH1168">
        <v>40562.880000000005</v>
      </c>
      <c r="CI1168">
        <v>456332.4</v>
      </c>
      <c r="CJ1168">
        <v>496895.28</v>
      </c>
      <c r="CK1168">
        <v>3454.5</v>
      </c>
    </row>
    <row r="1169" spans="62:89" x14ac:dyDescent="0.25">
      <c r="BJ1169" s="1" t="s">
        <v>2458</v>
      </c>
      <c r="BK1169" s="1" t="s">
        <v>2459</v>
      </c>
      <c r="BL1169" s="1" t="str">
        <f>VLOOKUP(BK1169,INVENTARIOHABITTA[#All],8,FALSE)</f>
        <v xml:space="preserve">ESTANDAR A </v>
      </c>
      <c r="BO1169" s="1" t="s">
        <v>3807</v>
      </c>
      <c r="BP1169" s="1" t="s">
        <v>8822</v>
      </c>
      <c r="BQ1169" s="1" t="s">
        <v>7638</v>
      </c>
      <c r="BR1169" s="1" t="s">
        <v>7650</v>
      </c>
      <c r="BS1169" s="1" t="s">
        <v>20</v>
      </c>
      <c r="BT1169">
        <v>85</v>
      </c>
      <c r="BU1169" s="1" t="s">
        <v>7</v>
      </c>
      <c r="BV1169" s="1" t="s">
        <v>146</v>
      </c>
      <c r="BW1169">
        <v>128</v>
      </c>
      <c r="BX1169" s="1" t="s">
        <v>7764</v>
      </c>
      <c r="BY1169">
        <v>4700</v>
      </c>
      <c r="BZ1169">
        <v>601600</v>
      </c>
      <c r="CA1169">
        <v>0.25</v>
      </c>
      <c r="CB1169">
        <v>3525</v>
      </c>
      <c r="CC1169">
        <v>451200</v>
      </c>
      <c r="CD1169">
        <v>0.1</v>
      </c>
      <c r="CE1169">
        <v>45120</v>
      </c>
      <c r="CF1169">
        <v>0.2</v>
      </c>
      <c r="CG1169">
        <v>9024</v>
      </c>
      <c r="CH1169">
        <v>36096</v>
      </c>
      <c r="CI1169">
        <v>406080</v>
      </c>
      <c r="CJ1169">
        <v>442176</v>
      </c>
      <c r="CK1169">
        <v>3454.5</v>
      </c>
    </row>
    <row r="1170" spans="62:89" x14ac:dyDescent="0.25">
      <c r="BJ1170" s="1" t="s">
        <v>2460</v>
      </c>
      <c r="BK1170" s="1" t="s">
        <v>2461</v>
      </c>
      <c r="BL1170" s="1" t="str">
        <f>VLOOKUP(BK1170,INVENTARIOHABITTA[#All],8,FALSE)</f>
        <v xml:space="preserve">ESTANDAR A </v>
      </c>
      <c r="BO1170" s="1" t="s">
        <v>3809</v>
      </c>
      <c r="BP1170" s="1" t="s">
        <v>8823</v>
      </c>
      <c r="BQ1170" s="1" t="s">
        <v>7638</v>
      </c>
      <c r="BR1170" s="1" t="s">
        <v>7650</v>
      </c>
      <c r="BS1170" s="1" t="s">
        <v>20</v>
      </c>
      <c r="BT1170">
        <v>86</v>
      </c>
      <c r="BU1170" s="1" t="s">
        <v>7</v>
      </c>
      <c r="BV1170" s="1" t="s">
        <v>146</v>
      </c>
      <c r="BW1170">
        <v>128</v>
      </c>
      <c r="BX1170" s="1" t="s">
        <v>7764</v>
      </c>
      <c r="BY1170">
        <v>4700</v>
      </c>
      <c r="BZ1170">
        <v>601600</v>
      </c>
      <c r="CA1170">
        <v>0.25</v>
      </c>
      <c r="CB1170">
        <v>3525</v>
      </c>
      <c r="CC1170">
        <v>451200</v>
      </c>
      <c r="CD1170">
        <v>0.1</v>
      </c>
      <c r="CE1170">
        <v>45120</v>
      </c>
      <c r="CF1170">
        <v>0.2</v>
      </c>
      <c r="CG1170">
        <v>9024</v>
      </c>
      <c r="CH1170">
        <v>36096</v>
      </c>
      <c r="CI1170">
        <v>406080</v>
      </c>
      <c r="CJ1170">
        <v>442176</v>
      </c>
      <c r="CK1170">
        <v>3454.5</v>
      </c>
    </row>
    <row r="1171" spans="62:89" x14ac:dyDescent="0.25">
      <c r="BJ1171" s="1" t="s">
        <v>2462</v>
      </c>
      <c r="BK1171" s="1" t="s">
        <v>2463</v>
      </c>
      <c r="BL1171" s="1" t="str">
        <f>VLOOKUP(BK1171,INVENTARIOHABITTA[#All],8,FALSE)</f>
        <v xml:space="preserve">ESTANDAR A </v>
      </c>
      <c r="BO1171" s="1" t="s">
        <v>3811</v>
      </c>
      <c r="BP1171" s="1" t="s">
        <v>8824</v>
      </c>
      <c r="BQ1171" s="1" t="s">
        <v>7638</v>
      </c>
      <c r="BR1171" s="1" t="s">
        <v>7650</v>
      </c>
      <c r="BS1171" s="1" t="s">
        <v>20</v>
      </c>
      <c r="BT1171">
        <v>87</v>
      </c>
      <c r="BU1171" s="1" t="s">
        <v>7</v>
      </c>
      <c r="BV1171" s="1" t="s">
        <v>146</v>
      </c>
      <c r="BW1171">
        <v>128</v>
      </c>
      <c r="BX1171" s="1" t="s">
        <v>7764</v>
      </c>
      <c r="BY1171">
        <v>4700</v>
      </c>
      <c r="BZ1171">
        <v>601600</v>
      </c>
      <c r="CA1171">
        <v>0.25</v>
      </c>
      <c r="CB1171">
        <v>3525</v>
      </c>
      <c r="CC1171">
        <v>451200</v>
      </c>
      <c r="CD1171">
        <v>0.1</v>
      </c>
      <c r="CE1171">
        <v>45120</v>
      </c>
      <c r="CF1171">
        <v>0.2</v>
      </c>
      <c r="CG1171">
        <v>9024</v>
      </c>
      <c r="CH1171">
        <v>36096</v>
      </c>
      <c r="CI1171">
        <v>406080</v>
      </c>
      <c r="CJ1171">
        <v>442176</v>
      </c>
      <c r="CK1171">
        <v>3454.5</v>
      </c>
    </row>
    <row r="1172" spans="62:89" x14ac:dyDescent="0.25">
      <c r="BJ1172" s="1" t="s">
        <v>2464</v>
      </c>
      <c r="BK1172" s="1" t="s">
        <v>2465</v>
      </c>
      <c r="BL1172" s="1" t="str">
        <f>VLOOKUP(BK1172,INVENTARIOHABITTA[#All],8,FALSE)</f>
        <v xml:space="preserve">ESTANDAR A </v>
      </c>
      <c r="BO1172" s="1" t="s">
        <v>3813</v>
      </c>
      <c r="BP1172" s="1" t="s">
        <v>8825</v>
      </c>
      <c r="BQ1172" s="1" t="s">
        <v>7638</v>
      </c>
      <c r="BR1172" s="1" t="s">
        <v>7650</v>
      </c>
      <c r="BS1172" s="1" t="s">
        <v>20</v>
      </c>
      <c r="BT1172">
        <v>88</v>
      </c>
      <c r="BU1172" s="1" t="s">
        <v>7</v>
      </c>
      <c r="BV1172" s="1" t="s">
        <v>146</v>
      </c>
      <c r="BW1172">
        <v>128</v>
      </c>
      <c r="BX1172" s="1" t="s">
        <v>7764</v>
      </c>
      <c r="BY1172">
        <v>4700</v>
      </c>
      <c r="BZ1172">
        <v>601600</v>
      </c>
      <c r="CA1172">
        <v>0.25</v>
      </c>
      <c r="CB1172">
        <v>3525</v>
      </c>
      <c r="CC1172">
        <v>451200</v>
      </c>
      <c r="CD1172">
        <v>0.1</v>
      </c>
      <c r="CE1172">
        <v>45120</v>
      </c>
      <c r="CF1172">
        <v>0.2</v>
      </c>
      <c r="CG1172">
        <v>9024</v>
      </c>
      <c r="CH1172">
        <v>36096</v>
      </c>
      <c r="CI1172">
        <v>406080</v>
      </c>
      <c r="CJ1172">
        <v>442176</v>
      </c>
      <c r="CK1172">
        <v>3454.5</v>
      </c>
    </row>
    <row r="1173" spans="62:89" x14ac:dyDescent="0.25">
      <c r="BJ1173" s="1" t="s">
        <v>2466</v>
      </c>
      <c r="BK1173" s="1" t="s">
        <v>2467</v>
      </c>
      <c r="BL1173" s="1" t="str">
        <f>VLOOKUP(BK1173,INVENTARIOHABITTA[#All],8,FALSE)</f>
        <v xml:space="preserve">ESTANDAR A </v>
      </c>
      <c r="BO1173" s="1" t="s">
        <v>3815</v>
      </c>
      <c r="BP1173" s="1" t="s">
        <v>8826</v>
      </c>
      <c r="BQ1173" s="1" t="s">
        <v>7638</v>
      </c>
      <c r="BR1173" s="1" t="s">
        <v>7650</v>
      </c>
      <c r="BS1173" s="1" t="s">
        <v>20</v>
      </c>
      <c r="BT1173">
        <v>89</v>
      </c>
      <c r="BU1173" s="1" t="s">
        <v>7</v>
      </c>
      <c r="BV1173" s="1" t="s">
        <v>146</v>
      </c>
      <c r="BW1173">
        <v>128</v>
      </c>
      <c r="BX1173" s="1" t="s">
        <v>7764</v>
      </c>
      <c r="BY1173">
        <v>4700</v>
      </c>
      <c r="BZ1173">
        <v>601600</v>
      </c>
      <c r="CA1173">
        <v>0.25</v>
      </c>
      <c r="CB1173">
        <v>3525</v>
      </c>
      <c r="CC1173">
        <v>451200</v>
      </c>
      <c r="CD1173">
        <v>0.1</v>
      </c>
      <c r="CE1173">
        <v>45120</v>
      </c>
      <c r="CF1173">
        <v>0.2</v>
      </c>
      <c r="CG1173">
        <v>9024</v>
      </c>
      <c r="CH1173">
        <v>36096</v>
      </c>
      <c r="CI1173">
        <v>406080</v>
      </c>
      <c r="CJ1173">
        <v>442176</v>
      </c>
      <c r="CK1173">
        <v>3454.5</v>
      </c>
    </row>
    <row r="1174" spans="62:89" x14ac:dyDescent="0.25">
      <c r="BJ1174" s="1" t="s">
        <v>2468</v>
      </c>
      <c r="BK1174" s="1" t="s">
        <v>2469</v>
      </c>
      <c r="BL1174" s="1" t="str">
        <f>VLOOKUP(BK1174,INVENTARIOHABITTA[#All],8,FALSE)</f>
        <v xml:space="preserve">ESTANDAR A </v>
      </c>
      <c r="BO1174" s="1" t="s">
        <v>3817</v>
      </c>
      <c r="BP1174" s="1" t="s">
        <v>8827</v>
      </c>
      <c r="BQ1174" s="1" t="s">
        <v>7638</v>
      </c>
      <c r="BR1174" s="1" t="s">
        <v>7650</v>
      </c>
      <c r="BS1174" s="1" t="s">
        <v>20</v>
      </c>
      <c r="BT1174">
        <v>90</v>
      </c>
      <c r="BU1174" s="1" t="s">
        <v>7</v>
      </c>
      <c r="BV1174" s="1" t="s">
        <v>146</v>
      </c>
      <c r="BW1174">
        <v>128</v>
      </c>
      <c r="BX1174" s="1" t="s">
        <v>7764</v>
      </c>
      <c r="BY1174">
        <v>4700</v>
      </c>
      <c r="BZ1174">
        <v>601600</v>
      </c>
      <c r="CA1174">
        <v>0.25</v>
      </c>
      <c r="CB1174">
        <v>3525</v>
      </c>
      <c r="CC1174">
        <v>451200</v>
      </c>
      <c r="CD1174">
        <v>0.1</v>
      </c>
      <c r="CE1174">
        <v>45120</v>
      </c>
      <c r="CF1174">
        <v>0.2</v>
      </c>
      <c r="CG1174">
        <v>9024</v>
      </c>
      <c r="CH1174">
        <v>36096</v>
      </c>
      <c r="CI1174">
        <v>406080</v>
      </c>
      <c r="CJ1174">
        <v>442176</v>
      </c>
      <c r="CK1174">
        <v>3454.5</v>
      </c>
    </row>
    <row r="1175" spans="62:89" x14ac:dyDescent="0.25">
      <c r="BJ1175" s="1" t="s">
        <v>2470</v>
      </c>
      <c r="BK1175" s="1" t="s">
        <v>2471</v>
      </c>
      <c r="BL1175" s="1" t="str">
        <f>VLOOKUP(BK1175,INVENTARIOHABITTA[#All],8,FALSE)</f>
        <v xml:space="preserve">ESTANDAR A </v>
      </c>
      <c r="BO1175" s="1" t="s">
        <v>3819</v>
      </c>
      <c r="BP1175" s="1" t="s">
        <v>8828</v>
      </c>
      <c r="BQ1175" s="1" t="s">
        <v>7638</v>
      </c>
      <c r="BR1175" s="1" t="s">
        <v>7650</v>
      </c>
      <c r="BS1175" s="1" t="s">
        <v>20</v>
      </c>
      <c r="BT1175">
        <v>91</v>
      </c>
      <c r="BU1175" s="1" t="s">
        <v>7</v>
      </c>
      <c r="BV1175" s="1" t="s">
        <v>1961</v>
      </c>
      <c r="BW1175">
        <v>128</v>
      </c>
      <c r="BX1175" s="1" t="s">
        <v>7764</v>
      </c>
      <c r="BY1175">
        <v>4480</v>
      </c>
      <c r="BZ1175">
        <v>573440</v>
      </c>
      <c r="CA1175">
        <v>0.25</v>
      </c>
      <c r="CB1175">
        <v>3360</v>
      </c>
      <c r="CC1175">
        <v>430080</v>
      </c>
      <c r="CD1175">
        <v>0.1</v>
      </c>
      <c r="CE1175">
        <v>43008</v>
      </c>
      <c r="CF1175">
        <v>0.2</v>
      </c>
      <c r="CG1175">
        <v>8601.6</v>
      </c>
      <c r="CH1175">
        <v>34406.400000000001</v>
      </c>
      <c r="CI1175">
        <v>387072</v>
      </c>
      <c r="CJ1175">
        <v>421478.40000000002</v>
      </c>
      <c r="CK1175">
        <v>3292.8</v>
      </c>
    </row>
    <row r="1176" spans="62:89" x14ac:dyDescent="0.25">
      <c r="BJ1176" s="1" t="s">
        <v>2472</v>
      </c>
      <c r="BK1176" s="1" t="s">
        <v>2473</v>
      </c>
      <c r="BL1176" s="1" t="str">
        <f>VLOOKUP(BK1176,INVENTARIOHABITTA[#All],8,FALSE)</f>
        <v xml:space="preserve">ESTANDAR A </v>
      </c>
      <c r="BO1176" s="1" t="s">
        <v>3821</v>
      </c>
      <c r="BP1176" s="1" t="s">
        <v>8829</v>
      </c>
      <c r="BQ1176" s="1" t="s">
        <v>7638</v>
      </c>
      <c r="BR1176" s="1" t="s">
        <v>7650</v>
      </c>
      <c r="BS1176" s="1" t="s">
        <v>20</v>
      </c>
      <c r="BT1176">
        <v>92</v>
      </c>
      <c r="BU1176" s="1" t="s">
        <v>7</v>
      </c>
      <c r="BV1176" s="1" t="s">
        <v>1961</v>
      </c>
      <c r="BW1176">
        <v>128</v>
      </c>
      <c r="BX1176" s="1" t="s">
        <v>7764</v>
      </c>
      <c r="BY1176">
        <v>4480</v>
      </c>
      <c r="BZ1176">
        <v>573440</v>
      </c>
      <c r="CA1176">
        <v>0.25</v>
      </c>
      <c r="CB1176">
        <v>3360</v>
      </c>
      <c r="CC1176">
        <v>430080</v>
      </c>
      <c r="CD1176">
        <v>0.1</v>
      </c>
      <c r="CE1176">
        <v>43008</v>
      </c>
      <c r="CF1176">
        <v>0.2</v>
      </c>
      <c r="CG1176">
        <v>8601.6</v>
      </c>
      <c r="CH1176">
        <v>34406.400000000001</v>
      </c>
      <c r="CI1176">
        <v>387072</v>
      </c>
      <c r="CJ1176">
        <v>421478.40000000002</v>
      </c>
      <c r="CK1176">
        <v>3292.8</v>
      </c>
    </row>
    <row r="1177" spans="62:89" x14ac:dyDescent="0.25">
      <c r="BJ1177" s="1" t="s">
        <v>2474</v>
      </c>
      <c r="BK1177" s="1" t="s">
        <v>2475</v>
      </c>
      <c r="BL1177" s="1" t="str">
        <f>VLOOKUP(BK1177,INVENTARIOHABITTA[#All],8,FALSE)</f>
        <v xml:space="preserve">ESTANDAR A </v>
      </c>
      <c r="BO1177" s="1" t="s">
        <v>3823</v>
      </c>
      <c r="BP1177" s="1" t="s">
        <v>8830</v>
      </c>
      <c r="BQ1177" s="1" t="s">
        <v>7638</v>
      </c>
      <c r="BR1177" s="1" t="s">
        <v>7650</v>
      </c>
      <c r="BS1177" s="1" t="s">
        <v>20</v>
      </c>
      <c r="BT1177">
        <v>93</v>
      </c>
      <c r="BU1177" s="1" t="s">
        <v>7</v>
      </c>
      <c r="BV1177" s="1" t="s">
        <v>1961</v>
      </c>
      <c r="BW1177">
        <v>128</v>
      </c>
      <c r="BX1177" s="1" t="s">
        <v>7764</v>
      </c>
      <c r="BY1177">
        <v>4480</v>
      </c>
      <c r="BZ1177">
        <v>573440</v>
      </c>
      <c r="CA1177">
        <v>0.25</v>
      </c>
      <c r="CB1177">
        <v>3360</v>
      </c>
      <c r="CC1177">
        <v>430080</v>
      </c>
      <c r="CD1177">
        <v>0.1</v>
      </c>
      <c r="CE1177">
        <v>43008</v>
      </c>
      <c r="CF1177">
        <v>0.2</v>
      </c>
      <c r="CG1177">
        <v>8601.6</v>
      </c>
      <c r="CH1177">
        <v>34406.400000000001</v>
      </c>
      <c r="CI1177">
        <v>387072</v>
      </c>
      <c r="CJ1177">
        <v>421478.40000000002</v>
      </c>
      <c r="CK1177">
        <v>3292.8</v>
      </c>
    </row>
    <row r="1178" spans="62:89" x14ac:dyDescent="0.25">
      <c r="BJ1178" s="1" t="s">
        <v>2476</v>
      </c>
      <c r="BK1178" s="1" t="s">
        <v>2477</v>
      </c>
      <c r="BL1178" s="1" t="str">
        <f>VLOOKUP(BK1178,INVENTARIOHABITTA[#All],8,FALSE)</f>
        <v xml:space="preserve">ESTANDAR A </v>
      </c>
      <c r="BO1178" s="1" t="s">
        <v>3825</v>
      </c>
      <c r="BP1178" s="1" t="s">
        <v>8831</v>
      </c>
      <c r="BQ1178" s="1" t="s">
        <v>7638</v>
      </c>
      <c r="BR1178" s="1" t="s">
        <v>7650</v>
      </c>
      <c r="BS1178" s="1" t="s">
        <v>20</v>
      </c>
      <c r="BT1178">
        <v>94</v>
      </c>
      <c r="BU1178" s="1" t="s">
        <v>7</v>
      </c>
      <c r="BV1178" s="1" t="s">
        <v>1961</v>
      </c>
      <c r="BW1178">
        <v>128</v>
      </c>
      <c r="BX1178" s="1" t="s">
        <v>7764</v>
      </c>
      <c r="BY1178">
        <v>4480</v>
      </c>
      <c r="BZ1178">
        <v>573440</v>
      </c>
      <c r="CA1178">
        <v>0.25</v>
      </c>
      <c r="CB1178">
        <v>3360</v>
      </c>
      <c r="CC1178">
        <v>430080</v>
      </c>
      <c r="CD1178">
        <v>0.1</v>
      </c>
      <c r="CE1178">
        <v>43008</v>
      </c>
      <c r="CF1178">
        <v>0.2</v>
      </c>
      <c r="CG1178">
        <v>8601.6</v>
      </c>
      <c r="CH1178">
        <v>34406.400000000001</v>
      </c>
      <c r="CI1178">
        <v>387072</v>
      </c>
      <c r="CJ1178">
        <v>421478.40000000002</v>
      </c>
      <c r="CK1178">
        <v>3292.8</v>
      </c>
    </row>
    <row r="1179" spans="62:89" x14ac:dyDescent="0.25">
      <c r="BJ1179" s="1" t="s">
        <v>2478</v>
      </c>
      <c r="BK1179" s="1" t="s">
        <v>2479</v>
      </c>
      <c r="BL1179" s="1" t="str">
        <f>VLOOKUP(BK1179,INVENTARIOHABITTA[#All],8,FALSE)</f>
        <v xml:space="preserve">ESTANDAR A </v>
      </c>
      <c r="BO1179" s="1" t="s">
        <v>3827</v>
      </c>
      <c r="BP1179" s="1" t="s">
        <v>8832</v>
      </c>
      <c r="BQ1179" s="1" t="s">
        <v>7638</v>
      </c>
      <c r="BR1179" s="1" t="s">
        <v>7650</v>
      </c>
      <c r="BS1179" s="1" t="s">
        <v>20</v>
      </c>
      <c r="BT1179">
        <v>95</v>
      </c>
      <c r="BU1179" s="1" t="s">
        <v>7</v>
      </c>
      <c r="BV1179" s="1" t="s">
        <v>146</v>
      </c>
      <c r="BW1179">
        <v>128</v>
      </c>
      <c r="BX1179" s="1" t="s">
        <v>7764</v>
      </c>
      <c r="BY1179">
        <v>4700</v>
      </c>
      <c r="BZ1179">
        <v>601600</v>
      </c>
      <c r="CA1179">
        <v>0.25</v>
      </c>
      <c r="CB1179">
        <v>3525</v>
      </c>
      <c r="CC1179">
        <v>451200</v>
      </c>
      <c r="CD1179">
        <v>0.1</v>
      </c>
      <c r="CE1179">
        <v>45120</v>
      </c>
      <c r="CF1179">
        <v>0.2</v>
      </c>
      <c r="CG1179">
        <v>9024</v>
      </c>
      <c r="CH1179">
        <v>36096</v>
      </c>
      <c r="CI1179">
        <v>406080</v>
      </c>
      <c r="CJ1179">
        <v>442176</v>
      </c>
      <c r="CK1179">
        <v>3454.5</v>
      </c>
    </row>
    <row r="1180" spans="62:89" x14ac:dyDescent="0.25">
      <c r="BJ1180" s="1" t="s">
        <v>2480</v>
      </c>
      <c r="BK1180" s="1" t="s">
        <v>2481</v>
      </c>
      <c r="BL1180" s="1" t="str">
        <f>VLOOKUP(BK1180,INVENTARIOHABITTA[#All],8,FALSE)</f>
        <v xml:space="preserve">ESTANDAR A </v>
      </c>
      <c r="BO1180" s="1" t="s">
        <v>3829</v>
      </c>
      <c r="BP1180" s="1" t="s">
        <v>8833</v>
      </c>
      <c r="BQ1180" s="1" t="s">
        <v>7638</v>
      </c>
      <c r="BR1180" s="1" t="s">
        <v>7650</v>
      </c>
      <c r="BS1180" s="1" t="s">
        <v>20</v>
      </c>
      <c r="BT1180">
        <v>96</v>
      </c>
      <c r="BU1180" s="1" t="s">
        <v>7</v>
      </c>
      <c r="BV1180" s="1" t="s">
        <v>146</v>
      </c>
      <c r="BW1180">
        <v>140</v>
      </c>
      <c r="BX1180" s="1" t="s">
        <v>7764</v>
      </c>
      <c r="BY1180">
        <v>4700</v>
      </c>
      <c r="BZ1180">
        <v>658000</v>
      </c>
      <c r="CA1180">
        <v>0.25</v>
      </c>
      <c r="CB1180">
        <v>3525</v>
      </c>
      <c r="CC1180">
        <v>493500</v>
      </c>
      <c r="CD1180">
        <v>0.1</v>
      </c>
      <c r="CE1180">
        <v>49350</v>
      </c>
      <c r="CF1180">
        <v>0.1</v>
      </c>
      <c r="CG1180">
        <v>4935</v>
      </c>
      <c r="CH1180">
        <v>44415</v>
      </c>
      <c r="CI1180">
        <v>444150</v>
      </c>
      <c r="CJ1180">
        <v>488565</v>
      </c>
      <c r="CK1180">
        <v>3489.75</v>
      </c>
    </row>
    <row r="1181" spans="62:89" x14ac:dyDescent="0.25">
      <c r="BJ1181" s="1" t="s">
        <v>2482</v>
      </c>
      <c r="BK1181" s="1" t="s">
        <v>2483</v>
      </c>
      <c r="BL1181" s="1" t="str">
        <f>VLOOKUP(BK1181,INVENTARIOHABITTA[#All],8,FALSE)</f>
        <v xml:space="preserve">ESTANDAR A </v>
      </c>
      <c r="BO1181" s="1" t="s">
        <v>3831</v>
      </c>
      <c r="BP1181" s="1" t="s">
        <v>8834</v>
      </c>
      <c r="BQ1181" s="1" t="s">
        <v>7638</v>
      </c>
      <c r="BR1181" s="1" t="s">
        <v>7650</v>
      </c>
      <c r="BS1181" s="1" t="s">
        <v>20</v>
      </c>
      <c r="BT1181">
        <v>97</v>
      </c>
      <c r="BU1181" s="1" t="s">
        <v>7</v>
      </c>
      <c r="BV1181" s="1" t="s">
        <v>1961</v>
      </c>
      <c r="BW1181">
        <v>140</v>
      </c>
      <c r="BX1181" s="1" t="s">
        <v>7764</v>
      </c>
      <c r="BY1181">
        <v>4480</v>
      </c>
      <c r="BZ1181">
        <v>627200</v>
      </c>
      <c r="CA1181">
        <v>0.25</v>
      </c>
      <c r="CB1181">
        <v>3360</v>
      </c>
      <c r="CC1181">
        <v>470400</v>
      </c>
      <c r="CD1181">
        <v>0.1</v>
      </c>
      <c r="CE1181">
        <v>47040</v>
      </c>
      <c r="CF1181">
        <v>0.1</v>
      </c>
      <c r="CG1181">
        <v>4704</v>
      </c>
      <c r="CH1181">
        <v>42336</v>
      </c>
      <c r="CI1181">
        <v>423360</v>
      </c>
      <c r="CJ1181">
        <v>465696</v>
      </c>
      <c r="CK1181">
        <v>3326.4</v>
      </c>
    </row>
    <row r="1182" spans="62:89" x14ac:dyDescent="0.25">
      <c r="BJ1182" s="1" t="s">
        <v>2484</v>
      </c>
      <c r="BK1182" s="1" t="s">
        <v>2485</v>
      </c>
      <c r="BL1182" s="1" t="str">
        <f>VLOOKUP(BK1182,INVENTARIOHABITTA[#All],8,FALSE)</f>
        <v xml:space="preserve">ESTANDAR A </v>
      </c>
      <c r="BP1182" s="1" t="s">
        <v>8834</v>
      </c>
      <c r="BQ1182" s="1" t="s">
        <v>7638</v>
      </c>
      <c r="BR1182" s="1" t="s">
        <v>7650</v>
      </c>
      <c r="BS1182" s="1" t="s">
        <v>20</v>
      </c>
      <c r="BT1182">
        <v>97</v>
      </c>
      <c r="BU1182" s="1" t="s">
        <v>7</v>
      </c>
      <c r="BV1182" s="1" t="s">
        <v>1961</v>
      </c>
      <c r="BW1182">
        <v>140</v>
      </c>
      <c r="BX1182" s="1" t="s">
        <v>7764</v>
      </c>
      <c r="BY1182">
        <v>4480</v>
      </c>
      <c r="BZ1182">
        <v>627200</v>
      </c>
      <c r="CA1182">
        <v>0.25</v>
      </c>
      <c r="CB1182">
        <v>3360</v>
      </c>
      <c r="CC1182">
        <v>470400</v>
      </c>
      <c r="CD1182">
        <v>0.1</v>
      </c>
      <c r="CE1182">
        <v>47040</v>
      </c>
      <c r="CF1182">
        <v>0.1</v>
      </c>
      <c r="CG1182">
        <v>4704</v>
      </c>
      <c r="CH1182">
        <v>42336</v>
      </c>
      <c r="CI1182">
        <v>423360</v>
      </c>
      <c r="CJ1182">
        <v>465696</v>
      </c>
      <c r="CK1182">
        <v>3326.4</v>
      </c>
    </row>
    <row r="1183" spans="62:89" x14ac:dyDescent="0.25">
      <c r="BJ1183" s="1" t="s">
        <v>2486</v>
      </c>
      <c r="BK1183" s="1" t="s">
        <v>2487</v>
      </c>
      <c r="BL1183" s="1" t="str">
        <f>VLOOKUP(BK1183,INVENTARIOHABITTA[#All],8,FALSE)</f>
        <v xml:space="preserve">ESTANDAR A </v>
      </c>
      <c r="BO1183" s="1" t="s">
        <v>3833</v>
      </c>
      <c r="BP1183" s="1" t="s">
        <v>8835</v>
      </c>
      <c r="BQ1183" s="1" t="s">
        <v>7638</v>
      </c>
      <c r="BR1183" s="1" t="s">
        <v>7650</v>
      </c>
      <c r="BS1183" s="1" t="s">
        <v>20</v>
      </c>
      <c r="BT1183">
        <v>98</v>
      </c>
      <c r="BU1183" s="1" t="s">
        <v>7</v>
      </c>
      <c r="BV1183" s="1" t="s">
        <v>1961</v>
      </c>
      <c r="BW1183">
        <v>140</v>
      </c>
      <c r="BX1183" s="1" t="s">
        <v>7764</v>
      </c>
      <c r="BY1183">
        <v>4480</v>
      </c>
      <c r="BZ1183">
        <v>627200</v>
      </c>
      <c r="CA1183">
        <v>0.2</v>
      </c>
      <c r="CB1183">
        <v>3584</v>
      </c>
      <c r="CC1183">
        <v>501760</v>
      </c>
      <c r="CD1183">
        <v>0.1</v>
      </c>
      <c r="CE1183">
        <v>50176</v>
      </c>
      <c r="CF1183">
        <v>0</v>
      </c>
      <c r="CG1183">
        <v>0</v>
      </c>
      <c r="CH1183">
        <v>50176</v>
      </c>
      <c r="CI1183">
        <v>451584</v>
      </c>
      <c r="CJ1183">
        <v>501760</v>
      </c>
      <c r="CK1183">
        <v>3584</v>
      </c>
    </row>
    <row r="1184" spans="62:89" x14ac:dyDescent="0.25">
      <c r="BJ1184" s="1" t="s">
        <v>2488</v>
      </c>
      <c r="BK1184" s="1" t="s">
        <v>2489</v>
      </c>
      <c r="BL1184" s="1" t="str">
        <f>VLOOKUP(BK1184,INVENTARIOHABITTA[#All],8,FALSE)</f>
        <v xml:space="preserve">ESTANDAR A </v>
      </c>
      <c r="BO1184" s="1" t="s">
        <v>3835</v>
      </c>
      <c r="BP1184" s="1" t="s">
        <v>8836</v>
      </c>
      <c r="BQ1184" s="1" t="s">
        <v>7638</v>
      </c>
      <c r="BR1184" s="1" t="s">
        <v>7650</v>
      </c>
      <c r="BS1184" s="1" t="s">
        <v>20</v>
      </c>
      <c r="BT1184">
        <v>99</v>
      </c>
      <c r="BU1184" s="1" t="s">
        <v>7</v>
      </c>
      <c r="BV1184" s="1" t="s">
        <v>1961</v>
      </c>
      <c r="BW1184">
        <v>140</v>
      </c>
      <c r="BX1184" s="1" t="s">
        <v>7764</v>
      </c>
      <c r="BY1184">
        <v>4480</v>
      </c>
      <c r="BZ1184">
        <v>627200</v>
      </c>
      <c r="CA1184">
        <v>0.2</v>
      </c>
      <c r="CB1184">
        <v>3584</v>
      </c>
      <c r="CC1184">
        <v>501760</v>
      </c>
      <c r="CD1184">
        <v>0.1</v>
      </c>
      <c r="CE1184">
        <v>50176</v>
      </c>
      <c r="CF1184">
        <v>0.1</v>
      </c>
      <c r="CG1184">
        <v>5017.6000000000004</v>
      </c>
      <c r="CH1184">
        <v>45158.400000000001</v>
      </c>
      <c r="CI1184">
        <v>451584</v>
      </c>
      <c r="CJ1184">
        <v>496742.40000000002</v>
      </c>
      <c r="CK1184">
        <v>3548.1600000000003</v>
      </c>
    </row>
    <row r="1185" spans="62:89" x14ac:dyDescent="0.25">
      <c r="BJ1185" s="1" t="s">
        <v>2490</v>
      </c>
      <c r="BK1185" s="1" t="s">
        <v>2491</v>
      </c>
      <c r="BL1185" s="1" t="str">
        <f>VLOOKUP(BK1185,INVENTARIOHABITTA[#All],8,FALSE)</f>
        <v xml:space="preserve">ESTANDAR A </v>
      </c>
      <c r="BP1185" s="1" t="s">
        <v>8836</v>
      </c>
      <c r="BQ1185" s="1" t="s">
        <v>7638</v>
      </c>
      <c r="BR1185" s="1" t="s">
        <v>7650</v>
      </c>
      <c r="BS1185" s="1" t="s">
        <v>20</v>
      </c>
      <c r="BT1185">
        <v>99</v>
      </c>
      <c r="BU1185" s="1" t="s">
        <v>7</v>
      </c>
      <c r="BV1185" s="1" t="s">
        <v>1961</v>
      </c>
      <c r="BW1185">
        <v>140</v>
      </c>
      <c r="BX1185" s="1" t="s">
        <v>7764</v>
      </c>
      <c r="BY1185">
        <v>4480</v>
      </c>
      <c r="BZ1185">
        <v>627200</v>
      </c>
      <c r="CA1185">
        <v>0.2</v>
      </c>
      <c r="CB1185">
        <v>3584</v>
      </c>
      <c r="CC1185">
        <v>501760</v>
      </c>
      <c r="CD1185">
        <v>0.1</v>
      </c>
      <c r="CE1185">
        <v>50176</v>
      </c>
      <c r="CF1185">
        <v>0.1</v>
      </c>
      <c r="CG1185">
        <v>5017.6000000000004</v>
      </c>
      <c r="CH1185">
        <v>45158.400000000001</v>
      </c>
      <c r="CI1185">
        <v>451584</v>
      </c>
      <c r="CJ1185">
        <v>496742.40000000002</v>
      </c>
      <c r="CK1185">
        <v>3548.1600000000003</v>
      </c>
    </row>
    <row r="1186" spans="62:89" x14ac:dyDescent="0.25">
      <c r="BJ1186" s="1" t="s">
        <v>2492</v>
      </c>
      <c r="BK1186" s="1" t="s">
        <v>2493</v>
      </c>
      <c r="BL1186" s="1" t="str">
        <f>VLOOKUP(BK1186,INVENTARIOHABITTA[#All],8,FALSE)</f>
        <v xml:space="preserve">ESTANDAR A </v>
      </c>
      <c r="BO1186" s="1" t="s">
        <v>3837</v>
      </c>
      <c r="BP1186" s="1" t="s">
        <v>8837</v>
      </c>
      <c r="BQ1186" s="1" t="s">
        <v>7638</v>
      </c>
      <c r="BR1186" s="1" t="s">
        <v>7650</v>
      </c>
      <c r="BS1186" s="1" t="s">
        <v>20</v>
      </c>
      <c r="BT1186">
        <v>100</v>
      </c>
      <c r="BU1186" s="1" t="s">
        <v>7</v>
      </c>
      <c r="BV1186" s="1" t="s">
        <v>1961</v>
      </c>
      <c r="BW1186">
        <v>140</v>
      </c>
      <c r="BX1186" s="1" t="s">
        <v>7764</v>
      </c>
      <c r="BY1186">
        <v>4480</v>
      </c>
      <c r="BZ1186">
        <v>627200</v>
      </c>
      <c r="CA1186">
        <v>0.2</v>
      </c>
      <c r="CB1186">
        <v>3584</v>
      </c>
      <c r="CC1186">
        <v>501760</v>
      </c>
      <c r="CD1186">
        <v>0.1</v>
      </c>
      <c r="CE1186">
        <v>50176</v>
      </c>
      <c r="CF1186">
        <v>0.1</v>
      </c>
      <c r="CG1186">
        <v>5017.6000000000004</v>
      </c>
      <c r="CH1186">
        <v>45158.400000000001</v>
      </c>
      <c r="CI1186">
        <v>451584</v>
      </c>
      <c r="CJ1186">
        <v>496742.40000000002</v>
      </c>
      <c r="CK1186">
        <v>3548.1600000000003</v>
      </c>
    </row>
    <row r="1187" spans="62:89" x14ac:dyDescent="0.25">
      <c r="BJ1187" s="1" t="s">
        <v>2494</v>
      </c>
      <c r="BK1187" s="1" t="s">
        <v>2495</v>
      </c>
      <c r="BL1187" s="1" t="str">
        <f>VLOOKUP(BK1187,INVENTARIOHABITTA[#All],8,FALSE)</f>
        <v xml:space="preserve">ESTANDAR A </v>
      </c>
      <c r="BO1187" s="1" t="s">
        <v>3839</v>
      </c>
      <c r="BP1187" s="1" t="s">
        <v>8838</v>
      </c>
      <c r="BQ1187" s="1" t="s">
        <v>7638</v>
      </c>
      <c r="BR1187" s="1" t="s">
        <v>7650</v>
      </c>
      <c r="BS1187" s="1" t="s">
        <v>20</v>
      </c>
      <c r="BT1187">
        <v>101</v>
      </c>
      <c r="BU1187" s="1" t="s">
        <v>7</v>
      </c>
      <c r="BV1187" s="1" t="s">
        <v>1961</v>
      </c>
      <c r="BW1187">
        <v>140</v>
      </c>
      <c r="BX1187" s="1" t="s">
        <v>7764</v>
      </c>
      <c r="BY1187">
        <v>4480</v>
      </c>
      <c r="BZ1187">
        <v>627200</v>
      </c>
      <c r="CA1187">
        <v>0.25</v>
      </c>
      <c r="CB1187">
        <v>3360</v>
      </c>
      <c r="CC1187">
        <v>470400</v>
      </c>
      <c r="CD1187">
        <v>0.1</v>
      </c>
      <c r="CE1187">
        <v>47040</v>
      </c>
      <c r="CF1187">
        <v>0.1</v>
      </c>
      <c r="CG1187">
        <v>4704</v>
      </c>
      <c r="CH1187">
        <v>42336</v>
      </c>
      <c r="CI1187">
        <v>423360</v>
      </c>
      <c r="CJ1187">
        <v>465696</v>
      </c>
      <c r="CK1187">
        <v>3326.4</v>
      </c>
    </row>
    <row r="1188" spans="62:89" x14ac:dyDescent="0.25">
      <c r="BJ1188" s="1" t="s">
        <v>2496</v>
      </c>
      <c r="BK1188" s="1" t="s">
        <v>2497</v>
      </c>
      <c r="BL1188" s="1" t="str">
        <f>VLOOKUP(BK1188,INVENTARIOHABITTA[#All],8,FALSE)</f>
        <v xml:space="preserve">ESTANDAR A </v>
      </c>
      <c r="BO1188" s="1" t="s">
        <v>3841</v>
      </c>
      <c r="BP1188" s="1" t="s">
        <v>8839</v>
      </c>
      <c r="BQ1188" s="1" t="s">
        <v>7638</v>
      </c>
      <c r="BR1188" s="1" t="s">
        <v>7650</v>
      </c>
      <c r="BS1188" s="1" t="s">
        <v>20</v>
      </c>
      <c r="BT1188">
        <v>102</v>
      </c>
      <c r="BU1188" s="1" t="s">
        <v>7</v>
      </c>
      <c r="BV1188" s="1" t="s">
        <v>1961</v>
      </c>
      <c r="BW1188">
        <v>140</v>
      </c>
      <c r="BX1188" s="1" t="s">
        <v>7764</v>
      </c>
      <c r="BY1188">
        <v>4480</v>
      </c>
      <c r="BZ1188">
        <v>627200</v>
      </c>
      <c r="CA1188">
        <v>0.2</v>
      </c>
      <c r="CB1188">
        <v>3584</v>
      </c>
      <c r="CC1188">
        <v>501760</v>
      </c>
      <c r="CD1188">
        <v>0.1</v>
      </c>
      <c r="CE1188">
        <v>50176</v>
      </c>
      <c r="CF1188">
        <v>0</v>
      </c>
      <c r="CG1188">
        <v>0</v>
      </c>
      <c r="CH1188">
        <v>50176</v>
      </c>
      <c r="CI1188">
        <v>451584</v>
      </c>
      <c r="CJ1188">
        <v>501760</v>
      </c>
      <c r="CK1188">
        <v>3584</v>
      </c>
    </row>
    <row r="1189" spans="62:89" x14ac:dyDescent="0.25">
      <c r="BJ1189" s="1" t="s">
        <v>2498</v>
      </c>
      <c r="BK1189" s="1" t="s">
        <v>2499</v>
      </c>
      <c r="BL1189" s="1" t="str">
        <f>VLOOKUP(BK1189,INVENTARIOHABITTA[#All],8,FALSE)</f>
        <v xml:space="preserve">ESTANDAR A </v>
      </c>
      <c r="BO1189" s="1" t="s">
        <v>3843</v>
      </c>
      <c r="BP1189" s="1" t="s">
        <v>8840</v>
      </c>
      <c r="BQ1189" s="1" t="s">
        <v>7638</v>
      </c>
      <c r="BR1189" s="1" t="s">
        <v>7650</v>
      </c>
      <c r="BS1189" s="1" t="s">
        <v>20</v>
      </c>
      <c r="BT1189">
        <v>103</v>
      </c>
      <c r="BU1189" s="1" t="s">
        <v>7</v>
      </c>
      <c r="BV1189" s="1" t="s">
        <v>1961</v>
      </c>
      <c r="BW1189">
        <v>140</v>
      </c>
      <c r="BX1189" s="1" t="s">
        <v>7764</v>
      </c>
      <c r="BY1189">
        <v>4480</v>
      </c>
      <c r="BZ1189">
        <v>627200</v>
      </c>
      <c r="CA1189">
        <v>0.25</v>
      </c>
      <c r="CB1189">
        <v>3360</v>
      </c>
      <c r="CC1189">
        <v>470400</v>
      </c>
      <c r="CD1189">
        <v>0.1</v>
      </c>
      <c r="CE1189">
        <v>47040</v>
      </c>
      <c r="CF1189">
        <v>0</v>
      </c>
      <c r="CG1189">
        <v>0</v>
      </c>
      <c r="CH1189">
        <v>47040</v>
      </c>
      <c r="CI1189">
        <v>423360</v>
      </c>
      <c r="CJ1189">
        <v>470400</v>
      </c>
      <c r="CK1189">
        <v>3360</v>
      </c>
    </row>
    <row r="1190" spans="62:89" x14ac:dyDescent="0.25">
      <c r="BJ1190" s="1" t="s">
        <v>2500</v>
      </c>
      <c r="BK1190" s="1" t="s">
        <v>2501</v>
      </c>
      <c r="BL1190" s="1" t="str">
        <f>VLOOKUP(BK1190,INVENTARIOHABITTA[#All],8,FALSE)</f>
        <v xml:space="preserve">ESTANDAR A </v>
      </c>
      <c r="BO1190" s="1" t="s">
        <v>3845</v>
      </c>
      <c r="BP1190" s="1" t="s">
        <v>8841</v>
      </c>
      <c r="BQ1190" s="1" t="s">
        <v>7638</v>
      </c>
      <c r="BR1190" s="1" t="s">
        <v>7650</v>
      </c>
      <c r="BS1190" s="1" t="s">
        <v>20</v>
      </c>
      <c r="BT1190">
        <v>104</v>
      </c>
      <c r="BU1190" s="1" t="s">
        <v>7</v>
      </c>
      <c r="BV1190" s="1" t="s">
        <v>1961</v>
      </c>
      <c r="BW1190">
        <v>140</v>
      </c>
      <c r="BX1190" s="1" t="s">
        <v>7764</v>
      </c>
      <c r="BY1190">
        <v>4480</v>
      </c>
      <c r="BZ1190">
        <v>627200</v>
      </c>
      <c r="CA1190">
        <v>0.2</v>
      </c>
      <c r="CB1190">
        <v>3584</v>
      </c>
      <c r="CC1190">
        <v>501760</v>
      </c>
      <c r="CD1190">
        <v>0.1</v>
      </c>
      <c r="CE1190">
        <v>50176</v>
      </c>
      <c r="CF1190">
        <v>0.1</v>
      </c>
      <c r="CG1190">
        <v>5017.6000000000004</v>
      </c>
      <c r="CH1190">
        <v>45158.400000000001</v>
      </c>
      <c r="CI1190">
        <v>451584</v>
      </c>
      <c r="CJ1190">
        <v>496742.40000000002</v>
      </c>
      <c r="CK1190">
        <v>3548.1600000000003</v>
      </c>
    </row>
    <row r="1191" spans="62:89" x14ac:dyDescent="0.25">
      <c r="BJ1191" s="1" t="s">
        <v>2502</v>
      </c>
      <c r="BK1191" s="1" t="s">
        <v>2503</v>
      </c>
      <c r="BL1191" s="1" t="str">
        <f>VLOOKUP(BK1191,INVENTARIOHABITTA[#All],8,FALSE)</f>
        <v xml:space="preserve">ESTANDAR A </v>
      </c>
      <c r="BO1191" s="1" t="s">
        <v>3847</v>
      </c>
      <c r="BP1191" s="1" t="s">
        <v>8842</v>
      </c>
      <c r="BQ1191" s="1" t="s">
        <v>7638</v>
      </c>
      <c r="BR1191" s="1" t="s">
        <v>7650</v>
      </c>
      <c r="BS1191" s="1" t="s">
        <v>20</v>
      </c>
      <c r="BT1191">
        <v>105</v>
      </c>
      <c r="BU1191" s="1" t="s">
        <v>7</v>
      </c>
      <c r="BV1191" s="1" t="s">
        <v>1961</v>
      </c>
      <c r="BW1191">
        <v>140</v>
      </c>
      <c r="BX1191" s="1" t="s">
        <v>7764</v>
      </c>
      <c r="BY1191">
        <v>4480</v>
      </c>
      <c r="BZ1191">
        <v>627200</v>
      </c>
      <c r="CA1191">
        <v>0.25</v>
      </c>
      <c r="CB1191">
        <v>3360</v>
      </c>
      <c r="CC1191">
        <v>470400</v>
      </c>
      <c r="CD1191">
        <v>0.1</v>
      </c>
      <c r="CE1191">
        <v>47040</v>
      </c>
      <c r="CF1191">
        <v>0</v>
      </c>
      <c r="CG1191">
        <v>0</v>
      </c>
      <c r="CH1191">
        <v>47040</v>
      </c>
      <c r="CI1191">
        <v>423360</v>
      </c>
      <c r="CJ1191">
        <v>470400</v>
      </c>
      <c r="CK1191">
        <v>3360</v>
      </c>
    </row>
    <row r="1192" spans="62:89" x14ac:dyDescent="0.25">
      <c r="BJ1192" s="1" t="s">
        <v>2504</v>
      </c>
      <c r="BK1192" s="1" t="s">
        <v>2505</v>
      </c>
      <c r="BL1192" s="1" t="str">
        <f>VLOOKUP(BK1192,INVENTARIOHABITTA[#All],8,FALSE)</f>
        <v xml:space="preserve">ESTANDAR A </v>
      </c>
      <c r="BO1192" s="1" t="s">
        <v>3849</v>
      </c>
      <c r="BP1192" s="1" t="s">
        <v>8843</v>
      </c>
      <c r="BQ1192" s="1" t="s">
        <v>7638</v>
      </c>
      <c r="BR1192" s="1" t="s">
        <v>7650</v>
      </c>
      <c r="BS1192" s="1" t="s">
        <v>20</v>
      </c>
      <c r="BT1192">
        <v>106</v>
      </c>
      <c r="BU1192" s="1" t="s">
        <v>7</v>
      </c>
      <c r="BV1192" s="1" t="s">
        <v>1961</v>
      </c>
      <c r="BW1192">
        <v>140</v>
      </c>
      <c r="BX1192" s="1" t="s">
        <v>7764</v>
      </c>
      <c r="BY1192">
        <v>4480</v>
      </c>
      <c r="BZ1192">
        <v>627200</v>
      </c>
      <c r="CA1192">
        <v>0.25</v>
      </c>
      <c r="CB1192">
        <v>3360</v>
      </c>
      <c r="CC1192">
        <v>470400</v>
      </c>
      <c r="CD1192">
        <v>0.1</v>
      </c>
      <c r="CE1192">
        <v>47040</v>
      </c>
      <c r="CF1192">
        <v>0</v>
      </c>
      <c r="CG1192">
        <v>0</v>
      </c>
      <c r="CH1192">
        <v>47040</v>
      </c>
      <c r="CI1192">
        <v>423360</v>
      </c>
      <c r="CJ1192">
        <v>470400</v>
      </c>
      <c r="CK1192">
        <v>3360</v>
      </c>
    </row>
    <row r="1193" spans="62:89" x14ac:dyDescent="0.25">
      <c r="BJ1193" s="1" t="s">
        <v>2506</v>
      </c>
      <c r="BK1193" s="1" t="s">
        <v>2507</v>
      </c>
      <c r="BL1193" s="1" t="str">
        <f>VLOOKUP(BK1193,INVENTARIOHABITTA[#All],8,FALSE)</f>
        <v xml:space="preserve">ESTANDAR A </v>
      </c>
      <c r="BO1193" s="1" t="s">
        <v>3851</v>
      </c>
      <c r="BP1193" s="1" t="s">
        <v>8844</v>
      </c>
      <c r="BQ1193" s="1" t="s">
        <v>7638</v>
      </c>
      <c r="BR1193" s="1" t="s">
        <v>7650</v>
      </c>
      <c r="BS1193" s="1" t="s">
        <v>20</v>
      </c>
      <c r="BT1193">
        <v>107</v>
      </c>
      <c r="BU1193" s="1" t="s">
        <v>7</v>
      </c>
      <c r="BV1193" s="1" t="s">
        <v>146</v>
      </c>
      <c r="BW1193">
        <v>157.33000000000001</v>
      </c>
      <c r="BX1193" s="1" t="s">
        <v>7764</v>
      </c>
      <c r="BY1193">
        <v>4700</v>
      </c>
      <c r="BZ1193">
        <v>739451.00000000012</v>
      </c>
      <c r="CA1193">
        <v>0.25</v>
      </c>
      <c r="CB1193">
        <v>3525</v>
      </c>
      <c r="CC1193">
        <v>554588.25</v>
      </c>
      <c r="CD1193">
        <v>0.1</v>
      </c>
      <c r="CE1193">
        <v>55458.825000000004</v>
      </c>
      <c r="CF1193">
        <v>0.2</v>
      </c>
      <c r="CG1193">
        <v>11091.765000000001</v>
      </c>
      <c r="CH1193">
        <v>44367.060000000005</v>
      </c>
      <c r="CI1193">
        <v>499129.42499999999</v>
      </c>
      <c r="CJ1193">
        <v>543496.48499999999</v>
      </c>
      <c r="CK1193">
        <v>3454.4999999999995</v>
      </c>
    </row>
    <row r="1194" spans="62:89" x14ac:dyDescent="0.25">
      <c r="BJ1194" s="1" t="s">
        <v>2508</v>
      </c>
      <c r="BK1194" s="1" t="s">
        <v>2509</v>
      </c>
      <c r="BL1194" s="1" t="str">
        <f>VLOOKUP(BK1194,INVENTARIOHABITTA[#All],8,FALSE)</f>
        <v xml:space="preserve">ESTANDAR A </v>
      </c>
      <c r="BO1194" s="1" t="s">
        <v>3853</v>
      </c>
      <c r="BP1194" s="1" t="s">
        <v>8845</v>
      </c>
      <c r="BQ1194" s="1" t="s">
        <v>7638</v>
      </c>
      <c r="BR1194" s="1" t="s">
        <v>7650</v>
      </c>
      <c r="BS1194" s="1" t="s">
        <v>21</v>
      </c>
      <c r="BT1194">
        <v>1</v>
      </c>
      <c r="BU1194" s="1" t="s">
        <v>7</v>
      </c>
      <c r="BV1194" s="1" t="s">
        <v>146</v>
      </c>
      <c r="BW1194">
        <v>128</v>
      </c>
      <c r="BX1194" s="1" t="s">
        <v>7764</v>
      </c>
      <c r="BY1194">
        <v>4700</v>
      </c>
      <c r="BZ1194">
        <v>601600</v>
      </c>
      <c r="CA1194">
        <v>0.25</v>
      </c>
      <c r="CB1194">
        <v>3525</v>
      </c>
      <c r="CC1194">
        <v>451200</v>
      </c>
      <c r="CD1194">
        <v>0.1</v>
      </c>
      <c r="CE1194">
        <v>45120</v>
      </c>
      <c r="CF1194">
        <v>0.2</v>
      </c>
      <c r="CG1194">
        <v>9024</v>
      </c>
      <c r="CH1194">
        <v>36096</v>
      </c>
      <c r="CI1194">
        <v>406080</v>
      </c>
      <c r="CJ1194">
        <v>442176</v>
      </c>
      <c r="CK1194">
        <v>3454.5</v>
      </c>
    </row>
    <row r="1195" spans="62:89" x14ac:dyDescent="0.25">
      <c r="BJ1195" s="1" t="s">
        <v>2510</v>
      </c>
      <c r="BK1195" s="1" t="s">
        <v>2511</v>
      </c>
      <c r="BL1195" s="1" t="str">
        <f>VLOOKUP(BK1195,INVENTARIOHABITTA[#All],8,FALSE)</f>
        <v>PREMIUM A</v>
      </c>
      <c r="BO1195" s="1" t="s">
        <v>3855</v>
      </c>
      <c r="BP1195" s="1" t="s">
        <v>8846</v>
      </c>
      <c r="BQ1195" s="1" t="s">
        <v>7638</v>
      </c>
      <c r="BR1195" s="1" t="s">
        <v>7650</v>
      </c>
      <c r="BS1195" s="1" t="s">
        <v>21</v>
      </c>
      <c r="BT1195">
        <v>2</v>
      </c>
      <c r="BU1195" s="1" t="s">
        <v>7</v>
      </c>
      <c r="BV1195" s="1" t="s">
        <v>1961</v>
      </c>
      <c r="BW1195">
        <v>128</v>
      </c>
      <c r="BX1195" s="1" t="s">
        <v>46</v>
      </c>
      <c r="BY1195">
        <v>6060</v>
      </c>
      <c r="BZ1195">
        <v>775680</v>
      </c>
      <c r="CA1195">
        <v>0.25</v>
      </c>
      <c r="CB1195">
        <v>4545</v>
      </c>
      <c r="CC1195">
        <v>581760</v>
      </c>
      <c r="CD1195">
        <v>0.1</v>
      </c>
      <c r="CE1195">
        <v>58176</v>
      </c>
      <c r="CF1195">
        <v>0.1</v>
      </c>
      <c r="CG1195">
        <v>5817.6</v>
      </c>
      <c r="CH1195">
        <v>52358.400000000001</v>
      </c>
      <c r="CI1195">
        <v>523584</v>
      </c>
      <c r="CJ1195">
        <v>575942.40000000002</v>
      </c>
      <c r="CK1195">
        <v>4499.55</v>
      </c>
    </row>
    <row r="1196" spans="62:89" x14ac:dyDescent="0.25">
      <c r="BJ1196" s="1" t="s">
        <v>2512</v>
      </c>
      <c r="BK1196" s="1" t="s">
        <v>2513</v>
      </c>
      <c r="BL1196" s="1" t="str">
        <f>VLOOKUP(BK1196,INVENTARIOHABITTA[#All],8,FALSE)</f>
        <v>PREMIUM A</v>
      </c>
      <c r="BP1196" s="1" t="s">
        <v>8846</v>
      </c>
      <c r="BQ1196" s="1" t="s">
        <v>7638</v>
      </c>
      <c r="BR1196" s="1" t="s">
        <v>7650</v>
      </c>
      <c r="BS1196" s="1" t="s">
        <v>21</v>
      </c>
      <c r="BT1196">
        <v>2</v>
      </c>
      <c r="BU1196" s="1" t="s">
        <v>7</v>
      </c>
      <c r="BV1196" s="1" t="s">
        <v>1961</v>
      </c>
      <c r="BW1196">
        <v>128</v>
      </c>
      <c r="BX1196" s="1" t="s">
        <v>7764</v>
      </c>
      <c r="BY1196">
        <v>4480</v>
      </c>
      <c r="BZ1196">
        <v>573440</v>
      </c>
      <c r="CA1196">
        <v>0.25</v>
      </c>
      <c r="CB1196">
        <v>3360</v>
      </c>
      <c r="CC1196">
        <v>430080</v>
      </c>
      <c r="CD1196">
        <v>0.1</v>
      </c>
      <c r="CE1196">
        <v>43008</v>
      </c>
      <c r="CF1196">
        <v>0.1</v>
      </c>
      <c r="CG1196">
        <v>4300.8</v>
      </c>
      <c r="CH1196">
        <v>38707.199999999997</v>
      </c>
      <c r="CI1196">
        <v>387072</v>
      </c>
      <c r="CJ1196">
        <v>425779.20000000001</v>
      </c>
      <c r="CK1196">
        <v>3326.4</v>
      </c>
    </row>
    <row r="1197" spans="62:89" x14ac:dyDescent="0.25">
      <c r="BJ1197" s="1" t="s">
        <v>2514</v>
      </c>
      <c r="BK1197" s="1" t="s">
        <v>2515</v>
      </c>
      <c r="BL1197" s="1" t="str">
        <f>VLOOKUP(BK1197,INVENTARIOHABITTA[#All],8,FALSE)</f>
        <v>PREMIUM A</v>
      </c>
      <c r="BO1197" s="1" t="s">
        <v>3857</v>
      </c>
      <c r="BP1197" s="1" t="s">
        <v>8847</v>
      </c>
      <c r="BQ1197" s="1" t="s">
        <v>7638</v>
      </c>
      <c r="BR1197" s="1" t="s">
        <v>7650</v>
      </c>
      <c r="BS1197" s="1" t="s">
        <v>21</v>
      </c>
      <c r="BT1197">
        <v>3</v>
      </c>
      <c r="BU1197" s="1" t="s">
        <v>7</v>
      </c>
      <c r="BV1197" s="1" t="s">
        <v>1961</v>
      </c>
      <c r="BW1197">
        <v>128</v>
      </c>
      <c r="BX1197" s="1" t="s">
        <v>7764</v>
      </c>
      <c r="BY1197">
        <v>4480</v>
      </c>
      <c r="BZ1197">
        <v>573440</v>
      </c>
      <c r="CA1197">
        <v>0.25</v>
      </c>
      <c r="CB1197">
        <v>3360</v>
      </c>
      <c r="CC1197">
        <v>430080</v>
      </c>
      <c r="CD1197">
        <v>0.1</v>
      </c>
      <c r="CE1197">
        <v>43008</v>
      </c>
      <c r="CF1197">
        <v>0.1</v>
      </c>
      <c r="CG1197">
        <v>4300.8</v>
      </c>
      <c r="CH1197">
        <v>38707.199999999997</v>
      </c>
      <c r="CI1197">
        <v>387072</v>
      </c>
      <c r="CJ1197">
        <v>425779.20000000001</v>
      </c>
      <c r="CK1197">
        <v>3326.4</v>
      </c>
    </row>
    <row r="1198" spans="62:89" x14ac:dyDescent="0.25">
      <c r="BJ1198" s="1" t="s">
        <v>2516</v>
      </c>
      <c r="BK1198" s="1" t="s">
        <v>2517</v>
      </c>
      <c r="BL1198" s="1" t="str">
        <f>VLOOKUP(BK1198,INVENTARIOHABITTA[#All],8,FALSE)</f>
        <v>PREMIUM A</v>
      </c>
      <c r="BO1198" s="1" t="s">
        <v>3859</v>
      </c>
      <c r="BP1198" s="1" t="s">
        <v>8848</v>
      </c>
      <c r="BQ1198" s="1" t="s">
        <v>7638</v>
      </c>
      <c r="BR1198" s="1" t="s">
        <v>7650</v>
      </c>
      <c r="BS1198" s="1" t="s">
        <v>21</v>
      </c>
      <c r="BT1198">
        <v>4</v>
      </c>
      <c r="BU1198" s="1" t="s">
        <v>7</v>
      </c>
      <c r="BV1198" s="1" t="s">
        <v>1961</v>
      </c>
      <c r="BW1198">
        <v>128</v>
      </c>
      <c r="BX1198" s="1" t="s">
        <v>7764</v>
      </c>
      <c r="BY1198">
        <v>4480</v>
      </c>
      <c r="BZ1198">
        <v>573440</v>
      </c>
      <c r="CA1198">
        <v>0.25</v>
      </c>
      <c r="CB1198">
        <v>3360</v>
      </c>
      <c r="CC1198">
        <v>430080</v>
      </c>
      <c r="CD1198">
        <v>0.1232514880952381</v>
      </c>
      <c r="CE1198">
        <v>53008</v>
      </c>
      <c r="CF1198">
        <v>0</v>
      </c>
      <c r="CG1198">
        <v>0</v>
      </c>
      <c r="CH1198">
        <v>53008</v>
      </c>
      <c r="CI1198">
        <v>377072</v>
      </c>
      <c r="CJ1198">
        <v>430080</v>
      </c>
      <c r="CK1198">
        <v>3360</v>
      </c>
    </row>
    <row r="1199" spans="62:89" x14ac:dyDescent="0.25">
      <c r="BJ1199" s="1" t="s">
        <v>2518</v>
      </c>
      <c r="BK1199" s="1" t="s">
        <v>2519</v>
      </c>
      <c r="BL1199" s="1" t="str">
        <f>VLOOKUP(BK1199,INVENTARIOHABITTA[#All],8,FALSE)</f>
        <v>PREMIUM A</v>
      </c>
      <c r="BO1199" s="1" t="s">
        <v>3861</v>
      </c>
      <c r="BP1199" s="1" t="s">
        <v>8849</v>
      </c>
      <c r="BQ1199" s="1" t="s">
        <v>7638</v>
      </c>
      <c r="BR1199" s="1" t="s">
        <v>7650</v>
      </c>
      <c r="BS1199" s="1" t="s">
        <v>21</v>
      </c>
      <c r="BT1199">
        <v>5</v>
      </c>
      <c r="BU1199" s="1" t="s">
        <v>7</v>
      </c>
      <c r="BV1199" s="1" t="s">
        <v>1961</v>
      </c>
      <c r="BW1199">
        <v>128</v>
      </c>
      <c r="BX1199" s="1" t="s">
        <v>7642</v>
      </c>
      <c r="BY1199">
        <v>5770.3</v>
      </c>
      <c r="BZ1199">
        <v>738598.40000000002</v>
      </c>
      <c r="CA1199">
        <v>0.3</v>
      </c>
      <c r="CB1199">
        <v>4039.21</v>
      </c>
      <c r="CC1199">
        <v>517018.88</v>
      </c>
      <c r="CD1199">
        <v>0.1</v>
      </c>
      <c r="CE1199">
        <v>51701.888000000006</v>
      </c>
      <c r="CF1199">
        <v>0.1</v>
      </c>
      <c r="CG1199">
        <v>5170.1888000000008</v>
      </c>
      <c r="CH1199">
        <v>46531.699200000003</v>
      </c>
      <c r="CI1199">
        <v>465316.99199999997</v>
      </c>
      <c r="CJ1199">
        <v>511848.6912</v>
      </c>
      <c r="CK1199">
        <v>3998.8179</v>
      </c>
    </row>
    <row r="1200" spans="62:89" x14ac:dyDescent="0.25">
      <c r="BJ1200" s="1" t="s">
        <v>2520</v>
      </c>
      <c r="BK1200" s="1" t="s">
        <v>2521</v>
      </c>
      <c r="BL1200" s="1" t="str">
        <f>VLOOKUP(BK1200,INVENTARIOHABITTA[#All],8,FALSE)</f>
        <v>PREMIUM A</v>
      </c>
      <c r="BP1200" s="1" t="s">
        <v>8849</v>
      </c>
      <c r="BQ1200" s="1" t="s">
        <v>7638</v>
      </c>
      <c r="BR1200" s="1" t="s">
        <v>7650</v>
      </c>
      <c r="BS1200" s="1" t="s">
        <v>21</v>
      </c>
      <c r="BT1200">
        <v>5</v>
      </c>
      <c r="BU1200" s="1" t="s">
        <v>7</v>
      </c>
      <c r="BV1200" s="1" t="s">
        <v>1961</v>
      </c>
      <c r="BW1200">
        <v>128</v>
      </c>
      <c r="BX1200" s="1" t="s">
        <v>7764</v>
      </c>
      <c r="BY1200">
        <v>4480</v>
      </c>
      <c r="BZ1200">
        <v>573440</v>
      </c>
      <c r="CA1200">
        <v>0.25</v>
      </c>
      <c r="CB1200">
        <v>3360</v>
      </c>
      <c r="CC1200">
        <v>430080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430080</v>
      </c>
      <c r="CJ1200">
        <v>430080</v>
      </c>
      <c r="CK1200">
        <v>3360</v>
      </c>
    </row>
    <row r="1201" spans="62:89" x14ac:dyDescent="0.25">
      <c r="BJ1201" s="1" t="s">
        <v>2522</v>
      </c>
      <c r="BK1201" s="1" t="s">
        <v>2523</v>
      </c>
      <c r="BL1201" s="1" t="str">
        <f>VLOOKUP(BK1201,INVENTARIOHABITTA[#All],8,FALSE)</f>
        <v>PREMIUM A</v>
      </c>
      <c r="BO1201" s="1" t="s">
        <v>3863</v>
      </c>
      <c r="BP1201" s="1" t="s">
        <v>8850</v>
      </c>
      <c r="BQ1201" s="1" t="s">
        <v>7638</v>
      </c>
      <c r="BR1201" s="1" t="s">
        <v>7650</v>
      </c>
      <c r="BS1201" s="1" t="s">
        <v>21</v>
      </c>
      <c r="BT1201">
        <v>6</v>
      </c>
      <c r="BU1201" s="1" t="s">
        <v>7</v>
      </c>
      <c r="BV1201" s="1" t="s">
        <v>1961</v>
      </c>
      <c r="BW1201">
        <v>128</v>
      </c>
      <c r="BX1201" s="1" t="s">
        <v>7642</v>
      </c>
      <c r="BY1201">
        <v>5770.3</v>
      </c>
      <c r="BZ1201">
        <v>738598.40000000002</v>
      </c>
      <c r="CA1201">
        <v>0.3</v>
      </c>
      <c r="CB1201">
        <v>4039.21</v>
      </c>
      <c r="CC1201">
        <v>517018.88</v>
      </c>
      <c r="CD1201">
        <v>0.1</v>
      </c>
      <c r="CE1201">
        <v>51701.888000000006</v>
      </c>
      <c r="CF1201">
        <v>0.1</v>
      </c>
      <c r="CG1201">
        <v>5170.1888000000008</v>
      </c>
      <c r="CH1201">
        <v>46531.699200000003</v>
      </c>
      <c r="CI1201">
        <v>465316.99199999997</v>
      </c>
      <c r="CJ1201">
        <v>511848.6912</v>
      </c>
      <c r="CK1201">
        <v>3998.8179</v>
      </c>
    </row>
    <row r="1202" spans="62:89" x14ac:dyDescent="0.25">
      <c r="BJ1202" s="1" t="s">
        <v>2524</v>
      </c>
      <c r="BK1202" s="1" t="s">
        <v>2525</v>
      </c>
      <c r="BL1202" s="1" t="str">
        <f>VLOOKUP(BK1202,INVENTARIOHABITTA[#All],8,FALSE)</f>
        <v xml:space="preserve">ESTANDAR A </v>
      </c>
      <c r="BP1202" s="1" t="s">
        <v>8850</v>
      </c>
      <c r="BQ1202" s="1" t="s">
        <v>7638</v>
      </c>
      <c r="BR1202" s="1" t="s">
        <v>7650</v>
      </c>
      <c r="BS1202" s="1" t="s">
        <v>21</v>
      </c>
      <c r="BT1202">
        <v>6</v>
      </c>
      <c r="BU1202" s="1" t="s">
        <v>7</v>
      </c>
      <c r="BV1202" s="1" t="s">
        <v>1961</v>
      </c>
      <c r="BW1202">
        <v>128</v>
      </c>
      <c r="BX1202" s="1" t="s">
        <v>7764</v>
      </c>
      <c r="BY1202">
        <v>4480</v>
      </c>
      <c r="BZ1202">
        <v>573440</v>
      </c>
      <c r="CA1202">
        <v>0.25</v>
      </c>
      <c r="CB1202">
        <v>3360</v>
      </c>
      <c r="CC1202">
        <v>430080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430080</v>
      </c>
      <c r="CJ1202">
        <v>430080</v>
      </c>
      <c r="CK1202">
        <v>3360</v>
      </c>
    </row>
    <row r="1203" spans="62:89" x14ac:dyDescent="0.25">
      <c r="BJ1203" s="1" t="s">
        <v>2526</v>
      </c>
      <c r="BK1203" s="1" t="s">
        <v>2527</v>
      </c>
      <c r="BL1203" s="1" t="str">
        <f>VLOOKUP(BK1203,INVENTARIOHABITTA[#All],8,FALSE)</f>
        <v xml:space="preserve">ESTANDAR A </v>
      </c>
      <c r="BO1203" s="1" t="s">
        <v>3865</v>
      </c>
      <c r="BP1203" s="1" t="s">
        <v>8851</v>
      </c>
      <c r="BQ1203" s="1" t="s">
        <v>7638</v>
      </c>
      <c r="BR1203" s="1" t="s">
        <v>7650</v>
      </c>
      <c r="BS1203" s="1" t="s">
        <v>21</v>
      </c>
      <c r="BT1203">
        <v>7</v>
      </c>
      <c r="BU1203" s="1" t="s">
        <v>7</v>
      </c>
      <c r="BV1203" s="1" t="s">
        <v>1961</v>
      </c>
      <c r="BW1203">
        <v>128</v>
      </c>
      <c r="BX1203" s="1" t="s">
        <v>7764</v>
      </c>
      <c r="BY1203">
        <v>4480</v>
      </c>
      <c r="BZ1203">
        <v>573440</v>
      </c>
      <c r="CA1203">
        <v>0.25</v>
      </c>
      <c r="CB1203">
        <v>3360</v>
      </c>
      <c r="CC1203">
        <v>430080</v>
      </c>
      <c r="CD1203">
        <v>0.1</v>
      </c>
      <c r="CE1203">
        <v>43008</v>
      </c>
      <c r="CF1203">
        <v>0.1</v>
      </c>
      <c r="CG1203">
        <v>4300.8</v>
      </c>
      <c r="CH1203">
        <v>38707.199999999997</v>
      </c>
      <c r="CI1203">
        <v>387072</v>
      </c>
      <c r="CJ1203">
        <v>425779.20000000001</v>
      </c>
      <c r="CK1203">
        <v>3326.4</v>
      </c>
    </row>
    <row r="1204" spans="62:89" x14ac:dyDescent="0.25">
      <c r="BJ1204" s="1" t="s">
        <v>2528</v>
      </c>
      <c r="BK1204" s="1" t="s">
        <v>2529</v>
      </c>
      <c r="BL1204" s="1" t="str">
        <f>VLOOKUP(BK1204,INVENTARIOHABITTA[#All],8,FALSE)</f>
        <v>PREMIUM A</v>
      </c>
      <c r="BP1204" s="1" t="s">
        <v>8851</v>
      </c>
      <c r="BQ1204" s="1" t="s">
        <v>7638</v>
      </c>
      <c r="BR1204" s="1" t="s">
        <v>7650</v>
      </c>
      <c r="BS1204" s="1" t="s">
        <v>21</v>
      </c>
      <c r="BT1204">
        <v>7</v>
      </c>
      <c r="BU1204" s="1" t="s">
        <v>7</v>
      </c>
      <c r="BV1204" s="1" t="s">
        <v>1961</v>
      </c>
      <c r="BW1204">
        <v>128</v>
      </c>
      <c r="BX1204" s="1" t="s">
        <v>7764</v>
      </c>
      <c r="BY1204">
        <v>4480</v>
      </c>
      <c r="BZ1204">
        <v>573440</v>
      </c>
      <c r="CA1204">
        <v>0.25</v>
      </c>
      <c r="CB1204">
        <v>3360</v>
      </c>
      <c r="CC1204">
        <v>430080</v>
      </c>
      <c r="CD1204">
        <v>0.1</v>
      </c>
      <c r="CE1204">
        <v>43008</v>
      </c>
      <c r="CF1204">
        <v>0.1</v>
      </c>
      <c r="CG1204">
        <v>4300.8</v>
      </c>
      <c r="CH1204">
        <v>38707.199999999997</v>
      </c>
      <c r="CI1204">
        <v>387072</v>
      </c>
      <c r="CJ1204">
        <v>425779.20000000001</v>
      </c>
      <c r="CK1204">
        <v>3326.4</v>
      </c>
    </row>
    <row r="1205" spans="62:89" x14ac:dyDescent="0.25">
      <c r="BJ1205" s="1" t="s">
        <v>2530</v>
      </c>
      <c r="BK1205" s="1" t="s">
        <v>2531</v>
      </c>
      <c r="BL1205" s="1" t="str">
        <f>VLOOKUP(BK1205,INVENTARIOHABITTA[#All],8,FALSE)</f>
        <v>PREMIUM A</v>
      </c>
      <c r="BO1205" s="1" t="s">
        <v>3867</v>
      </c>
      <c r="BP1205" s="1" t="s">
        <v>8852</v>
      </c>
      <c r="BQ1205" s="1" t="s">
        <v>7638</v>
      </c>
      <c r="BR1205" s="1" t="s">
        <v>7650</v>
      </c>
      <c r="BS1205" s="1" t="s">
        <v>21</v>
      </c>
      <c r="BT1205">
        <v>8</v>
      </c>
      <c r="BU1205" s="1" t="s">
        <v>7</v>
      </c>
      <c r="BV1205" s="1" t="s">
        <v>1961</v>
      </c>
      <c r="BW1205">
        <v>128</v>
      </c>
      <c r="BX1205" s="1" t="s">
        <v>7764</v>
      </c>
      <c r="BY1205">
        <v>4480</v>
      </c>
      <c r="BZ1205">
        <v>573440</v>
      </c>
      <c r="CA1205">
        <v>0.2</v>
      </c>
      <c r="CB1205">
        <v>3584</v>
      </c>
      <c r="CC1205">
        <v>458752</v>
      </c>
      <c r="CD1205">
        <v>0.1</v>
      </c>
      <c r="CE1205">
        <v>45875.200000000004</v>
      </c>
      <c r="CF1205">
        <v>0</v>
      </c>
      <c r="CG1205">
        <v>0</v>
      </c>
      <c r="CH1205">
        <v>45875.200000000004</v>
      </c>
      <c r="CI1205">
        <v>412876.79999999999</v>
      </c>
      <c r="CJ1205">
        <v>458752</v>
      </c>
      <c r="CK1205">
        <v>3584</v>
      </c>
    </row>
    <row r="1206" spans="62:89" x14ac:dyDescent="0.25">
      <c r="BJ1206" s="1" t="s">
        <v>2532</v>
      </c>
      <c r="BK1206" s="1" t="s">
        <v>2533</v>
      </c>
      <c r="BL1206" s="1" t="str">
        <f>VLOOKUP(BK1206,INVENTARIOHABITTA[#All],8,FALSE)</f>
        <v>PREMIUM A</v>
      </c>
      <c r="BO1206" s="1" t="s">
        <v>3869</v>
      </c>
      <c r="BP1206" s="1" t="s">
        <v>8853</v>
      </c>
      <c r="BQ1206" s="1" t="s">
        <v>7638</v>
      </c>
      <c r="BR1206" s="1" t="s">
        <v>7650</v>
      </c>
      <c r="BS1206" s="1" t="s">
        <v>21</v>
      </c>
      <c r="BT1206">
        <v>9</v>
      </c>
      <c r="BU1206" s="1" t="s">
        <v>7</v>
      </c>
      <c r="BV1206" s="1" t="s">
        <v>1961</v>
      </c>
      <c r="BW1206">
        <v>128</v>
      </c>
      <c r="BX1206" s="1" t="s">
        <v>46</v>
      </c>
      <c r="BY1206">
        <v>6060</v>
      </c>
      <c r="BZ1206">
        <v>775680</v>
      </c>
      <c r="CA1206">
        <v>0.2</v>
      </c>
      <c r="CB1206">
        <v>4848</v>
      </c>
      <c r="CC1206">
        <v>620544</v>
      </c>
      <c r="CD1206">
        <v>0.1</v>
      </c>
      <c r="CE1206">
        <v>62054.400000000001</v>
      </c>
      <c r="CF1206">
        <v>0.1</v>
      </c>
      <c r="CG1206">
        <v>6205.4400000000005</v>
      </c>
      <c r="CH1206">
        <v>55848.959999999999</v>
      </c>
      <c r="CI1206">
        <v>558489.59999999998</v>
      </c>
      <c r="CJ1206">
        <v>614338.55999999994</v>
      </c>
      <c r="CK1206">
        <v>4799.5199999999995</v>
      </c>
    </row>
    <row r="1207" spans="62:89" x14ac:dyDescent="0.25">
      <c r="BJ1207" s="1" t="s">
        <v>2534</v>
      </c>
      <c r="BK1207" s="1" t="s">
        <v>2535</v>
      </c>
      <c r="BL1207" s="1" t="str">
        <f>VLOOKUP(BK1207,INVENTARIOHABITTA[#All],8,FALSE)</f>
        <v>PREMIUM A</v>
      </c>
      <c r="BP1207" s="1" t="s">
        <v>8853</v>
      </c>
      <c r="BQ1207" s="1" t="s">
        <v>7638</v>
      </c>
      <c r="BR1207" s="1" t="s">
        <v>7650</v>
      </c>
      <c r="BS1207" s="1" t="s">
        <v>21</v>
      </c>
      <c r="BT1207">
        <v>9</v>
      </c>
      <c r="BU1207" s="1" t="s">
        <v>7</v>
      </c>
      <c r="BV1207" s="1" t="s">
        <v>1961</v>
      </c>
      <c r="BW1207">
        <v>128</v>
      </c>
      <c r="BX1207" s="1" t="s">
        <v>7764</v>
      </c>
      <c r="BY1207">
        <v>4480</v>
      </c>
      <c r="BZ1207">
        <v>573440</v>
      </c>
      <c r="CA1207">
        <v>0.2</v>
      </c>
      <c r="CB1207">
        <v>3584</v>
      </c>
      <c r="CC1207">
        <v>458752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458752</v>
      </c>
      <c r="CJ1207">
        <v>458752</v>
      </c>
      <c r="CK1207">
        <v>3584</v>
      </c>
    </row>
    <row r="1208" spans="62:89" x14ac:dyDescent="0.25">
      <c r="BJ1208" s="1" t="s">
        <v>2536</v>
      </c>
      <c r="BK1208" s="1" t="s">
        <v>2537</v>
      </c>
      <c r="BL1208" s="1" t="str">
        <f>VLOOKUP(BK1208,INVENTARIOHABITTA[#All],8,FALSE)</f>
        <v>PREMIUM A</v>
      </c>
      <c r="BO1208" s="1" t="s">
        <v>3871</v>
      </c>
      <c r="BP1208" s="1" t="s">
        <v>8854</v>
      </c>
      <c r="BQ1208" s="1" t="s">
        <v>7638</v>
      </c>
      <c r="BR1208" s="1" t="s">
        <v>7650</v>
      </c>
      <c r="BS1208" s="1" t="s">
        <v>21</v>
      </c>
      <c r="BT1208">
        <v>10</v>
      </c>
      <c r="BU1208" s="1" t="s">
        <v>7</v>
      </c>
      <c r="BV1208" s="1" t="s">
        <v>1961</v>
      </c>
      <c r="BW1208">
        <v>128</v>
      </c>
      <c r="BX1208" s="1" t="s">
        <v>7764</v>
      </c>
      <c r="BY1208">
        <v>4480</v>
      </c>
      <c r="BZ1208">
        <v>573440</v>
      </c>
      <c r="CA1208">
        <v>0.25</v>
      </c>
      <c r="CB1208">
        <v>3360</v>
      </c>
      <c r="CC1208">
        <v>430080</v>
      </c>
      <c r="CD1208">
        <v>0.34883433314732148</v>
      </c>
      <c r="CE1208">
        <v>150026.67000000001</v>
      </c>
      <c r="CF1208">
        <v>0</v>
      </c>
      <c r="CG1208">
        <v>0</v>
      </c>
      <c r="CH1208">
        <v>150026.67000000001</v>
      </c>
      <c r="CI1208">
        <v>280053.32999999996</v>
      </c>
      <c r="CJ1208">
        <v>430080</v>
      </c>
      <c r="CK1208">
        <v>3360</v>
      </c>
    </row>
    <row r="1209" spans="62:89" x14ac:dyDescent="0.25">
      <c r="BJ1209" s="1" t="s">
        <v>2538</v>
      </c>
      <c r="BK1209" s="1" t="s">
        <v>2539</v>
      </c>
      <c r="BL1209" s="1" t="str">
        <f>VLOOKUP(BK1209,INVENTARIOHABITTA[#All],8,FALSE)</f>
        <v>PREMIUM A</v>
      </c>
      <c r="BO1209" s="1" t="s">
        <v>3873</v>
      </c>
      <c r="BP1209" s="1" t="s">
        <v>8855</v>
      </c>
      <c r="BQ1209" s="1" t="s">
        <v>7638</v>
      </c>
      <c r="BR1209" s="1" t="s">
        <v>7650</v>
      </c>
      <c r="BS1209" s="1" t="s">
        <v>21</v>
      </c>
      <c r="BT1209">
        <v>11</v>
      </c>
      <c r="BU1209" s="1" t="s">
        <v>7</v>
      </c>
      <c r="BV1209" s="1" t="s">
        <v>1961</v>
      </c>
      <c r="BW1209">
        <v>128</v>
      </c>
      <c r="BX1209" s="1" t="s">
        <v>7764</v>
      </c>
      <c r="BY1209">
        <v>4480</v>
      </c>
      <c r="BZ1209">
        <v>573440</v>
      </c>
      <c r="CA1209">
        <v>0.2</v>
      </c>
      <c r="CB1209">
        <v>3584</v>
      </c>
      <c r="CC1209">
        <v>458752</v>
      </c>
      <c r="CD1209">
        <v>0.1</v>
      </c>
      <c r="CE1209">
        <v>45875.200000000004</v>
      </c>
      <c r="CF1209">
        <v>0</v>
      </c>
      <c r="CG1209">
        <v>0</v>
      </c>
      <c r="CH1209">
        <v>45875.200000000004</v>
      </c>
      <c r="CI1209">
        <v>412876.79999999999</v>
      </c>
      <c r="CJ1209">
        <v>458752</v>
      </c>
      <c r="CK1209">
        <v>3584</v>
      </c>
    </row>
    <row r="1210" spans="62:89" x14ac:dyDescent="0.25">
      <c r="BJ1210" s="1" t="s">
        <v>2540</v>
      </c>
      <c r="BK1210" s="1" t="s">
        <v>2541</v>
      </c>
      <c r="BL1210" s="1" t="str">
        <f>VLOOKUP(BK1210,INVENTARIOHABITTA[#All],8,FALSE)</f>
        <v>PREMIUM A</v>
      </c>
      <c r="BO1210" s="1" t="s">
        <v>3875</v>
      </c>
      <c r="BP1210" s="1" t="s">
        <v>8856</v>
      </c>
      <c r="BQ1210" s="1" t="s">
        <v>7638</v>
      </c>
      <c r="BR1210" s="1" t="s">
        <v>7650</v>
      </c>
      <c r="BS1210" s="1" t="s">
        <v>21</v>
      </c>
      <c r="BT1210">
        <v>12</v>
      </c>
      <c r="BU1210" s="1" t="s">
        <v>7</v>
      </c>
      <c r="BV1210" s="1" t="s">
        <v>1961</v>
      </c>
      <c r="BW1210">
        <v>128</v>
      </c>
      <c r="BX1210" s="1" t="s">
        <v>7764</v>
      </c>
      <c r="BY1210">
        <v>4480</v>
      </c>
      <c r="BZ1210">
        <v>573440</v>
      </c>
      <c r="CA1210">
        <v>0.2</v>
      </c>
      <c r="CB1210">
        <v>3584</v>
      </c>
      <c r="CC1210">
        <v>458752</v>
      </c>
      <c r="CD1210">
        <v>0.1</v>
      </c>
      <c r="CE1210">
        <v>45875.200000000004</v>
      </c>
      <c r="CF1210">
        <v>0</v>
      </c>
      <c r="CG1210">
        <v>0</v>
      </c>
      <c r="CH1210">
        <v>45875.200000000004</v>
      </c>
      <c r="CI1210">
        <v>412876.79999999999</v>
      </c>
      <c r="CJ1210">
        <v>458752</v>
      </c>
      <c r="CK1210">
        <v>3584</v>
      </c>
    </row>
    <row r="1211" spans="62:89" x14ac:dyDescent="0.25">
      <c r="BJ1211" s="1" t="s">
        <v>2542</v>
      </c>
      <c r="BK1211" s="1" t="s">
        <v>2543</v>
      </c>
      <c r="BL1211" s="1" t="str">
        <f>VLOOKUP(BK1211,INVENTARIOHABITTA[#All],8,FALSE)</f>
        <v xml:space="preserve">ESTANDAR A </v>
      </c>
      <c r="BO1211" s="1" t="s">
        <v>3877</v>
      </c>
      <c r="BP1211" s="1" t="s">
        <v>8857</v>
      </c>
      <c r="BQ1211" s="1" t="s">
        <v>7638</v>
      </c>
      <c r="BR1211" s="1" t="s">
        <v>7650</v>
      </c>
      <c r="BS1211" s="1" t="s">
        <v>21</v>
      </c>
      <c r="BT1211">
        <v>13</v>
      </c>
      <c r="BU1211" s="1" t="s">
        <v>7</v>
      </c>
      <c r="BV1211" s="1" t="s">
        <v>1961</v>
      </c>
      <c r="BW1211">
        <v>128</v>
      </c>
      <c r="BX1211" s="1" t="s">
        <v>7764</v>
      </c>
      <c r="BY1211">
        <v>4480</v>
      </c>
      <c r="BZ1211">
        <v>573440</v>
      </c>
      <c r="CA1211">
        <v>0.2</v>
      </c>
      <c r="CB1211">
        <v>3584</v>
      </c>
      <c r="CC1211">
        <v>458752</v>
      </c>
      <c r="CD1211">
        <v>0.1</v>
      </c>
      <c r="CE1211">
        <v>45875.200000000004</v>
      </c>
      <c r="CF1211">
        <v>0</v>
      </c>
      <c r="CG1211">
        <v>0</v>
      </c>
      <c r="CH1211">
        <v>45875.200000000004</v>
      </c>
      <c r="CI1211">
        <v>412876.79999999999</v>
      </c>
      <c r="CJ1211">
        <v>458752</v>
      </c>
      <c r="CK1211">
        <v>3584</v>
      </c>
    </row>
    <row r="1212" spans="62:89" x14ac:dyDescent="0.25">
      <c r="BJ1212" s="1" t="s">
        <v>2544</v>
      </c>
      <c r="BK1212" s="1" t="s">
        <v>2545</v>
      </c>
      <c r="BL1212" s="1" t="str">
        <f>VLOOKUP(BK1212,INVENTARIOHABITTA[#All],8,FALSE)</f>
        <v xml:space="preserve">ESTANDAR A </v>
      </c>
      <c r="BO1212" s="1" t="s">
        <v>3879</v>
      </c>
      <c r="BP1212" s="1" t="s">
        <v>8858</v>
      </c>
      <c r="BQ1212" s="1" t="s">
        <v>7638</v>
      </c>
      <c r="BR1212" s="1" t="s">
        <v>7650</v>
      </c>
      <c r="BS1212" s="1" t="s">
        <v>21</v>
      </c>
      <c r="BT1212">
        <v>14</v>
      </c>
      <c r="BU1212" s="1" t="s">
        <v>7</v>
      </c>
      <c r="BV1212" s="1" t="s">
        <v>1961</v>
      </c>
      <c r="BW1212">
        <v>128</v>
      </c>
      <c r="BX1212" s="1" t="s">
        <v>7764</v>
      </c>
      <c r="BY1212">
        <v>4480</v>
      </c>
      <c r="BZ1212">
        <v>573440</v>
      </c>
      <c r="CA1212">
        <v>0.2</v>
      </c>
      <c r="CB1212">
        <v>3584</v>
      </c>
      <c r="CC1212">
        <v>458752</v>
      </c>
      <c r="CD1212">
        <v>0.1</v>
      </c>
      <c r="CE1212">
        <v>45875.200000000004</v>
      </c>
      <c r="CF1212">
        <v>0</v>
      </c>
      <c r="CG1212">
        <v>0</v>
      </c>
      <c r="CH1212">
        <v>45875.200000000004</v>
      </c>
      <c r="CI1212">
        <v>412876.79999999999</v>
      </c>
      <c r="CJ1212">
        <v>458752</v>
      </c>
      <c r="CK1212">
        <v>3584</v>
      </c>
    </row>
    <row r="1213" spans="62:89" x14ac:dyDescent="0.25">
      <c r="BJ1213" s="1" t="s">
        <v>2546</v>
      </c>
      <c r="BK1213" s="1" t="s">
        <v>2547</v>
      </c>
      <c r="BL1213" s="1" t="str">
        <f>VLOOKUP(BK1213,INVENTARIOHABITTA[#All],8,FALSE)</f>
        <v xml:space="preserve">ESTANDAR A </v>
      </c>
      <c r="BP1213" s="1" t="s">
        <v>8859</v>
      </c>
      <c r="BQ1213" s="1" t="s">
        <v>7638</v>
      </c>
      <c r="BR1213" s="1" t="s">
        <v>7650</v>
      </c>
      <c r="BS1213" s="1" t="s">
        <v>21</v>
      </c>
      <c r="BT1213">
        <v>15</v>
      </c>
      <c r="BU1213" s="1" t="s">
        <v>7</v>
      </c>
      <c r="BV1213" s="1" t="s">
        <v>1961</v>
      </c>
      <c r="BW1213">
        <v>128</v>
      </c>
      <c r="BX1213" s="1" t="s">
        <v>7764</v>
      </c>
      <c r="BY1213">
        <v>4480</v>
      </c>
      <c r="BZ1213">
        <v>573440</v>
      </c>
      <c r="CA1213">
        <v>0.25</v>
      </c>
      <c r="CB1213">
        <v>3360</v>
      </c>
      <c r="CC1213">
        <v>430080</v>
      </c>
      <c r="CD1213">
        <v>0.1</v>
      </c>
      <c r="CE1213">
        <v>43008</v>
      </c>
      <c r="CF1213">
        <v>0.1</v>
      </c>
      <c r="CG1213">
        <v>4300.8</v>
      </c>
      <c r="CH1213">
        <v>38707.199999999997</v>
      </c>
      <c r="CI1213">
        <v>387072</v>
      </c>
      <c r="CJ1213">
        <v>425779.20000000001</v>
      </c>
      <c r="CK1213">
        <v>3326.4</v>
      </c>
    </row>
    <row r="1214" spans="62:89" x14ac:dyDescent="0.25">
      <c r="BJ1214" s="1" t="s">
        <v>2548</v>
      </c>
      <c r="BK1214" s="1" t="s">
        <v>2549</v>
      </c>
      <c r="BL1214" s="1" t="str">
        <f>VLOOKUP(BK1214,INVENTARIOHABITTA[#All],8,FALSE)</f>
        <v xml:space="preserve">ESTANDAR A </v>
      </c>
      <c r="BO1214" s="1" t="s">
        <v>3881</v>
      </c>
      <c r="BP1214" s="1" t="s">
        <v>8860</v>
      </c>
      <c r="BQ1214" s="1" t="s">
        <v>7638</v>
      </c>
      <c r="BR1214" s="1" t="s">
        <v>7650</v>
      </c>
      <c r="BS1214" s="1" t="s">
        <v>21</v>
      </c>
      <c r="BT1214" t="s">
        <v>7685</v>
      </c>
      <c r="BU1214" s="1" t="s">
        <v>7</v>
      </c>
      <c r="BV1214" s="1" t="s">
        <v>1961</v>
      </c>
      <c r="BW1214">
        <v>128</v>
      </c>
      <c r="BX1214" s="1" t="s">
        <v>7764</v>
      </c>
      <c r="BY1214">
        <v>3326.4</v>
      </c>
      <c r="BZ1214">
        <v>425779.20000000001</v>
      </c>
      <c r="CA1214">
        <v>0</v>
      </c>
      <c r="CB1214">
        <v>3326.4</v>
      </c>
      <c r="CC1214">
        <v>425779.20000000001</v>
      </c>
      <c r="CD1214">
        <v>0.76513648388648392</v>
      </c>
      <c r="CE1214">
        <v>325779.20000000001</v>
      </c>
      <c r="CF1214">
        <v>0</v>
      </c>
      <c r="CG1214">
        <v>0</v>
      </c>
      <c r="CH1214">
        <v>325779.20000000001</v>
      </c>
      <c r="CI1214">
        <v>100000</v>
      </c>
      <c r="CJ1214">
        <v>425779.20000000001</v>
      </c>
      <c r="CK1214">
        <v>3326.4</v>
      </c>
    </row>
    <row r="1215" spans="62:89" x14ac:dyDescent="0.25">
      <c r="BJ1215" s="1" t="s">
        <v>2550</v>
      </c>
      <c r="BK1215" s="1" t="s">
        <v>2551</v>
      </c>
      <c r="BL1215" s="1" t="str">
        <f>VLOOKUP(BK1215,INVENTARIOHABITTA[#All],8,FALSE)</f>
        <v xml:space="preserve">ESTANDAR A </v>
      </c>
      <c r="BO1215" s="1" t="s">
        <v>3883</v>
      </c>
      <c r="BP1215" s="1" t="s">
        <v>8861</v>
      </c>
      <c r="BQ1215" s="1" t="s">
        <v>7638</v>
      </c>
      <c r="BR1215" s="1" t="s">
        <v>7650</v>
      </c>
      <c r="BS1215" s="1" t="s">
        <v>21</v>
      </c>
      <c r="BT1215">
        <v>16</v>
      </c>
      <c r="BU1215" s="1" t="s">
        <v>7</v>
      </c>
      <c r="BV1215" s="1" t="s">
        <v>146</v>
      </c>
      <c r="BW1215">
        <v>186.2</v>
      </c>
      <c r="BX1215" s="1" t="s">
        <v>7764</v>
      </c>
      <c r="BY1215">
        <v>4700</v>
      </c>
      <c r="BZ1215">
        <v>875140</v>
      </c>
      <c r="CA1215">
        <v>0.2</v>
      </c>
      <c r="CB1215">
        <v>3760</v>
      </c>
      <c r="CC1215">
        <v>700112</v>
      </c>
      <c r="CD1215">
        <v>9.9999999999999992E-2</v>
      </c>
      <c r="CE1215">
        <v>70011.199999999997</v>
      </c>
      <c r="CF1215">
        <v>0</v>
      </c>
      <c r="CG1215">
        <v>0</v>
      </c>
      <c r="CH1215">
        <v>70011.199999999997</v>
      </c>
      <c r="CI1215">
        <v>630100.80000000005</v>
      </c>
      <c r="CJ1215">
        <v>700112</v>
      </c>
      <c r="CK1215">
        <v>3760.0000000000005</v>
      </c>
    </row>
    <row r="1216" spans="62:89" x14ac:dyDescent="0.25">
      <c r="BJ1216" s="1" t="s">
        <v>2552</v>
      </c>
      <c r="BK1216" s="1" t="s">
        <v>2553</v>
      </c>
      <c r="BL1216" s="1" t="str">
        <f>VLOOKUP(BK1216,INVENTARIOHABITTA[#All],8,FALSE)</f>
        <v xml:space="preserve">ESTANDAR A </v>
      </c>
      <c r="BO1216" s="1" t="s">
        <v>3885</v>
      </c>
      <c r="BP1216" s="1" t="s">
        <v>8862</v>
      </c>
      <c r="BQ1216" s="1" t="s">
        <v>7638</v>
      </c>
      <c r="BR1216" s="1" t="s">
        <v>7650</v>
      </c>
      <c r="BS1216" s="1" t="s">
        <v>21</v>
      </c>
      <c r="BT1216">
        <v>17</v>
      </c>
      <c r="BU1216" s="1" t="s">
        <v>7</v>
      </c>
      <c r="BV1216" s="1" t="s">
        <v>146</v>
      </c>
      <c r="BW1216">
        <v>128</v>
      </c>
      <c r="BX1216" s="1" t="s">
        <v>7764</v>
      </c>
      <c r="BY1216">
        <v>4700</v>
      </c>
      <c r="BZ1216">
        <v>601600</v>
      </c>
      <c r="CA1216">
        <v>0.25</v>
      </c>
      <c r="CB1216">
        <v>3525</v>
      </c>
      <c r="CC1216">
        <v>451200</v>
      </c>
      <c r="CD1216">
        <v>0.1</v>
      </c>
      <c r="CE1216">
        <v>45120</v>
      </c>
      <c r="CF1216">
        <v>0.1</v>
      </c>
      <c r="CG1216">
        <v>4512</v>
      </c>
      <c r="CH1216">
        <v>40608</v>
      </c>
      <c r="CI1216">
        <v>406080</v>
      </c>
      <c r="CJ1216">
        <v>446688</v>
      </c>
      <c r="CK1216">
        <v>3489.75</v>
      </c>
    </row>
    <row r="1217" spans="62:89" x14ac:dyDescent="0.25">
      <c r="BJ1217" s="1" t="s">
        <v>2554</v>
      </c>
      <c r="BK1217" s="1" t="s">
        <v>2555</v>
      </c>
      <c r="BL1217" s="1" t="str">
        <f>VLOOKUP(BK1217,INVENTARIOHABITTA[#All],8,FALSE)</f>
        <v xml:space="preserve">ESTANDAR A </v>
      </c>
      <c r="BO1217" s="1" t="s">
        <v>3887</v>
      </c>
      <c r="BP1217" s="1" t="s">
        <v>8863</v>
      </c>
      <c r="BQ1217" s="1" t="s">
        <v>7638</v>
      </c>
      <c r="BR1217" s="1" t="s">
        <v>7650</v>
      </c>
      <c r="BS1217" s="1" t="s">
        <v>21</v>
      </c>
      <c r="BT1217">
        <v>18</v>
      </c>
      <c r="BU1217" s="1" t="s">
        <v>7</v>
      </c>
      <c r="BV1217" s="1" t="s">
        <v>1961</v>
      </c>
      <c r="BW1217">
        <v>128</v>
      </c>
      <c r="BX1217" s="1" t="s">
        <v>7764</v>
      </c>
      <c r="BY1217">
        <v>4480</v>
      </c>
      <c r="BZ1217">
        <v>573440</v>
      </c>
      <c r="CA1217">
        <v>0.25</v>
      </c>
      <c r="CB1217">
        <v>3360</v>
      </c>
      <c r="CC1217">
        <v>430080</v>
      </c>
      <c r="CD1217">
        <v>0.1</v>
      </c>
      <c r="CE1217">
        <v>43008</v>
      </c>
      <c r="CF1217">
        <v>0.1</v>
      </c>
      <c r="CG1217">
        <v>4300.8</v>
      </c>
      <c r="CH1217">
        <v>38707.199999999997</v>
      </c>
      <c r="CI1217">
        <v>387072</v>
      </c>
      <c r="CJ1217">
        <v>425779.20000000001</v>
      </c>
      <c r="CK1217">
        <v>3326.4</v>
      </c>
    </row>
    <row r="1218" spans="62:89" x14ac:dyDescent="0.25">
      <c r="BJ1218" s="1" t="s">
        <v>2556</v>
      </c>
      <c r="BK1218" s="1" t="s">
        <v>2557</v>
      </c>
      <c r="BL1218" s="1" t="str">
        <f>VLOOKUP(BK1218,INVENTARIOHABITTA[#All],8,FALSE)</f>
        <v xml:space="preserve">ESTANDAR A </v>
      </c>
      <c r="BO1218" s="1" t="s">
        <v>3889</v>
      </c>
      <c r="BP1218" s="1" t="s">
        <v>8864</v>
      </c>
      <c r="BQ1218" s="1" t="s">
        <v>7638</v>
      </c>
      <c r="BR1218" s="1" t="s">
        <v>7650</v>
      </c>
      <c r="BS1218" s="1" t="s">
        <v>21</v>
      </c>
      <c r="BT1218">
        <v>19</v>
      </c>
      <c r="BU1218" s="1" t="s">
        <v>7</v>
      </c>
      <c r="BV1218" s="1" t="s">
        <v>1961</v>
      </c>
      <c r="BW1218">
        <v>128</v>
      </c>
      <c r="BX1218" s="1" t="s">
        <v>46</v>
      </c>
      <c r="BY1218">
        <v>6060</v>
      </c>
      <c r="BZ1218">
        <v>775680</v>
      </c>
      <c r="CA1218">
        <v>0.25</v>
      </c>
      <c r="CB1218">
        <v>4545</v>
      </c>
      <c r="CC1218">
        <v>581760</v>
      </c>
      <c r="CD1218">
        <v>0.1</v>
      </c>
      <c r="CE1218">
        <v>58176</v>
      </c>
      <c r="CF1218">
        <v>0.1</v>
      </c>
      <c r="CG1218">
        <v>5817.6</v>
      </c>
      <c r="CH1218">
        <v>52358.400000000001</v>
      </c>
      <c r="CI1218">
        <v>523584</v>
      </c>
      <c r="CJ1218">
        <v>575942.40000000002</v>
      </c>
      <c r="CK1218">
        <v>4499.55</v>
      </c>
    </row>
    <row r="1219" spans="62:89" x14ac:dyDescent="0.25">
      <c r="BJ1219" s="1" t="s">
        <v>2558</v>
      </c>
      <c r="BK1219" s="1" t="s">
        <v>2559</v>
      </c>
      <c r="BL1219" s="1" t="str">
        <f>VLOOKUP(BK1219,INVENTARIOHABITTA[#All],8,FALSE)</f>
        <v>PREMIUM A</v>
      </c>
      <c r="BP1219" s="1" t="s">
        <v>8864</v>
      </c>
      <c r="BQ1219" s="1" t="s">
        <v>7638</v>
      </c>
      <c r="BR1219" s="1" t="s">
        <v>7650</v>
      </c>
      <c r="BS1219" s="1" t="s">
        <v>21</v>
      </c>
      <c r="BT1219">
        <v>19</v>
      </c>
      <c r="BU1219" s="1" t="s">
        <v>7</v>
      </c>
      <c r="BV1219" s="1" t="s">
        <v>1961</v>
      </c>
      <c r="BW1219">
        <v>128</v>
      </c>
      <c r="BX1219" s="1" t="s">
        <v>7764</v>
      </c>
      <c r="BY1219">
        <v>4480</v>
      </c>
      <c r="BZ1219">
        <v>573440</v>
      </c>
      <c r="CA1219">
        <v>0.25</v>
      </c>
      <c r="CB1219">
        <v>3360</v>
      </c>
      <c r="CC1219">
        <v>430080</v>
      </c>
      <c r="CD1219">
        <v>0.1</v>
      </c>
      <c r="CE1219">
        <v>43008</v>
      </c>
      <c r="CF1219">
        <v>0.1</v>
      </c>
      <c r="CG1219">
        <v>4300.8</v>
      </c>
      <c r="CH1219">
        <v>38707.199999999997</v>
      </c>
      <c r="CI1219">
        <v>387072</v>
      </c>
      <c r="CJ1219">
        <v>425779.20000000001</v>
      </c>
      <c r="CK1219">
        <v>3326.4</v>
      </c>
    </row>
    <row r="1220" spans="62:89" x14ac:dyDescent="0.25">
      <c r="BJ1220" s="1" t="s">
        <v>2560</v>
      </c>
      <c r="BK1220" s="1" t="s">
        <v>2561</v>
      </c>
      <c r="BL1220" s="1" t="str">
        <f>VLOOKUP(BK1220,INVENTARIOHABITTA[#All],8,FALSE)</f>
        <v>PREMIUM A</v>
      </c>
      <c r="BO1220" s="1" t="s">
        <v>3891</v>
      </c>
      <c r="BP1220" s="1" t="s">
        <v>8865</v>
      </c>
      <c r="BQ1220" s="1" t="s">
        <v>7638</v>
      </c>
      <c r="BR1220" s="1" t="s">
        <v>7650</v>
      </c>
      <c r="BS1220" s="1" t="s">
        <v>21</v>
      </c>
      <c r="BT1220">
        <v>20</v>
      </c>
      <c r="BU1220" s="1" t="s">
        <v>7</v>
      </c>
      <c r="BV1220" s="1" t="s">
        <v>1961</v>
      </c>
      <c r="BW1220">
        <v>128</v>
      </c>
      <c r="BX1220" s="1" t="s">
        <v>7764</v>
      </c>
      <c r="BY1220">
        <v>4480</v>
      </c>
      <c r="BZ1220">
        <v>573440</v>
      </c>
      <c r="CA1220">
        <v>0.25</v>
      </c>
      <c r="CB1220">
        <v>3360</v>
      </c>
      <c r="CC1220">
        <v>430080</v>
      </c>
      <c r="CD1220">
        <v>0.1</v>
      </c>
      <c r="CE1220">
        <v>43008</v>
      </c>
      <c r="CF1220">
        <v>0.1</v>
      </c>
      <c r="CG1220">
        <v>4300.8</v>
      </c>
      <c r="CH1220">
        <v>38707.199999999997</v>
      </c>
      <c r="CI1220">
        <v>387072</v>
      </c>
      <c r="CJ1220">
        <v>425779.20000000001</v>
      </c>
      <c r="CK1220">
        <v>3326.4</v>
      </c>
    </row>
    <row r="1221" spans="62:89" x14ac:dyDescent="0.25">
      <c r="BJ1221" s="1" t="s">
        <v>2562</v>
      </c>
      <c r="BK1221" s="1" t="s">
        <v>2563</v>
      </c>
      <c r="BL1221" s="1" t="str">
        <f>VLOOKUP(BK1221,INVENTARIOHABITTA[#All],8,FALSE)</f>
        <v xml:space="preserve">ESTANDAR A </v>
      </c>
      <c r="BO1221" s="1" t="s">
        <v>3893</v>
      </c>
      <c r="BP1221" s="1" t="s">
        <v>8866</v>
      </c>
      <c r="BQ1221" s="1" t="s">
        <v>7638</v>
      </c>
      <c r="BR1221" s="1" t="s">
        <v>7650</v>
      </c>
      <c r="BS1221" s="1" t="s">
        <v>21</v>
      </c>
      <c r="BT1221">
        <v>21</v>
      </c>
      <c r="BU1221" s="1" t="s">
        <v>7</v>
      </c>
      <c r="BV1221" s="1" t="s">
        <v>1961</v>
      </c>
      <c r="BW1221">
        <v>128</v>
      </c>
      <c r="BX1221" s="1" t="s">
        <v>7764</v>
      </c>
      <c r="BY1221">
        <v>4480</v>
      </c>
      <c r="BZ1221">
        <v>573440</v>
      </c>
      <c r="CA1221">
        <v>0.25</v>
      </c>
      <c r="CB1221">
        <v>3360</v>
      </c>
      <c r="CC1221">
        <v>430080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430080</v>
      </c>
      <c r="CJ1221">
        <v>430080</v>
      </c>
      <c r="CK1221">
        <v>3360</v>
      </c>
    </row>
    <row r="1222" spans="62:89" x14ac:dyDescent="0.25">
      <c r="BJ1222" s="1" t="s">
        <v>2564</v>
      </c>
      <c r="BK1222" s="1" t="s">
        <v>2565</v>
      </c>
      <c r="BL1222" s="1" t="str">
        <f>VLOOKUP(BK1222,INVENTARIOHABITTA[#All],8,FALSE)</f>
        <v xml:space="preserve">ESTANDAR A </v>
      </c>
      <c r="BP1222" s="1" t="s">
        <v>8867</v>
      </c>
      <c r="BQ1222" s="1" t="s">
        <v>7638</v>
      </c>
      <c r="BR1222" s="1" t="s">
        <v>7650</v>
      </c>
      <c r="BS1222" s="1" t="s">
        <v>21</v>
      </c>
      <c r="BT1222">
        <v>22</v>
      </c>
      <c r="BU1222" s="1" t="s">
        <v>7</v>
      </c>
      <c r="BV1222" s="1" t="s">
        <v>1961</v>
      </c>
      <c r="BW1222">
        <v>128</v>
      </c>
      <c r="BX1222" s="1" t="s">
        <v>7642</v>
      </c>
      <c r="BY1222">
        <v>5770.3</v>
      </c>
      <c r="BZ1222">
        <v>738598.40000000002</v>
      </c>
      <c r="CA1222">
        <v>0.3</v>
      </c>
      <c r="CB1222">
        <v>4039.21</v>
      </c>
      <c r="CC1222">
        <v>517018.88</v>
      </c>
      <c r="CD1222">
        <v>0.1</v>
      </c>
      <c r="CE1222">
        <v>51701.888000000006</v>
      </c>
      <c r="CF1222">
        <v>0</v>
      </c>
      <c r="CG1222">
        <v>0</v>
      </c>
      <c r="CH1222">
        <v>51701.888000000006</v>
      </c>
      <c r="CI1222">
        <v>465316.99199999997</v>
      </c>
      <c r="CJ1222">
        <v>517018.88</v>
      </c>
      <c r="CK1222">
        <v>4039.21</v>
      </c>
    </row>
    <row r="1223" spans="62:89" x14ac:dyDescent="0.25">
      <c r="BJ1223" s="1" t="s">
        <v>2566</v>
      </c>
      <c r="BK1223" s="1" t="s">
        <v>2567</v>
      </c>
      <c r="BL1223" s="1" t="str">
        <f>VLOOKUP(BK1223,INVENTARIOHABITTA[#All],8,FALSE)</f>
        <v xml:space="preserve">ESTANDAR A </v>
      </c>
      <c r="BO1223" s="1" t="s">
        <v>3895</v>
      </c>
      <c r="BP1223" s="1" t="s">
        <v>8868</v>
      </c>
      <c r="BQ1223" s="1" t="s">
        <v>7638</v>
      </c>
      <c r="BR1223" s="1" t="s">
        <v>7650</v>
      </c>
      <c r="BS1223" s="1" t="s">
        <v>21</v>
      </c>
      <c r="BT1223" t="s">
        <v>8549</v>
      </c>
      <c r="BU1223" s="1" t="s">
        <v>7</v>
      </c>
      <c r="BV1223" s="1" t="s">
        <v>1961</v>
      </c>
      <c r="BW1223">
        <v>128</v>
      </c>
      <c r="BX1223" s="1" t="s">
        <v>7642</v>
      </c>
      <c r="BY1223">
        <v>5770.3</v>
      </c>
      <c r="BZ1223">
        <v>738598.40000000002</v>
      </c>
      <c r="CA1223">
        <v>0.3</v>
      </c>
      <c r="CB1223">
        <v>4039.21</v>
      </c>
      <c r="CC1223">
        <v>517018.88</v>
      </c>
      <c r="CD1223">
        <v>0.1</v>
      </c>
      <c r="CE1223">
        <v>51701.888000000006</v>
      </c>
      <c r="CF1223">
        <v>0</v>
      </c>
      <c r="CG1223">
        <v>0</v>
      </c>
      <c r="CH1223">
        <v>51701.888000000006</v>
      </c>
      <c r="CI1223">
        <v>465316.99199999997</v>
      </c>
      <c r="CJ1223">
        <v>517018.88</v>
      </c>
      <c r="CK1223">
        <v>4039.21</v>
      </c>
    </row>
    <row r="1224" spans="62:89" x14ac:dyDescent="0.25">
      <c r="BJ1224" s="1" t="s">
        <v>2568</v>
      </c>
      <c r="BK1224" s="1" t="s">
        <v>2569</v>
      </c>
      <c r="BL1224" s="1" t="str">
        <f>VLOOKUP(BK1224,INVENTARIOHABITTA[#All],8,FALSE)</f>
        <v xml:space="preserve">ESTANDAR A </v>
      </c>
      <c r="BP1224" s="1" t="s">
        <v>8867</v>
      </c>
      <c r="BQ1224" s="1" t="s">
        <v>7638</v>
      </c>
      <c r="BR1224" s="1" t="s">
        <v>7650</v>
      </c>
      <c r="BS1224" s="1" t="s">
        <v>21</v>
      </c>
      <c r="BT1224">
        <v>22</v>
      </c>
      <c r="BU1224" s="1" t="s">
        <v>7</v>
      </c>
      <c r="BV1224" s="1" t="s">
        <v>1961</v>
      </c>
      <c r="BW1224">
        <v>128</v>
      </c>
      <c r="BX1224" s="1" t="s">
        <v>7764</v>
      </c>
      <c r="BY1224">
        <v>4480</v>
      </c>
      <c r="BZ1224">
        <v>573440</v>
      </c>
      <c r="CA1224">
        <v>0.25</v>
      </c>
      <c r="CB1224">
        <v>3360</v>
      </c>
      <c r="CC1224">
        <v>430080</v>
      </c>
      <c r="CD1224">
        <v>0.1</v>
      </c>
      <c r="CE1224">
        <v>43008</v>
      </c>
      <c r="CF1224">
        <v>0.2</v>
      </c>
      <c r="CG1224">
        <v>8601.6</v>
      </c>
      <c r="CH1224">
        <v>34406.400000000001</v>
      </c>
      <c r="CI1224">
        <v>387072</v>
      </c>
      <c r="CJ1224">
        <v>421478.40000000002</v>
      </c>
      <c r="CK1224">
        <v>3292.8</v>
      </c>
    </row>
    <row r="1225" spans="62:89" x14ac:dyDescent="0.25">
      <c r="BJ1225" s="1" t="s">
        <v>2570</v>
      </c>
      <c r="BK1225" s="1" t="s">
        <v>2571</v>
      </c>
      <c r="BL1225" s="1" t="str">
        <f>VLOOKUP(BK1225,INVENTARIOHABITTA[#All],8,FALSE)</f>
        <v xml:space="preserve">ESTANDAR A </v>
      </c>
      <c r="BO1225" s="1" t="s">
        <v>3897</v>
      </c>
      <c r="BP1225" s="1" t="s">
        <v>8869</v>
      </c>
      <c r="BQ1225" s="1" t="s">
        <v>7638</v>
      </c>
      <c r="BR1225" s="1" t="s">
        <v>7650</v>
      </c>
      <c r="BS1225" s="1" t="s">
        <v>21</v>
      </c>
      <c r="BT1225">
        <v>23</v>
      </c>
      <c r="BU1225" s="1" t="s">
        <v>7</v>
      </c>
      <c r="BV1225" s="1" t="s">
        <v>1961</v>
      </c>
      <c r="BW1225">
        <v>128</v>
      </c>
      <c r="BX1225" s="1" t="s">
        <v>7764</v>
      </c>
      <c r="BY1225">
        <v>4480</v>
      </c>
      <c r="BZ1225">
        <v>573440</v>
      </c>
      <c r="CA1225">
        <v>0.25</v>
      </c>
      <c r="CB1225">
        <v>3360</v>
      </c>
      <c r="CC1225">
        <v>430080</v>
      </c>
      <c r="CD1225">
        <v>0.1</v>
      </c>
      <c r="CE1225">
        <v>43008</v>
      </c>
      <c r="CF1225">
        <v>0.1</v>
      </c>
      <c r="CG1225">
        <v>4300.8</v>
      </c>
      <c r="CH1225">
        <v>38707.199999999997</v>
      </c>
      <c r="CI1225">
        <v>387072</v>
      </c>
      <c r="CJ1225">
        <v>425779.20000000001</v>
      </c>
      <c r="CK1225">
        <v>3326.4</v>
      </c>
    </row>
    <row r="1226" spans="62:89" x14ac:dyDescent="0.25">
      <c r="BJ1226" s="1" t="s">
        <v>2572</v>
      </c>
      <c r="BK1226" s="1" t="s">
        <v>2573</v>
      </c>
      <c r="BL1226" s="1" t="str">
        <f>VLOOKUP(BK1226,INVENTARIOHABITTA[#All],8,FALSE)</f>
        <v xml:space="preserve">ESTANDAR A </v>
      </c>
      <c r="BO1226" s="1" t="s">
        <v>3899</v>
      </c>
      <c r="BP1226" s="1" t="s">
        <v>8870</v>
      </c>
      <c r="BQ1226" s="1" t="s">
        <v>7638</v>
      </c>
      <c r="BR1226" s="1" t="s">
        <v>7650</v>
      </c>
      <c r="BS1226" s="1" t="s">
        <v>21</v>
      </c>
      <c r="BT1226">
        <v>24</v>
      </c>
      <c r="BU1226" s="1" t="s">
        <v>7</v>
      </c>
      <c r="BV1226" s="1" t="s">
        <v>1961</v>
      </c>
      <c r="BW1226">
        <v>128</v>
      </c>
      <c r="BX1226" s="1" t="s">
        <v>7764</v>
      </c>
      <c r="BY1226">
        <v>4480</v>
      </c>
      <c r="BZ1226">
        <v>573440</v>
      </c>
      <c r="CA1226">
        <v>0.25</v>
      </c>
      <c r="CB1226">
        <v>3360</v>
      </c>
      <c r="CC1226">
        <v>430080</v>
      </c>
      <c r="CD1226">
        <v>0.1</v>
      </c>
      <c r="CE1226">
        <v>43008</v>
      </c>
      <c r="CF1226">
        <v>0.1</v>
      </c>
      <c r="CG1226">
        <v>4300.8</v>
      </c>
      <c r="CH1226">
        <v>38707.199999999997</v>
      </c>
      <c r="CI1226">
        <v>387072</v>
      </c>
      <c r="CJ1226">
        <v>425779.20000000001</v>
      </c>
      <c r="CK1226">
        <v>3326.4</v>
      </c>
    </row>
    <row r="1227" spans="62:89" x14ac:dyDescent="0.25">
      <c r="BJ1227" s="1" t="s">
        <v>2574</v>
      </c>
      <c r="BK1227" s="1" t="s">
        <v>2575</v>
      </c>
      <c r="BL1227" s="1" t="str">
        <f>VLOOKUP(BK1227,INVENTARIOHABITTA[#All],8,FALSE)</f>
        <v xml:space="preserve">ESTANDAR A </v>
      </c>
      <c r="BO1227" s="1" t="s">
        <v>3901</v>
      </c>
      <c r="BP1227" s="1" t="s">
        <v>8871</v>
      </c>
      <c r="BQ1227" s="1" t="s">
        <v>7638</v>
      </c>
      <c r="BR1227" s="1" t="s">
        <v>7650</v>
      </c>
      <c r="BS1227" s="1" t="s">
        <v>21</v>
      </c>
      <c r="BT1227">
        <v>25</v>
      </c>
      <c r="BU1227" s="1" t="s">
        <v>7</v>
      </c>
      <c r="BV1227" s="1" t="s">
        <v>1961</v>
      </c>
      <c r="BW1227">
        <v>128</v>
      </c>
      <c r="BX1227" s="1" t="s">
        <v>7764</v>
      </c>
      <c r="BY1227">
        <v>4480</v>
      </c>
      <c r="BZ1227">
        <v>573440</v>
      </c>
      <c r="CA1227">
        <v>0.25</v>
      </c>
      <c r="CB1227">
        <v>3360</v>
      </c>
      <c r="CC1227">
        <v>430080</v>
      </c>
      <c r="CD1227">
        <v>0.1</v>
      </c>
      <c r="CE1227">
        <v>43008</v>
      </c>
      <c r="CF1227">
        <v>0.2</v>
      </c>
      <c r="CG1227">
        <v>8601.6</v>
      </c>
      <c r="CH1227">
        <v>34406.400000000001</v>
      </c>
      <c r="CI1227">
        <v>387072</v>
      </c>
      <c r="CJ1227">
        <v>421478.40000000002</v>
      </c>
      <c r="CK1227">
        <v>3292.8</v>
      </c>
    </row>
    <row r="1228" spans="62:89" x14ac:dyDescent="0.25">
      <c r="BJ1228" s="1" t="s">
        <v>2576</v>
      </c>
      <c r="BK1228" s="1" t="s">
        <v>2577</v>
      </c>
      <c r="BL1228" s="1" t="str">
        <f>VLOOKUP(BK1228,INVENTARIOHABITTA[#All],8,FALSE)</f>
        <v>PREMIUM A</v>
      </c>
      <c r="BO1228" s="1" t="s">
        <v>3903</v>
      </c>
      <c r="BP1228" s="1" t="s">
        <v>8872</v>
      </c>
      <c r="BQ1228" s="1" t="s">
        <v>7638</v>
      </c>
      <c r="BR1228" s="1" t="s">
        <v>7650</v>
      </c>
      <c r="BS1228" s="1" t="s">
        <v>21</v>
      </c>
      <c r="BT1228">
        <v>26</v>
      </c>
      <c r="BU1228" s="1" t="s">
        <v>7</v>
      </c>
      <c r="BV1228" s="1" t="s">
        <v>1961</v>
      </c>
      <c r="BW1228">
        <v>128</v>
      </c>
      <c r="BX1228" s="1" t="s">
        <v>7764</v>
      </c>
      <c r="BY1228">
        <v>4480</v>
      </c>
      <c r="BZ1228">
        <v>573440</v>
      </c>
      <c r="CA1228">
        <v>0.2</v>
      </c>
      <c r="CB1228">
        <v>3584</v>
      </c>
      <c r="CC1228">
        <v>458752</v>
      </c>
      <c r="CD1228">
        <v>0.1</v>
      </c>
      <c r="CE1228">
        <v>45875.200000000004</v>
      </c>
      <c r="CF1228">
        <v>0</v>
      </c>
      <c r="CG1228">
        <v>0</v>
      </c>
      <c r="CH1228">
        <v>45875.200000000004</v>
      </c>
      <c r="CI1228">
        <v>412876.79999999999</v>
      </c>
      <c r="CJ1228">
        <v>458752</v>
      </c>
      <c r="CK1228">
        <v>3584</v>
      </c>
    </row>
    <row r="1229" spans="62:89" x14ac:dyDescent="0.25">
      <c r="BJ1229" s="1" t="s">
        <v>2578</v>
      </c>
      <c r="BK1229" s="1" t="s">
        <v>2579</v>
      </c>
      <c r="BL1229" s="1" t="str">
        <f>VLOOKUP(BK1229,INVENTARIOHABITTA[#All],8,FALSE)</f>
        <v>PREMIUM A</v>
      </c>
      <c r="BO1229" s="1" t="s">
        <v>3905</v>
      </c>
      <c r="BP1229" s="1" t="s">
        <v>8873</v>
      </c>
      <c r="BQ1229" s="1" t="s">
        <v>7638</v>
      </c>
      <c r="BR1229" s="1" t="s">
        <v>7650</v>
      </c>
      <c r="BS1229" s="1" t="s">
        <v>21</v>
      </c>
      <c r="BT1229">
        <v>27</v>
      </c>
      <c r="BU1229" s="1" t="s">
        <v>7</v>
      </c>
      <c r="BV1229" s="1" t="s">
        <v>146</v>
      </c>
      <c r="BW1229">
        <v>170.22</v>
      </c>
      <c r="BX1229" s="1" t="s">
        <v>7764</v>
      </c>
      <c r="BY1229">
        <v>4700</v>
      </c>
      <c r="BZ1229">
        <v>800034</v>
      </c>
      <c r="CA1229">
        <v>0.25</v>
      </c>
      <c r="CB1229">
        <v>3525</v>
      </c>
      <c r="CC1229">
        <v>600025.5</v>
      </c>
      <c r="CD1229">
        <v>0.1</v>
      </c>
      <c r="CE1229">
        <v>60002.55</v>
      </c>
      <c r="CF1229">
        <v>0.2</v>
      </c>
      <c r="CG1229">
        <v>12000.510000000002</v>
      </c>
      <c r="CH1229">
        <v>48002.04</v>
      </c>
      <c r="CI1229">
        <v>540022.90999999992</v>
      </c>
      <c r="CJ1229">
        <v>588024.94999999995</v>
      </c>
      <c r="CK1229">
        <v>3454.4997650099867</v>
      </c>
    </row>
    <row r="1230" spans="62:89" x14ac:dyDescent="0.25">
      <c r="BJ1230" s="1" t="s">
        <v>2580</v>
      </c>
      <c r="BK1230" s="1" t="s">
        <v>2581</v>
      </c>
      <c r="BL1230" s="1" t="str">
        <f>VLOOKUP(BK1230,INVENTARIOHABITTA[#All],8,FALSE)</f>
        <v xml:space="preserve">ESTANDAR A </v>
      </c>
      <c r="BO1230" s="1" t="s">
        <v>3907</v>
      </c>
      <c r="BP1230" s="1" t="s">
        <v>8874</v>
      </c>
      <c r="BQ1230" s="1" t="s">
        <v>7638</v>
      </c>
      <c r="BR1230" s="1" t="s">
        <v>7650</v>
      </c>
      <c r="BS1230" s="1" t="s">
        <v>21</v>
      </c>
      <c r="BT1230">
        <v>28</v>
      </c>
      <c r="BU1230" s="1" t="s">
        <v>7</v>
      </c>
      <c r="BV1230" s="1" t="s">
        <v>146</v>
      </c>
      <c r="BW1230">
        <v>160</v>
      </c>
      <c r="BX1230" s="1" t="s">
        <v>7764</v>
      </c>
      <c r="BY1230">
        <v>4700</v>
      </c>
      <c r="BZ1230">
        <v>752000</v>
      </c>
      <c r="CA1230">
        <v>0.3</v>
      </c>
      <c r="CB1230">
        <v>3290</v>
      </c>
      <c r="CC1230">
        <v>526400</v>
      </c>
      <c r="CD1230">
        <v>0.1</v>
      </c>
      <c r="CE1230">
        <v>52640</v>
      </c>
      <c r="CF1230">
        <v>0</v>
      </c>
      <c r="CG1230">
        <v>0</v>
      </c>
      <c r="CH1230">
        <v>52640</v>
      </c>
      <c r="CI1230">
        <v>473760</v>
      </c>
      <c r="CJ1230">
        <v>526400</v>
      </c>
      <c r="CK1230">
        <v>3290</v>
      </c>
    </row>
    <row r="1231" spans="62:89" x14ac:dyDescent="0.25">
      <c r="BJ1231" s="1" t="s">
        <v>2582</v>
      </c>
      <c r="BK1231" s="1" t="s">
        <v>2583</v>
      </c>
      <c r="BL1231" s="1" t="str">
        <f>VLOOKUP(BK1231,INVENTARIOHABITTA[#All],8,FALSE)</f>
        <v xml:space="preserve">ESTANDAR A </v>
      </c>
      <c r="BO1231" s="1" t="s">
        <v>3909</v>
      </c>
      <c r="BP1231" s="1" t="s">
        <v>8875</v>
      </c>
      <c r="BQ1231" s="1" t="s">
        <v>7638</v>
      </c>
      <c r="BR1231" s="1" t="s">
        <v>7650</v>
      </c>
      <c r="BS1231" s="1" t="s">
        <v>21</v>
      </c>
      <c r="BT1231">
        <v>29</v>
      </c>
      <c r="BU1231" s="1" t="s">
        <v>7</v>
      </c>
      <c r="BV1231" s="1" t="s">
        <v>146</v>
      </c>
      <c r="BW1231">
        <v>160</v>
      </c>
      <c r="BX1231" s="1" t="s">
        <v>7764</v>
      </c>
      <c r="BY1231">
        <v>4700</v>
      </c>
      <c r="BZ1231">
        <v>752000</v>
      </c>
      <c r="CA1231">
        <v>0.25</v>
      </c>
      <c r="CB1231">
        <v>3525</v>
      </c>
      <c r="CC1231">
        <v>564000</v>
      </c>
      <c r="CD1231">
        <v>0.1</v>
      </c>
      <c r="CE1231">
        <v>56400</v>
      </c>
      <c r="CF1231">
        <v>0.2</v>
      </c>
      <c r="CG1231">
        <v>11280</v>
      </c>
      <c r="CH1231">
        <v>45120</v>
      </c>
      <c r="CI1231">
        <v>507600</v>
      </c>
      <c r="CJ1231">
        <v>552720</v>
      </c>
      <c r="CK1231">
        <v>3454.5</v>
      </c>
    </row>
    <row r="1232" spans="62:89" x14ac:dyDescent="0.25">
      <c r="BJ1232" s="1" t="s">
        <v>2584</v>
      </c>
      <c r="BK1232" s="1" t="s">
        <v>2585</v>
      </c>
      <c r="BL1232" s="1" t="str">
        <f>VLOOKUP(BK1232,INVENTARIOHABITTA[#All],8,FALSE)</f>
        <v xml:space="preserve">ESTANDAR A </v>
      </c>
      <c r="BO1232" s="1" t="s">
        <v>3911</v>
      </c>
      <c r="BP1232" s="1" t="s">
        <v>8876</v>
      </c>
      <c r="BQ1232" s="1" t="s">
        <v>7638</v>
      </c>
      <c r="BR1232" s="1" t="s">
        <v>7650</v>
      </c>
      <c r="BS1232" s="1" t="s">
        <v>21</v>
      </c>
      <c r="BT1232">
        <v>30</v>
      </c>
      <c r="BU1232" s="1" t="s">
        <v>7</v>
      </c>
      <c r="BV1232" s="1" t="s">
        <v>146</v>
      </c>
      <c r="BW1232">
        <v>160</v>
      </c>
      <c r="BX1232" s="1" t="s">
        <v>7764</v>
      </c>
      <c r="BY1232">
        <v>4700</v>
      </c>
      <c r="BZ1232">
        <v>752000</v>
      </c>
      <c r="CA1232">
        <v>0.25</v>
      </c>
      <c r="CB1232">
        <v>3525</v>
      </c>
      <c r="CC1232">
        <v>564000</v>
      </c>
      <c r="CD1232">
        <v>0.1</v>
      </c>
      <c r="CE1232">
        <v>56400</v>
      </c>
      <c r="CF1232">
        <v>0.2</v>
      </c>
      <c r="CG1232">
        <v>11280</v>
      </c>
      <c r="CH1232">
        <v>45120</v>
      </c>
      <c r="CI1232">
        <v>507600</v>
      </c>
      <c r="CJ1232">
        <v>552720</v>
      </c>
      <c r="CK1232">
        <v>3454.5</v>
      </c>
    </row>
    <row r="1233" spans="62:89" x14ac:dyDescent="0.25">
      <c r="BJ1233" s="1" t="s">
        <v>2586</v>
      </c>
      <c r="BK1233" s="1" t="s">
        <v>2587</v>
      </c>
      <c r="BL1233" s="1" t="str">
        <f>VLOOKUP(BK1233,INVENTARIOHABITTA[#All],8,FALSE)</f>
        <v xml:space="preserve">ESTANDAR A </v>
      </c>
      <c r="BP1233" s="1" t="s">
        <v>8877</v>
      </c>
      <c r="BQ1233" s="1" t="s">
        <v>7638</v>
      </c>
      <c r="BR1233" s="1" t="s">
        <v>7650</v>
      </c>
      <c r="BS1233" s="1" t="s">
        <v>21</v>
      </c>
      <c r="BT1233">
        <v>31</v>
      </c>
      <c r="BU1233" s="1" t="s">
        <v>7</v>
      </c>
      <c r="BV1233" s="1" t="s">
        <v>146</v>
      </c>
      <c r="BW1233">
        <v>160</v>
      </c>
      <c r="BX1233" s="1" t="s">
        <v>7764</v>
      </c>
      <c r="BY1233">
        <v>4700</v>
      </c>
      <c r="BZ1233">
        <v>752000</v>
      </c>
      <c r="CA1233">
        <v>0.25</v>
      </c>
      <c r="CB1233">
        <v>3525</v>
      </c>
      <c r="CC1233">
        <v>564000</v>
      </c>
      <c r="CD1233">
        <v>0.1</v>
      </c>
      <c r="CE1233">
        <v>56400</v>
      </c>
      <c r="CF1233">
        <v>0.2</v>
      </c>
      <c r="CG1233">
        <v>11280</v>
      </c>
      <c r="CH1233">
        <v>45120</v>
      </c>
      <c r="CI1233">
        <v>507600</v>
      </c>
      <c r="CJ1233">
        <v>552720</v>
      </c>
      <c r="CK1233">
        <v>3454.5</v>
      </c>
    </row>
    <row r="1234" spans="62:89" x14ac:dyDescent="0.25">
      <c r="BJ1234" s="1" t="s">
        <v>2588</v>
      </c>
      <c r="BK1234" s="1" t="s">
        <v>2589</v>
      </c>
      <c r="BL1234" s="1" t="str">
        <f>VLOOKUP(BK1234,INVENTARIOHABITTA[#All],8,FALSE)</f>
        <v xml:space="preserve">ESTANDAR A </v>
      </c>
      <c r="BO1234" s="1" t="s">
        <v>3913</v>
      </c>
      <c r="BP1234" s="1" t="s">
        <v>8878</v>
      </c>
      <c r="BQ1234" s="1" t="s">
        <v>7638</v>
      </c>
      <c r="BR1234" s="1" t="s">
        <v>7650</v>
      </c>
      <c r="BS1234" s="1" t="s">
        <v>21</v>
      </c>
      <c r="BT1234" t="s">
        <v>8879</v>
      </c>
      <c r="BU1234" s="1" t="s">
        <v>7</v>
      </c>
      <c r="BV1234" s="1" t="s">
        <v>146</v>
      </c>
      <c r="BW1234">
        <v>160</v>
      </c>
      <c r="BX1234" s="1" t="s">
        <v>7764</v>
      </c>
      <c r="BY1234">
        <v>4700</v>
      </c>
      <c r="BZ1234">
        <v>752000</v>
      </c>
      <c r="CA1234">
        <v>0.25</v>
      </c>
      <c r="CB1234">
        <v>3454.5</v>
      </c>
      <c r="CC1234">
        <v>552720</v>
      </c>
      <c r="CD1234">
        <v>0.1</v>
      </c>
      <c r="CE1234">
        <v>141000</v>
      </c>
      <c r="CF1234">
        <v>0</v>
      </c>
      <c r="CG1234">
        <v>0</v>
      </c>
      <c r="CH1234">
        <v>141000</v>
      </c>
      <c r="CI1234">
        <v>411720</v>
      </c>
      <c r="CJ1234">
        <v>552720</v>
      </c>
      <c r="CK1234">
        <v>3454.5</v>
      </c>
    </row>
    <row r="1235" spans="62:89" x14ac:dyDescent="0.25">
      <c r="BJ1235" s="1" t="s">
        <v>2590</v>
      </c>
      <c r="BK1235" s="1" t="s">
        <v>2591</v>
      </c>
      <c r="BL1235" s="1" t="str">
        <f>VLOOKUP(BK1235,INVENTARIOHABITTA[#All],8,FALSE)</f>
        <v xml:space="preserve">ESTANDAR A </v>
      </c>
      <c r="BP1235" s="1" t="s">
        <v>8880</v>
      </c>
      <c r="BQ1235" s="1" t="s">
        <v>7638</v>
      </c>
      <c r="BR1235" s="1" t="s">
        <v>7650</v>
      </c>
      <c r="BS1235" s="1" t="s">
        <v>21</v>
      </c>
      <c r="BT1235">
        <v>32</v>
      </c>
      <c r="BU1235" s="1" t="s">
        <v>7</v>
      </c>
      <c r="BV1235" s="1" t="s">
        <v>1961</v>
      </c>
      <c r="BW1235">
        <v>160</v>
      </c>
      <c r="BX1235" s="1" t="s">
        <v>7764</v>
      </c>
      <c r="BY1235">
        <v>5770.3</v>
      </c>
      <c r="BZ1235">
        <v>923248</v>
      </c>
      <c r="CA1235">
        <v>0.28000000000000003</v>
      </c>
      <c r="CB1235">
        <v>4154.616</v>
      </c>
      <c r="CC1235">
        <v>664738.56000000006</v>
      </c>
      <c r="CD1235">
        <v>0.1</v>
      </c>
      <c r="CE1235">
        <v>66473.856000000014</v>
      </c>
      <c r="CF1235">
        <v>0.1</v>
      </c>
      <c r="CG1235">
        <v>6647.3856000000014</v>
      </c>
      <c r="CH1235">
        <v>59826.470400000013</v>
      </c>
      <c r="CI1235">
        <v>598264.70400000003</v>
      </c>
      <c r="CJ1235">
        <v>658091.17440000002</v>
      </c>
      <c r="CK1235">
        <v>4113.0698400000001</v>
      </c>
    </row>
    <row r="1236" spans="62:89" x14ac:dyDescent="0.25">
      <c r="BJ1236" s="1" t="s">
        <v>2592</v>
      </c>
      <c r="BK1236" s="1" t="s">
        <v>2593</v>
      </c>
      <c r="BL1236" s="1" t="str">
        <f>VLOOKUP(BK1236,INVENTARIOHABITTA[#All],8,FALSE)</f>
        <v xml:space="preserve">ESTANDAR A </v>
      </c>
      <c r="BO1236" s="1" t="s">
        <v>3915</v>
      </c>
      <c r="BP1236" s="1" t="s">
        <v>8881</v>
      </c>
      <c r="BQ1236" s="1" t="s">
        <v>7638</v>
      </c>
      <c r="BR1236" s="1" t="s">
        <v>7650</v>
      </c>
      <c r="BS1236" s="1" t="s">
        <v>21</v>
      </c>
      <c r="BT1236" t="s">
        <v>7826</v>
      </c>
      <c r="BU1236" s="1" t="s">
        <v>7</v>
      </c>
      <c r="BV1236" s="1" t="s">
        <v>1961</v>
      </c>
      <c r="BW1236">
        <v>160</v>
      </c>
      <c r="BX1236" s="1" t="s">
        <v>7764</v>
      </c>
      <c r="BY1236">
        <v>5770.3</v>
      </c>
      <c r="BZ1236">
        <v>923248</v>
      </c>
      <c r="CA1236">
        <v>0.28000000000000003</v>
      </c>
      <c r="CB1236">
        <v>4154.616</v>
      </c>
      <c r="CC1236">
        <v>664738.56000000006</v>
      </c>
      <c r="CD1236">
        <v>0.1</v>
      </c>
      <c r="CE1236">
        <v>66473.856000000014</v>
      </c>
      <c r="CF1236">
        <v>0.1</v>
      </c>
      <c r="CG1236">
        <v>6647.3856000000014</v>
      </c>
      <c r="CH1236">
        <v>59826.470400000013</v>
      </c>
      <c r="CI1236">
        <v>598264.70400000003</v>
      </c>
      <c r="CJ1236">
        <v>658091.17440000002</v>
      </c>
      <c r="CK1236">
        <v>4113.0698400000001</v>
      </c>
    </row>
    <row r="1237" spans="62:89" x14ac:dyDescent="0.25">
      <c r="BJ1237" s="1" t="s">
        <v>2594</v>
      </c>
      <c r="BK1237" s="1" t="s">
        <v>2595</v>
      </c>
      <c r="BL1237" s="1" t="str">
        <f>VLOOKUP(BK1237,INVENTARIOHABITTA[#All],8,FALSE)</f>
        <v xml:space="preserve">ESTANDAR A </v>
      </c>
      <c r="BP1237" s="1" t="s">
        <v>8880</v>
      </c>
      <c r="BQ1237" s="1" t="s">
        <v>7638</v>
      </c>
      <c r="BR1237" s="1" t="s">
        <v>7650</v>
      </c>
      <c r="BS1237" s="1" t="s">
        <v>21</v>
      </c>
      <c r="BT1237">
        <v>32</v>
      </c>
      <c r="BU1237" s="1" t="s">
        <v>7</v>
      </c>
      <c r="BV1237" s="1" t="s">
        <v>1961</v>
      </c>
      <c r="BW1237">
        <v>160</v>
      </c>
      <c r="BX1237" s="1" t="s">
        <v>7764</v>
      </c>
      <c r="BY1237">
        <v>4480</v>
      </c>
      <c r="BZ1237">
        <v>716800</v>
      </c>
      <c r="CA1237">
        <v>0.25</v>
      </c>
      <c r="CB1237">
        <v>3360</v>
      </c>
      <c r="CC1237">
        <v>537600</v>
      </c>
      <c r="CD1237">
        <v>0.1</v>
      </c>
      <c r="CE1237">
        <v>53760</v>
      </c>
      <c r="CF1237">
        <v>0.2</v>
      </c>
      <c r="CG1237">
        <v>10752</v>
      </c>
      <c r="CH1237">
        <v>43008</v>
      </c>
      <c r="CI1237">
        <v>483840</v>
      </c>
      <c r="CJ1237">
        <v>526848</v>
      </c>
      <c r="CK1237">
        <v>3292.8</v>
      </c>
    </row>
    <row r="1238" spans="62:89" x14ac:dyDescent="0.25">
      <c r="BJ1238" s="1" t="s">
        <v>2596</v>
      </c>
      <c r="BK1238" s="1" t="s">
        <v>2597</v>
      </c>
      <c r="BL1238" s="1" t="str">
        <f>VLOOKUP(BK1238,INVENTARIOHABITTA[#All],8,FALSE)</f>
        <v xml:space="preserve">ESTANDAR A </v>
      </c>
      <c r="BO1238" s="1" t="s">
        <v>3917</v>
      </c>
      <c r="BP1238" s="1" t="s">
        <v>8882</v>
      </c>
      <c r="BQ1238" s="1" t="s">
        <v>7638</v>
      </c>
      <c r="BR1238" s="1" t="s">
        <v>7650</v>
      </c>
      <c r="BS1238" s="1" t="s">
        <v>21</v>
      </c>
      <c r="BT1238">
        <v>33</v>
      </c>
      <c r="BU1238" s="1" t="s">
        <v>7</v>
      </c>
      <c r="BV1238" s="1" t="s">
        <v>1961</v>
      </c>
      <c r="BW1238">
        <v>160</v>
      </c>
      <c r="BX1238" s="1" t="s">
        <v>7764</v>
      </c>
      <c r="BY1238">
        <v>4480</v>
      </c>
      <c r="BZ1238">
        <v>716800</v>
      </c>
      <c r="CA1238">
        <v>0.25</v>
      </c>
      <c r="CB1238">
        <v>3360</v>
      </c>
      <c r="CC1238">
        <v>537600</v>
      </c>
      <c r="CD1238">
        <v>0.1</v>
      </c>
      <c r="CE1238">
        <v>53760</v>
      </c>
      <c r="CF1238">
        <v>0.2</v>
      </c>
      <c r="CG1238">
        <v>10752</v>
      </c>
      <c r="CH1238">
        <v>43008</v>
      </c>
      <c r="CI1238">
        <v>483840</v>
      </c>
      <c r="CJ1238">
        <v>526848</v>
      </c>
      <c r="CK1238">
        <v>3292.8</v>
      </c>
    </row>
    <row r="1239" spans="62:89" x14ac:dyDescent="0.25">
      <c r="BJ1239" s="1" t="s">
        <v>2598</v>
      </c>
      <c r="BK1239" s="1" t="s">
        <v>2599</v>
      </c>
      <c r="BL1239" s="1" t="str">
        <f>VLOOKUP(BK1239,INVENTARIOHABITTA[#All],8,FALSE)</f>
        <v xml:space="preserve">ESTANDAR A </v>
      </c>
      <c r="BO1239" s="1" t="s">
        <v>3919</v>
      </c>
      <c r="BP1239" s="1" t="s">
        <v>8883</v>
      </c>
      <c r="BQ1239" s="1" t="s">
        <v>7638</v>
      </c>
      <c r="BR1239" s="1" t="s">
        <v>7650</v>
      </c>
      <c r="BS1239" s="1" t="s">
        <v>21</v>
      </c>
      <c r="BT1239">
        <v>34</v>
      </c>
      <c r="BU1239" s="1" t="s">
        <v>7</v>
      </c>
      <c r="BV1239" s="1" t="s">
        <v>1961</v>
      </c>
      <c r="BW1239">
        <v>160</v>
      </c>
      <c r="BX1239" s="1" t="s">
        <v>7764</v>
      </c>
      <c r="BY1239">
        <v>4480</v>
      </c>
      <c r="BZ1239">
        <v>716800</v>
      </c>
      <c r="CA1239">
        <v>0.25</v>
      </c>
      <c r="CB1239">
        <v>3360</v>
      </c>
      <c r="CC1239">
        <v>537600</v>
      </c>
      <c r="CD1239">
        <v>0.10000037202380951</v>
      </c>
      <c r="CE1239">
        <v>53760.2</v>
      </c>
      <c r="CF1239">
        <v>0.1</v>
      </c>
      <c r="CG1239">
        <v>5376</v>
      </c>
      <c r="CH1239">
        <v>48384.2</v>
      </c>
      <c r="CI1239">
        <v>483839.8</v>
      </c>
      <c r="CJ1239">
        <v>532224</v>
      </c>
      <c r="CK1239">
        <v>3326.4</v>
      </c>
    </row>
    <row r="1240" spans="62:89" x14ac:dyDescent="0.25">
      <c r="BJ1240" s="1" t="s">
        <v>2600</v>
      </c>
      <c r="BK1240" s="1" t="s">
        <v>2601</v>
      </c>
      <c r="BL1240" s="1" t="str">
        <f>VLOOKUP(BK1240,INVENTARIOHABITTA[#All],8,FALSE)</f>
        <v xml:space="preserve">ESTANDAR A </v>
      </c>
      <c r="BO1240" s="1" t="s">
        <v>3921</v>
      </c>
      <c r="BP1240" s="1" t="s">
        <v>8884</v>
      </c>
      <c r="BQ1240" s="1" t="s">
        <v>7638</v>
      </c>
      <c r="BR1240" s="1" t="s">
        <v>7650</v>
      </c>
      <c r="BS1240" s="1" t="s">
        <v>21</v>
      </c>
      <c r="BT1240">
        <v>35</v>
      </c>
      <c r="BU1240" s="1" t="s">
        <v>7</v>
      </c>
      <c r="BV1240" s="1" t="s">
        <v>1961</v>
      </c>
      <c r="BW1240">
        <v>160</v>
      </c>
      <c r="BX1240" s="1" t="s">
        <v>7764</v>
      </c>
      <c r="BY1240">
        <v>4480</v>
      </c>
      <c r="BZ1240">
        <v>716800</v>
      </c>
      <c r="CA1240">
        <v>0.25</v>
      </c>
      <c r="CB1240">
        <v>3360</v>
      </c>
      <c r="CC1240">
        <v>537600</v>
      </c>
      <c r="CD1240">
        <v>0.1</v>
      </c>
      <c r="CE1240">
        <v>53760</v>
      </c>
      <c r="CF1240">
        <v>0.1</v>
      </c>
      <c r="CG1240">
        <v>5376</v>
      </c>
      <c r="CH1240">
        <v>48384</v>
      </c>
      <c r="CI1240">
        <v>483840</v>
      </c>
      <c r="CJ1240">
        <v>532224</v>
      </c>
      <c r="CK1240">
        <v>3326.4</v>
      </c>
    </row>
    <row r="1241" spans="62:89" x14ac:dyDescent="0.25">
      <c r="BJ1241" s="1" t="s">
        <v>2602</v>
      </c>
      <c r="BK1241" s="1" t="s">
        <v>2603</v>
      </c>
      <c r="BL1241" s="1" t="str">
        <f>VLOOKUP(BK1241,INVENTARIOHABITTA[#All],8,FALSE)</f>
        <v xml:space="preserve">ESTANDAR A </v>
      </c>
      <c r="BO1241" s="1" t="s">
        <v>3923</v>
      </c>
      <c r="BP1241" s="1" t="s">
        <v>8885</v>
      </c>
      <c r="BQ1241" s="1" t="s">
        <v>7638</v>
      </c>
      <c r="BR1241" s="1" t="s">
        <v>7650</v>
      </c>
      <c r="BS1241" s="1" t="s">
        <v>21</v>
      </c>
      <c r="BT1241">
        <v>36</v>
      </c>
      <c r="BU1241" s="1" t="s">
        <v>7</v>
      </c>
      <c r="BV1241" s="1" t="s">
        <v>1961</v>
      </c>
      <c r="BW1241">
        <v>160</v>
      </c>
      <c r="BX1241" s="1" t="s">
        <v>7764</v>
      </c>
      <c r="BY1241">
        <v>4480</v>
      </c>
      <c r="BZ1241">
        <v>716800</v>
      </c>
      <c r="CA1241">
        <v>0.2</v>
      </c>
      <c r="CB1241">
        <v>3584</v>
      </c>
      <c r="CC1241">
        <v>573440</v>
      </c>
      <c r="CD1241">
        <v>0.1</v>
      </c>
      <c r="CE1241">
        <v>57344</v>
      </c>
      <c r="CF1241">
        <v>0</v>
      </c>
      <c r="CG1241">
        <v>0</v>
      </c>
      <c r="CH1241">
        <v>57344</v>
      </c>
      <c r="CI1241">
        <v>516096</v>
      </c>
      <c r="CJ1241">
        <v>573440</v>
      </c>
      <c r="CK1241">
        <v>3584</v>
      </c>
    </row>
    <row r="1242" spans="62:89" x14ac:dyDescent="0.25">
      <c r="BJ1242" s="1" t="s">
        <v>2604</v>
      </c>
      <c r="BK1242" s="1" t="s">
        <v>2605</v>
      </c>
      <c r="BL1242" s="1" t="str">
        <f>VLOOKUP(BK1242,INVENTARIOHABITTA[#All],8,FALSE)</f>
        <v xml:space="preserve">ESTANDAR A </v>
      </c>
      <c r="BO1242" s="1" t="s">
        <v>3925</v>
      </c>
      <c r="BP1242" s="1" t="s">
        <v>8886</v>
      </c>
      <c r="BQ1242" s="1" t="s">
        <v>7638</v>
      </c>
      <c r="BR1242" s="1" t="s">
        <v>7650</v>
      </c>
      <c r="BS1242" s="1" t="s">
        <v>21</v>
      </c>
      <c r="BT1242">
        <v>37</v>
      </c>
      <c r="BU1242" s="1" t="s">
        <v>7</v>
      </c>
      <c r="BV1242" s="1" t="s">
        <v>1961</v>
      </c>
      <c r="BW1242">
        <v>160</v>
      </c>
      <c r="BX1242" s="1" t="s">
        <v>7764</v>
      </c>
      <c r="BY1242">
        <v>4480</v>
      </c>
      <c r="BZ1242">
        <v>716800</v>
      </c>
      <c r="CA1242">
        <v>0.25</v>
      </c>
      <c r="CB1242">
        <v>3360</v>
      </c>
      <c r="CC1242">
        <v>537600</v>
      </c>
      <c r="CD1242">
        <v>0.10096726190476191</v>
      </c>
      <c r="CE1242">
        <v>54280</v>
      </c>
      <c r="CF1242">
        <v>0.15</v>
      </c>
      <c r="CG1242">
        <v>8064</v>
      </c>
      <c r="CH1242">
        <v>46216</v>
      </c>
      <c r="CI1242">
        <v>483320</v>
      </c>
      <c r="CJ1242">
        <v>529536</v>
      </c>
      <c r="CK1242">
        <v>3309.6</v>
      </c>
    </row>
    <row r="1243" spans="62:89" x14ac:dyDescent="0.25">
      <c r="BJ1243" s="1" t="s">
        <v>2606</v>
      </c>
      <c r="BK1243" s="1" t="s">
        <v>2607</v>
      </c>
      <c r="BL1243" s="1" t="str">
        <f>VLOOKUP(BK1243,INVENTARIOHABITTA[#All],8,FALSE)</f>
        <v xml:space="preserve">ESTANDAR A </v>
      </c>
      <c r="BO1243" s="1" t="s">
        <v>3927</v>
      </c>
      <c r="BP1243" s="1" t="s">
        <v>8887</v>
      </c>
      <c r="BQ1243" s="1" t="s">
        <v>7638</v>
      </c>
      <c r="BR1243" s="1" t="s">
        <v>7650</v>
      </c>
      <c r="BS1243" s="1" t="s">
        <v>21</v>
      </c>
      <c r="BT1243">
        <v>38</v>
      </c>
      <c r="BU1243" s="1" t="s">
        <v>7</v>
      </c>
      <c r="BV1243" s="1" t="s">
        <v>146</v>
      </c>
      <c r="BW1243">
        <v>177.54</v>
      </c>
      <c r="BX1243" s="1" t="s">
        <v>7764</v>
      </c>
      <c r="BY1243">
        <v>4700</v>
      </c>
      <c r="BZ1243">
        <v>834438</v>
      </c>
      <c r="CA1243">
        <v>0.25</v>
      </c>
      <c r="CB1243">
        <v>3525</v>
      </c>
      <c r="CC1243">
        <v>625828.5</v>
      </c>
      <c r="CD1243">
        <v>0.1</v>
      </c>
      <c r="CE1243">
        <v>62582.850000000006</v>
      </c>
      <c r="CF1243">
        <v>0.2</v>
      </c>
      <c r="CG1243">
        <v>12516.570000000002</v>
      </c>
      <c r="CH1243">
        <v>50066.280000000006</v>
      </c>
      <c r="CI1243">
        <v>563245.65</v>
      </c>
      <c r="CJ1243">
        <v>613311.93000000005</v>
      </c>
      <c r="CK1243">
        <v>3454.5000000000005</v>
      </c>
    </row>
    <row r="1244" spans="62:89" x14ac:dyDescent="0.25">
      <c r="BJ1244" s="1" t="s">
        <v>2608</v>
      </c>
      <c r="BK1244" s="1" t="s">
        <v>2609</v>
      </c>
      <c r="BL1244" s="1" t="str">
        <f>VLOOKUP(BK1244,INVENTARIOHABITTA[#All],8,FALSE)</f>
        <v xml:space="preserve">ESTANDAR A </v>
      </c>
      <c r="BO1244" s="1" t="s">
        <v>3929</v>
      </c>
      <c r="BP1244" s="1" t="s">
        <v>8888</v>
      </c>
      <c r="BQ1244" s="1" t="s">
        <v>7638</v>
      </c>
      <c r="BR1244" s="1" t="s">
        <v>7650</v>
      </c>
      <c r="BS1244" s="1" t="s">
        <v>21</v>
      </c>
      <c r="BT1244">
        <v>39</v>
      </c>
      <c r="BU1244" s="1" t="s">
        <v>7</v>
      </c>
      <c r="BV1244" s="1" t="s">
        <v>146</v>
      </c>
      <c r="BW1244">
        <v>143.49</v>
      </c>
      <c r="BX1244" s="1" t="s">
        <v>7764</v>
      </c>
      <c r="BY1244">
        <v>4700</v>
      </c>
      <c r="BZ1244">
        <v>674403</v>
      </c>
      <c r="CA1244">
        <v>0.25</v>
      </c>
      <c r="CB1244">
        <v>3525</v>
      </c>
      <c r="CC1244">
        <v>505802.25000000006</v>
      </c>
      <c r="CD1244">
        <v>0.1</v>
      </c>
      <c r="CE1244">
        <v>50580.225000000006</v>
      </c>
      <c r="CF1244">
        <v>0.2</v>
      </c>
      <c r="CG1244">
        <v>10116.045000000002</v>
      </c>
      <c r="CH1244">
        <v>40464.180000000008</v>
      </c>
      <c r="CI1244">
        <v>455222.02500000002</v>
      </c>
      <c r="CJ1244">
        <v>495686.20500000002</v>
      </c>
      <c r="CK1244">
        <v>3454.5</v>
      </c>
    </row>
    <row r="1245" spans="62:89" x14ac:dyDescent="0.25">
      <c r="BJ1245" s="1" t="s">
        <v>2610</v>
      </c>
      <c r="BK1245" s="1" t="s">
        <v>2611</v>
      </c>
      <c r="BL1245" s="1" t="str">
        <f>VLOOKUP(BK1245,INVENTARIOHABITTA[#All],8,FALSE)</f>
        <v xml:space="preserve">ESTANDAR A </v>
      </c>
      <c r="BO1245" s="1" t="s">
        <v>3931</v>
      </c>
      <c r="BP1245" s="1" t="s">
        <v>8889</v>
      </c>
      <c r="BQ1245" s="1" t="s">
        <v>7638</v>
      </c>
      <c r="BR1245" s="1" t="s">
        <v>7650</v>
      </c>
      <c r="BS1245" s="1" t="s">
        <v>21</v>
      </c>
      <c r="BT1245">
        <v>40</v>
      </c>
      <c r="BU1245" s="1" t="s">
        <v>7</v>
      </c>
      <c r="BV1245" s="1" t="s">
        <v>1961</v>
      </c>
      <c r="BW1245">
        <v>144</v>
      </c>
      <c r="BX1245" s="1" t="s">
        <v>7764</v>
      </c>
      <c r="BY1245">
        <v>4480</v>
      </c>
      <c r="BZ1245">
        <v>645120</v>
      </c>
      <c r="CA1245">
        <v>0.25</v>
      </c>
      <c r="CB1245">
        <v>3360</v>
      </c>
      <c r="CC1245">
        <v>483840</v>
      </c>
      <c r="CD1245">
        <v>0.1</v>
      </c>
      <c r="CE1245">
        <v>48384</v>
      </c>
      <c r="CF1245">
        <v>0.1</v>
      </c>
      <c r="CG1245">
        <v>4838.4000000000005</v>
      </c>
      <c r="CH1245">
        <v>43545.599999999999</v>
      </c>
      <c r="CI1245">
        <v>435456</v>
      </c>
      <c r="CJ1245">
        <v>479001.59999999998</v>
      </c>
      <c r="CK1245">
        <v>3326.3999999999996</v>
      </c>
    </row>
    <row r="1246" spans="62:89" x14ac:dyDescent="0.25">
      <c r="BJ1246" s="1" t="s">
        <v>2612</v>
      </c>
      <c r="BK1246" s="1" t="s">
        <v>2613</v>
      </c>
      <c r="BL1246" s="1" t="str">
        <f>VLOOKUP(BK1246,INVENTARIOHABITTA[#All],8,FALSE)</f>
        <v xml:space="preserve">ESTANDAR A </v>
      </c>
      <c r="BO1246" s="1" t="s">
        <v>3933</v>
      </c>
      <c r="BP1246" s="1" t="s">
        <v>8890</v>
      </c>
      <c r="BQ1246" s="1" t="s">
        <v>7638</v>
      </c>
      <c r="BR1246" s="1" t="s">
        <v>7650</v>
      </c>
      <c r="BS1246" s="1" t="s">
        <v>21</v>
      </c>
      <c r="BT1246">
        <v>41</v>
      </c>
      <c r="BU1246" s="1" t="s">
        <v>7</v>
      </c>
      <c r="BV1246" s="1" t="s">
        <v>1961</v>
      </c>
      <c r="BW1246">
        <v>138.62</v>
      </c>
      <c r="BX1246" s="1" t="s">
        <v>7764</v>
      </c>
      <c r="BY1246">
        <v>4480</v>
      </c>
      <c r="BZ1246">
        <v>621017.59999999998</v>
      </c>
      <c r="CA1246">
        <v>0.2</v>
      </c>
      <c r="CB1246">
        <v>3584</v>
      </c>
      <c r="CC1246">
        <v>496814.08000000002</v>
      </c>
      <c r="CD1246">
        <v>0.40256508028113858</v>
      </c>
      <c r="CE1246">
        <v>200000</v>
      </c>
      <c r="CF1246">
        <v>0</v>
      </c>
      <c r="CG1246">
        <v>0</v>
      </c>
      <c r="CH1246">
        <v>200000</v>
      </c>
      <c r="CI1246">
        <v>296814.08000000002</v>
      </c>
      <c r="CJ1246">
        <v>496814.08000000002</v>
      </c>
      <c r="CK1246">
        <v>3584</v>
      </c>
    </row>
    <row r="1247" spans="62:89" x14ac:dyDescent="0.25">
      <c r="BJ1247" s="1" t="s">
        <v>2614</v>
      </c>
      <c r="BK1247" s="1" t="s">
        <v>2615</v>
      </c>
      <c r="BL1247" s="1" t="str">
        <f>VLOOKUP(BK1247,INVENTARIOHABITTA[#All],8,FALSE)</f>
        <v>PREMIUM A</v>
      </c>
      <c r="BO1247" s="1" t="s">
        <v>3935</v>
      </c>
      <c r="BP1247" s="1" t="s">
        <v>8891</v>
      </c>
      <c r="BQ1247" s="1" t="s">
        <v>7638</v>
      </c>
      <c r="BR1247" s="1" t="s">
        <v>7650</v>
      </c>
      <c r="BS1247" s="1" t="s">
        <v>21</v>
      </c>
      <c r="BT1247">
        <v>42</v>
      </c>
      <c r="BU1247" s="1" t="s">
        <v>7</v>
      </c>
      <c r="BV1247" s="1" t="s">
        <v>1961</v>
      </c>
      <c r="BW1247">
        <v>128</v>
      </c>
      <c r="BX1247" s="1" t="s">
        <v>7764</v>
      </c>
      <c r="BY1247">
        <v>4480</v>
      </c>
      <c r="BZ1247">
        <v>573440</v>
      </c>
      <c r="CA1247">
        <v>0.2</v>
      </c>
      <c r="CB1247">
        <v>3584</v>
      </c>
      <c r="CC1247">
        <v>458752</v>
      </c>
      <c r="CD1247">
        <v>0.1</v>
      </c>
      <c r="CE1247">
        <v>45875.200000000004</v>
      </c>
      <c r="CF1247">
        <v>0</v>
      </c>
      <c r="CG1247">
        <v>0</v>
      </c>
      <c r="CH1247">
        <v>45875.200000000004</v>
      </c>
      <c r="CI1247">
        <v>412876.79999999999</v>
      </c>
      <c r="CJ1247">
        <v>458752</v>
      </c>
      <c r="CK1247">
        <v>3584</v>
      </c>
    </row>
    <row r="1248" spans="62:89" x14ac:dyDescent="0.25">
      <c r="BJ1248" s="1" t="s">
        <v>2616</v>
      </c>
      <c r="BK1248" s="1" t="s">
        <v>2617</v>
      </c>
      <c r="BL1248" s="1" t="str">
        <f>VLOOKUP(BK1248,INVENTARIOHABITTA[#All],8,FALSE)</f>
        <v>PREMIUM A</v>
      </c>
      <c r="BO1248" s="1" t="s">
        <v>3937</v>
      </c>
      <c r="BP1248" s="1" t="s">
        <v>8892</v>
      </c>
      <c r="BQ1248" s="1" t="s">
        <v>7638</v>
      </c>
      <c r="BR1248" s="1" t="s">
        <v>7650</v>
      </c>
      <c r="BS1248" s="1" t="s">
        <v>21</v>
      </c>
      <c r="BT1248">
        <v>43</v>
      </c>
      <c r="BU1248" s="1" t="s">
        <v>7</v>
      </c>
      <c r="BV1248" s="1" t="s">
        <v>1961</v>
      </c>
      <c r="BW1248">
        <v>128</v>
      </c>
      <c r="BX1248" s="1" t="s">
        <v>7764</v>
      </c>
      <c r="BY1248">
        <v>4480</v>
      </c>
      <c r="BZ1248">
        <v>573440</v>
      </c>
      <c r="CA1248">
        <v>0.2</v>
      </c>
      <c r="CB1248">
        <v>3584</v>
      </c>
      <c r="CC1248">
        <v>458752</v>
      </c>
      <c r="CD1248">
        <v>0.1</v>
      </c>
      <c r="CE1248">
        <v>45875.200000000004</v>
      </c>
      <c r="CF1248">
        <v>0</v>
      </c>
      <c r="CG1248">
        <v>0</v>
      </c>
      <c r="CH1248">
        <v>45875.200000000004</v>
      </c>
      <c r="CI1248">
        <v>412876.79999999999</v>
      </c>
      <c r="CJ1248">
        <v>458752</v>
      </c>
      <c r="CK1248">
        <v>3584</v>
      </c>
    </row>
    <row r="1249" spans="62:89" x14ac:dyDescent="0.25">
      <c r="BJ1249" s="1" t="s">
        <v>2618</v>
      </c>
      <c r="BK1249" s="1" t="s">
        <v>2619</v>
      </c>
      <c r="BL1249" s="1" t="str">
        <f>VLOOKUP(BK1249,INVENTARIOHABITTA[#All],8,FALSE)</f>
        <v>PREMIUM A</v>
      </c>
      <c r="BO1249" s="1" t="s">
        <v>3939</v>
      </c>
      <c r="BP1249" s="1" t="s">
        <v>8893</v>
      </c>
      <c r="BQ1249" s="1" t="s">
        <v>7638</v>
      </c>
      <c r="BR1249" s="1" t="s">
        <v>7650</v>
      </c>
      <c r="BS1249" s="1" t="s">
        <v>21</v>
      </c>
      <c r="BT1249">
        <v>44</v>
      </c>
      <c r="BU1249" s="1" t="s">
        <v>7</v>
      </c>
      <c r="BV1249" s="1" t="s">
        <v>1961</v>
      </c>
      <c r="BW1249">
        <v>128</v>
      </c>
      <c r="BX1249" s="1" t="s">
        <v>7764</v>
      </c>
      <c r="BY1249">
        <v>4480</v>
      </c>
      <c r="BZ1249">
        <v>573440</v>
      </c>
      <c r="CA1249">
        <v>0.25</v>
      </c>
      <c r="CB1249">
        <v>3360</v>
      </c>
      <c r="CC1249">
        <v>430080</v>
      </c>
      <c r="CD1249">
        <v>0.1</v>
      </c>
      <c r="CE1249">
        <v>43008</v>
      </c>
      <c r="CF1249">
        <v>0.1</v>
      </c>
      <c r="CG1249">
        <v>4300.8</v>
      </c>
      <c r="CH1249">
        <v>38707.199999999997</v>
      </c>
      <c r="CI1249">
        <v>387072</v>
      </c>
      <c r="CJ1249">
        <v>425779.20000000001</v>
      </c>
      <c r="CK1249">
        <v>3326.4</v>
      </c>
    </row>
    <row r="1250" spans="62:89" x14ac:dyDescent="0.25">
      <c r="BJ1250" s="1" t="s">
        <v>2620</v>
      </c>
      <c r="BK1250" s="1" t="s">
        <v>2621</v>
      </c>
      <c r="BL1250" s="1" t="str">
        <f>VLOOKUP(BK1250,INVENTARIOHABITTA[#All],8,FALSE)</f>
        <v>PREMIUM A</v>
      </c>
      <c r="BO1250" s="1" t="s">
        <v>3941</v>
      </c>
      <c r="BP1250" s="1" t="s">
        <v>8894</v>
      </c>
      <c r="BQ1250" s="1" t="s">
        <v>7638</v>
      </c>
      <c r="BR1250" s="1" t="s">
        <v>7650</v>
      </c>
      <c r="BS1250" s="1" t="s">
        <v>21</v>
      </c>
      <c r="BT1250">
        <v>45</v>
      </c>
      <c r="BU1250" s="1" t="s">
        <v>7</v>
      </c>
      <c r="BV1250" s="1" t="s">
        <v>1961</v>
      </c>
      <c r="BW1250">
        <v>128</v>
      </c>
      <c r="BX1250" s="1" t="s">
        <v>7764</v>
      </c>
      <c r="BY1250">
        <v>4480</v>
      </c>
      <c r="BZ1250">
        <v>573440</v>
      </c>
      <c r="CA1250">
        <v>0.25</v>
      </c>
      <c r="CB1250">
        <v>3360</v>
      </c>
      <c r="CC1250">
        <v>430080</v>
      </c>
      <c r="CD1250">
        <v>0.1</v>
      </c>
      <c r="CE1250">
        <v>43008</v>
      </c>
      <c r="CF1250">
        <v>0.1</v>
      </c>
      <c r="CG1250">
        <v>4300.8</v>
      </c>
      <c r="CH1250">
        <v>38707.199999999997</v>
      </c>
      <c r="CI1250">
        <v>387072</v>
      </c>
      <c r="CJ1250">
        <v>425779.20000000001</v>
      </c>
      <c r="CK1250">
        <v>3326.4</v>
      </c>
    </row>
    <row r="1251" spans="62:89" x14ac:dyDescent="0.25">
      <c r="BJ1251" s="1" t="s">
        <v>2622</v>
      </c>
      <c r="BK1251" s="1" t="s">
        <v>2623</v>
      </c>
      <c r="BL1251" s="1" t="str">
        <f>VLOOKUP(BK1251,INVENTARIOHABITTA[#All],8,FALSE)</f>
        <v>PREMIUM A</v>
      </c>
      <c r="BP1251" s="1" t="s">
        <v>8895</v>
      </c>
      <c r="BQ1251" s="1" t="s">
        <v>7638</v>
      </c>
      <c r="BR1251" s="1" t="s">
        <v>7650</v>
      </c>
      <c r="BS1251" s="1" t="s">
        <v>21</v>
      </c>
      <c r="BT1251">
        <v>46</v>
      </c>
      <c r="BU1251" s="1" t="s">
        <v>7</v>
      </c>
      <c r="BV1251" s="1" t="s">
        <v>146</v>
      </c>
      <c r="BW1251">
        <v>128</v>
      </c>
      <c r="BX1251" s="1" t="s">
        <v>7764</v>
      </c>
      <c r="BY1251">
        <v>6200</v>
      </c>
      <c r="BZ1251">
        <v>793600</v>
      </c>
      <c r="CA1251">
        <v>0.28000000000000003</v>
      </c>
      <c r="CB1251">
        <v>4464</v>
      </c>
      <c r="CC1251">
        <v>571392</v>
      </c>
      <c r="CD1251">
        <v>0.1</v>
      </c>
      <c r="CE1251">
        <v>57139.200000000004</v>
      </c>
      <c r="CF1251">
        <v>0.1</v>
      </c>
      <c r="CG1251">
        <v>5713.920000000001</v>
      </c>
      <c r="CH1251">
        <v>51425.280000000006</v>
      </c>
      <c r="CI1251">
        <v>514252.79999999999</v>
      </c>
      <c r="CJ1251">
        <v>565678.07999999996</v>
      </c>
      <c r="CK1251">
        <v>4419.3599999999997</v>
      </c>
    </row>
    <row r="1252" spans="62:89" x14ac:dyDescent="0.25">
      <c r="BJ1252" s="1" t="s">
        <v>2624</v>
      </c>
      <c r="BK1252" s="1" t="s">
        <v>2625</v>
      </c>
      <c r="BL1252" s="1" t="str">
        <f>VLOOKUP(BK1252,INVENTARIOHABITTA[#All],8,FALSE)</f>
        <v>PREMIUM A</v>
      </c>
      <c r="BO1252" s="1" t="s">
        <v>3943</v>
      </c>
      <c r="BP1252" s="1" t="s">
        <v>8896</v>
      </c>
      <c r="BQ1252" s="1" t="s">
        <v>7638</v>
      </c>
      <c r="BR1252" s="1" t="s">
        <v>7650</v>
      </c>
      <c r="BS1252" s="1" t="s">
        <v>21</v>
      </c>
      <c r="BT1252" t="s">
        <v>8897</v>
      </c>
      <c r="BU1252" s="1" t="s">
        <v>7</v>
      </c>
      <c r="BV1252" s="1" t="s">
        <v>146</v>
      </c>
      <c r="BW1252">
        <v>140</v>
      </c>
      <c r="BX1252" s="1" t="s">
        <v>7764</v>
      </c>
      <c r="BY1252">
        <v>4419.3599999999997</v>
      </c>
      <c r="BZ1252">
        <v>618710.39999999991</v>
      </c>
      <c r="CA1252">
        <v>0</v>
      </c>
      <c r="CB1252">
        <v>4419.3599999999997</v>
      </c>
      <c r="CC1252">
        <v>618710.39999999991</v>
      </c>
      <c r="CD1252">
        <v>0.1038961038961039</v>
      </c>
      <c r="CE1252">
        <v>64281.599999999999</v>
      </c>
      <c r="CF1252">
        <v>0</v>
      </c>
      <c r="CG1252">
        <v>0</v>
      </c>
      <c r="CH1252">
        <v>64281.599999999999</v>
      </c>
      <c r="CI1252">
        <v>554428.79999999993</v>
      </c>
      <c r="CJ1252">
        <v>618710.39999999991</v>
      </c>
      <c r="CK1252">
        <v>4419.3599999999997</v>
      </c>
    </row>
    <row r="1253" spans="62:89" x14ac:dyDescent="0.25">
      <c r="BJ1253" s="1" t="s">
        <v>2626</v>
      </c>
      <c r="BK1253" s="1" t="s">
        <v>2627</v>
      </c>
      <c r="BL1253" s="1" t="str">
        <f>VLOOKUP(BK1253,INVENTARIOHABITTA[#All],8,FALSE)</f>
        <v>PREMIUM A</v>
      </c>
      <c r="BP1253" s="1" t="s">
        <v>8895</v>
      </c>
      <c r="BQ1253" s="1" t="s">
        <v>7638</v>
      </c>
      <c r="BR1253" s="1" t="s">
        <v>7650</v>
      </c>
      <c r="BS1253" s="1" t="s">
        <v>21</v>
      </c>
      <c r="BT1253">
        <v>46</v>
      </c>
      <c r="BU1253" s="1" t="s">
        <v>7</v>
      </c>
      <c r="BV1253" s="1" t="s">
        <v>146</v>
      </c>
      <c r="BW1253">
        <v>128</v>
      </c>
      <c r="BX1253" s="1" t="s">
        <v>7764</v>
      </c>
      <c r="BY1253">
        <v>4700</v>
      </c>
      <c r="BZ1253">
        <v>601600</v>
      </c>
      <c r="CA1253">
        <v>0.25</v>
      </c>
      <c r="CB1253">
        <v>3525</v>
      </c>
      <c r="CC1253">
        <v>451200</v>
      </c>
      <c r="CD1253">
        <v>0.1</v>
      </c>
      <c r="CE1253">
        <v>45120</v>
      </c>
      <c r="CF1253">
        <v>0.2</v>
      </c>
      <c r="CG1253">
        <v>9024</v>
      </c>
      <c r="CH1253">
        <v>36096</v>
      </c>
      <c r="CI1253">
        <v>406080</v>
      </c>
      <c r="CJ1253">
        <v>442176</v>
      </c>
      <c r="CK1253">
        <v>3454.5</v>
      </c>
    </row>
    <row r="1254" spans="62:89" x14ac:dyDescent="0.25">
      <c r="BJ1254" s="1" t="s">
        <v>2628</v>
      </c>
      <c r="BK1254" s="1" t="s">
        <v>2629</v>
      </c>
      <c r="BL1254" s="1" t="str">
        <f>VLOOKUP(BK1254,INVENTARIOHABITTA[#All],8,FALSE)</f>
        <v>PREMIUM A</v>
      </c>
      <c r="BP1254" s="1" t="s">
        <v>8898</v>
      </c>
      <c r="BQ1254" s="1" t="s">
        <v>7638</v>
      </c>
      <c r="BR1254" s="1" t="s">
        <v>7650</v>
      </c>
      <c r="BS1254" s="1" t="s">
        <v>21</v>
      </c>
      <c r="BT1254">
        <v>47</v>
      </c>
      <c r="BU1254" s="1" t="s">
        <v>7</v>
      </c>
      <c r="BV1254" s="1" t="s">
        <v>146</v>
      </c>
      <c r="BW1254">
        <v>128</v>
      </c>
      <c r="BX1254" s="1" t="s">
        <v>7764</v>
      </c>
      <c r="BY1254">
        <v>4700</v>
      </c>
      <c r="BZ1254">
        <v>601600</v>
      </c>
      <c r="CA1254">
        <v>0.25</v>
      </c>
      <c r="CB1254">
        <v>3525</v>
      </c>
      <c r="CC1254">
        <v>451200</v>
      </c>
      <c r="CD1254">
        <v>0.1</v>
      </c>
      <c r="CE1254">
        <v>45120</v>
      </c>
      <c r="CF1254">
        <v>0.2</v>
      </c>
      <c r="CG1254">
        <v>9024</v>
      </c>
      <c r="CH1254">
        <v>36096</v>
      </c>
      <c r="CI1254">
        <v>406080</v>
      </c>
      <c r="CJ1254">
        <v>442176</v>
      </c>
      <c r="CK1254">
        <v>3454.5</v>
      </c>
    </row>
    <row r="1255" spans="62:89" x14ac:dyDescent="0.25">
      <c r="BJ1255" s="1" t="s">
        <v>2630</v>
      </c>
      <c r="BK1255" s="1" t="s">
        <v>2631</v>
      </c>
      <c r="BL1255" s="1" t="str">
        <f>VLOOKUP(BK1255,INVENTARIOHABITTA[#All],8,FALSE)</f>
        <v>PREMIUM A</v>
      </c>
      <c r="BO1255" s="1" t="s">
        <v>3945</v>
      </c>
      <c r="BP1255" s="1" t="s">
        <v>8899</v>
      </c>
      <c r="BQ1255" s="1" t="s">
        <v>7638</v>
      </c>
      <c r="BR1255" s="1" t="s">
        <v>7650</v>
      </c>
      <c r="BS1255" s="1" t="s">
        <v>21</v>
      </c>
      <c r="BT1255" t="s">
        <v>8900</v>
      </c>
      <c r="BU1255" s="1" t="s">
        <v>7</v>
      </c>
      <c r="BV1255" s="1" t="s">
        <v>146</v>
      </c>
      <c r="BW1255">
        <v>140</v>
      </c>
      <c r="BX1255" s="1" t="s">
        <v>7764</v>
      </c>
      <c r="BY1255">
        <v>3454.5</v>
      </c>
      <c r="BZ1255">
        <v>483630</v>
      </c>
      <c r="CA1255">
        <v>0</v>
      </c>
      <c r="CB1255">
        <v>3454.5</v>
      </c>
      <c r="CC1255">
        <v>483630</v>
      </c>
      <c r="CD1255">
        <v>0.43027934578086552</v>
      </c>
      <c r="CE1255">
        <v>208096</v>
      </c>
      <c r="CF1255">
        <v>0</v>
      </c>
      <c r="CG1255">
        <v>0</v>
      </c>
      <c r="CH1255">
        <v>208096</v>
      </c>
      <c r="CI1255">
        <v>275534</v>
      </c>
      <c r="CJ1255">
        <v>483630</v>
      </c>
      <c r="CK1255">
        <v>3454.5</v>
      </c>
    </row>
    <row r="1256" spans="62:89" x14ac:dyDescent="0.25">
      <c r="BJ1256" s="1" t="s">
        <v>2632</v>
      </c>
      <c r="BK1256" s="1" t="s">
        <v>2633</v>
      </c>
      <c r="BL1256" s="1" t="str">
        <f>VLOOKUP(BK1256,INVENTARIOHABITTA[#All],8,FALSE)</f>
        <v xml:space="preserve">ESTANDAR A </v>
      </c>
      <c r="BO1256" s="1" t="s">
        <v>3947</v>
      </c>
      <c r="BP1256" s="1" t="s">
        <v>8901</v>
      </c>
      <c r="BQ1256" s="1" t="s">
        <v>7638</v>
      </c>
      <c r="BR1256" s="1" t="s">
        <v>7650</v>
      </c>
      <c r="BS1256" s="1" t="s">
        <v>21</v>
      </c>
      <c r="BT1256">
        <v>48</v>
      </c>
      <c r="BU1256" s="1" t="s">
        <v>7</v>
      </c>
      <c r="BV1256" s="1" t="s">
        <v>1961</v>
      </c>
      <c r="BW1256">
        <v>128</v>
      </c>
      <c r="BX1256" s="1" t="s">
        <v>7764</v>
      </c>
      <c r="BY1256">
        <v>4480</v>
      </c>
      <c r="BZ1256">
        <v>573440</v>
      </c>
      <c r="CA1256">
        <v>0.25</v>
      </c>
      <c r="CB1256">
        <v>3360</v>
      </c>
      <c r="CC1256">
        <v>430080</v>
      </c>
      <c r="CD1256">
        <v>0.1</v>
      </c>
      <c r="CE1256">
        <v>43008</v>
      </c>
      <c r="CF1256">
        <v>0.1</v>
      </c>
      <c r="CG1256">
        <v>4300.8</v>
      </c>
      <c r="CH1256">
        <v>38707.199999999997</v>
      </c>
      <c r="CI1256">
        <v>387072</v>
      </c>
      <c r="CJ1256">
        <v>425779.20000000001</v>
      </c>
      <c r="CK1256">
        <v>3326.4</v>
      </c>
    </row>
    <row r="1257" spans="62:89" x14ac:dyDescent="0.25">
      <c r="BJ1257" s="1" t="s">
        <v>2634</v>
      </c>
      <c r="BK1257" s="1" t="s">
        <v>2635</v>
      </c>
      <c r="BL1257" s="1" t="str">
        <f>VLOOKUP(BK1257,INVENTARIOHABITTA[#All],8,FALSE)</f>
        <v xml:space="preserve">ESTANDAR A </v>
      </c>
      <c r="BO1257" s="1" t="s">
        <v>3949</v>
      </c>
      <c r="BP1257" s="1" t="s">
        <v>8902</v>
      </c>
      <c r="BQ1257" s="1" t="s">
        <v>7638</v>
      </c>
      <c r="BR1257" s="1" t="s">
        <v>7650</v>
      </c>
      <c r="BS1257" s="1" t="s">
        <v>21</v>
      </c>
      <c r="BT1257">
        <v>49</v>
      </c>
      <c r="BU1257" s="1" t="s">
        <v>7</v>
      </c>
      <c r="BV1257" s="1" t="s">
        <v>1961</v>
      </c>
      <c r="BW1257">
        <v>128</v>
      </c>
      <c r="BX1257" s="1" t="s">
        <v>7764</v>
      </c>
      <c r="BY1257">
        <v>4480</v>
      </c>
      <c r="BZ1257">
        <v>573440</v>
      </c>
      <c r="CA1257">
        <v>0.25</v>
      </c>
      <c r="CB1257">
        <v>3360</v>
      </c>
      <c r="CC1257">
        <v>430080</v>
      </c>
      <c r="CD1257">
        <v>0.1</v>
      </c>
      <c r="CE1257">
        <v>43008</v>
      </c>
      <c r="CF1257">
        <v>0.2</v>
      </c>
      <c r="CG1257">
        <v>8601.6</v>
      </c>
      <c r="CH1257">
        <v>34406.400000000001</v>
      </c>
      <c r="CI1257">
        <v>387072</v>
      </c>
      <c r="CJ1257">
        <v>421478.40000000002</v>
      </c>
      <c r="CK1257">
        <v>3292.8</v>
      </c>
    </row>
    <row r="1258" spans="62:89" x14ac:dyDescent="0.25">
      <c r="BJ1258" s="1" t="s">
        <v>2636</v>
      </c>
      <c r="BK1258" s="1" t="s">
        <v>2637</v>
      </c>
      <c r="BL1258" s="1" t="str">
        <f>VLOOKUP(BK1258,INVENTARIOHABITTA[#All],8,FALSE)</f>
        <v xml:space="preserve">ESTANDAR A </v>
      </c>
      <c r="BO1258" s="1" t="s">
        <v>3951</v>
      </c>
      <c r="BP1258" s="1" t="s">
        <v>8903</v>
      </c>
      <c r="BQ1258" s="1" t="s">
        <v>7638</v>
      </c>
      <c r="BR1258" s="1" t="s">
        <v>7650</v>
      </c>
      <c r="BS1258" s="1" t="s">
        <v>21</v>
      </c>
      <c r="BT1258">
        <v>50</v>
      </c>
      <c r="BU1258" s="1" t="s">
        <v>7</v>
      </c>
      <c r="BV1258" s="1" t="s">
        <v>1961</v>
      </c>
      <c r="BW1258">
        <v>128</v>
      </c>
      <c r="BX1258" s="1" t="s">
        <v>7764</v>
      </c>
      <c r="BY1258">
        <v>4480</v>
      </c>
      <c r="BZ1258">
        <v>573440</v>
      </c>
      <c r="CA1258">
        <v>0.25</v>
      </c>
      <c r="CB1258">
        <v>3360</v>
      </c>
      <c r="CC1258">
        <v>430080</v>
      </c>
      <c r="CD1258">
        <v>0.1</v>
      </c>
      <c r="CE1258">
        <v>43008</v>
      </c>
      <c r="CF1258">
        <v>0.1</v>
      </c>
      <c r="CG1258">
        <v>4300.8</v>
      </c>
      <c r="CH1258">
        <v>38707.199999999997</v>
      </c>
      <c r="CI1258">
        <v>387072</v>
      </c>
      <c r="CJ1258">
        <v>425779.20000000001</v>
      </c>
      <c r="CK1258">
        <v>3326.4</v>
      </c>
    </row>
    <row r="1259" spans="62:89" x14ac:dyDescent="0.25">
      <c r="BJ1259" s="1" t="s">
        <v>2638</v>
      </c>
      <c r="BK1259" s="1" t="s">
        <v>2639</v>
      </c>
      <c r="BL1259" s="1" t="str">
        <f>VLOOKUP(BK1259,INVENTARIOHABITTA[#All],8,FALSE)</f>
        <v xml:space="preserve">ESTANDAR A </v>
      </c>
      <c r="BP1259" s="1" t="s">
        <v>8904</v>
      </c>
      <c r="BQ1259" s="1" t="s">
        <v>7638</v>
      </c>
      <c r="BR1259" s="1" t="s">
        <v>7650</v>
      </c>
      <c r="BS1259" s="1" t="s">
        <v>21</v>
      </c>
      <c r="BT1259">
        <v>51</v>
      </c>
      <c r="BU1259" s="1" t="s">
        <v>7</v>
      </c>
      <c r="BV1259" s="1" t="s">
        <v>1961</v>
      </c>
      <c r="BW1259">
        <v>152.31</v>
      </c>
      <c r="BX1259" s="1" t="s">
        <v>7764</v>
      </c>
      <c r="BY1259">
        <v>4480</v>
      </c>
      <c r="BZ1259">
        <v>682348.8</v>
      </c>
      <c r="CA1259">
        <v>0.25</v>
      </c>
      <c r="CB1259">
        <v>3360</v>
      </c>
      <c r="CC1259">
        <v>511761.60000000003</v>
      </c>
      <c r="CD1259">
        <v>0.1</v>
      </c>
      <c r="CE1259">
        <v>51176.160000000003</v>
      </c>
      <c r="CF1259">
        <v>0.2</v>
      </c>
      <c r="CG1259">
        <v>10235.232000000002</v>
      </c>
      <c r="CH1259">
        <v>40940.928</v>
      </c>
      <c r="CI1259">
        <v>460585.44000000006</v>
      </c>
      <c r="CJ1259">
        <v>501526.36800000007</v>
      </c>
      <c r="CK1259">
        <v>3292.8000000000006</v>
      </c>
    </row>
    <row r="1260" spans="62:89" x14ac:dyDescent="0.25">
      <c r="BJ1260" s="1" t="s">
        <v>2640</v>
      </c>
      <c r="BK1260" s="1" t="s">
        <v>2641</v>
      </c>
      <c r="BL1260" s="1" t="str">
        <f>VLOOKUP(BK1260,INVENTARIOHABITTA[#All],8,FALSE)</f>
        <v>PREMIUM A</v>
      </c>
      <c r="BO1260" s="1" t="s">
        <v>3953</v>
      </c>
      <c r="BP1260" s="1" t="s">
        <v>8905</v>
      </c>
      <c r="BQ1260" s="1" t="s">
        <v>7638</v>
      </c>
      <c r="BR1260" s="1" t="s">
        <v>7650</v>
      </c>
      <c r="BS1260" s="1" t="s">
        <v>21</v>
      </c>
      <c r="BT1260" t="s">
        <v>8906</v>
      </c>
      <c r="BU1260" s="1" t="s">
        <v>7</v>
      </c>
      <c r="BV1260" s="1" t="s">
        <v>1961</v>
      </c>
      <c r="BW1260">
        <v>152</v>
      </c>
      <c r="BX1260" s="1" t="s">
        <v>7764</v>
      </c>
      <c r="BY1260">
        <v>3292.8000000000006</v>
      </c>
      <c r="BZ1260">
        <v>500505.60000000009</v>
      </c>
      <c r="CA1260">
        <v>0</v>
      </c>
      <c r="CB1260">
        <v>3292.8000000000006</v>
      </c>
      <c r="CC1260">
        <v>500505.60000000009</v>
      </c>
      <c r="CD1260">
        <v>0.23517265341286875</v>
      </c>
      <c r="CE1260">
        <v>117705.22999999994</v>
      </c>
      <c r="CF1260">
        <v>0</v>
      </c>
      <c r="CG1260">
        <v>0</v>
      </c>
      <c r="CH1260">
        <v>117705.22999999994</v>
      </c>
      <c r="CI1260">
        <v>382800.37000000017</v>
      </c>
      <c r="CJ1260">
        <v>500505.60000000009</v>
      </c>
      <c r="CK1260">
        <v>3292.8000000000006</v>
      </c>
    </row>
    <row r="1261" spans="62:89" x14ac:dyDescent="0.25">
      <c r="BJ1261" s="1" t="s">
        <v>2642</v>
      </c>
      <c r="BK1261" s="1" t="s">
        <v>2643</v>
      </c>
      <c r="BL1261" s="1" t="str">
        <f>VLOOKUP(BK1261,INVENTARIOHABITTA[#All],8,FALSE)</f>
        <v>PREMIUM A</v>
      </c>
      <c r="BO1261" s="1" t="s">
        <v>3955</v>
      </c>
      <c r="BP1261" s="1" t="s">
        <v>8907</v>
      </c>
      <c r="BQ1261" s="1" t="s">
        <v>7638</v>
      </c>
      <c r="BR1261" s="1" t="s">
        <v>7650</v>
      </c>
      <c r="BS1261" s="1" t="s">
        <v>21</v>
      </c>
      <c r="BT1261">
        <v>52</v>
      </c>
      <c r="BU1261" s="1" t="s">
        <v>7</v>
      </c>
      <c r="BV1261" s="1" t="s">
        <v>1961</v>
      </c>
      <c r="BW1261">
        <v>144</v>
      </c>
      <c r="BX1261" s="1" t="s">
        <v>7764</v>
      </c>
      <c r="BY1261">
        <v>4480</v>
      </c>
      <c r="BZ1261">
        <v>645120</v>
      </c>
      <c r="CA1261">
        <v>0.25</v>
      </c>
      <c r="CB1261">
        <v>3360</v>
      </c>
      <c r="CC1261">
        <v>483840</v>
      </c>
      <c r="CD1261">
        <v>0.1</v>
      </c>
      <c r="CE1261">
        <v>48384</v>
      </c>
      <c r="CF1261">
        <v>0.1</v>
      </c>
      <c r="CG1261">
        <v>4838.4000000000005</v>
      </c>
      <c r="CH1261">
        <v>43545.599999999999</v>
      </c>
      <c r="CI1261">
        <v>435456</v>
      </c>
      <c r="CJ1261">
        <v>479001.59999999998</v>
      </c>
      <c r="CK1261">
        <v>3326.3999999999996</v>
      </c>
    </row>
    <row r="1262" spans="62:89" x14ac:dyDescent="0.25">
      <c r="BJ1262" s="1" t="s">
        <v>2644</v>
      </c>
      <c r="BK1262" s="1" t="s">
        <v>2645</v>
      </c>
      <c r="BL1262" s="1" t="str">
        <f>VLOOKUP(BK1262,INVENTARIOHABITTA[#All],8,FALSE)</f>
        <v xml:space="preserve">ESTANDAR A </v>
      </c>
      <c r="BO1262" s="1" t="s">
        <v>3957</v>
      </c>
      <c r="BP1262" s="1" t="s">
        <v>8908</v>
      </c>
      <c r="BQ1262" s="1" t="s">
        <v>7638</v>
      </c>
      <c r="BR1262" s="1" t="s">
        <v>7650</v>
      </c>
      <c r="BS1262" s="1" t="s">
        <v>21</v>
      </c>
      <c r="BT1262">
        <v>53</v>
      </c>
      <c r="BU1262" s="1" t="s">
        <v>7</v>
      </c>
      <c r="BV1262" s="1" t="s">
        <v>146</v>
      </c>
      <c r="BW1262">
        <v>144.51</v>
      </c>
      <c r="BX1262" s="1" t="s">
        <v>7764</v>
      </c>
      <c r="BY1262">
        <v>4700</v>
      </c>
      <c r="BZ1262">
        <v>679197</v>
      </c>
      <c r="CA1262">
        <v>0.25</v>
      </c>
      <c r="CB1262">
        <v>3525</v>
      </c>
      <c r="CC1262">
        <v>509397.74999999994</v>
      </c>
      <c r="CD1262">
        <v>0.1</v>
      </c>
      <c r="CE1262">
        <v>50939.774999999994</v>
      </c>
      <c r="CF1262">
        <v>0.1</v>
      </c>
      <c r="CG1262">
        <v>5093.9775</v>
      </c>
      <c r="CH1262">
        <v>45845.797499999993</v>
      </c>
      <c r="CI1262">
        <v>458457.96499999997</v>
      </c>
      <c r="CJ1262">
        <v>504303.76249999995</v>
      </c>
      <c r="CK1262">
        <v>3489.7499308006363</v>
      </c>
    </row>
    <row r="1263" spans="62:89" x14ac:dyDescent="0.25">
      <c r="BJ1263" s="1" t="s">
        <v>2646</v>
      </c>
      <c r="BK1263" s="1" t="s">
        <v>2647</v>
      </c>
      <c r="BL1263" s="1" t="str">
        <f>VLOOKUP(BK1263,INVENTARIOHABITTA[#All],8,FALSE)</f>
        <v xml:space="preserve">ESTANDAR A </v>
      </c>
      <c r="BP1263" s="1" t="s">
        <v>8909</v>
      </c>
      <c r="BQ1263" s="1" t="s">
        <v>7638</v>
      </c>
      <c r="BR1263" s="1" t="s">
        <v>7650</v>
      </c>
      <c r="BS1263" s="1" t="s">
        <v>21</v>
      </c>
      <c r="BT1263">
        <v>54</v>
      </c>
      <c r="BU1263" s="1" t="s">
        <v>7</v>
      </c>
      <c r="BV1263" s="1" t="s">
        <v>146</v>
      </c>
      <c r="BW1263">
        <v>128.51</v>
      </c>
      <c r="BX1263" s="1" t="s">
        <v>7764</v>
      </c>
      <c r="BY1263">
        <v>4700</v>
      </c>
      <c r="BZ1263">
        <v>603997</v>
      </c>
      <c r="CA1263">
        <v>0.25</v>
      </c>
      <c r="CB1263">
        <v>3525</v>
      </c>
      <c r="CC1263">
        <v>452997.74999999994</v>
      </c>
      <c r="CD1263">
        <v>0.1</v>
      </c>
      <c r="CE1263">
        <v>45299.774999999994</v>
      </c>
      <c r="CF1263">
        <v>0.2</v>
      </c>
      <c r="CG1263">
        <v>9059.9549999999999</v>
      </c>
      <c r="CH1263">
        <v>36239.819999999992</v>
      </c>
      <c r="CI1263">
        <v>407697.97499999998</v>
      </c>
      <c r="CJ1263">
        <v>443937.79499999998</v>
      </c>
      <c r="CK1263">
        <v>3454.5</v>
      </c>
    </row>
    <row r="1264" spans="62:89" x14ac:dyDescent="0.25">
      <c r="BJ1264" s="1" t="s">
        <v>2648</v>
      </c>
      <c r="BK1264" s="1" t="s">
        <v>2649</v>
      </c>
      <c r="BL1264" s="1" t="str">
        <f>VLOOKUP(BK1264,INVENTARIOHABITTA[#All],8,FALSE)</f>
        <v xml:space="preserve">ESTANDAR A </v>
      </c>
      <c r="BO1264" s="1" t="s">
        <v>3959</v>
      </c>
      <c r="BP1264" s="1" t="s">
        <v>8910</v>
      </c>
      <c r="BQ1264" s="1" t="s">
        <v>7638</v>
      </c>
      <c r="BR1264" s="1" t="s">
        <v>7650</v>
      </c>
      <c r="BS1264" s="1" t="s">
        <v>21</v>
      </c>
      <c r="BT1264" t="s">
        <v>8911</v>
      </c>
      <c r="BU1264" s="1" t="s">
        <v>7</v>
      </c>
      <c r="BV1264" s="1" t="s">
        <v>146</v>
      </c>
      <c r="BW1264">
        <v>128</v>
      </c>
      <c r="BX1264" s="1" t="s">
        <v>7764</v>
      </c>
      <c r="BY1264">
        <v>4700</v>
      </c>
      <c r="BZ1264">
        <v>601600</v>
      </c>
      <c r="CA1264">
        <v>0.25</v>
      </c>
      <c r="CB1264">
        <v>3525</v>
      </c>
      <c r="CC1264">
        <v>451200</v>
      </c>
      <c r="CD1264">
        <v>0.25091657801418438</v>
      </c>
      <c r="CE1264">
        <v>113213.56</v>
      </c>
      <c r="CF1264">
        <v>0.2</v>
      </c>
      <c r="CG1264">
        <v>9024</v>
      </c>
      <c r="CH1264">
        <v>104189.56</v>
      </c>
      <c r="CI1264">
        <v>337986.44</v>
      </c>
      <c r="CJ1264">
        <v>442176</v>
      </c>
      <c r="CK1264">
        <v>3454.5</v>
      </c>
    </row>
    <row r="1265" spans="62:89" x14ac:dyDescent="0.25">
      <c r="BJ1265" s="1" t="s">
        <v>2650</v>
      </c>
      <c r="BK1265" s="1" t="s">
        <v>2651</v>
      </c>
      <c r="BL1265" s="1" t="str">
        <f>VLOOKUP(BK1265,INVENTARIOHABITTA[#All],8,FALSE)</f>
        <v xml:space="preserve">ESTANDAR A </v>
      </c>
      <c r="BP1265" s="1" t="s">
        <v>8912</v>
      </c>
      <c r="BQ1265" s="1" t="s">
        <v>7638</v>
      </c>
      <c r="BR1265" s="1" t="s">
        <v>7650</v>
      </c>
      <c r="BS1265" s="1" t="s">
        <v>21</v>
      </c>
      <c r="BT1265">
        <v>55</v>
      </c>
      <c r="BU1265" s="1" t="s">
        <v>7</v>
      </c>
      <c r="BV1265" s="1" t="s">
        <v>1961</v>
      </c>
      <c r="BW1265">
        <v>128</v>
      </c>
      <c r="BX1265" s="1" t="s">
        <v>7764</v>
      </c>
      <c r="BY1265">
        <v>4480</v>
      </c>
      <c r="BZ1265">
        <v>573440</v>
      </c>
      <c r="CA1265">
        <v>0.25</v>
      </c>
      <c r="CB1265">
        <v>3360</v>
      </c>
      <c r="CC1265">
        <v>430080</v>
      </c>
      <c r="CD1265">
        <v>0.1</v>
      </c>
      <c r="CE1265">
        <v>43008</v>
      </c>
      <c r="CF1265">
        <v>0.2</v>
      </c>
      <c r="CG1265">
        <v>8601.6</v>
      </c>
      <c r="CH1265">
        <v>34406.400000000001</v>
      </c>
      <c r="CI1265">
        <v>387072</v>
      </c>
      <c r="CJ1265">
        <v>421478.40000000002</v>
      </c>
      <c r="CK1265">
        <v>3292.8</v>
      </c>
    </row>
    <row r="1266" spans="62:89" x14ac:dyDescent="0.25">
      <c r="BJ1266" s="1" t="s">
        <v>2652</v>
      </c>
      <c r="BK1266" s="1" t="s">
        <v>2653</v>
      </c>
      <c r="BL1266" s="1" t="str">
        <f>VLOOKUP(BK1266,INVENTARIOHABITTA[#All],8,FALSE)</f>
        <v>PREMIUM A</v>
      </c>
      <c r="BO1266" s="1" t="s">
        <v>3961</v>
      </c>
      <c r="BP1266" s="1" t="s">
        <v>8913</v>
      </c>
      <c r="BQ1266" s="1" t="s">
        <v>7638</v>
      </c>
      <c r="BR1266" s="1" t="s">
        <v>7650</v>
      </c>
      <c r="BS1266" s="1" t="s">
        <v>21</v>
      </c>
      <c r="BT1266" t="s">
        <v>7727</v>
      </c>
      <c r="BU1266" s="1" t="s">
        <v>7</v>
      </c>
      <c r="BV1266" s="1" t="s">
        <v>1961</v>
      </c>
      <c r="BW1266">
        <v>128</v>
      </c>
      <c r="BX1266" s="1" t="s">
        <v>7764</v>
      </c>
      <c r="BY1266">
        <v>4480</v>
      </c>
      <c r="BZ1266">
        <v>573440</v>
      </c>
      <c r="CA1266">
        <v>0.25</v>
      </c>
      <c r="CB1266">
        <v>3360</v>
      </c>
      <c r="CC1266">
        <v>430080</v>
      </c>
      <c r="CD1266">
        <v>0.1</v>
      </c>
      <c r="CE1266">
        <v>43008</v>
      </c>
      <c r="CF1266">
        <v>0.2</v>
      </c>
      <c r="CG1266">
        <v>8601.6</v>
      </c>
      <c r="CH1266">
        <v>34406.400000000001</v>
      </c>
      <c r="CI1266">
        <v>387072</v>
      </c>
      <c r="CJ1266">
        <v>421478.40000000002</v>
      </c>
      <c r="CK1266">
        <v>3292.8</v>
      </c>
    </row>
    <row r="1267" spans="62:89" x14ac:dyDescent="0.25">
      <c r="BJ1267" s="1" t="s">
        <v>2654</v>
      </c>
      <c r="BK1267" s="1" t="s">
        <v>2655</v>
      </c>
      <c r="BL1267" s="1" t="str">
        <f>VLOOKUP(BK1267,INVENTARIOHABITTA[#All],8,FALSE)</f>
        <v>PREMIUM A</v>
      </c>
      <c r="BO1267" s="1" t="s">
        <v>3963</v>
      </c>
      <c r="BP1267" s="1" t="s">
        <v>8914</v>
      </c>
      <c r="BQ1267" s="1" t="s">
        <v>7638</v>
      </c>
      <c r="BR1267" s="1" t="s">
        <v>7650</v>
      </c>
      <c r="BS1267" s="1" t="s">
        <v>21</v>
      </c>
      <c r="BT1267">
        <v>56</v>
      </c>
      <c r="BU1267" s="1" t="s">
        <v>7</v>
      </c>
      <c r="BV1267" s="1" t="s">
        <v>1961</v>
      </c>
      <c r="BW1267">
        <v>128</v>
      </c>
      <c r="BX1267" s="1" t="s">
        <v>7764</v>
      </c>
      <c r="BY1267">
        <v>4480</v>
      </c>
      <c r="BZ1267">
        <v>573440</v>
      </c>
      <c r="CA1267">
        <v>0.25</v>
      </c>
      <c r="CB1267">
        <v>3360</v>
      </c>
      <c r="CC1267">
        <v>430080</v>
      </c>
      <c r="CD1267">
        <v>0.1</v>
      </c>
      <c r="CE1267">
        <v>43008</v>
      </c>
      <c r="CF1267">
        <v>0.1</v>
      </c>
      <c r="CG1267">
        <v>4300.8</v>
      </c>
      <c r="CH1267">
        <v>38707.199999999997</v>
      </c>
      <c r="CI1267">
        <v>387072</v>
      </c>
      <c r="CJ1267">
        <v>425779.20000000001</v>
      </c>
      <c r="CK1267">
        <v>3326.4</v>
      </c>
    </row>
    <row r="1268" spans="62:89" x14ac:dyDescent="0.25">
      <c r="BJ1268" s="1" t="s">
        <v>2656</v>
      </c>
      <c r="BK1268" s="1" t="s">
        <v>2657</v>
      </c>
      <c r="BL1268" s="1" t="str">
        <f>VLOOKUP(BK1268,INVENTARIOHABITTA[#All],8,FALSE)</f>
        <v xml:space="preserve">ESTANDAR A </v>
      </c>
      <c r="BO1268" s="1" t="s">
        <v>3965</v>
      </c>
      <c r="BP1268" s="1" t="s">
        <v>8915</v>
      </c>
      <c r="BQ1268" s="1" t="s">
        <v>7638</v>
      </c>
      <c r="BR1268" s="1" t="s">
        <v>7650</v>
      </c>
      <c r="BS1268" s="1" t="s">
        <v>21</v>
      </c>
      <c r="BT1268">
        <v>57</v>
      </c>
      <c r="BU1268" s="1" t="s">
        <v>7</v>
      </c>
      <c r="BV1268" s="1" t="s">
        <v>1961</v>
      </c>
      <c r="BW1268">
        <v>128</v>
      </c>
      <c r="BX1268" s="1" t="s">
        <v>7764</v>
      </c>
      <c r="BY1268">
        <v>4480</v>
      </c>
      <c r="BZ1268">
        <v>573440</v>
      </c>
      <c r="CA1268">
        <v>0.25</v>
      </c>
      <c r="CB1268">
        <v>3360</v>
      </c>
      <c r="CC1268">
        <v>430080</v>
      </c>
      <c r="CD1268">
        <v>0.1</v>
      </c>
      <c r="CE1268">
        <v>43008</v>
      </c>
      <c r="CF1268">
        <v>0.1</v>
      </c>
      <c r="CG1268">
        <v>4300.8</v>
      </c>
      <c r="CH1268">
        <v>38707.199999999997</v>
      </c>
      <c r="CI1268">
        <v>387072</v>
      </c>
      <c r="CJ1268">
        <v>425779.20000000001</v>
      </c>
      <c r="CK1268">
        <v>3326.4</v>
      </c>
    </row>
    <row r="1269" spans="62:89" x14ac:dyDescent="0.25">
      <c r="BJ1269" s="1" t="s">
        <v>2658</v>
      </c>
      <c r="BK1269" s="1" t="s">
        <v>2659</v>
      </c>
      <c r="BL1269" s="1" t="str">
        <f>VLOOKUP(BK1269,INVENTARIOHABITTA[#All],8,FALSE)</f>
        <v xml:space="preserve">ESTANDAR A </v>
      </c>
      <c r="BP1269" s="1" t="s">
        <v>8916</v>
      </c>
      <c r="BQ1269" s="1" t="s">
        <v>7638</v>
      </c>
      <c r="BR1269" s="1" t="s">
        <v>7650</v>
      </c>
      <c r="BS1269" s="1" t="s">
        <v>21</v>
      </c>
      <c r="BT1269">
        <v>58</v>
      </c>
      <c r="BU1269" s="1" t="s">
        <v>7</v>
      </c>
      <c r="BV1269" s="1" t="s">
        <v>146</v>
      </c>
      <c r="BW1269">
        <v>128</v>
      </c>
      <c r="BX1269" s="1" t="s">
        <v>7764</v>
      </c>
      <c r="BY1269">
        <v>4700</v>
      </c>
      <c r="BZ1269">
        <v>601600</v>
      </c>
      <c r="CA1269">
        <v>0.25</v>
      </c>
      <c r="CB1269">
        <v>3525</v>
      </c>
      <c r="CC1269">
        <v>451200</v>
      </c>
      <c r="CD1269">
        <v>0.1</v>
      </c>
      <c r="CE1269">
        <v>45120</v>
      </c>
      <c r="CF1269">
        <v>0.2</v>
      </c>
      <c r="CG1269">
        <v>9024</v>
      </c>
      <c r="CH1269">
        <v>36096</v>
      </c>
      <c r="CI1269">
        <v>406080</v>
      </c>
      <c r="CJ1269">
        <v>442176</v>
      </c>
      <c r="CK1269">
        <v>3454.5</v>
      </c>
    </row>
    <row r="1270" spans="62:89" x14ac:dyDescent="0.25">
      <c r="BJ1270" s="1" t="s">
        <v>2660</v>
      </c>
      <c r="BK1270" s="1" t="s">
        <v>2661</v>
      </c>
      <c r="BL1270" s="1" t="str">
        <f>VLOOKUP(BK1270,INVENTARIOHABITTA[#All],8,FALSE)</f>
        <v>PREMIUM A</v>
      </c>
      <c r="BO1270" s="1" t="s">
        <v>3967</v>
      </c>
      <c r="BP1270" s="1" t="s">
        <v>8917</v>
      </c>
      <c r="BQ1270" s="1" t="s">
        <v>7638</v>
      </c>
      <c r="BR1270" s="1" t="s">
        <v>7650</v>
      </c>
      <c r="BS1270" s="1" t="s">
        <v>21</v>
      </c>
      <c r="BT1270" t="s">
        <v>8918</v>
      </c>
      <c r="BU1270" s="1" t="s">
        <v>7</v>
      </c>
      <c r="BV1270" s="1" t="s">
        <v>146</v>
      </c>
      <c r="BW1270">
        <v>140</v>
      </c>
      <c r="BY1270"/>
      <c r="BZ1270">
        <v>0</v>
      </c>
      <c r="CA1270">
        <v>0</v>
      </c>
      <c r="CB1270">
        <v>3454.5</v>
      </c>
      <c r="CC1270">
        <v>483630</v>
      </c>
      <c r="CD1270">
        <v>0.91428571428571426</v>
      </c>
      <c r="CE1270">
        <v>442176</v>
      </c>
      <c r="CF1270">
        <v>0</v>
      </c>
      <c r="CG1270">
        <v>0</v>
      </c>
      <c r="CH1270">
        <v>442176</v>
      </c>
      <c r="CI1270">
        <v>41454</v>
      </c>
      <c r="CJ1270">
        <v>483630</v>
      </c>
      <c r="CK1270">
        <v>3454.5</v>
      </c>
    </row>
    <row r="1271" spans="62:89" x14ac:dyDescent="0.25">
      <c r="BJ1271" s="1" t="s">
        <v>2662</v>
      </c>
      <c r="BK1271" s="1" t="s">
        <v>2663</v>
      </c>
      <c r="BL1271" s="1" t="str">
        <f>VLOOKUP(BK1271,INVENTARIOHABITTA[#All],8,FALSE)</f>
        <v>PREMIUM A</v>
      </c>
      <c r="BO1271" s="1" t="s">
        <v>3969</v>
      </c>
      <c r="BP1271" s="1" t="s">
        <v>8919</v>
      </c>
      <c r="BQ1271" s="1" t="s">
        <v>7638</v>
      </c>
      <c r="BR1271" s="1" t="s">
        <v>7650</v>
      </c>
      <c r="BS1271" s="1" t="s">
        <v>21</v>
      </c>
      <c r="BT1271">
        <v>59</v>
      </c>
      <c r="BU1271" s="1" t="s">
        <v>7</v>
      </c>
      <c r="BV1271" s="1" t="s">
        <v>146</v>
      </c>
      <c r="BW1271">
        <v>129.52000000000001</v>
      </c>
      <c r="BX1271" s="1" t="s">
        <v>7764</v>
      </c>
      <c r="BY1271">
        <v>4700</v>
      </c>
      <c r="BZ1271">
        <v>608744</v>
      </c>
      <c r="CA1271">
        <v>0.25</v>
      </c>
      <c r="CB1271">
        <v>3525</v>
      </c>
      <c r="CC1271">
        <v>456558.00000000006</v>
      </c>
      <c r="CD1271">
        <v>0.1</v>
      </c>
      <c r="CE1271">
        <v>45655.80000000001</v>
      </c>
      <c r="CF1271">
        <v>0.19999999999999998</v>
      </c>
      <c r="CG1271">
        <v>9131.1600000000017</v>
      </c>
      <c r="CH1271">
        <v>36524.640000000007</v>
      </c>
      <c r="CI1271">
        <v>410902.20000000007</v>
      </c>
      <c r="CJ1271">
        <v>447426.84000000008</v>
      </c>
      <c r="CK1271">
        <v>3454.5000000000005</v>
      </c>
    </row>
    <row r="1272" spans="62:89" x14ac:dyDescent="0.25">
      <c r="BJ1272" s="1" t="s">
        <v>2664</v>
      </c>
      <c r="BK1272" s="1" t="s">
        <v>2665</v>
      </c>
      <c r="BL1272" s="1" t="str">
        <f>VLOOKUP(BK1272,INVENTARIOHABITTA[#All],8,FALSE)</f>
        <v>PREMIUM A</v>
      </c>
      <c r="BO1272" s="1" t="s">
        <v>3971</v>
      </c>
      <c r="BP1272" s="1" t="s">
        <v>8920</v>
      </c>
      <c r="BQ1272" s="1" t="s">
        <v>7638</v>
      </c>
      <c r="BR1272" s="1" t="s">
        <v>7650</v>
      </c>
      <c r="BS1272" s="1" t="s">
        <v>21</v>
      </c>
      <c r="BT1272">
        <v>60</v>
      </c>
      <c r="BU1272" s="1" t="s">
        <v>7</v>
      </c>
      <c r="BV1272" s="1" t="s">
        <v>146</v>
      </c>
      <c r="BW1272">
        <v>128</v>
      </c>
      <c r="BX1272" s="1" t="s">
        <v>7764</v>
      </c>
      <c r="BY1272">
        <v>4700</v>
      </c>
      <c r="BZ1272">
        <v>601600</v>
      </c>
      <c r="CA1272">
        <v>0.25</v>
      </c>
      <c r="CB1272">
        <v>3525</v>
      </c>
      <c r="CC1272">
        <v>451200</v>
      </c>
      <c r="CD1272">
        <v>0.1</v>
      </c>
      <c r="CE1272">
        <v>45120</v>
      </c>
      <c r="CF1272">
        <v>0.2</v>
      </c>
      <c r="CG1272">
        <v>9024</v>
      </c>
      <c r="CH1272">
        <v>36096</v>
      </c>
      <c r="CI1272">
        <v>406080</v>
      </c>
      <c r="CJ1272">
        <v>442176</v>
      </c>
      <c r="CK1272">
        <v>3454.5</v>
      </c>
    </row>
    <row r="1273" spans="62:89" x14ac:dyDescent="0.25">
      <c r="BJ1273" s="1" t="s">
        <v>2666</v>
      </c>
      <c r="BK1273" s="1" t="s">
        <v>2667</v>
      </c>
      <c r="BL1273" s="1" t="str">
        <f>VLOOKUP(BK1273,INVENTARIOHABITTA[#All],8,FALSE)</f>
        <v>PREMIUM A</v>
      </c>
      <c r="BO1273" s="1" t="s">
        <v>3973</v>
      </c>
      <c r="BP1273" s="1" t="s">
        <v>8921</v>
      </c>
      <c r="BQ1273" s="1" t="s">
        <v>7638</v>
      </c>
      <c r="BR1273" s="1" t="s">
        <v>7650</v>
      </c>
      <c r="BS1273" s="1" t="s">
        <v>21</v>
      </c>
      <c r="BT1273">
        <v>61</v>
      </c>
      <c r="BU1273" s="1" t="s">
        <v>7</v>
      </c>
      <c r="BV1273" s="1" t="s">
        <v>146</v>
      </c>
      <c r="BW1273">
        <v>128</v>
      </c>
      <c r="BX1273" s="1" t="s">
        <v>7764</v>
      </c>
      <c r="BY1273">
        <v>4700</v>
      </c>
      <c r="BZ1273">
        <v>601600</v>
      </c>
      <c r="CA1273">
        <v>0.25</v>
      </c>
      <c r="CB1273">
        <v>3525</v>
      </c>
      <c r="CC1273">
        <v>451200</v>
      </c>
      <c r="CD1273">
        <v>0.1</v>
      </c>
      <c r="CE1273">
        <v>45120</v>
      </c>
      <c r="CF1273">
        <v>0.2</v>
      </c>
      <c r="CG1273">
        <v>9024</v>
      </c>
      <c r="CH1273">
        <v>36096</v>
      </c>
      <c r="CI1273">
        <v>406080</v>
      </c>
      <c r="CJ1273">
        <v>442176</v>
      </c>
      <c r="CK1273">
        <v>3454.5</v>
      </c>
    </row>
    <row r="1274" spans="62:89" x14ac:dyDescent="0.25">
      <c r="BJ1274" s="1" t="s">
        <v>2668</v>
      </c>
      <c r="BK1274" s="1" t="s">
        <v>2669</v>
      </c>
      <c r="BL1274" s="1" t="str">
        <f>VLOOKUP(BK1274,INVENTARIOHABITTA[#All],8,FALSE)</f>
        <v>PREMIUM A</v>
      </c>
      <c r="BO1274" s="1" t="s">
        <v>3975</v>
      </c>
      <c r="BP1274" s="1" t="s">
        <v>8922</v>
      </c>
      <c r="BQ1274" s="1" t="s">
        <v>7638</v>
      </c>
      <c r="BR1274" s="1" t="s">
        <v>7650</v>
      </c>
      <c r="BS1274" s="1" t="s">
        <v>21</v>
      </c>
      <c r="BT1274">
        <v>62</v>
      </c>
      <c r="BU1274" s="1" t="s">
        <v>7</v>
      </c>
      <c r="BV1274" s="1" t="s">
        <v>146</v>
      </c>
      <c r="BW1274">
        <v>136.13</v>
      </c>
      <c r="BX1274" s="1" t="s">
        <v>7764</v>
      </c>
      <c r="BY1274">
        <v>4700</v>
      </c>
      <c r="BZ1274">
        <v>639811</v>
      </c>
      <c r="CA1274">
        <v>0.25</v>
      </c>
      <c r="CB1274">
        <v>3525</v>
      </c>
      <c r="CC1274">
        <v>479858.25</v>
      </c>
      <c r="CD1274">
        <v>0.1</v>
      </c>
      <c r="CE1274">
        <v>47985.825000000004</v>
      </c>
      <c r="CF1274">
        <v>0.2</v>
      </c>
      <c r="CG1274">
        <v>9597.1650000000009</v>
      </c>
      <c r="CH1274">
        <v>38388.660000000003</v>
      </c>
      <c r="CI1274">
        <v>431872.42499999999</v>
      </c>
      <c r="CJ1274">
        <v>470261.08499999996</v>
      </c>
      <c r="CK1274">
        <v>3454.5</v>
      </c>
    </row>
    <row r="1275" spans="62:89" x14ac:dyDescent="0.25">
      <c r="BJ1275" s="1" t="s">
        <v>2670</v>
      </c>
      <c r="BK1275" s="1" t="s">
        <v>2671</v>
      </c>
      <c r="BL1275" s="1" t="str">
        <f>VLOOKUP(BK1275,INVENTARIOHABITTA[#All],8,FALSE)</f>
        <v>PREMIUM A</v>
      </c>
      <c r="BP1275" s="1" t="s">
        <v>8923</v>
      </c>
      <c r="BQ1275" s="1" t="s">
        <v>7638</v>
      </c>
      <c r="BR1275" s="1" t="s">
        <v>7650</v>
      </c>
      <c r="BS1275" s="1" t="s">
        <v>21</v>
      </c>
      <c r="BT1275">
        <v>63</v>
      </c>
      <c r="BU1275" s="1" t="s">
        <v>7</v>
      </c>
      <c r="BV1275" s="1" t="s">
        <v>146</v>
      </c>
      <c r="BW1275">
        <v>123.68</v>
      </c>
      <c r="BX1275" s="1" t="s">
        <v>7764</v>
      </c>
      <c r="BY1275">
        <v>4700</v>
      </c>
      <c r="BZ1275">
        <v>581296</v>
      </c>
      <c r="CA1275">
        <v>0.25</v>
      </c>
      <c r="CB1275">
        <v>3525</v>
      </c>
      <c r="CC1275">
        <v>435972</v>
      </c>
      <c r="CD1275">
        <v>0.1</v>
      </c>
      <c r="CE1275">
        <v>43597.200000000004</v>
      </c>
      <c r="CF1275">
        <v>0.19999999999999998</v>
      </c>
      <c r="CG1275">
        <v>8719.44</v>
      </c>
      <c r="CH1275">
        <v>34877.760000000002</v>
      </c>
      <c r="CI1275">
        <v>392374.8</v>
      </c>
      <c r="CJ1275">
        <v>427252.56</v>
      </c>
      <c r="CK1275">
        <v>3454.5</v>
      </c>
    </row>
    <row r="1276" spans="62:89" x14ac:dyDescent="0.25">
      <c r="BJ1276" s="1" t="s">
        <v>2672</v>
      </c>
      <c r="BK1276" s="1" t="s">
        <v>2673</v>
      </c>
      <c r="BL1276" s="1" t="str">
        <f>VLOOKUP(BK1276,INVENTARIOHABITTA[#All],8,FALSE)</f>
        <v>PREMIUM A</v>
      </c>
      <c r="BO1276" s="1" t="s">
        <v>3977</v>
      </c>
      <c r="BP1276" s="1" t="s">
        <v>8924</v>
      </c>
      <c r="BQ1276" s="1" t="s">
        <v>7638</v>
      </c>
      <c r="BR1276" s="1" t="s">
        <v>7650</v>
      </c>
      <c r="BS1276" s="1" t="s">
        <v>21</v>
      </c>
      <c r="BT1276" t="s">
        <v>7735</v>
      </c>
      <c r="BU1276" s="1" t="s">
        <v>7</v>
      </c>
      <c r="BV1276" s="1" t="s">
        <v>146</v>
      </c>
      <c r="BW1276">
        <v>140</v>
      </c>
      <c r="BX1276" s="1" t="s">
        <v>7764</v>
      </c>
      <c r="BY1276">
        <v>3454.5</v>
      </c>
      <c r="BZ1276">
        <v>483630</v>
      </c>
      <c r="CA1276">
        <v>0</v>
      </c>
      <c r="CB1276">
        <v>3454.5</v>
      </c>
      <c r="CC1276">
        <v>483630</v>
      </c>
      <c r="CD1276">
        <v>0.2084170957136654</v>
      </c>
      <c r="CE1276">
        <v>100796.76</v>
      </c>
      <c r="CF1276">
        <v>0</v>
      </c>
      <c r="CG1276">
        <v>0</v>
      </c>
      <c r="CH1276">
        <v>100796.76</v>
      </c>
      <c r="CI1276">
        <v>382833.24</v>
      </c>
      <c r="CJ1276">
        <v>483630</v>
      </c>
      <c r="CK1276">
        <v>3454.5</v>
      </c>
    </row>
    <row r="1277" spans="62:89" x14ac:dyDescent="0.25">
      <c r="BJ1277" s="1" t="s">
        <v>2674</v>
      </c>
      <c r="BK1277" s="1" t="s">
        <v>2675</v>
      </c>
      <c r="BL1277" s="1" t="str">
        <f>VLOOKUP(BK1277,INVENTARIOHABITTA[#All],8,FALSE)</f>
        <v>PREMIUM A</v>
      </c>
      <c r="BP1277" s="1" t="s">
        <v>8925</v>
      </c>
      <c r="BQ1277" s="1" t="s">
        <v>7638</v>
      </c>
      <c r="BR1277" s="1" t="s">
        <v>7650</v>
      </c>
      <c r="BS1277" s="1" t="s">
        <v>21</v>
      </c>
      <c r="BT1277">
        <v>64</v>
      </c>
      <c r="BU1277" s="1" t="s">
        <v>7</v>
      </c>
      <c r="BV1277" s="1" t="s">
        <v>1961</v>
      </c>
      <c r="BW1277">
        <v>128</v>
      </c>
      <c r="BX1277" s="1" t="s">
        <v>7764</v>
      </c>
      <c r="BY1277">
        <v>4480</v>
      </c>
      <c r="BZ1277">
        <v>573440</v>
      </c>
      <c r="CA1277">
        <v>0.25</v>
      </c>
      <c r="CB1277">
        <v>3360</v>
      </c>
      <c r="CC1277">
        <v>430080</v>
      </c>
      <c r="CD1277">
        <v>0.1</v>
      </c>
      <c r="CE1277">
        <v>43008</v>
      </c>
      <c r="CF1277">
        <v>0.2</v>
      </c>
      <c r="CG1277">
        <v>8601.6</v>
      </c>
      <c r="CH1277">
        <v>34406.400000000001</v>
      </c>
      <c r="CI1277">
        <v>387072</v>
      </c>
      <c r="CJ1277">
        <v>421478.40000000002</v>
      </c>
      <c r="CK1277">
        <v>3292.8</v>
      </c>
    </row>
    <row r="1278" spans="62:89" x14ac:dyDescent="0.25">
      <c r="BJ1278" s="1" t="s">
        <v>2676</v>
      </c>
      <c r="BK1278" s="1" t="s">
        <v>2677</v>
      </c>
      <c r="BL1278" s="1" t="str">
        <f>VLOOKUP(BK1278,INVENTARIOHABITTA[#All],8,FALSE)</f>
        <v>PREMIUM A</v>
      </c>
      <c r="BO1278" s="1" t="s">
        <v>3979</v>
      </c>
      <c r="BP1278" s="1" t="s">
        <v>8926</v>
      </c>
      <c r="BQ1278" s="1" t="s">
        <v>7638</v>
      </c>
      <c r="BR1278" s="1" t="s">
        <v>7650</v>
      </c>
      <c r="BS1278" s="1" t="s">
        <v>21</v>
      </c>
      <c r="BT1278" t="s">
        <v>8614</v>
      </c>
      <c r="BU1278" s="1" t="s">
        <v>7</v>
      </c>
      <c r="BV1278" s="1" t="s">
        <v>1961</v>
      </c>
      <c r="BW1278">
        <v>140</v>
      </c>
      <c r="BX1278" s="1" t="s">
        <v>7764</v>
      </c>
      <c r="BY1278">
        <v>3292.8</v>
      </c>
      <c r="BZ1278">
        <v>460992</v>
      </c>
      <c r="CA1278">
        <v>0</v>
      </c>
      <c r="CB1278">
        <v>3292.8</v>
      </c>
      <c r="CC1278">
        <v>460992</v>
      </c>
      <c r="CD1278">
        <v>0.21981340240177691</v>
      </c>
      <c r="CE1278">
        <v>98918.399999999994</v>
      </c>
      <c r="CF1278">
        <v>0</v>
      </c>
      <c r="CG1278">
        <v>0</v>
      </c>
      <c r="CH1278">
        <v>98918.399999999994</v>
      </c>
      <c r="CI1278">
        <v>362073.59999999998</v>
      </c>
      <c r="CJ1278">
        <v>460992</v>
      </c>
      <c r="CK1278">
        <v>3292.8</v>
      </c>
    </row>
    <row r="1279" spans="62:89" x14ac:dyDescent="0.25">
      <c r="BJ1279" s="1" t="s">
        <v>2678</v>
      </c>
      <c r="BK1279" s="1" t="s">
        <v>2679</v>
      </c>
      <c r="BL1279" s="1" t="str">
        <f>VLOOKUP(BK1279,INVENTARIOHABITTA[#All],8,FALSE)</f>
        <v>PREMIUM A</v>
      </c>
      <c r="BP1279" s="1" t="s">
        <v>8927</v>
      </c>
      <c r="BQ1279" s="1" t="s">
        <v>7638</v>
      </c>
      <c r="BR1279" s="1" t="s">
        <v>7650</v>
      </c>
      <c r="BS1279" s="1" t="s">
        <v>21</v>
      </c>
      <c r="BT1279">
        <v>65</v>
      </c>
      <c r="BU1279" s="1" t="s">
        <v>7</v>
      </c>
      <c r="BV1279" s="1" t="s">
        <v>1961</v>
      </c>
      <c r="BW1279">
        <v>128</v>
      </c>
      <c r="BX1279" s="1" t="s">
        <v>7764</v>
      </c>
      <c r="BY1279">
        <v>4480</v>
      </c>
      <c r="BZ1279">
        <v>573440</v>
      </c>
      <c r="CA1279">
        <v>0.2</v>
      </c>
      <c r="CB1279">
        <v>3584</v>
      </c>
      <c r="CC1279">
        <v>458752</v>
      </c>
      <c r="CD1279">
        <v>0.1</v>
      </c>
      <c r="CE1279">
        <v>45875.200000000004</v>
      </c>
      <c r="CF1279">
        <v>0</v>
      </c>
      <c r="CG1279">
        <v>0</v>
      </c>
      <c r="CH1279">
        <v>45875.200000000004</v>
      </c>
      <c r="CI1279">
        <v>412876.79999999999</v>
      </c>
      <c r="CJ1279">
        <v>458752</v>
      </c>
      <c r="CK1279">
        <v>3584</v>
      </c>
    </row>
    <row r="1280" spans="62:89" x14ac:dyDescent="0.25">
      <c r="BJ1280" s="1" t="s">
        <v>2680</v>
      </c>
      <c r="BK1280" s="1" t="s">
        <v>2681</v>
      </c>
      <c r="BL1280" s="1" t="str">
        <f>VLOOKUP(BK1280,INVENTARIOHABITTA[#All],8,FALSE)</f>
        <v>PREMIUM A</v>
      </c>
      <c r="BP1280" s="1" t="s">
        <v>8927</v>
      </c>
      <c r="BQ1280" s="1" t="s">
        <v>7638</v>
      </c>
      <c r="BR1280" s="1" t="s">
        <v>7650</v>
      </c>
      <c r="BS1280" s="1" t="s">
        <v>21</v>
      </c>
      <c r="BT1280">
        <v>65</v>
      </c>
      <c r="BU1280" s="1" t="s">
        <v>7</v>
      </c>
      <c r="BV1280" s="1" t="s">
        <v>1961</v>
      </c>
      <c r="BW1280">
        <v>128</v>
      </c>
      <c r="BX1280" s="1" t="s">
        <v>7764</v>
      </c>
      <c r="BY1280">
        <v>4480</v>
      </c>
      <c r="BZ1280">
        <v>573440</v>
      </c>
      <c r="CA1280">
        <v>0.25</v>
      </c>
      <c r="CB1280">
        <v>3360</v>
      </c>
      <c r="CC1280">
        <v>430080</v>
      </c>
      <c r="CD1280">
        <v>0.1</v>
      </c>
      <c r="CE1280">
        <v>43008</v>
      </c>
      <c r="CF1280">
        <v>0</v>
      </c>
      <c r="CG1280">
        <v>0</v>
      </c>
      <c r="CH1280">
        <v>43008</v>
      </c>
      <c r="CI1280">
        <v>387072</v>
      </c>
      <c r="CJ1280">
        <v>430080</v>
      </c>
      <c r="CK1280">
        <v>3360</v>
      </c>
    </row>
    <row r="1281" spans="62:89" x14ac:dyDescent="0.25">
      <c r="BJ1281" s="1" t="s">
        <v>2682</v>
      </c>
      <c r="BK1281" s="1" t="s">
        <v>2683</v>
      </c>
      <c r="BL1281" s="1" t="str">
        <f>VLOOKUP(BK1281,INVENTARIOHABITTA[#All],8,FALSE)</f>
        <v>PREMIUM A</v>
      </c>
      <c r="BO1281" s="1" t="s">
        <v>3981</v>
      </c>
      <c r="BP1281" s="1" t="s">
        <v>8928</v>
      </c>
      <c r="BQ1281" s="1" t="s">
        <v>7638</v>
      </c>
      <c r="BR1281" s="1" t="s">
        <v>7650</v>
      </c>
      <c r="BS1281" s="1" t="s">
        <v>21</v>
      </c>
      <c r="BT1281" t="s">
        <v>7698</v>
      </c>
      <c r="BU1281" s="1" t="s">
        <v>7</v>
      </c>
      <c r="BV1281" s="1" t="s">
        <v>1961</v>
      </c>
      <c r="BW1281">
        <v>128</v>
      </c>
      <c r="BX1281" s="1" t="s">
        <v>7764</v>
      </c>
      <c r="BY1281">
        <v>4480</v>
      </c>
      <c r="BZ1281">
        <v>573440</v>
      </c>
      <c r="CA1281">
        <v>0.25</v>
      </c>
      <c r="CB1281">
        <v>3360</v>
      </c>
      <c r="CC1281">
        <v>430080</v>
      </c>
      <c r="CD1281">
        <v>0.1</v>
      </c>
      <c r="CE1281">
        <v>43008</v>
      </c>
      <c r="CF1281">
        <v>0</v>
      </c>
      <c r="CG1281">
        <v>0</v>
      </c>
      <c r="CH1281">
        <v>43008</v>
      </c>
      <c r="CI1281">
        <v>387072</v>
      </c>
      <c r="CJ1281">
        <v>430080</v>
      </c>
      <c r="CK1281">
        <v>3360</v>
      </c>
    </row>
    <row r="1282" spans="62:89" x14ac:dyDescent="0.25">
      <c r="BJ1282" s="1" t="s">
        <v>2684</v>
      </c>
      <c r="BK1282" s="1" t="s">
        <v>2685</v>
      </c>
      <c r="BL1282" s="1" t="str">
        <f>VLOOKUP(BK1282,INVENTARIOHABITTA[#All],8,FALSE)</f>
        <v xml:space="preserve">ESTANDAR A </v>
      </c>
      <c r="BO1282" s="1" t="s">
        <v>3983</v>
      </c>
      <c r="BP1282" s="1" t="s">
        <v>8929</v>
      </c>
      <c r="BQ1282" s="1" t="s">
        <v>7638</v>
      </c>
      <c r="BR1282" s="1" t="s">
        <v>7650</v>
      </c>
      <c r="BS1282" s="1" t="s">
        <v>21</v>
      </c>
      <c r="BT1282">
        <v>66</v>
      </c>
      <c r="BU1282" s="1" t="s">
        <v>7</v>
      </c>
      <c r="BV1282" s="1" t="s">
        <v>1961</v>
      </c>
      <c r="BW1282">
        <v>128</v>
      </c>
      <c r="BX1282" s="1" t="s">
        <v>7764</v>
      </c>
      <c r="BY1282">
        <v>4480</v>
      </c>
      <c r="BZ1282">
        <v>573440</v>
      </c>
      <c r="CA1282">
        <v>0.25</v>
      </c>
      <c r="CB1282">
        <v>3360</v>
      </c>
      <c r="CC1282">
        <v>430080</v>
      </c>
      <c r="CD1282">
        <v>0.1</v>
      </c>
      <c r="CE1282">
        <v>43008</v>
      </c>
      <c r="CF1282">
        <v>0.2</v>
      </c>
      <c r="CG1282">
        <v>8601.6</v>
      </c>
      <c r="CH1282">
        <v>34406.400000000001</v>
      </c>
      <c r="CI1282">
        <v>387072</v>
      </c>
      <c r="CJ1282">
        <v>421478.40000000002</v>
      </c>
      <c r="CK1282">
        <v>3292.8</v>
      </c>
    </row>
    <row r="1283" spans="62:89" x14ac:dyDescent="0.25">
      <c r="BJ1283" s="1" t="s">
        <v>2686</v>
      </c>
      <c r="BK1283" s="1" t="s">
        <v>2687</v>
      </c>
      <c r="BL1283" s="1" t="str">
        <f>VLOOKUP(BK1283,INVENTARIOHABITTA[#All],8,FALSE)</f>
        <v xml:space="preserve">ESTANDAR A </v>
      </c>
      <c r="BO1283" s="1" t="s">
        <v>3985</v>
      </c>
      <c r="BP1283" s="1" t="s">
        <v>8930</v>
      </c>
      <c r="BQ1283" s="1" t="s">
        <v>7638</v>
      </c>
      <c r="BR1283" s="1" t="s">
        <v>7650</v>
      </c>
      <c r="BS1283" s="1" t="s">
        <v>21</v>
      </c>
      <c r="BT1283">
        <v>67</v>
      </c>
      <c r="BU1283" s="1" t="s">
        <v>7</v>
      </c>
      <c r="BV1283" s="1" t="s">
        <v>1961</v>
      </c>
      <c r="BW1283">
        <v>128</v>
      </c>
      <c r="BX1283" s="1" t="s">
        <v>46</v>
      </c>
      <c r="BY1283">
        <v>6060</v>
      </c>
      <c r="BZ1283">
        <v>775680</v>
      </c>
      <c r="CA1283">
        <v>0.25</v>
      </c>
      <c r="CB1283">
        <v>4545</v>
      </c>
      <c r="CC1283">
        <v>581760</v>
      </c>
      <c r="CD1283">
        <v>0.1</v>
      </c>
      <c r="CE1283">
        <v>58176</v>
      </c>
      <c r="CF1283">
        <v>0.1</v>
      </c>
      <c r="CG1283">
        <v>5817.6</v>
      </c>
      <c r="CH1283">
        <v>52358.400000000001</v>
      </c>
      <c r="CI1283">
        <v>523584</v>
      </c>
      <c r="CJ1283">
        <v>575942.40000000002</v>
      </c>
      <c r="CK1283">
        <v>4499.55</v>
      </c>
    </row>
    <row r="1284" spans="62:89" x14ac:dyDescent="0.25">
      <c r="BJ1284" s="1" t="s">
        <v>2688</v>
      </c>
      <c r="BK1284" s="1" t="s">
        <v>2689</v>
      </c>
      <c r="BL1284" s="1" t="str">
        <f>VLOOKUP(BK1284,INVENTARIOHABITTA[#All],8,FALSE)</f>
        <v>PREMIUM A</v>
      </c>
      <c r="BP1284" s="1" t="s">
        <v>8930</v>
      </c>
      <c r="BQ1284" s="1" t="s">
        <v>7638</v>
      </c>
      <c r="BR1284" s="1" t="s">
        <v>7650</v>
      </c>
      <c r="BS1284" s="1" t="s">
        <v>21</v>
      </c>
      <c r="BT1284">
        <v>67</v>
      </c>
      <c r="BU1284" s="1" t="s">
        <v>7</v>
      </c>
      <c r="BV1284" s="1" t="s">
        <v>1961</v>
      </c>
      <c r="BW1284">
        <v>128</v>
      </c>
      <c r="BX1284" s="1" t="s">
        <v>7764</v>
      </c>
      <c r="BY1284">
        <v>4480</v>
      </c>
      <c r="BZ1284">
        <v>573440</v>
      </c>
      <c r="CA1284">
        <v>0.25</v>
      </c>
      <c r="CB1284">
        <v>3360</v>
      </c>
      <c r="CC1284">
        <v>430080</v>
      </c>
      <c r="CD1284">
        <v>0.1</v>
      </c>
      <c r="CE1284">
        <v>43008</v>
      </c>
      <c r="CF1284">
        <v>0.1</v>
      </c>
      <c r="CG1284">
        <v>4300.8</v>
      </c>
      <c r="CH1284">
        <v>38707.199999999997</v>
      </c>
      <c r="CI1284">
        <v>387072</v>
      </c>
      <c r="CJ1284">
        <v>425779.20000000001</v>
      </c>
      <c r="CK1284">
        <v>3326.4</v>
      </c>
    </row>
    <row r="1285" spans="62:89" x14ac:dyDescent="0.25">
      <c r="BJ1285" s="1" t="s">
        <v>2690</v>
      </c>
      <c r="BK1285" s="1" t="s">
        <v>2691</v>
      </c>
      <c r="BL1285" s="1" t="str">
        <f>VLOOKUP(BK1285,INVENTARIOHABITTA[#All],8,FALSE)</f>
        <v>PREMIUM A</v>
      </c>
      <c r="BO1285" s="1" t="s">
        <v>3987</v>
      </c>
      <c r="BP1285" s="1" t="s">
        <v>8931</v>
      </c>
      <c r="BQ1285" s="1" t="s">
        <v>7638</v>
      </c>
      <c r="BR1285" s="1" t="s">
        <v>7650</v>
      </c>
      <c r="BS1285" s="1" t="s">
        <v>21</v>
      </c>
      <c r="BT1285">
        <v>68</v>
      </c>
      <c r="BU1285" s="1" t="s">
        <v>7</v>
      </c>
      <c r="BV1285" s="1" t="s">
        <v>1961</v>
      </c>
      <c r="BW1285">
        <v>128</v>
      </c>
      <c r="BX1285" s="1" t="s">
        <v>7764</v>
      </c>
      <c r="BY1285">
        <v>4480</v>
      </c>
      <c r="BZ1285">
        <v>573440</v>
      </c>
      <c r="CA1285">
        <v>0.25</v>
      </c>
      <c r="CB1285">
        <v>3360</v>
      </c>
      <c r="CC1285">
        <v>430080</v>
      </c>
      <c r="CD1285">
        <v>0.1</v>
      </c>
      <c r="CE1285">
        <v>43008</v>
      </c>
      <c r="CF1285">
        <v>0.2</v>
      </c>
      <c r="CG1285">
        <v>8601.6</v>
      </c>
      <c r="CH1285">
        <v>34406.400000000001</v>
      </c>
      <c r="CI1285">
        <v>387072</v>
      </c>
      <c r="CJ1285">
        <v>421478.40000000002</v>
      </c>
      <c r="CK1285">
        <v>3292.8</v>
      </c>
    </row>
    <row r="1286" spans="62:89" x14ac:dyDescent="0.25">
      <c r="BJ1286" s="1" t="s">
        <v>2692</v>
      </c>
      <c r="BK1286" s="1" t="s">
        <v>2693</v>
      </c>
      <c r="BL1286" s="1" t="str">
        <f>VLOOKUP(BK1286,INVENTARIOHABITTA[#All],8,FALSE)</f>
        <v>PREMIUM A</v>
      </c>
      <c r="BO1286" s="1" t="s">
        <v>3989</v>
      </c>
      <c r="BP1286" s="1" t="s">
        <v>8932</v>
      </c>
      <c r="BQ1286" s="1" t="s">
        <v>7638</v>
      </c>
      <c r="BR1286" s="1" t="s">
        <v>7650</v>
      </c>
      <c r="BS1286" s="1" t="s">
        <v>21</v>
      </c>
      <c r="BT1286">
        <v>69</v>
      </c>
      <c r="BU1286" s="1" t="s">
        <v>7</v>
      </c>
      <c r="BV1286" s="1" t="s">
        <v>146</v>
      </c>
      <c r="BW1286">
        <v>128</v>
      </c>
      <c r="BX1286" s="1" t="s">
        <v>7764</v>
      </c>
      <c r="BY1286">
        <v>4700</v>
      </c>
      <c r="BZ1286">
        <v>601600</v>
      </c>
      <c r="CA1286">
        <v>0.25</v>
      </c>
      <c r="CB1286">
        <v>3525</v>
      </c>
      <c r="CC1286">
        <v>451200</v>
      </c>
      <c r="CD1286">
        <v>0.1</v>
      </c>
      <c r="CE1286">
        <v>45120</v>
      </c>
      <c r="CF1286">
        <v>0.1</v>
      </c>
      <c r="CG1286">
        <v>4512</v>
      </c>
      <c r="CH1286">
        <v>40608</v>
      </c>
      <c r="CI1286">
        <v>406080</v>
      </c>
      <c r="CJ1286">
        <v>446688</v>
      </c>
      <c r="CK1286">
        <v>3489.75</v>
      </c>
    </row>
    <row r="1287" spans="62:89" x14ac:dyDescent="0.25">
      <c r="BJ1287" s="1" t="s">
        <v>2694</v>
      </c>
      <c r="BK1287" s="1" t="s">
        <v>2695</v>
      </c>
      <c r="BL1287" s="1" t="str">
        <f>VLOOKUP(BK1287,INVENTARIOHABITTA[#All],8,FALSE)</f>
        <v>PREMIUM A</v>
      </c>
      <c r="BO1287" s="1" t="s">
        <v>3991</v>
      </c>
      <c r="BP1287" s="1" t="s">
        <v>8933</v>
      </c>
      <c r="BQ1287" s="1" t="s">
        <v>7638</v>
      </c>
      <c r="BR1287" s="1" t="s">
        <v>7650</v>
      </c>
      <c r="BS1287" s="1" t="s">
        <v>21</v>
      </c>
      <c r="BT1287">
        <v>70</v>
      </c>
      <c r="BU1287" s="1" t="s">
        <v>7</v>
      </c>
      <c r="BV1287" s="1" t="s">
        <v>146</v>
      </c>
      <c r="BW1287">
        <v>128</v>
      </c>
      <c r="BX1287" s="1" t="s">
        <v>7764</v>
      </c>
      <c r="BY1287">
        <v>4700</v>
      </c>
      <c r="BZ1287">
        <v>601600</v>
      </c>
      <c r="CA1287">
        <v>0.25</v>
      </c>
      <c r="CB1287">
        <v>3525</v>
      </c>
      <c r="CC1287">
        <v>451200</v>
      </c>
      <c r="CD1287">
        <v>0.1</v>
      </c>
      <c r="CE1287">
        <v>45120</v>
      </c>
      <c r="CF1287">
        <v>0.1</v>
      </c>
      <c r="CG1287">
        <v>4512</v>
      </c>
      <c r="CH1287">
        <v>40608</v>
      </c>
      <c r="CI1287">
        <v>406080</v>
      </c>
      <c r="CJ1287">
        <v>446688</v>
      </c>
      <c r="CK1287">
        <v>3489.75</v>
      </c>
    </row>
    <row r="1288" spans="62:89" x14ac:dyDescent="0.25">
      <c r="BJ1288" s="1" t="s">
        <v>2696</v>
      </c>
      <c r="BK1288" s="1" t="s">
        <v>2697</v>
      </c>
      <c r="BL1288" s="1" t="str">
        <f>VLOOKUP(BK1288,INVENTARIOHABITTA[#All],8,FALSE)</f>
        <v>PREMIUM A</v>
      </c>
      <c r="BO1288" s="1" t="s">
        <v>3993</v>
      </c>
      <c r="BP1288" s="1" t="s">
        <v>8934</v>
      </c>
      <c r="BQ1288" s="1" t="s">
        <v>7638</v>
      </c>
      <c r="BR1288" s="1" t="s">
        <v>7650</v>
      </c>
      <c r="BS1288" s="1" t="s">
        <v>21</v>
      </c>
      <c r="BT1288">
        <v>71</v>
      </c>
      <c r="BU1288" s="1" t="s">
        <v>7</v>
      </c>
      <c r="BV1288" s="1" t="s">
        <v>146</v>
      </c>
      <c r="BW1288">
        <v>128</v>
      </c>
      <c r="BX1288" s="1" t="s">
        <v>7764</v>
      </c>
      <c r="BY1288">
        <v>4700</v>
      </c>
      <c r="BZ1288">
        <v>601600</v>
      </c>
      <c r="CA1288">
        <v>0.25</v>
      </c>
      <c r="CB1288">
        <v>3525</v>
      </c>
      <c r="CC1288">
        <v>451200</v>
      </c>
      <c r="CD1288">
        <v>0.1</v>
      </c>
      <c r="CE1288">
        <v>45120</v>
      </c>
      <c r="CF1288">
        <v>0.1</v>
      </c>
      <c r="CG1288">
        <v>4512</v>
      </c>
      <c r="CH1288">
        <v>40608</v>
      </c>
      <c r="CI1288">
        <v>406080</v>
      </c>
      <c r="CJ1288">
        <v>446688</v>
      </c>
      <c r="CK1288">
        <v>3489.75</v>
      </c>
    </row>
    <row r="1289" spans="62:89" x14ac:dyDescent="0.25">
      <c r="BJ1289" s="1" t="s">
        <v>2698</v>
      </c>
      <c r="BK1289" s="1" t="s">
        <v>2699</v>
      </c>
      <c r="BL1289" s="1" t="str">
        <f>VLOOKUP(BK1289,INVENTARIOHABITTA[#All],8,FALSE)</f>
        <v>PREMIUM A</v>
      </c>
      <c r="BO1289" s="1" t="s">
        <v>3995</v>
      </c>
      <c r="BP1289" s="1" t="s">
        <v>8935</v>
      </c>
      <c r="BQ1289" s="1" t="s">
        <v>7638</v>
      </c>
      <c r="BR1289" s="1" t="s">
        <v>7650</v>
      </c>
      <c r="BS1289" s="1" t="s">
        <v>21</v>
      </c>
      <c r="BT1289">
        <v>72</v>
      </c>
      <c r="BU1289" s="1" t="s">
        <v>7</v>
      </c>
      <c r="BV1289" s="1" t="s">
        <v>146</v>
      </c>
      <c r="BW1289">
        <v>128</v>
      </c>
      <c r="BX1289" s="1" t="s">
        <v>46</v>
      </c>
      <c r="BY1289">
        <v>6510</v>
      </c>
      <c r="BZ1289">
        <v>833280</v>
      </c>
      <c r="CA1289">
        <v>0.25</v>
      </c>
      <c r="CB1289">
        <v>4882.5</v>
      </c>
      <c r="CC1289">
        <v>624960</v>
      </c>
      <c r="CD1289">
        <v>0.1</v>
      </c>
      <c r="CE1289">
        <v>62496</v>
      </c>
      <c r="CF1289">
        <v>0</v>
      </c>
      <c r="CG1289">
        <v>0</v>
      </c>
      <c r="CH1289">
        <v>62496</v>
      </c>
      <c r="CI1289">
        <v>562464</v>
      </c>
      <c r="CJ1289">
        <v>624960</v>
      </c>
      <c r="CK1289">
        <v>4882.5</v>
      </c>
    </row>
    <row r="1290" spans="62:89" x14ac:dyDescent="0.25">
      <c r="BJ1290" s="1" t="s">
        <v>2700</v>
      </c>
      <c r="BK1290" s="1" t="s">
        <v>2701</v>
      </c>
      <c r="BL1290" s="1" t="str">
        <f>VLOOKUP(BK1290,INVENTARIOHABITTA[#All],8,FALSE)</f>
        <v xml:space="preserve">ESTANDAR A </v>
      </c>
      <c r="BP1290" s="1" t="s">
        <v>8935</v>
      </c>
      <c r="BQ1290" s="1" t="s">
        <v>7638</v>
      </c>
      <c r="BR1290" s="1" t="s">
        <v>7650</v>
      </c>
      <c r="BS1290" s="1" t="s">
        <v>21</v>
      </c>
      <c r="BT1290">
        <v>72</v>
      </c>
      <c r="BU1290" s="1" t="s">
        <v>7</v>
      </c>
      <c r="BV1290" s="1" t="s">
        <v>146</v>
      </c>
      <c r="BW1290">
        <v>128</v>
      </c>
      <c r="BX1290" s="1" t="s">
        <v>7764</v>
      </c>
      <c r="BY1290">
        <v>4700</v>
      </c>
      <c r="BZ1290">
        <v>601600</v>
      </c>
      <c r="CA1290">
        <v>0.25</v>
      </c>
      <c r="CB1290">
        <v>3525</v>
      </c>
      <c r="CC1290">
        <v>451200</v>
      </c>
      <c r="CD1290">
        <v>0.1</v>
      </c>
      <c r="CE1290">
        <v>45120</v>
      </c>
      <c r="CF1290">
        <v>0</v>
      </c>
      <c r="CG1290">
        <v>0</v>
      </c>
      <c r="CH1290">
        <v>45120</v>
      </c>
      <c r="CI1290">
        <v>406080</v>
      </c>
      <c r="CJ1290">
        <v>451200</v>
      </c>
      <c r="CK1290">
        <v>3525</v>
      </c>
    </row>
    <row r="1291" spans="62:89" x14ac:dyDescent="0.25">
      <c r="BJ1291" s="1" t="s">
        <v>2702</v>
      </c>
      <c r="BK1291" s="1" t="s">
        <v>2703</v>
      </c>
      <c r="BL1291" s="1" t="str">
        <f>VLOOKUP(BK1291,INVENTARIOHABITTA[#All],8,FALSE)</f>
        <v xml:space="preserve">ESTANDAR A </v>
      </c>
      <c r="BO1291" s="1" t="s">
        <v>3997</v>
      </c>
      <c r="BP1291" s="1" t="s">
        <v>8936</v>
      </c>
      <c r="BQ1291" s="1" t="s">
        <v>7638</v>
      </c>
      <c r="BR1291" s="1" t="s">
        <v>7650</v>
      </c>
      <c r="BS1291" s="1" t="s">
        <v>21</v>
      </c>
      <c r="BT1291">
        <v>73</v>
      </c>
      <c r="BU1291" s="1" t="s">
        <v>7</v>
      </c>
      <c r="BV1291" s="1" t="s">
        <v>146</v>
      </c>
      <c r="BW1291">
        <v>128</v>
      </c>
      <c r="BX1291" s="1" t="s">
        <v>7764</v>
      </c>
      <c r="BY1291">
        <v>4700</v>
      </c>
      <c r="BZ1291">
        <v>601600</v>
      </c>
      <c r="CA1291">
        <v>0.25</v>
      </c>
      <c r="CB1291">
        <v>3525</v>
      </c>
      <c r="CC1291">
        <v>451200</v>
      </c>
      <c r="CD1291">
        <v>0.1</v>
      </c>
      <c r="CE1291">
        <v>45120</v>
      </c>
      <c r="CF1291">
        <v>0</v>
      </c>
      <c r="CG1291">
        <v>0</v>
      </c>
      <c r="CH1291">
        <v>45120</v>
      </c>
      <c r="CI1291">
        <v>406080</v>
      </c>
      <c r="CJ1291">
        <v>451200</v>
      </c>
      <c r="CK1291">
        <v>3525</v>
      </c>
    </row>
    <row r="1292" spans="62:89" x14ac:dyDescent="0.25">
      <c r="BJ1292" s="1" t="s">
        <v>2704</v>
      </c>
      <c r="BK1292" s="1" t="s">
        <v>2705</v>
      </c>
      <c r="BL1292" s="1" t="str">
        <f>VLOOKUP(BK1292,INVENTARIOHABITTA[#All],8,FALSE)</f>
        <v xml:space="preserve">ESTANDAR A </v>
      </c>
      <c r="BO1292" s="1" t="s">
        <v>3999</v>
      </c>
      <c r="BP1292" s="1" t="s">
        <v>8937</v>
      </c>
      <c r="BQ1292" s="1" t="s">
        <v>7638</v>
      </c>
      <c r="BR1292" s="1" t="s">
        <v>7650</v>
      </c>
      <c r="BS1292" s="1" t="s">
        <v>21</v>
      </c>
      <c r="BT1292">
        <v>74</v>
      </c>
      <c r="BU1292" s="1" t="s">
        <v>7</v>
      </c>
      <c r="BV1292" s="1" t="s">
        <v>146</v>
      </c>
      <c r="BW1292">
        <v>128</v>
      </c>
      <c r="BX1292" s="1" t="s">
        <v>7764</v>
      </c>
      <c r="BY1292">
        <v>4700</v>
      </c>
      <c r="BZ1292">
        <v>601600</v>
      </c>
      <c r="CA1292">
        <v>0.2</v>
      </c>
      <c r="CB1292">
        <v>3760</v>
      </c>
      <c r="CC1292">
        <v>481280</v>
      </c>
      <c r="CD1292">
        <v>0.1</v>
      </c>
      <c r="CE1292">
        <v>48128</v>
      </c>
      <c r="CF1292">
        <v>0.1</v>
      </c>
      <c r="CG1292">
        <v>4812.8</v>
      </c>
      <c r="CH1292">
        <v>43315.199999999997</v>
      </c>
      <c r="CI1292">
        <v>433152</v>
      </c>
      <c r="CJ1292">
        <v>476467.20000000001</v>
      </c>
      <c r="CK1292">
        <v>3722.4</v>
      </c>
    </row>
    <row r="1293" spans="62:89" x14ac:dyDescent="0.25">
      <c r="BJ1293" s="1" t="s">
        <v>2706</v>
      </c>
      <c r="BK1293" s="1" t="s">
        <v>2707</v>
      </c>
      <c r="BL1293" s="1" t="str">
        <f>VLOOKUP(BK1293,INVENTARIOHABITTA[#All],8,FALSE)</f>
        <v xml:space="preserve">ESTANDAR A </v>
      </c>
      <c r="BO1293" s="1" t="s">
        <v>4001</v>
      </c>
      <c r="BP1293" s="1" t="s">
        <v>8938</v>
      </c>
      <c r="BQ1293" s="1" t="s">
        <v>7638</v>
      </c>
      <c r="BR1293" s="1" t="s">
        <v>7650</v>
      </c>
      <c r="BS1293" s="1" t="s">
        <v>21</v>
      </c>
      <c r="BT1293">
        <v>75</v>
      </c>
      <c r="BU1293" s="1" t="s">
        <v>7</v>
      </c>
      <c r="BV1293" s="1" t="s">
        <v>146</v>
      </c>
      <c r="BW1293">
        <v>128</v>
      </c>
      <c r="BX1293" s="1" t="s">
        <v>7764</v>
      </c>
      <c r="BY1293">
        <v>4700</v>
      </c>
      <c r="BZ1293">
        <v>601600</v>
      </c>
      <c r="CA1293">
        <v>0.25</v>
      </c>
      <c r="CB1293">
        <v>3525</v>
      </c>
      <c r="CC1293">
        <v>451200</v>
      </c>
      <c r="CD1293">
        <v>0.1</v>
      </c>
      <c r="CE1293">
        <v>45120</v>
      </c>
      <c r="CF1293">
        <v>0.1</v>
      </c>
      <c r="CG1293">
        <v>4512</v>
      </c>
      <c r="CH1293">
        <v>40608</v>
      </c>
      <c r="CI1293">
        <v>406080</v>
      </c>
      <c r="CJ1293">
        <v>446688</v>
      </c>
      <c r="CK1293">
        <v>3489.75</v>
      </c>
    </row>
    <row r="1294" spans="62:89" x14ac:dyDescent="0.25">
      <c r="BJ1294" s="1" t="s">
        <v>2708</v>
      </c>
      <c r="BK1294" s="1" t="s">
        <v>2709</v>
      </c>
      <c r="BL1294" s="1" t="str">
        <f>VLOOKUP(BK1294,INVENTARIOHABITTA[#All],8,FALSE)</f>
        <v xml:space="preserve">ESTANDAR A </v>
      </c>
      <c r="BO1294" s="1" t="s">
        <v>4003</v>
      </c>
      <c r="BP1294" s="1" t="s">
        <v>8939</v>
      </c>
      <c r="BQ1294" s="1" t="s">
        <v>7638</v>
      </c>
      <c r="BR1294" s="1" t="s">
        <v>7650</v>
      </c>
      <c r="BS1294" s="1" t="s">
        <v>21</v>
      </c>
      <c r="BT1294">
        <v>76</v>
      </c>
      <c r="BU1294" s="1" t="s">
        <v>7</v>
      </c>
      <c r="BV1294" s="1" t="s">
        <v>146</v>
      </c>
      <c r="BW1294">
        <v>128</v>
      </c>
      <c r="BX1294" s="1" t="s">
        <v>7764</v>
      </c>
      <c r="BY1294">
        <v>4700</v>
      </c>
      <c r="BZ1294">
        <v>601600</v>
      </c>
      <c r="CA1294">
        <v>0.25</v>
      </c>
      <c r="CB1294">
        <v>3525</v>
      </c>
      <c r="CC1294">
        <v>451200</v>
      </c>
      <c r="CD1294">
        <v>0.1</v>
      </c>
      <c r="CE1294">
        <v>45120</v>
      </c>
      <c r="CF1294">
        <v>0.1</v>
      </c>
      <c r="CG1294">
        <v>4512</v>
      </c>
      <c r="CH1294">
        <v>40608</v>
      </c>
      <c r="CI1294">
        <v>406080</v>
      </c>
      <c r="CJ1294">
        <v>446688</v>
      </c>
      <c r="CK1294">
        <v>3489.75</v>
      </c>
    </row>
    <row r="1295" spans="62:89" x14ac:dyDescent="0.25">
      <c r="BJ1295" s="1" t="s">
        <v>2710</v>
      </c>
      <c r="BK1295" s="1" t="s">
        <v>2711</v>
      </c>
      <c r="BL1295" s="1" t="str">
        <f>VLOOKUP(BK1295,INVENTARIOHABITTA[#All],8,FALSE)</f>
        <v xml:space="preserve">ESTANDAR A </v>
      </c>
      <c r="BO1295" s="1" t="s">
        <v>4005</v>
      </c>
      <c r="BP1295" s="1" t="s">
        <v>8940</v>
      </c>
      <c r="BQ1295" s="1" t="s">
        <v>7638</v>
      </c>
      <c r="BR1295" s="1" t="s">
        <v>7650</v>
      </c>
      <c r="BS1295" s="1" t="s">
        <v>21</v>
      </c>
      <c r="BT1295">
        <v>77</v>
      </c>
      <c r="BU1295" s="1" t="s">
        <v>7</v>
      </c>
      <c r="BV1295" s="1" t="s">
        <v>146</v>
      </c>
      <c r="BW1295">
        <v>145.74</v>
      </c>
      <c r="BX1295" s="1" t="s">
        <v>7764</v>
      </c>
      <c r="BY1295">
        <v>6200</v>
      </c>
      <c r="BZ1295">
        <v>903588</v>
      </c>
      <c r="CA1295">
        <v>0.32</v>
      </c>
      <c r="CB1295">
        <v>4216</v>
      </c>
      <c r="CC1295">
        <v>614439.84000000008</v>
      </c>
      <c r="CD1295">
        <v>0.1</v>
      </c>
      <c r="CE1295">
        <v>61443.984000000011</v>
      </c>
      <c r="CF1295">
        <v>0.1</v>
      </c>
      <c r="CG1295">
        <v>6144.3984000000019</v>
      </c>
      <c r="CH1295">
        <v>55299.585600000006</v>
      </c>
      <c r="CI1295">
        <v>552995.85600000003</v>
      </c>
      <c r="CJ1295">
        <v>608295.44160000002</v>
      </c>
      <c r="CK1295">
        <v>4173.84</v>
      </c>
    </row>
    <row r="1296" spans="62:89" x14ac:dyDescent="0.25">
      <c r="BJ1296" s="1" t="s">
        <v>2712</v>
      </c>
      <c r="BK1296" s="1" t="s">
        <v>2713</v>
      </c>
      <c r="BL1296" s="1" t="str">
        <f>VLOOKUP(BK1296,INVENTARIOHABITTA[#All],8,FALSE)</f>
        <v xml:space="preserve">ESTANDAR A </v>
      </c>
      <c r="BP1296" s="1" t="s">
        <v>8940</v>
      </c>
      <c r="BQ1296" s="1" t="s">
        <v>7638</v>
      </c>
      <c r="BR1296" s="1" t="s">
        <v>7650</v>
      </c>
      <c r="BS1296" s="1" t="s">
        <v>21</v>
      </c>
      <c r="BT1296">
        <v>77</v>
      </c>
      <c r="BU1296" s="1" t="s">
        <v>7</v>
      </c>
      <c r="BV1296" s="1" t="s">
        <v>146</v>
      </c>
      <c r="BW1296">
        <v>145.74</v>
      </c>
      <c r="BX1296" s="1" t="s">
        <v>7764</v>
      </c>
      <c r="BY1296">
        <v>4700</v>
      </c>
      <c r="BZ1296">
        <v>684978</v>
      </c>
      <c r="CA1296">
        <v>0.25</v>
      </c>
      <c r="CB1296">
        <v>3525</v>
      </c>
      <c r="CC1296">
        <v>513733.50000000006</v>
      </c>
      <c r="CD1296">
        <v>0.1</v>
      </c>
      <c r="CE1296">
        <v>51373.350000000006</v>
      </c>
      <c r="CF1296">
        <v>0.2</v>
      </c>
      <c r="CG1296">
        <v>10274.670000000002</v>
      </c>
      <c r="CH1296">
        <v>41098.680000000008</v>
      </c>
      <c r="CI1296">
        <v>462360.15</v>
      </c>
      <c r="CJ1296">
        <v>503458.83</v>
      </c>
      <c r="CK1296">
        <v>3454.5</v>
      </c>
    </row>
    <row r="1297" spans="62:89" x14ac:dyDescent="0.25">
      <c r="BJ1297" s="1" t="s">
        <v>2714</v>
      </c>
      <c r="BK1297" s="1" t="s">
        <v>2715</v>
      </c>
      <c r="BL1297" s="1" t="str">
        <f>VLOOKUP(BK1297,INVENTARIOHABITTA[#All],8,FALSE)</f>
        <v xml:space="preserve">ESTANDAR A </v>
      </c>
      <c r="BP1297" s="1" t="s">
        <v>8941</v>
      </c>
      <c r="BQ1297" s="1" t="s">
        <v>7638</v>
      </c>
      <c r="BR1297" s="1" t="s">
        <v>7650</v>
      </c>
      <c r="BS1297" s="1" t="s">
        <v>21</v>
      </c>
      <c r="BT1297">
        <v>78</v>
      </c>
      <c r="BU1297" s="1" t="s">
        <v>7</v>
      </c>
      <c r="BV1297" s="1" t="s">
        <v>146</v>
      </c>
      <c r="BW1297">
        <v>180</v>
      </c>
      <c r="BX1297" s="1" t="s">
        <v>7764</v>
      </c>
      <c r="BY1297">
        <v>4700</v>
      </c>
      <c r="BZ1297">
        <v>846000</v>
      </c>
      <c r="CA1297">
        <v>0.25</v>
      </c>
      <c r="CB1297">
        <v>3525</v>
      </c>
      <c r="CC1297">
        <v>634500</v>
      </c>
      <c r="CD1297">
        <v>0.1</v>
      </c>
      <c r="CE1297">
        <v>63450</v>
      </c>
      <c r="CF1297">
        <v>0.2</v>
      </c>
      <c r="CG1297">
        <v>12690</v>
      </c>
      <c r="CH1297">
        <v>50760</v>
      </c>
      <c r="CI1297">
        <v>571050</v>
      </c>
      <c r="CJ1297">
        <v>621810</v>
      </c>
      <c r="CK1297">
        <v>3454.5</v>
      </c>
    </row>
    <row r="1298" spans="62:89" x14ac:dyDescent="0.25">
      <c r="BJ1298" s="1" t="s">
        <v>2716</v>
      </c>
      <c r="BK1298" s="1" t="s">
        <v>2717</v>
      </c>
      <c r="BL1298" s="1" t="str">
        <f>VLOOKUP(BK1298,INVENTARIOHABITTA[#All],8,FALSE)</f>
        <v xml:space="preserve">ESTANDAR A </v>
      </c>
      <c r="BO1298" s="1" t="s">
        <v>4007</v>
      </c>
      <c r="BP1298" s="1" t="s">
        <v>8942</v>
      </c>
      <c r="BQ1298" s="1" t="s">
        <v>7638</v>
      </c>
      <c r="BR1298" s="1" t="s">
        <v>7650</v>
      </c>
      <c r="BS1298" s="1" t="s">
        <v>21</v>
      </c>
      <c r="BT1298" t="s">
        <v>7777</v>
      </c>
      <c r="BU1298" s="1" t="s">
        <v>7</v>
      </c>
      <c r="BV1298" s="1" t="s">
        <v>146</v>
      </c>
      <c r="BW1298">
        <v>180</v>
      </c>
      <c r="BX1298" s="1" t="s">
        <v>7764</v>
      </c>
      <c r="BY1298">
        <v>4700</v>
      </c>
      <c r="BZ1298">
        <v>846000</v>
      </c>
      <c r="CA1298">
        <v>0.25</v>
      </c>
      <c r="CB1298">
        <v>3525</v>
      </c>
      <c r="CC1298">
        <v>634500</v>
      </c>
      <c r="CD1298">
        <v>0.1</v>
      </c>
      <c r="CE1298">
        <v>63450</v>
      </c>
      <c r="CF1298">
        <v>0.2</v>
      </c>
      <c r="CG1298">
        <v>12690</v>
      </c>
      <c r="CH1298">
        <v>50760</v>
      </c>
      <c r="CI1298">
        <v>571050</v>
      </c>
      <c r="CJ1298">
        <v>621810</v>
      </c>
      <c r="CK1298">
        <v>3454.5</v>
      </c>
    </row>
    <row r="1299" spans="62:89" x14ac:dyDescent="0.25">
      <c r="BJ1299" s="1" t="s">
        <v>2718</v>
      </c>
      <c r="BK1299" s="1" t="s">
        <v>2719</v>
      </c>
      <c r="BL1299" s="1" t="str">
        <f>VLOOKUP(BK1299,INVENTARIOHABITTA[#All],8,FALSE)</f>
        <v xml:space="preserve">ESTANDAR A </v>
      </c>
      <c r="BP1299" s="1" t="s">
        <v>8943</v>
      </c>
      <c r="BQ1299" s="1" t="s">
        <v>7638</v>
      </c>
      <c r="BR1299" s="1" t="s">
        <v>7650</v>
      </c>
      <c r="BS1299" s="1" t="s">
        <v>21</v>
      </c>
      <c r="BT1299">
        <v>79</v>
      </c>
      <c r="BU1299" s="1" t="s">
        <v>7</v>
      </c>
      <c r="BV1299" s="1" t="s">
        <v>1961</v>
      </c>
      <c r="BW1299">
        <v>180</v>
      </c>
      <c r="BX1299" s="1" t="s">
        <v>7764</v>
      </c>
      <c r="BY1299">
        <v>4480</v>
      </c>
      <c r="BZ1299">
        <v>806400</v>
      </c>
      <c r="CA1299">
        <v>0.25</v>
      </c>
      <c r="CB1299">
        <v>3360</v>
      </c>
      <c r="CC1299">
        <v>604800</v>
      </c>
      <c r="CD1299">
        <v>0.1</v>
      </c>
      <c r="CE1299">
        <v>60480</v>
      </c>
      <c r="CF1299">
        <v>0.1</v>
      </c>
      <c r="CG1299">
        <v>6048</v>
      </c>
      <c r="CH1299">
        <v>54432</v>
      </c>
      <c r="CI1299">
        <v>544320</v>
      </c>
      <c r="CJ1299">
        <v>598752</v>
      </c>
      <c r="CK1299">
        <v>3326.4</v>
      </c>
    </row>
    <row r="1300" spans="62:89" x14ac:dyDescent="0.25">
      <c r="BJ1300" s="1" t="s">
        <v>2720</v>
      </c>
      <c r="BK1300" s="1" t="s">
        <v>2721</v>
      </c>
      <c r="BL1300" s="1" t="str">
        <f>VLOOKUP(BK1300,INVENTARIOHABITTA[#All],8,FALSE)</f>
        <v xml:space="preserve">ESTANDAR A </v>
      </c>
      <c r="BO1300" s="1" t="s">
        <v>4009</v>
      </c>
      <c r="BP1300" s="1" t="s">
        <v>8944</v>
      </c>
      <c r="BQ1300" s="1" t="s">
        <v>7638</v>
      </c>
      <c r="BR1300" s="1" t="s">
        <v>7650</v>
      </c>
      <c r="BS1300" s="1" t="s">
        <v>21</v>
      </c>
      <c r="BT1300" t="s">
        <v>7671</v>
      </c>
      <c r="BU1300" s="1" t="s">
        <v>7</v>
      </c>
      <c r="BV1300" s="1" t="s">
        <v>1961</v>
      </c>
      <c r="BW1300">
        <v>180</v>
      </c>
      <c r="BX1300" s="1" t="s">
        <v>7764</v>
      </c>
      <c r="BY1300">
        <v>4480</v>
      </c>
      <c r="BZ1300">
        <v>806400</v>
      </c>
      <c r="CA1300">
        <v>0.25</v>
      </c>
      <c r="CB1300">
        <v>3360</v>
      </c>
      <c r="CC1300">
        <v>604800</v>
      </c>
      <c r="CD1300">
        <v>0.1</v>
      </c>
      <c r="CE1300">
        <v>60480</v>
      </c>
      <c r="CF1300">
        <v>0.1</v>
      </c>
      <c r="CG1300">
        <v>6048</v>
      </c>
      <c r="CH1300">
        <v>54432</v>
      </c>
      <c r="CI1300">
        <v>544320</v>
      </c>
      <c r="CJ1300">
        <v>598752</v>
      </c>
      <c r="CK1300">
        <v>3326.4</v>
      </c>
    </row>
    <row r="1301" spans="62:89" x14ac:dyDescent="0.25">
      <c r="BJ1301" s="1" t="s">
        <v>2722</v>
      </c>
      <c r="BK1301" s="1" t="s">
        <v>2723</v>
      </c>
      <c r="BL1301" s="1" t="str">
        <f>VLOOKUP(BK1301,INVENTARIOHABITTA[#All],8,FALSE)</f>
        <v xml:space="preserve">ESTANDAR A </v>
      </c>
      <c r="BO1301" s="1" t="s">
        <v>4011</v>
      </c>
      <c r="BP1301" s="1" t="s">
        <v>8945</v>
      </c>
      <c r="BQ1301" s="1" t="s">
        <v>7638</v>
      </c>
      <c r="BR1301" s="1" t="s">
        <v>7650</v>
      </c>
      <c r="BS1301" s="1" t="s">
        <v>21</v>
      </c>
      <c r="BT1301">
        <v>80</v>
      </c>
      <c r="BU1301" s="1" t="s">
        <v>7</v>
      </c>
      <c r="BV1301" s="1" t="s">
        <v>1961</v>
      </c>
      <c r="BW1301">
        <v>167.64</v>
      </c>
      <c r="BX1301" s="1" t="s">
        <v>7764</v>
      </c>
      <c r="BY1301">
        <v>4480</v>
      </c>
      <c r="BZ1301">
        <v>751027.19999999995</v>
      </c>
      <c r="CA1301">
        <v>0.2</v>
      </c>
      <c r="CB1301">
        <v>3584</v>
      </c>
      <c r="CC1301">
        <v>600821.76000000001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600821.76000000001</v>
      </c>
      <c r="CJ1301">
        <v>600821.76000000001</v>
      </c>
      <c r="CK1301">
        <v>3584.0000000000005</v>
      </c>
    </row>
    <row r="1302" spans="62:89" x14ac:dyDescent="0.25">
      <c r="BJ1302" s="1" t="s">
        <v>2724</v>
      </c>
      <c r="BK1302" s="1" t="s">
        <v>2725</v>
      </c>
      <c r="BL1302" s="1" t="str">
        <f>VLOOKUP(BK1302,INVENTARIOHABITTA[#All],8,FALSE)</f>
        <v xml:space="preserve">ESTANDAR A </v>
      </c>
      <c r="BO1302" s="1" t="s">
        <v>4013</v>
      </c>
      <c r="BP1302" s="1" t="s">
        <v>8946</v>
      </c>
      <c r="BQ1302" s="1" t="s">
        <v>7638</v>
      </c>
      <c r="BR1302" s="1" t="s">
        <v>7650</v>
      </c>
      <c r="BS1302" s="1" t="s">
        <v>21</v>
      </c>
      <c r="BT1302">
        <v>81</v>
      </c>
      <c r="BU1302" s="1" t="s">
        <v>7</v>
      </c>
      <c r="BV1302" s="1" t="s">
        <v>1961</v>
      </c>
      <c r="BW1302">
        <v>160</v>
      </c>
      <c r="BX1302" s="1" t="s">
        <v>7764</v>
      </c>
      <c r="BY1302">
        <v>4480</v>
      </c>
      <c r="BZ1302">
        <v>716800</v>
      </c>
      <c r="CA1302">
        <v>0.2</v>
      </c>
      <c r="CB1302">
        <v>3584</v>
      </c>
      <c r="CC1302">
        <v>573440</v>
      </c>
      <c r="CD1302">
        <v>0.1</v>
      </c>
      <c r="CE1302">
        <v>57344</v>
      </c>
      <c r="CF1302">
        <v>0.1</v>
      </c>
      <c r="CG1302">
        <v>5734.4000000000005</v>
      </c>
      <c r="CH1302">
        <v>51609.599999999999</v>
      </c>
      <c r="CI1302">
        <v>516096</v>
      </c>
      <c r="CJ1302">
        <v>567705.59999999998</v>
      </c>
      <c r="CK1302">
        <v>3548.16</v>
      </c>
    </row>
    <row r="1303" spans="62:89" x14ac:dyDescent="0.25">
      <c r="BJ1303" s="1" t="s">
        <v>2726</v>
      </c>
      <c r="BK1303" s="1" t="s">
        <v>2727</v>
      </c>
      <c r="BL1303" s="1" t="str">
        <f>VLOOKUP(BK1303,INVENTARIOHABITTA[#All],8,FALSE)</f>
        <v xml:space="preserve">ESTANDAR A </v>
      </c>
      <c r="BO1303" s="1" t="s">
        <v>4015</v>
      </c>
      <c r="BP1303" s="1" t="s">
        <v>8947</v>
      </c>
      <c r="BQ1303" s="1" t="s">
        <v>7638</v>
      </c>
      <c r="BR1303" s="1" t="s">
        <v>7650</v>
      </c>
      <c r="BS1303" s="1" t="s">
        <v>21</v>
      </c>
      <c r="BT1303">
        <v>82</v>
      </c>
      <c r="BU1303" s="1" t="s">
        <v>7</v>
      </c>
      <c r="BV1303" s="1" t="s">
        <v>1961</v>
      </c>
      <c r="BW1303">
        <v>160</v>
      </c>
      <c r="BX1303" s="1" t="s">
        <v>7764</v>
      </c>
      <c r="BY1303">
        <v>4480</v>
      </c>
      <c r="BZ1303">
        <v>716800</v>
      </c>
      <c r="CA1303">
        <v>0.25</v>
      </c>
      <c r="CB1303">
        <v>3360</v>
      </c>
      <c r="CC1303">
        <v>537600</v>
      </c>
      <c r="CD1303">
        <v>0.1</v>
      </c>
      <c r="CE1303">
        <v>53760</v>
      </c>
      <c r="CF1303">
        <v>0.1</v>
      </c>
      <c r="CG1303">
        <v>5376</v>
      </c>
      <c r="CH1303">
        <v>48384</v>
      </c>
      <c r="CI1303">
        <v>483840</v>
      </c>
      <c r="CJ1303">
        <v>532224</v>
      </c>
      <c r="CK1303">
        <v>3326.4</v>
      </c>
    </row>
    <row r="1304" spans="62:89" x14ac:dyDescent="0.25">
      <c r="BJ1304" s="1" t="s">
        <v>2728</v>
      </c>
      <c r="BK1304" s="1" t="s">
        <v>2729</v>
      </c>
      <c r="BL1304" s="1" t="str">
        <f>VLOOKUP(BK1304,INVENTARIOHABITTA[#All],8,FALSE)</f>
        <v xml:space="preserve">ESTANDAR A </v>
      </c>
      <c r="BO1304" s="1" t="s">
        <v>4017</v>
      </c>
      <c r="BP1304" s="1" t="s">
        <v>8948</v>
      </c>
      <c r="BQ1304" s="1" t="s">
        <v>7638</v>
      </c>
      <c r="BR1304" s="1" t="s">
        <v>7650</v>
      </c>
      <c r="BS1304" s="1" t="s">
        <v>21</v>
      </c>
      <c r="BT1304">
        <v>83</v>
      </c>
      <c r="BU1304" s="1" t="s">
        <v>7</v>
      </c>
      <c r="BV1304" s="1" t="s">
        <v>1961</v>
      </c>
      <c r="BW1304">
        <v>160</v>
      </c>
      <c r="BX1304" s="1" t="s">
        <v>7764</v>
      </c>
      <c r="BY1304">
        <v>4480</v>
      </c>
      <c r="BZ1304">
        <v>716800</v>
      </c>
      <c r="CA1304">
        <v>0.2</v>
      </c>
      <c r="CB1304">
        <v>3584</v>
      </c>
      <c r="CC1304">
        <v>573440</v>
      </c>
      <c r="CD1304">
        <v>0.1</v>
      </c>
      <c r="CE1304">
        <v>57344</v>
      </c>
      <c r="CF1304">
        <v>0.1</v>
      </c>
      <c r="CG1304">
        <v>5734.4000000000005</v>
      </c>
      <c r="CH1304">
        <v>51609.599999999999</v>
      </c>
      <c r="CI1304">
        <v>516096</v>
      </c>
      <c r="CJ1304">
        <v>567705.59999999998</v>
      </c>
      <c r="CK1304">
        <v>3548.16</v>
      </c>
    </row>
    <row r="1305" spans="62:89" x14ac:dyDescent="0.25">
      <c r="BJ1305" s="1" t="s">
        <v>2730</v>
      </c>
      <c r="BK1305" s="1" t="s">
        <v>2731</v>
      </c>
      <c r="BL1305" s="1" t="str">
        <f>VLOOKUP(BK1305,INVENTARIOHABITTA[#All],8,FALSE)</f>
        <v xml:space="preserve">ESTANDAR A </v>
      </c>
      <c r="BO1305" s="1" t="s">
        <v>4019</v>
      </c>
      <c r="BP1305" s="1" t="s">
        <v>8949</v>
      </c>
      <c r="BQ1305" s="1" t="s">
        <v>7638</v>
      </c>
      <c r="BR1305" s="1" t="s">
        <v>7650</v>
      </c>
      <c r="BS1305" s="1" t="s">
        <v>21</v>
      </c>
      <c r="BT1305">
        <v>84</v>
      </c>
      <c r="BU1305" s="1" t="s">
        <v>7</v>
      </c>
      <c r="BV1305" s="1" t="s">
        <v>1961</v>
      </c>
      <c r="BW1305">
        <v>160</v>
      </c>
      <c r="BX1305" s="1" t="s">
        <v>7764</v>
      </c>
      <c r="BY1305">
        <v>4480</v>
      </c>
      <c r="BZ1305">
        <v>716800</v>
      </c>
      <c r="CA1305">
        <v>0.2</v>
      </c>
      <c r="CB1305">
        <v>3584</v>
      </c>
      <c r="CC1305">
        <v>573440</v>
      </c>
      <c r="CD1305">
        <v>0.1</v>
      </c>
      <c r="CE1305">
        <v>57344</v>
      </c>
      <c r="CF1305">
        <v>0.1</v>
      </c>
      <c r="CG1305">
        <v>5734.4000000000005</v>
      </c>
      <c r="CH1305">
        <v>51609.599999999999</v>
      </c>
      <c r="CI1305">
        <v>516096</v>
      </c>
      <c r="CJ1305">
        <v>567705.59999999998</v>
      </c>
      <c r="CK1305">
        <v>3548.16</v>
      </c>
    </row>
    <row r="1306" spans="62:89" x14ac:dyDescent="0.25">
      <c r="BJ1306" s="1" t="s">
        <v>2732</v>
      </c>
      <c r="BK1306" s="1" t="s">
        <v>2733</v>
      </c>
      <c r="BL1306" s="1" t="str">
        <f>VLOOKUP(BK1306,INVENTARIOHABITTA[#All],8,FALSE)</f>
        <v xml:space="preserve">ESTANDAR A </v>
      </c>
      <c r="BO1306" s="1" t="s">
        <v>4021</v>
      </c>
      <c r="BP1306" s="1" t="s">
        <v>8950</v>
      </c>
      <c r="BQ1306" s="1" t="s">
        <v>7638</v>
      </c>
      <c r="BR1306" s="1" t="s">
        <v>7650</v>
      </c>
      <c r="BS1306" s="1" t="s">
        <v>21</v>
      </c>
      <c r="BT1306">
        <v>85</v>
      </c>
      <c r="BU1306" s="1" t="s">
        <v>7</v>
      </c>
      <c r="BV1306" s="1" t="s">
        <v>1961</v>
      </c>
      <c r="BW1306">
        <v>160</v>
      </c>
      <c r="BX1306" s="1" t="s">
        <v>7764</v>
      </c>
      <c r="BY1306">
        <v>4480</v>
      </c>
      <c r="BZ1306">
        <v>716800</v>
      </c>
      <c r="CA1306">
        <v>0.2</v>
      </c>
      <c r="CB1306">
        <v>3584</v>
      </c>
      <c r="CC1306">
        <v>573440</v>
      </c>
      <c r="CD1306">
        <v>0.1</v>
      </c>
      <c r="CE1306">
        <v>57344</v>
      </c>
      <c r="CF1306">
        <v>0.1</v>
      </c>
      <c r="CG1306">
        <v>5734.4000000000005</v>
      </c>
      <c r="CH1306">
        <v>51609.599999999999</v>
      </c>
      <c r="CI1306">
        <v>516096</v>
      </c>
      <c r="CJ1306">
        <v>567705.59999999998</v>
      </c>
      <c r="CK1306">
        <v>3548.16</v>
      </c>
    </row>
    <row r="1307" spans="62:89" x14ac:dyDescent="0.25">
      <c r="BJ1307" s="1" t="s">
        <v>2734</v>
      </c>
      <c r="BK1307" s="1" t="s">
        <v>2735</v>
      </c>
      <c r="BL1307" s="1" t="str">
        <f>VLOOKUP(BK1307,INVENTARIOHABITTA[#All],8,FALSE)</f>
        <v>PREMIUM A</v>
      </c>
      <c r="BO1307" s="1" t="s">
        <v>4023</v>
      </c>
      <c r="BP1307" s="1" t="s">
        <v>8951</v>
      </c>
      <c r="BQ1307" s="1" t="s">
        <v>7638</v>
      </c>
      <c r="BR1307" s="1" t="s">
        <v>7650</v>
      </c>
      <c r="BS1307" s="1" t="s">
        <v>21</v>
      </c>
      <c r="BT1307">
        <v>86</v>
      </c>
      <c r="BU1307" s="1" t="s">
        <v>7</v>
      </c>
      <c r="BV1307" s="1" t="s">
        <v>146</v>
      </c>
      <c r="BW1307">
        <v>181.76</v>
      </c>
      <c r="BX1307" s="1" t="s">
        <v>7764</v>
      </c>
      <c r="BY1307">
        <v>4700</v>
      </c>
      <c r="BZ1307">
        <v>854272</v>
      </c>
      <c r="CA1307">
        <v>0.25</v>
      </c>
      <c r="CB1307">
        <v>3525</v>
      </c>
      <c r="CC1307">
        <v>640704</v>
      </c>
      <c r="CD1307">
        <v>0.1</v>
      </c>
      <c r="CE1307">
        <v>64070.400000000001</v>
      </c>
      <c r="CF1307">
        <v>0.1</v>
      </c>
      <c r="CG1307">
        <v>6407.0400000000009</v>
      </c>
      <c r="CH1307">
        <v>57663.360000000001</v>
      </c>
      <c r="CI1307">
        <v>576633.59999999998</v>
      </c>
      <c r="CJ1307">
        <v>634296.96</v>
      </c>
      <c r="CK1307">
        <v>3489.75</v>
      </c>
    </row>
    <row r="1308" spans="62:89" x14ac:dyDescent="0.25">
      <c r="BJ1308" s="1" t="s">
        <v>2736</v>
      </c>
      <c r="BK1308" s="1" t="s">
        <v>2737</v>
      </c>
      <c r="BL1308" s="1" t="str">
        <f>VLOOKUP(BK1308,INVENTARIOHABITTA[#All],8,FALSE)</f>
        <v>PREMIUM A</v>
      </c>
      <c r="BO1308" s="1" t="s">
        <v>4025</v>
      </c>
      <c r="BP1308" s="1" t="s">
        <v>8952</v>
      </c>
      <c r="BQ1308" s="1" t="s">
        <v>7638</v>
      </c>
      <c r="BR1308" s="1" t="s">
        <v>7650</v>
      </c>
      <c r="BS1308" s="1" t="s">
        <v>21</v>
      </c>
      <c r="BT1308">
        <v>87</v>
      </c>
      <c r="BU1308" s="1" t="s">
        <v>7</v>
      </c>
      <c r="BV1308" s="1" t="s">
        <v>146</v>
      </c>
      <c r="BW1308">
        <v>146.61000000000001</v>
      </c>
      <c r="BX1308" s="1" t="s">
        <v>7764</v>
      </c>
      <c r="BY1308">
        <v>4700</v>
      </c>
      <c r="BZ1308">
        <v>689067.00000000012</v>
      </c>
      <c r="CA1308">
        <v>0.2</v>
      </c>
      <c r="CB1308">
        <v>3760</v>
      </c>
      <c r="CC1308">
        <v>551253.60000000009</v>
      </c>
      <c r="CD1308">
        <v>0.1</v>
      </c>
      <c r="CE1308">
        <v>55125.360000000015</v>
      </c>
      <c r="CF1308">
        <v>0.1</v>
      </c>
      <c r="CG1308">
        <v>5512.5360000000019</v>
      </c>
      <c r="CH1308">
        <v>49612.824000000015</v>
      </c>
      <c r="CI1308">
        <v>496128.24000000011</v>
      </c>
      <c r="CJ1308">
        <v>545741.06400000013</v>
      </c>
      <c r="CK1308">
        <v>3722.4000000000005</v>
      </c>
    </row>
    <row r="1309" spans="62:89" x14ac:dyDescent="0.25">
      <c r="BJ1309" s="1" t="s">
        <v>2738</v>
      </c>
      <c r="BK1309" s="1" t="s">
        <v>2739</v>
      </c>
      <c r="BL1309" s="1" t="str">
        <f>VLOOKUP(BK1309,INVENTARIOHABITTA[#All],8,FALSE)</f>
        <v xml:space="preserve">ESTANDAR A </v>
      </c>
      <c r="BP1309" s="1" t="s">
        <v>8953</v>
      </c>
      <c r="BQ1309" s="1" t="s">
        <v>7638</v>
      </c>
      <c r="BR1309" s="1" t="s">
        <v>7650</v>
      </c>
      <c r="BS1309" s="1" t="s">
        <v>21</v>
      </c>
      <c r="BT1309">
        <v>88</v>
      </c>
      <c r="BU1309" s="1" t="s">
        <v>7</v>
      </c>
      <c r="BV1309" s="1" t="s">
        <v>1961</v>
      </c>
      <c r="BW1309">
        <v>140</v>
      </c>
      <c r="BX1309" s="1" t="s">
        <v>7764</v>
      </c>
      <c r="BY1309">
        <v>4480</v>
      </c>
      <c r="BZ1309">
        <v>627200</v>
      </c>
      <c r="CA1309">
        <v>0.25</v>
      </c>
      <c r="CB1309">
        <v>3360</v>
      </c>
      <c r="CC1309">
        <v>470400</v>
      </c>
      <c r="CD1309">
        <v>0.1</v>
      </c>
      <c r="CE1309">
        <v>47040</v>
      </c>
      <c r="CF1309">
        <v>0.2</v>
      </c>
      <c r="CG1309">
        <v>9408</v>
      </c>
      <c r="CH1309">
        <v>37632</v>
      </c>
      <c r="CI1309">
        <v>423360</v>
      </c>
      <c r="CJ1309">
        <v>460992</v>
      </c>
      <c r="CK1309">
        <v>3292.8</v>
      </c>
    </row>
    <row r="1310" spans="62:89" x14ac:dyDescent="0.25">
      <c r="BJ1310" s="1" t="s">
        <v>2740</v>
      </c>
      <c r="BK1310" s="1" t="s">
        <v>2741</v>
      </c>
      <c r="BL1310" s="1" t="str">
        <f>VLOOKUP(BK1310,INVENTARIOHABITTA[#All],8,FALSE)</f>
        <v xml:space="preserve">ESTANDAR A </v>
      </c>
      <c r="BO1310" s="1" t="s">
        <v>4027</v>
      </c>
      <c r="BP1310" s="1" t="s">
        <v>8954</v>
      </c>
      <c r="BQ1310" s="1" t="s">
        <v>7638</v>
      </c>
      <c r="BR1310" s="1" t="s">
        <v>7650</v>
      </c>
      <c r="BS1310" s="1" t="s">
        <v>21</v>
      </c>
      <c r="BT1310" t="s">
        <v>8955</v>
      </c>
      <c r="BU1310" s="1" t="s">
        <v>7</v>
      </c>
      <c r="BV1310" s="1" t="s">
        <v>1961</v>
      </c>
      <c r="BW1310">
        <v>133.74</v>
      </c>
      <c r="BX1310" s="1" t="s">
        <v>7764</v>
      </c>
      <c r="BY1310">
        <v>3292.8</v>
      </c>
      <c r="BZ1310">
        <v>440379.07200000004</v>
      </c>
      <c r="CA1310">
        <v>0</v>
      </c>
      <c r="CB1310">
        <v>3292.8</v>
      </c>
      <c r="CC1310">
        <v>440379.07200000004</v>
      </c>
      <c r="CD1310">
        <v>0.26563478475198748</v>
      </c>
      <c r="CE1310">
        <v>116980</v>
      </c>
      <c r="CF1310">
        <v>0</v>
      </c>
      <c r="CG1310">
        <v>0</v>
      </c>
      <c r="CH1310">
        <v>116980</v>
      </c>
      <c r="CI1310">
        <v>323399.07200000004</v>
      </c>
      <c r="CJ1310">
        <v>440379.07200000004</v>
      </c>
      <c r="CK1310">
        <v>3292.8</v>
      </c>
    </row>
    <row r="1311" spans="62:89" x14ac:dyDescent="0.25">
      <c r="BJ1311" s="1" t="s">
        <v>2742</v>
      </c>
      <c r="BK1311" s="1" t="s">
        <v>2743</v>
      </c>
      <c r="BL1311" s="1" t="str">
        <f>VLOOKUP(BK1311,INVENTARIOHABITTA[#All],8,FALSE)</f>
        <v>ESTANDAR AA</v>
      </c>
      <c r="BO1311" s="1" t="s">
        <v>4029</v>
      </c>
      <c r="BP1311" s="1" t="s">
        <v>8956</v>
      </c>
      <c r="BQ1311" s="1" t="s">
        <v>7638</v>
      </c>
      <c r="BR1311" s="1" t="s">
        <v>7650</v>
      </c>
      <c r="BS1311" s="1" t="s">
        <v>21</v>
      </c>
      <c r="BT1311">
        <v>89</v>
      </c>
      <c r="BU1311" s="1" t="s">
        <v>7</v>
      </c>
      <c r="BV1311" s="1" t="s">
        <v>1961</v>
      </c>
      <c r="BW1311">
        <v>140</v>
      </c>
      <c r="BX1311" s="1" t="s">
        <v>7764</v>
      </c>
      <c r="BY1311">
        <v>4480</v>
      </c>
      <c r="BZ1311">
        <v>627200</v>
      </c>
      <c r="CA1311">
        <v>0.2</v>
      </c>
      <c r="CB1311">
        <v>3584</v>
      </c>
      <c r="CC1311">
        <v>501760</v>
      </c>
      <c r="CD1311">
        <v>0.1</v>
      </c>
      <c r="CE1311">
        <v>50176</v>
      </c>
      <c r="CF1311">
        <v>0</v>
      </c>
      <c r="CG1311">
        <v>0</v>
      </c>
      <c r="CH1311">
        <v>50176</v>
      </c>
      <c r="CI1311">
        <v>451584</v>
      </c>
      <c r="CJ1311">
        <v>501760</v>
      </c>
      <c r="CK1311">
        <v>3584</v>
      </c>
    </row>
    <row r="1312" spans="62:89" x14ac:dyDescent="0.25">
      <c r="BJ1312" s="1" t="s">
        <v>2744</v>
      </c>
      <c r="BK1312" s="1" t="s">
        <v>2745</v>
      </c>
      <c r="BL1312" s="1" t="str">
        <f>VLOOKUP(BK1312,INVENTARIOHABITTA[#All],8,FALSE)</f>
        <v>PREMIUM AA</v>
      </c>
      <c r="BO1312" s="1" t="s">
        <v>4031</v>
      </c>
      <c r="BP1312" s="1" t="s">
        <v>8957</v>
      </c>
      <c r="BQ1312" s="1" t="s">
        <v>7638</v>
      </c>
      <c r="BR1312" s="1" t="s">
        <v>7650</v>
      </c>
      <c r="BS1312" s="1" t="s">
        <v>21</v>
      </c>
      <c r="BT1312">
        <v>90</v>
      </c>
      <c r="BU1312" s="1" t="s">
        <v>7</v>
      </c>
      <c r="BV1312" s="1" t="s">
        <v>1961</v>
      </c>
      <c r="BW1312">
        <v>140</v>
      </c>
      <c r="BX1312" s="1" t="s">
        <v>7764</v>
      </c>
      <c r="BY1312">
        <v>4480</v>
      </c>
      <c r="BZ1312">
        <v>627200</v>
      </c>
      <c r="CA1312">
        <v>0.25</v>
      </c>
      <c r="CB1312">
        <v>3360</v>
      </c>
      <c r="CC1312">
        <v>470400</v>
      </c>
      <c r="CD1312">
        <v>0.1</v>
      </c>
      <c r="CE1312">
        <v>47040</v>
      </c>
      <c r="CF1312">
        <v>0</v>
      </c>
      <c r="CG1312">
        <v>0</v>
      </c>
      <c r="CH1312">
        <v>47040</v>
      </c>
      <c r="CI1312">
        <v>423360</v>
      </c>
      <c r="CJ1312">
        <v>470400</v>
      </c>
      <c r="CK1312">
        <v>3360</v>
      </c>
    </row>
    <row r="1313" spans="62:89" x14ac:dyDescent="0.25">
      <c r="BJ1313" s="1" t="s">
        <v>2746</v>
      </c>
      <c r="BK1313" s="1" t="s">
        <v>2747</v>
      </c>
      <c r="BL1313" s="1" t="str">
        <f>VLOOKUP(BK1313,INVENTARIOHABITTA[#All],8,FALSE)</f>
        <v>PREMIUM A</v>
      </c>
      <c r="BO1313" s="1" t="s">
        <v>4033</v>
      </c>
      <c r="BP1313" s="1" t="s">
        <v>8958</v>
      </c>
      <c r="BQ1313" s="1" t="s">
        <v>7638</v>
      </c>
      <c r="BR1313" s="1" t="s">
        <v>7650</v>
      </c>
      <c r="BS1313" s="1" t="s">
        <v>21</v>
      </c>
      <c r="BT1313">
        <v>91</v>
      </c>
      <c r="BU1313" s="1" t="s">
        <v>7</v>
      </c>
      <c r="BV1313" s="1" t="s">
        <v>1961</v>
      </c>
      <c r="BW1313">
        <v>140</v>
      </c>
      <c r="BX1313" s="1" t="s">
        <v>7764</v>
      </c>
      <c r="BY1313">
        <v>4480</v>
      </c>
      <c r="BZ1313">
        <v>627200</v>
      </c>
      <c r="CA1313">
        <v>0.25</v>
      </c>
      <c r="CB1313">
        <v>3360</v>
      </c>
      <c r="CC1313">
        <v>470400</v>
      </c>
      <c r="CD1313">
        <v>0.1</v>
      </c>
      <c r="CE1313">
        <v>47040</v>
      </c>
      <c r="CF1313">
        <v>0</v>
      </c>
      <c r="CG1313">
        <v>0</v>
      </c>
      <c r="CH1313">
        <v>47040</v>
      </c>
      <c r="CI1313">
        <v>423360</v>
      </c>
      <c r="CJ1313">
        <v>470400</v>
      </c>
      <c r="CK1313">
        <v>3360</v>
      </c>
    </row>
    <row r="1314" spans="62:89" x14ac:dyDescent="0.25">
      <c r="BJ1314" s="1" t="s">
        <v>2748</v>
      </c>
      <c r="BK1314" s="1" t="s">
        <v>2749</v>
      </c>
      <c r="BL1314" s="1" t="str">
        <f>VLOOKUP(BK1314,INVENTARIOHABITTA[#All],8,FALSE)</f>
        <v xml:space="preserve">ESTANDAR A </v>
      </c>
      <c r="BO1314" s="1" t="s">
        <v>4035</v>
      </c>
      <c r="BP1314" s="1" t="s">
        <v>8959</v>
      </c>
      <c r="BQ1314" s="1" t="s">
        <v>7638</v>
      </c>
      <c r="BR1314" s="1" t="s">
        <v>7650</v>
      </c>
      <c r="BS1314" s="1" t="s">
        <v>21</v>
      </c>
      <c r="BT1314">
        <v>92</v>
      </c>
      <c r="BU1314" s="1" t="s">
        <v>7</v>
      </c>
      <c r="BV1314" s="1" t="s">
        <v>1961</v>
      </c>
      <c r="BW1314">
        <v>140</v>
      </c>
      <c r="BX1314" s="1" t="s">
        <v>7764</v>
      </c>
      <c r="BY1314">
        <v>4480</v>
      </c>
      <c r="BZ1314">
        <v>627200</v>
      </c>
      <c r="CA1314">
        <v>0.2</v>
      </c>
      <c r="CB1314">
        <v>3584</v>
      </c>
      <c r="CC1314">
        <v>501760</v>
      </c>
      <c r="CD1314">
        <v>0.1</v>
      </c>
      <c r="CE1314">
        <v>50176</v>
      </c>
      <c r="CF1314">
        <v>0.1</v>
      </c>
      <c r="CG1314">
        <v>5017.6000000000004</v>
      </c>
      <c r="CH1314">
        <v>45158.400000000001</v>
      </c>
      <c r="CI1314">
        <v>451584</v>
      </c>
      <c r="CJ1314">
        <v>496742.40000000002</v>
      </c>
      <c r="CK1314">
        <v>3548.1600000000003</v>
      </c>
    </row>
    <row r="1315" spans="62:89" x14ac:dyDescent="0.25">
      <c r="BJ1315" s="1" t="s">
        <v>2750</v>
      </c>
      <c r="BK1315" s="1" t="s">
        <v>2751</v>
      </c>
      <c r="BL1315" s="1" t="str">
        <f>VLOOKUP(BK1315,INVENTARIOHABITTA[#All],8,FALSE)</f>
        <v xml:space="preserve">ESTANDAR A </v>
      </c>
      <c r="BP1315" s="1" t="s">
        <v>8960</v>
      </c>
      <c r="BQ1315" s="1" t="s">
        <v>7638</v>
      </c>
      <c r="BR1315" s="1" t="s">
        <v>7650</v>
      </c>
      <c r="BS1315" s="1" t="s">
        <v>21</v>
      </c>
      <c r="BT1315">
        <v>93</v>
      </c>
      <c r="BU1315" s="1" t="s">
        <v>7</v>
      </c>
      <c r="BV1315" s="1" t="s">
        <v>1961</v>
      </c>
      <c r="BW1315">
        <v>140</v>
      </c>
      <c r="BX1315" s="1" t="s">
        <v>7764</v>
      </c>
      <c r="BY1315">
        <v>4480</v>
      </c>
      <c r="BZ1315">
        <v>627200</v>
      </c>
      <c r="CA1315">
        <v>0.25</v>
      </c>
      <c r="CB1315">
        <v>3360</v>
      </c>
      <c r="CC1315">
        <v>470400</v>
      </c>
      <c r="CD1315">
        <v>0.1</v>
      </c>
      <c r="CE1315">
        <v>47040</v>
      </c>
      <c r="CF1315">
        <v>0.1</v>
      </c>
      <c r="CG1315">
        <v>4704</v>
      </c>
      <c r="CH1315">
        <v>42336</v>
      </c>
      <c r="CI1315">
        <v>423360</v>
      </c>
      <c r="CJ1315">
        <v>465696</v>
      </c>
      <c r="CK1315">
        <v>3326.4</v>
      </c>
    </row>
    <row r="1316" spans="62:89" x14ac:dyDescent="0.25">
      <c r="BJ1316" s="1" t="s">
        <v>2752</v>
      </c>
      <c r="BK1316" s="1" t="s">
        <v>2753</v>
      </c>
      <c r="BL1316" s="1" t="str">
        <f>VLOOKUP(BK1316,INVENTARIOHABITTA[#All],8,FALSE)</f>
        <v xml:space="preserve">ESTANDAR A </v>
      </c>
      <c r="BO1316" s="1" t="s">
        <v>4037</v>
      </c>
      <c r="BP1316" s="1" t="s">
        <v>8961</v>
      </c>
      <c r="BQ1316" s="1" t="s">
        <v>7638</v>
      </c>
      <c r="BR1316" s="1" t="s">
        <v>7650</v>
      </c>
      <c r="BS1316" s="1" t="s">
        <v>21</v>
      </c>
      <c r="BT1316" t="s">
        <v>8167</v>
      </c>
      <c r="BU1316" s="1" t="s">
        <v>7</v>
      </c>
      <c r="BV1316" s="1" t="s">
        <v>1961</v>
      </c>
      <c r="BW1316">
        <v>140</v>
      </c>
      <c r="BX1316" s="1" t="s">
        <v>7764</v>
      </c>
      <c r="BY1316">
        <v>4480</v>
      </c>
      <c r="BZ1316">
        <v>627200</v>
      </c>
      <c r="CA1316">
        <v>0.25</v>
      </c>
      <c r="CB1316">
        <v>3360</v>
      </c>
      <c r="CC1316">
        <v>470400</v>
      </c>
      <c r="CD1316">
        <v>0.1</v>
      </c>
      <c r="CE1316">
        <v>47040</v>
      </c>
      <c r="CF1316">
        <v>0.1</v>
      </c>
      <c r="CG1316">
        <v>4704</v>
      </c>
      <c r="CH1316">
        <v>42336</v>
      </c>
      <c r="CI1316">
        <v>423360</v>
      </c>
      <c r="CJ1316">
        <v>465696</v>
      </c>
      <c r="CK1316">
        <v>3326.4</v>
      </c>
    </row>
    <row r="1317" spans="62:89" x14ac:dyDescent="0.25">
      <c r="BJ1317" s="1" t="s">
        <v>2754</v>
      </c>
      <c r="BK1317" s="1" t="s">
        <v>2755</v>
      </c>
      <c r="BL1317" s="1" t="str">
        <f>VLOOKUP(BK1317,INVENTARIOHABITTA[#All],8,FALSE)</f>
        <v xml:space="preserve">ESTANDAR A </v>
      </c>
      <c r="BO1317" s="1" t="s">
        <v>4039</v>
      </c>
      <c r="BP1317" s="1" t="s">
        <v>8962</v>
      </c>
      <c r="BQ1317" s="1" t="s">
        <v>7638</v>
      </c>
      <c r="BR1317" s="1" t="s">
        <v>7650</v>
      </c>
      <c r="BS1317" s="1" t="s">
        <v>21</v>
      </c>
      <c r="BT1317">
        <v>94</v>
      </c>
      <c r="BU1317" s="1" t="s">
        <v>7</v>
      </c>
      <c r="BV1317" s="1" t="s">
        <v>1961</v>
      </c>
      <c r="BW1317">
        <v>140</v>
      </c>
      <c r="BX1317" s="1" t="s">
        <v>7764</v>
      </c>
      <c r="BY1317">
        <v>4480</v>
      </c>
      <c r="BZ1317">
        <v>627200</v>
      </c>
      <c r="CA1317">
        <v>0.2</v>
      </c>
      <c r="CB1317">
        <v>3584</v>
      </c>
      <c r="CC1317">
        <v>501760</v>
      </c>
      <c r="CD1317">
        <v>0.1</v>
      </c>
      <c r="CE1317">
        <v>50176</v>
      </c>
      <c r="CF1317">
        <v>0.1</v>
      </c>
      <c r="CG1317">
        <v>5017.6000000000004</v>
      </c>
      <c r="CH1317">
        <v>45158.400000000001</v>
      </c>
      <c r="CI1317">
        <v>451584</v>
      </c>
      <c r="CJ1317">
        <v>496742.40000000002</v>
      </c>
      <c r="CK1317">
        <v>3548.1600000000003</v>
      </c>
    </row>
    <row r="1318" spans="62:89" x14ac:dyDescent="0.25">
      <c r="BJ1318" s="1" t="s">
        <v>2756</v>
      </c>
      <c r="BK1318" s="1" t="s">
        <v>2757</v>
      </c>
      <c r="BL1318" s="1" t="str">
        <f>VLOOKUP(BK1318,INVENTARIOHABITTA[#All],8,FALSE)</f>
        <v xml:space="preserve">ESTANDAR A </v>
      </c>
      <c r="BO1318" s="1" t="s">
        <v>4041</v>
      </c>
      <c r="BP1318" s="1" t="s">
        <v>8963</v>
      </c>
      <c r="BQ1318" s="1" t="s">
        <v>7638</v>
      </c>
      <c r="BR1318" s="1" t="s">
        <v>7650</v>
      </c>
      <c r="BS1318" s="1" t="s">
        <v>21</v>
      </c>
      <c r="BT1318">
        <v>95</v>
      </c>
      <c r="BU1318" s="1" t="s">
        <v>7</v>
      </c>
      <c r="BV1318" s="1" t="s">
        <v>1961</v>
      </c>
      <c r="BW1318">
        <v>140</v>
      </c>
      <c r="BX1318" s="1" t="s">
        <v>7764</v>
      </c>
      <c r="BY1318">
        <v>4480</v>
      </c>
      <c r="BZ1318">
        <v>627200</v>
      </c>
      <c r="CA1318">
        <v>0.2</v>
      </c>
      <c r="CB1318">
        <v>3584</v>
      </c>
      <c r="CC1318">
        <v>501760</v>
      </c>
      <c r="CD1318">
        <v>0.1</v>
      </c>
      <c r="CE1318">
        <v>50176</v>
      </c>
      <c r="CF1318">
        <v>0</v>
      </c>
      <c r="CG1318">
        <v>0</v>
      </c>
      <c r="CH1318">
        <v>50176</v>
      </c>
      <c r="CI1318">
        <v>451584</v>
      </c>
      <c r="CJ1318">
        <v>501760</v>
      </c>
      <c r="CK1318">
        <v>3584</v>
      </c>
    </row>
    <row r="1319" spans="62:89" x14ac:dyDescent="0.25">
      <c r="BJ1319" s="1" t="s">
        <v>2758</v>
      </c>
      <c r="BK1319" s="1" t="s">
        <v>2759</v>
      </c>
      <c r="BL1319" s="1" t="str">
        <f>VLOOKUP(BK1319,INVENTARIOHABITTA[#All],8,FALSE)</f>
        <v xml:space="preserve">ESTANDAR A </v>
      </c>
      <c r="BO1319" s="1" t="s">
        <v>4043</v>
      </c>
      <c r="BP1319" s="1" t="s">
        <v>8964</v>
      </c>
      <c r="BQ1319" s="1" t="s">
        <v>7638</v>
      </c>
      <c r="BR1319" s="1" t="s">
        <v>7650</v>
      </c>
      <c r="BS1319" s="1" t="s">
        <v>21</v>
      </c>
      <c r="BT1319">
        <v>96</v>
      </c>
      <c r="BU1319" s="1" t="s">
        <v>7</v>
      </c>
      <c r="BV1319" s="1" t="s">
        <v>1961</v>
      </c>
      <c r="BW1319">
        <v>140</v>
      </c>
      <c r="BX1319" s="1" t="s">
        <v>7764</v>
      </c>
      <c r="BY1319">
        <v>4480</v>
      </c>
      <c r="BZ1319">
        <v>627200</v>
      </c>
      <c r="CA1319">
        <v>0.25</v>
      </c>
      <c r="CB1319">
        <v>3360</v>
      </c>
      <c r="CC1319">
        <v>470400</v>
      </c>
      <c r="CD1319">
        <v>0.1</v>
      </c>
      <c r="CE1319">
        <v>47040</v>
      </c>
      <c r="CF1319">
        <v>0.1</v>
      </c>
      <c r="CG1319">
        <v>4704</v>
      </c>
      <c r="CH1319">
        <v>42336</v>
      </c>
      <c r="CI1319">
        <v>423360</v>
      </c>
      <c r="CJ1319">
        <v>465696</v>
      </c>
      <c r="CK1319">
        <v>3326.4</v>
      </c>
    </row>
    <row r="1320" spans="62:89" x14ac:dyDescent="0.25">
      <c r="BJ1320" s="1" t="s">
        <v>2760</v>
      </c>
      <c r="BK1320" s="1" t="s">
        <v>2761</v>
      </c>
      <c r="BL1320" s="1" t="str">
        <f>VLOOKUP(BK1320,INVENTARIOHABITTA[#All],8,FALSE)</f>
        <v xml:space="preserve">ESTANDAR A </v>
      </c>
      <c r="BO1320" s="1" t="s">
        <v>4045</v>
      </c>
      <c r="BP1320" s="1" t="s">
        <v>8965</v>
      </c>
      <c r="BQ1320" s="1" t="s">
        <v>7638</v>
      </c>
      <c r="BR1320" s="1" t="s">
        <v>7650</v>
      </c>
      <c r="BS1320" s="1" t="s">
        <v>21</v>
      </c>
      <c r="BT1320">
        <v>97</v>
      </c>
      <c r="BU1320" s="1" t="s">
        <v>7</v>
      </c>
      <c r="BV1320" s="1" t="s">
        <v>1961</v>
      </c>
      <c r="BW1320">
        <v>140</v>
      </c>
      <c r="BX1320" s="1" t="s">
        <v>7764</v>
      </c>
      <c r="BY1320">
        <v>4480</v>
      </c>
      <c r="BZ1320">
        <v>627200</v>
      </c>
      <c r="CA1320">
        <v>0.25</v>
      </c>
      <c r="CB1320">
        <v>3360</v>
      </c>
      <c r="CC1320">
        <v>470400</v>
      </c>
      <c r="CD1320">
        <v>0.1</v>
      </c>
      <c r="CE1320">
        <v>47040</v>
      </c>
      <c r="CF1320">
        <v>0.1</v>
      </c>
      <c r="CG1320">
        <v>4704</v>
      </c>
      <c r="CH1320">
        <v>42336</v>
      </c>
      <c r="CI1320">
        <v>423360</v>
      </c>
      <c r="CJ1320">
        <v>465696</v>
      </c>
      <c r="CK1320">
        <v>3326.4</v>
      </c>
    </row>
    <row r="1321" spans="62:89" x14ac:dyDescent="0.25">
      <c r="BJ1321" s="1" t="s">
        <v>2762</v>
      </c>
      <c r="BK1321" s="1" t="s">
        <v>2763</v>
      </c>
      <c r="BL1321" s="1" t="str">
        <f>VLOOKUP(BK1321,INVENTARIOHABITTA[#All],8,FALSE)</f>
        <v xml:space="preserve">ESTANDAR A </v>
      </c>
      <c r="BO1321" s="1" t="s">
        <v>4047</v>
      </c>
      <c r="BP1321" s="1" t="s">
        <v>8966</v>
      </c>
      <c r="BQ1321" s="1" t="s">
        <v>7638</v>
      </c>
      <c r="BR1321" s="1" t="s">
        <v>7650</v>
      </c>
      <c r="BS1321" s="1" t="s">
        <v>21</v>
      </c>
      <c r="BT1321">
        <v>98</v>
      </c>
      <c r="BU1321" s="1" t="s">
        <v>7</v>
      </c>
      <c r="BV1321" s="1" t="s">
        <v>1961</v>
      </c>
      <c r="BW1321">
        <v>140</v>
      </c>
      <c r="BX1321" s="1" t="s">
        <v>7764</v>
      </c>
      <c r="BY1321">
        <v>4480</v>
      </c>
      <c r="BZ1321">
        <v>627200</v>
      </c>
      <c r="CA1321">
        <v>0.25</v>
      </c>
      <c r="CB1321">
        <v>3360</v>
      </c>
      <c r="CC1321">
        <v>470400</v>
      </c>
      <c r="CD1321">
        <v>0.1</v>
      </c>
      <c r="CE1321">
        <v>47040</v>
      </c>
      <c r="CF1321">
        <v>0.1</v>
      </c>
      <c r="CG1321">
        <v>4704</v>
      </c>
      <c r="CH1321">
        <v>42336</v>
      </c>
      <c r="CI1321">
        <v>423360</v>
      </c>
      <c r="CJ1321">
        <v>465696</v>
      </c>
      <c r="CK1321">
        <v>3326.4</v>
      </c>
    </row>
    <row r="1322" spans="62:89" x14ac:dyDescent="0.25">
      <c r="BJ1322" s="1" t="s">
        <v>2764</v>
      </c>
      <c r="BK1322" s="1" t="s">
        <v>2765</v>
      </c>
      <c r="BL1322" s="1" t="str">
        <f>VLOOKUP(BK1322,INVENTARIOHABITTA[#All],8,FALSE)</f>
        <v xml:space="preserve">ESTANDAR A </v>
      </c>
      <c r="BO1322" s="1" t="s">
        <v>4049</v>
      </c>
      <c r="BP1322" s="1" t="s">
        <v>8967</v>
      </c>
      <c r="BQ1322" s="1" t="s">
        <v>7638</v>
      </c>
      <c r="BR1322" s="1" t="s">
        <v>7650</v>
      </c>
      <c r="BS1322" s="1" t="s">
        <v>21</v>
      </c>
      <c r="BT1322">
        <v>99</v>
      </c>
      <c r="BU1322" s="1" t="s">
        <v>7</v>
      </c>
      <c r="BV1322" s="1" t="s">
        <v>146</v>
      </c>
      <c r="BW1322">
        <v>140</v>
      </c>
      <c r="BX1322" s="1" t="s">
        <v>7764</v>
      </c>
      <c r="BY1322">
        <v>4700</v>
      </c>
      <c r="BZ1322">
        <v>658000</v>
      </c>
      <c r="CA1322">
        <v>0.25</v>
      </c>
      <c r="CB1322">
        <v>3525</v>
      </c>
      <c r="CC1322">
        <v>493500</v>
      </c>
      <c r="CD1322">
        <v>0.1</v>
      </c>
      <c r="CE1322">
        <v>49350</v>
      </c>
      <c r="CF1322">
        <v>0.2</v>
      </c>
      <c r="CG1322">
        <v>9870</v>
      </c>
      <c r="CH1322">
        <v>39480</v>
      </c>
      <c r="CI1322">
        <v>444150</v>
      </c>
      <c r="CJ1322">
        <v>483630</v>
      </c>
      <c r="CK1322">
        <v>3454.5</v>
      </c>
    </row>
    <row r="1323" spans="62:89" x14ac:dyDescent="0.25">
      <c r="BJ1323" s="1" t="s">
        <v>2766</v>
      </c>
      <c r="BK1323" s="1" t="s">
        <v>2767</v>
      </c>
      <c r="BL1323" s="1" t="str">
        <f>VLOOKUP(BK1323,INVENTARIOHABITTA[#All],8,FALSE)</f>
        <v xml:space="preserve">ESTANDAR A </v>
      </c>
      <c r="BO1323" s="1" t="s">
        <v>4051</v>
      </c>
      <c r="BP1323" s="1" t="s">
        <v>8968</v>
      </c>
      <c r="BQ1323" s="1" t="s">
        <v>7638</v>
      </c>
      <c r="BR1323" s="1" t="s">
        <v>7650</v>
      </c>
      <c r="BS1323" s="1" t="s">
        <v>22</v>
      </c>
      <c r="BT1323">
        <v>1</v>
      </c>
      <c r="BU1323" s="1" t="s">
        <v>7</v>
      </c>
      <c r="BV1323" s="1" t="s">
        <v>146</v>
      </c>
      <c r="BW1323">
        <v>160</v>
      </c>
      <c r="BX1323" s="1" t="s">
        <v>7764</v>
      </c>
      <c r="BY1323">
        <v>4700</v>
      </c>
      <c r="BZ1323">
        <v>752000</v>
      </c>
      <c r="CA1323">
        <v>0.2</v>
      </c>
      <c r="CB1323">
        <v>3760</v>
      </c>
      <c r="CC1323">
        <v>601600</v>
      </c>
      <c r="CD1323">
        <v>0.1</v>
      </c>
      <c r="CE1323">
        <v>60160</v>
      </c>
      <c r="CF1323">
        <v>0.1</v>
      </c>
      <c r="CG1323">
        <v>6016</v>
      </c>
      <c r="CH1323">
        <v>54144</v>
      </c>
      <c r="CI1323">
        <v>541440</v>
      </c>
      <c r="CJ1323">
        <v>595584</v>
      </c>
      <c r="CK1323">
        <v>3722.4</v>
      </c>
    </row>
    <row r="1324" spans="62:89" x14ac:dyDescent="0.25">
      <c r="BJ1324" s="1" t="s">
        <v>2768</v>
      </c>
      <c r="BK1324" s="1" t="s">
        <v>2769</v>
      </c>
      <c r="BL1324" s="1" t="str">
        <f>VLOOKUP(BK1324,INVENTARIOHABITTA[#All],8,FALSE)</f>
        <v xml:space="preserve">ESTANDAR A </v>
      </c>
      <c r="BO1324" s="1" t="s">
        <v>4053</v>
      </c>
      <c r="BP1324" s="1" t="s">
        <v>8969</v>
      </c>
      <c r="BQ1324" s="1" t="s">
        <v>7638</v>
      </c>
      <c r="BR1324" s="1" t="s">
        <v>7650</v>
      </c>
      <c r="BS1324" s="1" t="s">
        <v>22</v>
      </c>
      <c r="BT1324">
        <v>2</v>
      </c>
      <c r="BU1324" s="1" t="s">
        <v>7</v>
      </c>
      <c r="BV1324" s="1" t="s">
        <v>1961</v>
      </c>
      <c r="BW1324">
        <v>160</v>
      </c>
      <c r="BX1324" s="1" t="s">
        <v>7764</v>
      </c>
      <c r="BY1324">
        <v>4480</v>
      </c>
      <c r="BZ1324">
        <v>716800</v>
      </c>
      <c r="CA1324">
        <v>0.2</v>
      </c>
      <c r="CB1324">
        <v>3584</v>
      </c>
      <c r="CC1324">
        <v>573440</v>
      </c>
      <c r="CD1324">
        <v>0.1</v>
      </c>
      <c r="CE1324">
        <v>57344</v>
      </c>
      <c r="CF1324">
        <v>0</v>
      </c>
      <c r="CG1324">
        <v>0</v>
      </c>
      <c r="CH1324">
        <v>57344</v>
      </c>
      <c r="CI1324">
        <v>516096</v>
      </c>
      <c r="CJ1324">
        <v>573440</v>
      </c>
      <c r="CK1324">
        <v>3584</v>
      </c>
    </row>
    <row r="1325" spans="62:89" x14ac:dyDescent="0.25">
      <c r="BJ1325" s="1" t="s">
        <v>2770</v>
      </c>
      <c r="BK1325" s="1" t="s">
        <v>2771</v>
      </c>
      <c r="BL1325" s="1" t="str">
        <f>VLOOKUP(BK1325,INVENTARIOHABITTA[#All],8,FALSE)</f>
        <v xml:space="preserve">ESTANDAR A </v>
      </c>
      <c r="BO1325" s="1" t="s">
        <v>4055</v>
      </c>
      <c r="BP1325" s="1" t="s">
        <v>8970</v>
      </c>
      <c r="BQ1325" s="1" t="s">
        <v>7638</v>
      </c>
      <c r="BR1325" s="1" t="s">
        <v>7650</v>
      </c>
      <c r="BS1325" s="1" t="s">
        <v>22</v>
      </c>
      <c r="BT1325">
        <v>3</v>
      </c>
      <c r="BU1325" s="1" t="s">
        <v>7</v>
      </c>
      <c r="BV1325" s="1" t="s">
        <v>1961</v>
      </c>
      <c r="BW1325">
        <v>160</v>
      </c>
      <c r="BX1325" s="1" t="s">
        <v>7764</v>
      </c>
      <c r="BY1325">
        <v>4480</v>
      </c>
      <c r="BZ1325">
        <v>716800</v>
      </c>
      <c r="CA1325">
        <v>0.2</v>
      </c>
      <c r="CB1325">
        <v>3584</v>
      </c>
      <c r="CC1325">
        <v>573440</v>
      </c>
      <c r="CD1325">
        <v>0.1</v>
      </c>
      <c r="CE1325">
        <v>57344</v>
      </c>
      <c r="CF1325">
        <v>0</v>
      </c>
      <c r="CG1325">
        <v>0</v>
      </c>
      <c r="CH1325">
        <v>57344</v>
      </c>
      <c r="CI1325">
        <v>516096</v>
      </c>
      <c r="CJ1325">
        <v>573440</v>
      </c>
      <c r="CK1325">
        <v>3584</v>
      </c>
    </row>
    <row r="1326" spans="62:89" x14ac:dyDescent="0.25">
      <c r="BJ1326" s="1" t="s">
        <v>2772</v>
      </c>
      <c r="BK1326" s="1" t="s">
        <v>2773</v>
      </c>
      <c r="BL1326" s="1" t="str">
        <f>VLOOKUP(BK1326,INVENTARIOHABITTA[#All],8,FALSE)</f>
        <v xml:space="preserve">ESTANDAR A </v>
      </c>
      <c r="BO1326" s="1" t="s">
        <v>4057</v>
      </c>
      <c r="BP1326" s="1" t="s">
        <v>8971</v>
      </c>
      <c r="BQ1326" s="1" t="s">
        <v>7638</v>
      </c>
      <c r="BR1326" s="1" t="s">
        <v>7650</v>
      </c>
      <c r="BS1326" s="1" t="s">
        <v>22</v>
      </c>
      <c r="BT1326">
        <v>4</v>
      </c>
      <c r="BU1326" s="1" t="s">
        <v>7</v>
      </c>
      <c r="BV1326" s="1" t="s">
        <v>1961</v>
      </c>
      <c r="BW1326">
        <v>160</v>
      </c>
      <c r="BX1326" s="1" t="s">
        <v>7764</v>
      </c>
      <c r="BY1326">
        <v>4480</v>
      </c>
      <c r="BZ1326">
        <v>716800</v>
      </c>
      <c r="CA1326">
        <v>0.2</v>
      </c>
      <c r="CB1326">
        <v>3584</v>
      </c>
      <c r="CC1326">
        <v>573440</v>
      </c>
      <c r="CD1326">
        <v>0.1</v>
      </c>
      <c r="CE1326">
        <v>57344</v>
      </c>
      <c r="CF1326">
        <v>0</v>
      </c>
      <c r="CG1326">
        <v>0</v>
      </c>
      <c r="CH1326">
        <v>57344</v>
      </c>
      <c r="CI1326">
        <v>516096</v>
      </c>
      <c r="CJ1326">
        <v>573440</v>
      </c>
      <c r="CK1326">
        <v>3584</v>
      </c>
    </row>
    <row r="1327" spans="62:89" x14ac:dyDescent="0.25">
      <c r="BJ1327" s="1" t="s">
        <v>2774</v>
      </c>
      <c r="BK1327" s="1" t="s">
        <v>2775</v>
      </c>
      <c r="BL1327" s="1" t="str">
        <f>VLOOKUP(BK1327,INVENTARIOHABITTA[#All],8,FALSE)</f>
        <v xml:space="preserve">ESTANDAR A </v>
      </c>
      <c r="BO1327" s="1" t="s">
        <v>4059</v>
      </c>
      <c r="BP1327" s="1" t="s">
        <v>8972</v>
      </c>
      <c r="BQ1327" s="1" t="s">
        <v>7638</v>
      </c>
      <c r="BR1327" s="1" t="s">
        <v>7650</v>
      </c>
      <c r="BS1327" s="1" t="s">
        <v>22</v>
      </c>
      <c r="BT1327">
        <v>5</v>
      </c>
      <c r="BU1327" s="1" t="s">
        <v>7</v>
      </c>
      <c r="BV1327" s="1" t="s">
        <v>1961</v>
      </c>
      <c r="BW1327">
        <v>160</v>
      </c>
      <c r="BX1327" s="1" t="s">
        <v>7764</v>
      </c>
      <c r="BY1327">
        <v>4480</v>
      </c>
      <c r="BZ1327">
        <v>716800</v>
      </c>
      <c r="CA1327">
        <v>0.3</v>
      </c>
      <c r="CB1327">
        <v>3136</v>
      </c>
      <c r="CC1327">
        <v>501760</v>
      </c>
      <c r="CD1327">
        <v>0.1</v>
      </c>
      <c r="CE1327">
        <v>50176</v>
      </c>
      <c r="CF1327">
        <v>0</v>
      </c>
      <c r="CG1327">
        <v>0</v>
      </c>
      <c r="CH1327">
        <v>50176</v>
      </c>
      <c r="CI1327">
        <v>451584</v>
      </c>
      <c r="CJ1327">
        <v>501760</v>
      </c>
      <c r="CK1327">
        <v>3136</v>
      </c>
    </row>
    <row r="1328" spans="62:89" x14ac:dyDescent="0.25">
      <c r="BJ1328" s="1" t="s">
        <v>2776</v>
      </c>
      <c r="BK1328" s="1" t="s">
        <v>2777</v>
      </c>
      <c r="BL1328" s="1" t="str">
        <f>VLOOKUP(BK1328,INVENTARIOHABITTA[#All],8,FALSE)</f>
        <v xml:space="preserve">ESTANDAR A </v>
      </c>
      <c r="BO1328" s="1" t="s">
        <v>4061</v>
      </c>
      <c r="BP1328" s="1" t="s">
        <v>8973</v>
      </c>
      <c r="BQ1328" s="1" t="s">
        <v>7638</v>
      </c>
      <c r="BR1328" s="1" t="s">
        <v>7650</v>
      </c>
      <c r="BS1328" s="1" t="s">
        <v>22</v>
      </c>
      <c r="BT1328">
        <v>6</v>
      </c>
      <c r="BU1328" s="1" t="s">
        <v>7</v>
      </c>
      <c r="BV1328" s="1" t="s">
        <v>1961</v>
      </c>
      <c r="BW1328">
        <v>180</v>
      </c>
      <c r="BX1328" s="1" t="s">
        <v>7764</v>
      </c>
      <c r="BY1328">
        <v>4480</v>
      </c>
      <c r="BZ1328">
        <v>806400</v>
      </c>
      <c r="CA1328">
        <v>0.25</v>
      </c>
      <c r="CB1328">
        <v>3360</v>
      </c>
      <c r="CC1328">
        <v>604800</v>
      </c>
      <c r="CD1328">
        <v>0.1</v>
      </c>
      <c r="CE1328">
        <v>60480</v>
      </c>
      <c r="CF1328">
        <v>0.1</v>
      </c>
      <c r="CG1328">
        <v>6048</v>
      </c>
      <c r="CH1328">
        <v>54432</v>
      </c>
      <c r="CI1328">
        <v>544320</v>
      </c>
      <c r="CJ1328">
        <v>598752</v>
      </c>
      <c r="CK1328">
        <v>3326.4</v>
      </c>
    </row>
    <row r="1329" spans="62:89" x14ac:dyDescent="0.25">
      <c r="BJ1329" s="1" t="s">
        <v>2778</v>
      </c>
      <c r="BK1329" s="1" t="s">
        <v>2779</v>
      </c>
      <c r="BL1329" s="1" t="str">
        <f>VLOOKUP(BK1329,INVENTARIOHABITTA[#All],8,FALSE)</f>
        <v xml:space="preserve">ESTANDAR A </v>
      </c>
      <c r="BO1329" s="1" t="s">
        <v>4063</v>
      </c>
      <c r="BP1329" s="1" t="s">
        <v>8974</v>
      </c>
      <c r="BQ1329" s="1" t="s">
        <v>7638</v>
      </c>
      <c r="BR1329" s="1" t="s">
        <v>7650</v>
      </c>
      <c r="BS1329" s="1" t="s">
        <v>22</v>
      </c>
      <c r="BT1329">
        <v>7</v>
      </c>
      <c r="BU1329" s="1" t="s">
        <v>7</v>
      </c>
      <c r="BV1329" s="1" t="s">
        <v>1961</v>
      </c>
      <c r="BW1329">
        <v>180</v>
      </c>
      <c r="BX1329" s="1" t="s">
        <v>7764</v>
      </c>
      <c r="BY1329">
        <v>4480</v>
      </c>
      <c r="BZ1329">
        <v>806400</v>
      </c>
      <c r="CA1329">
        <v>0.25</v>
      </c>
      <c r="CB1329">
        <v>3360</v>
      </c>
      <c r="CC1329">
        <v>604800</v>
      </c>
      <c r="CD1329">
        <v>0.1</v>
      </c>
      <c r="CE1329">
        <v>60480</v>
      </c>
      <c r="CF1329">
        <v>0.1</v>
      </c>
      <c r="CG1329">
        <v>6048</v>
      </c>
      <c r="CH1329">
        <v>54432</v>
      </c>
      <c r="CI1329">
        <v>544320</v>
      </c>
      <c r="CJ1329">
        <v>598752</v>
      </c>
      <c r="CK1329">
        <v>3326.4</v>
      </c>
    </row>
    <row r="1330" spans="62:89" x14ac:dyDescent="0.25">
      <c r="BJ1330" s="1" t="s">
        <v>2780</v>
      </c>
      <c r="BK1330" s="1" t="s">
        <v>2781</v>
      </c>
      <c r="BL1330" s="1" t="str">
        <f>VLOOKUP(BK1330,INVENTARIOHABITTA[#All],8,FALSE)</f>
        <v xml:space="preserve">ESTANDAR A </v>
      </c>
      <c r="BO1330" s="1" t="s">
        <v>4065</v>
      </c>
      <c r="BP1330" s="1" t="s">
        <v>8975</v>
      </c>
      <c r="BQ1330" s="1" t="s">
        <v>7638</v>
      </c>
      <c r="BR1330" s="1" t="s">
        <v>7650</v>
      </c>
      <c r="BS1330" s="1" t="s">
        <v>22</v>
      </c>
      <c r="BT1330">
        <v>8</v>
      </c>
      <c r="BU1330" s="1" t="s">
        <v>7</v>
      </c>
      <c r="BV1330" s="1" t="s">
        <v>146</v>
      </c>
      <c r="BW1330">
        <v>172.65</v>
      </c>
      <c r="BX1330" s="1" t="s">
        <v>7764</v>
      </c>
      <c r="BY1330">
        <v>4700</v>
      </c>
      <c r="BZ1330">
        <v>811455</v>
      </c>
      <c r="CA1330">
        <v>0.25</v>
      </c>
      <c r="CB1330">
        <v>3525</v>
      </c>
      <c r="CC1330">
        <v>608591.25</v>
      </c>
      <c r="CD1330">
        <v>0.1</v>
      </c>
      <c r="CE1330">
        <v>60859.125</v>
      </c>
      <c r="CF1330">
        <v>0.2</v>
      </c>
      <c r="CG1330">
        <v>12171.825000000001</v>
      </c>
      <c r="CH1330">
        <v>48687.3</v>
      </c>
      <c r="CI1330">
        <v>547732.125</v>
      </c>
      <c r="CJ1330">
        <v>596419.42500000005</v>
      </c>
      <c r="CK1330">
        <v>3454.5</v>
      </c>
    </row>
    <row r="1331" spans="62:89" x14ac:dyDescent="0.25">
      <c r="BJ1331" s="1" t="s">
        <v>2782</v>
      </c>
      <c r="BK1331" s="1" t="s">
        <v>2783</v>
      </c>
      <c r="BL1331" s="1" t="str">
        <f>VLOOKUP(BK1331,INVENTARIOHABITTA[#All],8,FALSE)</f>
        <v xml:space="preserve">ESTANDAR A </v>
      </c>
      <c r="BO1331" s="1" t="s">
        <v>4067</v>
      </c>
      <c r="BP1331" s="1" t="s">
        <v>8976</v>
      </c>
      <c r="BQ1331" s="1" t="s">
        <v>7638</v>
      </c>
      <c r="BR1331" s="1" t="s">
        <v>7650</v>
      </c>
      <c r="BS1331" s="1" t="s">
        <v>22</v>
      </c>
      <c r="BT1331">
        <v>9</v>
      </c>
      <c r="BU1331" s="1" t="s">
        <v>7</v>
      </c>
      <c r="BV1331" s="1" t="s">
        <v>171</v>
      </c>
      <c r="BW1331">
        <v>207.55</v>
      </c>
      <c r="BX1331" s="1" t="s">
        <v>7764</v>
      </c>
      <c r="BY1331">
        <v>4700</v>
      </c>
      <c r="BZ1331">
        <v>975485</v>
      </c>
      <c r="CA1331">
        <v>0.25</v>
      </c>
      <c r="CB1331">
        <v>3525</v>
      </c>
      <c r="CC1331">
        <v>731613.75</v>
      </c>
      <c r="CD1331">
        <v>0.1</v>
      </c>
      <c r="CE1331">
        <v>73161.375</v>
      </c>
      <c r="CF1331">
        <v>0.1</v>
      </c>
      <c r="CG1331">
        <v>7316.1375000000007</v>
      </c>
      <c r="CH1331">
        <v>65845.237500000003</v>
      </c>
      <c r="CI1331">
        <v>658452.36499999999</v>
      </c>
      <c r="CJ1331">
        <v>724297.60250000004</v>
      </c>
      <c r="CK1331">
        <v>3489.7499518188388</v>
      </c>
    </row>
    <row r="1332" spans="62:89" x14ac:dyDescent="0.25">
      <c r="BJ1332" s="1" t="s">
        <v>2784</v>
      </c>
      <c r="BK1332" s="1" t="s">
        <v>2785</v>
      </c>
      <c r="BL1332" s="1" t="str">
        <f>VLOOKUP(BK1332,INVENTARIOHABITTA[#All],8,FALSE)</f>
        <v xml:space="preserve">ESTANDAR A </v>
      </c>
      <c r="BO1332" s="1" t="s">
        <v>4069</v>
      </c>
      <c r="BP1332" s="1" t="s">
        <v>8977</v>
      </c>
      <c r="BQ1332" s="1" t="s">
        <v>7638</v>
      </c>
      <c r="BR1332" s="1" t="s">
        <v>7650</v>
      </c>
      <c r="BS1332" s="1" t="s">
        <v>22</v>
      </c>
      <c r="BT1332">
        <v>10</v>
      </c>
      <c r="BU1332" s="1" t="s">
        <v>7</v>
      </c>
      <c r="BV1332" s="1" t="s">
        <v>1961</v>
      </c>
      <c r="BW1332">
        <v>180</v>
      </c>
      <c r="BX1332" s="1" t="s">
        <v>46</v>
      </c>
      <c r="BY1332">
        <v>6060</v>
      </c>
      <c r="BZ1332">
        <v>1090800</v>
      </c>
      <c r="CA1332">
        <v>0.25</v>
      </c>
      <c r="CB1332">
        <v>4545</v>
      </c>
      <c r="CC1332">
        <v>818100</v>
      </c>
      <c r="CD1332">
        <v>0.1</v>
      </c>
      <c r="CE1332">
        <v>81810</v>
      </c>
      <c r="CF1332">
        <v>0.1</v>
      </c>
      <c r="CG1332">
        <v>8181</v>
      </c>
      <c r="CH1332">
        <v>73629</v>
      </c>
      <c r="CI1332">
        <v>736290</v>
      </c>
      <c r="CJ1332">
        <v>809919</v>
      </c>
      <c r="CK1332">
        <v>4499.55</v>
      </c>
    </row>
    <row r="1333" spans="62:89" x14ac:dyDescent="0.25">
      <c r="BJ1333" s="1" t="s">
        <v>2786</v>
      </c>
      <c r="BK1333" s="1" t="s">
        <v>2787</v>
      </c>
      <c r="BL1333" s="1" t="str">
        <f>VLOOKUP(BK1333,INVENTARIOHABITTA[#All],8,FALSE)</f>
        <v>PREMIUM A</v>
      </c>
      <c r="BP1333" s="1" t="s">
        <v>8977</v>
      </c>
      <c r="BQ1333" s="1" t="s">
        <v>7638</v>
      </c>
      <c r="BR1333" s="1" t="s">
        <v>7650</v>
      </c>
      <c r="BS1333" s="1" t="s">
        <v>22</v>
      </c>
      <c r="BT1333">
        <v>10</v>
      </c>
      <c r="BU1333" s="1" t="s">
        <v>7</v>
      </c>
      <c r="BV1333" s="1" t="s">
        <v>1961</v>
      </c>
      <c r="BW1333">
        <v>180</v>
      </c>
      <c r="BX1333" s="1" t="s">
        <v>7764</v>
      </c>
      <c r="BY1333">
        <v>4480</v>
      </c>
      <c r="BZ1333">
        <v>806400</v>
      </c>
      <c r="CA1333">
        <v>0.25</v>
      </c>
      <c r="CB1333">
        <v>3360</v>
      </c>
      <c r="CC1333">
        <v>604800</v>
      </c>
      <c r="CD1333">
        <v>0.1</v>
      </c>
      <c r="CE1333">
        <v>60480</v>
      </c>
      <c r="CF1333">
        <v>0.1</v>
      </c>
      <c r="CG1333">
        <v>6048</v>
      </c>
      <c r="CH1333">
        <v>54432</v>
      </c>
      <c r="CI1333">
        <v>544320</v>
      </c>
      <c r="CJ1333">
        <v>598752</v>
      </c>
      <c r="CK1333">
        <v>3326.4</v>
      </c>
    </row>
    <row r="1334" spans="62:89" x14ac:dyDescent="0.25">
      <c r="BJ1334" s="1" t="s">
        <v>2788</v>
      </c>
      <c r="BK1334" s="1" t="s">
        <v>2789</v>
      </c>
      <c r="BL1334" s="1" t="str">
        <f>VLOOKUP(BK1334,INVENTARIOHABITTA[#All],8,FALSE)</f>
        <v>PREMIUM A</v>
      </c>
      <c r="BO1334" s="1" t="s">
        <v>4071</v>
      </c>
      <c r="BP1334" s="1" t="s">
        <v>8978</v>
      </c>
      <c r="BQ1334" s="1" t="s">
        <v>7638</v>
      </c>
      <c r="BR1334" s="1" t="s">
        <v>7650</v>
      </c>
      <c r="BS1334" s="1" t="s">
        <v>22</v>
      </c>
      <c r="BT1334">
        <v>11</v>
      </c>
      <c r="BU1334" s="1" t="s">
        <v>7</v>
      </c>
      <c r="BV1334" s="1" t="s">
        <v>1961</v>
      </c>
      <c r="BW1334">
        <v>180</v>
      </c>
      <c r="BX1334" s="1" t="s">
        <v>46</v>
      </c>
      <c r="BY1334">
        <v>6060</v>
      </c>
      <c r="BZ1334">
        <v>1090800</v>
      </c>
      <c r="CA1334">
        <v>0.25</v>
      </c>
      <c r="CB1334">
        <v>4545</v>
      </c>
      <c r="CC1334">
        <v>818100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818100</v>
      </c>
      <c r="CJ1334">
        <v>818100</v>
      </c>
      <c r="CK1334">
        <v>4545</v>
      </c>
    </row>
    <row r="1335" spans="62:89" x14ac:dyDescent="0.25">
      <c r="BJ1335" s="1" t="s">
        <v>2790</v>
      </c>
      <c r="BK1335" s="1" t="s">
        <v>2791</v>
      </c>
      <c r="BL1335" s="1" t="str">
        <f>VLOOKUP(BK1335,INVENTARIOHABITTA[#All],8,FALSE)</f>
        <v>PREMIUM A</v>
      </c>
      <c r="BP1335" s="1" t="s">
        <v>8978</v>
      </c>
      <c r="BQ1335" s="1" t="s">
        <v>7638</v>
      </c>
      <c r="BR1335" s="1" t="s">
        <v>7650</v>
      </c>
      <c r="BS1335" s="1" t="s">
        <v>22</v>
      </c>
      <c r="BT1335">
        <v>11</v>
      </c>
      <c r="BU1335" s="1" t="s">
        <v>7</v>
      </c>
      <c r="BV1335" s="1" t="s">
        <v>1961</v>
      </c>
      <c r="BW1335">
        <v>180</v>
      </c>
      <c r="BX1335" s="1" t="s">
        <v>7764</v>
      </c>
      <c r="BY1335">
        <v>4480</v>
      </c>
      <c r="BZ1335">
        <v>806400</v>
      </c>
      <c r="CA1335">
        <v>0.25</v>
      </c>
      <c r="CB1335">
        <v>3360</v>
      </c>
      <c r="CC1335">
        <v>604800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604800</v>
      </c>
      <c r="CJ1335">
        <v>604800</v>
      </c>
      <c r="CK1335">
        <v>3360</v>
      </c>
    </row>
    <row r="1336" spans="62:89" x14ac:dyDescent="0.25">
      <c r="BJ1336" s="1" t="s">
        <v>2792</v>
      </c>
      <c r="BK1336" s="1" t="s">
        <v>2793</v>
      </c>
      <c r="BL1336" s="1" t="str">
        <f>VLOOKUP(BK1336,INVENTARIOHABITTA[#All],8,FALSE)</f>
        <v>PREMIUM A</v>
      </c>
      <c r="BO1336" s="1" t="s">
        <v>4073</v>
      </c>
      <c r="BP1336" s="1" t="s">
        <v>8979</v>
      </c>
      <c r="BQ1336" s="1" t="s">
        <v>7638</v>
      </c>
      <c r="BR1336" s="1" t="s">
        <v>7650</v>
      </c>
      <c r="BS1336" s="1" t="s">
        <v>22</v>
      </c>
      <c r="BT1336">
        <v>12</v>
      </c>
      <c r="BU1336" s="1" t="s">
        <v>7</v>
      </c>
      <c r="BV1336" s="1" t="s">
        <v>1961</v>
      </c>
      <c r="BW1336">
        <v>180</v>
      </c>
      <c r="BX1336" s="1" t="s">
        <v>46</v>
      </c>
      <c r="BY1336">
        <v>6060</v>
      </c>
      <c r="BZ1336">
        <v>1090800</v>
      </c>
      <c r="CA1336">
        <v>0.2</v>
      </c>
      <c r="CB1336">
        <v>4848</v>
      </c>
      <c r="CC1336">
        <v>872640</v>
      </c>
      <c r="CD1336">
        <v>0.1</v>
      </c>
      <c r="CE1336">
        <v>87264</v>
      </c>
      <c r="CF1336">
        <v>0.1</v>
      </c>
      <c r="CG1336">
        <v>8726.4</v>
      </c>
      <c r="CH1336">
        <v>78537.600000000006</v>
      </c>
      <c r="CI1336">
        <v>785376</v>
      </c>
      <c r="CJ1336">
        <v>863913.6</v>
      </c>
      <c r="CK1336">
        <v>4799.5199999999995</v>
      </c>
    </row>
    <row r="1337" spans="62:89" x14ac:dyDescent="0.25">
      <c r="BJ1337" s="1" t="s">
        <v>2794</v>
      </c>
      <c r="BK1337" s="1" t="s">
        <v>2795</v>
      </c>
      <c r="BL1337" s="1" t="str">
        <f>VLOOKUP(BK1337,INVENTARIOHABITTA[#All],8,FALSE)</f>
        <v>PREMIUM A</v>
      </c>
      <c r="BP1337" s="1" t="s">
        <v>8979</v>
      </c>
      <c r="BQ1337" s="1" t="s">
        <v>7638</v>
      </c>
      <c r="BR1337" s="1" t="s">
        <v>7650</v>
      </c>
      <c r="BS1337" s="1" t="s">
        <v>22</v>
      </c>
      <c r="BT1337">
        <v>12</v>
      </c>
      <c r="BU1337" s="1" t="s">
        <v>7</v>
      </c>
      <c r="BV1337" s="1" t="s">
        <v>1961</v>
      </c>
      <c r="BW1337">
        <v>180</v>
      </c>
      <c r="BX1337" s="1" t="s">
        <v>7764</v>
      </c>
      <c r="BY1337">
        <v>4480</v>
      </c>
      <c r="BZ1337">
        <v>806400</v>
      </c>
      <c r="CA1337">
        <v>0.2</v>
      </c>
      <c r="CB1337">
        <v>3584</v>
      </c>
      <c r="CC1337">
        <v>645120</v>
      </c>
      <c r="CD1337">
        <v>0.1</v>
      </c>
      <c r="CE1337">
        <v>64512</v>
      </c>
      <c r="CF1337">
        <v>0</v>
      </c>
      <c r="CG1337">
        <v>0</v>
      </c>
      <c r="CH1337">
        <v>64512</v>
      </c>
      <c r="CI1337">
        <v>580608</v>
      </c>
      <c r="CJ1337">
        <v>645120</v>
      </c>
      <c r="CK1337">
        <v>3584</v>
      </c>
    </row>
    <row r="1338" spans="62:89" x14ac:dyDescent="0.25">
      <c r="BJ1338" s="1" t="s">
        <v>2796</v>
      </c>
      <c r="BK1338" s="1" t="s">
        <v>2797</v>
      </c>
      <c r="BL1338" s="1" t="str">
        <f>VLOOKUP(BK1338,INVENTARIOHABITTA[#All],8,FALSE)</f>
        <v>PREMIUM A</v>
      </c>
      <c r="BO1338" s="1" t="s">
        <v>4075</v>
      </c>
      <c r="BP1338" s="1" t="s">
        <v>8980</v>
      </c>
      <c r="BQ1338" s="1" t="s">
        <v>7638</v>
      </c>
      <c r="BR1338" s="1" t="s">
        <v>7650</v>
      </c>
      <c r="BS1338" s="1" t="s">
        <v>22</v>
      </c>
      <c r="BT1338">
        <v>13</v>
      </c>
      <c r="BU1338" s="1" t="s">
        <v>7</v>
      </c>
      <c r="BV1338" s="1" t="s">
        <v>1961</v>
      </c>
      <c r="BW1338">
        <v>180</v>
      </c>
      <c r="BX1338" s="1" t="s">
        <v>7764</v>
      </c>
      <c r="BY1338">
        <v>4480</v>
      </c>
      <c r="BZ1338">
        <v>806400</v>
      </c>
      <c r="CA1338">
        <v>0.2</v>
      </c>
      <c r="CB1338">
        <v>3584</v>
      </c>
      <c r="CC1338">
        <v>645120</v>
      </c>
      <c r="CD1338">
        <v>0.1</v>
      </c>
      <c r="CE1338">
        <v>64512</v>
      </c>
      <c r="CF1338">
        <v>0</v>
      </c>
      <c r="CG1338">
        <v>0</v>
      </c>
      <c r="CH1338">
        <v>64512</v>
      </c>
      <c r="CI1338">
        <v>580608</v>
      </c>
      <c r="CJ1338">
        <v>645120</v>
      </c>
      <c r="CK1338">
        <v>3584</v>
      </c>
    </row>
    <row r="1339" spans="62:89" x14ac:dyDescent="0.25">
      <c r="BJ1339" s="1" t="s">
        <v>2798</v>
      </c>
      <c r="BK1339" s="1" t="s">
        <v>2799</v>
      </c>
      <c r="BL1339" s="1" t="str">
        <f>VLOOKUP(BK1339,INVENTARIOHABITTA[#All],8,FALSE)</f>
        <v>PREMIUM A</v>
      </c>
      <c r="BO1339" s="1" t="s">
        <v>4077</v>
      </c>
      <c r="BP1339" s="1" t="s">
        <v>8981</v>
      </c>
      <c r="BQ1339" s="1" t="s">
        <v>7638</v>
      </c>
      <c r="BR1339" s="1" t="s">
        <v>7650</v>
      </c>
      <c r="BS1339" s="1" t="s">
        <v>22</v>
      </c>
      <c r="BT1339">
        <v>14</v>
      </c>
      <c r="BU1339" s="1" t="s">
        <v>7</v>
      </c>
      <c r="BV1339" s="1" t="s">
        <v>1961</v>
      </c>
      <c r="BW1339">
        <v>180</v>
      </c>
      <c r="BX1339" s="1" t="s">
        <v>7764</v>
      </c>
      <c r="BY1339">
        <v>4480</v>
      </c>
      <c r="BZ1339">
        <v>806400</v>
      </c>
      <c r="CA1339">
        <v>0.3</v>
      </c>
      <c r="CB1339">
        <v>3136</v>
      </c>
      <c r="CC1339">
        <v>564480</v>
      </c>
      <c r="CD1339">
        <v>0.1</v>
      </c>
      <c r="CE1339">
        <v>56448</v>
      </c>
      <c r="CF1339">
        <v>0</v>
      </c>
      <c r="CG1339">
        <v>0</v>
      </c>
      <c r="CH1339">
        <v>56448</v>
      </c>
      <c r="CI1339">
        <v>508032</v>
      </c>
      <c r="CJ1339">
        <v>564480</v>
      </c>
      <c r="CK1339">
        <v>3136</v>
      </c>
    </row>
    <row r="1340" spans="62:89" x14ac:dyDescent="0.25">
      <c r="BJ1340" s="1" t="s">
        <v>2800</v>
      </c>
      <c r="BK1340" s="1" t="s">
        <v>2801</v>
      </c>
      <c r="BL1340" s="1" t="str">
        <f>VLOOKUP(BK1340,INVENTARIOHABITTA[#All],8,FALSE)</f>
        <v>PREMIUM A</v>
      </c>
      <c r="BO1340" s="1" t="s">
        <v>4079</v>
      </c>
      <c r="BP1340" s="1" t="s">
        <v>8982</v>
      </c>
      <c r="BQ1340" s="1" t="s">
        <v>7638</v>
      </c>
      <c r="BR1340" s="1" t="s">
        <v>7650</v>
      </c>
      <c r="BS1340" s="1" t="s">
        <v>22</v>
      </c>
      <c r="BT1340">
        <v>15</v>
      </c>
      <c r="BU1340" s="1" t="s">
        <v>7</v>
      </c>
      <c r="BV1340" s="1" t="s">
        <v>1961</v>
      </c>
      <c r="BW1340">
        <v>180</v>
      </c>
      <c r="BX1340" s="1" t="s">
        <v>7764</v>
      </c>
      <c r="BY1340">
        <v>4480</v>
      </c>
      <c r="BZ1340">
        <v>806400</v>
      </c>
      <c r="CA1340">
        <v>0.25</v>
      </c>
      <c r="CB1340">
        <v>3360</v>
      </c>
      <c r="CC1340">
        <v>604800</v>
      </c>
      <c r="CD1340">
        <v>0.1</v>
      </c>
      <c r="CE1340">
        <v>60480</v>
      </c>
      <c r="CF1340">
        <v>0.1</v>
      </c>
      <c r="CG1340">
        <v>6048</v>
      </c>
      <c r="CH1340">
        <v>54432</v>
      </c>
      <c r="CI1340">
        <v>544320</v>
      </c>
      <c r="CJ1340">
        <v>598752</v>
      </c>
      <c r="CK1340">
        <v>3326.4</v>
      </c>
    </row>
    <row r="1341" spans="62:89" x14ac:dyDescent="0.25">
      <c r="BJ1341" s="1" t="s">
        <v>2802</v>
      </c>
      <c r="BK1341" s="1" t="s">
        <v>2803</v>
      </c>
      <c r="BL1341" s="1" t="str">
        <f>VLOOKUP(BK1341,INVENTARIOHABITTA[#All],8,FALSE)</f>
        <v>PREMIUM A</v>
      </c>
      <c r="BO1341" s="1" t="s">
        <v>4081</v>
      </c>
      <c r="BP1341" s="1" t="s">
        <v>8983</v>
      </c>
      <c r="BQ1341" s="1" t="s">
        <v>7638</v>
      </c>
      <c r="BR1341" s="1" t="s">
        <v>7650</v>
      </c>
      <c r="BS1341" s="1" t="s">
        <v>22</v>
      </c>
      <c r="BT1341">
        <v>16</v>
      </c>
      <c r="BU1341" s="1" t="s">
        <v>7</v>
      </c>
      <c r="BV1341" s="1" t="s">
        <v>1961</v>
      </c>
      <c r="BW1341">
        <v>180</v>
      </c>
      <c r="BX1341" s="1" t="s">
        <v>8496</v>
      </c>
      <c r="BY1341">
        <v>5040</v>
      </c>
      <c r="BZ1341">
        <v>907200</v>
      </c>
      <c r="CA1341">
        <v>0.27</v>
      </c>
      <c r="CB1341">
        <v>3679.2</v>
      </c>
      <c r="CC1341">
        <v>662256</v>
      </c>
      <c r="CD1341">
        <v>0.1</v>
      </c>
      <c r="CE1341">
        <v>66225.600000000006</v>
      </c>
      <c r="CF1341">
        <v>0.1</v>
      </c>
      <c r="CG1341">
        <v>6622.5600000000013</v>
      </c>
      <c r="CH1341">
        <v>59603.040000000008</v>
      </c>
      <c r="CI1341">
        <v>596030.4</v>
      </c>
      <c r="CJ1341">
        <v>655633.44000000006</v>
      </c>
      <c r="CK1341">
        <v>3642.4080000000004</v>
      </c>
    </row>
    <row r="1342" spans="62:89" x14ac:dyDescent="0.25">
      <c r="BJ1342" s="1" t="s">
        <v>2804</v>
      </c>
      <c r="BK1342" s="1" t="s">
        <v>2805</v>
      </c>
      <c r="BL1342" s="1" t="str">
        <f>VLOOKUP(BK1342,INVENTARIOHABITTA[#All],8,FALSE)</f>
        <v xml:space="preserve">ESTANDAR A </v>
      </c>
      <c r="BO1342" s="1" t="s">
        <v>4083</v>
      </c>
      <c r="BP1342" s="1" t="s">
        <v>8984</v>
      </c>
      <c r="BQ1342" s="1" t="s">
        <v>7638</v>
      </c>
      <c r="BR1342" s="1" t="s">
        <v>7650</v>
      </c>
      <c r="BS1342" s="1" t="s">
        <v>22</v>
      </c>
      <c r="BT1342">
        <v>17</v>
      </c>
      <c r="BU1342" s="1" t="s">
        <v>7</v>
      </c>
      <c r="BV1342" s="1" t="s">
        <v>1961</v>
      </c>
      <c r="BW1342">
        <v>180</v>
      </c>
      <c r="BX1342" s="1" t="s">
        <v>7764</v>
      </c>
      <c r="BY1342">
        <v>4480</v>
      </c>
      <c r="BZ1342">
        <v>806400</v>
      </c>
      <c r="CA1342">
        <v>0.25</v>
      </c>
      <c r="CB1342">
        <v>3360</v>
      </c>
      <c r="CC1342">
        <v>604800</v>
      </c>
      <c r="CD1342">
        <v>0.1</v>
      </c>
      <c r="CE1342">
        <v>60480</v>
      </c>
      <c r="CF1342">
        <v>0.1</v>
      </c>
      <c r="CG1342">
        <v>6048</v>
      </c>
      <c r="CH1342">
        <v>54432</v>
      </c>
      <c r="CI1342">
        <v>544320</v>
      </c>
      <c r="CJ1342">
        <v>598752</v>
      </c>
      <c r="CK1342">
        <v>3326.4</v>
      </c>
    </row>
    <row r="1343" spans="62:89" x14ac:dyDescent="0.25">
      <c r="BJ1343" s="1" t="s">
        <v>2806</v>
      </c>
      <c r="BK1343" s="1" t="s">
        <v>2807</v>
      </c>
      <c r="BL1343" s="1" t="str">
        <f>VLOOKUP(BK1343,INVENTARIOHABITTA[#All],8,FALSE)</f>
        <v xml:space="preserve">ESTANDAR A </v>
      </c>
      <c r="BO1343" s="1" t="s">
        <v>4085</v>
      </c>
      <c r="BP1343" s="1" t="s">
        <v>8985</v>
      </c>
      <c r="BQ1343" s="1" t="s">
        <v>7638</v>
      </c>
      <c r="BR1343" s="1" t="s">
        <v>7650</v>
      </c>
      <c r="BS1343" s="1" t="s">
        <v>22</v>
      </c>
      <c r="BT1343">
        <v>18</v>
      </c>
      <c r="BU1343" s="1" t="s">
        <v>7</v>
      </c>
      <c r="BV1343" s="1" t="s">
        <v>1961</v>
      </c>
      <c r="BW1343">
        <v>180</v>
      </c>
      <c r="BX1343" s="1" t="s">
        <v>7764</v>
      </c>
      <c r="BY1343">
        <v>4480</v>
      </c>
      <c r="BZ1343">
        <v>806400</v>
      </c>
      <c r="CA1343">
        <v>0.25</v>
      </c>
      <c r="CB1343">
        <v>3360</v>
      </c>
      <c r="CC1343">
        <v>604800</v>
      </c>
      <c r="CD1343">
        <v>0.1</v>
      </c>
      <c r="CE1343">
        <v>60480</v>
      </c>
      <c r="CF1343">
        <v>0.2</v>
      </c>
      <c r="CG1343">
        <v>12096</v>
      </c>
      <c r="CH1343">
        <v>48384</v>
      </c>
      <c r="CI1343">
        <v>544320</v>
      </c>
      <c r="CJ1343">
        <v>592704</v>
      </c>
      <c r="CK1343">
        <v>3292.8</v>
      </c>
    </row>
    <row r="1344" spans="62:89" x14ac:dyDescent="0.25">
      <c r="BJ1344" s="1" t="s">
        <v>2808</v>
      </c>
      <c r="BK1344" s="1" t="s">
        <v>2809</v>
      </c>
      <c r="BL1344" s="1" t="str">
        <f>VLOOKUP(BK1344,INVENTARIOHABITTA[#All],8,FALSE)</f>
        <v xml:space="preserve">ESTANDAR A </v>
      </c>
      <c r="BO1344" s="1" t="s">
        <v>4087</v>
      </c>
      <c r="BP1344" s="1" t="s">
        <v>8986</v>
      </c>
      <c r="BQ1344" s="1" t="s">
        <v>7638</v>
      </c>
      <c r="BR1344" s="1" t="s">
        <v>7650</v>
      </c>
      <c r="BS1344" s="1" t="s">
        <v>22</v>
      </c>
      <c r="BT1344">
        <v>19</v>
      </c>
      <c r="BU1344" s="1" t="s">
        <v>7</v>
      </c>
      <c r="BV1344" s="1" t="s">
        <v>146</v>
      </c>
      <c r="BW1344">
        <v>180</v>
      </c>
      <c r="BX1344" s="1" t="s">
        <v>7764</v>
      </c>
      <c r="BY1344">
        <v>4700</v>
      </c>
      <c r="BZ1344">
        <v>846000</v>
      </c>
      <c r="CA1344">
        <v>0.25</v>
      </c>
      <c r="CB1344">
        <v>3525</v>
      </c>
      <c r="CC1344">
        <v>634500</v>
      </c>
      <c r="CD1344">
        <v>0.1</v>
      </c>
      <c r="CE1344">
        <v>63450</v>
      </c>
      <c r="CF1344">
        <v>0.1</v>
      </c>
      <c r="CG1344">
        <v>6345</v>
      </c>
      <c r="CH1344">
        <v>57105</v>
      </c>
      <c r="CI1344">
        <v>571050</v>
      </c>
      <c r="CJ1344">
        <v>628155</v>
      </c>
      <c r="CK1344">
        <v>3489.75</v>
      </c>
    </row>
    <row r="1345" spans="62:89" x14ac:dyDescent="0.25">
      <c r="BJ1345" s="1" t="s">
        <v>2810</v>
      </c>
      <c r="BK1345" s="1" t="s">
        <v>2811</v>
      </c>
      <c r="BL1345" s="1" t="str">
        <f>VLOOKUP(BK1345,INVENTARIOHABITTA[#All],8,FALSE)</f>
        <v xml:space="preserve">ESTANDAR A </v>
      </c>
      <c r="BO1345" s="1" t="s">
        <v>4089</v>
      </c>
      <c r="BP1345" s="1" t="s">
        <v>8987</v>
      </c>
      <c r="BQ1345" s="1" t="s">
        <v>7638</v>
      </c>
      <c r="BR1345" s="1" t="s">
        <v>7650</v>
      </c>
      <c r="BS1345" s="1" t="s">
        <v>22</v>
      </c>
      <c r="BT1345">
        <v>20</v>
      </c>
      <c r="BU1345" s="1" t="s">
        <v>7</v>
      </c>
      <c r="BV1345" s="1" t="s">
        <v>146</v>
      </c>
      <c r="BW1345">
        <v>180</v>
      </c>
      <c r="BX1345" s="1" t="s">
        <v>7764</v>
      </c>
      <c r="BY1345">
        <v>4700</v>
      </c>
      <c r="BZ1345">
        <v>846000</v>
      </c>
      <c r="CA1345">
        <v>0.25</v>
      </c>
      <c r="CB1345">
        <v>3525</v>
      </c>
      <c r="CC1345">
        <v>634500</v>
      </c>
      <c r="CD1345">
        <v>0.1</v>
      </c>
      <c r="CE1345">
        <v>63450</v>
      </c>
      <c r="CF1345">
        <v>0.1</v>
      </c>
      <c r="CG1345">
        <v>6345</v>
      </c>
      <c r="CH1345">
        <v>57105</v>
      </c>
      <c r="CI1345">
        <v>571050</v>
      </c>
      <c r="CJ1345">
        <v>628155</v>
      </c>
      <c r="CK1345">
        <v>3489.75</v>
      </c>
    </row>
    <row r="1346" spans="62:89" x14ac:dyDescent="0.25">
      <c r="BJ1346" s="1" t="s">
        <v>2812</v>
      </c>
      <c r="BK1346" s="1" t="s">
        <v>2813</v>
      </c>
      <c r="BL1346" s="1" t="str">
        <f>VLOOKUP(BK1346,INVENTARIOHABITTA[#All],8,FALSE)</f>
        <v xml:space="preserve">ESTANDAR A </v>
      </c>
      <c r="BO1346" s="1" t="s">
        <v>4091</v>
      </c>
      <c r="BP1346" s="1" t="s">
        <v>8988</v>
      </c>
      <c r="BQ1346" s="1" t="s">
        <v>7638</v>
      </c>
      <c r="BR1346" s="1" t="s">
        <v>7650</v>
      </c>
      <c r="BS1346" s="1" t="s">
        <v>22</v>
      </c>
      <c r="BT1346">
        <v>21</v>
      </c>
      <c r="BU1346" s="1" t="s">
        <v>7</v>
      </c>
      <c r="BV1346" s="1" t="s">
        <v>146</v>
      </c>
      <c r="BW1346">
        <v>180</v>
      </c>
      <c r="BX1346" s="1" t="s">
        <v>46</v>
      </c>
      <c r="BY1346">
        <v>6510</v>
      </c>
      <c r="BZ1346">
        <v>1171800</v>
      </c>
      <c r="CA1346">
        <v>0.25</v>
      </c>
      <c r="CB1346">
        <v>4882.5</v>
      </c>
      <c r="CC1346">
        <v>878850</v>
      </c>
      <c r="CD1346">
        <v>0.1</v>
      </c>
      <c r="CE1346">
        <v>87885</v>
      </c>
      <c r="CF1346">
        <v>0.1</v>
      </c>
      <c r="CG1346">
        <v>8788.5</v>
      </c>
      <c r="CH1346">
        <v>79096.5</v>
      </c>
      <c r="CI1346">
        <v>790965</v>
      </c>
      <c r="CJ1346">
        <v>870061.5</v>
      </c>
      <c r="CK1346">
        <v>4833.6750000000002</v>
      </c>
    </row>
    <row r="1347" spans="62:89" x14ac:dyDescent="0.25">
      <c r="BJ1347" s="1" t="s">
        <v>2814</v>
      </c>
      <c r="BK1347" s="1" t="s">
        <v>2815</v>
      </c>
      <c r="BL1347" s="1" t="str">
        <f>VLOOKUP(BK1347,INVENTARIOHABITTA[#All],8,FALSE)</f>
        <v>PREMIUM A</v>
      </c>
      <c r="BP1347" s="1" t="s">
        <v>8988</v>
      </c>
      <c r="BQ1347" s="1" t="s">
        <v>7638</v>
      </c>
      <c r="BR1347" s="1" t="s">
        <v>7650</v>
      </c>
      <c r="BS1347" s="1" t="s">
        <v>22</v>
      </c>
      <c r="BT1347">
        <v>21</v>
      </c>
      <c r="BU1347" s="1" t="s">
        <v>7</v>
      </c>
      <c r="BV1347" s="1" t="s">
        <v>146</v>
      </c>
      <c r="BW1347">
        <v>180</v>
      </c>
      <c r="BX1347" s="1" t="s">
        <v>7764</v>
      </c>
      <c r="BY1347">
        <v>4700</v>
      </c>
      <c r="BZ1347">
        <v>846000</v>
      </c>
      <c r="CA1347">
        <v>0.25</v>
      </c>
      <c r="CB1347">
        <v>3525</v>
      </c>
      <c r="CC1347">
        <v>634500</v>
      </c>
      <c r="CD1347">
        <v>0.1</v>
      </c>
      <c r="CE1347">
        <v>63450</v>
      </c>
      <c r="CF1347">
        <v>0.1</v>
      </c>
      <c r="CG1347">
        <v>6345</v>
      </c>
      <c r="CH1347">
        <v>57105</v>
      </c>
      <c r="CI1347">
        <v>571050</v>
      </c>
      <c r="CJ1347">
        <v>628155</v>
      </c>
      <c r="CK1347">
        <v>3489.75</v>
      </c>
    </row>
    <row r="1348" spans="62:89" x14ac:dyDescent="0.25">
      <c r="BJ1348" s="1" t="s">
        <v>2816</v>
      </c>
      <c r="BK1348" s="1" t="s">
        <v>2817</v>
      </c>
      <c r="BL1348" s="1" t="str">
        <f>VLOOKUP(BK1348,INVENTARIOHABITTA[#All],8,FALSE)</f>
        <v>PREMIUM A</v>
      </c>
      <c r="BO1348" s="1" t="s">
        <v>4093</v>
      </c>
      <c r="BP1348" s="1" t="s">
        <v>8989</v>
      </c>
      <c r="BQ1348" s="1" t="s">
        <v>7638</v>
      </c>
      <c r="BR1348" s="1" t="s">
        <v>7650</v>
      </c>
      <c r="BS1348" s="1" t="s">
        <v>22</v>
      </c>
      <c r="BT1348">
        <v>22</v>
      </c>
      <c r="BU1348" s="1" t="s">
        <v>7</v>
      </c>
      <c r="BV1348" s="1" t="s">
        <v>1961</v>
      </c>
      <c r="BW1348">
        <v>180</v>
      </c>
      <c r="BX1348" s="1" t="s">
        <v>7764</v>
      </c>
      <c r="BY1348">
        <v>4480</v>
      </c>
      <c r="BZ1348">
        <v>806400</v>
      </c>
      <c r="CA1348">
        <v>0.25</v>
      </c>
      <c r="CB1348">
        <v>3360</v>
      </c>
      <c r="CC1348">
        <v>604800</v>
      </c>
      <c r="CD1348">
        <v>0.1</v>
      </c>
      <c r="CE1348">
        <v>60480</v>
      </c>
      <c r="CF1348">
        <v>0.2</v>
      </c>
      <c r="CG1348">
        <v>12096</v>
      </c>
      <c r="CH1348">
        <v>48384</v>
      </c>
      <c r="CI1348">
        <v>544320</v>
      </c>
      <c r="CJ1348">
        <v>592704</v>
      </c>
      <c r="CK1348">
        <v>3292.8</v>
      </c>
    </row>
    <row r="1349" spans="62:89" x14ac:dyDescent="0.25">
      <c r="BJ1349" s="1" t="s">
        <v>2818</v>
      </c>
      <c r="BK1349" s="1" t="s">
        <v>2819</v>
      </c>
      <c r="BL1349" s="1" t="str">
        <f>VLOOKUP(BK1349,INVENTARIOHABITTA[#All],8,FALSE)</f>
        <v xml:space="preserve">ESTANDAR A </v>
      </c>
      <c r="BO1349" s="1" t="s">
        <v>4095</v>
      </c>
      <c r="BP1349" s="1" t="s">
        <v>8990</v>
      </c>
      <c r="BQ1349" s="1" t="s">
        <v>7638</v>
      </c>
      <c r="BR1349" s="1" t="s">
        <v>7650</v>
      </c>
      <c r="BS1349" s="1" t="s">
        <v>22</v>
      </c>
      <c r="BT1349">
        <v>23</v>
      </c>
      <c r="BU1349" s="1" t="s">
        <v>7</v>
      </c>
      <c r="BV1349" s="1" t="s">
        <v>1961</v>
      </c>
      <c r="BW1349">
        <v>180</v>
      </c>
      <c r="BX1349" s="1" t="s">
        <v>7764</v>
      </c>
      <c r="BY1349">
        <v>4480</v>
      </c>
      <c r="BZ1349">
        <v>806400</v>
      </c>
      <c r="CA1349">
        <v>0.25</v>
      </c>
      <c r="CB1349">
        <v>3360</v>
      </c>
      <c r="CC1349">
        <v>604800</v>
      </c>
      <c r="CD1349">
        <v>0.1</v>
      </c>
      <c r="CE1349">
        <v>60480</v>
      </c>
      <c r="CF1349">
        <v>0.2</v>
      </c>
      <c r="CG1349">
        <v>12096</v>
      </c>
      <c r="CH1349">
        <v>48384</v>
      </c>
      <c r="CI1349">
        <v>544320</v>
      </c>
      <c r="CJ1349">
        <v>592704</v>
      </c>
      <c r="CK1349">
        <v>3292.8</v>
      </c>
    </row>
    <row r="1350" spans="62:89" x14ac:dyDescent="0.25">
      <c r="BJ1350" s="1" t="s">
        <v>2820</v>
      </c>
      <c r="BK1350" s="1" t="s">
        <v>2821</v>
      </c>
      <c r="BL1350" s="1" t="str">
        <f>VLOOKUP(BK1350,INVENTARIOHABITTA[#All],8,FALSE)</f>
        <v xml:space="preserve">ESTANDAR A </v>
      </c>
      <c r="BO1350" s="1" t="s">
        <v>4097</v>
      </c>
      <c r="BP1350" s="1" t="s">
        <v>8991</v>
      </c>
      <c r="BQ1350" s="1" t="s">
        <v>7638</v>
      </c>
      <c r="BR1350" s="1" t="s">
        <v>7650</v>
      </c>
      <c r="BS1350" s="1" t="s">
        <v>22</v>
      </c>
      <c r="BT1350">
        <v>24</v>
      </c>
      <c r="BU1350" s="1" t="s">
        <v>7</v>
      </c>
      <c r="BV1350" s="1" t="s">
        <v>1961</v>
      </c>
      <c r="BW1350">
        <v>180</v>
      </c>
      <c r="BX1350" s="1" t="s">
        <v>7764</v>
      </c>
      <c r="BY1350">
        <v>4480</v>
      </c>
      <c r="BZ1350">
        <v>806400</v>
      </c>
      <c r="CA1350">
        <v>0.25</v>
      </c>
      <c r="CB1350">
        <v>3360</v>
      </c>
      <c r="CC1350">
        <v>604800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604800</v>
      </c>
      <c r="CJ1350">
        <v>604800</v>
      </c>
      <c r="CK1350">
        <v>3360</v>
      </c>
    </row>
    <row r="1351" spans="62:89" x14ac:dyDescent="0.25">
      <c r="BJ1351" s="1" t="s">
        <v>2822</v>
      </c>
      <c r="BK1351" s="1" t="s">
        <v>2823</v>
      </c>
      <c r="BL1351" s="1" t="str">
        <f>VLOOKUP(BK1351,INVENTARIOHABITTA[#All],8,FALSE)</f>
        <v xml:space="preserve">ESTANDAR A </v>
      </c>
      <c r="BO1351" s="1" t="s">
        <v>4099</v>
      </c>
      <c r="BP1351" s="1" t="s">
        <v>8992</v>
      </c>
      <c r="BQ1351" s="1" t="s">
        <v>7638</v>
      </c>
      <c r="BR1351" s="1" t="s">
        <v>7650</v>
      </c>
      <c r="BS1351" s="1" t="s">
        <v>22</v>
      </c>
      <c r="BT1351">
        <v>25</v>
      </c>
      <c r="BU1351" s="1" t="s">
        <v>7</v>
      </c>
      <c r="BV1351" s="1" t="s">
        <v>1961</v>
      </c>
      <c r="BW1351">
        <v>180</v>
      </c>
      <c r="BX1351" s="1" t="s">
        <v>7764</v>
      </c>
      <c r="BY1351">
        <v>4480</v>
      </c>
      <c r="BZ1351">
        <v>806400</v>
      </c>
      <c r="CA1351">
        <v>0.2</v>
      </c>
      <c r="CB1351">
        <v>3584</v>
      </c>
      <c r="CC1351">
        <v>645120</v>
      </c>
      <c r="CD1351">
        <v>0.1</v>
      </c>
      <c r="CE1351">
        <v>64512</v>
      </c>
      <c r="CF1351">
        <v>0</v>
      </c>
      <c r="CG1351">
        <v>0</v>
      </c>
      <c r="CH1351">
        <v>64512</v>
      </c>
      <c r="CI1351">
        <v>580608</v>
      </c>
      <c r="CJ1351">
        <v>645120</v>
      </c>
      <c r="CK1351">
        <v>3584</v>
      </c>
    </row>
    <row r="1352" spans="62:89" x14ac:dyDescent="0.25">
      <c r="BJ1352" s="1" t="s">
        <v>2824</v>
      </c>
      <c r="BK1352" s="1" t="s">
        <v>2825</v>
      </c>
      <c r="BL1352" s="1" t="str">
        <f>VLOOKUP(BK1352,INVENTARIOHABITTA[#All],8,FALSE)</f>
        <v xml:space="preserve">ESTANDAR A </v>
      </c>
      <c r="BO1352" s="1" t="s">
        <v>4101</v>
      </c>
      <c r="BP1352" s="1" t="s">
        <v>8993</v>
      </c>
      <c r="BQ1352" s="1" t="s">
        <v>7638</v>
      </c>
      <c r="BR1352" s="1" t="s">
        <v>7650</v>
      </c>
      <c r="BS1352" s="1" t="s">
        <v>22</v>
      </c>
      <c r="BT1352">
        <v>26</v>
      </c>
      <c r="BU1352" s="1" t="s">
        <v>7</v>
      </c>
      <c r="BV1352" s="1" t="s">
        <v>1961</v>
      </c>
      <c r="BW1352">
        <v>180</v>
      </c>
      <c r="BX1352" s="1" t="s">
        <v>7764</v>
      </c>
      <c r="BY1352">
        <v>4480</v>
      </c>
      <c r="BZ1352">
        <v>806400</v>
      </c>
      <c r="CA1352">
        <v>0.25</v>
      </c>
      <c r="CB1352">
        <v>3360</v>
      </c>
      <c r="CC1352">
        <v>604800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604800</v>
      </c>
      <c r="CJ1352">
        <v>604800</v>
      </c>
      <c r="CK1352">
        <v>3360</v>
      </c>
    </row>
    <row r="1353" spans="62:89" x14ac:dyDescent="0.25">
      <c r="BJ1353" s="1" t="s">
        <v>2826</v>
      </c>
      <c r="BK1353" s="1" t="s">
        <v>2827</v>
      </c>
      <c r="BL1353" s="1" t="str">
        <f>VLOOKUP(BK1353,INVENTARIOHABITTA[#All],8,FALSE)</f>
        <v xml:space="preserve">ESTANDAR A </v>
      </c>
      <c r="BO1353" s="1" t="s">
        <v>4103</v>
      </c>
      <c r="BP1353" s="1" t="s">
        <v>8994</v>
      </c>
      <c r="BQ1353" s="1" t="s">
        <v>7638</v>
      </c>
      <c r="BR1353" s="1" t="s">
        <v>7650</v>
      </c>
      <c r="BS1353" s="1" t="s">
        <v>22</v>
      </c>
      <c r="BT1353">
        <v>27</v>
      </c>
      <c r="BU1353" s="1" t="s">
        <v>7</v>
      </c>
      <c r="BV1353" s="1" t="s">
        <v>1961</v>
      </c>
      <c r="BW1353">
        <v>180</v>
      </c>
      <c r="BX1353" s="1" t="s">
        <v>7764</v>
      </c>
      <c r="BY1353">
        <v>4480</v>
      </c>
      <c r="BZ1353">
        <v>806400</v>
      </c>
      <c r="CA1353">
        <v>0.25</v>
      </c>
      <c r="CB1353">
        <v>3360</v>
      </c>
      <c r="CC1353">
        <v>604800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604800</v>
      </c>
      <c r="CJ1353">
        <v>604800</v>
      </c>
      <c r="CK1353">
        <v>3360</v>
      </c>
    </row>
    <row r="1354" spans="62:89" x14ac:dyDescent="0.25">
      <c r="BJ1354" s="1" t="s">
        <v>2828</v>
      </c>
      <c r="BK1354" s="1" t="s">
        <v>2829</v>
      </c>
      <c r="BL1354" s="1" t="str">
        <f>VLOOKUP(BK1354,INVENTARIOHABITTA[#All],8,FALSE)</f>
        <v>PREMIUM A</v>
      </c>
      <c r="BO1354" s="1" t="s">
        <v>4105</v>
      </c>
      <c r="BP1354" s="1" t="s">
        <v>8995</v>
      </c>
      <c r="BQ1354" s="1" t="s">
        <v>7638</v>
      </c>
      <c r="BR1354" s="1" t="s">
        <v>7650</v>
      </c>
      <c r="BS1354" s="1" t="s">
        <v>22</v>
      </c>
      <c r="BT1354">
        <v>28</v>
      </c>
      <c r="BU1354" s="1" t="s">
        <v>7</v>
      </c>
      <c r="BV1354" s="1" t="s">
        <v>1961</v>
      </c>
      <c r="BW1354">
        <v>180</v>
      </c>
      <c r="BX1354" s="1" t="s">
        <v>7764</v>
      </c>
      <c r="BY1354">
        <v>4480</v>
      </c>
      <c r="BZ1354">
        <v>806400</v>
      </c>
      <c r="CA1354">
        <v>0.2</v>
      </c>
      <c r="CB1354">
        <v>3584</v>
      </c>
      <c r="CC1354">
        <v>645120</v>
      </c>
      <c r="CD1354">
        <v>0.1</v>
      </c>
      <c r="CE1354">
        <v>64512</v>
      </c>
      <c r="CF1354">
        <v>0</v>
      </c>
      <c r="CG1354">
        <v>0</v>
      </c>
      <c r="CH1354">
        <v>64512</v>
      </c>
      <c r="CI1354">
        <v>580608</v>
      </c>
      <c r="CJ1354">
        <v>645120</v>
      </c>
      <c r="CK1354">
        <v>3584</v>
      </c>
    </row>
    <row r="1355" spans="62:89" x14ac:dyDescent="0.25">
      <c r="BJ1355" s="1" t="s">
        <v>2830</v>
      </c>
      <c r="BK1355" s="1" t="s">
        <v>2831</v>
      </c>
      <c r="BL1355" s="1" t="str">
        <f>VLOOKUP(BK1355,INVENTARIOHABITTA[#All],8,FALSE)</f>
        <v>PREMIUM A</v>
      </c>
      <c r="BO1355" s="1" t="s">
        <v>4107</v>
      </c>
      <c r="BP1355" s="1" t="s">
        <v>8996</v>
      </c>
      <c r="BQ1355" s="1" t="s">
        <v>7638</v>
      </c>
      <c r="BR1355" s="1" t="s">
        <v>7650</v>
      </c>
      <c r="BS1355" s="1" t="s">
        <v>22</v>
      </c>
      <c r="BT1355">
        <v>29</v>
      </c>
      <c r="BU1355" s="1" t="s">
        <v>7</v>
      </c>
      <c r="BV1355" s="1" t="s">
        <v>1961</v>
      </c>
      <c r="BW1355">
        <v>180</v>
      </c>
      <c r="BX1355" s="1" t="s">
        <v>7764</v>
      </c>
      <c r="BY1355">
        <v>4800</v>
      </c>
      <c r="BZ1355">
        <v>864000</v>
      </c>
      <c r="CA1355">
        <v>0.25</v>
      </c>
      <c r="CB1355">
        <v>3600</v>
      </c>
      <c r="CC1355">
        <v>648000</v>
      </c>
      <c r="CD1355">
        <v>0.1</v>
      </c>
      <c r="CE1355">
        <v>64800</v>
      </c>
      <c r="CF1355">
        <v>0.1</v>
      </c>
      <c r="CG1355">
        <v>6480</v>
      </c>
      <c r="CH1355">
        <v>58320</v>
      </c>
      <c r="CI1355">
        <v>583200</v>
      </c>
      <c r="CJ1355">
        <v>641520</v>
      </c>
      <c r="CK1355">
        <v>3564</v>
      </c>
    </row>
    <row r="1356" spans="62:89" x14ac:dyDescent="0.25">
      <c r="BJ1356" s="1" t="s">
        <v>2832</v>
      </c>
      <c r="BK1356" s="1" t="s">
        <v>2833</v>
      </c>
      <c r="BL1356" s="1" t="str">
        <f>VLOOKUP(BK1356,INVENTARIOHABITTA[#All],8,FALSE)</f>
        <v xml:space="preserve">ESTANDAR A </v>
      </c>
      <c r="BO1356" s="1" t="s">
        <v>4109</v>
      </c>
      <c r="BP1356" s="1" t="s">
        <v>8997</v>
      </c>
      <c r="BQ1356" s="1" t="s">
        <v>7638</v>
      </c>
      <c r="BR1356" s="1" t="s">
        <v>7650</v>
      </c>
      <c r="BS1356" s="1" t="s">
        <v>22</v>
      </c>
      <c r="BT1356">
        <v>30</v>
      </c>
      <c r="BU1356" s="1" t="s">
        <v>7</v>
      </c>
      <c r="BV1356" s="1" t="s">
        <v>1961</v>
      </c>
      <c r="BW1356">
        <v>180</v>
      </c>
      <c r="BX1356" s="1" t="s">
        <v>46</v>
      </c>
      <c r="BY1356">
        <v>6060</v>
      </c>
      <c r="BZ1356">
        <v>1090800</v>
      </c>
      <c r="CA1356">
        <v>0.25</v>
      </c>
      <c r="CB1356">
        <v>4545</v>
      </c>
      <c r="CC1356">
        <v>818100</v>
      </c>
      <c r="CD1356">
        <v>0.1</v>
      </c>
      <c r="CE1356">
        <v>81810</v>
      </c>
      <c r="CF1356">
        <v>0.1</v>
      </c>
      <c r="CG1356">
        <v>8181</v>
      </c>
      <c r="CH1356">
        <v>73629</v>
      </c>
      <c r="CI1356">
        <v>736290</v>
      </c>
      <c r="CJ1356">
        <v>809919</v>
      </c>
      <c r="CK1356">
        <v>4499.55</v>
      </c>
    </row>
    <row r="1357" spans="62:89" x14ac:dyDescent="0.25">
      <c r="BJ1357" s="1" t="s">
        <v>2834</v>
      </c>
      <c r="BK1357" s="1" t="s">
        <v>2835</v>
      </c>
      <c r="BL1357" s="1" t="str">
        <f>VLOOKUP(BK1357,INVENTARIOHABITTA[#All],8,FALSE)</f>
        <v xml:space="preserve">ESTANDAR A </v>
      </c>
      <c r="BP1357" s="1" t="s">
        <v>8997</v>
      </c>
      <c r="BQ1357" s="1" t="s">
        <v>7638</v>
      </c>
      <c r="BR1357" s="1" t="s">
        <v>7650</v>
      </c>
      <c r="BS1357" s="1" t="s">
        <v>22</v>
      </c>
      <c r="BT1357">
        <v>30</v>
      </c>
      <c r="BU1357" s="1" t="s">
        <v>7</v>
      </c>
      <c r="BV1357" s="1" t="s">
        <v>1961</v>
      </c>
      <c r="BW1357">
        <v>180</v>
      </c>
      <c r="BX1357" s="1" t="s">
        <v>7764</v>
      </c>
      <c r="BY1357">
        <v>4480</v>
      </c>
      <c r="BZ1357">
        <v>806400</v>
      </c>
      <c r="CA1357">
        <v>0.25</v>
      </c>
      <c r="CB1357">
        <v>3360</v>
      </c>
      <c r="CC1357">
        <v>604800</v>
      </c>
      <c r="CD1357">
        <v>0.1</v>
      </c>
      <c r="CE1357">
        <v>60480</v>
      </c>
      <c r="CF1357">
        <v>0.1</v>
      </c>
      <c r="CG1357">
        <v>6048</v>
      </c>
      <c r="CH1357">
        <v>54432</v>
      </c>
      <c r="CI1357">
        <v>544320</v>
      </c>
      <c r="CJ1357">
        <v>598752</v>
      </c>
      <c r="CK1357">
        <v>3326.4</v>
      </c>
    </row>
    <row r="1358" spans="62:89" x14ac:dyDescent="0.25">
      <c r="BJ1358" s="1" t="s">
        <v>2836</v>
      </c>
      <c r="BK1358" s="1" t="s">
        <v>2837</v>
      </c>
      <c r="BL1358" s="1" t="str">
        <f>VLOOKUP(BK1358,INVENTARIOHABITTA[#All],8,FALSE)</f>
        <v xml:space="preserve">ESTANDAR A </v>
      </c>
      <c r="BO1358" s="1" t="s">
        <v>4111</v>
      </c>
      <c r="BP1358" s="1" t="s">
        <v>8998</v>
      </c>
      <c r="BQ1358" s="1" t="s">
        <v>7638</v>
      </c>
      <c r="BR1358" s="1" t="s">
        <v>7650</v>
      </c>
      <c r="BS1358" s="1" t="s">
        <v>22</v>
      </c>
      <c r="BT1358">
        <v>31</v>
      </c>
      <c r="BU1358" s="1" t="s">
        <v>7</v>
      </c>
      <c r="BV1358" s="1" t="s">
        <v>171</v>
      </c>
      <c r="BW1358">
        <v>276.31</v>
      </c>
      <c r="BX1358" s="1" t="s">
        <v>7764</v>
      </c>
      <c r="BY1358">
        <v>4700</v>
      </c>
      <c r="BZ1358">
        <v>1298657</v>
      </c>
      <c r="CA1358">
        <v>0.25</v>
      </c>
      <c r="CB1358">
        <v>3525</v>
      </c>
      <c r="CC1358">
        <v>973992.75</v>
      </c>
      <c r="CD1358">
        <v>0.1</v>
      </c>
      <c r="CE1358">
        <v>97399.275000000009</v>
      </c>
      <c r="CF1358">
        <v>0.1</v>
      </c>
      <c r="CG1358">
        <v>9739.9275000000016</v>
      </c>
      <c r="CH1358">
        <v>87659.347500000003</v>
      </c>
      <c r="CI1358">
        <v>876593.46499999997</v>
      </c>
      <c r="CJ1358">
        <v>964252.8125</v>
      </c>
      <c r="CK1358">
        <v>3489.7499638087656</v>
      </c>
    </row>
    <row r="1359" spans="62:89" x14ac:dyDescent="0.25">
      <c r="BJ1359" s="1" t="s">
        <v>2838</v>
      </c>
      <c r="BK1359" s="1" t="s">
        <v>2839</v>
      </c>
      <c r="BL1359" s="1" t="str">
        <f>VLOOKUP(BK1359,INVENTARIOHABITTA[#All],8,FALSE)</f>
        <v xml:space="preserve">ESTANDAR A </v>
      </c>
      <c r="BO1359" s="1" t="s">
        <v>4113</v>
      </c>
      <c r="BP1359" s="1" t="s">
        <v>8999</v>
      </c>
      <c r="BQ1359" s="1" t="s">
        <v>7638</v>
      </c>
      <c r="BR1359" s="1" t="s">
        <v>7650</v>
      </c>
      <c r="BS1359" s="1" t="s">
        <v>22</v>
      </c>
      <c r="BT1359">
        <v>32</v>
      </c>
      <c r="BU1359" s="1" t="s">
        <v>7</v>
      </c>
      <c r="BV1359" s="1" t="s">
        <v>171</v>
      </c>
      <c r="BW1359">
        <v>200</v>
      </c>
      <c r="BX1359" s="1" t="s">
        <v>7764</v>
      </c>
      <c r="BY1359">
        <v>4700</v>
      </c>
      <c r="BZ1359">
        <v>940000</v>
      </c>
      <c r="CA1359">
        <v>0.25</v>
      </c>
      <c r="CB1359">
        <v>3525</v>
      </c>
      <c r="CC1359">
        <v>705000</v>
      </c>
      <c r="CD1359">
        <v>0.1</v>
      </c>
      <c r="CE1359">
        <v>70500</v>
      </c>
      <c r="CF1359">
        <v>0.2</v>
      </c>
      <c r="CG1359">
        <v>14100</v>
      </c>
      <c r="CH1359">
        <v>56400</v>
      </c>
      <c r="CI1359">
        <v>634500</v>
      </c>
      <c r="CJ1359">
        <v>690900</v>
      </c>
      <c r="CK1359">
        <v>3454.5</v>
      </c>
    </row>
    <row r="1360" spans="62:89" x14ac:dyDescent="0.25">
      <c r="BJ1360" s="1" t="s">
        <v>2840</v>
      </c>
      <c r="BK1360" s="1" t="s">
        <v>2841</v>
      </c>
      <c r="BL1360" s="1" t="str">
        <f>VLOOKUP(BK1360,INVENTARIOHABITTA[#All],8,FALSE)</f>
        <v xml:space="preserve">ESTANDAR A </v>
      </c>
      <c r="BP1360" s="1" t="s">
        <v>8999</v>
      </c>
      <c r="BQ1360" s="1" t="s">
        <v>7638</v>
      </c>
      <c r="BR1360" s="1" t="s">
        <v>7650</v>
      </c>
      <c r="BS1360" s="1" t="s">
        <v>22</v>
      </c>
      <c r="BT1360">
        <v>32</v>
      </c>
      <c r="BU1360" s="1" t="s">
        <v>7</v>
      </c>
      <c r="BV1360" s="1" t="s">
        <v>171</v>
      </c>
      <c r="BW1360">
        <v>200</v>
      </c>
      <c r="BX1360" s="1" t="s">
        <v>7764</v>
      </c>
      <c r="BY1360">
        <v>4700</v>
      </c>
      <c r="BZ1360">
        <v>940000</v>
      </c>
      <c r="CA1360">
        <v>0.25</v>
      </c>
      <c r="CB1360">
        <v>3525</v>
      </c>
      <c r="CC1360">
        <v>705000</v>
      </c>
      <c r="CD1360">
        <v>0.1</v>
      </c>
      <c r="CE1360">
        <v>70500</v>
      </c>
      <c r="CF1360">
        <v>0.2</v>
      </c>
      <c r="CG1360">
        <v>14100</v>
      </c>
      <c r="CH1360">
        <v>56400</v>
      </c>
      <c r="CI1360">
        <v>634500</v>
      </c>
      <c r="CJ1360">
        <v>690900</v>
      </c>
      <c r="CK1360">
        <v>3454.5</v>
      </c>
    </row>
    <row r="1361" spans="62:89" x14ac:dyDescent="0.25">
      <c r="BJ1361" s="1" t="s">
        <v>2842</v>
      </c>
      <c r="BK1361" s="1" t="s">
        <v>2843</v>
      </c>
      <c r="BL1361" s="1" t="str">
        <f>VLOOKUP(BK1361,INVENTARIOHABITTA[#All],8,FALSE)</f>
        <v>PREMIUM A</v>
      </c>
      <c r="BO1361" s="1" t="s">
        <v>4115</v>
      </c>
      <c r="BP1361" s="1" t="s">
        <v>9000</v>
      </c>
      <c r="BQ1361" s="1" t="s">
        <v>7638</v>
      </c>
      <c r="BR1361" s="1" t="s">
        <v>7650</v>
      </c>
      <c r="BS1361" s="1" t="s">
        <v>22</v>
      </c>
      <c r="BT1361">
        <v>33</v>
      </c>
      <c r="BU1361" s="1" t="s">
        <v>7</v>
      </c>
      <c r="BV1361" s="1" t="s">
        <v>260</v>
      </c>
      <c r="BW1361">
        <v>200</v>
      </c>
      <c r="BX1361" s="1" t="s">
        <v>7764</v>
      </c>
      <c r="BY1361">
        <v>4480</v>
      </c>
      <c r="BZ1361">
        <v>896000</v>
      </c>
      <c r="CA1361">
        <v>0.3</v>
      </c>
      <c r="CB1361">
        <v>3136</v>
      </c>
      <c r="CC1361">
        <v>627200</v>
      </c>
      <c r="CD1361">
        <v>0.11594387755102041</v>
      </c>
      <c r="CE1361">
        <v>72720</v>
      </c>
      <c r="CF1361">
        <v>0</v>
      </c>
      <c r="CG1361">
        <v>0</v>
      </c>
      <c r="CH1361">
        <v>72720</v>
      </c>
      <c r="CI1361">
        <v>554480</v>
      </c>
      <c r="CJ1361">
        <v>627200</v>
      </c>
      <c r="CK1361">
        <v>3136</v>
      </c>
    </row>
    <row r="1362" spans="62:89" x14ac:dyDescent="0.25">
      <c r="BJ1362" s="1" t="s">
        <v>2844</v>
      </c>
      <c r="BK1362" s="1" t="s">
        <v>2845</v>
      </c>
      <c r="BL1362" s="1" t="str">
        <f>VLOOKUP(BK1362,INVENTARIOHABITTA[#All],8,FALSE)</f>
        <v>PREMIUM A</v>
      </c>
      <c r="BO1362" s="1" t="s">
        <v>4117</v>
      </c>
      <c r="BP1362" s="1" t="s">
        <v>9001</v>
      </c>
      <c r="BQ1362" s="1" t="s">
        <v>7638</v>
      </c>
      <c r="BR1362" s="1" t="s">
        <v>7650</v>
      </c>
      <c r="BS1362" s="1" t="s">
        <v>22</v>
      </c>
      <c r="BT1362">
        <v>34</v>
      </c>
      <c r="BU1362" s="1" t="s">
        <v>7</v>
      </c>
      <c r="BV1362" s="1" t="s">
        <v>260</v>
      </c>
      <c r="BW1362">
        <v>200</v>
      </c>
      <c r="BX1362" s="1" t="s">
        <v>7764</v>
      </c>
      <c r="BY1362">
        <v>4480</v>
      </c>
      <c r="BZ1362">
        <v>896000</v>
      </c>
      <c r="CA1362">
        <v>0.25</v>
      </c>
      <c r="CB1362">
        <v>3360</v>
      </c>
      <c r="CC1362">
        <v>672000</v>
      </c>
      <c r="CD1362">
        <v>0.1</v>
      </c>
      <c r="CE1362">
        <v>67200</v>
      </c>
      <c r="CF1362">
        <v>0.1</v>
      </c>
      <c r="CG1362">
        <v>6720</v>
      </c>
      <c r="CH1362">
        <v>60480</v>
      </c>
      <c r="CI1362">
        <v>604800</v>
      </c>
      <c r="CJ1362">
        <v>665280</v>
      </c>
      <c r="CK1362">
        <v>3326.4</v>
      </c>
    </row>
    <row r="1363" spans="62:89" x14ac:dyDescent="0.25">
      <c r="BJ1363" s="1" t="s">
        <v>2846</v>
      </c>
      <c r="BK1363" s="1" t="s">
        <v>2847</v>
      </c>
      <c r="BL1363" s="1" t="str">
        <f>VLOOKUP(BK1363,INVENTARIOHABITTA[#All],8,FALSE)</f>
        <v xml:space="preserve">ESTANDAR A </v>
      </c>
      <c r="BO1363" s="1" t="s">
        <v>4119</v>
      </c>
      <c r="BP1363" s="1" t="s">
        <v>9002</v>
      </c>
      <c r="BQ1363" s="1" t="s">
        <v>7638</v>
      </c>
      <c r="BR1363" s="1" t="s">
        <v>7650</v>
      </c>
      <c r="BS1363" s="1" t="s">
        <v>22</v>
      </c>
      <c r="BT1363">
        <v>35</v>
      </c>
      <c r="BU1363" s="1" t="s">
        <v>7</v>
      </c>
      <c r="BV1363" s="1" t="s">
        <v>260</v>
      </c>
      <c r="BW1363">
        <v>200</v>
      </c>
      <c r="BX1363" s="1" t="s">
        <v>7764</v>
      </c>
      <c r="BY1363">
        <v>4480</v>
      </c>
      <c r="BZ1363">
        <v>896000</v>
      </c>
      <c r="CA1363">
        <v>0.25</v>
      </c>
      <c r="CB1363">
        <v>3360</v>
      </c>
      <c r="CC1363">
        <v>672000</v>
      </c>
      <c r="CD1363">
        <v>0.1</v>
      </c>
      <c r="CE1363">
        <v>67200</v>
      </c>
      <c r="CF1363">
        <v>0.1</v>
      </c>
      <c r="CG1363">
        <v>6720</v>
      </c>
      <c r="CH1363">
        <v>60480</v>
      </c>
      <c r="CI1363">
        <v>604800</v>
      </c>
      <c r="CJ1363">
        <v>665280</v>
      </c>
      <c r="CK1363">
        <v>3326.4</v>
      </c>
    </row>
    <row r="1364" spans="62:89" x14ac:dyDescent="0.25">
      <c r="BJ1364" s="1" t="s">
        <v>2848</v>
      </c>
      <c r="BK1364" s="1" t="s">
        <v>2849</v>
      </c>
      <c r="BL1364" s="1" t="str">
        <f>VLOOKUP(BK1364,INVENTARIOHABITTA[#All],8,FALSE)</f>
        <v xml:space="preserve">ESTANDAR A </v>
      </c>
      <c r="BO1364" s="1" t="s">
        <v>4121</v>
      </c>
      <c r="BP1364" s="1" t="s">
        <v>9003</v>
      </c>
      <c r="BQ1364" s="1" t="s">
        <v>7638</v>
      </c>
      <c r="BR1364" s="1" t="s">
        <v>7650</v>
      </c>
      <c r="BS1364" s="1" t="s">
        <v>22</v>
      </c>
      <c r="BT1364">
        <v>36</v>
      </c>
      <c r="BU1364" s="1" t="s">
        <v>7</v>
      </c>
      <c r="BV1364" s="1" t="s">
        <v>260</v>
      </c>
      <c r="BW1364">
        <v>200</v>
      </c>
      <c r="BX1364" s="1" t="s">
        <v>7764</v>
      </c>
      <c r="BY1364">
        <v>4480</v>
      </c>
      <c r="BZ1364">
        <v>896000</v>
      </c>
      <c r="CA1364">
        <v>0.25</v>
      </c>
      <c r="CB1364">
        <v>3360</v>
      </c>
      <c r="CC1364">
        <v>672000</v>
      </c>
      <c r="CD1364">
        <v>0.1</v>
      </c>
      <c r="CE1364">
        <v>67200</v>
      </c>
      <c r="CF1364">
        <v>0.1</v>
      </c>
      <c r="CG1364">
        <v>6720</v>
      </c>
      <c r="CH1364">
        <v>60480</v>
      </c>
      <c r="CI1364">
        <v>604800</v>
      </c>
      <c r="CJ1364">
        <v>665280</v>
      </c>
      <c r="CK1364">
        <v>3326.4</v>
      </c>
    </row>
    <row r="1365" spans="62:89" x14ac:dyDescent="0.25">
      <c r="BJ1365" s="1" t="s">
        <v>2850</v>
      </c>
      <c r="BK1365" s="1" t="s">
        <v>2851</v>
      </c>
      <c r="BL1365" s="1" t="str">
        <f>VLOOKUP(BK1365,INVENTARIOHABITTA[#All],8,FALSE)</f>
        <v xml:space="preserve">ESTANDAR A </v>
      </c>
      <c r="BO1365" s="1" t="s">
        <v>4123</v>
      </c>
      <c r="BP1365" s="1" t="s">
        <v>9004</v>
      </c>
      <c r="BQ1365" s="1" t="s">
        <v>7638</v>
      </c>
      <c r="BR1365" s="1" t="s">
        <v>7650</v>
      </c>
      <c r="BS1365" s="1" t="s">
        <v>22</v>
      </c>
      <c r="BT1365">
        <v>37</v>
      </c>
      <c r="BU1365" s="1" t="s">
        <v>7</v>
      </c>
      <c r="BV1365" s="1" t="s">
        <v>260</v>
      </c>
      <c r="BW1365">
        <v>200</v>
      </c>
      <c r="BX1365" s="1" t="s">
        <v>46</v>
      </c>
      <c r="BY1365">
        <v>6060</v>
      </c>
      <c r="BZ1365">
        <v>1212000</v>
      </c>
      <c r="CA1365">
        <v>0.25</v>
      </c>
      <c r="CB1365">
        <v>4545</v>
      </c>
      <c r="CC1365">
        <v>909000</v>
      </c>
      <c r="CD1365">
        <v>0.1</v>
      </c>
      <c r="CE1365">
        <v>90900</v>
      </c>
      <c r="CF1365">
        <v>0.1</v>
      </c>
      <c r="CG1365">
        <v>9090</v>
      </c>
      <c r="CH1365">
        <v>81810</v>
      </c>
      <c r="CI1365">
        <v>818100</v>
      </c>
      <c r="CJ1365">
        <v>899910</v>
      </c>
      <c r="CK1365">
        <v>4499.55</v>
      </c>
    </row>
    <row r="1366" spans="62:89" x14ac:dyDescent="0.25">
      <c r="BJ1366" s="1" t="s">
        <v>2852</v>
      </c>
      <c r="BK1366" s="1" t="s">
        <v>2853</v>
      </c>
      <c r="BL1366" s="1" t="str">
        <f>VLOOKUP(BK1366,INVENTARIOHABITTA[#All],8,FALSE)</f>
        <v xml:space="preserve">ESTANDAR A </v>
      </c>
      <c r="BP1366" s="1" t="s">
        <v>9004</v>
      </c>
      <c r="BQ1366" s="1" t="s">
        <v>7638</v>
      </c>
      <c r="BR1366" s="1" t="s">
        <v>7650</v>
      </c>
      <c r="BS1366" s="1" t="s">
        <v>22</v>
      </c>
      <c r="BT1366">
        <v>37</v>
      </c>
      <c r="BU1366" s="1" t="s">
        <v>7</v>
      </c>
      <c r="BV1366" s="1" t="s">
        <v>260</v>
      </c>
      <c r="BW1366">
        <v>200</v>
      </c>
      <c r="BX1366" s="1" t="s">
        <v>7764</v>
      </c>
      <c r="BY1366">
        <v>4480</v>
      </c>
      <c r="BZ1366">
        <v>896000</v>
      </c>
      <c r="CA1366">
        <v>0.25</v>
      </c>
      <c r="CB1366">
        <v>3360</v>
      </c>
      <c r="CC1366">
        <v>672000</v>
      </c>
      <c r="CD1366">
        <v>0.1</v>
      </c>
      <c r="CE1366">
        <v>67200</v>
      </c>
      <c r="CF1366">
        <v>0.1</v>
      </c>
      <c r="CG1366">
        <v>6720</v>
      </c>
      <c r="CH1366">
        <v>60480</v>
      </c>
      <c r="CI1366">
        <v>604800</v>
      </c>
      <c r="CJ1366">
        <v>665280</v>
      </c>
      <c r="CK1366">
        <v>3326.4</v>
      </c>
    </row>
    <row r="1367" spans="62:89" x14ac:dyDescent="0.25">
      <c r="BJ1367" s="1" t="s">
        <v>2854</v>
      </c>
      <c r="BK1367" s="1" t="s">
        <v>2855</v>
      </c>
      <c r="BL1367" s="1" t="str">
        <f>VLOOKUP(BK1367,INVENTARIOHABITTA[#All],8,FALSE)</f>
        <v xml:space="preserve">ESTANDAR A </v>
      </c>
      <c r="BO1367" s="1" t="s">
        <v>4125</v>
      </c>
      <c r="BP1367" s="1" t="s">
        <v>9005</v>
      </c>
      <c r="BQ1367" s="1" t="s">
        <v>7638</v>
      </c>
      <c r="BR1367" s="1" t="s">
        <v>7650</v>
      </c>
      <c r="BS1367" s="1" t="s">
        <v>22</v>
      </c>
      <c r="BT1367">
        <v>38</v>
      </c>
      <c r="BU1367" s="1" t="s">
        <v>7</v>
      </c>
      <c r="BV1367" s="1" t="s">
        <v>260</v>
      </c>
      <c r="BW1367">
        <v>200</v>
      </c>
      <c r="BX1367" s="1" t="s">
        <v>7764</v>
      </c>
      <c r="BY1367">
        <v>4480</v>
      </c>
      <c r="BZ1367">
        <v>896000</v>
      </c>
      <c r="CA1367">
        <v>0.25</v>
      </c>
      <c r="CB1367">
        <v>3360</v>
      </c>
      <c r="CC1367">
        <v>672000</v>
      </c>
      <c r="CD1367">
        <v>0.1</v>
      </c>
      <c r="CE1367">
        <v>67200</v>
      </c>
      <c r="CF1367">
        <v>0.1</v>
      </c>
      <c r="CG1367">
        <v>6720</v>
      </c>
      <c r="CH1367">
        <v>60480</v>
      </c>
      <c r="CI1367">
        <v>604800</v>
      </c>
      <c r="CJ1367">
        <v>665280</v>
      </c>
      <c r="CK1367">
        <v>3326.4</v>
      </c>
    </row>
    <row r="1368" spans="62:89" x14ac:dyDescent="0.25">
      <c r="BJ1368" s="1" t="s">
        <v>2856</v>
      </c>
      <c r="BK1368" s="1" t="s">
        <v>2857</v>
      </c>
      <c r="BL1368" s="1" t="str">
        <f>VLOOKUP(BK1368,INVENTARIOHABITTA[#All],8,FALSE)</f>
        <v>PREMIUM A</v>
      </c>
      <c r="BO1368" s="1" t="s">
        <v>4127</v>
      </c>
      <c r="BP1368" s="1" t="s">
        <v>9006</v>
      </c>
      <c r="BQ1368" s="1" t="s">
        <v>7638</v>
      </c>
      <c r="BR1368" s="1" t="s">
        <v>7650</v>
      </c>
      <c r="BS1368" s="1" t="s">
        <v>22</v>
      </c>
      <c r="BT1368">
        <v>39</v>
      </c>
      <c r="BU1368" s="1" t="s">
        <v>7</v>
      </c>
      <c r="BV1368" s="1" t="s">
        <v>260</v>
      </c>
      <c r="BW1368">
        <v>200</v>
      </c>
      <c r="BX1368" s="1" t="s">
        <v>7764</v>
      </c>
      <c r="BY1368">
        <v>4480</v>
      </c>
      <c r="BZ1368">
        <v>896000</v>
      </c>
      <c r="CA1368">
        <v>0.25</v>
      </c>
      <c r="CB1368">
        <v>3360</v>
      </c>
      <c r="CC1368">
        <v>672000</v>
      </c>
      <c r="CD1368">
        <v>0.1</v>
      </c>
      <c r="CE1368">
        <v>67200</v>
      </c>
      <c r="CF1368">
        <v>0.1</v>
      </c>
      <c r="CG1368">
        <v>6720</v>
      </c>
      <c r="CH1368">
        <v>60480</v>
      </c>
      <c r="CI1368">
        <v>604800</v>
      </c>
      <c r="CJ1368">
        <v>665280</v>
      </c>
      <c r="CK1368">
        <v>3326.4</v>
      </c>
    </row>
    <row r="1369" spans="62:89" x14ac:dyDescent="0.25">
      <c r="BJ1369" s="1" t="s">
        <v>2858</v>
      </c>
      <c r="BK1369" s="1" t="s">
        <v>2859</v>
      </c>
      <c r="BL1369" s="1" t="str">
        <f>VLOOKUP(BK1369,INVENTARIOHABITTA[#All],8,FALSE)</f>
        <v>PREMIUM A</v>
      </c>
      <c r="BO1369" s="1" t="s">
        <v>4129</v>
      </c>
      <c r="BP1369" s="1" t="s">
        <v>9007</v>
      </c>
      <c r="BQ1369" s="1" t="s">
        <v>7638</v>
      </c>
      <c r="BR1369" s="1" t="s">
        <v>7650</v>
      </c>
      <c r="BS1369" s="1" t="s">
        <v>22</v>
      </c>
      <c r="BT1369">
        <v>40</v>
      </c>
      <c r="BU1369" s="1" t="s">
        <v>7</v>
      </c>
      <c r="BV1369" s="1" t="s">
        <v>260</v>
      </c>
      <c r="BW1369">
        <v>200</v>
      </c>
      <c r="BX1369" s="1" t="s">
        <v>7764</v>
      </c>
      <c r="BY1369">
        <v>4480</v>
      </c>
      <c r="BZ1369">
        <v>896000</v>
      </c>
      <c r="CA1369">
        <v>0.25</v>
      </c>
      <c r="CB1369">
        <v>3360</v>
      </c>
      <c r="CC1369">
        <v>672000</v>
      </c>
      <c r="CD1369">
        <v>0.1</v>
      </c>
      <c r="CE1369">
        <v>67200</v>
      </c>
      <c r="CF1369">
        <v>0.1</v>
      </c>
      <c r="CG1369">
        <v>6720</v>
      </c>
      <c r="CH1369">
        <v>60480</v>
      </c>
      <c r="CI1369">
        <v>604800</v>
      </c>
      <c r="CJ1369">
        <v>665280</v>
      </c>
      <c r="CK1369">
        <v>3326.4</v>
      </c>
    </row>
    <row r="1370" spans="62:89" x14ac:dyDescent="0.25">
      <c r="BJ1370" s="1" t="s">
        <v>2860</v>
      </c>
      <c r="BK1370" s="1" t="s">
        <v>2861</v>
      </c>
      <c r="BL1370" s="1" t="str">
        <f>VLOOKUP(BK1370,INVENTARIOHABITTA[#All],8,FALSE)</f>
        <v xml:space="preserve">ESTANDAR A </v>
      </c>
      <c r="BO1370" s="1" t="s">
        <v>4131</v>
      </c>
      <c r="BP1370" s="1" t="s">
        <v>9008</v>
      </c>
      <c r="BQ1370" s="1" t="s">
        <v>7638</v>
      </c>
      <c r="BR1370" s="1" t="s">
        <v>7650</v>
      </c>
      <c r="BS1370" s="1" t="s">
        <v>22</v>
      </c>
      <c r="BT1370">
        <v>41</v>
      </c>
      <c r="BU1370" s="1" t="s">
        <v>7</v>
      </c>
      <c r="BV1370" s="1" t="s">
        <v>260</v>
      </c>
      <c r="BW1370">
        <v>200</v>
      </c>
      <c r="BX1370" s="1" t="s">
        <v>46</v>
      </c>
      <c r="BY1370">
        <v>6060</v>
      </c>
      <c r="BZ1370">
        <v>1212000</v>
      </c>
      <c r="CA1370">
        <v>0.25</v>
      </c>
      <c r="CB1370">
        <v>4545</v>
      </c>
      <c r="CC1370">
        <v>909000</v>
      </c>
      <c r="CD1370">
        <v>0.1</v>
      </c>
      <c r="CE1370">
        <v>90900</v>
      </c>
      <c r="CF1370">
        <v>0.1</v>
      </c>
      <c r="CG1370">
        <v>9090</v>
      </c>
      <c r="CH1370">
        <v>81810</v>
      </c>
      <c r="CI1370">
        <v>818100</v>
      </c>
      <c r="CJ1370">
        <v>899910</v>
      </c>
      <c r="CK1370">
        <v>4499.55</v>
      </c>
    </row>
    <row r="1371" spans="62:89" x14ac:dyDescent="0.25">
      <c r="BJ1371" s="1" t="s">
        <v>2862</v>
      </c>
      <c r="BK1371" s="1" t="s">
        <v>2863</v>
      </c>
      <c r="BL1371" s="1" t="str">
        <f>VLOOKUP(BK1371,INVENTARIOHABITTA[#All],8,FALSE)</f>
        <v xml:space="preserve">ESTANDAR A </v>
      </c>
      <c r="BP1371" s="1" t="s">
        <v>9008</v>
      </c>
      <c r="BQ1371" s="1" t="s">
        <v>7638</v>
      </c>
      <c r="BR1371" s="1" t="s">
        <v>7650</v>
      </c>
      <c r="BS1371" s="1" t="s">
        <v>22</v>
      </c>
      <c r="BT1371">
        <v>41</v>
      </c>
      <c r="BU1371" s="1" t="s">
        <v>7</v>
      </c>
      <c r="BV1371" s="1" t="s">
        <v>260</v>
      </c>
      <c r="BW1371">
        <v>200</v>
      </c>
      <c r="BX1371" s="1" t="s">
        <v>7764</v>
      </c>
      <c r="BY1371">
        <v>4480</v>
      </c>
      <c r="BZ1371">
        <v>896000</v>
      </c>
      <c r="CA1371">
        <v>0.25</v>
      </c>
      <c r="CB1371">
        <v>3360</v>
      </c>
      <c r="CC1371">
        <v>672000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672000</v>
      </c>
      <c r="CJ1371">
        <v>672000</v>
      </c>
      <c r="CK1371">
        <v>3360</v>
      </c>
    </row>
    <row r="1372" spans="62:89" x14ac:dyDescent="0.25">
      <c r="BJ1372" s="1" t="s">
        <v>2864</v>
      </c>
      <c r="BK1372" s="1" t="s">
        <v>2865</v>
      </c>
      <c r="BL1372" s="1" t="str">
        <f>VLOOKUP(BK1372,INVENTARIOHABITTA[#All],8,FALSE)</f>
        <v xml:space="preserve">ESTANDAR A </v>
      </c>
      <c r="BO1372" s="1" t="s">
        <v>4133</v>
      </c>
      <c r="BP1372" s="1" t="s">
        <v>9009</v>
      </c>
      <c r="BQ1372" s="1" t="s">
        <v>7638</v>
      </c>
      <c r="BR1372" s="1" t="s">
        <v>7650</v>
      </c>
      <c r="BS1372" s="1" t="s">
        <v>22</v>
      </c>
      <c r="BT1372">
        <v>42</v>
      </c>
      <c r="BU1372" s="1" t="s">
        <v>7</v>
      </c>
      <c r="BV1372" s="1" t="s">
        <v>171</v>
      </c>
      <c r="BW1372">
        <v>213.19</v>
      </c>
      <c r="BX1372" s="1" t="s">
        <v>7764</v>
      </c>
      <c r="BY1372">
        <v>4700</v>
      </c>
      <c r="BZ1372">
        <v>1001993</v>
      </c>
      <c r="CA1372">
        <v>0.25</v>
      </c>
      <c r="CB1372">
        <v>3525</v>
      </c>
      <c r="CC1372">
        <v>751494.75</v>
      </c>
      <c r="CD1372">
        <v>0.1</v>
      </c>
      <c r="CE1372">
        <v>75149.475000000006</v>
      </c>
      <c r="CF1372">
        <v>0.2</v>
      </c>
      <c r="CG1372">
        <v>15029.895000000002</v>
      </c>
      <c r="CH1372">
        <v>60119.58</v>
      </c>
      <c r="CI1372">
        <v>676345.27500000002</v>
      </c>
      <c r="CJ1372">
        <v>736464.85499999998</v>
      </c>
      <c r="CK1372">
        <v>3454.5</v>
      </c>
    </row>
    <row r="1373" spans="62:89" x14ac:dyDescent="0.25">
      <c r="BJ1373" s="1" t="s">
        <v>2866</v>
      </c>
      <c r="BK1373" s="1" t="s">
        <v>2867</v>
      </c>
      <c r="BL1373" s="1" t="str">
        <f>VLOOKUP(BK1373,INVENTARIOHABITTA[#All],8,FALSE)</f>
        <v xml:space="preserve">ESTANDAR A </v>
      </c>
      <c r="BO1373" s="1" t="s">
        <v>4135</v>
      </c>
      <c r="BP1373" s="1" t="s">
        <v>9010</v>
      </c>
      <c r="BQ1373" s="1" t="s">
        <v>7638</v>
      </c>
      <c r="BR1373" s="1" t="s">
        <v>7650</v>
      </c>
      <c r="BS1373" s="1" t="s">
        <v>22</v>
      </c>
      <c r="BT1373">
        <v>43</v>
      </c>
      <c r="BU1373" s="1" t="s">
        <v>7</v>
      </c>
      <c r="BV1373" s="1" t="s">
        <v>171</v>
      </c>
      <c r="BW1373">
        <v>263.58</v>
      </c>
      <c r="BX1373" s="1" t="s">
        <v>7764</v>
      </c>
      <c r="BY1373">
        <v>4700</v>
      </c>
      <c r="BZ1373">
        <v>1238826</v>
      </c>
      <c r="CA1373">
        <v>0.25</v>
      </c>
      <c r="CB1373">
        <v>3525</v>
      </c>
      <c r="CC1373">
        <v>929119.5</v>
      </c>
      <c r="CD1373">
        <v>0.10000000000000002</v>
      </c>
      <c r="CE1373">
        <v>92911.950000000012</v>
      </c>
      <c r="CF1373">
        <v>0.1</v>
      </c>
      <c r="CG1373">
        <v>9291.1950000000015</v>
      </c>
      <c r="CH1373">
        <v>83620.755000000005</v>
      </c>
      <c r="CI1373">
        <v>836207.55</v>
      </c>
      <c r="CJ1373">
        <v>919828.30500000005</v>
      </c>
      <c r="CK1373">
        <v>3489.7500000000005</v>
      </c>
    </row>
    <row r="1374" spans="62:89" x14ac:dyDescent="0.25">
      <c r="BJ1374" s="1" t="s">
        <v>2868</v>
      </c>
      <c r="BK1374" s="1" t="s">
        <v>2869</v>
      </c>
      <c r="BL1374" s="1" t="str">
        <f>VLOOKUP(BK1374,INVENTARIOHABITTA[#All],8,FALSE)</f>
        <v xml:space="preserve">ESTANDAR A </v>
      </c>
      <c r="BP1374" s="1" t="s">
        <v>9010</v>
      </c>
      <c r="BQ1374" s="1" t="s">
        <v>7638</v>
      </c>
      <c r="BR1374" s="1" t="s">
        <v>7650</v>
      </c>
      <c r="BS1374" s="1" t="s">
        <v>22</v>
      </c>
      <c r="BT1374">
        <v>43</v>
      </c>
      <c r="BU1374" s="1" t="s">
        <v>7</v>
      </c>
      <c r="BV1374" s="1" t="s">
        <v>171</v>
      </c>
      <c r="BW1374">
        <v>263.58</v>
      </c>
      <c r="BX1374" s="1" t="s">
        <v>7764</v>
      </c>
      <c r="BY1374">
        <v>4700</v>
      </c>
      <c r="BZ1374">
        <v>1238826</v>
      </c>
      <c r="CA1374">
        <v>0.25</v>
      </c>
      <c r="CB1374">
        <v>3525</v>
      </c>
      <c r="CC1374">
        <v>929119.5</v>
      </c>
      <c r="CD1374">
        <v>0.10000000000000002</v>
      </c>
      <c r="CE1374">
        <v>92911.950000000012</v>
      </c>
      <c r="CF1374">
        <v>0.1</v>
      </c>
      <c r="CG1374">
        <v>9291.1950000000015</v>
      </c>
      <c r="CH1374">
        <v>83620.755000000005</v>
      </c>
      <c r="CI1374">
        <v>836207.55</v>
      </c>
      <c r="CJ1374">
        <v>919828.30500000005</v>
      </c>
      <c r="CK1374">
        <v>3489.7500000000005</v>
      </c>
    </row>
    <row r="1375" spans="62:89" x14ac:dyDescent="0.25">
      <c r="BJ1375" s="1" t="s">
        <v>2870</v>
      </c>
      <c r="BK1375" s="1" t="s">
        <v>2871</v>
      </c>
      <c r="BL1375" s="1" t="str">
        <f>VLOOKUP(BK1375,INVENTARIOHABITTA[#All],8,FALSE)</f>
        <v>PREMIUM A</v>
      </c>
      <c r="BO1375" s="1" t="s">
        <v>4137</v>
      </c>
      <c r="BP1375" s="1" t="s">
        <v>9011</v>
      </c>
      <c r="BQ1375" s="1" t="s">
        <v>7638</v>
      </c>
      <c r="BR1375" s="1" t="s">
        <v>7650</v>
      </c>
      <c r="BS1375" s="1" t="s">
        <v>22</v>
      </c>
      <c r="BT1375">
        <v>44</v>
      </c>
      <c r="BU1375" s="1" t="s">
        <v>7</v>
      </c>
      <c r="BV1375" s="1" t="s">
        <v>1961</v>
      </c>
      <c r="BW1375">
        <v>160</v>
      </c>
      <c r="BX1375" s="1" t="s">
        <v>7764</v>
      </c>
      <c r="BY1375">
        <v>4480</v>
      </c>
      <c r="BZ1375">
        <v>716800</v>
      </c>
      <c r="CA1375">
        <v>0.25</v>
      </c>
      <c r="CB1375">
        <v>3360</v>
      </c>
      <c r="CC1375">
        <v>537600</v>
      </c>
      <c r="CD1375">
        <v>0.1</v>
      </c>
      <c r="CE1375">
        <v>53760</v>
      </c>
      <c r="CF1375">
        <v>0.1</v>
      </c>
      <c r="CG1375">
        <v>5376</v>
      </c>
      <c r="CH1375">
        <v>48384</v>
      </c>
      <c r="CI1375">
        <v>483840</v>
      </c>
      <c r="CJ1375">
        <v>532224</v>
      </c>
      <c r="CK1375">
        <v>3326.4</v>
      </c>
    </row>
    <row r="1376" spans="62:89" x14ac:dyDescent="0.25">
      <c r="BJ1376" s="1" t="s">
        <v>2872</v>
      </c>
      <c r="BK1376" s="1" t="s">
        <v>2873</v>
      </c>
      <c r="BL1376" s="1" t="str">
        <f>VLOOKUP(BK1376,INVENTARIOHABITTA[#All],8,FALSE)</f>
        <v>PREMIUM AA</v>
      </c>
      <c r="BO1376" s="1" t="s">
        <v>4139</v>
      </c>
      <c r="BP1376" s="1" t="s">
        <v>9012</v>
      </c>
      <c r="BQ1376" s="1" t="s">
        <v>7638</v>
      </c>
      <c r="BR1376" s="1" t="s">
        <v>7650</v>
      </c>
      <c r="BS1376" s="1" t="s">
        <v>22</v>
      </c>
      <c r="BT1376">
        <v>45</v>
      </c>
      <c r="BU1376" s="1" t="s">
        <v>7</v>
      </c>
      <c r="BV1376" s="1" t="s">
        <v>1961</v>
      </c>
      <c r="BW1376">
        <v>160</v>
      </c>
      <c r="BX1376" s="1" t="s">
        <v>7764</v>
      </c>
      <c r="BY1376">
        <v>4480</v>
      </c>
      <c r="BZ1376">
        <v>716800</v>
      </c>
      <c r="CA1376">
        <v>0.25</v>
      </c>
      <c r="CB1376">
        <v>3360</v>
      </c>
      <c r="CC1376">
        <v>537600</v>
      </c>
      <c r="CD1376">
        <v>0.1</v>
      </c>
      <c r="CE1376">
        <v>53760</v>
      </c>
      <c r="CF1376">
        <v>0.1</v>
      </c>
      <c r="CG1376">
        <v>5376</v>
      </c>
      <c r="CH1376">
        <v>48384</v>
      </c>
      <c r="CI1376">
        <v>483840</v>
      </c>
      <c r="CJ1376">
        <v>532224</v>
      </c>
      <c r="CK1376">
        <v>3326.4</v>
      </c>
    </row>
    <row r="1377" spans="62:89" x14ac:dyDescent="0.25">
      <c r="BJ1377" s="1" t="s">
        <v>2874</v>
      </c>
      <c r="BK1377" s="1" t="s">
        <v>2875</v>
      </c>
      <c r="BL1377" s="1" t="str">
        <f>VLOOKUP(BK1377,INVENTARIOHABITTA[#All],8,FALSE)</f>
        <v>PREMIUM AA</v>
      </c>
      <c r="BO1377" s="1" t="s">
        <v>4141</v>
      </c>
      <c r="BP1377" s="1" t="s">
        <v>9013</v>
      </c>
      <c r="BQ1377" s="1" t="s">
        <v>7638</v>
      </c>
      <c r="BR1377" s="1" t="s">
        <v>7650</v>
      </c>
      <c r="BS1377" s="1" t="s">
        <v>22</v>
      </c>
      <c r="BT1377">
        <v>46</v>
      </c>
      <c r="BU1377" s="1" t="s">
        <v>7</v>
      </c>
      <c r="BV1377" s="1" t="s">
        <v>1961</v>
      </c>
      <c r="BW1377">
        <v>160</v>
      </c>
      <c r="BX1377" s="1" t="s">
        <v>8496</v>
      </c>
      <c r="BY1377">
        <v>5040</v>
      </c>
      <c r="BZ1377">
        <v>806400</v>
      </c>
      <c r="CA1377">
        <v>0.27</v>
      </c>
      <c r="CB1377">
        <v>3679.2</v>
      </c>
      <c r="CC1377">
        <v>588672</v>
      </c>
      <c r="CD1377">
        <v>0.1</v>
      </c>
      <c r="CE1377">
        <v>58867.200000000004</v>
      </c>
      <c r="CF1377">
        <v>0.19000000000000003</v>
      </c>
      <c r="CG1377">
        <v>11184.768000000002</v>
      </c>
      <c r="CH1377">
        <v>47682.432000000001</v>
      </c>
      <c r="CI1377">
        <v>529804.80000000005</v>
      </c>
      <c r="CJ1377">
        <v>577487.23200000008</v>
      </c>
      <c r="CK1377">
        <v>3609.2952000000005</v>
      </c>
    </row>
    <row r="1378" spans="62:89" x14ac:dyDescent="0.25">
      <c r="BJ1378" s="1" t="s">
        <v>2876</v>
      </c>
      <c r="BK1378" s="1" t="s">
        <v>2877</v>
      </c>
      <c r="BL1378" s="1" t="str">
        <f>VLOOKUP(BK1378,INVENTARIOHABITTA[#All],8,FALSE)</f>
        <v>PREMIUM AA</v>
      </c>
      <c r="BO1378" s="1" t="s">
        <v>4143</v>
      </c>
      <c r="BP1378" s="1" t="s">
        <v>9014</v>
      </c>
      <c r="BQ1378" s="1" t="s">
        <v>7638</v>
      </c>
      <c r="BR1378" s="1" t="s">
        <v>7650</v>
      </c>
      <c r="BS1378" s="1" t="s">
        <v>22</v>
      </c>
      <c r="BT1378">
        <v>47</v>
      </c>
      <c r="BU1378" s="1" t="s">
        <v>7</v>
      </c>
      <c r="BV1378" s="1" t="s">
        <v>1961</v>
      </c>
      <c r="BW1378">
        <v>160</v>
      </c>
      <c r="BX1378" s="1" t="s">
        <v>7764</v>
      </c>
      <c r="BY1378">
        <v>4480</v>
      </c>
      <c r="BZ1378">
        <v>716800</v>
      </c>
      <c r="CA1378">
        <v>0.2</v>
      </c>
      <c r="CB1378">
        <v>3584</v>
      </c>
      <c r="CC1378">
        <v>573440</v>
      </c>
      <c r="CD1378">
        <v>0.1</v>
      </c>
      <c r="CE1378">
        <v>57344</v>
      </c>
      <c r="CF1378">
        <v>0</v>
      </c>
      <c r="CG1378">
        <v>0</v>
      </c>
      <c r="CH1378">
        <v>57344</v>
      </c>
      <c r="CI1378">
        <v>516096</v>
      </c>
      <c r="CJ1378">
        <v>573440</v>
      </c>
      <c r="CK1378">
        <v>3584</v>
      </c>
    </row>
    <row r="1379" spans="62:89" x14ac:dyDescent="0.25">
      <c r="BJ1379" s="1" t="s">
        <v>2878</v>
      </c>
      <c r="BK1379" s="1" t="s">
        <v>2879</v>
      </c>
      <c r="BL1379" s="1" t="str">
        <f>VLOOKUP(BK1379,INVENTARIOHABITTA[#All],8,FALSE)</f>
        <v>PREMIUM AA</v>
      </c>
      <c r="BO1379" s="1" t="s">
        <v>4145</v>
      </c>
      <c r="BP1379" s="1" t="s">
        <v>9015</v>
      </c>
      <c r="BQ1379" s="1" t="s">
        <v>7638</v>
      </c>
      <c r="BR1379" s="1" t="s">
        <v>7650</v>
      </c>
      <c r="BS1379" s="1" t="s">
        <v>22</v>
      </c>
      <c r="BT1379">
        <v>48</v>
      </c>
      <c r="BU1379" s="1" t="s">
        <v>7</v>
      </c>
      <c r="BV1379" s="1" t="s">
        <v>1961</v>
      </c>
      <c r="BW1379">
        <v>160</v>
      </c>
      <c r="BX1379" s="1" t="s">
        <v>7764</v>
      </c>
      <c r="BY1379">
        <v>4480</v>
      </c>
      <c r="BZ1379">
        <v>716800</v>
      </c>
      <c r="CA1379">
        <v>0.25</v>
      </c>
      <c r="CB1379">
        <v>3360</v>
      </c>
      <c r="CC1379">
        <v>537600</v>
      </c>
      <c r="CD1379">
        <v>0.11160714285714286</v>
      </c>
      <c r="CE1379">
        <v>60000</v>
      </c>
      <c r="CF1379">
        <v>0</v>
      </c>
      <c r="CG1379">
        <v>0</v>
      </c>
      <c r="CH1379">
        <v>60000</v>
      </c>
      <c r="CI1379">
        <v>477600</v>
      </c>
      <c r="CJ1379">
        <v>537600</v>
      </c>
      <c r="CK1379">
        <v>3360</v>
      </c>
    </row>
    <row r="1380" spans="62:89" x14ac:dyDescent="0.25">
      <c r="BJ1380" s="1" t="s">
        <v>2880</v>
      </c>
      <c r="BK1380" s="1" t="s">
        <v>2881</v>
      </c>
      <c r="BL1380" s="1" t="str">
        <f>VLOOKUP(BK1380,INVENTARIOHABITTA[#All],8,FALSE)</f>
        <v>PREMIUM AA</v>
      </c>
      <c r="BO1380" s="1" t="s">
        <v>4147</v>
      </c>
      <c r="BP1380" s="1" t="s">
        <v>9016</v>
      </c>
      <c r="BQ1380" s="1" t="s">
        <v>7638</v>
      </c>
      <c r="BR1380" s="1" t="s">
        <v>7650</v>
      </c>
      <c r="BS1380" s="1" t="s">
        <v>22</v>
      </c>
      <c r="BT1380">
        <v>49</v>
      </c>
      <c r="BU1380" s="1" t="s">
        <v>7</v>
      </c>
      <c r="BV1380" s="1" t="s">
        <v>1961</v>
      </c>
      <c r="BW1380">
        <v>160</v>
      </c>
      <c r="BX1380" s="1" t="s">
        <v>7764</v>
      </c>
      <c r="BY1380">
        <v>4480</v>
      </c>
      <c r="BZ1380">
        <v>716800</v>
      </c>
      <c r="CA1380">
        <v>0.25</v>
      </c>
      <c r="CB1380">
        <v>3360</v>
      </c>
      <c r="CC1380">
        <v>537600</v>
      </c>
      <c r="CD1380">
        <v>0.1</v>
      </c>
      <c r="CE1380">
        <v>53760</v>
      </c>
      <c r="CF1380">
        <v>0.1</v>
      </c>
      <c r="CG1380">
        <v>5376</v>
      </c>
      <c r="CH1380">
        <v>48384</v>
      </c>
      <c r="CI1380">
        <v>483840</v>
      </c>
      <c r="CJ1380">
        <v>532224</v>
      </c>
      <c r="CK1380">
        <v>3326.4</v>
      </c>
    </row>
    <row r="1381" spans="62:89" x14ac:dyDescent="0.25">
      <c r="BJ1381" s="1" t="s">
        <v>2882</v>
      </c>
      <c r="BK1381" s="1" t="s">
        <v>2883</v>
      </c>
      <c r="BL1381" s="1" t="str">
        <f>VLOOKUP(BK1381,INVENTARIOHABITTA[#All],8,FALSE)</f>
        <v>PREMIUM AA</v>
      </c>
      <c r="BO1381" s="1" t="s">
        <v>4149</v>
      </c>
      <c r="BP1381" s="1" t="s">
        <v>9017</v>
      </c>
      <c r="BQ1381" s="1" t="s">
        <v>7638</v>
      </c>
      <c r="BR1381" s="1" t="s">
        <v>7650</v>
      </c>
      <c r="BS1381" s="1" t="s">
        <v>22</v>
      </c>
      <c r="BT1381">
        <v>50</v>
      </c>
      <c r="BU1381" s="1" t="s">
        <v>7</v>
      </c>
      <c r="BV1381" s="1" t="s">
        <v>1961</v>
      </c>
      <c r="BW1381">
        <v>160</v>
      </c>
      <c r="BX1381" s="1" t="s">
        <v>7764</v>
      </c>
      <c r="BY1381">
        <v>4480</v>
      </c>
      <c r="BZ1381">
        <v>716800</v>
      </c>
      <c r="CA1381">
        <v>0.25</v>
      </c>
      <c r="CB1381">
        <v>3360</v>
      </c>
      <c r="CC1381">
        <v>537600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537600</v>
      </c>
      <c r="CJ1381">
        <v>537600</v>
      </c>
      <c r="CK1381">
        <v>3360</v>
      </c>
    </row>
    <row r="1382" spans="62:89" x14ac:dyDescent="0.25">
      <c r="BJ1382" s="1" t="s">
        <v>2884</v>
      </c>
      <c r="BK1382" s="1" t="s">
        <v>2885</v>
      </c>
      <c r="BL1382" s="1" t="str">
        <f>VLOOKUP(BK1382,INVENTARIOHABITTA[#All],8,FALSE)</f>
        <v>PREMIUM AA</v>
      </c>
      <c r="BO1382" s="1" t="s">
        <v>4151</v>
      </c>
      <c r="BP1382" s="1" t="s">
        <v>9018</v>
      </c>
      <c r="BQ1382" s="1" t="s">
        <v>7638</v>
      </c>
      <c r="BR1382" s="1" t="s">
        <v>7650</v>
      </c>
      <c r="BS1382" s="1" t="s">
        <v>22</v>
      </c>
      <c r="BT1382">
        <v>51</v>
      </c>
      <c r="BU1382" s="1" t="s">
        <v>7</v>
      </c>
      <c r="BV1382" s="1" t="s">
        <v>1961</v>
      </c>
      <c r="BW1382">
        <v>160</v>
      </c>
      <c r="BX1382" s="1" t="s">
        <v>7764</v>
      </c>
      <c r="BY1382">
        <v>4480</v>
      </c>
      <c r="BZ1382">
        <v>716800</v>
      </c>
      <c r="CA1382">
        <v>0.25</v>
      </c>
      <c r="CB1382">
        <v>3360</v>
      </c>
      <c r="CC1382">
        <v>537600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537600</v>
      </c>
      <c r="CJ1382">
        <v>537600</v>
      </c>
      <c r="CK1382">
        <v>3360</v>
      </c>
    </row>
    <row r="1383" spans="62:89" x14ac:dyDescent="0.25">
      <c r="BJ1383" s="1" t="s">
        <v>2886</v>
      </c>
      <c r="BK1383" s="1" t="s">
        <v>2887</v>
      </c>
      <c r="BL1383" s="1" t="str">
        <f>VLOOKUP(BK1383,INVENTARIOHABITTA[#All],8,FALSE)</f>
        <v>PREMIUM AA</v>
      </c>
      <c r="BO1383" s="1" t="s">
        <v>4153</v>
      </c>
      <c r="BP1383" s="1" t="s">
        <v>9019</v>
      </c>
      <c r="BQ1383" s="1" t="s">
        <v>7638</v>
      </c>
      <c r="BR1383" s="1" t="s">
        <v>7650</v>
      </c>
      <c r="BS1383" s="1" t="s">
        <v>22</v>
      </c>
      <c r="BT1383">
        <v>52</v>
      </c>
      <c r="BU1383" s="1" t="s">
        <v>7</v>
      </c>
      <c r="BV1383" s="1" t="s">
        <v>1961</v>
      </c>
      <c r="BW1383">
        <v>160</v>
      </c>
      <c r="BX1383" s="1" t="s">
        <v>7764</v>
      </c>
      <c r="BY1383">
        <v>4480</v>
      </c>
      <c r="BZ1383">
        <v>716800</v>
      </c>
      <c r="CA1383">
        <v>0.2</v>
      </c>
      <c r="CB1383">
        <v>3584</v>
      </c>
      <c r="CC1383">
        <v>573440</v>
      </c>
      <c r="CD1383">
        <v>0.1</v>
      </c>
      <c r="CE1383">
        <v>57344</v>
      </c>
      <c r="CF1383">
        <v>0</v>
      </c>
      <c r="CG1383">
        <v>0</v>
      </c>
      <c r="CH1383">
        <v>57344</v>
      </c>
      <c r="CI1383">
        <v>516096</v>
      </c>
      <c r="CJ1383">
        <v>573440</v>
      </c>
      <c r="CK1383">
        <v>3584</v>
      </c>
    </row>
    <row r="1384" spans="62:89" x14ac:dyDescent="0.25">
      <c r="BJ1384" s="1" t="s">
        <v>2888</v>
      </c>
      <c r="BK1384" s="1" t="s">
        <v>2889</v>
      </c>
      <c r="BL1384" s="1" t="str">
        <f>VLOOKUP(BK1384,INVENTARIOHABITTA[#All],8,FALSE)</f>
        <v>PREMIUM AA</v>
      </c>
      <c r="BO1384" s="1" t="s">
        <v>4155</v>
      </c>
      <c r="BP1384" s="1" t="s">
        <v>9020</v>
      </c>
      <c r="BQ1384" s="1" t="s">
        <v>7638</v>
      </c>
      <c r="BR1384" s="1" t="s">
        <v>7650</v>
      </c>
      <c r="BS1384" s="1" t="s">
        <v>22</v>
      </c>
      <c r="BT1384">
        <v>53</v>
      </c>
      <c r="BU1384" s="1" t="s">
        <v>7</v>
      </c>
      <c r="BV1384" s="1" t="s">
        <v>1961</v>
      </c>
      <c r="BW1384">
        <v>160</v>
      </c>
      <c r="BX1384" s="1" t="s">
        <v>7764</v>
      </c>
      <c r="BY1384">
        <v>4480</v>
      </c>
      <c r="BZ1384">
        <v>716800</v>
      </c>
      <c r="CA1384">
        <v>0.25</v>
      </c>
      <c r="CB1384">
        <v>3360</v>
      </c>
      <c r="CC1384">
        <v>537600</v>
      </c>
      <c r="CD1384">
        <v>0.1</v>
      </c>
      <c r="CE1384">
        <v>53760</v>
      </c>
      <c r="CF1384">
        <v>0.1</v>
      </c>
      <c r="CG1384">
        <v>5376</v>
      </c>
      <c r="CH1384">
        <v>48384</v>
      </c>
      <c r="CI1384">
        <v>483840</v>
      </c>
      <c r="CJ1384">
        <v>532224</v>
      </c>
      <c r="CK1384">
        <v>3326.4</v>
      </c>
    </row>
    <row r="1385" spans="62:89" x14ac:dyDescent="0.25">
      <c r="BJ1385" s="1" t="s">
        <v>2890</v>
      </c>
      <c r="BK1385" s="1" t="s">
        <v>2891</v>
      </c>
      <c r="BL1385" s="1" t="str">
        <f>VLOOKUP(BK1385,INVENTARIOHABITTA[#All],8,FALSE)</f>
        <v>PREMIUM AA</v>
      </c>
      <c r="BO1385" s="1" t="s">
        <v>4157</v>
      </c>
      <c r="BP1385" s="1" t="s">
        <v>9021</v>
      </c>
      <c r="BQ1385" s="1" t="s">
        <v>7638</v>
      </c>
      <c r="BR1385" s="1" t="s">
        <v>7650</v>
      </c>
      <c r="BS1385" s="1" t="s">
        <v>22</v>
      </c>
      <c r="BT1385">
        <v>54</v>
      </c>
      <c r="BU1385" s="1" t="s">
        <v>7</v>
      </c>
      <c r="BV1385" s="1" t="s">
        <v>1961</v>
      </c>
      <c r="BW1385">
        <v>160</v>
      </c>
      <c r="BX1385" s="1" t="s">
        <v>7764</v>
      </c>
      <c r="BY1385">
        <v>4480</v>
      </c>
      <c r="BZ1385">
        <v>716800</v>
      </c>
      <c r="CA1385">
        <v>0.25</v>
      </c>
      <c r="CB1385">
        <v>3360</v>
      </c>
      <c r="CC1385">
        <v>537600</v>
      </c>
      <c r="CD1385">
        <v>0.1</v>
      </c>
      <c r="CE1385">
        <v>53760</v>
      </c>
      <c r="CF1385">
        <v>0.1</v>
      </c>
      <c r="CG1385">
        <v>5376</v>
      </c>
      <c r="CH1385">
        <v>48384</v>
      </c>
      <c r="CI1385">
        <v>483840</v>
      </c>
      <c r="CJ1385">
        <v>532224</v>
      </c>
      <c r="CK1385">
        <v>3326.4</v>
      </c>
    </row>
    <row r="1386" spans="62:89" x14ac:dyDescent="0.25">
      <c r="BJ1386" s="1" t="s">
        <v>2892</v>
      </c>
      <c r="BK1386" s="1" t="s">
        <v>2893</v>
      </c>
      <c r="BL1386" s="1" t="str">
        <f>VLOOKUP(BK1386,INVENTARIOHABITTA[#All],8,FALSE)</f>
        <v>ESTANDAR AA</v>
      </c>
      <c r="BO1386" s="1" t="s">
        <v>4159</v>
      </c>
      <c r="BP1386" s="1" t="s">
        <v>9022</v>
      </c>
      <c r="BQ1386" s="1" t="s">
        <v>7638</v>
      </c>
      <c r="BR1386" s="1" t="s">
        <v>7650</v>
      </c>
      <c r="BS1386" s="1" t="s">
        <v>22</v>
      </c>
      <c r="BT1386">
        <v>55</v>
      </c>
      <c r="BU1386" s="1" t="s">
        <v>7</v>
      </c>
      <c r="BV1386" s="1" t="s">
        <v>1961</v>
      </c>
      <c r="BW1386">
        <v>160</v>
      </c>
      <c r="BX1386" s="1" t="s">
        <v>7764</v>
      </c>
      <c r="BY1386">
        <v>4480</v>
      </c>
      <c r="BZ1386">
        <v>716800</v>
      </c>
      <c r="CA1386">
        <v>0.25</v>
      </c>
      <c r="CB1386">
        <v>3360</v>
      </c>
      <c r="CC1386">
        <v>537600</v>
      </c>
      <c r="CD1386">
        <v>0.1</v>
      </c>
      <c r="CE1386">
        <v>53760</v>
      </c>
      <c r="CF1386">
        <v>0.1</v>
      </c>
      <c r="CG1386">
        <v>5376</v>
      </c>
      <c r="CH1386">
        <v>48384</v>
      </c>
      <c r="CI1386">
        <v>483840</v>
      </c>
      <c r="CJ1386">
        <v>532224</v>
      </c>
      <c r="CK1386">
        <v>3326.4</v>
      </c>
    </row>
    <row r="1387" spans="62:89" x14ac:dyDescent="0.25">
      <c r="BJ1387" s="1" t="s">
        <v>2894</v>
      </c>
      <c r="BK1387" s="1" t="s">
        <v>2895</v>
      </c>
      <c r="BL1387" s="1" t="str">
        <f>VLOOKUP(BK1387,INVENTARIOHABITTA[#All],8,FALSE)</f>
        <v>ESTANDAR AA</v>
      </c>
      <c r="BO1387" s="1" t="s">
        <v>4161</v>
      </c>
      <c r="BP1387" s="1" t="s">
        <v>9023</v>
      </c>
      <c r="BQ1387" s="1" t="s">
        <v>7638</v>
      </c>
      <c r="BR1387" s="1" t="s">
        <v>7650</v>
      </c>
      <c r="BS1387" s="1" t="s">
        <v>22</v>
      </c>
      <c r="BT1387">
        <v>56</v>
      </c>
      <c r="BU1387" s="1" t="s">
        <v>7</v>
      </c>
      <c r="BV1387" s="1" t="s">
        <v>146</v>
      </c>
      <c r="BW1387">
        <v>160</v>
      </c>
      <c r="BX1387" s="1" t="s">
        <v>7764</v>
      </c>
      <c r="BY1387">
        <v>4700</v>
      </c>
      <c r="BZ1387">
        <v>752000</v>
      </c>
      <c r="CA1387">
        <v>0.25</v>
      </c>
      <c r="CB1387">
        <v>3525</v>
      </c>
      <c r="CC1387">
        <v>564000</v>
      </c>
      <c r="CD1387">
        <v>0.1</v>
      </c>
      <c r="CE1387">
        <v>56400</v>
      </c>
      <c r="CF1387">
        <v>0</v>
      </c>
      <c r="CG1387">
        <v>0</v>
      </c>
      <c r="CH1387">
        <v>56400</v>
      </c>
      <c r="CI1387">
        <v>507600</v>
      </c>
      <c r="CJ1387">
        <v>564000</v>
      </c>
      <c r="CK1387">
        <v>3525</v>
      </c>
    </row>
    <row r="1388" spans="62:89" x14ac:dyDescent="0.25">
      <c r="BJ1388" s="1" t="s">
        <v>2896</v>
      </c>
      <c r="BK1388" s="1" t="s">
        <v>2897</v>
      </c>
      <c r="BL1388" s="1" t="str">
        <f>VLOOKUP(BK1388,INVENTARIOHABITTA[#All],8,FALSE)</f>
        <v>ESTANDAR AA</v>
      </c>
      <c r="BO1388" s="1" t="s">
        <v>4163</v>
      </c>
      <c r="BP1388" s="1" t="s">
        <v>9024</v>
      </c>
      <c r="BQ1388" s="1" t="s">
        <v>7638</v>
      </c>
      <c r="BR1388" s="1" t="s">
        <v>7650</v>
      </c>
      <c r="BS1388" s="1" t="s">
        <v>22</v>
      </c>
      <c r="BT1388">
        <v>57</v>
      </c>
      <c r="BU1388" s="1" t="s">
        <v>7</v>
      </c>
      <c r="BV1388" s="1" t="s">
        <v>146</v>
      </c>
      <c r="BW1388">
        <v>160</v>
      </c>
      <c r="BX1388" s="1" t="s">
        <v>7764</v>
      </c>
      <c r="BY1388">
        <v>4700</v>
      </c>
      <c r="BZ1388">
        <v>752000</v>
      </c>
      <c r="CA1388">
        <v>0.25</v>
      </c>
      <c r="CB1388">
        <v>3525</v>
      </c>
      <c r="CC1388">
        <v>564000</v>
      </c>
      <c r="CD1388">
        <v>0.1</v>
      </c>
      <c r="CE1388">
        <v>56400</v>
      </c>
      <c r="CF1388">
        <v>0</v>
      </c>
      <c r="CG1388">
        <v>0</v>
      </c>
      <c r="CH1388">
        <v>56400</v>
      </c>
      <c r="CI1388">
        <v>507600</v>
      </c>
      <c r="CJ1388">
        <v>564000</v>
      </c>
      <c r="CK1388">
        <v>3525</v>
      </c>
    </row>
    <row r="1389" spans="62:89" x14ac:dyDescent="0.25">
      <c r="BJ1389" s="1" t="s">
        <v>2898</v>
      </c>
      <c r="BK1389" s="1" t="s">
        <v>2899</v>
      </c>
      <c r="BL1389" s="1" t="str">
        <f>VLOOKUP(BK1389,INVENTARIOHABITTA[#All],8,FALSE)</f>
        <v>PREMIUM AA</v>
      </c>
      <c r="BO1389" s="1" t="s">
        <v>4165</v>
      </c>
      <c r="BP1389" s="1" t="s">
        <v>9025</v>
      </c>
      <c r="BQ1389" s="1" t="s">
        <v>7638</v>
      </c>
      <c r="BR1389" s="1" t="s">
        <v>7650</v>
      </c>
      <c r="BS1389" s="1" t="s">
        <v>22</v>
      </c>
      <c r="BT1389">
        <v>58</v>
      </c>
      <c r="BU1389" s="1" t="s">
        <v>7</v>
      </c>
      <c r="BV1389" s="1" t="s">
        <v>146</v>
      </c>
      <c r="BW1389">
        <v>160</v>
      </c>
      <c r="BX1389" s="1" t="s">
        <v>7764</v>
      </c>
      <c r="BY1389">
        <v>4700</v>
      </c>
      <c r="BZ1389">
        <v>752000</v>
      </c>
      <c r="CA1389">
        <v>0.25</v>
      </c>
      <c r="CB1389">
        <v>3525</v>
      </c>
      <c r="CC1389">
        <v>564000</v>
      </c>
      <c r="CD1389">
        <v>0.1</v>
      </c>
      <c r="CE1389">
        <v>56400</v>
      </c>
      <c r="CF1389">
        <v>0.1</v>
      </c>
      <c r="CG1389">
        <v>5640</v>
      </c>
      <c r="CH1389">
        <v>50760</v>
      </c>
      <c r="CI1389">
        <v>507600</v>
      </c>
      <c r="CJ1389">
        <v>558360</v>
      </c>
      <c r="CK1389">
        <v>3489.75</v>
      </c>
    </row>
    <row r="1390" spans="62:89" x14ac:dyDescent="0.25">
      <c r="BJ1390" s="1" t="s">
        <v>2900</v>
      </c>
      <c r="BK1390" s="1" t="s">
        <v>2901</v>
      </c>
      <c r="BL1390" s="1" t="str">
        <f>VLOOKUP(BK1390,INVENTARIOHABITTA[#All],8,FALSE)</f>
        <v>PREMIUM AA</v>
      </c>
      <c r="BO1390" s="1" t="s">
        <v>4167</v>
      </c>
      <c r="BP1390" s="1" t="s">
        <v>9026</v>
      </c>
      <c r="BQ1390" s="1" t="s">
        <v>7638</v>
      </c>
      <c r="BR1390" s="1" t="s">
        <v>7650</v>
      </c>
      <c r="BS1390" s="1" t="s">
        <v>22</v>
      </c>
      <c r="BT1390">
        <v>59</v>
      </c>
      <c r="BU1390" s="1" t="s">
        <v>7</v>
      </c>
      <c r="BV1390" s="1" t="s">
        <v>146</v>
      </c>
      <c r="BW1390">
        <v>160</v>
      </c>
      <c r="BX1390" s="1" t="s">
        <v>7764</v>
      </c>
      <c r="BY1390">
        <v>4700</v>
      </c>
      <c r="BZ1390">
        <v>752000</v>
      </c>
      <c r="CA1390">
        <v>0.25</v>
      </c>
      <c r="CB1390">
        <v>3525</v>
      </c>
      <c r="CC1390">
        <v>564000</v>
      </c>
      <c r="CD1390">
        <v>0.1</v>
      </c>
      <c r="CE1390">
        <v>56400</v>
      </c>
      <c r="CF1390">
        <v>0.1</v>
      </c>
      <c r="CG1390">
        <v>5640</v>
      </c>
      <c r="CH1390">
        <v>50760</v>
      </c>
      <c r="CI1390">
        <v>507600</v>
      </c>
      <c r="CJ1390">
        <v>558360</v>
      </c>
      <c r="CK1390">
        <v>3489.75</v>
      </c>
    </row>
    <row r="1391" spans="62:89" x14ac:dyDescent="0.25">
      <c r="BJ1391" s="1" t="s">
        <v>2902</v>
      </c>
      <c r="BK1391" s="1" t="s">
        <v>2903</v>
      </c>
      <c r="BL1391" s="1" t="str">
        <f>VLOOKUP(BK1391,INVENTARIOHABITTA[#All],8,FALSE)</f>
        <v>PREMIUM AA</v>
      </c>
      <c r="BO1391" s="1" t="s">
        <v>4169</v>
      </c>
      <c r="BP1391" s="1" t="s">
        <v>9027</v>
      </c>
      <c r="BQ1391" s="1" t="s">
        <v>7638</v>
      </c>
      <c r="BR1391" s="1" t="s">
        <v>7650</v>
      </c>
      <c r="BS1391" s="1" t="s">
        <v>22</v>
      </c>
      <c r="BT1391">
        <v>60</v>
      </c>
      <c r="BU1391" s="1" t="s">
        <v>7</v>
      </c>
      <c r="BV1391" s="1" t="s">
        <v>146</v>
      </c>
      <c r="BW1391">
        <v>160</v>
      </c>
      <c r="BX1391" s="1" t="s">
        <v>8292</v>
      </c>
      <c r="BY1391">
        <v>5029</v>
      </c>
      <c r="BZ1391">
        <v>804640</v>
      </c>
      <c r="CA1391">
        <v>0.25</v>
      </c>
      <c r="CB1391">
        <v>3771.75</v>
      </c>
      <c r="CC1391">
        <v>603480</v>
      </c>
      <c r="CD1391">
        <v>0.1</v>
      </c>
      <c r="CE1391">
        <v>60348</v>
      </c>
      <c r="CF1391">
        <v>0.1</v>
      </c>
      <c r="CG1391">
        <v>6034.8</v>
      </c>
      <c r="CH1391">
        <v>54313.2</v>
      </c>
      <c r="CI1391">
        <v>543132</v>
      </c>
      <c r="CJ1391">
        <v>597445.19999999995</v>
      </c>
      <c r="CK1391">
        <v>3734.0324999999998</v>
      </c>
    </row>
    <row r="1392" spans="62:89" x14ac:dyDescent="0.25">
      <c r="BJ1392" s="1" t="s">
        <v>2904</v>
      </c>
      <c r="BK1392" s="1" t="s">
        <v>2905</v>
      </c>
      <c r="BL1392" s="1" t="str">
        <f>VLOOKUP(BK1392,INVENTARIOHABITTA[#All],8,FALSE)</f>
        <v>PREMIUM AA</v>
      </c>
      <c r="BO1392" s="1" t="s">
        <v>4171</v>
      </c>
      <c r="BP1392" s="1" t="s">
        <v>9028</v>
      </c>
      <c r="BQ1392" s="1" t="s">
        <v>7638</v>
      </c>
      <c r="BR1392" s="1" t="s">
        <v>7650</v>
      </c>
      <c r="BS1392" s="1" t="s">
        <v>22</v>
      </c>
      <c r="BT1392">
        <v>61</v>
      </c>
      <c r="BU1392" s="1" t="s">
        <v>7</v>
      </c>
      <c r="BV1392" s="1" t="s">
        <v>146</v>
      </c>
      <c r="BW1392">
        <v>160</v>
      </c>
      <c r="BX1392" s="1" t="s">
        <v>7764</v>
      </c>
      <c r="BY1392">
        <v>4700</v>
      </c>
      <c r="BZ1392">
        <v>752000</v>
      </c>
      <c r="CA1392">
        <v>0.25</v>
      </c>
      <c r="CB1392">
        <v>3525</v>
      </c>
      <c r="CC1392">
        <v>564000</v>
      </c>
      <c r="CD1392">
        <v>0.1</v>
      </c>
      <c r="CE1392">
        <v>56400</v>
      </c>
      <c r="CF1392">
        <v>0.1</v>
      </c>
      <c r="CG1392">
        <v>5640</v>
      </c>
      <c r="CH1392">
        <v>50760</v>
      </c>
      <c r="CI1392">
        <v>507600</v>
      </c>
      <c r="CJ1392">
        <v>558360</v>
      </c>
      <c r="CK1392">
        <v>3489.75</v>
      </c>
    </row>
    <row r="1393" spans="62:89" x14ac:dyDescent="0.25">
      <c r="BJ1393" s="1" t="s">
        <v>2906</v>
      </c>
      <c r="BK1393" s="1" t="s">
        <v>2907</v>
      </c>
      <c r="BL1393" s="1" t="str">
        <f>VLOOKUP(BK1393,INVENTARIOHABITTA[#All],8,FALSE)</f>
        <v>PREMIUM AA</v>
      </c>
      <c r="BO1393" s="1" t="s">
        <v>4173</v>
      </c>
      <c r="BP1393" s="1" t="s">
        <v>9029</v>
      </c>
      <c r="BQ1393" s="1" t="s">
        <v>7638</v>
      </c>
      <c r="BR1393" s="1" t="s">
        <v>7650</v>
      </c>
      <c r="BS1393" s="1" t="s">
        <v>22</v>
      </c>
      <c r="BT1393">
        <v>62</v>
      </c>
      <c r="BU1393" s="1" t="s">
        <v>7</v>
      </c>
      <c r="BV1393" s="1" t="s">
        <v>146</v>
      </c>
      <c r="BW1393">
        <v>160</v>
      </c>
      <c r="BX1393" s="1" t="s">
        <v>7642</v>
      </c>
      <c r="BY1393">
        <v>6200</v>
      </c>
      <c r="BZ1393">
        <v>992000</v>
      </c>
      <c r="CA1393">
        <v>0.3</v>
      </c>
      <c r="CB1393">
        <v>4340</v>
      </c>
      <c r="CC1393">
        <v>694400</v>
      </c>
      <c r="CD1393">
        <v>0.1</v>
      </c>
      <c r="CE1393">
        <v>69440</v>
      </c>
      <c r="CF1393">
        <v>0.1</v>
      </c>
      <c r="CG1393">
        <v>6944</v>
      </c>
      <c r="CH1393">
        <v>62496</v>
      </c>
      <c r="CI1393">
        <v>624960</v>
      </c>
      <c r="CJ1393">
        <v>687456</v>
      </c>
      <c r="CK1393">
        <v>4296.6000000000004</v>
      </c>
    </row>
    <row r="1394" spans="62:89" x14ac:dyDescent="0.25">
      <c r="BJ1394" s="1" t="s">
        <v>2908</v>
      </c>
      <c r="BK1394" s="1" t="s">
        <v>2909</v>
      </c>
      <c r="BL1394" s="1" t="str">
        <f>VLOOKUP(BK1394,INVENTARIOHABITTA[#All],8,FALSE)</f>
        <v>ESTANDAR AA</v>
      </c>
      <c r="BP1394" s="1" t="s">
        <v>9029</v>
      </c>
      <c r="BQ1394" s="1" t="s">
        <v>7638</v>
      </c>
      <c r="BR1394" s="1" t="s">
        <v>7650</v>
      </c>
      <c r="BS1394" s="1" t="s">
        <v>22</v>
      </c>
      <c r="BT1394">
        <v>62</v>
      </c>
      <c r="BU1394" s="1" t="s">
        <v>7</v>
      </c>
      <c r="BV1394" s="1" t="s">
        <v>146</v>
      </c>
      <c r="BW1394">
        <v>160</v>
      </c>
      <c r="BX1394" s="1" t="s">
        <v>7764</v>
      </c>
      <c r="BY1394">
        <v>4700</v>
      </c>
      <c r="BZ1394">
        <v>752000</v>
      </c>
      <c r="CA1394">
        <v>0.25</v>
      </c>
      <c r="CB1394">
        <v>3525</v>
      </c>
      <c r="CC1394">
        <v>564000</v>
      </c>
      <c r="CD1394">
        <v>0.1</v>
      </c>
      <c r="CE1394">
        <v>56400</v>
      </c>
      <c r="CF1394">
        <v>0.1</v>
      </c>
      <c r="CG1394">
        <v>5640</v>
      </c>
      <c r="CH1394">
        <v>50760</v>
      </c>
      <c r="CI1394">
        <v>507600</v>
      </c>
      <c r="CJ1394">
        <v>558360</v>
      </c>
      <c r="CK1394">
        <v>3489.75</v>
      </c>
    </row>
    <row r="1395" spans="62:89" x14ac:dyDescent="0.25">
      <c r="BJ1395" s="1" t="s">
        <v>2910</v>
      </c>
      <c r="BK1395" s="1" t="s">
        <v>2911</v>
      </c>
      <c r="BL1395" s="1" t="str">
        <f>VLOOKUP(BK1395,INVENTARIOHABITTA[#All],8,FALSE)</f>
        <v>ESTANDAR AA</v>
      </c>
      <c r="BO1395" s="1" t="s">
        <v>4175</v>
      </c>
      <c r="BP1395" s="1" t="s">
        <v>9030</v>
      </c>
      <c r="BQ1395" s="1" t="s">
        <v>7638</v>
      </c>
      <c r="BR1395" s="1" t="s">
        <v>7650</v>
      </c>
      <c r="BS1395" s="1" t="s">
        <v>22</v>
      </c>
      <c r="BT1395">
        <v>63</v>
      </c>
      <c r="BU1395" s="1" t="s">
        <v>7</v>
      </c>
      <c r="BV1395" s="1" t="s">
        <v>1961</v>
      </c>
      <c r="BW1395">
        <v>160</v>
      </c>
      <c r="BX1395" s="1" t="s">
        <v>7764</v>
      </c>
      <c r="BY1395">
        <v>4480</v>
      </c>
      <c r="BZ1395">
        <v>716800</v>
      </c>
      <c r="CA1395">
        <v>0.25</v>
      </c>
      <c r="CB1395">
        <v>3360</v>
      </c>
      <c r="CC1395">
        <v>537600</v>
      </c>
      <c r="CD1395">
        <v>0.1</v>
      </c>
      <c r="CE1395">
        <v>53760</v>
      </c>
      <c r="CF1395">
        <v>0.2</v>
      </c>
      <c r="CG1395">
        <v>10752</v>
      </c>
      <c r="CH1395">
        <v>43008</v>
      </c>
      <c r="CI1395">
        <v>483840</v>
      </c>
      <c r="CJ1395">
        <v>526848</v>
      </c>
      <c r="CK1395">
        <v>3292.8</v>
      </c>
    </row>
    <row r="1396" spans="62:89" x14ac:dyDescent="0.25">
      <c r="BJ1396" s="1" t="s">
        <v>2912</v>
      </c>
      <c r="BK1396" s="1" t="s">
        <v>2913</v>
      </c>
      <c r="BL1396" s="1" t="str">
        <f>VLOOKUP(BK1396,INVENTARIOHABITTA[#All],8,FALSE)</f>
        <v>ESTANDAR AA</v>
      </c>
      <c r="BO1396" s="1" t="s">
        <v>4177</v>
      </c>
      <c r="BP1396" s="1" t="s">
        <v>9031</v>
      </c>
      <c r="BQ1396" s="1" t="s">
        <v>7638</v>
      </c>
      <c r="BR1396" s="1" t="s">
        <v>7650</v>
      </c>
      <c r="BS1396" s="1" t="s">
        <v>22</v>
      </c>
      <c r="BT1396">
        <v>64</v>
      </c>
      <c r="BU1396" s="1" t="s">
        <v>7</v>
      </c>
      <c r="BV1396" s="1" t="s">
        <v>1961</v>
      </c>
      <c r="BW1396">
        <v>160</v>
      </c>
      <c r="BX1396" s="1" t="s">
        <v>7764</v>
      </c>
      <c r="BY1396">
        <v>4480</v>
      </c>
      <c r="BZ1396">
        <v>716800</v>
      </c>
      <c r="CA1396">
        <v>0.3</v>
      </c>
      <c r="CB1396">
        <v>3136</v>
      </c>
      <c r="CC1396">
        <v>501760</v>
      </c>
      <c r="CD1396">
        <v>0.1</v>
      </c>
      <c r="CE1396">
        <v>50176</v>
      </c>
      <c r="CF1396">
        <v>0</v>
      </c>
      <c r="CG1396">
        <v>0</v>
      </c>
      <c r="CH1396">
        <v>50176</v>
      </c>
      <c r="CI1396">
        <v>451584</v>
      </c>
      <c r="CJ1396">
        <v>501760</v>
      </c>
      <c r="CK1396">
        <v>3136</v>
      </c>
    </row>
    <row r="1397" spans="62:89" x14ac:dyDescent="0.25">
      <c r="BJ1397" s="1" t="s">
        <v>2914</v>
      </c>
      <c r="BK1397" s="1" t="s">
        <v>2915</v>
      </c>
      <c r="BL1397" s="1" t="str">
        <f>VLOOKUP(BK1397,INVENTARIOHABITTA[#All],8,FALSE)</f>
        <v>ESTANDAR AA</v>
      </c>
      <c r="BO1397" s="1" t="s">
        <v>4179</v>
      </c>
      <c r="BP1397" s="1" t="s">
        <v>9032</v>
      </c>
      <c r="BQ1397" s="1" t="s">
        <v>7638</v>
      </c>
      <c r="BR1397" s="1" t="s">
        <v>7650</v>
      </c>
      <c r="BS1397" s="1" t="s">
        <v>22</v>
      </c>
      <c r="BT1397">
        <v>65</v>
      </c>
      <c r="BU1397" s="1" t="s">
        <v>7</v>
      </c>
      <c r="BV1397" s="1" t="s">
        <v>1961</v>
      </c>
      <c r="BW1397">
        <v>160</v>
      </c>
      <c r="BX1397" s="1" t="s">
        <v>7764</v>
      </c>
      <c r="BY1397">
        <v>4480</v>
      </c>
      <c r="BZ1397">
        <v>716800</v>
      </c>
      <c r="CA1397">
        <v>0.25</v>
      </c>
      <c r="CB1397">
        <v>3360</v>
      </c>
      <c r="CC1397">
        <v>537600</v>
      </c>
      <c r="CD1397">
        <v>0.1</v>
      </c>
      <c r="CE1397">
        <v>53760</v>
      </c>
      <c r="CF1397">
        <v>0.1</v>
      </c>
      <c r="CG1397">
        <v>5376</v>
      </c>
      <c r="CH1397">
        <v>48384</v>
      </c>
      <c r="CI1397">
        <v>483840</v>
      </c>
      <c r="CJ1397">
        <v>532224</v>
      </c>
      <c r="CK1397">
        <v>3326.4</v>
      </c>
    </row>
    <row r="1398" spans="62:89" x14ac:dyDescent="0.25">
      <c r="BJ1398" s="1" t="s">
        <v>2916</v>
      </c>
      <c r="BK1398" s="1" t="s">
        <v>2917</v>
      </c>
      <c r="BL1398" s="1" t="str">
        <f>VLOOKUP(BK1398,INVENTARIOHABITTA[#All],8,FALSE)</f>
        <v>ESTANDAR AA</v>
      </c>
      <c r="BO1398" s="1" t="s">
        <v>4181</v>
      </c>
      <c r="BP1398" s="1" t="s">
        <v>9033</v>
      </c>
      <c r="BQ1398" s="1" t="s">
        <v>7638</v>
      </c>
      <c r="BR1398" s="1" t="s">
        <v>7650</v>
      </c>
      <c r="BS1398" s="1" t="s">
        <v>22</v>
      </c>
      <c r="BT1398">
        <v>66</v>
      </c>
      <c r="BU1398" s="1" t="s">
        <v>7</v>
      </c>
      <c r="BV1398" s="1" t="s">
        <v>1961</v>
      </c>
      <c r="BW1398">
        <v>160</v>
      </c>
      <c r="BX1398" s="1" t="s">
        <v>7764</v>
      </c>
      <c r="BY1398">
        <v>4480</v>
      </c>
      <c r="BZ1398">
        <v>716800</v>
      </c>
      <c r="CA1398">
        <v>0.3</v>
      </c>
      <c r="CB1398">
        <v>3136</v>
      </c>
      <c r="CC1398">
        <v>501760</v>
      </c>
      <c r="CD1398">
        <v>0.1</v>
      </c>
      <c r="CE1398">
        <v>50176</v>
      </c>
      <c r="CF1398">
        <v>0</v>
      </c>
      <c r="CG1398">
        <v>0</v>
      </c>
      <c r="CH1398">
        <v>50176</v>
      </c>
      <c r="CI1398">
        <v>451584</v>
      </c>
      <c r="CJ1398">
        <v>501760</v>
      </c>
      <c r="CK1398">
        <v>3136</v>
      </c>
    </row>
    <row r="1399" spans="62:89" x14ac:dyDescent="0.25">
      <c r="BJ1399" s="1" t="s">
        <v>2918</v>
      </c>
      <c r="BK1399" s="1" t="s">
        <v>2919</v>
      </c>
      <c r="BL1399" s="1" t="str">
        <f>VLOOKUP(BK1399,INVENTARIOHABITTA[#All],8,FALSE)</f>
        <v>ESTANDAR AA</v>
      </c>
      <c r="BO1399" s="1" t="s">
        <v>4183</v>
      </c>
      <c r="BP1399" s="1" t="s">
        <v>9034</v>
      </c>
      <c r="BQ1399" s="1" t="s">
        <v>7638</v>
      </c>
      <c r="BR1399" s="1" t="s">
        <v>7650</v>
      </c>
      <c r="BS1399" s="1" t="s">
        <v>22</v>
      </c>
      <c r="BT1399">
        <v>67</v>
      </c>
      <c r="BU1399" s="1" t="s">
        <v>7</v>
      </c>
      <c r="BV1399" s="1" t="s">
        <v>1961</v>
      </c>
      <c r="BW1399">
        <v>160</v>
      </c>
      <c r="BX1399" s="1" t="s">
        <v>7764</v>
      </c>
      <c r="BY1399">
        <v>4480</v>
      </c>
      <c r="BZ1399">
        <v>716800</v>
      </c>
      <c r="CA1399">
        <v>0.25</v>
      </c>
      <c r="CB1399">
        <v>3360</v>
      </c>
      <c r="CC1399">
        <v>537600</v>
      </c>
      <c r="CD1399">
        <v>0.1</v>
      </c>
      <c r="CE1399">
        <v>53760</v>
      </c>
      <c r="CF1399">
        <v>0.2</v>
      </c>
      <c r="CG1399">
        <v>10752</v>
      </c>
      <c r="CH1399">
        <v>43008</v>
      </c>
      <c r="CI1399">
        <v>483840</v>
      </c>
      <c r="CJ1399">
        <v>526848</v>
      </c>
      <c r="CK1399">
        <v>3292.8</v>
      </c>
    </row>
    <row r="1400" spans="62:89" x14ac:dyDescent="0.25">
      <c r="BJ1400" s="1" t="s">
        <v>2920</v>
      </c>
      <c r="BK1400" s="1" t="s">
        <v>2921</v>
      </c>
      <c r="BL1400" s="1" t="str">
        <f>VLOOKUP(BK1400,INVENTARIOHABITTA[#All],8,FALSE)</f>
        <v>ESTANDAR AA</v>
      </c>
      <c r="BO1400" s="1" t="s">
        <v>4185</v>
      </c>
      <c r="BP1400" s="1" t="s">
        <v>9035</v>
      </c>
      <c r="BQ1400" s="1" t="s">
        <v>7638</v>
      </c>
      <c r="BR1400" s="1" t="s">
        <v>7650</v>
      </c>
      <c r="BS1400" s="1" t="s">
        <v>22</v>
      </c>
      <c r="BT1400">
        <v>68</v>
      </c>
      <c r="BU1400" s="1" t="s">
        <v>7</v>
      </c>
      <c r="BV1400" s="1" t="s">
        <v>1961</v>
      </c>
      <c r="BW1400">
        <v>196.8</v>
      </c>
      <c r="BX1400" s="1" t="s">
        <v>7764</v>
      </c>
      <c r="BY1400">
        <v>4480</v>
      </c>
      <c r="BZ1400">
        <v>881664</v>
      </c>
      <c r="CA1400">
        <v>0.25</v>
      </c>
      <c r="CB1400">
        <v>3360</v>
      </c>
      <c r="CC1400">
        <v>661248</v>
      </c>
      <c r="CD1400">
        <v>0.1</v>
      </c>
      <c r="CE1400">
        <v>66124.800000000003</v>
      </c>
      <c r="CF1400">
        <v>0</v>
      </c>
      <c r="CG1400">
        <v>0</v>
      </c>
      <c r="CH1400">
        <v>66124.800000000003</v>
      </c>
      <c r="CI1400">
        <v>595123.19999999995</v>
      </c>
      <c r="CJ1400">
        <v>661248</v>
      </c>
      <c r="CK1400">
        <v>3360</v>
      </c>
    </row>
    <row r="1401" spans="62:89" x14ac:dyDescent="0.25">
      <c r="BJ1401" s="1" t="s">
        <v>2922</v>
      </c>
      <c r="BK1401" s="1" t="s">
        <v>2923</v>
      </c>
      <c r="BL1401" s="1" t="str">
        <f>VLOOKUP(BK1401,INVENTARIOHABITTA[#All],8,FALSE)</f>
        <v>ESTANDAR AA</v>
      </c>
      <c r="BP1401" s="1" t="s">
        <v>9036</v>
      </c>
      <c r="BQ1401" s="1" t="s">
        <v>7638</v>
      </c>
      <c r="BR1401" s="1" t="s">
        <v>7650</v>
      </c>
      <c r="BS1401" s="1" t="s">
        <v>22</v>
      </c>
      <c r="BT1401">
        <v>69</v>
      </c>
      <c r="BU1401" s="1" t="s">
        <v>7</v>
      </c>
      <c r="BV1401" s="1" t="s">
        <v>146</v>
      </c>
      <c r="BW1401">
        <v>179.21</v>
      </c>
      <c r="BX1401" s="1" t="s">
        <v>7764</v>
      </c>
      <c r="BY1401">
        <v>4700</v>
      </c>
      <c r="BZ1401">
        <v>842287</v>
      </c>
      <c r="CA1401">
        <v>0.25</v>
      </c>
      <c r="CB1401">
        <v>3525</v>
      </c>
      <c r="CC1401">
        <v>631715.25</v>
      </c>
      <c r="CD1401">
        <v>0.1</v>
      </c>
      <c r="CE1401">
        <v>63171.525000000001</v>
      </c>
      <c r="CF1401">
        <v>0.1</v>
      </c>
      <c r="CG1401">
        <v>6317.1525000000001</v>
      </c>
      <c r="CH1401">
        <v>56854.372499999998</v>
      </c>
      <c r="CI1401">
        <v>568543.72499999998</v>
      </c>
      <c r="CJ1401">
        <v>625398.09749999992</v>
      </c>
      <c r="CK1401">
        <v>3489.7499999999995</v>
      </c>
    </row>
    <row r="1402" spans="62:89" x14ac:dyDescent="0.25">
      <c r="BJ1402" s="1" t="s">
        <v>2924</v>
      </c>
      <c r="BK1402" s="1" t="s">
        <v>2925</v>
      </c>
      <c r="BL1402" s="1" t="str">
        <f>VLOOKUP(BK1402,INVENTARIOHABITTA[#All],8,FALSE)</f>
        <v>ESTANDAR AA</v>
      </c>
      <c r="BO1402" s="1" t="s">
        <v>4187</v>
      </c>
      <c r="BP1402" s="1" t="s">
        <v>9037</v>
      </c>
      <c r="BQ1402" s="1" t="s">
        <v>7638</v>
      </c>
      <c r="BR1402" s="1" t="s">
        <v>7650</v>
      </c>
      <c r="BS1402" s="1" t="s">
        <v>22</v>
      </c>
      <c r="BT1402" t="s">
        <v>9038</v>
      </c>
      <c r="BU1402" s="1" t="s">
        <v>7</v>
      </c>
      <c r="BV1402" s="1" t="s">
        <v>146</v>
      </c>
      <c r="BW1402">
        <v>174.44</v>
      </c>
      <c r="BX1402" s="1" t="s">
        <v>7764</v>
      </c>
      <c r="BY1402">
        <v>3489.7499999999995</v>
      </c>
      <c r="BZ1402">
        <v>608751.98999999987</v>
      </c>
      <c r="CA1402">
        <v>0</v>
      </c>
      <c r="CB1402">
        <v>3489.7499999999995</v>
      </c>
      <c r="CC1402">
        <v>608751.98999999987</v>
      </c>
      <c r="CD1402">
        <v>0.24386481266369248</v>
      </c>
      <c r="CE1402">
        <v>148453.18999999997</v>
      </c>
      <c r="CF1402">
        <v>0</v>
      </c>
      <c r="CG1402">
        <v>0</v>
      </c>
      <c r="CH1402">
        <v>148453.18999999997</v>
      </c>
      <c r="CI1402">
        <v>460298.79999999993</v>
      </c>
      <c r="CJ1402">
        <v>608751.98999999987</v>
      </c>
      <c r="CK1402">
        <v>3489.7499999999995</v>
      </c>
    </row>
    <row r="1403" spans="62:89" x14ac:dyDescent="0.25">
      <c r="BJ1403" s="1" t="s">
        <v>2926</v>
      </c>
      <c r="BK1403" s="1" t="s">
        <v>2927</v>
      </c>
      <c r="BL1403" s="1" t="str">
        <f>VLOOKUP(BK1403,INVENTARIOHABITTA[#All],8,FALSE)</f>
        <v>ESTANDAR AA</v>
      </c>
      <c r="BO1403" s="1" t="s">
        <v>4189</v>
      </c>
      <c r="BP1403" s="1" t="s">
        <v>9039</v>
      </c>
      <c r="BQ1403" s="1" t="s">
        <v>7638</v>
      </c>
      <c r="BR1403" s="1" t="s">
        <v>7650</v>
      </c>
      <c r="BS1403" s="1" t="s">
        <v>22</v>
      </c>
      <c r="BT1403">
        <v>70</v>
      </c>
      <c r="BU1403" s="1" t="s">
        <v>7</v>
      </c>
      <c r="BV1403" s="1" t="s">
        <v>146</v>
      </c>
      <c r="BW1403">
        <v>181.01</v>
      </c>
      <c r="BX1403" s="1" t="s">
        <v>7764</v>
      </c>
      <c r="BY1403">
        <v>4700</v>
      </c>
      <c r="BZ1403">
        <v>850747</v>
      </c>
      <c r="CA1403">
        <v>0.25</v>
      </c>
      <c r="CB1403">
        <v>3525</v>
      </c>
      <c r="CC1403">
        <v>638060.25</v>
      </c>
      <c r="CD1403">
        <v>0.1</v>
      </c>
      <c r="CE1403">
        <v>63806.025000000001</v>
      </c>
      <c r="CF1403">
        <v>0.1</v>
      </c>
      <c r="CG1403">
        <v>6380.6025000000009</v>
      </c>
      <c r="CH1403">
        <v>57425.422500000001</v>
      </c>
      <c r="CI1403">
        <v>574254.22499999998</v>
      </c>
      <c r="CJ1403">
        <v>631679.64749999996</v>
      </c>
      <c r="CK1403">
        <v>3489.75</v>
      </c>
    </row>
    <row r="1404" spans="62:89" x14ac:dyDescent="0.25">
      <c r="BJ1404" s="1" t="s">
        <v>2928</v>
      </c>
      <c r="BK1404" s="1" t="s">
        <v>2929</v>
      </c>
      <c r="BL1404" s="1" t="str">
        <f>VLOOKUP(BK1404,INVENTARIOHABITTA[#All],8,FALSE)</f>
        <v>ESTANDAR AA</v>
      </c>
      <c r="BO1404" s="1" t="s">
        <v>4191</v>
      </c>
      <c r="BP1404" s="1" t="s">
        <v>9040</v>
      </c>
      <c r="BQ1404" s="1" t="s">
        <v>7638</v>
      </c>
      <c r="BR1404" s="1" t="s">
        <v>7650</v>
      </c>
      <c r="BS1404" s="1" t="s">
        <v>22</v>
      </c>
      <c r="BT1404">
        <v>71</v>
      </c>
      <c r="BU1404" s="1" t="s">
        <v>7</v>
      </c>
      <c r="BV1404" s="1" t="s">
        <v>1961</v>
      </c>
      <c r="BW1404">
        <v>180</v>
      </c>
      <c r="BX1404" s="1" t="s">
        <v>7764</v>
      </c>
      <c r="BY1404">
        <v>4480</v>
      </c>
      <c r="BZ1404">
        <v>806400</v>
      </c>
      <c r="CA1404">
        <v>0.25</v>
      </c>
      <c r="CB1404">
        <v>3360</v>
      </c>
      <c r="CC1404">
        <v>604800</v>
      </c>
      <c r="CD1404">
        <v>0.1</v>
      </c>
      <c r="CE1404">
        <v>60480</v>
      </c>
      <c r="CF1404">
        <v>0.1</v>
      </c>
      <c r="CG1404">
        <v>6048</v>
      </c>
      <c r="CH1404">
        <v>54432</v>
      </c>
      <c r="CI1404">
        <v>544320</v>
      </c>
      <c r="CJ1404">
        <v>598752</v>
      </c>
      <c r="CK1404">
        <v>3326.4</v>
      </c>
    </row>
    <row r="1405" spans="62:89" x14ac:dyDescent="0.25">
      <c r="BJ1405" s="1" t="s">
        <v>2930</v>
      </c>
      <c r="BK1405" s="1" t="s">
        <v>2931</v>
      </c>
      <c r="BL1405" s="1" t="str">
        <f>VLOOKUP(BK1405,INVENTARIOHABITTA[#All],8,FALSE)</f>
        <v>ESTANDAR AA</v>
      </c>
      <c r="BO1405" s="1" t="s">
        <v>4193</v>
      </c>
      <c r="BP1405" s="1" t="s">
        <v>9041</v>
      </c>
      <c r="BQ1405" s="1" t="s">
        <v>7638</v>
      </c>
      <c r="BR1405" s="1" t="s">
        <v>7650</v>
      </c>
      <c r="BS1405" s="1" t="s">
        <v>22</v>
      </c>
      <c r="BT1405">
        <v>72</v>
      </c>
      <c r="BU1405" s="1" t="s">
        <v>7</v>
      </c>
      <c r="BV1405" s="1" t="s">
        <v>1961</v>
      </c>
      <c r="BW1405">
        <v>180</v>
      </c>
      <c r="BX1405" s="1" t="s">
        <v>7764</v>
      </c>
      <c r="BY1405">
        <v>4480</v>
      </c>
      <c r="BZ1405">
        <v>806400</v>
      </c>
      <c r="CA1405">
        <v>0.25</v>
      </c>
      <c r="CB1405">
        <v>3360</v>
      </c>
      <c r="CC1405">
        <v>604800</v>
      </c>
      <c r="CD1405">
        <v>0.1</v>
      </c>
      <c r="CE1405">
        <v>60480</v>
      </c>
      <c r="CF1405">
        <v>0.1</v>
      </c>
      <c r="CG1405">
        <v>6048</v>
      </c>
      <c r="CH1405">
        <v>54432</v>
      </c>
      <c r="CI1405">
        <v>544320</v>
      </c>
      <c r="CJ1405">
        <v>598752</v>
      </c>
      <c r="CK1405">
        <v>3326.4</v>
      </c>
    </row>
    <row r="1406" spans="62:89" x14ac:dyDescent="0.25">
      <c r="BJ1406" s="1" t="s">
        <v>2932</v>
      </c>
      <c r="BK1406" s="1" t="s">
        <v>2933</v>
      </c>
      <c r="BL1406" s="1" t="str">
        <f>VLOOKUP(BK1406,INVENTARIOHABITTA[#All],8,FALSE)</f>
        <v>ESTANDAR AA</v>
      </c>
      <c r="BO1406" s="1" t="s">
        <v>4195</v>
      </c>
      <c r="BP1406" s="1" t="s">
        <v>9042</v>
      </c>
      <c r="BQ1406" s="1" t="s">
        <v>7638</v>
      </c>
      <c r="BR1406" s="1" t="s">
        <v>7650</v>
      </c>
      <c r="BS1406" s="1" t="s">
        <v>22</v>
      </c>
      <c r="BT1406">
        <v>73</v>
      </c>
      <c r="BU1406" s="1" t="s">
        <v>7</v>
      </c>
      <c r="BV1406" s="1" t="s">
        <v>1961</v>
      </c>
      <c r="BW1406">
        <v>180</v>
      </c>
      <c r="BX1406" s="1" t="s">
        <v>7764</v>
      </c>
      <c r="BY1406">
        <v>4480</v>
      </c>
      <c r="BZ1406">
        <v>806400</v>
      </c>
      <c r="CA1406">
        <v>0.25</v>
      </c>
      <c r="CB1406">
        <v>3360</v>
      </c>
      <c r="CC1406">
        <v>604800</v>
      </c>
      <c r="CD1406">
        <v>0.1</v>
      </c>
      <c r="CE1406">
        <v>60480</v>
      </c>
      <c r="CF1406">
        <v>0.1</v>
      </c>
      <c r="CG1406">
        <v>6048</v>
      </c>
      <c r="CH1406">
        <v>54432</v>
      </c>
      <c r="CI1406">
        <v>544320</v>
      </c>
      <c r="CJ1406">
        <v>598752</v>
      </c>
      <c r="CK1406">
        <v>3326.4</v>
      </c>
    </row>
    <row r="1407" spans="62:89" x14ac:dyDescent="0.25">
      <c r="BJ1407" s="1" t="s">
        <v>2934</v>
      </c>
      <c r="BK1407" s="1" t="s">
        <v>2935</v>
      </c>
      <c r="BL1407" s="1" t="str">
        <f>VLOOKUP(BK1407,INVENTARIOHABITTA[#All],8,FALSE)</f>
        <v>ESTANDAR AA</v>
      </c>
      <c r="BO1407" s="1" t="s">
        <v>4197</v>
      </c>
      <c r="BP1407" s="1" t="s">
        <v>9043</v>
      </c>
      <c r="BQ1407" s="1" t="s">
        <v>7638</v>
      </c>
      <c r="BR1407" s="1" t="s">
        <v>7650</v>
      </c>
      <c r="BS1407" s="1" t="s">
        <v>22</v>
      </c>
      <c r="BT1407">
        <v>74</v>
      </c>
      <c r="BU1407" s="1" t="s">
        <v>7</v>
      </c>
      <c r="BV1407" s="1" t="s">
        <v>260</v>
      </c>
      <c r="BW1407">
        <v>202.5</v>
      </c>
      <c r="BX1407" s="1" t="s">
        <v>7764</v>
      </c>
      <c r="BY1407">
        <v>4480</v>
      </c>
      <c r="BZ1407">
        <v>907200</v>
      </c>
      <c r="CA1407">
        <v>0.3</v>
      </c>
      <c r="CB1407">
        <v>3136</v>
      </c>
      <c r="CC1407">
        <v>635040</v>
      </c>
      <c r="CD1407">
        <v>0.1</v>
      </c>
      <c r="CE1407">
        <v>63504</v>
      </c>
      <c r="CF1407">
        <v>0</v>
      </c>
      <c r="CG1407">
        <v>0</v>
      </c>
      <c r="CH1407">
        <v>63504</v>
      </c>
      <c r="CI1407">
        <v>571536</v>
      </c>
      <c r="CJ1407">
        <v>635040</v>
      </c>
      <c r="CK1407">
        <v>3136</v>
      </c>
    </row>
    <row r="1408" spans="62:89" x14ac:dyDescent="0.25">
      <c r="BJ1408" s="1" t="s">
        <v>2936</v>
      </c>
      <c r="BK1408" s="1" t="s">
        <v>2937</v>
      </c>
      <c r="BL1408" s="1" t="str">
        <f>VLOOKUP(BK1408,INVENTARIOHABITTA[#All],8,FALSE)</f>
        <v>ESTANDAR AA</v>
      </c>
      <c r="BO1408" s="1" t="s">
        <v>4199</v>
      </c>
      <c r="BP1408" s="1" t="s">
        <v>9044</v>
      </c>
      <c r="BQ1408" s="1" t="s">
        <v>7638</v>
      </c>
      <c r="BR1408" s="1" t="s">
        <v>7650</v>
      </c>
      <c r="BS1408" s="1" t="s">
        <v>22</v>
      </c>
      <c r="BT1408">
        <v>75</v>
      </c>
      <c r="BU1408" s="1" t="s">
        <v>7</v>
      </c>
      <c r="BV1408" s="1" t="s">
        <v>260</v>
      </c>
      <c r="BW1408">
        <v>202.5</v>
      </c>
      <c r="BX1408" s="1" t="s">
        <v>7764</v>
      </c>
      <c r="BY1408">
        <v>4480</v>
      </c>
      <c r="BZ1408">
        <v>907200</v>
      </c>
      <c r="CA1408">
        <v>0.25</v>
      </c>
      <c r="CB1408">
        <v>3360</v>
      </c>
      <c r="CC1408">
        <v>680400</v>
      </c>
      <c r="CD1408">
        <v>0.1</v>
      </c>
      <c r="CE1408">
        <v>68040</v>
      </c>
      <c r="CF1408">
        <v>0.1</v>
      </c>
      <c r="CG1408">
        <v>6804</v>
      </c>
      <c r="CH1408">
        <v>61236</v>
      </c>
      <c r="CI1408">
        <v>612360</v>
      </c>
      <c r="CJ1408">
        <v>673596</v>
      </c>
      <c r="CK1408">
        <v>3326.4</v>
      </c>
    </row>
    <row r="1409" spans="62:89" x14ac:dyDescent="0.25">
      <c r="BJ1409" s="1" t="s">
        <v>2938</v>
      </c>
      <c r="BK1409" s="1" t="s">
        <v>2939</v>
      </c>
      <c r="BL1409" s="1" t="str">
        <f>VLOOKUP(BK1409,INVENTARIOHABITTA[#All],8,FALSE)</f>
        <v>PREMIUM AA</v>
      </c>
      <c r="BO1409" s="1" t="s">
        <v>4201</v>
      </c>
      <c r="BP1409" s="1" t="s">
        <v>9045</v>
      </c>
      <c r="BQ1409" s="1" t="s">
        <v>7638</v>
      </c>
      <c r="BR1409" s="1" t="s">
        <v>7650</v>
      </c>
      <c r="BS1409" s="1" t="s">
        <v>22</v>
      </c>
      <c r="BT1409">
        <v>76</v>
      </c>
      <c r="BU1409" s="1" t="s">
        <v>7</v>
      </c>
      <c r="BV1409" s="1" t="s">
        <v>260</v>
      </c>
      <c r="BW1409">
        <v>202.5</v>
      </c>
      <c r="BX1409" s="1" t="s">
        <v>7764</v>
      </c>
      <c r="BY1409">
        <v>4480</v>
      </c>
      <c r="BZ1409">
        <v>907200</v>
      </c>
      <c r="CA1409">
        <v>0.25</v>
      </c>
      <c r="CB1409">
        <v>3360</v>
      </c>
      <c r="CC1409">
        <v>680400</v>
      </c>
      <c r="CD1409">
        <v>0.1</v>
      </c>
      <c r="CE1409">
        <v>68040</v>
      </c>
      <c r="CF1409">
        <v>0.1</v>
      </c>
      <c r="CG1409">
        <v>6804</v>
      </c>
      <c r="CH1409">
        <v>61236</v>
      </c>
      <c r="CI1409">
        <v>612360</v>
      </c>
      <c r="CJ1409">
        <v>673596</v>
      </c>
      <c r="CK1409">
        <v>3326.4</v>
      </c>
    </row>
    <row r="1410" spans="62:89" x14ac:dyDescent="0.25">
      <c r="BJ1410" s="1" t="s">
        <v>2940</v>
      </c>
      <c r="BK1410" s="1" t="s">
        <v>2941</v>
      </c>
      <c r="BL1410" s="1" t="str">
        <f>VLOOKUP(BK1410,INVENTARIOHABITTA[#All],8,FALSE)</f>
        <v>PREMIUM AA</v>
      </c>
      <c r="BO1410" s="1" t="s">
        <v>4203</v>
      </c>
      <c r="BP1410" s="1" t="s">
        <v>9046</v>
      </c>
      <c r="BQ1410" s="1" t="s">
        <v>7638</v>
      </c>
      <c r="BR1410" s="1" t="s">
        <v>7650</v>
      </c>
      <c r="BS1410" s="1" t="s">
        <v>22</v>
      </c>
      <c r="BT1410">
        <v>77</v>
      </c>
      <c r="BU1410" s="1" t="s">
        <v>7</v>
      </c>
      <c r="BV1410" s="1" t="s">
        <v>171</v>
      </c>
      <c r="BW1410">
        <v>210.15</v>
      </c>
      <c r="BX1410" s="1" t="s">
        <v>7764</v>
      </c>
      <c r="BY1410">
        <v>4700</v>
      </c>
      <c r="BZ1410">
        <v>987705</v>
      </c>
      <c r="CA1410">
        <v>0.25</v>
      </c>
      <c r="CB1410">
        <v>3525</v>
      </c>
      <c r="CC1410">
        <v>740778.75</v>
      </c>
      <c r="CD1410">
        <v>0.1</v>
      </c>
      <c r="CE1410">
        <v>74077.875</v>
      </c>
      <c r="CF1410">
        <v>0.2</v>
      </c>
      <c r="CG1410">
        <v>14815.575000000001</v>
      </c>
      <c r="CH1410">
        <v>59262.3</v>
      </c>
      <c r="CI1410">
        <v>666700.875</v>
      </c>
      <c r="CJ1410">
        <v>725963.17500000005</v>
      </c>
      <c r="CK1410">
        <v>3454.5</v>
      </c>
    </row>
    <row r="1411" spans="62:89" x14ac:dyDescent="0.25">
      <c r="BJ1411" s="1" t="s">
        <v>2942</v>
      </c>
      <c r="BK1411" s="1" t="s">
        <v>2943</v>
      </c>
      <c r="BL1411" s="1" t="str">
        <f>VLOOKUP(BK1411,INVENTARIOHABITTA[#All],8,FALSE)</f>
        <v>ESTANDAR AA</v>
      </c>
      <c r="BO1411" s="1" t="s">
        <v>4205</v>
      </c>
      <c r="BP1411" s="1" t="s">
        <v>9047</v>
      </c>
      <c r="BQ1411" s="1" t="s">
        <v>7638</v>
      </c>
      <c r="BR1411" s="1" t="s">
        <v>7650</v>
      </c>
      <c r="BS1411" s="1" t="s">
        <v>22</v>
      </c>
      <c r="BT1411">
        <v>78</v>
      </c>
      <c r="BU1411" s="1" t="s">
        <v>7</v>
      </c>
      <c r="BV1411" s="1" t="s">
        <v>171</v>
      </c>
      <c r="BW1411">
        <v>233.61</v>
      </c>
      <c r="BX1411" s="1" t="s">
        <v>46</v>
      </c>
      <c r="BY1411">
        <v>6510</v>
      </c>
      <c r="BZ1411">
        <v>1520801.1</v>
      </c>
      <c r="CA1411">
        <v>0.25</v>
      </c>
      <c r="CB1411">
        <v>4882.5</v>
      </c>
      <c r="CC1411">
        <v>1140600.825</v>
      </c>
      <c r="CD1411">
        <v>0.1</v>
      </c>
      <c r="CE1411">
        <v>114060.0825</v>
      </c>
      <c r="CF1411">
        <v>0.1</v>
      </c>
      <c r="CG1411">
        <v>11406.008250000001</v>
      </c>
      <c r="CH1411">
        <v>102654.07425000001</v>
      </c>
      <c r="CI1411">
        <v>1026540.7324999999</v>
      </c>
      <c r="CJ1411">
        <v>1129194.80675</v>
      </c>
      <c r="CK1411">
        <v>4833.6749571936134</v>
      </c>
    </row>
    <row r="1412" spans="62:89" x14ac:dyDescent="0.25">
      <c r="BJ1412" s="1" t="s">
        <v>2944</v>
      </c>
      <c r="BK1412" s="1" t="s">
        <v>2945</v>
      </c>
      <c r="BL1412" s="1" t="str">
        <f>VLOOKUP(BK1412,INVENTARIOHABITTA[#All],8,FALSE)</f>
        <v>ESTANDAR AA</v>
      </c>
      <c r="BP1412" s="1" t="s">
        <v>9047</v>
      </c>
      <c r="BQ1412" s="1" t="s">
        <v>7638</v>
      </c>
      <c r="BR1412" s="1" t="s">
        <v>7650</v>
      </c>
      <c r="BS1412" s="1" t="s">
        <v>22</v>
      </c>
      <c r="BT1412">
        <v>78</v>
      </c>
      <c r="BU1412" s="1" t="s">
        <v>7</v>
      </c>
      <c r="BV1412" s="1" t="s">
        <v>171</v>
      </c>
      <c r="BW1412">
        <v>233.61</v>
      </c>
      <c r="BX1412" s="1" t="s">
        <v>7764</v>
      </c>
      <c r="BY1412">
        <v>4700</v>
      </c>
      <c r="BZ1412">
        <v>1097967</v>
      </c>
      <c r="CA1412">
        <v>0.25</v>
      </c>
      <c r="CB1412">
        <v>3525</v>
      </c>
      <c r="CC1412">
        <v>823475.25</v>
      </c>
      <c r="CD1412">
        <v>0.1</v>
      </c>
      <c r="CE1412">
        <v>82347.525000000009</v>
      </c>
      <c r="CF1412">
        <v>0.1</v>
      </c>
      <c r="CG1412">
        <v>8234.7525000000005</v>
      </c>
      <c r="CH1412">
        <v>74112.772500000006</v>
      </c>
      <c r="CI1412">
        <v>741127.71499999997</v>
      </c>
      <c r="CJ1412">
        <v>815240.48749999993</v>
      </c>
      <c r="CK1412">
        <v>3489.7499571936128</v>
      </c>
    </row>
    <row r="1413" spans="62:89" x14ac:dyDescent="0.25">
      <c r="BJ1413" s="1" t="s">
        <v>2946</v>
      </c>
      <c r="BK1413" s="1" t="s">
        <v>2947</v>
      </c>
      <c r="BL1413" s="1" t="str">
        <f>VLOOKUP(BK1413,INVENTARIOHABITTA[#All],8,FALSE)</f>
        <v>PREMIUM AA</v>
      </c>
      <c r="BO1413" s="1" t="s">
        <v>4207</v>
      </c>
      <c r="BP1413" s="1" t="s">
        <v>9048</v>
      </c>
      <c r="BQ1413" s="1" t="s">
        <v>7638</v>
      </c>
      <c r="BR1413" s="1" t="s">
        <v>7650</v>
      </c>
      <c r="BS1413" s="1" t="s">
        <v>22</v>
      </c>
      <c r="BT1413">
        <v>79</v>
      </c>
      <c r="BU1413" s="1" t="s">
        <v>7</v>
      </c>
      <c r="BV1413" s="1" t="s">
        <v>171</v>
      </c>
      <c r="BW1413">
        <v>225</v>
      </c>
      <c r="BX1413" s="1" t="s">
        <v>7764</v>
      </c>
      <c r="BY1413">
        <v>4700</v>
      </c>
      <c r="BZ1413">
        <v>1057500</v>
      </c>
      <c r="CA1413">
        <v>0.25</v>
      </c>
      <c r="CB1413">
        <v>3525</v>
      </c>
      <c r="CC1413">
        <v>793125</v>
      </c>
      <c r="CD1413">
        <v>0.1</v>
      </c>
      <c r="CE1413">
        <v>79312.5</v>
      </c>
      <c r="CF1413">
        <v>0.2</v>
      </c>
      <c r="CG1413">
        <v>15862.5</v>
      </c>
      <c r="CH1413">
        <v>63450</v>
      </c>
      <c r="CI1413">
        <v>713812.5</v>
      </c>
      <c r="CJ1413">
        <v>777262.5</v>
      </c>
      <c r="CK1413">
        <v>3454.5</v>
      </c>
    </row>
    <row r="1414" spans="62:89" x14ac:dyDescent="0.25">
      <c r="BJ1414" s="1" t="s">
        <v>2948</v>
      </c>
      <c r="BK1414" s="1" t="s">
        <v>2949</v>
      </c>
      <c r="BL1414" s="1" t="str">
        <f>VLOOKUP(BK1414,INVENTARIOHABITTA[#All],8,FALSE)</f>
        <v>PREMIUM AA</v>
      </c>
      <c r="BO1414" s="1" t="s">
        <v>4209</v>
      </c>
      <c r="BP1414" s="1" t="s">
        <v>9049</v>
      </c>
      <c r="BQ1414" s="1" t="s">
        <v>7638</v>
      </c>
      <c r="BR1414" s="1" t="s">
        <v>7650</v>
      </c>
      <c r="BS1414" s="1" t="s">
        <v>22</v>
      </c>
      <c r="BT1414">
        <v>80</v>
      </c>
      <c r="BU1414" s="1" t="s">
        <v>7</v>
      </c>
      <c r="BV1414" s="1" t="s">
        <v>171</v>
      </c>
      <c r="BW1414">
        <v>225</v>
      </c>
      <c r="BX1414" s="1" t="s">
        <v>7764</v>
      </c>
      <c r="BY1414">
        <v>4700</v>
      </c>
      <c r="BZ1414">
        <v>1057500</v>
      </c>
      <c r="CA1414">
        <v>0.2</v>
      </c>
      <c r="CB1414">
        <v>3760</v>
      </c>
      <c r="CC1414">
        <v>846000</v>
      </c>
      <c r="CD1414">
        <v>0.1</v>
      </c>
      <c r="CE1414">
        <v>84600</v>
      </c>
      <c r="CF1414">
        <v>0.1</v>
      </c>
      <c r="CG1414">
        <v>8460</v>
      </c>
      <c r="CH1414">
        <v>76140</v>
      </c>
      <c r="CI1414">
        <v>761400</v>
      </c>
      <c r="CJ1414">
        <v>837540</v>
      </c>
      <c r="CK1414">
        <v>3722.4</v>
      </c>
    </row>
    <row r="1415" spans="62:89" x14ac:dyDescent="0.25">
      <c r="BJ1415" s="1" t="s">
        <v>2950</v>
      </c>
      <c r="BK1415" s="1" t="s">
        <v>2951</v>
      </c>
      <c r="BL1415" s="1" t="str">
        <f>VLOOKUP(BK1415,INVENTARIOHABITTA[#All],8,FALSE)</f>
        <v>ESTANDAR AA</v>
      </c>
      <c r="BO1415" s="1" t="s">
        <v>4211</v>
      </c>
      <c r="BP1415" s="1" t="s">
        <v>9050</v>
      </c>
      <c r="BQ1415" s="1" t="s">
        <v>7638</v>
      </c>
      <c r="BR1415" s="1" t="s">
        <v>7650</v>
      </c>
      <c r="BS1415" s="1" t="s">
        <v>22</v>
      </c>
      <c r="BT1415">
        <v>81</v>
      </c>
      <c r="BU1415" s="1" t="s">
        <v>7</v>
      </c>
      <c r="BV1415" s="1" t="s">
        <v>171</v>
      </c>
      <c r="BW1415">
        <v>225</v>
      </c>
      <c r="BX1415" s="1" t="s">
        <v>7764</v>
      </c>
      <c r="BY1415">
        <v>4700</v>
      </c>
      <c r="BZ1415">
        <v>1057500</v>
      </c>
      <c r="CA1415">
        <v>0.25</v>
      </c>
      <c r="CB1415">
        <v>3525</v>
      </c>
      <c r="CC1415">
        <v>793125</v>
      </c>
      <c r="CD1415">
        <v>0.1</v>
      </c>
      <c r="CE1415">
        <v>79312.5</v>
      </c>
      <c r="CF1415">
        <v>0.1</v>
      </c>
      <c r="CG1415">
        <v>7931.25</v>
      </c>
      <c r="CH1415">
        <v>71381.25</v>
      </c>
      <c r="CI1415">
        <v>713812.5</v>
      </c>
      <c r="CJ1415">
        <v>785193.75</v>
      </c>
      <c r="CK1415">
        <v>3489.75</v>
      </c>
    </row>
    <row r="1416" spans="62:89" x14ac:dyDescent="0.25">
      <c r="BJ1416" s="1" t="s">
        <v>2952</v>
      </c>
      <c r="BK1416" s="1" t="s">
        <v>2953</v>
      </c>
      <c r="BL1416" s="1" t="str">
        <f>VLOOKUP(BK1416,INVENTARIOHABITTA[#All],8,FALSE)</f>
        <v>ESTANDAR AA</v>
      </c>
      <c r="BO1416" s="1" t="s">
        <v>4213</v>
      </c>
      <c r="BP1416" s="1" t="s">
        <v>9051</v>
      </c>
      <c r="BQ1416" s="1" t="s">
        <v>7638</v>
      </c>
      <c r="BR1416" s="1" t="s">
        <v>7650</v>
      </c>
      <c r="BS1416" s="1" t="s">
        <v>22</v>
      </c>
      <c r="BT1416">
        <v>82</v>
      </c>
      <c r="BU1416" s="1" t="s">
        <v>7</v>
      </c>
      <c r="BV1416" s="1" t="s">
        <v>171</v>
      </c>
      <c r="BW1416">
        <v>200</v>
      </c>
      <c r="BX1416" s="1" t="s">
        <v>7764</v>
      </c>
      <c r="BY1416">
        <v>4700</v>
      </c>
      <c r="BZ1416">
        <v>940000</v>
      </c>
      <c r="CA1416">
        <v>0.25</v>
      </c>
      <c r="CB1416">
        <v>3525</v>
      </c>
      <c r="CC1416">
        <v>705000</v>
      </c>
      <c r="CD1416">
        <v>0.1</v>
      </c>
      <c r="CE1416">
        <v>70500</v>
      </c>
      <c r="CF1416">
        <v>0.1</v>
      </c>
      <c r="CG1416">
        <v>7050</v>
      </c>
      <c r="CH1416">
        <v>63450</v>
      </c>
      <c r="CI1416">
        <v>634500</v>
      </c>
      <c r="CJ1416">
        <v>697950</v>
      </c>
      <c r="CK1416">
        <v>3489.75</v>
      </c>
    </row>
    <row r="1417" spans="62:89" x14ac:dyDescent="0.25">
      <c r="BJ1417" s="1" t="s">
        <v>2954</v>
      </c>
      <c r="BK1417" s="1" t="s">
        <v>2955</v>
      </c>
      <c r="BL1417" s="1" t="str">
        <f>VLOOKUP(BK1417,INVENTARIOHABITTA[#All],8,FALSE)</f>
        <v>ESTANDAR AA</v>
      </c>
      <c r="BP1417" s="1" t="s">
        <v>9052</v>
      </c>
      <c r="BQ1417" s="1" t="s">
        <v>7638</v>
      </c>
      <c r="BR1417" s="1" t="s">
        <v>7650</v>
      </c>
      <c r="BS1417" s="1" t="s">
        <v>22</v>
      </c>
      <c r="BT1417">
        <v>83</v>
      </c>
      <c r="BU1417" s="1" t="s">
        <v>7</v>
      </c>
      <c r="BV1417" s="1" t="s">
        <v>171</v>
      </c>
      <c r="BW1417">
        <v>200</v>
      </c>
      <c r="BX1417" s="1" t="s">
        <v>7764</v>
      </c>
      <c r="BY1417">
        <v>4700</v>
      </c>
      <c r="BZ1417">
        <v>940000</v>
      </c>
      <c r="CA1417">
        <v>0.25</v>
      </c>
      <c r="CB1417">
        <v>3525</v>
      </c>
      <c r="CC1417">
        <v>705000</v>
      </c>
      <c r="CD1417">
        <v>0.1</v>
      </c>
      <c r="CE1417">
        <v>70500</v>
      </c>
      <c r="CF1417">
        <v>0.1</v>
      </c>
      <c r="CG1417">
        <v>7050</v>
      </c>
      <c r="CH1417">
        <v>63450</v>
      </c>
      <c r="CI1417">
        <v>634500</v>
      </c>
      <c r="CJ1417">
        <v>697950</v>
      </c>
      <c r="CK1417">
        <v>3489.75</v>
      </c>
    </row>
    <row r="1418" spans="62:89" x14ac:dyDescent="0.25">
      <c r="BJ1418" s="1" t="s">
        <v>2956</v>
      </c>
      <c r="BK1418" s="1" t="s">
        <v>2957</v>
      </c>
      <c r="BL1418" s="1" t="str">
        <f>VLOOKUP(BK1418,INVENTARIOHABITTA[#All],8,FALSE)</f>
        <v>ESTANDAR AA</v>
      </c>
      <c r="BO1418" s="1" t="s">
        <v>4215</v>
      </c>
      <c r="BP1418" s="1" t="s">
        <v>9053</v>
      </c>
      <c r="BQ1418" s="1" t="s">
        <v>7638</v>
      </c>
      <c r="BR1418" s="1" t="s">
        <v>7650</v>
      </c>
      <c r="BS1418" s="1" t="s">
        <v>22</v>
      </c>
      <c r="BT1418" t="s">
        <v>7695</v>
      </c>
      <c r="BU1418" s="1" t="s">
        <v>7</v>
      </c>
      <c r="BV1418" s="1" t="s">
        <v>171</v>
      </c>
      <c r="BW1418">
        <v>200</v>
      </c>
      <c r="BX1418" s="1" t="s">
        <v>7764</v>
      </c>
      <c r="BY1418">
        <v>4700</v>
      </c>
      <c r="BZ1418">
        <v>940000</v>
      </c>
      <c r="CA1418">
        <v>0.25</v>
      </c>
      <c r="CB1418">
        <v>3525</v>
      </c>
      <c r="CC1418">
        <v>705000</v>
      </c>
      <c r="CD1418">
        <v>0.1</v>
      </c>
      <c r="CE1418">
        <v>70500</v>
      </c>
      <c r="CF1418">
        <v>0.1</v>
      </c>
      <c r="CG1418">
        <v>7050</v>
      </c>
      <c r="CH1418">
        <v>63450</v>
      </c>
      <c r="CI1418">
        <v>634500</v>
      </c>
      <c r="CJ1418">
        <v>697950</v>
      </c>
      <c r="CK1418">
        <v>3489.75</v>
      </c>
    </row>
    <row r="1419" spans="62:89" x14ac:dyDescent="0.25">
      <c r="BJ1419" s="1" t="s">
        <v>2958</v>
      </c>
      <c r="BK1419" s="1" t="s">
        <v>2959</v>
      </c>
      <c r="BL1419" s="1" t="str">
        <f>VLOOKUP(BK1419,INVENTARIOHABITTA[#All],8,FALSE)</f>
        <v>ESTANDAR AA</v>
      </c>
      <c r="BO1419" s="1" t="s">
        <v>4217</v>
      </c>
      <c r="BP1419" s="1" t="s">
        <v>9054</v>
      </c>
      <c r="BQ1419" s="1" t="s">
        <v>7638</v>
      </c>
      <c r="BR1419" s="1" t="s">
        <v>7650</v>
      </c>
      <c r="BS1419" s="1" t="s">
        <v>22</v>
      </c>
      <c r="BT1419">
        <v>84</v>
      </c>
      <c r="BU1419" s="1" t="s">
        <v>7</v>
      </c>
      <c r="BV1419" s="1" t="s">
        <v>171</v>
      </c>
      <c r="BW1419">
        <v>200</v>
      </c>
      <c r="BX1419" s="1" t="s">
        <v>7764</v>
      </c>
      <c r="BY1419">
        <v>4700</v>
      </c>
      <c r="BZ1419">
        <v>940000</v>
      </c>
      <c r="CA1419">
        <v>0.25</v>
      </c>
      <c r="CB1419">
        <v>3525</v>
      </c>
      <c r="CC1419">
        <v>705000</v>
      </c>
      <c r="CD1419">
        <v>0.1</v>
      </c>
      <c r="CE1419">
        <v>70500</v>
      </c>
      <c r="CF1419">
        <v>0.1</v>
      </c>
      <c r="CG1419">
        <v>7050</v>
      </c>
      <c r="CH1419">
        <v>63450</v>
      </c>
      <c r="CI1419">
        <v>634500</v>
      </c>
      <c r="CJ1419">
        <v>697950</v>
      </c>
      <c r="CK1419">
        <v>3489.75</v>
      </c>
    </row>
    <row r="1420" spans="62:89" x14ac:dyDescent="0.25">
      <c r="BJ1420" s="1" t="s">
        <v>2960</v>
      </c>
      <c r="BK1420" s="1" t="s">
        <v>2961</v>
      </c>
      <c r="BL1420" s="1" t="str">
        <f>VLOOKUP(BK1420,INVENTARIOHABITTA[#All],8,FALSE)</f>
        <v>ESTANDAR AA</v>
      </c>
      <c r="BO1420" s="1" t="s">
        <v>4219</v>
      </c>
      <c r="BP1420" s="1" t="s">
        <v>9055</v>
      </c>
      <c r="BQ1420" s="1" t="s">
        <v>7638</v>
      </c>
      <c r="BR1420" s="1" t="s">
        <v>7650</v>
      </c>
      <c r="BS1420" s="1" t="s">
        <v>22</v>
      </c>
      <c r="BT1420">
        <v>85</v>
      </c>
      <c r="BU1420" s="1" t="s">
        <v>7</v>
      </c>
      <c r="BV1420" s="1" t="s">
        <v>171</v>
      </c>
      <c r="BW1420">
        <v>203.48</v>
      </c>
      <c r="BX1420" s="1" t="s">
        <v>7764</v>
      </c>
      <c r="BY1420">
        <v>4700</v>
      </c>
      <c r="BZ1420">
        <v>956356</v>
      </c>
      <c r="CA1420">
        <v>0.25</v>
      </c>
      <c r="CB1420">
        <v>3525</v>
      </c>
      <c r="CC1420">
        <v>717267</v>
      </c>
      <c r="CD1420">
        <v>9.9999999999999992E-2</v>
      </c>
      <c r="CE1420">
        <v>71726.7</v>
      </c>
      <c r="CF1420">
        <v>0.2</v>
      </c>
      <c r="CG1420">
        <v>14345.34</v>
      </c>
      <c r="CH1420">
        <v>57381.36</v>
      </c>
      <c r="CI1420">
        <v>645540.30000000005</v>
      </c>
      <c r="CJ1420">
        <v>702921.66</v>
      </c>
      <c r="CK1420">
        <v>3454.5000000000005</v>
      </c>
    </row>
    <row r="1421" spans="62:89" x14ac:dyDescent="0.25">
      <c r="BJ1421" s="1" t="s">
        <v>2962</v>
      </c>
      <c r="BK1421" s="1" t="s">
        <v>2963</v>
      </c>
      <c r="BL1421" s="1" t="str">
        <f>VLOOKUP(BK1421,INVENTARIOHABITTA[#All],8,FALSE)</f>
        <v>ESTANDAR AA</v>
      </c>
      <c r="BP1421" s="1" t="s">
        <v>9056</v>
      </c>
      <c r="BQ1421" s="1" t="s">
        <v>7638</v>
      </c>
      <c r="BR1421" s="1" t="s">
        <v>7650</v>
      </c>
      <c r="BS1421" s="1" t="s">
        <v>22</v>
      </c>
      <c r="BT1421">
        <v>86</v>
      </c>
      <c r="BU1421" s="1" t="s">
        <v>7</v>
      </c>
      <c r="BV1421" s="1" t="s">
        <v>146</v>
      </c>
      <c r="BW1421">
        <v>192.5</v>
      </c>
      <c r="BX1421" s="1" t="s">
        <v>7764</v>
      </c>
      <c r="BY1421">
        <v>4700</v>
      </c>
      <c r="BZ1421">
        <v>904750</v>
      </c>
      <c r="CA1421">
        <v>0.25</v>
      </c>
      <c r="CB1421">
        <v>3525</v>
      </c>
      <c r="CC1421">
        <v>678562.5</v>
      </c>
      <c r="CD1421">
        <v>0.1</v>
      </c>
      <c r="CE1421">
        <v>67856.25</v>
      </c>
      <c r="CF1421">
        <v>0.2</v>
      </c>
      <c r="CG1421">
        <v>13571.25</v>
      </c>
      <c r="CH1421">
        <v>54285</v>
      </c>
      <c r="CI1421">
        <v>610706.25</v>
      </c>
      <c r="CJ1421">
        <v>664991.25</v>
      </c>
      <c r="CK1421">
        <v>3454.5</v>
      </c>
    </row>
    <row r="1422" spans="62:89" x14ac:dyDescent="0.25">
      <c r="BJ1422" s="1" t="s">
        <v>2964</v>
      </c>
      <c r="BK1422" s="1" t="s">
        <v>2965</v>
      </c>
      <c r="BL1422" s="1" t="str">
        <f>VLOOKUP(BK1422,INVENTARIOHABITTA[#All],8,FALSE)</f>
        <v>ESTANDAR AA</v>
      </c>
      <c r="BO1422" s="1" t="s">
        <v>4221</v>
      </c>
      <c r="BP1422" s="1" t="s">
        <v>9057</v>
      </c>
      <c r="BQ1422" s="1" t="s">
        <v>7638</v>
      </c>
      <c r="BR1422" s="1" t="s">
        <v>7650</v>
      </c>
      <c r="BS1422" s="1" t="s">
        <v>22</v>
      </c>
      <c r="BT1422" t="s">
        <v>7946</v>
      </c>
      <c r="BU1422" s="1" t="s">
        <v>7</v>
      </c>
      <c r="BV1422" s="1" t="s">
        <v>171</v>
      </c>
      <c r="BW1422">
        <v>212.37</v>
      </c>
      <c r="BX1422" s="1" t="s">
        <v>7764</v>
      </c>
      <c r="BY1422">
        <v>3454.5</v>
      </c>
      <c r="BZ1422">
        <v>733632.16500000004</v>
      </c>
      <c r="CA1422">
        <v>0</v>
      </c>
      <c r="CB1422">
        <v>3454.5</v>
      </c>
      <c r="CC1422">
        <v>733632.16500000004</v>
      </c>
      <c r="CD1422">
        <v>0</v>
      </c>
      <c r="CE1422">
        <v>181933.97</v>
      </c>
      <c r="CF1422">
        <v>0</v>
      </c>
      <c r="CG1422">
        <v>0</v>
      </c>
      <c r="CH1422">
        <v>181933.97</v>
      </c>
      <c r="CI1422">
        <v>551698.19500000007</v>
      </c>
      <c r="CJ1422">
        <v>733632.16500000004</v>
      </c>
      <c r="CK1422">
        <v>3454.5</v>
      </c>
    </row>
    <row r="1423" spans="62:89" x14ac:dyDescent="0.25">
      <c r="BJ1423" s="1" t="s">
        <v>2966</v>
      </c>
      <c r="BK1423" s="1" t="s">
        <v>2967</v>
      </c>
      <c r="BL1423" s="1" t="str">
        <f>VLOOKUP(BK1423,INVENTARIOHABITTA[#All],8,FALSE)</f>
        <v>ESTANDAR AA</v>
      </c>
      <c r="BP1423" s="1" t="s">
        <v>9058</v>
      </c>
      <c r="BQ1423" s="1" t="s">
        <v>7638</v>
      </c>
      <c r="BR1423" s="1" t="s">
        <v>7650</v>
      </c>
      <c r="BS1423" s="1" t="s">
        <v>22</v>
      </c>
      <c r="BT1423">
        <v>87</v>
      </c>
      <c r="BU1423" s="1" t="s">
        <v>7</v>
      </c>
      <c r="BV1423" s="1" t="s">
        <v>171</v>
      </c>
      <c r="BW1423">
        <v>200</v>
      </c>
      <c r="BX1423" s="1" t="s">
        <v>7764</v>
      </c>
      <c r="BY1423">
        <v>4700</v>
      </c>
      <c r="BZ1423">
        <v>940000</v>
      </c>
      <c r="CA1423">
        <v>0.25</v>
      </c>
      <c r="CB1423">
        <v>3525</v>
      </c>
      <c r="CC1423">
        <v>705000</v>
      </c>
      <c r="CD1423">
        <v>0.1</v>
      </c>
      <c r="CE1423">
        <v>70500</v>
      </c>
      <c r="CF1423">
        <v>0.2</v>
      </c>
      <c r="CG1423">
        <v>14100</v>
      </c>
      <c r="CH1423">
        <v>56400</v>
      </c>
      <c r="CI1423">
        <v>634500</v>
      </c>
      <c r="CJ1423">
        <v>690900</v>
      </c>
      <c r="CK1423">
        <v>3454.5</v>
      </c>
    </row>
    <row r="1424" spans="62:89" x14ac:dyDescent="0.25">
      <c r="BJ1424" s="1" t="s">
        <v>2968</v>
      </c>
      <c r="BK1424" s="1" t="s">
        <v>2969</v>
      </c>
      <c r="BL1424" s="1" t="str">
        <f>VLOOKUP(BK1424,INVENTARIOHABITTA[#All],8,FALSE)</f>
        <v>ESTANDAR AA</v>
      </c>
      <c r="BO1424" s="1" t="s">
        <v>4223</v>
      </c>
      <c r="BP1424" s="1" t="s">
        <v>9059</v>
      </c>
      <c r="BQ1424" s="1" t="s">
        <v>7638</v>
      </c>
      <c r="BR1424" s="1" t="s">
        <v>7650</v>
      </c>
      <c r="BS1424" s="1" t="s">
        <v>22</v>
      </c>
      <c r="BT1424" t="s">
        <v>7948</v>
      </c>
      <c r="BU1424" s="1" t="s">
        <v>7</v>
      </c>
      <c r="BV1424" s="1" t="s">
        <v>171</v>
      </c>
      <c r="BW1424">
        <v>200</v>
      </c>
      <c r="BX1424" s="1" t="s">
        <v>7764</v>
      </c>
      <c r="BY1424">
        <v>3454.5</v>
      </c>
      <c r="BZ1424">
        <v>690900</v>
      </c>
      <c r="CA1424">
        <v>0.25</v>
      </c>
      <c r="CB1424">
        <v>3454.5</v>
      </c>
      <c r="CC1424">
        <v>690900</v>
      </c>
      <c r="CD1424">
        <v>0</v>
      </c>
      <c r="CE1424">
        <v>186825</v>
      </c>
      <c r="CF1424">
        <v>0</v>
      </c>
      <c r="CG1424">
        <v>0</v>
      </c>
      <c r="CH1424">
        <v>186825</v>
      </c>
      <c r="CI1424">
        <v>504075</v>
      </c>
      <c r="CJ1424">
        <v>690900</v>
      </c>
      <c r="CK1424">
        <v>3454.5</v>
      </c>
    </row>
    <row r="1425" spans="62:89" x14ac:dyDescent="0.25">
      <c r="BJ1425" s="1" t="s">
        <v>2970</v>
      </c>
      <c r="BK1425" s="1" t="s">
        <v>2971</v>
      </c>
      <c r="BL1425" s="1" t="str">
        <f>VLOOKUP(BK1425,INVENTARIOHABITTA[#All],8,FALSE)</f>
        <v>ESTANDAR AA</v>
      </c>
      <c r="BO1425" s="1" t="s">
        <v>4225</v>
      </c>
      <c r="BP1425" s="1" t="s">
        <v>9060</v>
      </c>
      <c r="BQ1425" s="1" t="s">
        <v>7638</v>
      </c>
      <c r="BR1425" s="1" t="s">
        <v>7650</v>
      </c>
      <c r="BS1425" s="1" t="s">
        <v>22</v>
      </c>
      <c r="BT1425">
        <v>88</v>
      </c>
      <c r="BU1425" s="1" t="s">
        <v>7</v>
      </c>
      <c r="BV1425" s="1" t="s">
        <v>171</v>
      </c>
      <c r="BW1425">
        <v>200</v>
      </c>
      <c r="BX1425" s="1" t="s">
        <v>46</v>
      </c>
      <c r="BY1425">
        <v>6510</v>
      </c>
      <c r="BZ1425">
        <v>1302000</v>
      </c>
      <c r="CA1425">
        <v>0.25</v>
      </c>
      <c r="CB1425">
        <v>4882.5</v>
      </c>
      <c r="CC1425">
        <v>976500</v>
      </c>
      <c r="CD1425">
        <v>0.1</v>
      </c>
      <c r="CE1425">
        <v>97650</v>
      </c>
      <c r="CF1425">
        <v>0.1</v>
      </c>
      <c r="CG1425">
        <v>9765</v>
      </c>
      <c r="CH1425">
        <v>87885</v>
      </c>
      <c r="CI1425">
        <v>878850</v>
      </c>
      <c r="CJ1425">
        <v>966735</v>
      </c>
      <c r="CK1425">
        <v>4833.6750000000002</v>
      </c>
    </row>
    <row r="1426" spans="62:89" x14ac:dyDescent="0.25">
      <c r="BJ1426" s="1" t="s">
        <v>2972</v>
      </c>
      <c r="BK1426" s="1" t="s">
        <v>2973</v>
      </c>
      <c r="BL1426" s="1" t="str">
        <f>VLOOKUP(BK1426,INVENTARIOHABITTA[#All],8,FALSE)</f>
        <v>ESTANDAR AA</v>
      </c>
      <c r="BP1426" s="1" t="s">
        <v>9060</v>
      </c>
      <c r="BQ1426" s="1" t="s">
        <v>7638</v>
      </c>
      <c r="BR1426" s="1" t="s">
        <v>7650</v>
      </c>
      <c r="BS1426" s="1" t="s">
        <v>22</v>
      </c>
      <c r="BT1426">
        <v>88</v>
      </c>
      <c r="BU1426" s="1" t="s">
        <v>7</v>
      </c>
      <c r="BV1426" s="1" t="s">
        <v>171</v>
      </c>
      <c r="BW1426">
        <v>200</v>
      </c>
      <c r="BX1426" s="1" t="s">
        <v>7764</v>
      </c>
      <c r="BY1426">
        <v>4700</v>
      </c>
      <c r="BZ1426">
        <v>940000</v>
      </c>
      <c r="CA1426">
        <v>0.25</v>
      </c>
      <c r="CB1426">
        <v>3525</v>
      </c>
      <c r="CC1426">
        <v>705000</v>
      </c>
      <c r="CD1426">
        <v>0.1</v>
      </c>
      <c r="CE1426">
        <v>70500</v>
      </c>
      <c r="CF1426">
        <v>0.1</v>
      </c>
      <c r="CG1426">
        <v>7050</v>
      </c>
      <c r="CH1426">
        <v>63450</v>
      </c>
      <c r="CI1426">
        <v>634500</v>
      </c>
      <c r="CJ1426">
        <v>697950</v>
      </c>
      <c r="CK1426">
        <v>3489.75</v>
      </c>
    </row>
    <row r="1427" spans="62:89" x14ac:dyDescent="0.25">
      <c r="BJ1427" s="1" t="s">
        <v>2974</v>
      </c>
      <c r="BK1427" s="1" t="s">
        <v>2975</v>
      </c>
      <c r="BL1427" s="1" t="str">
        <f>VLOOKUP(BK1427,INVENTARIOHABITTA[#All],8,FALSE)</f>
        <v>ESTANDAR AA</v>
      </c>
      <c r="BO1427" s="1" t="s">
        <v>4227</v>
      </c>
      <c r="BP1427" s="1" t="s">
        <v>9061</v>
      </c>
      <c r="BQ1427" s="1" t="s">
        <v>7638</v>
      </c>
      <c r="BR1427" s="1" t="s">
        <v>7650</v>
      </c>
      <c r="BS1427" s="1" t="s">
        <v>22</v>
      </c>
      <c r="BT1427">
        <v>89</v>
      </c>
      <c r="BU1427" s="1" t="s">
        <v>7</v>
      </c>
      <c r="BV1427" s="1" t="s">
        <v>171</v>
      </c>
      <c r="BW1427">
        <v>200</v>
      </c>
      <c r="BX1427" s="1" t="s">
        <v>7764</v>
      </c>
      <c r="BY1427">
        <v>4700</v>
      </c>
      <c r="BZ1427">
        <v>940000</v>
      </c>
      <c r="CA1427">
        <v>0.25</v>
      </c>
      <c r="CB1427">
        <v>3525</v>
      </c>
      <c r="CC1427">
        <v>705000</v>
      </c>
      <c r="CD1427">
        <v>0.1</v>
      </c>
      <c r="CE1427">
        <v>70500</v>
      </c>
      <c r="CF1427">
        <v>0.1</v>
      </c>
      <c r="CG1427">
        <v>7050</v>
      </c>
      <c r="CH1427">
        <v>63450</v>
      </c>
      <c r="CI1427">
        <v>634500</v>
      </c>
      <c r="CJ1427">
        <v>697950</v>
      </c>
      <c r="CK1427">
        <v>3489.75</v>
      </c>
    </row>
    <row r="1428" spans="62:89" x14ac:dyDescent="0.25">
      <c r="BJ1428" s="1" t="s">
        <v>2976</v>
      </c>
      <c r="BK1428" s="1" t="s">
        <v>2977</v>
      </c>
      <c r="BL1428" s="1" t="str">
        <f>VLOOKUP(BK1428,INVENTARIOHABITTA[#All],8,FALSE)</f>
        <v>PREMIUM AA</v>
      </c>
      <c r="BO1428" s="1" t="s">
        <v>4229</v>
      </c>
      <c r="BP1428" s="1" t="s">
        <v>9062</v>
      </c>
      <c r="BQ1428" s="1" t="s">
        <v>7638</v>
      </c>
      <c r="BR1428" s="1" t="s">
        <v>7650</v>
      </c>
      <c r="BS1428" s="1" t="s">
        <v>22</v>
      </c>
      <c r="BT1428">
        <v>90</v>
      </c>
      <c r="BU1428" s="1" t="s">
        <v>7</v>
      </c>
      <c r="BV1428" s="1" t="s">
        <v>171</v>
      </c>
      <c r="BW1428">
        <v>200</v>
      </c>
      <c r="BX1428" s="1" t="s">
        <v>7764</v>
      </c>
      <c r="BY1428">
        <v>4700</v>
      </c>
      <c r="BZ1428">
        <v>940000</v>
      </c>
      <c r="CA1428">
        <v>0.2</v>
      </c>
      <c r="CB1428">
        <v>3760</v>
      </c>
      <c r="CC1428">
        <v>752000</v>
      </c>
      <c r="CD1428">
        <v>0.1</v>
      </c>
      <c r="CE1428">
        <v>75200</v>
      </c>
      <c r="CF1428">
        <v>0.1</v>
      </c>
      <c r="CG1428">
        <v>7520</v>
      </c>
      <c r="CH1428">
        <v>67680</v>
      </c>
      <c r="CI1428">
        <v>676800</v>
      </c>
      <c r="CJ1428">
        <v>744480</v>
      </c>
      <c r="CK1428">
        <v>3722.4</v>
      </c>
    </row>
    <row r="1429" spans="62:89" x14ac:dyDescent="0.25">
      <c r="BJ1429" s="1" t="s">
        <v>2978</v>
      </c>
      <c r="BK1429" s="1" t="s">
        <v>2979</v>
      </c>
      <c r="BL1429" s="1" t="str">
        <f>VLOOKUP(BK1429,INVENTARIOHABITTA[#All],8,FALSE)</f>
        <v>PREMIUM AA</v>
      </c>
      <c r="BO1429" s="1" t="s">
        <v>4231</v>
      </c>
      <c r="BP1429" s="1" t="s">
        <v>9063</v>
      </c>
      <c r="BQ1429" s="1" t="s">
        <v>7638</v>
      </c>
      <c r="BR1429" s="1" t="s">
        <v>7650</v>
      </c>
      <c r="BS1429" s="1" t="s">
        <v>22</v>
      </c>
      <c r="BT1429">
        <v>91</v>
      </c>
      <c r="BU1429" s="1" t="s">
        <v>7</v>
      </c>
      <c r="BV1429" s="1" t="s">
        <v>171</v>
      </c>
      <c r="BW1429">
        <v>200</v>
      </c>
      <c r="BX1429" s="1" t="s">
        <v>7764</v>
      </c>
      <c r="BY1429">
        <v>4700</v>
      </c>
      <c r="BZ1429">
        <v>940000</v>
      </c>
      <c r="CA1429">
        <v>0.25</v>
      </c>
      <c r="CB1429">
        <v>3525</v>
      </c>
      <c r="CC1429">
        <v>705000</v>
      </c>
      <c r="CD1429">
        <v>0.1</v>
      </c>
      <c r="CE1429">
        <v>70500</v>
      </c>
      <c r="CF1429">
        <v>0.1</v>
      </c>
      <c r="CG1429">
        <v>7050</v>
      </c>
      <c r="CH1429">
        <v>63450</v>
      </c>
      <c r="CI1429">
        <v>634500</v>
      </c>
      <c r="CJ1429">
        <v>697950</v>
      </c>
      <c r="CK1429">
        <v>3489.75</v>
      </c>
    </row>
    <row r="1430" spans="62:89" x14ac:dyDescent="0.25">
      <c r="BJ1430" s="1" t="s">
        <v>2980</v>
      </c>
      <c r="BK1430" s="1" t="s">
        <v>2981</v>
      </c>
      <c r="BL1430" s="1" t="str">
        <f>VLOOKUP(BK1430,INVENTARIOHABITTA[#All],8,FALSE)</f>
        <v>PREMIUM AA</v>
      </c>
      <c r="BP1430" s="1" t="s">
        <v>9064</v>
      </c>
      <c r="BQ1430" s="1" t="s">
        <v>7638</v>
      </c>
      <c r="BR1430" s="1" t="s">
        <v>7650</v>
      </c>
      <c r="BS1430" s="1" t="s">
        <v>22</v>
      </c>
      <c r="BT1430">
        <v>92</v>
      </c>
      <c r="BU1430" s="1" t="s">
        <v>7</v>
      </c>
      <c r="BV1430" s="1" t="s">
        <v>171</v>
      </c>
      <c r="BW1430">
        <v>200</v>
      </c>
      <c r="BX1430" s="1" t="s">
        <v>7764</v>
      </c>
      <c r="BY1430">
        <v>4700</v>
      </c>
      <c r="BZ1430">
        <v>940000</v>
      </c>
      <c r="CA1430">
        <v>0.25</v>
      </c>
      <c r="CB1430">
        <v>3525</v>
      </c>
      <c r="CC1430">
        <v>705000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705000</v>
      </c>
      <c r="CJ1430">
        <v>705000</v>
      </c>
      <c r="CK1430">
        <v>3525</v>
      </c>
    </row>
    <row r="1431" spans="62:89" x14ac:dyDescent="0.25">
      <c r="BJ1431" s="1" t="s">
        <v>2982</v>
      </c>
      <c r="BK1431" s="1" t="s">
        <v>2983</v>
      </c>
      <c r="BL1431" s="1" t="str">
        <f>VLOOKUP(BK1431,INVENTARIOHABITTA[#All],8,FALSE)</f>
        <v>PREMIUM AA</v>
      </c>
      <c r="BO1431" s="1" t="s">
        <v>4233</v>
      </c>
      <c r="BP1431" s="1" t="s">
        <v>9065</v>
      </c>
      <c r="BQ1431" s="1" t="s">
        <v>7638</v>
      </c>
      <c r="BR1431" s="1" t="s">
        <v>7650</v>
      </c>
      <c r="BS1431" s="1" t="s">
        <v>22</v>
      </c>
      <c r="BT1431" t="s">
        <v>8533</v>
      </c>
      <c r="BU1431" s="1" t="s">
        <v>7</v>
      </c>
      <c r="BV1431" s="1" t="s">
        <v>171</v>
      </c>
      <c r="BW1431">
        <v>200</v>
      </c>
      <c r="BX1431" s="1" t="s">
        <v>7764</v>
      </c>
      <c r="BY1431">
        <v>4700</v>
      </c>
      <c r="BZ1431">
        <v>940000</v>
      </c>
      <c r="CA1431">
        <v>0.25</v>
      </c>
      <c r="CB1431">
        <v>3525</v>
      </c>
      <c r="CC1431">
        <v>705000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705000</v>
      </c>
      <c r="CJ1431">
        <v>705000</v>
      </c>
      <c r="CK1431">
        <v>3525</v>
      </c>
    </row>
    <row r="1432" spans="62:89" x14ac:dyDescent="0.25">
      <c r="BJ1432" s="1" t="s">
        <v>2984</v>
      </c>
      <c r="BK1432" s="1" t="s">
        <v>2985</v>
      </c>
      <c r="BL1432" s="1" t="str">
        <f>VLOOKUP(BK1432,INVENTARIOHABITTA[#All],8,FALSE)</f>
        <v>PREMIUM AA</v>
      </c>
      <c r="BO1432" s="1" t="s">
        <v>4235</v>
      </c>
      <c r="BP1432" s="1" t="s">
        <v>9066</v>
      </c>
      <c r="BQ1432" s="1" t="s">
        <v>7638</v>
      </c>
      <c r="BR1432" s="1" t="s">
        <v>7650</v>
      </c>
      <c r="BS1432" s="1" t="s">
        <v>22</v>
      </c>
      <c r="BT1432">
        <v>93</v>
      </c>
      <c r="BU1432" s="1" t="s">
        <v>7</v>
      </c>
      <c r="BV1432" s="1" t="s">
        <v>171</v>
      </c>
      <c r="BW1432">
        <v>200</v>
      </c>
      <c r="BX1432" s="1" t="s">
        <v>7764</v>
      </c>
      <c r="BY1432">
        <v>4700</v>
      </c>
      <c r="BZ1432">
        <v>940000</v>
      </c>
      <c r="CA1432">
        <v>0.25</v>
      </c>
      <c r="CB1432">
        <v>3525</v>
      </c>
      <c r="CC1432">
        <v>705000</v>
      </c>
      <c r="CD1432">
        <v>0.1</v>
      </c>
      <c r="CE1432">
        <v>70500</v>
      </c>
      <c r="CF1432">
        <v>0.1</v>
      </c>
      <c r="CG1432">
        <v>7050</v>
      </c>
      <c r="CH1432">
        <v>63450</v>
      </c>
      <c r="CI1432">
        <v>634500</v>
      </c>
      <c r="CJ1432">
        <v>697950</v>
      </c>
      <c r="CK1432">
        <v>3489.75</v>
      </c>
    </row>
    <row r="1433" spans="62:89" x14ac:dyDescent="0.25">
      <c r="BJ1433" s="1" t="s">
        <v>2986</v>
      </c>
      <c r="BK1433" s="1" t="s">
        <v>2987</v>
      </c>
      <c r="BL1433" s="1" t="str">
        <f>VLOOKUP(BK1433,INVENTARIOHABITTA[#All],8,FALSE)</f>
        <v>PREMIUM AA</v>
      </c>
      <c r="BO1433" s="1" t="s">
        <v>4237</v>
      </c>
      <c r="BP1433" s="1" t="s">
        <v>9067</v>
      </c>
      <c r="BQ1433" s="1" t="s">
        <v>7638</v>
      </c>
      <c r="BR1433" s="1" t="s">
        <v>7650</v>
      </c>
      <c r="BS1433" s="1" t="s">
        <v>22</v>
      </c>
      <c r="BT1433">
        <v>94</v>
      </c>
      <c r="BU1433" s="1" t="s">
        <v>7</v>
      </c>
      <c r="BV1433" s="1" t="s">
        <v>171</v>
      </c>
      <c r="BW1433">
        <v>200</v>
      </c>
      <c r="BX1433" s="1" t="s">
        <v>7764</v>
      </c>
      <c r="BY1433">
        <v>4700</v>
      </c>
      <c r="BZ1433">
        <v>940000</v>
      </c>
      <c r="CA1433">
        <v>0.2</v>
      </c>
      <c r="CB1433">
        <v>3760</v>
      </c>
      <c r="CC1433">
        <v>752000</v>
      </c>
      <c r="CD1433">
        <v>0.1</v>
      </c>
      <c r="CE1433">
        <v>75200</v>
      </c>
      <c r="CF1433">
        <v>0.1</v>
      </c>
      <c r="CG1433">
        <v>7520</v>
      </c>
      <c r="CH1433">
        <v>67680</v>
      </c>
      <c r="CI1433">
        <v>676800</v>
      </c>
      <c r="CJ1433">
        <v>744480</v>
      </c>
      <c r="CK1433">
        <v>3722.4</v>
      </c>
    </row>
    <row r="1434" spans="62:89" x14ac:dyDescent="0.25">
      <c r="BJ1434" s="1" t="s">
        <v>2988</v>
      </c>
      <c r="BK1434" s="1" t="s">
        <v>2989</v>
      </c>
      <c r="BL1434" s="1" t="str">
        <f>VLOOKUP(BK1434,INVENTARIOHABITTA[#All],8,FALSE)</f>
        <v>PREMIUM AA</v>
      </c>
      <c r="BO1434" s="1" t="s">
        <v>4239</v>
      </c>
      <c r="BP1434" s="1" t="s">
        <v>9068</v>
      </c>
      <c r="BQ1434" s="1" t="s">
        <v>7638</v>
      </c>
      <c r="BR1434" s="1" t="s">
        <v>7650</v>
      </c>
      <c r="BS1434" s="1" t="s">
        <v>22</v>
      </c>
      <c r="BT1434">
        <v>95</v>
      </c>
      <c r="BU1434" s="1" t="s">
        <v>7</v>
      </c>
      <c r="BV1434" s="1" t="s">
        <v>171</v>
      </c>
      <c r="BW1434">
        <v>200</v>
      </c>
      <c r="BX1434" s="1" t="s">
        <v>46</v>
      </c>
      <c r="BY1434">
        <v>6510</v>
      </c>
      <c r="BZ1434">
        <v>1302000</v>
      </c>
      <c r="CA1434">
        <v>0.3</v>
      </c>
      <c r="CB1434">
        <v>4557</v>
      </c>
      <c r="CC1434">
        <v>911400</v>
      </c>
      <c r="CD1434">
        <v>0.1</v>
      </c>
      <c r="CE1434">
        <v>91140</v>
      </c>
      <c r="CF1434">
        <v>0</v>
      </c>
      <c r="CG1434">
        <v>0</v>
      </c>
      <c r="CH1434">
        <v>91140</v>
      </c>
      <c r="CI1434">
        <v>820260</v>
      </c>
      <c r="CJ1434">
        <v>911400</v>
      </c>
      <c r="CK1434">
        <v>4557</v>
      </c>
    </row>
    <row r="1435" spans="62:89" x14ac:dyDescent="0.25">
      <c r="BJ1435" s="1" t="s">
        <v>2990</v>
      </c>
      <c r="BK1435" s="1" t="s">
        <v>2991</v>
      </c>
      <c r="BL1435" s="1" t="str">
        <f>VLOOKUP(BK1435,INVENTARIOHABITTA[#All],8,FALSE)</f>
        <v>PREMIUM AA</v>
      </c>
      <c r="BP1435" s="1" t="s">
        <v>9068</v>
      </c>
      <c r="BQ1435" s="1" t="s">
        <v>7638</v>
      </c>
      <c r="BR1435" s="1" t="s">
        <v>7650</v>
      </c>
      <c r="BS1435" s="1" t="s">
        <v>22</v>
      </c>
      <c r="BT1435">
        <v>95</v>
      </c>
      <c r="BU1435" s="1" t="s">
        <v>7</v>
      </c>
      <c r="BV1435" s="1" t="s">
        <v>171</v>
      </c>
      <c r="BW1435">
        <v>200</v>
      </c>
      <c r="BX1435" s="1" t="s">
        <v>7764</v>
      </c>
      <c r="BY1435">
        <v>4700</v>
      </c>
      <c r="BZ1435">
        <v>940000</v>
      </c>
      <c r="CA1435">
        <v>0.25</v>
      </c>
      <c r="CB1435">
        <v>3525</v>
      </c>
      <c r="CC1435">
        <v>705000</v>
      </c>
      <c r="CD1435">
        <v>0.1</v>
      </c>
      <c r="CE1435">
        <v>70500</v>
      </c>
      <c r="CF1435">
        <v>0.1</v>
      </c>
      <c r="CG1435">
        <v>7050</v>
      </c>
      <c r="CH1435">
        <v>63450</v>
      </c>
      <c r="CI1435">
        <v>634500</v>
      </c>
      <c r="CJ1435">
        <v>697950</v>
      </c>
      <c r="CK1435">
        <v>3489.75</v>
      </c>
    </row>
    <row r="1436" spans="62:89" x14ac:dyDescent="0.25">
      <c r="BJ1436" s="1" t="s">
        <v>2992</v>
      </c>
      <c r="BK1436" s="1" t="s">
        <v>2993</v>
      </c>
      <c r="BL1436" s="1" t="str">
        <f>VLOOKUP(BK1436,INVENTARIOHABITTA[#All],8,FALSE)</f>
        <v>PREMIUM AA</v>
      </c>
      <c r="BO1436" s="1" t="s">
        <v>4241</v>
      </c>
      <c r="BP1436" s="1" t="s">
        <v>9069</v>
      </c>
      <c r="BQ1436" s="1" t="s">
        <v>7638</v>
      </c>
      <c r="BR1436" s="1" t="s">
        <v>7650</v>
      </c>
      <c r="BS1436" s="1" t="s">
        <v>22</v>
      </c>
      <c r="BT1436">
        <v>96</v>
      </c>
      <c r="BU1436" s="1" t="s">
        <v>7</v>
      </c>
      <c r="BV1436" s="1" t="s">
        <v>146</v>
      </c>
      <c r="BW1436">
        <v>180</v>
      </c>
      <c r="BX1436" s="1" t="s">
        <v>7764</v>
      </c>
      <c r="BY1436">
        <v>4700</v>
      </c>
      <c r="BZ1436">
        <v>846000</v>
      </c>
      <c r="CA1436">
        <v>0.25</v>
      </c>
      <c r="CB1436">
        <v>3525</v>
      </c>
      <c r="CC1436">
        <v>634500</v>
      </c>
      <c r="CD1436">
        <v>0.1</v>
      </c>
      <c r="CE1436">
        <v>63450</v>
      </c>
      <c r="CF1436">
        <v>0.2</v>
      </c>
      <c r="CG1436">
        <v>12690</v>
      </c>
      <c r="CH1436">
        <v>50760</v>
      </c>
      <c r="CI1436">
        <v>571050</v>
      </c>
      <c r="CJ1436">
        <v>621810</v>
      </c>
      <c r="CK1436">
        <v>3454.5</v>
      </c>
    </row>
    <row r="1437" spans="62:89" x14ac:dyDescent="0.25">
      <c r="BJ1437" s="1" t="s">
        <v>2994</v>
      </c>
      <c r="BK1437" s="1" t="s">
        <v>2995</v>
      </c>
      <c r="BL1437" s="1" t="str">
        <f>VLOOKUP(BK1437,INVENTARIOHABITTA[#All],8,FALSE)</f>
        <v>PREMIUM AA</v>
      </c>
      <c r="BO1437" s="1" t="s">
        <v>4243</v>
      </c>
      <c r="BP1437" s="1" t="s">
        <v>9070</v>
      </c>
      <c r="BQ1437" s="1" t="s">
        <v>7638</v>
      </c>
      <c r="BR1437" s="1" t="s">
        <v>7650</v>
      </c>
      <c r="BS1437" s="1" t="s">
        <v>22</v>
      </c>
      <c r="BT1437">
        <v>97</v>
      </c>
      <c r="BU1437" s="1" t="s">
        <v>7</v>
      </c>
      <c r="BV1437" s="1" t="s">
        <v>1961</v>
      </c>
      <c r="BW1437">
        <v>180</v>
      </c>
      <c r="BX1437" s="1" t="s">
        <v>7764</v>
      </c>
      <c r="BY1437">
        <v>4480</v>
      </c>
      <c r="BZ1437">
        <v>806400</v>
      </c>
      <c r="CA1437">
        <v>0.25</v>
      </c>
      <c r="CB1437">
        <v>3360</v>
      </c>
      <c r="CC1437">
        <v>604800</v>
      </c>
      <c r="CD1437">
        <v>0.1</v>
      </c>
      <c r="CE1437">
        <v>60480</v>
      </c>
      <c r="CF1437">
        <v>0.1</v>
      </c>
      <c r="CG1437">
        <v>6048</v>
      </c>
      <c r="CH1437">
        <v>54432</v>
      </c>
      <c r="CI1437">
        <v>544320</v>
      </c>
      <c r="CJ1437">
        <v>598752</v>
      </c>
      <c r="CK1437">
        <v>3326.4</v>
      </c>
    </row>
    <row r="1438" spans="62:89" x14ac:dyDescent="0.25">
      <c r="BJ1438" s="1" t="s">
        <v>2996</v>
      </c>
      <c r="BK1438" s="1" t="s">
        <v>2997</v>
      </c>
      <c r="BL1438" s="1" t="str">
        <f>VLOOKUP(BK1438,INVENTARIOHABITTA[#All],8,FALSE)</f>
        <v>ESTANDAR AA</v>
      </c>
      <c r="BO1438" s="1" t="s">
        <v>4245</v>
      </c>
      <c r="BP1438" s="1" t="s">
        <v>9071</v>
      </c>
      <c r="BQ1438" s="1" t="s">
        <v>7638</v>
      </c>
      <c r="BR1438" s="1" t="s">
        <v>7650</v>
      </c>
      <c r="BS1438" s="1" t="s">
        <v>22</v>
      </c>
      <c r="BT1438">
        <v>98</v>
      </c>
      <c r="BU1438" s="1" t="s">
        <v>7</v>
      </c>
      <c r="BV1438" s="1" t="s">
        <v>1961</v>
      </c>
      <c r="BW1438">
        <v>180</v>
      </c>
      <c r="BX1438" s="1" t="s">
        <v>7764</v>
      </c>
      <c r="BY1438">
        <v>4480</v>
      </c>
      <c r="BZ1438">
        <v>806400</v>
      </c>
      <c r="CA1438">
        <v>0.23</v>
      </c>
      <c r="CB1438">
        <v>3449.6</v>
      </c>
      <c r="CC1438">
        <v>620928</v>
      </c>
      <c r="CD1438">
        <v>0.1</v>
      </c>
      <c r="CE1438">
        <v>62092.800000000003</v>
      </c>
      <c r="CF1438">
        <v>0</v>
      </c>
      <c r="CG1438">
        <v>0</v>
      </c>
      <c r="CH1438">
        <v>62092.800000000003</v>
      </c>
      <c r="CI1438">
        <v>558835.19999999995</v>
      </c>
      <c r="CJ1438">
        <v>620928</v>
      </c>
      <c r="CK1438">
        <v>3449.6</v>
      </c>
    </row>
    <row r="1439" spans="62:89" x14ac:dyDescent="0.25">
      <c r="BJ1439" s="1" t="s">
        <v>2998</v>
      </c>
      <c r="BK1439" s="1" t="s">
        <v>2999</v>
      </c>
      <c r="BL1439" s="1" t="str">
        <f>VLOOKUP(BK1439,INVENTARIOHABITTA[#All],8,FALSE)</f>
        <v>ESTANDAR AA</v>
      </c>
      <c r="BO1439" s="1" t="s">
        <v>4247</v>
      </c>
      <c r="BP1439" s="1" t="s">
        <v>9072</v>
      </c>
      <c r="BQ1439" s="1" t="s">
        <v>7638</v>
      </c>
      <c r="BR1439" s="1" t="s">
        <v>7650</v>
      </c>
      <c r="BS1439" s="1" t="s">
        <v>22</v>
      </c>
      <c r="BT1439">
        <v>99</v>
      </c>
      <c r="BU1439" s="1" t="s">
        <v>7</v>
      </c>
      <c r="BV1439" s="1" t="s">
        <v>1961</v>
      </c>
      <c r="BW1439">
        <v>180</v>
      </c>
      <c r="BX1439" s="1" t="s">
        <v>7764</v>
      </c>
      <c r="BY1439">
        <v>4480</v>
      </c>
      <c r="BZ1439">
        <v>806400</v>
      </c>
      <c r="CA1439">
        <v>0.2</v>
      </c>
      <c r="CB1439">
        <v>3584</v>
      </c>
      <c r="CC1439">
        <v>645120</v>
      </c>
      <c r="CD1439">
        <v>0.1</v>
      </c>
      <c r="CE1439">
        <v>64512</v>
      </c>
      <c r="CF1439">
        <v>0</v>
      </c>
      <c r="CG1439">
        <v>0</v>
      </c>
      <c r="CH1439">
        <v>64512</v>
      </c>
      <c r="CI1439">
        <v>580608</v>
      </c>
      <c r="CJ1439">
        <v>645120</v>
      </c>
      <c r="CK1439">
        <v>3584</v>
      </c>
    </row>
    <row r="1440" spans="62:89" x14ac:dyDescent="0.25">
      <c r="BJ1440" s="1" t="s">
        <v>3000</v>
      </c>
      <c r="BK1440" s="1" t="s">
        <v>3001</v>
      </c>
      <c r="BL1440" s="1" t="str">
        <f>VLOOKUP(BK1440,INVENTARIOHABITTA[#All],8,FALSE)</f>
        <v>ESTANDAR AA</v>
      </c>
      <c r="BO1440" s="1" t="s">
        <v>4249</v>
      </c>
      <c r="BP1440" s="1" t="s">
        <v>9073</v>
      </c>
      <c r="BQ1440" s="1" t="s">
        <v>7638</v>
      </c>
      <c r="BR1440" s="1" t="s">
        <v>7650</v>
      </c>
      <c r="BS1440" s="1" t="s">
        <v>22</v>
      </c>
      <c r="BT1440">
        <v>100</v>
      </c>
      <c r="BU1440" s="1" t="s">
        <v>7</v>
      </c>
      <c r="BV1440" s="1" t="s">
        <v>1961</v>
      </c>
      <c r="BW1440">
        <v>180</v>
      </c>
      <c r="BX1440" s="1" t="s">
        <v>7764</v>
      </c>
      <c r="BY1440">
        <v>4480</v>
      </c>
      <c r="BZ1440">
        <v>806400</v>
      </c>
      <c r="CA1440">
        <v>0.2</v>
      </c>
      <c r="CB1440">
        <v>3584</v>
      </c>
      <c r="CC1440">
        <v>645120</v>
      </c>
      <c r="CD1440">
        <v>0.1</v>
      </c>
      <c r="CE1440">
        <v>64512</v>
      </c>
      <c r="CF1440">
        <v>0.1</v>
      </c>
      <c r="CG1440">
        <v>6451.2000000000007</v>
      </c>
      <c r="CH1440">
        <v>58060.800000000003</v>
      </c>
      <c r="CI1440">
        <v>580608</v>
      </c>
      <c r="CJ1440">
        <v>638668.80000000005</v>
      </c>
      <c r="CK1440">
        <v>3548.1600000000003</v>
      </c>
    </row>
    <row r="1441" spans="62:89" x14ac:dyDescent="0.25">
      <c r="BJ1441" s="1" t="s">
        <v>3002</v>
      </c>
      <c r="BK1441" s="1" t="s">
        <v>3003</v>
      </c>
      <c r="BL1441" s="1" t="str">
        <f>VLOOKUP(BK1441,INVENTARIOHABITTA[#All],8,FALSE)</f>
        <v>PREMIUM AA</v>
      </c>
      <c r="BO1441" s="1" t="s">
        <v>4251</v>
      </c>
      <c r="BP1441" s="1" t="s">
        <v>9074</v>
      </c>
      <c r="BQ1441" s="1" t="s">
        <v>7638</v>
      </c>
      <c r="BR1441" s="1" t="s">
        <v>7650</v>
      </c>
      <c r="BS1441" s="1" t="s">
        <v>22</v>
      </c>
      <c r="BT1441">
        <v>101</v>
      </c>
      <c r="BU1441" s="1" t="s">
        <v>7</v>
      </c>
      <c r="BV1441" s="1" t="s">
        <v>1961</v>
      </c>
      <c r="BW1441">
        <v>180</v>
      </c>
      <c r="BX1441" s="1" t="s">
        <v>7764</v>
      </c>
      <c r="BY1441">
        <v>4480</v>
      </c>
      <c r="BZ1441">
        <v>806400</v>
      </c>
      <c r="CA1441">
        <v>0.2</v>
      </c>
      <c r="CB1441">
        <v>3584</v>
      </c>
      <c r="CC1441">
        <v>645120</v>
      </c>
      <c r="CD1441">
        <v>0.1</v>
      </c>
      <c r="CE1441">
        <v>64512</v>
      </c>
      <c r="CF1441">
        <v>0.1</v>
      </c>
      <c r="CG1441">
        <v>6451.2000000000007</v>
      </c>
      <c r="CH1441">
        <v>58060.800000000003</v>
      </c>
      <c r="CI1441">
        <v>580608</v>
      </c>
      <c r="CJ1441">
        <v>638668.80000000005</v>
      </c>
      <c r="CK1441">
        <v>3548.1600000000003</v>
      </c>
    </row>
    <row r="1442" spans="62:89" x14ac:dyDescent="0.25">
      <c r="BJ1442" s="1" t="s">
        <v>3004</v>
      </c>
      <c r="BK1442" s="1" t="s">
        <v>3005</v>
      </c>
      <c r="BL1442" s="1" t="str">
        <f>VLOOKUP(BK1442,INVENTARIOHABITTA[#All],8,FALSE)</f>
        <v>PREMIUM AA</v>
      </c>
      <c r="BO1442" s="1" t="s">
        <v>4253</v>
      </c>
      <c r="BP1442" s="1" t="s">
        <v>9075</v>
      </c>
      <c r="BQ1442" s="1" t="s">
        <v>7638</v>
      </c>
      <c r="BR1442" s="1" t="s">
        <v>7650</v>
      </c>
      <c r="BS1442" s="1" t="s">
        <v>22</v>
      </c>
      <c r="BT1442">
        <v>102</v>
      </c>
      <c r="BU1442" s="1" t="s">
        <v>7</v>
      </c>
      <c r="BV1442" s="1" t="s">
        <v>1961</v>
      </c>
      <c r="BW1442">
        <v>180</v>
      </c>
      <c r="BX1442" s="1" t="s">
        <v>7764</v>
      </c>
      <c r="BY1442">
        <v>4480</v>
      </c>
      <c r="BZ1442">
        <v>806400</v>
      </c>
      <c r="CA1442">
        <v>0.2</v>
      </c>
      <c r="CB1442">
        <v>3584</v>
      </c>
      <c r="CC1442">
        <v>645120</v>
      </c>
      <c r="CD1442">
        <v>0.1</v>
      </c>
      <c r="CE1442">
        <v>64512</v>
      </c>
      <c r="CF1442">
        <v>0.1</v>
      </c>
      <c r="CG1442">
        <v>6451.2000000000007</v>
      </c>
      <c r="CH1442">
        <v>58060.800000000003</v>
      </c>
      <c r="CI1442">
        <v>580608</v>
      </c>
      <c r="CJ1442">
        <v>638668.80000000005</v>
      </c>
      <c r="CK1442">
        <v>3548.1600000000003</v>
      </c>
    </row>
    <row r="1443" spans="62:89" x14ac:dyDescent="0.25">
      <c r="BJ1443" s="1" t="s">
        <v>3006</v>
      </c>
      <c r="BK1443" s="1" t="s">
        <v>3007</v>
      </c>
      <c r="BL1443" s="1" t="str">
        <f>VLOOKUP(BK1443,INVENTARIOHABITTA[#All],8,FALSE)</f>
        <v>ESTANDAR AA</v>
      </c>
      <c r="BO1443" s="1" t="s">
        <v>4255</v>
      </c>
      <c r="BP1443" s="1" t="s">
        <v>9076</v>
      </c>
      <c r="BQ1443" s="1" t="s">
        <v>7638</v>
      </c>
      <c r="BR1443" s="1" t="s">
        <v>7650</v>
      </c>
      <c r="BS1443" s="1" t="s">
        <v>22</v>
      </c>
      <c r="BT1443">
        <v>103</v>
      </c>
      <c r="BU1443" s="1" t="s">
        <v>7</v>
      </c>
      <c r="BV1443" s="1" t="s">
        <v>1961</v>
      </c>
      <c r="BW1443">
        <v>180</v>
      </c>
      <c r="BX1443" s="1" t="s">
        <v>7764</v>
      </c>
      <c r="BY1443">
        <v>4480</v>
      </c>
      <c r="BZ1443">
        <v>806400</v>
      </c>
      <c r="CA1443">
        <v>0.2</v>
      </c>
      <c r="CB1443">
        <v>3584</v>
      </c>
      <c r="CC1443">
        <v>645120</v>
      </c>
      <c r="CD1443">
        <v>0.1</v>
      </c>
      <c r="CE1443">
        <v>64512</v>
      </c>
      <c r="CF1443">
        <v>0.1</v>
      </c>
      <c r="CG1443">
        <v>6451.2000000000007</v>
      </c>
      <c r="CH1443">
        <v>58060.800000000003</v>
      </c>
      <c r="CI1443">
        <v>580608</v>
      </c>
      <c r="CJ1443">
        <v>638668.80000000005</v>
      </c>
      <c r="CK1443">
        <v>3548.1600000000003</v>
      </c>
    </row>
    <row r="1444" spans="62:89" x14ac:dyDescent="0.25">
      <c r="BJ1444" s="1" t="s">
        <v>3008</v>
      </c>
      <c r="BK1444" s="1" t="s">
        <v>3009</v>
      </c>
      <c r="BL1444" s="1" t="str">
        <f>VLOOKUP(BK1444,INVENTARIOHABITTA[#All],8,FALSE)</f>
        <v>ESTANDAR AA</v>
      </c>
      <c r="BO1444" s="1" t="s">
        <v>4257</v>
      </c>
      <c r="BP1444" s="1" t="s">
        <v>9077</v>
      </c>
      <c r="BQ1444" s="1" t="s">
        <v>7638</v>
      </c>
      <c r="BR1444" s="1" t="s">
        <v>7650</v>
      </c>
      <c r="BS1444" s="1" t="s">
        <v>22</v>
      </c>
      <c r="BT1444">
        <v>104</v>
      </c>
      <c r="BU1444" s="1" t="s">
        <v>7</v>
      </c>
      <c r="BV1444" s="1" t="s">
        <v>1961</v>
      </c>
      <c r="BW1444">
        <v>180</v>
      </c>
      <c r="BX1444" s="1" t="s">
        <v>46</v>
      </c>
      <c r="BY1444">
        <v>6060</v>
      </c>
      <c r="BZ1444">
        <v>1090800</v>
      </c>
      <c r="CA1444">
        <v>0.28000000000000003</v>
      </c>
      <c r="CB1444">
        <v>4363.2</v>
      </c>
      <c r="CC1444">
        <v>785376</v>
      </c>
      <c r="CD1444">
        <v>0.1</v>
      </c>
      <c r="CE1444">
        <v>78537.600000000006</v>
      </c>
      <c r="CF1444">
        <v>0.1</v>
      </c>
      <c r="CG1444">
        <v>7853.7600000000011</v>
      </c>
      <c r="CH1444">
        <v>70683.840000000011</v>
      </c>
      <c r="CI1444">
        <v>706838.4</v>
      </c>
      <c r="CJ1444">
        <v>777522.24</v>
      </c>
      <c r="CK1444">
        <v>4319.5680000000002</v>
      </c>
    </row>
    <row r="1445" spans="62:89" x14ac:dyDescent="0.25">
      <c r="BJ1445" s="1" t="s">
        <v>3010</v>
      </c>
      <c r="BK1445" s="1" t="s">
        <v>3011</v>
      </c>
      <c r="BL1445" s="1" t="str">
        <f>VLOOKUP(BK1445,INVENTARIOHABITTA[#All],8,FALSE)</f>
        <v>ESTANDAR AA</v>
      </c>
      <c r="BP1445" s="1" t="s">
        <v>9077</v>
      </c>
      <c r="BQ1445" s="1" t="s">
        <v>7638</v>
      </c>
      <c r="BR1445" s="1" t="s">
        <v>7650</v>
      </c>
      <c r="BS1445" s="1" t="s">
        <v>22</v>
      </c>
      <c r="BT1445">
        <v>104</v>
      </c>
      <c r="BU1445" s="1" t="s">
        <v>7</v>
      </c>
      <c r="BV1445" s="1" t="s">
        <v>1961</v>
      </c>
      <c r="BW1445">
        <v>180</v>
      </c>
      <c r="BX1445" s="1" t="s">
        <v>7764</v>
      </c>
      <c r="BY1445">
        <v>4480</v>
      </c>
      <c r="BZ1445">
        <v>806400</v>
      </c>
      <c r="CA1445">
        <v>0.25</v>
      </c>
      <c r="CB1445">
        <v>3360</v>
      </c>
      <c r="CC1445">
        <v>604800</v>
      </c>
      <c r="CD1445">
        <v>0.1</v>
      </c>
      <c r="CE1445">
        <v>60480</v>
      </c>
      <c r="CF1445">
        <v>0.1</v>
      </c>
      <c r="CG1445">
        <v>6048</v>
      </c>
      <c r="CH1445">
        <v>54432</v>
      </c>
      <c r="CI1445">
        <v>544320</v>
      </c>
      <c r="CJ1445">
        <v>598752</v>
      </c>
      <c r="CK1445">
        <v>3326.4</v>
      </c>
    </row>
    <row r="1446" spans="62:89" x14ac:dyDescent="0.25">
      <c r="BJ1446" s="1" t="s">
        <v>3012</v>
      </c>
      <c r="BK1446" s="1" t="s">
        <v>3013</v>
      </c>
      <c r="BL1446" s="1" t="str">
        <f>VLOOKUP(BK1446,INVENTARIOHABITTA[#All],8,FALSE)</f>
        <v>PREMIUM AA</v>
      </c>
      <c r="BO1446" s="1" t="s">
        <v>4259</v>
      </c>
      <c r="BP1446" s="1" t="s">
        <v>9078</v>
      </c>
      <c r="BQ1446" s="1" t="s">
        <v>7638</v>
      </c>
      <c r="BR1446" s="1" t="s">
        <v>7650</v>
      </c>
      <c r="BS1446" s="1" t="s">
        <v>22</v>
      </c>
      <c r="BT1446">
        <v>105</v>
      </c>
      <c r="BU1446" s="1" t="s">
        <v>7</v>
      </c>
      <c r="BV1446" s="1" t="s">
        <v>146</v>
      </c>
      <c r="BW1446">
        <v>180</v>
      </c>
      <c r="BX1446" s="1" t="s">
        <v>7764</v>
      </c>
      <c r="BY1446">
        <v>4700</v>
      </c>
      <c r="BZ1446">
        <v>846000</v>
      </c>
      <c r="CA1446">
        <v>0.25</v>
      </c>
      <c r="CB1446">
        <v>3525</v>
      </c>
      <c r="CC1446">
        <v>634500</v>
      </c>
      <c r="CD1446">
        <v>0.1</v>
      </c>
      <c r="CE1446">
        <v>63450</v>
      </c>
      <c r="CF1446">
        <v>0.2</v>
      </c>
      <c r="CG1446">
        <v>12690</v>
      </c>
      <c r="CH1446">
        <v>50760</v>
      </c>
      <c r="CI1446">
        <v>571050</v>
      </c>
      <c r="CJ1446">
        <v>621810</v>
      </c>
      <c r="CK1446">
        <v>3454.5</v>
      </c>
    </row>
    <row r="1447" spans="62:89" x14ac:dyDescent="0.25">
      <c r="BJ1447" s="1" t="s">
        <v>3014</v>
      </c>
      <c r="BK1447" s="1" t="s">
        <v>3015</v>
      </c>
      <c r="BL1447" s="1" t="str">
        <f>VLOOKUP(BK1447,INVENTARIOHABITTA[#All],8,FALSE)</f>
        <v>PREMIUM A</v>
      </c>
      <c r="BO1447" s="1" t="s">
        <v>4261</v>
      </c>
      <c r="BP1447" s="1" t="s">
        <v>9079</v>
      </c>
      <c r="BQ1447" s="1" t="s">
        <v>7638</v>
      </c>
      <c r="BR1447" s="1" t="s">
        <v>7760</v>
      </c>
      <c r="BS1447" s="1" t="s">
        <v>23</v>
      </c>
      <c r="BT1447">
        <v>1</v>
      </c>
      <c r="BU1447" s="1" t="s">
        <v>7</v>
      </c>
      <c r="BV1447" s="1" t="s">
        <v>146</v>
      </c>
      <c r="BW1447">
        <v>156.32</v>
      </c>
      <c r="BX1447" s="1" t="s">
        <v>8292</v>
      </c>
      <c r="BY1447">
        <v>5029</v>
      </c>
      <c r="BZ1447">
        <v>786133.27999999991</v>
      </c>
      <c r="CA1447">
        <v>0.25</v>
      </c>
      <c r="CB1447">
        <v>3771.75</v>
      </c>
      <c r="CC1447">
        <v>589599.96</v>
      </c>
      <c r="CD1447">
        <v>0.1</v>
      </c>
      <c r="CE1447">
        <v>58959.995999999999</v>
      </c>
      <c r="CF1447">
        <v>0.1</v>
      </c>
      <c r="CG1447">
        <v>5895.9996000000001</v>
      </c>
      <c r="CH1447">
        <v>53063.996399999996</v>
      </c>
      <c r="CI1447">
        <v>530639.96399999992</v>
      </c>
      <c r="CJ1447">
        <v>583703.96039999987</v>
      </c>
      <c r="CK1447">
        <v>3734.0324999999993</v>
      </c>
    </row>
    <row r="1448" spans="62:89" x14ac:dyDescent="0.25">
      <c r="BJ1448" s="1" t="s">
        <v>3016</v>
      </c>
      <c r="BK1448" s="1" t="s">
        <v>3017</v>
      </c>
      <c r="BL1448" s="1" t="str">
        <f>VLOOKUP(BK1448,INVENTARIOHABITTA[#All],8,FALSE)</f>
        <v xml:space="preserve">ESTANDAR A </v>
      </c>
      <c r="BO1448" s="1" t="s">
        <v>4263</v>
      </c>
      <c r="BP1448" s="1" t="s">
        <v>9080</v>
      </c>
      <c r="BQ1448" s="1" t="s">
        <v>7638</v>
      </c>
      <c r="BR1448" s="1" t="s">
        <v>7760</v>
      </c>
      <c r="BS1448" s="1" t="s">
        <v>23</v>
      </c>
      <c r="BT1448">
        <v>2</v>
      </c>
      <c r="BU1448" s="1" t="s">
        <v>7</v>
      </c>
      <c r="BV1448" s="1" t="s">
        <v>1961</v>
      </c>
      <c r="BW1448">
        <v>156.32</v>
      </c>
      <c r="BX1448" s="1" t="s">
        <v>8292</v>
      </c>
      <c r="BY1448">
        <v>4800</v>
      </c>
      <c r="BZ1448">
        <v>750336</v>
      </c>
      <c r="CA1448">
        <v>0.25</v>
      </c>
      <c r="CB1448">
        <v>3600</v>
      </c>
      <c r="CC1448">
        <v>562752</v>
      </c>
      <c r="CD1448">
        <v>0.1</v>
      </c>
      <c r="CE1448">
        <v>56275.200000000004</v>
      </c>
      <c r="CF1448">
        <v>0.1</v>
      </c>
      <c r="CG1448">
        <v>5627.52</v>
      </c>
      <c r="CH1448">
        <v>50647.680000000008</v>
      </c>
      <c r="CI1448">
        <v>506476.79999999999</v>
      </c>
      <c r="CJ1448">
        <v>557124.48</v>
      </c>
      <c r="CK1448">
        <v>3564</v>
      </c>
    </row>
    <row r="1449" spans="62:89" x14ac:dyDescent="0.25">
      <c r="BJ1449" s="1" t="s">
        <v>3018</v>
      </c>
      <c r="BK1449" s="1" t="s">
        <v>3019</v>
      </c>
      <c r="BL1449" s="1" t="str">
        <f>VLOOKUP(BK1449,INVENTARIOHABITTA[#All],8,FALSE)</f>
        <v xml:space="preserve">ESTANDAR A </v>
      </c>
      <c r="BO1449" s="1" t="s">
        <v>4265</v>
      </c>
      <c r="BP1449" s="1" t="s">
        <v>9081</v>
      </c>
      <c r="BQ1449" s="1" t="s">
        <v>7638</v>
      </c>
      <c r="BR1449" s="1" t="s">
        <v>7760</v>
      </c>
      <c r="BS1449" s="1" t="s">
        <v>23</v>
      </c>
      <c r="BT1449">
        <v>3</v>
      </c>
      <c r="BU1449" s="1" t="s">
        <v>7</v>
      </c>
      <c r="BV1449" s="1" t="s">
        <v>1961</v>
      </c>
      <c r="BW1449">
        <v>156.32</v>
      </c>
      <c r="BX1449" s="1" t="s">
        <v>8292</v>
      </c>
      <c r="BY1449">
        <v>4800</v>
      </c>
      <c r="BZ1449">
        <v>750336</v>
      </c>
      <c r="CA1449">
        <v>0.25</v>
      </c>
      <c r="CB1449">
        <v>3600</v>
      </c>
      <c r="CC1449">
        <v>562752</v>
      </c>
      <c r="CD1449">
        <v>0.1</v>
      </c>
      <c r="CE1449">
        <v>56275.200000000004</v>
      </c>
      <c r="CF1449">
        <v>0.1</v>
      </c>
      <c r="CG1449">
        <v>5627.52</v>
      </c>
      <c r="CH1449">
        <v>50647.680000000008</v>
      </c>
      <c r="CI1449">
        <v>506476.79999999999</v>
      </c>
      <c r="CJ1449">
        <v>557124.48</v>
      </c>
      <c r="CK1449">
        <v>3564</v>
      </c>
    </row>
    <row r="1450" spans="62:89" x14ac:dyDescent="0.25">
      <c r="BJ1450" s="1" t="s">
        <v>3020</v>
      </c>
      <c r="BK1450" s="1" t="s">
        <v>3021</v>
      </c>
      <c r="BL1450" s="1" t="str">
        <f>VLOOKUP(BK1450,INVENTARIOHABITTA[#All],8,FALSE)</f>
        <v xml:space="preserve">ESTANDAR A </v>
      </c>
      <c r="BO1450" s="1" t="s">
        <v>4267</v>
      </c>
      <c r="BP1450" s="1" t="s">
        <v>9082</v>
      </c>
      <c r="BQ1450" s="1" t="s">
        <v>7638</v>
      </c>
      <c r="BR1450" s="1" t="s">
        <v>7760</v>
      </c>
      <c r="BS1450" s="1" t="s">
        <v>23</v>
      </c>
      <c r="BT1450">
        <v>4</v>
      </c>
      <c r="BU1450" s="1" t="s">
        <v>7</v>
      </c>
      <c r="BV1450" s="1" t="s">
        <v>1961</v>
      </c>
      <c r="BW1450">
        <v>128</v>
      </c>
      <c r="BX1450" s="1" t="s">
        <v>46</v>
      </c>
      <c r="BY1450">
        <v>6060</v>
      </c>
      <c r="BZ1450">
        <v>775680</v>
      </c>
      <c r="CA1450">
        <v>0.25</v>
      </c>
      <c r="CB1450">
        <v>4545</v>
      </c>
      <c r="CC1450">
        <v>581760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581760</v>
      </c>
      <c r="CJ1450">
        <v>581760</v>
      </c>
      <c r="CK1450">
        <v>4545</v>
      </c>
    </row>
    <row r="1451" spans="62:89" x14ac:dyDescent="0.25">
      <c r="BJ1451" s="1" t="s">
        <v>3022</v>
      </c>
      <c r="BK1451" s="1" t="s">
        <v>3023</v>
      </c>
      <c r="BL1451" s="1" t="str">
        <f>VLOOKUP(BK1451,INVENTARIOHABITTA[#All],8,FALSE)</f>
        <v>PREMIUM A</v>
      </c>
      <c r="BP1451" s="1" t="s">
        <v>9082</v>
      </c>
      <c r="BQ1451" s="1" t="s">
        <v>7638</v>
      </c>
      <c r="BR1451" s="1" t="s">
        <v>7760</v>
      </c>
      <c r="BS1451" s="1" t="s">
        <v>23</v>
      </c>
      <c r="BT1451">
        <v>4</v>
      </c>
      <c r="BU1451" s="1" t="s">
        <v>7</v>
      </c>
      <c r="BV1451" s="1" t="s">
        <v>1961</v>
      </c>
      <c r="BW1451">
        <v>128</v>
      </c>
      <c r="BX1451" s="1" t="s">
        <v>30</v>
      </c>
      <c r="BY1451">
        <v>5400</v>
      </c>
      <c r="BZ1451">
        <v>691200</v>
      </c>
      <c r="CA1451">
        <v>0.25</v>
      </c>
      <c r="CB1451">
        <v>4050</v>
      </c>
      <c r="CC1451">
        <v>518400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518400</v>
      </c>
      <c r="CJ1451">
        <v>518400</v>
      </c>
      <c r="CK1451">
        <v>4050</v>
      </c>
    </row>
    <row r="1452" spans="62:89" x14ac:dyDescent="0.25">
      <c r="BJ1452" s="1" t="s">
        <v>3024</v>
      </c>
      <c r="BK1452" s="1" t="s">
        <v>3025</v>
      </c>
      <c r="BL1452" s="1" t="str">
        <f>VLOOKUP(BK1452,INVENTARIOHABITTA[#All],8,FALSE)</f>
        <v>PREMIUM A</v>
      </c>
      <c r="BO1452" s="1" t="s">
        <v>4269</v>
      </c>
      <c r="BP1452" s="1" t="s">
        <v>9083</v>
      </c>
      <c r="BQ1452" s="1" t="s">
        <v>7638</v>
      </c>
      <c r="BR1452" s="1" t="s">
        <v>7760</v>
      </c>
      <c r="BS1452" s="1" t="s">
        <v>23</v>
      </c>
      <c r="BT1452">
        <v>5</v>
      </c>
      <c r="BU1452" s="1" t="s">
        <v>7</v>
      </c>
      <c r="BV1452" s="1" t="s">
        <v>1961</v>
      </c>
      <c r="BW1452">
        <v>128</v>
      </c>
      <c r="BX1452" s="1" t="s">
        <v>8292</v>
      </c>
      <c r="BY1452">
        <v>4800</v>
      </c>
      <c r="BZ1452">
        <v>614400</v>
      </c>
      <c r="CA1452">
        <v>0.27</v>
      </c>
      <c r="CB1452">
        <v>3504</v>
      </c>
      <c r="CC1452">
        <v>448512</v>
      </c>
      <c r="CD1452">
        <v>0.1</v>
      </c>
      <c r="CE1452">
        <v>44851.200000000004</v>
      </c>
      <c r="CF1452">
        <v>0.1</v>
      </c>
      <c r="CG1452">
        <v>4485.1200000000008</v>
      </c>
      <c r="CH1452">
        <v>40366.080000000002</v>
      </c>
      <c r="CI1452">
        <v>403660.79999999999</v>
      </c>
      <c r="CJ1452">
        <v>444026.88</v>
      </c>
      <c r="CK1452">
        <v>3468.96</v>
      </c>
    </row>
    <row r="1453" spans="62:89" x14ac:dyDescent="0.25">
      <c r="BJ1453" s="1" t="s">
        <v>3026</v>
      </c>
      <c r="BK1453" s="1" t="s">
        <v>3027</v>
      </c>
      <c r="BL1453" s="1" t="str">
        <f>VLOOKUP(BK1453,INVENTARIOHABITTA[#All],8,FALSE)</f>
        <v>PREMIUM A</v>
      </c>
      <c r="BO1453" s="1" t="s">
        <v>4271</v>
      </c>
      <c r="BP1453" s="1" t="s">
        <v>9084</v>
      </c>
      <c r="BQ1453" s="1" t="s">
        <v>7638</v>
      </c>
      <c r="BR1453" s="1" t="s">
        <v>7760</v>
      </c>
      <c r="BS1453" s="1" t="s">
        <v>23</v>
      </c>
      <c r="BT1453">
        <v>6</v>
      </c>
      <c r="BU1453" s="1" t="s">
        <v>7</v>
      </c>
      <c r="BV1453" s="1" t="s">
        <v>1961</v>
      </c>
      <c r="BW1453">
        <v>128</v>
      </c>
      <c r="BX1453" s="1" t="s">
        <v>8292</v>
      </c>
      <c r="BY1453">
        <v>4800</v>
      </c>
      <c r="BZ1453">
        <v>614400</v>
      </c>
      <c r="CA1453">
        <v>0.27</v>
      </c>
      <c r="CB1453">
        <v>3504</v>
      </c>
      <c r="CC1453">
        <v>448512</v>
      </c>
      <c r="CD1453">
        <v>0.1</v>
      </c>
      <c r="CE1453">
        <v>44851.200000000004</v>
      </c>
      <c r="CF1453">
        <v>0.1</v>
      </c>
      <c r="CG1453">
        <v>4485.1200000000008</v>
      </c>
      <c r="CH1453">
        <v>40366.080000000002</v>
      </c>
      <c r="CI1453">
        <v>403660.79999999999</v>
      </c>
      <c r="CJ1453">
        <v>444026.88</v>
      </c>
      <c r="CK1453">
        <v>3468.96</v>
      </c>
    </row>
    <row r="1454" spans="62:89" x14ac:dyDescent="0.25">
      <c r="BJ1454" s="1" t="s">
        <v>3028</v>
      </c>
      <c r="BK1454" s="1" t="s">
        <v>3029</v>
      </c>
      <c r="BL1454" s="1" t="str">
        <f>VLOOKUP(BK1454,INVENTARIOHABITTA[#All],8,FALSE)</f>
        <v>PREMIUM A</v>
      </c>
      <c r="BO1454" s="1" t="s">
        <v>4273</v>
      </c>
      <c r="BP1454" s="1" t="s">
        <v>9085</v>
      </c>
      <c r="BQ1454" s="1" t="s">
        <v>7638</v>
      </c>
      <c r="BR1454" s="1" t="s">
        <v>7760</v>
      </c>
      <c r="BS1454" s="1" t="s">
        <v>23</v>
      </c>
      <c r="BT1454">
        <v>7</v>
      </c>
      <c r="BU1454" s="1" t="s">
        <v>7</v>
      </c>
      <c r="BV1454" s="1" t="s">
        <v>1961</v>
      </c>
      <c r="BW1454">
        <v>128</v>
      </c>
      <c r="BX1454" s="1" t="s">
        <v>8292</v>
      </c>
      <c r="BY1454">
        <v>4800</v>
      </c>
      <c r="BZ1454">
        <v>614400</v>
      </c>
      <c r="CA1454">
        <v>0.25</v>
      </c>
      <c r="CB1454">
        <v>3600</v>
      </c>
      <c r="CC1454">
        <v>460800</v>
      </c>
      <c r="CD1454">
        <v>0.1</v>
      </c>
      <c r="CE1454">
        <v>46080</v>
      </c>
      <c r="CF1454">
        <v>0.1</v>
      </c>
      <c r="CG1454">
        <v>4608</v>
      </c>
      <c r="CH1454">
        <v>41472</v>
      </c>
      <c r="CI1454">
        <v>414720</v>
      </c>
      <c r="CJ1454">
        <v>456192</v>
      </c>
      <c r="CK1454">
        <v>3564</v>
      </c>
    </row>
    <row r="1455" spans="62:89" x14ac:dyDescent="0.25">
      <c r="BJ1455" s="1" t="s">
        <v>3030</v>
      </c>
      <c r="BK1455" s="1" t="s">
        <v>3031</v>
      </c>
      <c r="BL1455" s="1" t="str">
        <f>VLOOKUP(BK1455,INVENTARIOHABITTA[#All],8,FALSE)</f>
        <v>PREMIUM A</v>
      </c>
      <c r="BO1455" s="1" t="s">
        <v>4275</v>
      </c>
      <c r="BP1455" s="1" t="s">
        <v>9086</v>
      </c>
      <c r="BQ1455" s="1" t="s">
        <v>7638</v>
      </c>
      <c r="BR1455" s="1" t="s">
        <v>7760</v>
      </c>
      <c r="BS1455" s="1" t="s">
        <v>23</v>
      </c>
      <c r="BT1455">
        <v>8</v>
      </c>
      <c r="BU1455" s="1" t="s">
        <v>7</v>
      </c>
      <c r="BV1455" s="1" t="s">
        <v>1961</v>
      </c>
      <c r="BW1455">
        <v>128</v>
      </c>
      <c r="BX1455" s="1" t="s">
        <v>8292</v>
      </c>
      <c r="BY1455">
        <v>4800</v>
      </c>
      <c r="BZ1455">
        <v>614400</v>
      </c>
      <c r="CA1455">
        <v>0.25</v>
      </c>
      <c r="CB1455">
        <v>3600</v>
      </c>
      <c r="CC1455">
        <v>460800</v>
      </c>
      <c r="CD1455">
        <v>0.1</v>
      </c>
      <c r="CE1455">
        <v>46080</v>
      </c>
      <c r="CF1455">
        <v>0.1</v>
      </c>
      <c r="CG1455">
        <v>4608</v>
      </c>
      <c r="CH1455">
        <v>41472</v>
      </c>
      <c r="CI1455">
        <v>414720</v>
      </c>
      <c r="CJ1455">
        <v>456192</v>
      </c>
      <c r="CK1455">
        <v>3564</v>
      </c>
    </row>
    <row r="1456" spans="62:89" x14ac:dyDescent="0.25">
      <c r="BJ1456" s="1" t="s">
        <v>3032</v>
      </c>
      <c r="BK1456" s="1" t="s">
        <v>3033</v>
      </c>
      <c r="BL1456" s="1" t="str">
        <f>VLOOKUP(BK1456,INVENTARIOHABITTA[#All],8,FALSE)</f>
        <v xml:space="preserve">ESTANDAR A </v>
      </c>
      <c r="BO1456" s="1" t="s">
        <v>4277</v>
      </c>
      <c r="BP1456" s="1" t="s">
        <v>9087</v>
      </c>
      <c r="BQ1456" s="1" t="s">
        <v>7638</v>
      </c>
      <c r="BR1456" s="1" t="s">
        <v>7760</v>
      </c>
      <c r="BS1456" s="1" t="s">
        <v>23</v>
      </c>
      <c r="BT1456">
        <v>9</v>
      </c>
      <c r="BU1456" s="1" t="s">
        <v>7</v>
      </c>
      <c r="BV1456" s="1" t="s">
        <v>1961</v>
      </c>
      <c r="BW1456">
        <v>128</v>
      </c>
      <c r="BX1456" s="1" t="s">
        <v>8292</v>
      </c>
      <c r="BY1456">
        <v>4800</v>
      </c>
      <c r="BZ1456">
        <v>614400</v>
      </c>
      <c r="CA1456">
        <v>0.25</v>
      </c>
      <c r="CB1456">
        <v>3600</v>
      </c>
      <c r="CC1456">
        <v>460800</v>
      </c>
      <c r="CD1456">
        <v>0.1</v>
      </c>
      <c r="CE1456">
        <v>46080</v>
      </c>
      <c r="CF1456">
        <v>0.1</v>
      </c>
      <c r="CG1456">
        <v>4608</v>
      </c>
      <c r="CH1456">
        <v>41472</v>
      </c>
      <c r="CI1456">
        <v>414720</v>
      </c>
      <c r="CJ1456">
        <v>456192</v>
      </c>
      <c r="CK1456">
        <v>3564</v>
      </c>
    </row>
    <row r="1457" spans="62:89" x14ac:dyDescent="0.25">
      <c r="BJ1457" s="1" t="s">
        <v>3034</v>
      </c>
      <c r="BK1457" s="1" t="s">
        <v>3035</v>
      </c>
      <c r="BL1457" s="1" t="str">
        <f>VLOOKUP(BK1457,INVENTARIOHABITTA[#All],8,FALSE)</f>
        <v xml:space="preserve">ESTANDAR A </v>
      </c>
      <c r="BO1457" s="1" t="s">
        <v>4279</v>
      </c>
      <c r="BP1457" s="1" t="s">
        <v>9088</v>
      </c>
      <c r="BQ1457" s="1" t="s">
        <v>7638</v>
      </c>
      <c r="BR1457" s="1" t="s">
        <v>7760</v>
      </c>
      <c r="BS1457" s="1" t="s">
        <v>23</v>
      </c>
      <c r="BT1457">
        <v>10</v>
      </c>
      <c r="BU1457" s="1" t="s">
        <v>7</v>
      </c>
      <c r="BV1457" s="1" t="s">
        <v>146</v>
      </c>
      <c r="BW1457">
        <v>128</v>
      </c>
      <c r="BX1457" s="1" t="s">
        <v>8292</v>
      </c>
      <c r="BY1457">
        <v>5029</v>
      </c>
      <c r="BZ1457">
        <v>643712</v>
      </c>
      <c r="CA1457">
        <v>0.25</v>
      </c>
      <c r="CB1457">
        <v>3771.75</v>
      </c>
      <c r="CC1457">
        <v>482784</v>
      </c>
      <c r="CD1457">
        <v>0.1</v>
      </c>
      <c r="CE1457">
        <v>48278.400000000001</v>
      </c>
      <c r="CF1457">
        <v>0.1</v>
      </c>
      <c r="CG1457">
        <v>4827.84</v>
      </c>
      <c r="CH1457">
        <v>43450.559999999998</v>
      </c>
      <c r="CI1457">
        <v>434505.6</v>
      </c>
      <c r="CJ1457">
        <v>477956.16</v>
      </c>
      <c r="CK1457">
        <v>3734.0324999999998</v>
      </c>
    </row>
    <row r="1458" spans="62:89" x14ac:dyDescent="0.25">
      <c r="BJ1458" s="1" t="s">
        <v>3036</v>
      </c>
      <c r="BK1458" s="1" t="s">
        <v>3037</v>
      </c>
      <c r="BL1458" s="1" t="str">
        <f>VLOOKUP(BK1458,INVENTARIOHABITTA[#All],8,FALSE)</f>
        <v xml:space="preserve">ESTANDAR A </v>
      </c>
      <c r="BO1458" s="1" t="s">
        <v>4281</v>
      </c>
      <c r="BP1458" s="1" t="s">
        <v>9089</v>
      </c>
      <c r="BQ1458" s="1" t="s">
        <v>7638</v>
      </c>
      <c r="BR1458" s="1" t="s">
        <v>7760</v>
      </c>
      <c r="BS1458" s="1" t="s">
        <v>23</v>
      </c>
      <c r="BT1458">
        <v>11</v>
      </c>
      <c r="BU1458" s="1" t="s">
        <v>7</v>
      </c>
      <c r="BV1458" s="1" t="s">
        <v>146</v>
      </c>
      <c r="BW1458">
        <v>160</v>
      </c>
      <c r="BX1458" s="1" t="s">
        <v>46</v>
      </c>
      <c r="BY1458">
        <v>6510</v>
      </c>
      <c r="BZ1458">
        <v>1041600</v>
      </c>
      <c r="CA1458">
        <v>0.25</v>
      </c>
      <c r="CB1458">
        <v>4882.5</v>
      </c>
      <c r="CC1458">
        <v>781200</v>
      </c>
      <c r="CD1458">
        <v>0.1</v>
      </c>
      <c r="CE1458">
        <v>78120</v>
      </c>
      <c r="CF1458">
        <v>0</v>
      </c>
      <c r="CG1458">
        <v>0</v>
      </c>
      <c r="CH1458">
        <v>78120</v>
      </c>
      <c r="CI1458">
        <v>703080</v>
      </c>
      <c r="CJ1458">
        <v>781200</v>
      </c>
      <c r="CK1458">
        <v>4882.5</v>
      </c>
    </row>
    <row r="1459" spans="62:89" x14ac:dyDescent="0.25">
      <c r="BJ1459" s="1" t="s">
        <v>3038</v>
      </c>
      <c r="BK1459" s="1" t="s">
        <v>3039</v>
      </c>
      <c r="BL1459" s="1" t="str">
        <f>VLOOKUP(BK1459,INVENTARIOHABITTA[#All],8,FALSE)</f>
        <v xml:space="preserve">ESTANDAR A </v>
      </c>
      <c r="BP1459" s="1" t="s">
        <v>9089</v>
      </c>
      <c r="BQ1459" s="1" t="s">
        <v>7638</v>
      </c>
      <c r="BR1459" s="1" t="s">
        <v>7760</v>
      </c>
      <c r="BS1459" s="1" t="s">
        <v>23</v>
      </c>
      <c r="BT1459">
        <v>11</v>
      </c>
      <c r="BU1459" s="1" t="s">
        <v>7</v>
      </c>
      <c r="BV1459" s="1" t="s">
        <v>146</v>
      </c>
      <c r="BW1459">
        <v>160</v>
      </c>
      <c r="BX1459" s="1" t="s">
        <v>8292</v>
      </c>
      <c r="BY1459">
        <v>5029</v>
      </c>
      <c r="BZ1459">
        <v>804640</v>
      </c>
      <c r="CA1459">
        <v>0.25</v>
      </c>
      <c r="CB1459">
        <v>3771.75</v>
      </c>
      <c r="CC1459">
        <v>603480</v>
      </c>
      <c r="CD1459">
        <v>0.1</v>
      </c>
      <c r="CE1459">
        <v>60348</v>
      </c>
      <c r="CF1459">
        <v>0</v>
      </c>
      <c r="CG1459">
        <v>0</v>
      </c>
      <c r="CH1459">
        <v>60348</v>
      </c>
      <c r="CI1459">
        <v>543132</v>
      </c>
      <c r="CJ1459">
        <v>603480</v>
      </c>
      <c r="CK1459">
        <v>3771.75</v>
      </c>
    </row>
    <row r="1460" spans="62:89" x14ac:dyDescent="0.25">
      <c r="BJ1460" s="1" t="s">
        <v>3040</v>
      </c>
      <c r="BK1460" s="1" t="s">
        <v>3041</v>
      </c>
      <c r="BL1460" s="1" t="str">
        <f>VLOOKUP(BK1460,INVENTARIOHABITTA[#All],8,FALSE)</f>
        <v xml:space="preserve">ESTANDAR A </v>
      </c>
      <c r="BO1460" s="1" t="s">
        <v>4283</v>
      </c>
      <c r="BP1460" s="1" t="s">
        <v>9090</v>
      </c>
      <c r="BQ1460" s="1" t="s">
        <v>7638</v>
      </c>
      <c r="BR1460" s="1" t="s">
        <v>7760</v>
      </c>
      <c r="BS1460" s="1" t="s">
        <v>23</v>
      </c>
      <c r="BT1460">
        <v>12</v>
      </c>
      <c r="BU1460" s="1" t="s">
        <v>7</v>
      </c>
      <c r="BV1460" s="1" t="s">
        <v>1961</v>
      </c>
      <c r="BW1460">
        <v>160</v>
      </c>
      <c r="BX1460" s="1" t="s">
        <v>8292</v>
      </c>
      <c r="BY1460">
        <v>4800</v>
      </c>
      <c r="BZ1460">
        <v>768000</v>
      </c>
      <c r="CA1460">
        <v>0.25</v>
      </c>
      <c r="CB1460">
        <v>3600</v>
      </c>
      <c r="CC1460">
        <v>576000</v>
      </c>
      <c r="CD1460">
        <v>0.1</v>
      </c>
      <c r="CE1460">
        <v>57600</v>
      </c>
      <c r="CF1460">
        <v>0.1</v>
      </c>
      <c r="CG1460">
        <v>5760</v>
      </c>
      <c r="CH1460">
        <v>51840</v>
      </c>
      <c r="CI1460">
        <v>518400</v>
      </c>
      <c r="CJ1460">
        <v>570240</v>
      </c>
      <c r="CK1460">
        <v>3564</v>
      </c>
    </row>
    <row r="1461" spans="62:89" x14ac:dyDescent="0.25">
      <c r="BJ1461" s="1" t="s">
        <v>3042</v>
      </c>
      <c r="BK1461" s="1" t="s">
        <v>3043</v>
      </c>
      <c r="BL1461" s="1" t="str">
        <f>VLOOKUP(BK1461,INVENTARIOHABITTA[#All],8,FALSE)</f>
        <v xml:space="preserve">ESTANDAR A </v>
      </c>
      <c r="BO1461" s="1" t="s">
        <v>4285</v>
      </c>
      <c r="BP1461" s="1" t="s">
        <v>9091</v>
      </c>
      <c r="BQ1461" s="1" t="s">
        <v>7638</v>
      </c>
      <c r="BR1461" s="1" t="s">
        <v>7760</v>
      </c>
      <c r="BS1461" s="1" t="s">
        <v>23</v>
      </c>
      <c r="BT1461">
        <v>13</v>
      </c>
      <c r="BU1461" s="1" t="s">
        <v>7</v>
      </c>
      <c r="BV1461" s="1" t="s">
        <v>1961</v>
      </c>
      <c r="BW1461">
        <v>160</v>
      </c>
      <c r="BX1461" s="1" t="s">
        <v>8292</v>
      </c>
      <c r="BY1461">
        <v>4800</v>
      </c>
      <c r="BZ1461">
        <v>768000</v>
      </c>
      <c r="CA1461">
        <v>0.25</v>
      </c>
      <c r="CB1461">
        <v>3600</v>
      </c>
      <c r="CC1461">
        <v>576000</v>
      </c>
      <c r="CD1461">
        <v>0.1</v>
      </c>
      <c r="CE1461">
        <v>57600</v>
      </c>
      <c r="CF1461">
        <v>0.1</v>
      </c>
      <c r="CG1461">
        <v>5760</v>
      </c>
      <c r="CH1461">
        <v>51840</v>
      </c>
      <c r="CI1461">
        <v>518400</v>
      </c>
      <c r="CJ1461">
        <v>570240</v>
      </c>
      <c r="CK1461">
        <v>3564</v>
      </c>
    </row>
    <row r="1462" spans="62:89" x14ac:dyDescent="0.25">
      <c r="BJ1462" s="1" t="s">
        <v>3044</v>
      </c>
      <c r="BK1462" s="1" t="s">
        <v>3045</v>
      </c>
      <c r="BL1462" s="1" t="str">
        <f>VLOOKUP(BK1462,INVENTARIOHABITTA[#All],8,FALSE)</f>
        <v xml:space="preserve">ESTANDAR A </v>
      </c>
      <c r="BO1462" s="1" t="s">
        <v>4287</v>
      </c>
      <c r="BP1462" s="1" t="s">
        <v>9092</v>
      </c>
      <c r="BQ1462" s="1" t="s">
        <v>7638</v>
      </c>
      <c r="BR1462" s="1" t="s">
        <v>7760</v>
      </c>
      <c r="BS1462" s="1" t="s">
        <v>23</v>
      </c>
      <c r="BT1462">
        <v>14</v>
      </c>
      <c r="BU1462" s="1" t="s">
        <v>7</v>
      </c>
      <c r="BV1462" s="1" t="s">
        <v>1961</v>
      </c>
      <c r="BW1462">
        <v>160</v>
      </c>
      <c r="BX1462" s="1" t="s">
        <v>8292</v>
      </c>
      <c r="BY1462">
        <v>4800</v>
      </c>
      <c r="BZ1462">
        <v>768000</v>
      </c>
      <c r="CA1462">
        <v>0.25</v>
      </c>
      <c r="CB1462">
        <v>3600</v>
      </c>
      <c r="CC1462">
        <v>576000</v>
      </c>
      <c r="CD1462">
        <v>0.1</v>
      </c>
      <c r="CE1462">
        <v>57600</v>
      </c>
      <c r="CF1462">
        <v>0.1</v>
      </c>
      <c r="CG1462">
        <v>5760</v>
      </c>
      <c r="CH1462">
        <v>51840</v>
      </c>
      <c r="CI1462">
        <v>518400</v>
      </c>
      <c r="CJ1462">
        <v>570240</v>
      </c>
      <c r="CK1462">
        <v>3564</v>
      </c>
    </row>
    <row r="1463" spans="62:89" x14ac:dyDescent="0.25">
      <c r="BJ1463" s="1" t="s">
        <v>3046</v>
      </c>
      <c r="BK1463" s="1" t="s">
        <v>3047</v>
      </c>
      <c r="BL1463" s="1" t="str">
        <f>VLOOKUP(BK1463,INVENTARIOHABITTA[#All],8,FALSE)</f>
        <v>PREMIUM A</v>
      </c>
      <c r="BO1463" s="1" t="s">
        <v>4289</v>
      </c>
      <c r="BP1463" s="1" t="s">
        <v>9093</v>
      </c>
      <c r="BQ1463" s="1" t="s">
        <v>7638</v>
      </c>
      <c r="BR1463" s="1" t="s">
        <v>7760</v>
      </c>
      <c r="BS1463" s="1" t="s">
        <v>23</v>
      </c>
      <c r="BT1463">
        <v>15</v>
      </c>
      <c r="BU1463" s="1" t="s">
        <v>7</v>
      </c>
      <c r="BV1463" s="1" t="s">
        <v>1961</v>
      </c>
      <c r="BW1463">
        <v>160</v>
      </c>
      <c r="BX1463" s="1" t="s">
        <v>8292</v>
      </c>
      <c r="BY1463">
        <v>4800</v>
      </c>
      <c r="BZ1463">
        <v>768000</v>
      </c>
      <c r="CA1463">
        <v>0.25</v>
      </c>
      <c r="CB1463">
        <v>3600</v>
      </c>
      <c r="CC1463">
        <v>576000</v>
      </c>
      <c r="CD1463">
        <v>0.1</v>
      </c>
      <c r="CE1463">
        <v>57600</v>
      </c>
      <c r="CF1463">
        <v>0.1</v>
      </c>
      <c r="CG1463">
        <v>5760</v>
      </c>
      <c r="CH1463">
        <v>51840</v>
      </c>
      <c r="CI1463">
        <v>518400</v>
      </c>
      <c r="CJ1463">
        <v>570240</v>
      </c>
      <c r="CK1463">
        <v>3564</v>
      </c>
    </row>
    <row r="1464" spans="62:89" x14ac:dyDescent="0.25">
      <c r="BJ1464" s="1" t="s">
        <v>3048</v>
      </c>
      <c r="BK1464" s="1" t="s">
        <v>3049</v>
      </c>
      <c r="BL1464" s="1" t="str">
        <f>VLOOKUP(BK1464,INVENTARIOHABITTA[#All],8,FALSE)</f>
        <v>PREMIUM A</v>
      </c>
      <c r="BO1464" s="1" t="s">
        <v>4291</v>
      </c>
      <c r="BP1464" s="1" t="s">
        <v>9094</v>
      </c>
      <c r="BQ1464" s="1" t="s">
        <v>7638</v>
      </c>
      <c r="BR1464" s="1" t="s">
        <v>7760</v>
      </c>
      <c r="BS1464" s="1" t="s">
        <v>23</v>
      </c>
      <c r="BT1464">
        <v>16</v>
      </c>
      <c r="BU1464" s="1" t="s">
        <v>7</v>
      </c>
      <c r="BV1464" s="1" t="s">
        <v>1961</v>
      </c>
      <c r="BW1464">
        <v>160</v>
      </c>
      <c r="BX1464" s="1" t="s">
        <v>8292</v>
      </c>
      <c r="BY1464">
        <v>4800</v>
      </c>
      <c r="BZ1464">
        <v>768000</v>
      </c>
      <c r="CA1464">
        <v>0.25</v>
      </c>
      <c r="CB1464">
        <v>3600</v>
      </c>
      <c r="CC1464">
        <v>576000</v>
      </c>
      <c r="CD1464">
        <v>0.1</v>
      </c>
      <c r="CE1464">
        <v>57600</v>
      </c>
      <c r="CF1464">
        <v>0.1</v>
      </c>
      <c r="CG1464">
        <v>5760</v>
      </c>
      <c r="CH1464">
        <v>51840</v>
      </c>
      <c r="CI1464">
        <v>518400</v>
      </c>
      <c r="CJ1464">
        <v>570240</v>
      </c>
      <c r="CK1464">
        <v>3564</v>
      </c>
    </row>
    <row r="1465" spans="62:89" x14ac:dyDescent="0.25">
      <c r="BJ1465" s="1" t="s">
        <v>3050</v>
      </c>
      <c r="BK1465" s="1" t="s">
        <v>3051</v>
      </c>
      <c r="BL1465" s="1" t="str">
        <f>VLOOKUP(BK1465,INVENTARIOHABITTA[#All],8,FALSE)</f>
        <v xml:space="preserve">ESTANDAR A </v>
      </c>
      <c r="BO1465" s="1" t="s">
        <v>4293</v>
      </c>
      <c r="BP1465" s="1" t="s">
        <v>9095</v>
      </c>
      <c r="BQ1465" s="1" t="s">
        <v>7638</v>
      </c>
      <c r="BR1465" s="1" t="s">
        <v>7760</v>
      </c>
      <c r="BS1465" s="1" t="s">
        <v>23</v>
      </c>
      <c r="BT1465">
        <v>17</v>
      </c>
      <c r="BU1465" s="1" t="s">
        <v>7</v>
      </c>
      <c r="BV1465" s="1" t="s">
        <v>1961</v>
      </c>
      <c r="BW1465">
        <v>160</v>
      </c>
      <c r="BX1465" s="1" t="s">
        <v>8292</v>
      </c>
      <c r="BY1465">
        <v>4800</v>
      </c>
      <c r="BZ1465">
        <v>768000</v>
      </c>
      <c r="CA1465">
        <v>0.25</v>
      </c>
      <c r="CB1465">
        <v>3600</v>
      </c>
      <c r="CC1465">
        <v>576000</v>
      </c>
      <c r="CD1465">
        <v>0.1</v>
      </c>
      <c r="CE1465">
        <v>57600</v>
      </c>
      <c r="CF1465">
        <v>0.1</v>
      </c>
      <c r="CG1465">
        <v>5760</v>
      </c>
      <c r="CH1465">
        <v>51840</v>
      </c>
      <c r="CI1465">
        <v>518400</v>
      </c>
      <c r="CJ1465">
        <v>570240</v>
      </c>
      <c r="CK1465">
        <v>3564</v>
      </c>
    </row>
    <row r="1466" spans="62:89" x14ac:dyDescent="0.25">
      <c r="BJ1466" s="1" t="s">
        <v>3052</v>
      </c>
      <c r="BK1466" s="1" t="s">
        <v>3053</v>
      </c>
      <c r="BL1466" s="1" t="str">
        <f>VLOOKUP(BK1466,INVENTARIOHABITTA[#All],8,FALSE)</f>
        <v xml:space="preserve">ESTANDAR A </v>
      </c>
      <c r="BO1466" s="1" t="s">
        <v>4295</v>
      </c>
      <c r="BP1466" s="1" t="s">
        <v>9096</v>
      </c>
      <c r="BQ1466" s="1" t="s">
        <v>7638</v>
      </c>
      <c r="BR1466" s="1" t="s">
        <v>7760</v>
      </c>
      <c r="BS1466" s="1" t="s">
        <v>23</v>
      </c>
      <c r="BT1466">
        <v>18</v>
      </c>
      <c r="BU1466" s="1" t="s">
        <v>7</v>
      </c>
      <c r="BV1466" s="1" t="s">
        <v>1961</v>
      </c>
      <c r="BW1466">
        <v>160</v>
      </c>
      <c r="BX1466" s="1" t="s">
        <v>8292</v>
      </c>
      <c r="BY1466">
        <v>4800</v>
      </c>
      <c r="BZ1466">
        <v>768000</v>
      </c>
      <c r="CA1466">
        <v>0.25</v>
      </c>
      <c r="CB1466">
        <v>3600</v>
      </c>
      <c r="CC1466">
        <v>576000</v>
      </c>
      <c r="CD1466">
        <v>0.1</v>
      </c>
      <c r="CE1466">
        <v>57600</v>
      </c>
      <c r="CF1466">
        <v>0.1</v>
      </c>
      <c r="CG1466">
        <v>5760</v>
      </c>
      <c r="CH1466">
        <v>51840</v>
      </c>
      <c r="CI1466">
        <v>518400</v>
      </c>
      <c r="CJ1466">
        <v>570240</v>
      </c>
      <c r="CK1466">
        <v>3564</v>
      </c>
    </row>
    <row r="1467" spans="62:89" x14ac:dyDescent="0.25">
      <c r="BJ1467" s="1" t="s">
        <v>3054</v>
      </c>
      <c r="BK1467" s="1" t="s">
        <v>3055</v>
      </c>
      <c r="BL1467" s="1" t="str">
        <f>VLOOKUP(BK1467,INVENTARIOHABITTA[#All],8,FALSE)</f>
        <v>PREMIUM A</v>
      </c>
      <c r="BO1467" s="1" t="s">
        <v>4297</v>
      </c>
      <c r="BP1467" s="1" t="s">
        <v>9097</v>
      </c>
      <c r="BQ1467" s="1" t="s">
        <v>7638</v>
      </c>
      <c r="BR1467" s="1" t="s">
        <v>7760</v>
      </c>
      <c r="BS1467" s="1" t="s">
        <v>23</v>
      </c>
      <c r="BT1467">
        <v>19</v>
      </c>
      <c r="BU1467" s="1" t="s">
        <v>7</v>
      </c>
      <c r="BV1467" s="1" t="s">
        <v>1961</v>
      </c>
      <c r="BW1467">
        <v>160</v>
      </c>
      <c r="BX1467" s="1" t="s">
        <v>8292</v>
      </c>
      <c r="BY1467">
        <v>4800</v>
      </c>
      <c r="BZ1467">
        <v>768000</v>
      </c>
      <c r="CA1467">
        <v>0.25</v>
      </c>
      <c r="CB1467">
        <v>3600</v>
      </c>
      <c r="CC1467">
        <v>576000</v>
      </c>
      <c r="CD1467">
        <v>0.1</v>
      </c>
      <c r="CE1467">
        <v>57600</v>
      </c>
      <c r="CF1467">
        <v>0.1</v>
      </c>
      <c r="CG1467">
        <v>5760</v>
      </c>
      <c r="CH1467">
        <v>51840</v>
      </c>
      <c r="CI1467">
        <v>518400</v>
      </c>
      <c r="CJ1467">
        <v>570240</v>
      </c>
      <c r="CK1467">
        <v>3564</v>
      </c>
    </row>
    <row r="1468" spans="62:89" x14ac:dyDescent="0.25">
      <c r="BJ1468" s="1" t="s">
        <v>3056</v>
      </c>
      <c r="BK1468" s="1" t="s">
        <v>3057</v>
      </c>
      <c r="BL1468" s="1" t="str">
        <f>VLOOKUP(BK1468,INVENTARIOHABITTA[#All],8,FALSE)</f>
        <v>PREMIUM A</v>
      </c>
      <c r="BO1468" s="1" t="s">
        <v>4299</v>
      </c>
      <c r="BP1468" s="1" t="s">
        <v>9098</v>
      </c>
      <c r="BQ1468" s="1" t="s">
        <v>7638</v>
      </c>
      <c r="BR1468" s="1" t="s">
        <v>7760</v>
      </c>
      <c r="BS1468" s="1" t="s">
        <v>23</v>
      </c>
      <c r="BT1468">
        <v>20</v>
      </c>
      <c r="BU1468" s="1" t="s">
        <v>7</v>
      </c>
      <c r="BV1468" s="1" t="s">
        <v>1961</v>
      </c>
      <c r="BW1468">
        <v>160</v>
      </c>
      <c r="BX1468" s="1" t="s">
        <v>8292</v>
      </c>
      <c r="BY1468">
        <v>4800</v>
      </c>
      <c r="BZ1468">
        <v>768000</v>
      </c>
      <c r="CA1468">
        <v>0.25</v>
      </c>
      <c r="CB1468">
        <v>3600</v>
      </c>
      <c r="CC1468">
        <v>576000</v>
      </c>
      <c r="CD1468">
        <v>0.1</v>
      </c>
      <c r="CE1468">
        <v>57600</v>
      </c>
      <c r="CF1468">
        <v>0.1</v>
      </c>
      <c r="CG1468">
        <v>5760</v>
      </c>
      <c r="CH1468">
        <v>51840</v>
      </c>
      <c r="CI1468">
        <v>518400</v>
      </c>
      <c r="CJ1468">
        <v>570240</v>
      </c>
      <c r="CK1468">
        <v>3564</v>
      </c>
    </row>
    <row r="1469" spans="62:89" x14ac:dyDescent="0.25">
      <c r="BJ1469" s="1" t="s">
        <v>3058</v>
      </c>
      <c r="BK1469" s="1" t="s">
        <v>3059</v>
      </c>
      <c r="BL1469" s="1" t="str">
        <f>VLOOKUP(BK1469,INVENTARIOHABITTA[#All],8,FALSE)</f>
        <v xml:space="preserve">ESTANDAR A </v>
      </c>
      <c r="BO1469" s="1" t="s">
        <v>4301</v>
      </c>
      <c r="BP1469" s="1" t="s">
        <v>9099</v>
      </c>
      <c r="BQ1469" s="1" t="s">
        <v>7638</v>
      </c>
      <c r="BR1469" s="1" t="s">
        <v>7760</v>
      </c>
      <c r="BS1469" s="1" t="s">
        <v>23</v>
      </c>
      <c r="BT1469">
        <v>21</v>
      </c>
      <c r="BU1469" s="1" t="s">
        <v>7</v>
      </c>
      <c r="BV1469" s="1" t="s">
        <v>146</v>
      </c>
      <c r="BW1469">
        <v>160</v>
      </c>
      <c r="BX1469" s="1" t="s">
        <v>8292</v>
      </c>
      <c r="BY1469">
        <v>5029</v>
      </c>
      <c r="BZ1469">
        <v>804640</v>
      </c>
      <c r="CA1469">
        <v>0.25</v>
      </c>
      <c r="CB1469">
        <v>3771.75</v>
      </c>
      <c r="CC1469">
        <v>603480</v>
      </c>
      <c r="CD1469">
        <v>0.1</v>
      </c>
      <c r="CE1469">
        <v>60348</v>
      </c>
      <c r="CF1469">
        <v>0.1</v>
      </c>
      <c r="CG1469">
        <v>6034.8</v>
      </c>
      <c r="CH1469">
        <v>54313.2</v>
      </c>
      <c r="CI1469">
        <v>543132</v>
      </c>
      <c r="CJ1469">
        <v>597445.19999999995</v>
      </c>
      <c r="CK1469">
        <v>3734.0324999999998</v>
      </c>
    </row>
    <row r="1470" spans="62:89" x14ac:dyDescent="0.25">
      <c r="BJ1470" s="1" t="s">
        <v>3060</v>
      </c>
      <c r="BK1470" s="1" t="s">
        <v>3061</v>
      </c>
      <c r="BL1470" s="1" t="str">
        <f>VLOOKUP(BK1470,INVENTARIOHABITTA[#All],8,FALSE)</f>
        <v xml:space="preserve">ESTANDAR A </v>
      </c>
      <c r="BO1470" s="1" t="s">
        <v>4303</v>
      </c>
      <c r="BP1470" s="1" t="s">
        <v>9100</v>
      </c>
      <c r="BQ1470" s="1" t="s">
        <v>7638</v>
      </c>
      <c r="BR1470" s="1" t="s">
        <v>7760</v>
      </c>
      <c r="BS1470" s="1" t="s">
        <v>23</v>
      </c>
      <c r="BT1470">
        <v>22</v>
      </c>
      <c r="BU1470" s="1" t="s">
        <v>7</v>
      </c>
      <c r="BV1470" s="1" t="s">
        <v>146</v>
      </c>
      <c r="BW1470">
        <v>160</v>
      </c>
      <c r="BX1470" s="1" t="s">
        <v>8292</v>
      </c>
      <c r="BY1470">
        <v>5029</v>
      </c>
      <c r="BZ1470">
        <v>804640</v>
      </c>
      <c r="CA1470">
        <v>0.25</v>
      </c>
      <c r="CB1470">
        <v>3771.75</v>
      </c>
      <c r="CC1470">
        <v>603480</v>
      </c>
      <c r="CD1470">
        <v>0.1</v>
      </c>
      <c r="CE1470">
        <v>60348</v>
      </c>
      <c r="CF1470">
        <v>0.1</v>
      </c>
      <c r="CG1470">
        <v>6034.8</v>
      </c>
      <c r="CH1470">
        <v>54313.2</v>
      </c>
      <c r="CI1470">
        <v>543132</v>
      </c>
      <c r="CJ1470">
        <v>597445.19999999995</v>
      </c>
      <c r="CK1470">
        <v>3734.0324999999998</v>
      </c>
    </row>
    <row r="1471" spans="62:89" x14ac:dyDescent="0.25">
      <c r="BJ1471" s="1" t="s">
        <v>3062</v>
      </c>
      <c r="BK1471" s="1" t="s">
        <v>3063</v>
      </c>
      <c r="BL1471" s="1" t="str">
        <f>VLOOKUP(BK1471,INVENTARIOHABITTA[#All],8,FALSE)</f>
        <v xml:space="preserve">ESTANDAR A </v>
      </c>
      <c r="BO1471" s="1" t="s">
        <v>4305</v>
      </c>
      <c r="BP1471" s="1" t="s">
        <v>9101</v>
      </c>
      <c r="BQ1471" s="1" t="s">
        <v>7638</v>
      </c>
      <c r="BR1471" s="1" t="s">
        <v>7760</v>
      </c>
      <c r="BS1471" s="1" t="s">
        <v>23</v>
      </c>
      <c r="BT1471">
        <v>23</v>
      </c>
      <c r="BU1471" s="1" t="s">
        <v>7</v>
      </c>
      <c r="BV1471" s="1" t="s">
        <v>1961</v>
      </c>
      <c r="BW1471">
        <v>160</v>
      </c>
      <c r="BX1471" s="1" t="s">
        <v>8292</v>
      </c>
      <c r="BY1471">
        <v>4800</v>
      </c>
      <c r="BZ1471">
        <v>768000</v>
      </c>
      <c r="CA1471">
        <v>0.25</v>
      </c>
      <c r="CB1471">
        <v>3600</v>
      </c>
      <c r="CC1471">
        <v>576000</v>
      </c>
      <c r="CD1471">
        <v>0.1</v>
      </c>
      <c r="CE1471">
        <v>57600</v>
      </c>
      <c r="CF1471">
        <v>0.1</v>
      </c>
      <c r="CG1471">
        <v>5760</v>
      </c>
      <c r="CH1471">
        <v>51840</v>
      </c>
      <c r="CI1471">
        <v>518400</v>
      </c>
      <c r="CJ1471">
        <v>570240</v>
      </c>
      <c r="CK1471">
        <v>3564</v>
      </c>
    </row>
    <row r="1472" spans="62:89" x14ac:dyDescent="0.25">
      <c r="BJ1472" s="1" t="s">
        <v>3064</v>
      </c>
      <c r="BK1472" s="1" t="s">
        <v>3065</v>
      </c>
      <c r="BL1472" s="1" t="str">
        <f>VLOOKUP(BK1472,INVENTARIOHABITTA[#All],8,FALSE)</f>
        <v>PREMIUM A</v>
      </c>
      <c r="BO1472" s="1" t="s">
        <v>4307</v>
      </c>
      <c r="BP1472" s="1" t="s">
        <v>9102</v>
      </c>
      <c r="BQ1472" s="1" t="s">
        <v>7638</v>
      </c>
      <c r="BR1472" s="1" t="s">
        <v>7760</v>
      </c>
      <c r="BS1472" s="1" t="s">
        <v>23</v>
      </c>
      <c r="BT1472">
        <v>24</v>
      </c>
      <c r="BU1472" s="1" t="s">
        <v>7</v>
      </c>
      <c r="BV1472" s="1" t="s">
        <v>1961</v>
      </c>
      <c r="BW1472">
        <v>160</v>
      </c>
      <c r="BX1472" s="1" t="s">
        <v>8292</v>
      </c>
      <c r="BY1472">
        <v>4800</v>
      </c>
      <c r="BZ1472">
        <v>768000</v>
      </c>
      <c r="CA1472">
        <v>0.25</v>
      </c>
      <c r="CB1472">
        <v>3600</v>
      </c>
      <c r="CC1472">
        <v>576000</v>
      </c>
      <c r="CD1472">
        <v>0.1</v>
      </c>
      <c r="CE1472">
        <v>57600</v>
      </c>
      <c r="CF1472">
        <v>0.1</v>
      </c>
      <c r="CG1472">
        <v>5760</v>
      </c>
      <c r="CH1472">
        <v>51840</v>
      </c>
      <c r="CI1472">
        <v>518400</v>
      </c>
      <c r="CJ1472">
        <v>570240</v>
      </c>
      <c r="CK1472">
        <v>3564</v>
      </c>
    </row>
    <row r="1473" spans="62:89" x14ac:dyDescent="0.25">
      <c r="BJ1473" s="1" t="s">
        <v>3066</v>
      </c>
      <c r="BK1473" s="1" t="s">
        <v>3067</v>
      </c>
      <c r="BL1473" s="1" t="str">
        <f>VLOOKUP(BK1473,INVENTARIOHABITTA[#All],8,FALSE)</f>
        <v>PREMIUM A</v>
      </c>
      <c r="BO1473" s="1" t="s">
        <v>4309</v>
      </c>
      <c r="BP1473" s="1" t="s">
        <v>9103</v>
      </c>
      <c r="BQ1473" s="1" t="s">
        <v>7638</v>
      </c>
      <c r="BR1473" s="1" t="s">
        <v>7760</v>
      </c>
      <c r="BS1473" s="1" t="s">
        <v>23</v>
      </c>
      <c r="BT1473">
        <v>25</v>
      </c>
      <c r="BU1473" s="1" t="s">
        <v>7</v>
      </c>
      <c r="BV1473" s="1" t="s">
        <v>1961</v>
      </c>
      <c r="BW1473">
        <v>160</v>
      </c>
      <c r="BX1473" s="1" t="s">
        <v>8292</v>
      </c>
      <c r="BY1473">
        <v>4800</v>
      </c>
      <c r="BZ1473">
        <v>768000</v>
      </c>
      <c r="CA1473">
        <v>0.25</v>
      </c>
      <c r="CB1473">
        <v>3600</v>
      </c>
      <c r="CC1473">
        <v>576000</v>
      </c>
      <c r="CD1473">
        <v>0.1</v>
      </c>
      <c r="CE1473">
        <v>57600</v>
      </c>
      <c r="CF1473">
        <v>0.1</v>
      </c>
      <c r="CG1473">
        <v>5760</v>
      </c>
      <c r="CH1473">
        <v>51840</v>
      </c>
      <c r="CI1473">
        <v>518400</v>
      </c>
      <c r="CJ1473">
        <v>570240</v>
      </c>
      <c r="CK1473">
        <v>3564</v>
      </c>
    </row>
    <row r="1474" spans="62:89" x14ac:dyDescent="0.25">
      <c r="BJ1474" s="1" t="s">
        <v>3068</v>
      </c>
      <c r="BK1474" s="1" t="s">
        <v>3069</v>
      </c>
      <c r="BL1474" s="1" t="str">
        <f>VLOOKUP(BK1474,INVENTARIOHABITTA[#All],8,FALSE)</f>
        <v>PREMIUM A</v>
      </c>
      <c r="BO1474" s="1" t="s">
        <v>4311</v>
      </c>
      <c r="BP1474" s="1" t="s">
        <v>9104</v>
      </c>
      <c r="BQ1474" s="1" t="s">
        <v>7638</v>
      </c>
      <c r="BR1474" s="1" t="s">
        <v>7760</v>
      </c>
      <c r="BS1474" s="1" t="s">
        <v>23</v>
      </c>
      <c r="BT1474">
        <v>26</v>
      </c>
      <c r="BU1474" s="1" t="s">
        <v>7</v>
      </c>
      <c r="BV1474" s="1" t="s">
        <v>1961</v>
      </c>
      <c r="BW1474">
        <v>160</v>
      </c>
      <c r="BX1474" s="1" t="s">
        <v>8292</v>
      </c>
      <c r="BY1474">
        <v>4800</v>
      </c>
      <c r="BZ1474">
        <v>768000</v>
      </c>
      <c r="CA1474">
        <v>0.25</v>
      </c>
      <c r="CB1474">
        <v>3600</v>
      </c>
      <c r="CC1474">
        <v>576000</v>
      </c>
      <c r="CD1474">
        <v>0.1</v>
      </c>
      <c r="CE1474">
        <v>57600</v>
      </c>
      <c r="CF1474">
        <v>0.1</v>
      </c>
      <c r="CG1474">
        <v>5760</v>
      </c>
      <c r="CH1474">
        <v>51840</v>
      </c>
      <c r="CI1474">
        <v>518400</v>
      </c>
      <c r="CJ1474">
        <v>570240</v>
      </c>
      <c r="CK1474">
        <v>3564</v>
      </c>
    </row>
    <row r="1475" spans="62:89" x14ac:dyDescent="0.25">
      <c r="BJ1475" s="1" t="s">
        <v>3070</v>
      </c>
      <c r="BK1475" s="1" t="s">
        <v>3071</v>
      </c>
      <c r="BL1475" s="1" t="str">
        <f>VLOOKUP(BK1475,INVENTARIOHABITTA[#All],8,FALSE)</f>
        <v>PREMIUM A</v>
      </c>
      <c r="BO1475" s="1" t="s">
        <v>4313</v>
      </c>
      <c r="BP1475" s="1" t="s">
        <v>9105</v>
      </c>
      <c r="BQ1475" s="1" t="s">
        <v>7638</v>
      </c>
      <c r="BR1475" s="1" t="s">
        <v>7760</v>
      </c>
      <c r="BS1475" s="1" t="s">
        <v>23</v>
      </c>
      <c r="BT1475">
        <v>27</v>
      </c>
      <c r="BU1475" s="1" t="s">
        <v>7</v>
      </c>
      <c r="BV1475" s="1" t="s">
        <v>1961</v>
      </c>
      <c r="BW1475">
        <v>160</v>
      </c>
      <c r="BX1475" s="1" t="s">
        <v>8292</v>
      </c>
      <c r="BY1475">
        <v>4800</v>
      </c>
      <c r="BZ1475">
        <v>768000</v>
      </c>
      <c r="CA1475">
        <v>0.25</v>
      </c>
      <c r="CB1475">
        <v>3600</v>
      </c>
      <c r="CC1475">
        <v>576000</v>
      </c>
      <c r="CD1475">
        <v>0.1</v>
      </c>
      <c r="CE1475">
        <v>57600</v>
      </c>
      <c r="CF1475">
        <v>0.1</v>
      </c>
      <c r="CG1475">
        <v>5760</v>
      </c>
      <c r="CH1475">
        <v>51840</v>
      </c>
      <c r="CI1475">
        <v>518400</v>
      </c>
      <c r="CJ1475">
        <v>570240</v>
      </c>
      <c r="CK1475">
        <v>3564</v>
      </c>
    </row>
    <row r="1476" spans="62:89" x14ac:dyDescent="0.25">
      <c r="BJ1476" s="1" t="s">
        <v>3072</v>
      </c>
      <c r="BK1476" s="1" t="s">
        <v>3073</v>
      </c>
      <c r="BL1476" s="1" t="str">
        <f>VLOOKUP(BK1476,INVENTARIOHABITTA[#All],8,FALSE)</f>
        <v>PREMIUM A</v>
      </c>
      <c r="BO1476" s="1" t="s">
        <v>4315</v>
      </c>
      <c r="BP1476" s="1" t="s">
        <v>9106</v>
      </c>
      <c r="BQ1476" s="1" t="s">
        <v>7638</v>
      </c>
      <c r="BR1476" s="1" t="s">
        <v>7760</v>
      </c>
      <c r="BS1476" s="1" t="s">
        <v>23</v>
      </c>
      <c r="BT1476">
        <v>28</v>
      </c>
      <c r="BU1476" s="1" t="s">
        <v>7</v>
      </c>
      <c r="BV1476" s="1" t="s">
        <v>1961</v>
      </c>
      <c r="BW1476">
        <v>160</v>
      </c>
      <c r="BX1476" s="1" t="s">
        <v>8292</v>
      </c>
      <c r="BY1476">
        <v>4800</v>
      </c>
      <c r="BZ1476">
        <v>768000</v>
      </c>
      <c r="CA1476">
        <v>0.25</v>
      </c>
      <c r="CB1476">
        <v>3600</v>
      </c>
      <c r="CC1476">
        <v>576000</v>
      </c>
      <c r="CD1476">
        <v>0.1</v>
      </c>
      <c r="CE1476">
        <v>57600</v>
      </c>
      <c r="CF1476">
        <v>0.1</v>
      </c>
      <c r="CG1476">
        <v>5760</v>
      </c>
      <c r="CH1476">
        <v>51840</v>
      </c>
      <c r="CI1476">
        <v>518400</v>
      </c>
      <c r="CJ1476">
        <v>570240</v>
      </c>
      <c r="CK1476">
        <v>3564</v>
      </c>
    </row>
    <row r="1477" spans="62:89" x14ac:dyDescent="0.25">
      <c r="BJ1477" s="1" t="s">
        <v>3074</v>
      </c>
      <c r="BK1477" s="1" t="s">
        <v>3075</v>
      </c>
      <c r="BL1477" s="1" t="str">
        <f>VLOOKUP(BK1477,INVENTARIOHABITTA[#All],8,FALSE)</f>
        <v>PREMIUM A</v>
      </c>
      <c r="BO1477" s="1" t="s">
        <v>4317</v>
      </c>
      <c r="BP1477" s="1" t="s">
        <v>9107</v>
      </c>
      <c r="BQ1477" s="1" t="s">
        <v>7638</v>
      </c>
      <c r="BR1477" s="1" t="s">
        <v>7760</v>
      </c>
      <c r="BS1477" s="1" t="s">
        <v>23</v>
      </c>
      <c r="BT1477">
        <v>29</v>
      </c>
      <c r="BU1477" s="1" t="s">
        <v>7</v>
      </c>
      <c r="BV1477" s="1" t="s">
        <v>1961</v>
      </c>
      <c r="BW1477">
        <v>160</v>
      </c>
      <c r="BX1477" s="1" t="s">
        <v>8292</v>
      </c>
      <c r="BY1477">
        <v>4800</v>
      </c>
      <c r="BZ1477">
        <v>768000</v>
      </c>
      <c r="CA1477">
        <v>0.25</v>
      </c>
      <c r="CB1477">
        <v>3600</v>
      </c>
      <c r="CC1477">
        <v>576000</v>
      </c>
      <c r="CD1477">
        <v>0.1</v>
      </c>
      <c r="CE1477">
        <v>57600</v>
      </c>
      <c r="CF1477">
        <v>0.1</v>
      </c>
      <c r="CG1477">
        <v>5760</v>
      </c>
      <c r="CH1477">
        <v>51840</v>
      </c>
      <c r="CI1477">
        <v>518400</v>
      </c>
      <c r="CJ1477">
        <v>570240</v>
      </c>
      <c r="CK1477">
        <v>3564</v>
      </c>
    </row>
    <row r="1478" spans="62:89" x14ac:dyDescent="0.25">
      <c r="BJ1478" s="1" t="s">
        <v>3076</v>
      </c>
      <c r="BK1478" s="1" t="s">
        <v>3077</v>
      </c>
      <c r="BL1478" s="1" t="str">
        <f>VLOOKUP(BK1478,INVENTARIOHABITTA[#All],8,FALSE)</f>
        <v xml:space="preserve">ESTANDAR A </v>
      </c>
      <c r="BO1478" s="1" t="s">
        <v>4319</v>
      </c>
      <c r="BP1478" s="1" t="s">
        <v>9108</v>
      </c>
      <c r="BQ1478" s="1" t="s">
        <v>7638</v>
      </c>
      <c r="BR1478" s="1" t="s">
        <v>7760</v>
      </c>
      <c r="BS1478" s="1" t="s">
        <v>23</v>
      </c>
      <c r="BT1478">
        <v>30</v>
      </c>
      <c r="BU1478" s="1" t="s">
        <v>7</v>
      </c>
      <c r="BV1478" s="1" t="s">
        <v>1961</v>
      </c>
      <c r="BW1478">
        <v>160</v>
      </c>
      <c r="BX1478" s="1" t="s">
        <v>46</v>
      </c>
      <c r="BY1478">
        <v>6060</v>
      </c>
      <c r="BZ1478">
        <v>969600</v>
      </c>
      <c r="CA1478">
        <v>0.25</v>
      </c>
      <c r="CB1478">
        <v>4545</v>
      </c>
      <c r="CC1478">
        <v>727200</v>
      </c>
      <c r="CD1478">
        <v>0.1</v>
      </c>
      <c r="CE1478">
        <v>72720</v>
      </c>
      <c r="CF1478">
        <v>0.1</v>
      </c>
      <c r="CG1478">
        <v>7272</v>
      </c>
      <c r="CH1478">
        <v>65448</v>
      </c>
      <c r="CI1478">
        <v>654480</v>
      </c>
      <c r="CJ1478">
        <v>719928</v>
      </c>
      <c r="CK1478">
        <v>4499.55</v>
      </c>
    </row>
    <row r="1479" spans="62:89" x14ac:dyDescent="0.25">
      <c r="BJ1479" s="1" t="s">
        <v>3078</v>
      </c>
      <c r="BK1479" s="1" t="s">
        <v>3079</v>
      </c>
      <c r="BL1479" s="1" t="str">
        <f>VLOOKUP(BK1479,INVENTARIOHABITTA[#All],8,FALSE)</f>
        <v>PREMIUM A</v>
      </c>
      <c r="BP1479" s="1" t="s">
        <v>9108</v>
      </c>
      <c r="BQ1479" s="1" t="s">
        <v>7638</v>
      </c>
      <c r="BR1479" s="1" t="s">
        <v>7760</v>
      </c>
      <c r="BS1479" s="1" t="s">
        <v>23</v>
      </c>
      <c r="BT1479">
        <v>30</v>
      </c>
      <c r="BU1479" s="1" t="s">
        <v>7</v>
      </c>
      <c r="BV1479" s="1" t="s">
        <v>1961</v>
      </c>
      <c r="BW1479">
        <v>160</v>
      </c>
      <c r="BX1479" s="1" t="s">
        <v>8292</v>
      </c>
      <c r="BY1479">
        <v>4800</v>
      </c>
      <c r="BZ1479">
        <v>768000</v>
      </c>
      <c r="CA1479">
        <v>0.25</v>
      </c>
      <c r="CB1479">
        <v>3600</v>
      </c>
      <c r="CC1479">
        <v>576000</v>
      </c>
      <c r="CD1479">
        <v>0.1</v>
      </c>
      <c r="CE1479">
        <v>57600</v>
      </c>
      <c r="CF1479">
        <v>0.1</v>
      </c>
      <c r="CG1479">
        <v>5760</v>
      </c>
      <c r="CH1479">
        <v>51840</v>
      </c>
      <c r="CI1479">
        <v>518400</v>
      </c>
      <c r="CJ1479">
        <v>570240</v>
      </c>
      <c r="CK1479">
        <v>3564</v>
      </c>
    </row>
    <row r="1480" spans="62:89" x14ac:dyDescent="0.25">
      <c r="BJ1480" s="1" t="s">
        <v>3080</v>
      </c>
      <c r="BK1480" s="1" t="s">
        <v>3081</v>
      </c>
      <c r="BL1480" s="1" t="str">
        <f>VLOOKUP(BK1480,INVENTARIOHABITTA[#All],8,FALSE)</f>
        <v>PREMIUM A</v>
      </c>
      <c r="BO1480" s="1" t="s">
        <v>4321</v>
      </c>
      <c r="BP1480" s="1" t="s">
        <v>9109</v>
      </c>
      <c r="BQ1480" s="1" t="s">
        <v>7638</v>
      </c>
      <c r="BR1480" s="1" t="s">
        <v>7760</v>
      </c>
      <c r="BS1480" s="1" t="s">
        <v>23</v>
      </c>
      <c r="BT1480">
        <v>31</v>
      </c>
      <c r="BU1480" s="1" t="s">
        <v>7</v>
      </c>
      <c r="BV1480" s="1" t="s">
        <v>146</v>
      </c>
      <c r="BW1480">
        <v>159.91</v>
      </c>
      <c r="BX1480" s="1" t="s">
        <v>46</v>
      </c>
      <c r="BY1480">
        <v>6510</v>
      </c>
      <c r="BZ1480">
        <v>1041014.1</v>
      </c>
      <c r="CA1480">
        <v>0.2</v>
      </c>
      <c r="CB1480">
        <v>5208</v>
      </c>
      <c r="CC1480">
        <v>832811.28</v>
      </c>
      <c r="CD1480">
        <v>0.1</v>
      </c>
      <c r="CE1480">
        <v>83281.128000000012</v>
      </c>
      <c r="CF1480">
        <v>0</v>
      </c>
      <c r="CG1480">
        <v>0</v>
      </c>
      <c r="CH1480">
        <v>83281.128000000012</v>
      </c>
      <c r="CI1480">
        <v>749530.152</v>
      </c>
      <c r="CJ1480">
        <v>832811.28</v>
      </c>
      <c r="CK1480">
        <v>5208</v>
      </c>
    </row>
    <row r="1481" spans="62:89" x14ac:dyDescent="0.25">
      <c r="BJ1481" s="1" t="s">
        <v>3082</v>
      </c>
      <c r="BK1481" s="1" t="s">
        <v>3083</v>
      </c>
      <c r="BL1481" s="1" t="str">
        <f>VLOOKUP(BK1481,INVENTARIOHABITTA[#All],8,FALSE)</f>
        <v>PREMIUM A</v>
      </c>
      <c r="BP1481" s="1" t="s">
        <v>9109</v>
      </c>
      <c r="BQ1481" s="1" t="s">
        <v>7638</v>
      </c>
      <c r="BR1481" s="1" t="s">
        <v>7760</v>
      </c>
      <c r="BS1481" s="1" t="s">
        <v>23</v>
      </c>
      <c r="BT1481">
        <v>31</v>
      </c>
      <c r="BU1481" s="1" t="s">
        <v>7</v>
      </c>
      <c r="BV1481" s="1" t="s">
        <v>146</v>
      </c>
      <c r="BW1481">
        <v>159.91</v>
      </c>
      <c r="BX1481" s="1" t="s">
        <v>8292</v>
      </c>
      <c r="BY1481">
        <v>5029</v>
      </c>
      <c r="BZ1481">
        <v>804187.39</v>
      </c>
      <c r="CA1481">
        <v>0.2</v>
      </c>
      <c r="CB1481">
        <v>4023.2</v>
      </c>
      <c r="CC1481">
        <v>643349.91200000001</v>
      </c>
      <c r="CD1481">
        <v>0.1</v>
      </c>
      <c r="CE1481">
        <v>64334.991200000004</v>
      </c>
      <c r="CF1481">
        <v>0</v>
      </c>
      <c r="CG1481">
        <v>0</v>
      </c>
      <c r="CH1481">
        <v>64334.991200000004</v>
      </c>
      <c r="CI1481">
        <v>579014.92079999996</v>
      </c>
      <c r="CJ1481">
        <v>643349.91200000001</v>
      </c>
      <c r="CK1481">
        <v>4023.2000000000003</v>
      </c>
    </row>
    <row r="1482" spans="62:89" x14ac:dyDescent="0.25">
      <c r="BJ1482" s="1" t="s">
        <v>3084</v>
      </c>
      <c r="BK1482" s="1" t="s">
        <v>3085</v>
      </c>
      <c r="BL1482" s="1" t="str">
        <f>VLOOKUP(BK1482,INVENTARIOHABITTA[#All],8,FALSE)</f>
        <v>PREMIUM A</v>
      </c>
      <c r="BO1482" s="1" t="s">
        <v>4323</v>
      </c>
      <c r="BP1482" s="1" t="s">
        <v>9110</v>
      </c>
      <c r="BQ1482" s="1" t="s">
        <v>7638</v>
      </c>
      <c r="BR1482" s="1" t="s">
        <v>7760</v>
      </c>
      <c r="BS1482" s="1" t="s">
        <v>23</v>
      </c>
      <c r="BT1482">
        <v>32</v>
      </c>
      <c r="BU1482" s="1" t="s">
        <v>7</v>
      </c>
      <c r="BV1482" s="1" t="s">
        <v>146</v>
      </c>
      <c r="BW1482">
        <v>128</v>
      </c>
      <c r="BX1482" s="1" t="s">
        <v>8292</v>
      </c>
      <c r="BY1482">
        <v>5029</v>
      </c>
      <c r="BZ1482">
        <v>643712</v>
      </c>
      <c r="CA1482">
        <v>0.22</v>
      </c>
      <c r="CB1482">
        <v>3922.62</v>
      </c>
      <c r="CC1482">
        <v>502095.35999999999</v>
      </c>
      <c r="CD1482">
        <v>0.1</v>
      </c>
      <c r="CE1482">
        <v>50209.536</v>
      </c>
      <c r="CF1482">
        <v>0.10000000000000002</v>
      </c>
      <c r="CG1482">
        <v>5020.9536000000007</v>
      </c>
      <c r="CH1482">
        <v>45188.582399999999</v>
      </c>
      <c r="CI1482">
        <v>451885.83399999997</v>
      </c>
      <c r="CJ1482">
        <v>497074.41639999999</v>
      </c>
      <c r="CK1482">
        <v>3883.3938781249999</v>
      </c>
    </row>
    <row r="1483" spans="62:89" x14ac:dyDescent="0.25">
      <c r="BJ1483" s="1" t="s">
        <v>3086</v>
      </c>
      <c r="BK1483" s="1" t="s">
        <v>3087</v>
      </c>
      <c r="BL1483" s="1" t="str">
        <f>VLOOKUP(BK1483,INVENTARIOHABITTA[#All],8,FALSE)</f>
        <v>PREMIUM A</v>
      </c>
      <c r="BO1483" s="1" t="s">
        <v>4325</v>
      </c>
      <c r="BP1483" s="1" t="s">
        <v>9111</v>
      </c>
      <c r="BQ1483" s="1" t="s">
        <v>7638</v>
      </c>
      <c r="BR1483" s="1" t="s">
        <v>7760</v>
      </c>
      <c r="BS1483" s="1" t="s">
        <v>23</v>
      </c>
      <c r="BT1483">
        <v>33</v>
      </c>
      <c r="BU1483" s="1" t="s">
        <v>7</v>
      </c>
      <c r="BV1483" s="1" t="s">
        <v>1961</v>
      </c>
      <c r="BW1483">
        <v>128</v>
      </c>
      <c r="BX1483" s="1" t="s">
        <v>8292</v>
      </c>
      <c r="BY1483">
        <v>4800</v>
      </c>
      <c r="BZ1483">
        <v>614400</v>
      </c>
      <c r="CA1483">
        <v>0.25</v>
      </c>
      <c r="CB1483">
        <v>3600</v>
      </c>
      <c r="CC1483">
        <v>460800</v>
      </c>
      <c r="CD1483">
        <v>0.1</v>
      </c>
      <c r="CE1483">
        <v>46080</v>
      </c>
      <c r="CF1483">
        <v>0.1</v>
      </c>
      <c r="CG1483">
        <v>4608</v>
      </c>
      <c r="CH1483">
        <v>41472</v>
      </c>
      <c r="CI1483">
        <v>414720</v>
      </c>
      <c r="CJ1483">
        <v>456192</v>
      </c>
      <c r="CK1483">
        <v>3564</v>
      </c>
    </row>
    <row r="1484" spans="62:89" x14ac:dyDescent="0.25">
      <c r="BJ1484" s="1" t="s">
        <v>3088</v>
      </c>
      <c r="BK1484" s="1" t="s">
        <v>3089</v>
      </c>
      <c r="BL1484" s="1" t="str">
        <f>VLOOKUP(BK1484,INVENTARIOHABITTA[#All],8,FALSE)</f>
        <v>PREMIUM A</v>
      </c>
      <c r="BO1484" s="1" t="s">
        <v>4327</v>
      </c>
      <c r="BP1484" s="1" t="s">
        <v>9112</v>
      </c>
      <c r="BQ1484" s="1" t="s">
        <v>7638</v>
      </c>
      <c r="BR1484" s="1" t="s">
        <v>7760</v>
      </c>
      <c r="BS1484" s="1" t="s">
        <v>23</v>
      </c>
      <c r="BT1484">
        <v>34</v>
      </c>
      <c r="BU1484" s="1" t="s">
        <v>7</v>
      </c>
      <c r="BV1484" s="1" t="s">
        <v>1961</v>
      </c>
      <c r="BW1484">
        <v>128</v>
      </c>
      <c r="BX1484" s="1" t="s">
        <v>8292</v>
      </c>
      <c r="BY1484">
        <v>4800</v>
      </c>
      <c r="BZ1484">
        <v>614400</v>
      </c>
      <c r="CA1484">
        <v>0.25</v>
      </c>
      <c r="CB1484">
        <v>3600</v>
      </c>
      <c r="CC1484">
        <v>460800</v>
      </c>
      <c r="CD1484">
        <v>0.1</v>
      </c>
      <c r="CE1484">
        <v>46080</v>
      </c>
      <c r="CF1484">
        <v>0.1</v>
      </c>
      <c r="CG1484">
        <v>4608</v>
      </c>
      <c r="CH1484">
        <v>41472</v>
      </c>
      <c r="CI1484">
        <v>414720</v>
      </c>
      <c r="CJ1484">
        <v>456192</v>
      </c>
      <c r="CK1484">
        <v>3564</v>
      </c>
    </row>
    <row r="1485" spans="62:89" x14ac:dyDescent="0.25">
      <c r="BJ1485" s="1" t="s">
        <v>3090</v>
      </c>
      <c r="BK1485" s="1" t="s">
        <v>3091</v>
      </c>
      <c r="BL1485" s="1" t="str">
        <f>VLOOKUP(BK1485,INVENTARIOHABITTA[#All],8,FALSE)</f>
        <v>PREMIUM A</v>
      </c>
      <c r="BO1485" s="1" t="s">
        <v>4329</v>
      </c>
      <c r="BP1485" s="1" t="s">
        <v>9113</v>
      </c>
      <c r="BQ1485" s="1" t="s">
        <v>7638</v>
      </c>
      <c r="BR1485" s="1" t="s">
        <v>7760</v>
      </c>
      <c r="BS1485" s="1" t="s">
        <v>23</v>
      </c>
      <c r="BT1485">
        <v>35</v>
      </c>
      <c r="BU1485" s="1" t="s">
        <v>7</v>
      </c>
      <c r="BV1485" s="1" t="s">
        <v>1961</v>
      </c>
      <c r="BW1485">
        <v>128</v>
      </c>
      <c r="BX1485" s="1" t="s">
        <v>8292</v>
      </c>
      <c r="BY1485">
        <v>4800</v>
      </c>
      <c r="BZ1485">
        <v>614400</v>
      </c>
      <c r="CA1485">
        <v>0.25</v>
      </c>
      <c r="CB1485">
        <v>3600</v>
      </c>
      <c r="CC1485">
        <v>460800</v>
      </c>
      <c r="CD1485">
        <v>0.1</v>
      </c>
      <c r="CE1485">
        <v>46080</v>
      </c>
      <c r="CF1485">
        <v>0.1</v>
      </c>
      <c r="CG1485">
        <v>4608</v>
      </c>
      <c r="CH1485">
        <v>41472</v>
      </c>
      <c r="CI1485">
        <v>414720</v>
      </c>
      <c r="CJ1485">
        <v>456192</v>
      </c>
      <c r="CK1485">
        <v>3564</v>
      </c>
    </row>
    <row r="1486" spans="62:89" x14ac:dyDescent="0.25">
      <c r="BJ1486" s="1" t="s">
        <v>3092</v>
      </c>
      <c r="BK1486" s="1" t="s">
        <v>3093</v>
      </c>
      <c r="BL1486" s="1" t="str">
        <f>VLOOKUP(BK1486,INVENTARIOHABITTA[#All],8,FALSE)</f>
        <v>PREMIUM A</v>
      </c>
      <c r="BO1486" s="1" t="s">
        <v>4331</v>
      </c>
      <c r="BP1486" s="1" t="s">
        <v>9114</v>
      </c>
      <c r="BQ1486" s="1" t="s">
        <v>7638</v>
      </c>
      <c r="BR1486" s="1" t="s">
        <v>7760</v>
      </c>
      <c r="BS1486" s="1" t="s">
        <v>23</v>
      </c>
      <c r="BT1486">
        <v>36</v>
      </c>
      <c r="BU1486" s="1" t="s">
        <v>7</v>
      </c>
      <c r="BV1486" s="1" t="s">
        <v>1961</v>
      </c>
      <c r="BW1486">
        <v>128</v>
      </c>
      <c r="BX1486" s="1" t="s">
        <v>8292</v>
      </c>
      <c r="BY1486">
        <v>4800</v>
      </c>
      <c r="BZ1486">
        <v>614400</v>
      </c>
      <c r="CA1486">
        <v>0.25</v>
      </c>
      <c r="CB1486">
        <v>3600</v>
      </c>
      <c r="CC1486">
        <v>460800</v>
      </c>
      <c r="CD1486">
        <v>0.1</v>
      </c>
      <c r="CE1486">
        <v>46080</v>
      </c>
      <c r="CF1486">
        <v>0.1</v>
      </c>
      <c r="CG1486">
        <v>4608</v>
      </c>
      <c r="CH1486">
        <v>41472</v>
      </c>
      <c r="CI1486">
        <v>414720</v>
      </c>
      <c r="CJ1486">
        <v>456192</v>
      </c>
      <c r="CK1486">
        <v>3564</v>
      </c>
    </row>
    <row r="1487" spans="62:89" x14ac:dyDescent="0.25">
      <c r="BJ1487" s="1" t="s">
        <v>3094</v>
      </c>
      <c r="BK1487" s="1" t="s">
        <v>3095</v>
      </c>
      <c r="BL1487" s="1" t="str">
        <f>VLOOKUP(BK1487,INVENTARIOHABITTA[#All],8,FALSE)</f>
        <v>PREMIUM A</v>
      </c>
      <c r="BO1487" s="1" t="s">
        <v>4333</v>
      </c>
      <c r="BP1487" s="1" t="s">
        <v>9115</v>
      </c>
      <c r="BQ1487" s="1" t="s">
        <v>7638</v>
      </c>
      <c r="BR1487" s="1" t="s">
        <v>7760</v>
      </c>
      <c r="BS1487" s="1" t="s">
        <v>23</v>
      </c>
      <c r="BT1487">
        <v>37</v>
      </c>
      <c r="BU1487" s="1" t="s">
        <v>7</v>
      </c>
      <c r="BV1487" s="1" t="s">
        <v>1961</v>
      </c>
      <c r="BW1487">
        <v>128</v>
      </c>
      <c r="BX1487" s="1" t="s">
        <v>8292</v>
      </c>
      <c r="BY1487">
        <v>4800</v>
      </c>
      <c r="BZ1487">
        <v>614400</v>
      </c>
      <c r="CA1487">
        <v>0.2</v>
      </c>
      <c r="CB1487">
        <v>3840</v>
      </c>
      <c r="CC1487">
        <v>491520</v>
      </c>
      <c r="CD1487">
        <v>0.1</v>
      </c>
      <c r="CE1487">
        <v>49152</v>
      </c>
      <c r="CF1487">
        <v>0.10000000000000002</v>
      </c>
      <c r="CG1487">
        <v>4915.2000000000007</v>
      </c>
      <c r="CH1487">
        <v>44236.800000000003</v>
      </c>
      <c r="CI1487">
        <v>442368</v>
      </c>
      <c r="CJ1487">
        <v>486604.79999999999</v>
      </c>
      <c r="CK1487">
        <v>3801.6</v>
      </c>
    </row>
    <row r="1488" spans="62:89" x14ac:dyDescent="0.25">
      <c r="BJ1488" s="1" t="s">
        <v>3096</v>
      </c>
      <c r="BK1488" s="1" t="s">
        <v>3097</v>
      </c>
      <c r="BL1488" s="1" t="str">
        <f>VLOOKUP(BK1488,INVENTARIOHABITTA[#All],8,FALSE)</f>
        <v>PREMIUM A</v>
      </c>
      <c r="BO1488" s="1" t="s">
        <v>4335</v>
      </c>
      <c r="BP1488" s="1" t="s">
        <v>9116</v>
      </c>
      <c r="BQ1488" s="1" t="s">
        <v>7638</v>
      </c>
      <c r="BR1488" s="1" t="s">
        <v>7760</v>
      </c>
      <c r="BS1488" s="1" t="s">
        <v>23</v>
      </c>
      <c r="BT1488">
        <v>38</v>
      </c>
      <c r="BU1488" s="1" t="s">
        <v>7</v>
      </c>
      <c r="BV1488" s="1" t="s">
        <v>1961</v>
      </c>
      <c r="BW1488">
        <v>128</v>
      </c>
      <c r="BX1488" s="1" t="s">
        <v>8292</v>
      </c>
      <c r="BY1488">
        <v>4800</v>
      </c>
      <c r="BZ1488">
        <v>614400</v>
      </c>
      <c r="CA1488">
        <v>0.25</v>
      </c>
      <c r="CB1488">
        <v>3600</v>
      </c>
      <c r="CC1488">
        <v>460800</v>
      </c>
      <c r="CD1488">
        <v>0.1</v>
      </c>
      <c r="CE1488">
        <v>46080</v>
      </c>
      <c r="CF1488">
        <v>0.1</v>
      </c>
      <c r="CG1488">
        <v>4608</v>
      </c>
      <c r="CH1488">
        <v>41472</v>
      </c>
      <c r="CI1488">
        <v>414720</v>
      </c>
      <c r="CJ1488">
        <v>456192</v>
      </c>
      <c r="CK1488">
        <v>3564</v>
      </c>
    </row>
    <row r="1489" spans="62:89" x14ac:dyDescent="0.25">
      <c r="BJ1489" s="1" t="s">
        <v>3098</v>
      </c>
      <c r="BK1489" s="1" t="s">
        <v>3099</v>
      </c>
      <c r="BL1489" s="1" t="str">
        <f>VLOOKUP(BK1489,INVENTARIOHABITTA[#All],8,FALSE)</f>
        <v xml:space="preserve">ESTANDAR A </v>
      </c>
      <c r="BO1489" s="1" t="s">
        <v>4337</v>
      </c>
      <c r="BP1489" s="1" t="s">
        <v>9117</v>
      </c>
      <c r="BQ1489" s="1" t="s">
        <v>7638</v>
      </c>
      <c r="BR1489" s="1" t="s">
        <v>7760</v>
      </c>
      <c r="BS1489" s="1" t="s">
        <v>23</v>
      </c>
      <c r="BT1489">
        <v>39</v>
      </c>
      <c r="BU1489" s="1" t="s">
        <v>7</v>
      </c>
      <c r="BV1489" s="1" t="s">
        <v>1961</v>
      </c>
      <c r="BW1489">
        <v>128</v>
      </c>
      <c r="BX1489" s="1" t="s">
        <v>8292</v>
      </c>
      <c r="BY1489">
        <v>4800</v>
      </c>
      <c r="BZ1489">
        <v>614400</v>
      </c>
      <c r="CA1489">
        <v>0.25</v>
      </c>
      <c r="CB1489">
        <v>3600</v>
      </c>
      <c r="CC1489">
        <v>460800</v>
      </c>
      <c r="CD1489">
        <v>0.1</v>
      </c>
      <c r="CE1489">
        <v>46080</v>
      </c>
      <c r="CF1489">
        <v>0.1</v>
      </c>
      <c r="CG1489">
        <v>4608</v>
      </c>
      <c r="CH1489">
        <v>41472</v>
      </c>
      <c r="CI1489">
        <v>414720</v>
      </c>
      <c r="CJ1489">
        <v>456192</v>
      </c>
      <c r="CK1489">
        <v>3564</v>
      </c>
    </row>
    <row r="1490" spans="62:89" x14ac:dyDescent="0.25">
      <c r="BJ1490" s="1" t="s">
        <v>3100</v>
      </c>
      <c r="BK1490" s="1" t="s">
        <v>3101</v>
      </c>
      <c r="BL1490" s="1" t="str">
        <f>VLOOKUP(BK1490,INVENTARIOHABITTA[#All],8,FALSE)</f>
        <v xml:space="preserve">ESTANDAR A </v>
      </c>
      <c r="BO1490" s="1" t="s">
        <v>4339</v>
      </c>
      <c r="BP1490" s="1" t="s">
        <v>9118</v>
      </c>
      <c r="BQ1490" s="1" t="s">
        <v>7638</v>
      </c>
      <c r="BR1490" s="1" t="s">
        <v>7760</v>
      </c>
      <c r="BS1490" s="1" t="s">
        <v>23</v>
      </c>
      <c r="BT1490">
        <v>40</v>
      </c>
      <c r="BU1490" s="1" t="s">
        <v>7</v>
      </c>
      <c r="BV1490" s="1" t="s">
        <v>1961</v>
      </c>
      <c r="BW1490">
        <v>128</v>
      </c>
      <c r="BX1490" s="1" t="s">
        <v>8292</v>
      </c>
      <c r="BY1490">
        <v>4800</v>
      </c>
      <c r="BZ1490">
        <v>614400</v>
      </c>
      <c r="CA1490">
        <v>0.25</v>
      </c>
      <c r="CB1490">
        <v>3600</v>
      </c>
      <c r="CC1490">
        <v>460800</v>
      </c>
      <c r="CD1490">
        <v>0.1</v>
      </c>
      <c r="CE1490">
        <v>46080</v>
      </c>
      <c r="CF1490">
        <v>0.1</v>
      </c>
      <c r="CG1490">
        <v>4608</v>
      </c>
      <c r="CH1490">
        <v>41472</v>
      </c>
      <c r="CI1490">
        <v>414720</v>
      </c>
      <c r="CJ1490">
        <v>456192</v>
      </c>
      <c r="CK1490">
        <v>3564</v>
      </c>
    </row>
    <row r="1491" spans="62:89" x14ac:dyDescent="0.25">
      <c r="BJ1491" s="1" t="s">
        <v>3102</v>
      </c>
      <c r="BK1491" s="1" t="s">
        <v>3103</v>
      </c>
      <c r="BL1491" s="1" t="str">
        <f>VLOOKUP(BK1491,INVENTARIOHABITTA[#All],8,FALSE)</f>
        <v xml:space="preserve">ESTANDAR A </v>
      </c>
      <c r="BO1491" s="1" t="s">
        <v>4341</v>
      </c>
      <c r="BP1491" s="1" t="s">
        <v>9119</v>
      </c>
      <c r="BQ1491" s="1" t="s">
        <v>7638</v>
      </c>
      <c r="BR1491" s="1" t="s">
        <v>7760</v>
      </c>
      <c r="BS1491" s="1" t="s">
        <v>23</v>
      </c>
      <c r="BT1491">
        <v>41</v>
      </c>
      <c r="BU1491" s="1" t="s">
        <v>7</v>
      </c>
      <c r="BV1491" s="1" t="s">
        <v>1961</v>
      </c>
      <c r="BW1491">
        <v>128</v>
      </c>
      <c r="BX1491" s="1" t="s">
        <v>8292</v>
      </c>
      <c r="BY1491">
        <v>4800</v>
      </c>
      <c r="BZ1491">
        <v>614400</v>
      </c>
      <c r="CA1491">
        <v>0.25</v>
      </c>
      <c r="CB1491">
        <v>3600</v>
      </c>
      <c r="CC1491">
        <v>460800</v>
      </c>
      <c r="CD1491">
        <v>0.1</v>
      </c>
      <c r="CE1491">
        <v>46080</v>
      </c>
      <c r="CF1491">
        <v>0.1</v>
      </c>
      <c r="CG1491">
        <v>4608</v>
      </c>
      <c r="CH1491">
        <v>41472</v>
      </c>
      <c r="CI1491">
        <v>414720</v>
      </c>
      <c r="CJ1491">
        <v>456192</v>
      </c>
      <c r="CK1491">
        <v>3564</v>
      </c>
    </row>
    <row r="1492" spans="62:89" x14ac:dyDescent="0.25">
      <c r="BJ1492" s="1" t="s">
        <v>3104</v>
      </c>
      <c r="BK1492" s="1" t="s">
        <v>3105</v>
      </c>
      <c r="BL1492" s="1" t="str">
        <f>VLOOKUP(BK1492,INVENTARIOHABITTA[#All],8,FALSE)</f>
        <v xml:space="preserve">ESTANDAR A </v>
      </c>
      <c r="BO1492" s="1" t="s">
        <v>4343</v>
      </c>
      <c r="BP1492" s="1" t="s">
        <v>9120</v>
      </c>
      <c r="BQ1492" s="1" t="s">
        <v>7638</v>
      </c>
      <c r="BR1492" s="1" t="s">
        <v>7760</v>
      </c>
      <c r="BS1492" s="1" t="s">
        <v>23</v>
      </c>
      <c r="BT1492">
        <v>42</v>
      </c>
      <c r="BU1492" s="1" t="s">
        <v>7</v>
      </c>
      <c r="BV1492" s="1" t="s">
        <v>1961</v>
      </c>
      <c r="BW1492">
        <v>128</v>
      </c>
      <c r="BX1492" s="1" t="s">
        <v>8292</v>
      </c>
      <c r="BY1492">
        <v>4800</v>
      </c>
      <c r="BZ1492">
        <v>614400</v>
      </c>
      <c r="CA1492">
        <v>0.2</v>
      </c>
      <c r="CB1492">
        <v>3840</v>
      </c>
      <c r="CC1492">
        <v>491520</v>
      </c>
      <c r="CD1492">
        <v>0.1</v>
      </c>
      <c r="CE1492">
        <v>49152</v>
      </c>
      <c r="CF1492">
        <v>0</v>
      </c>
      <c r="CG1492">
        <v>0</v>
      </c>
      <c r="CH1492">
        <v>49152</v>
      </c>
      <c r="CI1492">
        <v>442368</v>
      </c>
      <c r="CJ1492">
        <v>491520</v>
      </c>
      <c r="CK1492">
        <v>3840</v>
      </c>
    </row>
    <row r="1493" spans="62:89" x14ac:dyDescent="0.25">
      <c r="BJ1493" s="1" t="s">
        <v>3106</v>
      </c>
      <c r="BK1493" s="1" t="s">
        <v>3107</v>
      </c>
      <c r="BL1493" s="1" t="str">
        <f>VLOOKUP(BK1493,INVENTARIOHABITTA[#All],8,FALSE)</f>
        <v xml:space="preserve">ESTANDAR A </v>
      </c>
      <c r="BO1493" s="1" t="s">
        <v>4345</v>
      </c>
      <c r="BP1493" s="1" t="s">
        <v>9121</v>
      </c>
      <c r="BQ1493" s="1" t="s">
        <v>7638</v>
      </c>
      <c r="BR1493" s="1" t="s">
        <v>7760</v>
      </c>
      <c r="BS1493" s="1" t="s">
        <v>23</v>
      </c>
      <c r="BT1493">
        <v>43</v>
      </c>
      <c r="BU1493" s="1" t="s">
        <v>7</v>
      </c>
      <c r="BV1493" s="1" t="s">
        <v>146</v>
      </c>
      <c r="BW1493">
        <v>126.71</v>
      </c>
      <c r="BX1493" s="1" t="s">
        <v>8292</v>
      </c>
      <c r="BY1493">
        <v>5029</v>
      </c>
      <c r="BZ1493">
        <v>637224.59</v>
      </c>
      <c r="CA1493">
        <v>0.2</v>
      </c>
      <c r="CB1493">
        <v>4023.2</v>
      </c>
      <c r="CC1493">
        <v>509779.67199999996</v>
      </c>
      <c r="CD1493">
        <v>0.1</v>
      </c>
      <c r="CE1493">
        <v>50977.967199999999</v>
      </c>
      <c r="CF1493">
        <v>0.1</v>
      </c>
      <c r="CG1493">
        <v>5097.7967200000003</v>
      </c>
      <c r="CH1493">
        <v>45880.170480000001</v>
      </c>
      <c r="CI1493">
        <v>458801.71479999996</v>
      </c>
      <c r="CJ1493">
        <v>504681.88527999993</v>
      </c>
      <c r="CK1493">
        <v>3982.968078920369</v>
      </c>
    </row>
    <row r="1494" spans="62:89" x14ac:dyDescent="0.25">
      <c r="BJ1494" s="1" t="s">
        <v>3108</v>
      </c>
      <c r="BK1494" s="1" t="s">
        <v>3109</v>
      </c>
      <c r="BL1494" s="1" t="str">
        <f>VLOOKUP(BK1494,INVENTARIOHABITTA[#All],8,FALSE)</f>
        <v>PREMIUM A</v>
      </c>
      <c r="BO1494" s="1" t="s">
        <v>4347</v>
      </c>
      <c r="BP1494" s="1" t="s">
        <v>9122</v>
      </c>
      <c r="BQ1494" s="1" t="s">
        <v>7638</v>
      </c>
      <c r="BR1494" s="1" t="s">
        <v>7760</v>
      </c>
      <c r="BS1494" s="1" t="s">
        <v>23</v>
      </c>
      <c r="BT1494">
        <v>44</v>
      </c>
      <c r="BU1494" s="1" t="s">
        <v>7</v>
      </c>
      <c r="BV1494" s="1" t="s">
        <v>146</v>
      </c>
      <c r="BW1494">
        <v>139.07</v>
      </c>
      <c r="BX1494" s="1" t="s">
        <v>8292</v>
      </c>
      <c r="BY1494">
        <v>5029</v>
      </c>
      <c r="BZ1494">
        <v>699383.02999999991</v>
      </c>
      <c r="CA1494">
        <v>0.2</v>
      </c>
      <c r="CB1494">
        <v>4023.2</v>
      </c>
      <c r="CC1494">
        <v>559506.424</v>
      </c>
      <c r="CD1494">
        <v>0.1</v>
      </c>
      <c r="CE1494">
        <v>55950.642400000004</v>
      </c>
      <c r="CF1494">
        <v>0</v>
      </c>
      <c r="CG1494">
        <v>0</v>
      </c>
      <c r="CH1494">
        <v>55950.642400000004</v>
      </c>
      <c r="CI1494">
        <v>503555.78159999999</v>
      </c>
      <c r="CJ1494">
        <v>559506.424</v>
      </c>
      <c r="CK1494">
        <v>4023.2000000000003</v>
      </c>
    </row>
    <row r="1495" spans="62:89" x14ac:dyDescent="0.25">
      <c r="BJ1495" s="1" t="s">
        <v>3110</v>
      </c>
      <c r="BK1495" s="1" t="s">
        <v>3111</v>
      </c>
      <c r="BL1495" s="1" t="str">
        <f>VLOOKUP(BK1495,INVENTARIOHABITTA[#All],8,FALSE)</f>
        <v>PREMIUM A</v>
      </c>
      <c r="BO1495" s="1" t="s">
        <v>4349</v>
      </c>
      <c r="BP1495" s="1" t="s">
        <v>9123</v>
      </c>
      <c r="BQ1495" s="1" t="s">
        <v>7638</v>
      </c>
      <c r="BR1495" s="1" t="s">
        <v>7760</v>
      </c>
      <c r="BS1495" s="1" t="s">
        <v>23</v>
      </c>
      <c r="BT1495">
        <v>45</v>
      </c>
      <c r="BU1495" s="1" t="s">
        <v>7</v>
      </c>
      <c r="BV1495" s="1" t="s">
        <v>1961</v>
      </c>
      <c r="BW1495">
        <v>128</v>
      </c>
      <c r="BX1495" s="1" t="s">
        <v>7642</v>
      </c>
      <c r="BY1495">
        <v>5770.3</v>
      </c>
      <c r="BZ1495">
        <v>738598.40000000002</v>
      </c>
      <c r="CA1495">
        <v>0.28000000000000003</v>
      </c>
      <c r="CB1495">
        <v>4154.616</v>
      </c>
      <c r="CC1495">
        <v>531790.848</v>
      </c>
      <c r="CD1495">
        <v>0.1</v>
      </c>
      <c r="CE1495">
        <v>53179.084800000004</v>
      </c>
      <c r="CF1495">
        <v>0.1</v>
      </c>
      <c r="CG1495">
        <v>5317.908480000001</v>
      </c>
      <c r="CH1495">
        <v>47861.176320000006</v>
      </c>
      <c r="CI1495">
        <v>478611.76319999999</v>
      </c>
      <c r="CJ1495">
        <v>526472.93952000001</v>
      </c>
      <c r="CK1495">
        <v>4113.0698400000001</v>
      </c>
    </row>
    <row r="1496" spans="62:89" x14ac:dyDescent="0.25">
      <c r="BJ1496" s="1" t="s">
        <v>3112</v>
      </c>
      <c r="BK1496" s="1" t="s">
        <v>3113</v>
      </c>
      <c r="BL1496" s="1" t="str">
        <f>VLOOKUP(BK1496,INVENTARIOHABITTA[#All],8,FALSE)</f>
        <v xml:space="preserve">ESTANDAR A </v>
      </c>
      <c r="BP1496" s="1" t="s">
        <v>9123</v>
      </c>
      <c r="BQ1496" s="1" t="s">
        <v>7638</v>
      </c>
      <c r="BR1496" s="1" t="s">
        <v>7760</v>
      </c>
      <c r="BS1496" s="1" t="s">
        <v>23</v>
      </c>
      <c r="BT1496">
        <v>45</v>
      </c>
      <c r="BU1496" s="1" t="s">
        <v>7</v>
      </c>
      <c r="BV1496" s="1" t="s">
        <v>1961</v>
      </c>
      <c r="BW1496">
        <v>128</v>
      </c>
      <c r="BX1496" s="1" t="s">
        <v>8292</v>
      </c>
      <c r="BY1496">
        <v>4800</v>
      </c>
      <c r="BZ1496">
        <v>614400</v>
      </c>
      <c r="CA1496">
        <v>0.25</v>
      </c>
      <c r="CB1496">
        <v>3600</v>
      </c>
      <c r="CC1496">
        <v>460800</v>
      </c>
      <c r="CD1496">
        <v>0.1</v>
      </c>
      <c r="CE1496">
        <v>46080</v>
      </c>
      <c r="CF1496">
        <v>0.1</v>
      </c>
      <c r="CG1496">
        <v>4608</v>
      </c>
      <c r="CH1496">
        <v>41472</v>
      </c>
      <c r="CI1496">
        <v>414720</v>
      </c>
      <c r="CJ1496">
        <v>456192</v>
      </c>
      <c r="CK1496">
        <v>3564</v>
      </c>
    </row>
    <row r="1497" spans="62:89" x14ac:dyDescent="0.25">
      <c r="BJ1497" s="1" t="s">
        <v>3114</v>
      </c>
      <c r="BK1497" s="1" t="s">
        <v>3115</v>
      </c>
      <c r="BL1497" s="1" t="str">
        <f>VLOOKUP(BK1497,INVENTARIOHABITTA[#All],8,FALSE)</f>
        <v xml:space="preserve">ESTANDAR A </v>
      </c>
      <c r="BO1497" s="1" t="s">
        <v>4351</v>
      </c>
      <c r="BP1497" s="1" t="s">
        <v>9124</v>
      </c>
      <c r="BQ1497" s="1" t="s">
        <v>7638</v>
      </c>
      <c r="BR1497" s="1" t="s">
        <v>7760</v>
      </c>
      <c r="BS1497" s="1" t="s">
        <v>23</v>
      </c>
      <c r="BT1497">
        <v>46</v>
      </c>
      <c r="BU1497" s="1" t="s">
        <v>7</v>
      </c>
      <c r="BV1497" s="1" t="s">
        <v>1961</v>
      </c>
      <c r="BW1497">
        <v>128</v>
      </c>
      <c r="BX1497" s="1" t="s">
        <v>46</v>
      </c>
      <c r="BY1497">
        <v>6060</v>
      </c>
      <c r="BZ1497">
        <v>775680</v>
      </c>
      <c r="CA1497">
        <v>0.25</v>
      </c>
      <c r="CB1497">
        <v>4545</v>
      </c>
      <c r="CC1497">
        <v>581760</v>
      </c>
      <c r="CD1497">
        <v>0.1</v>
      </c>
      <c r="CE1497">
        <v>58176</v>
      </c>
      <c r="CF1497">
        <v>0</v>
      </c>
      <c r="CG1497">
        <v>0</v>
      </c>
      <c r="CH1497">
        <v>58176</v>
      </c>
      <c r="CI1497">
        <v>523584</v>
      </c>
      <c r="CJ1497">
        <v>581760</v>
      </c>
      <c r="CK1497">
        <v>4545</v>
      </c>
    </row>
    <row r="1498" spans="62:89" x14ac:dyDescent="0.25">
      <c r="BJ1498" s="1" t="s">
        <v>3116</v>
      </c>
      <c r="BK1498" s="1" t="s">
        <v>3117</v>
      </c>
      <c r="BL1498" s="1" t="str">
        <f>VLOOKUP(BK1498,INVENTARIOHABITTA[#All],8,FALSE)</f>
        <v xml:space="preserve">ESTANDAR A </v>
      </c>
      <c r="BP1498" s="1" t="s">
        <v>9124</v>
      </c>
      <c r="BQ1498" s="1" t="s">
        <v>7638</v>
      </c>
      <c r="BR1498" s="1" t="s">
        <v>7760</v>
      </c>
      <c r="BS1498" s="1" t="s">
        <v>23</v>
      </c>
      <c r="BT1498">
        <v>46</v>
      </c>
      <c r="BU1498" s="1" t="s">
        <v>7</v>
      </c>
      <c r="BV1498" s="1" t="s">
        <v>1961</v>
      </c>
      <c r="BW1498">
        <v>128</v>
      </c>
      <c r="BX1498" s="1" t="s">
        <v>7642</v>
      </c>
      <c r="BY1498">
        <v>5770.3</v>
      </c>
      <c r="BZ1498">
        <v>738598.40000000002</v>
      </c>
      <c r="CA1498">
        <v>0.25</v>
      </c>
      <c r="CB1498">
        <v>4327.7250000000004</v>
      </c>
      <c r="CC1498">
        <v>553948.80000000005</v>
      </c>
      <c r="CD1498">
        <v>0.1</v>
      </c>
      <c r="CE1498">
        <v>55394.880000000005</v>
      </c>
      <c r="CF1498">
        <v>0</v>
      </c>
      <c r="CG1498">
        <v>0</v>
      </c>
      <c r="CH1498">
        <v>55394.880000000005</v>
      </c>
      <c r="CI1498">
        <v>498553.92000000004</v>
      </c>
      <c r="CJ1498">
        <v>553948.80000000005</v>
      </c>
      <c r="CK1498">
        <v>4327.7250000000004</v>
      </c>
    </row>
    <row r="1499" spans="62:89" x14ac:dyDescent="0.25">
      <c r="BJ1499" s="1" t="s">
        <v>3118</v>
      </c>
      <c r="BK1499" s="1" t="s">
        <v>3119</v>
      </c>
      <c r="BL1499" s="1" t="str">
        <f>VLOOKUP(BK1499,INVENTARIOHABITTA[#All],8,FALSE)</f>
        <v xml:space="preserve">ESTANDAR A </v>
      </c>
      <c r="BP1499" s="1" t="s">
        <v>9124</v>
      </c>
      <c r="BQ1499" s="1" t="s">
        <v>7638</v>
      </c>
      <c r="BR1499" s="1" t="s">
        <v>7760</v>
      </c>
      <c r="BS1499" s="1" t="s">
        <v>23</v>
      </c>
      <c r="BT1499">
        <v>46</v>
      </c>
      <c r="BU1499" s="1" t="s">
        <v>7</v>
      </c>
      <c r="BV1499" s="1" t="s">
        <v>1961</v>
      </c>
      <c r="BW1499">
        <v>128</v>
      </c>
      <c r="BX1499" s="1" t="s">
        <v>8292</v>
      </c>
      <c r="BY1499">
        <v>4800</v>
      </c>
      <c r="BZ1499">
        <v>614400</v>
      </c>
      <c r="CA1499">
        <v>0.25</v>
      </c>
      <c r="CB1499">
        <v>3600</v>
      </c>
      <c r="CC1499">
        <v>460800</v>
      </c>
      <c r="CD1499">
        <v>0.1</v>
      </c>
      <c r="CE1499">
        <v>46080</v>
      </c>
      <c r="CF1499">
        <v>0.1</v>
      </c>
      <c r="CG1499">
        <v>4608</v>
      </c>
      <c r="CH1499">
        <v>41472</v>
      </c>
      <c r="CI1499">
        <v>414720</v>
      </c>
      <c r="CJ1499">
        <v>456192</v>
      </c>
      <c r="CK1499">
        <v>3564</v>
      </c>
    </row>
    <row r="1500" spans="62:89" x14ac:dyDescent="0.25">
      <c r="BJ1500" s="1" t="s">
        <v>3120</v>
      </c>
      <c r="BK1500" s="1" t="s">
        <v>3121</v>
      </c>
      <c r="BL1500" s="1" t="str">
        <f>VLOOKUP(BK1500,INVENTARIOHABITTA[#All],8,FALSE)</f>
        <v>PREMIUM A</v>
      </c>
      <c r="BO1500" s="1" t="s">
        <v>4353</v>
      </c>
      <c r="BP1500" s="1" t="s">
        <v>9125</v>
      </c>
      <c r="BQ1500" s="1" t="s">
        <v>7638</v>
      </c>
      <c r="BR1500" s="1" t="s">
        <v>7760</v>
      </c>
      <c r="BS1500" s="1" t="s">
        <v>23</v>
      </c>
      <c r="BT1500">
        <v>47</v>
      </c>
      <c r="BU1500" s="1" t="s">
        <v>7</v>
      </c>
      <c r="BV1500" s="1" t="s">
        <v>1961</v>
      </c>
      <c r="BW1500">
        <v>128</v>
      </c>
      <c r="BX1500" s="1" t="s">
        <v>8292</v>
      </c>
      <c r="BY1500">
        <v>4800</v>
      </c>
      <c r="BZ1500">
        <v>614400</v>
      </c>
      <c r="CA1500">
        <v>0.25</v>
      </c>
      <c r="CB1500">
        <v>3600</v>
      </c>
      <c r="CC1500">
        <v>460800</v>
      </c>
      <c r="CD1500">
        <v>0.1</v>
      </c>
      <c r="CE1500">
        <v>46080</v>
      </c>
      <c r="CF1500">
        <v>0.1</v>
      </c>
      <c r="CG1500">
        <v>4608</v>
      </c>
      <c r="CH1500">
        <v>41472</v>
      </c>
      <c r="CI1500">
        <v>414720</v>
      </c>
      <c r="CJ1500">
        <v>456192</v>
      </c>
      <c r="CK1500">
        <v>3564</v>
      </c>
    </row>
    <row r="1501" spans="62:89" x14ac:dyDescent="0.25">
      <c r="BJ1501" s="1" t="s">
        <v>3122</v>
      </c>
      <c r="BK1501" s="1" t="s">
        <v>3123</v>
      </c>
      <c r="BL1501" s="1" t="str">
        <f>VLOOKUP(BK1501,INVENTARIOHABITTA[#All],8,FALSE)</f>
        <v>PREMIUM A</v>
      </c>
      <c r="BO1501" s="1" t="s">
        <v>4355</v>
      </c>
      <c r="BP1501" s="1" t="s">
        <v>9126</v>
      </c>
      <c r="BQ1501" s="1" t="s">
        <v>7638</v>
      </c>
      <c r="BR1501" s="1" t="s">
        <v>7760</v>
      </c>
      <c r="BS1501" s="1" t="s">
        <v>23</v>
      </c>
      <c r="BT1501">
        <v>48</v>
      </c>
      <c r="BU1501" s="1" t="s">
        <v>7</v>
      </c>
      <c r="BV1501" s="1" t="s">
        <v>1961</v>
      </c>
      <c r="BW1501">
        <v>128</v>
      </c>
      <c r="BX1501" s="1" t="s">
        <v>8292</v>
      </c>
      <c r="BY1501">
        <v>4800</v>
      </c>
      <c r="BZ1501">
        <v>614400</v>
      </c>
      <c r="CA1501">
        <v>0.25</v>
      </c>
      <c r="CB1501">
        <v>3600</v>
      </c>
      <c r="CC1501">
        <v>460800</v>
      </c>
      <c r="CD1501">
        <v>0.1</v>
      </c>
      <c r="CE1501">
        <v>46080</v>
      </c>
      <c r="CF1501">
        <v>0.1</v>
      </c>
      <c r="CG1501">
        <v>4608</v>
      </c>
      <c r="CH1501">
        <v>41472</v>
      </c>
      <c r="CI1501">
        <v>414720</v>
      </c>
      <c r="CJ1501">
        <v>456192</v>
      </c>
      <c r="CK1501">
        <v>3564</v>
      </c>
    </row>
    <row r="1502" spans="62:89" x14ac:dyDescent="0.25">
      <c r="BJ1502" s="1" t="s">
        <v>3124</v>
      </c>
      <c r="BK1502" s="1" t="s">
        <v>3125</v>
      </c>
      <c r="BL1502" s="1" t="str">
        <f>VLOOKUP(BK1502,INVENTARIOHABITTA[#All],8,FALSE)</f>
        <v xml:space="preserve">ESTANDAR A </v>
      </c>
      <c r="BO1502" s="1" t="s">
        <v>4357</v>
      </c>
      <c r="BP1502" s="1" t="s">
        <v>9127</v>
      </c>
      <c r="BQ1502" s="1" t="s">
        <v>7638</v>
      </c>
      <c r="BR1502" s="1" t="s">
        <v>7760</v>
      </c>
      <c r="BS1502" s="1" t="s">
        <v>23</v>
      </c>
      <c r="BT1502">
        <v>49</v>
      </c>
      <c r="BU1502" s="1" t="s">
        <v>7</v>
      </c>
      <c r="BV1502" s="1" t="s">
        <v>1961</v>
      </c>
      <c r="BW1502">
        <v>128</v>
      </c>
      <c r="BX1502" s="1" t="s">
        <v>8292</v>
      </c>
      <c r="BY1502">
        <v>4800</v>
      </c>
      <c r="BZ1502">
        <v>614400</v>
      </c>
      <c r="CA1502">
        <v>0.25</v>
      </c>
      <c r="CB1502">
        <v>3600</v>
      </c>
      <c r="CC1502">
        <v>460800</v>
      </c>
      <c r="CD1502">
        <v>0.1</v>
      </c>
      <c r="CE1502">
        <v>46080</v>
      </c>
      <c r="CF1502">
        <v>0.1</v>
      </c>
      <c r="CG1502">
        <v>4608</v>
      </c>
      <c r="CH1502">
        <v>41472</v>
      </c>
      <c r="CI1502">
        <v>414720</v>
      </c>
      <c r="CJ1502">
        <v>456192</v>
      </c>
      <c r="CK1502">
        <v>3564</v>
      </c>
    </row>
    <row r="1503" spans="62:89" x14ac:dyDescent="0.25">
      <c r="BJ1503" s="1" t="s">
        <v>3126</v>
      </c>
      <c r="BK1503" s="1" t="s">
        <v>3127</v>
      </c>
      <c r="BL1503" s="1" t="str">
        <f>VLOOKUP(BK1503,INVENTARIOHABITTA[#All],8,FALSE)</f>
        <v xml:space="preserve">ESTANDAR A </v>
      </c>
      <c r="BO1503" s="1" t="s">
        <v>4359</v>
      </c>
      <c r="BP1503" s="1" t="s">
        <v>9128</v>
      </c>
      <c r="BQ1503" s="1" t="s">
        <v>7638</v>
      </c>
      <c r="BR1503" s="1" t="s">
        <v>7760</v>
      </c>
      <c r="BS1503" s="1" t="s">
        <v>23</v>
      </c>
      <c r="BT1503">
        <v>50</v>
      </c>
      <c r="BU1503" s="1" t="s">
        <v>7</v>
      </c>
      <c r="BV1503" s="1" t="s">
        <v>1961</v>
      </c>
      <c r="BW1503">
        <v>128</v>
      </c>
      <c r="BX1503" s="1" t="s">
        <v>8292</v>
      </c>
      <c r="BY1503">
        <v>4800</v>
      </c>
      <c r="BZ1503">
        <v>614400</v>
      </c>
      <c r="CA1503">
        <v>0.25</v>
      </c>
      <c r="CB1503">
        <v>3600</v>
      </c>
      <c r="CC1503">
        <v>460800</v>
      </c>
      <c r="CD1503">
        <v>0.1</v>
      </c>
      <c r="CE1503">
        <v>46080</v>
      </c>
      <c r="CF1503">
        <v>0.1</v>
      </c>
      <c r="CG1503">
        <v>4608</v>
      </c>
      <c r="CH1503">
        <v>41472</v>
      </c>
      <c r="CI1503">
        <v>414720</v>
      </c>
      <c r="CJ1503">
        <v>456192</v>
      </c>
      <c r="CK1503">
        <v>3564</v>
      </c>
    </row>
    <row r="1504" spans="62:89" x14ac:dyDescent="0.25">
      <c r="BJ1504" s="1" t="s">
        <v>3128</v>
      </c>
      <c r="BK1504" s="1" t="s">
        <v>3129</v>
      </c>
      <c r="BL1504" s="1" t="str">
        <f>VLOOKUP(BK1504,INVENTARIOHABITTA[#All],8,FALSE)</f>
        <v xml:space="preserve">ESTANDAR A </v>
      </c>
      <c r="BO1504" s="1" t="s">
        <v>4361</v>
      </c>
      <c r="BP1504" s="1" t="s">
        <v>9129</v>
      </c>
      <c r="BQ1504" s="1" t="s">
        <v>7638</v>
      </c>
      <c r="BR1504" s="1" t="s">
        <v>7760</v>
      </c>
      <c r="BS1504" s="1" t="s">
        <v>23</v>
      </c>
      <c r="BT1504">
        <v>51</v>
      </c>
      <c r="BU1504" s="1" t="s">
        <v>7</v>
      </c>
      <c r="BV1504" s="1" t="s">
        <v>1961</v>
      </c>
      <c r="BW1504">
        <v>128</v>
      </c>
      <c r="BX1504" s="1" t="s">
        <v>8292</v>
      </c>
      <c r="BY1504">
        <v>4800</v>
      </c>
      <c r="BZ1504">
        <v>614400</v>
      </c>
      <c r="CA1504">
        <v>0.25</v>
      </c>
      <c r="CB1504">
        <v>3600</v>
      </c>
      <c r="CC1504">
        <v>460800</v>
      </c>
      <c r="CD1504">
        <v>0.1</v>
      </c>
      <c r="CE1504">
        <v>46080</v>
      </c>
      <c r="CF1504">
        <v>0.1</v>
      </c>
      <c r="CG1504">
        <v>4608</v>
      </c>
      <c r="CH1504">
        <v>41472</v>
      </c>
      <c r="CI1504">
        <v>414720</v>
      </c>
      <c r="CJ1504">
        <v>456192</v>
      </c>
      <c r="CK1504">
        <v>3564</v>
      </c>
    </row>
    <row r="1505" spans="62:89" x14ac:dyDescent="0.25">
      <c r="BJ1505" s="1" t="s">
        <v>3130</v>
      </c>
      <c r="BK1505" s="1" t="s">
        <v>3131</v>
      </c>
      <c r="BL1505" s="1" t="str">
        <f>VLOOKUP(BK1505,INVENTARIOHABITTA[#All],8,FALSE)</f>
        <v xml:space="preserve">ESTANDAR A </v>
      </c>
      <c r="BO1505" s="1" t="s">
        <v>4363</v>
      </c>
      <c r="BP1505" s="1" t="s">
        <v>9130</v>
      </c>
      <c r="BQ1505" s="1" t="s">
        <v>7638</v>
      </c>
      <c r="BR1505" s="1" t="s">
        <v>7760</v>
      </c>
      <c r="BS1505" s="1" t="s">
        <v>23</v>
      </c>
      <c r="BT1505">
        <v>52</v>
      </c>
      <c r="BU1505" s="1" t="s">
        <v>7</v>
      </c>
      <c r="BV1505" s="1" t="s">
        <v>1961</v>
      </c>
      <c r="BW1505">
        <v>128</v>
      </c>
      <c r="BX1505" s="1" t="s">
        <v>7642</v>
      </c>
      <c r="BY1505">
        <v>5770.3</v>
      </c>
      <c r="BZ1505">
        <v>738598.40000000002</v>
      </c>
      <c r="CA1505">
        <v>0.3</v>
      </c>
      <c r="CB1505">
        <v>4039.21</v>
      </c>
      <c r="CC1505">
        <v>517018.88</v>
      </c>
      <c r="CD1505">
        <v>0.1</v>
      </c>
      <c r="CE1505">
        <v>51701.888000000006</v>
      </c>
      <c r="CF1505">
        <v>0.1</v>
      </c>
      <c r="CG1505">
        <v>5170.1888000000008</v>
      </c>
      <c r="CH1505">
        <v>46531.699200000003</v>
      </c>
      <c r="CI1505">
        <v>465316.99199999997</v>
      </c>
      <c r="CJ1505">
        <v>511848.6912</v>
      </c>
      <c r="CK1505">
        <v>3998.8179</v>
      </c>
    </row>
    <row r="1506" spans="62:89" x14ac:dyDescent="0.25">
      <c r="BJ1506" s="1" t="s">
        <v>3132</v>
      </c>
      <c r="BK1506" s="1" t="s">
        <v>3133</v>
      </c>
      <c r="BL1506" s="1" t="str">
        <f>VLOOKUP(BK1506,INVENTARIOHABITTA[#All],8,FALSE)</f>
        <v xml:space="preserve">ESTANDAR A </v>
      </c>
      <c r="BP1506" s="1" t="s">
        <v>9130</v>
      </c>
      <c r="BQ1506" s="1" t="s">
        <v>7638</v>
      </c>
      <c r="BR1506" s="1" t="s">
        <v>7760</v>
      </c>
      <c r="BS1506" s="1" t="s">
        <v>23</v>
      </c>
      <c r="BT1506">
        <v>52</v>
      </c>
      <c r="BU1506" s="1" t="s">
        <v>7</v>
      </c>
      <c r="BV1506" s="1" t="s">
        <v>1961</v>
      </c>
      <c r="BW1506">
        <v>128</v>
      </c>
      <c r="BX1506" s="1" t="s">
        <v>8292</v>
      </c>
      <c r="BY1506">
        <v>4800</v>
      </c>
      <c r="BZ1506">
        <v>614400</v>
      </c>
      <c r="CA1506">
        <v>0.25</v>
      </c>
      <c r="CB1506">
        <v>3600</v>
      </c>
      <c r="CC1506">
        <v>460800</v>
      </c>
      <c r="CD1506">
        <v>0.1</v>
      </c>
      <c r="CE1506">
        <v>46080</v>
      </c>
      <c r="CF1506">
        <v>0.1</v>
      </c>
      <c r="CG1506">
        <v>4608</v>
      </c>
      <c r="CH1506">
        <v>41472</v>
      </c>
      <c r="CI1506">
        <v>414720</v>
      </c>
      <c r="CJ1506">
        <v>456192</v>
      </c>
      <c r="CK1506">
        <v>3564</v>
      </c>
    </row>
    <row r="1507" spans="62:89" x14ac:dyDescent="0.25">
      <c r="BJ1507" s="1" t="s">
        <v>3134</v>
      </c>
      <c r="BK1507" s="1" t="s">
        <v>3135</v>
      </c>
      <c r="BL1507" s="1" t="str">
        <f>VLOOKUP(BK1507,INVENTARIOHABITTA[#All],8,FALSE)</f>
        <v>PREMIUM A</v>
      </c>
      <c r="BO1507" s="1" t="s">
        <v>4365</v>
      </c>
      <c r="BP1507" s="1" t="s">
        <v>9131</v>
      </c>
      <c r="BQ1507" s="1" t="s">
        <v>7638</v>
      </c>
      <c r="BR1507" s="1" t="s">
        <v>7760</v>
      </c>
      <c r="BS1507" s="1" t="s">
        <v>23</v>
      </c>
      <c r="BT1507">
        <v>53</v>
      </c>
      <c r="BU1507" s="1" t="s">
        <v>7</v>
      </c>
      <c r="BV1507" s="1" t="s">
        <v>1961</v>
      </c>
      <c r="BW1507">
        <v>128</v>
      </c>
      <c r="BX1507" s="1" t="s">
        <v>8292</v>
      </c>
      <c r="BY1507">
        <v>4800</v>
      </c>
      <c r="BZ1507">
        <v>614400</v>
      </c>
      <c r="CA1507">
        <v>0.25</v>
      </c>
      <c r="CB1507">
        <v>3600</v>
      </c>
      <c r="CC1507">
        <v>460800</v>
      </c>
      <c r="CD1507">
        <v>0.1</v>
      </c>
      <c r="CE1507">
        <v>46080</v>
      </c>
      <c r="CF1507">
        <v>0.1</v>
      </c>
      <c r="CG1507">
        <v>4608</v>
      </c>
      <c r="CH1507">
        <v>41472</v>
      </c>
      <c r="CI1507">
        <v>414720</v>
      </c>
      <c r="CJ1507">
        <v>456192</v>
      </c>
      <c r="CK1507">
        <v>3564</v>
      </c>
    </row>
    <row r="1508" spans="62:89" x14ac:dyDescent="0.25">
      <c r="BJ1508" s="1" t="s">
        <v>3136</v>
      </c>
      <c r="BK1508" s="1" t="s">
        <v>3137</v>
      </c>
      <c r="BL1508" s="1" t="str">
        <f>VLOOKUP(BK1508,INVENTARIOHABITTA[#All],8,FALSE)</f>
        <v>PREMIUM A</v>
      </c>
      <c r="BO1508" s="1" t="s">
        <v>4367</v>
      </c>
      <c r="BP1508" s="1" t="s">
        <v>9132</v>
      </c>
      <c r="BQ1508" s="1" t="s">
        <v>7638</v>
      </c>
      <c r="BR1508" s="1" t="s">
        <v>7760</v>
      </c>
      <c r="BS1508" s="1" t="s">
        <v>23</v>
      </c>
      <c r="BT1508">
        <v>54</v>
      </c>
      <c r="BU1508" s="1" t="s">
        <v>7</v>
      </c>
      <c r="BV1508" s="1" t="s">
        <v>146</v>
      </c>
      <c r="BW1508">
        <v>141.93</v>
      </c>
      <c r="BX1508" s="1" t="s">
        <v>8292</v>
      </c>
      <c r="BY1508">
        <v>5029</v>
      </c>
      <c r="BZ1508">
        <v>713765.97000000009</v>
      </c>
      <c r="CA1508">
        <v>0.25</v>
      </c>
      <c r="CB1508">
        <v>3771.75</v>
      </c>
      <c r="CC1508">
        <v>535324.47750000004</v>
      </c>
      <c r="CD1508">
        <v>0.1</v>
      </c>
      <c r="CE1508">
        <v>53532.447750000007</v>
      </c>
      <c r="CF1508">
        <v>0.1</v>
      </c>
      <c r="CG1508">
        <v>5353.244775000001</v>
      </c>
      <c r="CH1508">
        <v>48179.202975000007</v>
      </c>
      <c r="CI1508">
        <v>481792.02975000005</v>
      </c>
      <c r="CJ1508">
        <v>529971.23272500001</v>
      </c>
      <c r="CK1508">
        <v>3734.0324999999998</v>
      </c>
    </row>
    <row r="1509" spans="62:89" x14ac:dyDescent="0.25">
      <c r="BJ1509" s="1" t="s">
        <v>3138</v>
      </c>
      <c r="BK1509" s="1" t="s">
        <v>3139</v>
      </c>
      <c r="BL1509" s="1" t="str">
        <f>VLOOKUP(BK1509,INVENTARIOHABITTA[#All],8,FALSE)</f>
        <v>PREMIUM A</v>
      </c>
      <c r="BP1509" s="1" t="s">
        <v>9133</v>
      </c>
      <c r="BQ1509" s="1" t="s">
        <v>7638</v>
      </c>
      <c r="BR1509" s="1" t="s">
        <v>7760</v>
      </c>
      <c r="BS1509" s="1" t="s">
        <v>23</v>
      </c>
      <c r="BT1509">
        <v>55</v>
      </c>
      <c r="BU1509" s="1" t="s">
        <v>7</v>
      </c>
      <c r="BV1509" s="1" t="s">
        <v>146</v>
      </c>
      <c r="BW1509">
        <v>128</v>
      </c>
      <c r="BX1509" s="1" t="s">
        <v>8292</v>
      </c>
      <c r="BY1509">
        <v>5029</v>
      </c>
      <c r="BZ1509">
        <v>643712</v>
      </c>
      <c r="CA1509">
        <v>0.2</v>
      </c>
      <c r="CB1509">
        <v>4023.2</v>
      </c>
      <c r="CC1509">
        <v>514969.59999999998</v>
      </c>
      <c r="CD1509">
        <v>0.1</v>
      </c>
      <c r="CE1509">
        <v>51496.959999999999</v>
      </c>
      <c r="CF1509">
        <v>0.1</v>
      </c>
      <c r="CG1509">
        <v>5149.6959999999999</v>
      </c>
      <c r="CH1509">
        <v>46347.263999999996</v>
      </c>
      <c r="CI1509">
        <v>463472.63999999996</v>
      </c>
      <c r="CJ1509">
        <v>509819.90399999998</v>
      </c>
      <c r="CK1509">
        <v>3982.9679999999998</v>
      </c>
    </row>
    <row r="1510" spans="62:89" x14ac:dyDescent="0.25">
      <c r="BJ1510" s="1" t="s">
        <v>3140</v>
      </c>
      <c r="BK1510" s="1" t="s">
        <v>3141</v>
      </c>
      <c r="BL1510" s="1" t="str">
        <f>VLOOKUP(BK1510,INVENTARIOHABITTA[#All],8,FALSE)</f>
        <v>PREMIUM A</v>
      </c>
      <c r="BO1510" s="1" t="s">
        <v>4369</v>
      </c>
      <c r="BP1510" s="1" t="s">
        <v>9134</v>
      </c>
      <c r="BQ1510" s="1" t="s">
        <v>7638</v>
      </c>
      <c r="BR1510" s="1" t="s">
        <v>7760</v>
      </c>
      <c r="BS1510" s="1" t="s">
        <v>23</v>
      </c>
      <c r="BT1510" t="s">
        <v>8652</v>
      </c>
      <c r="BU1510" s="1" t="s">
        <v>7</v>
      </c>
      <c r="BV1510" s="1" t="s">
        <v>146</v>
      </c>
      <c r="BW1510">
        <v>128</v>
      </c>
      <c r="BX1510" s="1" t="s">
        <v>8292</v>
      </c>
      <c r="BY1510">
        <v>5029</v>
      </c>
      <c r="BZ1510">
        <v>643712</v>
      </c>
      <c r="CA1510">
        <v>0.2</v>
      </c>
      <c r="CB1510">
        <v>4023.2</v>
      </c>
      <c r="CC1510">
        <v>514969.59999999998</v>
      </c>
      <c r="CD1510">
        <v>0.1</v>
      </c>
      <c r="CE1510">
        <v>51496.959999999999</v>
      </c>
      <c r="CF1510">
        <v>0.1</v>
      </c>
      <c r="CG1510">
        <v>5149.6959999999999</v>
      </c>
      <c r="CH1510">
        <v>46347.263999999996</v>
      </c>
      <c r="CI1510">
        <v>463472.63999999996</v>
      </c>
      <c r="CJ1510">
        <v>509819.90399999998</v>
      </c>
      <c r="CK1510">
        <v>3982.9679999999998</v>
      </c>
    </row>
    <row r="1511" spans="62:89" x14ac:dyDescent="0.25">
      <c r="BJ1511" s="1" t="s">
        <v>3142</v>
      </c>
      <c r="BK1511" s="1" t="s">
        <v>3143</v>
      </c>
      <c r="BL1511" s="1" t="str">
        <f>VLOOKUP(BK1511,INVENTARIOHABITTA[#All],8,FALSE)</f>
        <v xml:space="preserve">ESTANDAR A </v>
      </c>
      <c r="BO1511" s="1" t="s">
        <v>4371</v>
      </c>
      <c r="BP1511" s="1" t="s">
        <v>9135</v>
      </c>
      <c r="BQ1511" s="1" t="s">
        <v>7638</v>
      </c>
      <c r="BR1511" s="1" t="s">
        <v>7760</v>
      </c>
      <c r="BS1511" s="1" t="s">
        <v>23</v>
      </c>
      <c r="BT1511">
        <v>56</v>
      </c>
      <c r="BU1511" s="1" t="s">
        <v>7</v>
      </c>
      <c r="BV1511" s="1" t="s">
        <v>1961</v>
      </c>
      <c r="BW1511">
        <v>128</v>
      </c>
      <c r="BX1511" s="1" t="s">
        <v>8292</v>
      </c>
      <c r="BY1511">
        <v>4800</v>
      </c>
      <c r="BZ1511">
        <v>614400</v>
      </c>
      <c r="CA1511">
        <v>0.2</v>
      </c>
      <c r="CB1511">
        <v>3840</v>
      </c>
      <c r="CC1511">
        <v>491520</v>
      </c>
      <c r="CD1511">
        <v>0.1</v>
      </c>
      <c r="CE1511">
        <v>49152</v>
      </c>
      <c r="CF1511">
        <v>0.10000000000000002</v>
      </c>
      <c r="CG1511">
        <v>4915.2000000000007</v>
      </c>
      <c r="CH1511">
        <v>44236.800000000003</v>
      </c>
      <c r="CI1511">
        <v>442368</v>
      </c>
      <c r="CJ1511">
        <v>486604.79999999999</v>
      </c>
      <c r="CK1511">
        <v>3801.6</v>
      </c>
    </row>
    <row r="1512" spans="62:89" x14ac:dyDescent="0.25">
      <c r="BJ1512" s="1" t="s">
        <v>3144</v>
      </c>
      <c r="BK1512" s="1" t="s">
        <v>3145</v>
      </c>
      <c r="BL1512" s="1" t="str">
        <f>VLOOKUP(BK1512,INVENTARIOHABITTA[#All],8,FALSE)</f>
        <v xml:space="preserve">ESTANDAR A </v>
      </c>
      <c r="BO1512" s="1" t="s">
        <v>4373</v>
      </c>
      <c r="BP1512" s="1" t="s">
        <v>9136</v>
      </c>
      <c r="BQ1512" s="1" t="s">
        <v>7638</v>
      </c>
      <c r="BR1512" s="1" t="s">
        <v>7760</v>
      </c>
      <c r="BS1512" s="1" t="s">
        <v>23</v>
      </c>
      <c r="BT1512">
        <v>57</v>
      </c>
      <c r="BU1512" s="1" t="s">
        <v>7</v>
      </c>
      <c r="BV1512" s="1" t="s">
        <v>1961</v>
      </c>
      <c r="BW1512">
        <v>128</v>
      </c>
      <c r="BX1512" s="1" t="s">
        <v>46</v>
      </c>
      <c r="BY1512">
        <v>6060</v>
      </c>
      <c r="BZ1512">
        <v>775680</v>
      </c>
      <c r="CA1512">
        <v>0.27</v>
      </c>
      <c r="CB1512">
        <v>4423.8</v>
      </c>
      <c r="CC1512">
        <v>566246.40000000002</v>
      </c>
      <c r="CD1512">
        <v>0.1</v>
      </c>
      <c r="CE1512">
        <v>56624.640000000007</v>
      </c>
      <c r="CF1512">
        <v>0.19</v>
      </c>
      <c r="CG1512">
        <v>10758.681600000002</v>
      </c>
      <c r="CH1512">
        <v>45865.958400000003</v>
      </c>
      <c r="CI1512">
        <v>509621.76000000001</v>
      </c>
      <c r="CJ1512">
        <v>555487.71840000001</v>
      </c>
      <c r="CK1512">
        <v>4339.7478000000001</v>
      </c>
    </row>
    <row r="1513" spans="62:89" x14ac:dyDescent="0.25">
      <c r="BJ1513" s="1" t="s">
        <v>3146</v>
      </c>
      <c r="BK1513" s="1" t="s">
        <v>3147</v>
      </c>
      <c r="BL1513" s="1" t="str">
        <f>VLOOKUP(BK1513,INVENTARIOHABITTA[#All],8,FALSE)</f>
        <v xml:space="preserve">ESTANDAR A </v>
      </c>
      <c r="BP1513" s="1" t="s">
        <v>9136</v>
      </c>
      <c r="BQ1513" s="1" t="s">
        <v>7638</v>
      </c>
      <c r="BR1513" s="1" t="s">
        <v>7760</v>
      </c>
      <c r="BS1513" s="1" t="s">
        <v>23</v>
      </c>
      <c r="BT1513">
        <v>57</v>
      </c>
      <c r="BU1513" s="1" t="s">
        <v>7</v>
      </c>
      <c r="BV1513" s="1" t="s">
        <v>1961</v>
      </c>
      <c r="BW1513">
        <v>128</v>
      </c>
      <c r="BX1513" s="1" t="s">
        <v>8496</v>
      </c>
      <c r="BY1513">
        <v>5040</v>
      </c>
      <c r="BZ1513">
        <v>645120</v>
      </c>
      <c r="CA1513">
        <v>0.27</v>
      </c>
      <c r="CB1513">
        <v>3679.2</v>
      </c>
      <c r="CC1513">
        <v>470937.59999999998</v>
      </c>
      <c r="CD1513">
        <v>0.1</v>
      </c>
      <c r="CE1513">
        <v>47093.760000000002</v>
      </c>
      <c r="CF1513">
        <v>0.19</v>
      </c>
      <c r="CG1513">
        <v>8947.8144000000011</v>
      </c>
      <c r="CH1513">
        <v>38145.945599999999</v>
      </c>
      <c r="CI1513">
        <v>423843.83999999997</v>
      </c>
      <c r="CJ1513">
        <v>461989.78559999994</v>
      </c>
      <c r="CK1513">
        <v>3609.2951999999996</v>
      </c>
    </row>
    <row r="1514" spans="62:89" x14ac:dyDescent="0.25">
      <c r="BJ1514" s="1" t="s">
        <v>3148</v>
      </c>
      <c r="BK1514" s="1" t="s">
        <v>3149</v>
      </c>
      <c r="BL1514" s="1" t="str">
        <f>VLOOKUP(BK1514,INVENTARIOHABITTA[#All],8,FALSE)</f>
        <v xml:space="preserve">ESTANDAR A </v>
      </c>
      <c r="BO1514" s="1" t="s">
        <v>4375</v>
      </c>
      <c r="BP1514" s="1" t="s">
        <v>9137</v>
      </c>
      <c r="BQ1514" s="1" t="s">
        <v>7638</v>
      </c>
      <c r="BR1514" s="1" t="s">
        <v>7760</v>
      </c>
      <c r="BS1514" s="1" t="s">
        <v>23</v>
      </c>
      <c r="BT1514">
        <v>58</v>
      </c>
      <c r="BU1514" s="1" t="s">
        <v>7</v>
      </c>
      <c r="BV1514" s="1" t="s">
        <v>1961</v>
      </c>
      <c r="BW1514">
        <v>128</v>
      </c>
      <c r="BX1514" s="1" t="s">
        <v>8292</v>
      </c>
      <c r="BY1514">
        <v>4800</v>
      </c>
      <c r="BZ1514">
        <v>614400</v>
      </c>
      <c r="CA1514">
        <v>0.25</v>
      </c>
      <c r="CB1514">
        <v>3600</v>
      </c>
      <c r="CC1514">
        <v>460800</v>
      </c>
      <c r="CD1514">
        <v>0.1</v>
      </c>
      <c r="CE1514">
        <v>46080</v>
      </c>
      <c r="CF1514">
        <v>0.1</v>
      </c>
      <c r="CG1514">
        <v>4608</v>
      </c>
      <c r="CH1514">
        <v>41472</v>
      </c>
      <c r="CI1514">
        <v>414720</v>
      </c>
      <c r="CJ1514">
        <v>456192</v>
      </c>
      <c r="CK1514">
        <v>3564</v>
      </c>
    </row>
    <row r="1515" spans="62:89" x14ac:dyDescent="0.25">
      <c r="BJ1515" s="1" t="s">
        <v>3150</v>
      </c>
      <c r="BK1515" s="1" t="s">
        <v>3151</v>
      </c>
      <c r="BL1515" s="1" t="str">
        <f>VLOOKUP(BK1515,INVENTARIOHABITTA[#All],8,FALSE)</f>
        <v>PREMIUM A</v>
      </c>
      <c r="BO1515" s="1" t="s">
        <v>4377</v>
      </c>
      <c r="BP1515" s="1" t="s">
        <v>9138</v>
      </c>
      <c r="BQ1515" s="1" t="s">
        <v>7638</v>
      </c>
      <c r="BR1515" s="1" t="s">
        <v>7760</v>
      </c>
      <c r="BS1515" s="1" t="s">
        <v>23</v>
      </c>
      <c r="BT1515">
        <v>59</v>
      </c>
      <c r="BU1515" s="1" t="s">
        <v>7</v>
      </c>
      <c r="BV1515" s="1" t="s">
        <v>1961</v>
      </c>
      <c r="BW1515">
        <v>128</v>
      </c>
      <c r="BX1515" s="1" t="s">
        <v>8292</v>
      </c>
      <c r="BY1515">
        <v>4800</v>
      </c>
      <c r="BZ1515">
        <v>614400</v>
      </c>
      <c r="CA1515">
        <v>0.25</v>
      </c>
      <c r="CB1515">
        <v>3600</v>
      </c>
      <c r="CC1515">
        <v>460800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460800</v>
      </c>
      <c r="CJ1515">
        <v>460800</v>
      </c>
      <c r="CK1515">
        <v>3600</v>
      </c>
    </row>
    <row r="1516" spans="62:89" x14ac:dyDescent="0.25">
      <c r="BJ1516" s="1" t="s">
        <v>3152</v>
      </c>
      <c r="BK1516" s="1" t="s">
        <v>3153</v>
      </c>
      <c r="BL1516" s="1" t="str">
        <f>VLOOKUP(BK1516,INVENTARIOHABITTA[#All],8,FALSE)</f>
        <v xml:space="preserve">ESTANDAR A </v>
      </c>
      <c r="BO1516" s="1" t="s">
        <v>4379</v>
      </c>
      <c r="BP1516" s="1" t="s">
        <v>9139</v>
      </c>
      <c r="BQ1516" s="1" t="s">
        <v>7638</v>
      </c>
      <c r="BR1516" s="1" t="s">
        <v>7760</v>
      </c>
      <c r="BS1516" s="1" t="s">
        <v>23</v>
      </c>
      <c r="BT1516">
        <v>60</v>
      </c>
      <c r="BU1516" s="1" t="s">
        <v>7</v>
      </c>
      <c r="BV1516" s="1" t="s">
        <v>1961</v>
      </c>
      <c r="BW1516">
        <v>128</v>
      </c>
      <c r="BX1516" s="1" t="s">
        <v>8292</v>
      </c>
      <c r="BY1516">
        <v>4800</v>
      </c>
      <c r="BZ1516">
        <v>614400</v>
      </c>
      <c r="CA1516">
        <v>0.25</v>
      </c>
      <c r="CB1516">
        <v>3600</v>
      </c>
      <c r="CC1516">
        <v>460800</v>
      </c>
      <c r="CD1516">
        <v>0.1</v>
      </c>
      <c r="CE1516">
        <v>46080</v>
      </c>
      <c r="CF1516">
        <v>0.1</v>
      </c>
      <c r="CG1516">
        <v>4608</v>
      </c>
      <c r="CH1516">
        <v>41472</v>
      </c>
      <c r="CI1516">
        <v>414720</v>
      </c>
      <c r="CJ1516">
        <v>456192</v>
      </c>
      <c r="CK1516">
        <v>3564</v>
      </c>
    </row>
    <row r="1517" spans="62:89" x14ac:dyDescent="0.25">
      <c r="BJ1517" s="1" t="s">
        <v>3154</v>
      </c>
      <c r="BK1517" s="1" t="s">
        <v>3155</v>
      </c>
      <c r="BL1517" s="1" t="str">
        <f>VLOOKUP(BK1517,INVENTARIOHABITTA[#All],8,FALSE)</f>
        <v xml:space="preserve">ESTANDAR A </v>
      </c>
      <c r="BO1517" s="1" t="s">
        <v>4381</v>
      </c>
      <c r="BP1517" s="1" t="s">
        <v>9140</v>
      </c>
      <c r="BQ1517" s="1" t="s">
        <v>7638</v>
      </c>
      <c r="BR1517" s="1" t="s">
        <v>7760</v>
      </c>
      <c r="BS1517" s="1" t="s">
        <v>23</v>
      </c>
      <c r="BT1517">
        <v>61</v>
      </c>
      <c r="BU1517" s="1" t="s">
        <v>7</v>
      </c>
      <c r="BV1517" s="1" t="s">
        <v>1961</v>
      </c>
      <c r="BW1517">
        <v>128</v>
      </c>
      <c r="BX1517" s="1" t="s">
        <v>46</v>
      </c>
      <c r="BY1517">
        <v>6060</v>
      </c>
      <c r="BZ1517">
        <v>775680</v>
      </c>
      <c r="CA1517">
        <v>0.25</v>
      </c>
      <c r="CB1517">
        <v>4545</v>
      </c>
      <c r="CC1517">
        <v>581760</v>
      </c>
      <c r="CD1517">
        <v>0.1</v>
      </c>
      <c r="CE1517">
        <v>58176</v>
      </c>
      <c r="CF1517">
        <v>0.1</v>
      </c>
      <c r="CG1517">
        <v>5817.6</v>
      </c>
      <c r="CH1517">
        <v>52358.400000000001</v>
      </c>
      <c r="CI1517">
        <v>523584</v>
      </c>
      <c r="CJ1517">
        <v>575942.40000000002</v>
      </c>
      <c r="CK1517">
        <v>4499.55</v>
      </c>
    </row>
    <row r="1518" spans="62:89" x14ac:dyDescent="0.25">
      <c r="BJ1518" s="1" t="s">
        <v>3156</v>
      </c>
      <c r="BK1518" s="1" t="s">
        <v>3157</v>
      </c>
      <c r="BL1518" s="1" t="str">
        <f>VLOOKUP(BK1518,INVENTARIOHABITTA[#All],8,FALSE)</f>
        <v xml:space="preserve">ESTANDAR A </v>
      </c>
      <c r="BP1518" s="1" t="s">
        <v>9140</v>
      </c>
      <c r="BQ1518" s="1" t="s">
        <v>7638</v>
      </c>
      <c r="BR1518" s="1" t="s">
        <v>7760</v>
      </c>
      <c r="BS1518" s="1" t="s">
        <v>23</v>
      </c>
      <c r="BT1518">
        <v>61</v>
      </c>
      <c r="BU1518" s="1" t="s">
        <v>7</v>
      </c>
      <c r="BV1518" s="1" t="s">
        <v>1961</v>
      </c>
      <c r="BW1518">
        <v>128</v>
      </c>
      <c r="BX1518" s="1" t="s">
        <v>8292</v>
      </c>
      <c r="BY1518">
        <v>4800</v>
      </c>
      <c r="BZ1518">
        <v>614400</v>
      </c>
      <c r="CA1518">
        <v>0.25</v>
      </c>
      <c r="CB1518">
        <v>3600</v>
      </c>
      <c r="CC1518">
        <v>460800</v>
      </c>
      <c r="CD1518">
        <v>0.1</v>
      </c>
      <c r="CE1518">
        <v>46080</v>
      </c>
      <c r="CF1518">
        <v>0.1</v>
      </c>
      <c r="CG1518">
        <v>4608</v>
      </c>
      <c r="CH1518">
        <v>41472</v>
      </c>
      <c r="CI1518">
        <v>414720</v>
      </c>
      <c r="CJ1518">
        <v>456192</v>
      </c>
      <c r="CK1518">
        <v>3564</v>
      </c>
    </row>
    <row r="1519" spans="62:89" x14ac:dyDescent="0.25">
      <c r="BJ1519" s="1" t="s">
        <v>3158</v>
      </c>
      <c r="BK1519" s="1" t="s">
        <v>3159</v>
      </c>
      <c r="BL1519" s="1" t="str">
        <f>VLOOKUP(BK1519,INVENTARIOHABITTA[#All],8,FALSE)</f>
        <v xml:space="preserve">ESTANDAR A </v>
      </c>
      <c r="BO1519" s="1" t="s">
        <v>4383</v>
      </c>
      <c r="BP1519" s="1" t="s">
        <v>9141</v>
      </c>
      <c r="BQ1519" s="1" t="s">
        <v>7638</v>
      </c>
      <c r="BR1519" s="1" t="s">
        <v>7760</v>
      </c>
      <c r="BS1519" s="1" t="s">
        <v>23</v>
      </c>
      <c r="BT1519">
        <v>62</v>
      </c>
      <c r="BU1519" s="1" t="s">
        <v>7</v>
      </c>
      <c r="BV1519" s="1" t="s">
        <v>1961</v>
      </c>
      <c r="BW1519">
        <v>128</v>
      </c>
      <c r="BX1519" s="1" t="s">
        <v>8292</v>
      </c>
      <c r="BY1519">
        <v>4800</v>
      </c>
      <c r="BZ1519">
        <v>614400</v>
      </c>
      <c r="CA1519">
        <v>0.25</v>
      </c>
      <c r="CB1519">
        <v>3600</v>
      </c>
      <c r="CC1519">
        <v>460800</v>
      </c>
      <c r="CD1519">
        <v>0.1</v>
      </c>
      <c r="CE1519">
        <v>46080</v>
      </c>
      <c r="CF1519">
        <v>0.1</v>
      </c>
      <c r="CG1519">
        <v>4608</v>
      </c>
      <c r="CH1519">
        <v>41472</v>
      </c>
      <c r="CI1519">
        <v>414720</v>
      </c>
      <c r="CJ1519">
        <v>456192</v>
      </c>
      <c r="CK1519">
        <v>3564</v>
      </c>
    </row>
    <row r="1520" spans="62:89" x14ac:dyDescent="0.25">
      <c r="BJ1520" s="1" t="s">
        <v>3160</v>
      </c>
      <c r="BK1520" s="1" t="s">
        <v>3161</v>
      </c>
      <c r="BL1520" s="1" t="str">
        <f>VLOOKUP(BK1520,INVENTARIOHABITTA[#All],8,FALSE)</f>
        <v xml:space="preserve">ESTANDAR A </v>
      </c>
      <c r="BO1520" s="1" t="s">
        <v>4385</v>
      </c>
      <c r="BP1520" s="1" t="s">
        <v>9142</v>
      </c>
      <c r="BQ1520" s="1" t="s">
        <v>7638</v>
      </c>
      <c r="BR1520" s="1" t="s">
        <v>7760</v>
      </c>
      <c r="BS1520" s="1" t="s">
        <v>23</v>
      </c>
      <c r="BT1520">
        <v>63</v>
      </c>
      <c r="BU1520" s="1" t="s">
        <v>7</v>
      </c>
      <c r="BV1520" s="1" t="s">
        <v>1961</v>
      </c>
      <c r="BW1520">
        <v>128</v>
      </c>
      <c r="BX1520" s="1" t="s">
        <v>8292</v>
      </c>
      <c r="BY1520">
        <v>4800</v>
      </c>
      <c r="BZ1520">
        <v>614400</v>
      </c>
      <c r="CA1520">
        <v>0.25</v>
      </c>
      <c r="CB1520">
        <v>3600</v>
      </c>
      <c r="CC1520">
        <v>460800</v>
      </c>
      <c r="CD1520">
        <v>0.1</v>
      </c>
      <c r="CE1520">
        <v>46080</v>
      </c>
      <c r="CF1520">
        <v>0.1</v>
      </c>
      <c r="CG1520">
        <v>4608</v>
      </c>
      <c r="CH1520">
        <v>41472</v>
      </c>
      <c r="CI1520">
        <v>414720</v>
      </c>
      <c r="CJ1520">
        <v>456192</v>
      </c>
      <c r="CK1520">
        <v>3564</v>
      </c>
    </row>
    <row r="1521" spans="62:89" x14ac:dyDescent="0.25">
      <c r="BJ1521" s="1" t="s">
        <v>3162</v>
      </c>
      <c r="BK1521" s="1" t="s">
        <v>3163</v>
      </c>
      <c r="BL1521" s="1" t="str">
        <f>VLOOKUP(BK1521,INVENTARIOHABITTA[#All],8,FALSE)</f>
        <v xml:space="preserve">ESTANDAR A </v>
      </c>
      <c r="BO1521" s="1" t="s">
        <v>4387</v>
      </c>
      <c r="BP1521" s="1" t="s">
        <v>9143</v>
      </c>
      <c r="BQ1521" s="1" t="s">
        <v>7638</v>
      </c>
      <c r="BR1521" s="1" t="s">
        <v>7760</v>
      </c>
      <c r="BS1521" s="1" t="s">
        <v>23</v>
      </c>
      <c r="BT1521">
        <v>64</v>
      </c>
      <c r="BU1521" s="1" t="s">
        <v>7</v>
      </c>
      <c r="BV1521" s="1" t="s">
        <v>146</v>
      </c>
      <c r="BW1521">
        <v>128</v>
      </c>
      <c r="BX1521" s="1" t="s">
        <v>8292</v>
      </c>
      <c r="BY1521">
        <v>5029</v>
      </c>
      <c r="BZ1521">
        <v>643712</v>
      </c>
      <c r="CA1521">
        <v>0.25</v>
      </c>
      <c r="CB1521">
        <v>3771.75</v>
      </c>
      <c r="CC1521">
        <v>482784</v>
      </c>
      <c r="CD1521">
        <v>0.1</v>
      </c>
      <c r="CE1521">
        <v>48278.400000000001</v>
      </c>
      <c r="CF1521">
        <v>0.1</v>
      </c>
      <c r="CG1521">
        <v>4827.84</v>
      </c>
      <c r="CH1521">
        <v>43450.559999999998</v>
      </c>
      <c r="CI1521">
        <v>434505.6</v>
      </c>
      <c r="CJ1521">
        <v>477956.16</v>
      </c>
      <c r="CK1521">
        <v>3734.0324999999998</v>
      </c>
    </row>
    <row r="1522" spans="62:89" x14ac:dyDescent="0.25">
      <c r="BJ1522" s="1" t="s">
        <v>3164</v>
      </c>
      <c r="BK1522" s="1" t="s">
        <v>3165</v>
      </c>
      <c r="BL1522" s="1" t="str">
        <f>VLOOKUP(BK1522,INVENTARIOHABITTA[#All],8,FALSE)</f>
        <v xml:space="preserve">ESTANDAR A </v>
      </c>
      <c r="BO1522" s="1" t="s">
        <v>4389</v>
      </c>
      <c r="BP1522" s="1" t="s">
        <v>9144</v>
      </c>
      <c r="BQ1522" s="1" t="s">
        <v>7638</v>
      </c>
      <c r="BR1522" s="1" t="s">
        <v>7760</v>
      </c>
      <c r="BS1522" s="1" t="s">
        <v>23</v>
      </c>
      <c r="BT1522">
        <v>65</v>
      </c>
      <c r="BU1522" s="1" t="s">
        <v>7</v>
      </c>
      <c r="BV1522" s="1" t="s">
        <v>146</v>
      </c>
      <c r="BW1522">
        <v>128</v>
      </c>
      <c r="BX1522" s="1" t="s">
        <v>8292</v>
      </c>
      <c r="BY1522">
        <v>5029</v>
      </c>
      <c r="BZ1522">
        <v>643712</v>
      </c>
      <c r="CA1522">
        <v>0.25</v>
      </c>
      <c r="CB1522">
        <v>3771.75</v>
      </c>
      <c r="CC1522">
        <v>482784</v>
      </c>
      <c r="CD1522">
        <v>0.1</v>
      </c>
      <c r="CE1522">
        <v>48278.400000000001</v>
      </c>
      <c r="CF1522">
        <v>0.1</v>
      </c>
      <c r="CG1522">
        <v>4827.84</v>
      </c>
      <c r="CH1522">
        <v>43450.559999999998</v>
      </c>
      <c r="CI1522">
        <v>434505.6</v>
      </c>
      <c r="CJ1522">
        <v>477956.16</v>
      </c>
      <c r="CK1522">
        <v>3734.0324999999998</v>
      </c>
    </row>
    <row r="1523" spans="62:89" x14ac:dyDescent="0.25">
      <c r="BJ1523" s="1" t="s">
        <v>3166</v>
      </c>
      <c r="BK1523" s="1" t="s">
        <v>3167</v>
      </c>
      <c r="BL1523" s="1" t="str">
        <f>VLOOKUP(BK1523,INVENTARIOHABITTA[#All],8,FALSE)</f>
        <v xml:space="preserve">ESTANDAR A </v>
      </c>
      <c r="BO1523" s="1" t="s">
        <v>4391</v>
      </c>
      <c r="BP1523" s="1" t="s">
        <v>9145</v>
      </c>
      <c r="BQ1523" s="1" t="s">
        <v>7638</v>
      </c>
      <c r="BR1523" s="1" t="s">
        <v>7760</v>
      </c>
      <c r="BS1523" s="1" t="s">
        <v>23</v>
      </c>
      <c r="BT1523">
        <v>66</v>
      </c>
      <c r="BU1523" s="1" t="s">
        <v>7</v>
      </c>
      <c r="BV1523" s="1" t="s">
        <v>1961</v>
      </c>
      <c r="BW1523">
        <v>128</v>
      </c>
      <c r="BX1523" s="1" t="s">
        <v>8292</v>
      </c>
      <c r="BY1523">
        <v>4800</v>
      </c>
      <c r="BZ1523">
        <v>614400</v>
      </c>
      <c r="CA1523">
        <v>0.25</v>
      </c>
      <c r="CB1523">
        <v>3600</v>
      </c>
      <c r="CC1523">
        <v>460800</v>
      </c>
      <c r="CD1523">
        <v>0.1</v>
      </c>
      <c r="CE1523">
        <v>46080</v>
      </c>
      <c r="CF1523">
        <v>0.1</v>
      </c>
      <c r="CG1523">
        <v>4608</v>
      </c>
      <c r="CH1523">
        <v>41472</v>
      </c>
      <c r="CI1523">
        <v>414720</v>
      </c>
      <c r="CJ1523">
        <v>456192</v>
      </c>
      <c r="CK1523">
        <v>3564</v>
      </c>
    </row>
    <row r="1524" spans="62:89" x14ac:dyDescent="0.25">
      <c r="BJ1524" s="1" t="s">
        <v>3168</v>
      </c>
      <c r="BK1524" s="1" t="s">
        <v>3169</v>
      </c>
      <c r="BL1524" s="1" t="str">
        <f>VLOOKUP(BK1524,INVENTARIOHABITTA[#All],8,FALSE)</f>
        <v xml:space="preserve">ESTANDAR A </v>
      </c>
      <c r="BO1524" s="1" t="s">
        <v>4393</v>
      </c>
      <c r="BP1524" s="1" t="s">
        <v>9146</v>
      </c>
      <c r="BQ1524" s="1" t="s">
        <v>7638</v>
      </c>
      <c r="BR1524" s="1" t="s">
        <v>7760</v>
      </c>
      <c r="BS1524" s="1" t="s">
        <v>23</v>
      </c>
      <c r="BT1524">
        <v>67</v>
      </c>
      <c r="BU1524" s="1" t="s">
        <v>7</v>
      </c>
      <c r="BV1524" s="1" t="s">
        <v>1961</v>
      </c>
      <c r="BW1524">
        <v>128</v>
      </c>
      <c r="BX1524" s="1" t="s">
        <v>8496</v>
      </c>
      <c r="BY1524">
        <v>5040</v>
      </c>
      <c r="BZ1524">
        <v>645120</v>
      </c>
      <c r="CA1524">
        <v>0.27</v>
      </c>
      <c r="CB1524">
        <v>3679.2</v>
      </c>
      <c r="CC1524">
        <v>470937.59999999998</v>
      </c>
      <c r="CD1524">
        <v>0.1</v>
      </c>
      <c r="CE1524">
        <v>47093.760000000002</v>
      </c>
      <c r="CF1524">
        <v>0.19</v>
      </c>
      <c r="CG1524">
        <v>8947.8144000000011</v>
      </c>
      <c r="CH1524">
        <v>38145.945599999999</v>
      </c>
      <c r="CI1524">
        <v>423843.83999999997</v>
      </c>
      <c r="CJ1524">
        <v>461989.78559999994</v>
      </c>
      <c r="CK1524">
        <v>3609.2951999999996</v>
      </c>
    </row>
    <row r="1525" spans="62:89" x14ac:dyDescent="0.25">
      <c r="BJ1525" s="1" t="s">
        <v>3170</v>
      </c>
      <c r="BK1525" s="1" t="s">
        <v>3171</v>
      </c>
      <c r="BL1525" s="1" t="str">
        <f>VLOOKUP(BK1525,INVENTARIOHABITTA[#All],8,FALSE)</f>
        <v xml:space="preserve">ESTANDAR A </v>
      </c>
      <c r="BO1525" s="1" t="s">
        <v>4395</v>
      </c>
      <c r="BP1525" s="1" t="s">
        <v>9147</v>
      </c>
      <c r="BQ1525" s="1" t="s">
        <v>7638</v>
      </c>
      <c r="BR1525" s="1" t="s">
        <v>7760</v>
      </c>
      <c r="BS1525" s="1" t="s">
        <v>23</v>
      </c>
      <c r="BT1525">
        <v>68</v>
      </c>
      <c r="BU1525" s="1" t="s">
        <v>7</v>
      </c>
      <c r="BV1525" s="1" t="s">
        <v>1961</v>
      </c>
      <c r="BW1525">
        <v>128</v>
      </c>
      <c r="BX1525" s="1" t="s">
        <v>8292</v>
      </c>
      <c r="BY1525">
        <v>4800</v>
      </c>
      <c r="BZ1525">
        <v>614400</v>
      </c>
      <c r="CA1525">
        <v>0.25</v>
      </c>
      <c r="CB1525">
        <v>3600</v>
      </c>
      <c r="CC1525">
        <v>460800</v>
      </c>
      <c r="CD1525">
        <v>0.1</v>
      </c>
      <c r="CE1525">
        <v>46080</v>
      </c>
      <c r="CF1525">
        <v>0.1</v>
      </c>
      <c r="CG1525">
        <v>4608</v>
      </c>
      <c r="CH1525">
        <v>41472</v>
      </c>
      <c r="CI1525">
        <v>414720</v>
      </c>
      <c r="CJ1525">
        <v>456192</v>
      </c>
      <c r="CK1525">
        <v>3564</v>
      </c>
    </row>
    <row r="1526" spans="62:89" x14ac:dyDescent="0.25">
      <c r="BJ1526" s="1" t="s">
        <v>3172</v>
      </c>
      <c r="BK1526" s="1" t="s">
        <v>3173</v>
      </c>
      <c r="BL1526" s="1" t="str">
        <f>VLOOKUP(BK1526,INVENTARIOHABITTA[#All],8,FALSE)</f>
        <v xml:space="preserve">ESTANDAR A </v>
      </c>
      <c r="BP1526" s="1" t="s">
        <v>9148</v>
      </c>
      <c r="BQ1526" s="1" t="s">
        <v>7638</v>
      </c>
      <c r="BR1526" s="1" t="s">
        <v>7760</v>
      </c>
      <c r="BS1526" s="1" t="s">
        <v>23</v>
      </c>
      <c r="BT1526">
        <v>69</v>
      </c>
      <c r="BU1526" s="1" t="s">
        <v>7</v>
      </c>
      <c r="BV1526" s="1" t="s">
        <v>1961</v>
      </c>
      <c r="BW1526">
        <v>128</v>
      </c>
      <c r="BX1526" s="1" t="s">
        <v>8292</v>
      </c>
      <c r="BY1526">
        <v>4800</v>
      </c>
      <c r="BZ1526">
        <v>614400</v>
      </c>
      <c r="CA1526">
        <v>0.25</v>
      </c>
      <c r="CB1526">
        <v>3600</v>
      </c>
      <c r="CC1526">
        <v>460800</v>
      </c>
      <c r="CD1526">
        <v>0.1</v>
      </c>
      <c r="CE1526">
        <v>46080</v>
      </c>
      <c r="CF1526">
        <v>0.1</v>
      </c>
      <c r="CG1526">
        <v>4608</v>
      </c>
      <c r="CH1526">
        <v>41472</v>
      </c>
      <c r="CI1526">
        <v>414720</v>
      </c>
      <c r="CJ1526">
        <v>456192</v>
      </c>
      <c r="CK1526">
        <v>3564</v>
      </c>
    </row>
    <row r="1527" spans="62:89" x14ac:dyDescent="0.25">
      <c r="BJ1527" s="1" t="s">
        <v>3174</v>
      </c>
      <c r="BK1527" s="1" t="s">
        <v>3175</v>
      </c>
      <c r="BL1527" s="1" t="str">
        <f>VLOOKUP(BK1527,INVENTARIOHABITTA[#All],8,FALSE)</f>
        <v xml:space="preserve">ESTANDAR A </v>
      </c>
      <c r="BO1527" s="1" t="s">
        <v>4397</v>
      </c>
      <c r="BP1527" s="1" t="s">
        <v>9149</v>
      </c>
      <c r="BQ1527" s="1" t="s">
        <v>7638</v>
      </c>
      <c r="BR1527" s="1" t="s">
        <v>7760</v>
      </c>
      <c r="BS1527" s="1" t="s">
        <v>23</v>
      </c>
      <c r="BT1527" t="s">
        <v>8674</v>
      </c>
      <c r="BU1527" s="1" t="s">
        <v>7</v>
      </c>
      <c r="BV1527" s="1" t="s">
        <v>1961</v>
      </c>
      <c r="BW1527">
        <v>128</v>
      </c>
      <c r="BX1527" s="1" t="s">
        <v>8292</v>
      </c>
      <c r="BY1527">
        <v>4800</v>
      </c>
      <c r="BZ1527">
        <v>614400</v>
      </c>
      <c r="CA1527">
        <v>0.25</v>
      </c>
      <c r="CB1527">
        <v>3600</v>
      </c>
      <c r="CC1527">
        <v>460800</v>
      </c>
      <c r="CD1527">
        <v>0.1</v>
      </c>
      <c r="CE1527">
        <v>46080</v>
      </c>
      <c r="CF1527">
        <v>0.1</v>
      </c>
      <c r="CG1527">
        <v>4608</v>
      </c>
      <c r="CH1527">
        <v>41472</v>
      </c>
      <c r="CI1527">
        <v>414720</v>
      </c>
      <c r="CJ1527">
        <v>456192</v>
      </c>
      <c r="CK1527">
        <v>3564</v>
      </c>
    </row>
    <row r="1528" spans="62:89" x14ac:dyDescent="0.25">
      <c r="BJ1528" s="1" t="s">
        <v>3176</v>
      </c>
      <c r="BK1528" s="1" t="s">
        <v>3177</v>
      </c>
      <c r="BL1528" s="1" t="str">
        <f>VLOOKUP(BK1528,INVENTARIOHABITTA[#All],8,FALSE)</f>
        <v xml:space="preserve">ESTANDAR A </v>
      </c>
      <c r="BO1528" s="1" t="s">
        <v>4399</v>
      </c>
      <c r="BP1528" s="1" t="s">
        <v>9150</v>
      </c>
      <c r="BQ1528" s="1" t="s">
        <v>7638</v>
      </c>
      <c r="BR1528" s="1" t="s">
        <v>7760</v>
      </c>
      <c r="BS1528" s="1" t="s">
        <v>23</v>
      </c>
      <c r="BT1528">
        <v>70</v>
      </c>
      <c r="BU1528" s="1" t="s">
        <v>7</v>
      </c>
      <c r="BV1528" s="1" t="s">
        <v>1961</v>
      </c>
      <c r="BW1528">
        <v>128</v>
      </c>
      <c r="BX1528" s="1" t="s">
        <v>8292</v>
      </c>
      <c r="BY1528">
        <v>4800</v>
      </c>
      <c r="BZ1528">
        <v>614400</v>
      </c>
      <c r="CA1528">
        <v>0.25</v>
      </c>
      <c r="CB1528">
        <v>3600</v>
      </c>
      <c r="CC1528">
        <v>460800</v>
      </c>
      <c r="CD1528">
        <v>0.1</v>
      </c>
      <c r="CE1528">
        <v>46080</v>
      </c>
      <c r="CF1528">
        <v>0.1</v>
      </c>
      <c r="CG1528">
        <v>4608</v>
      </c>
      <c r="CH1528">
        <v>41472</v>
      </c>
      <c r="CI1528">
        <v>414720</v>
      </c>
      <c r="CJ1528">
        <v>456192</v>
      </c>
      <c r="CK1528">
        <v>3564</v>
      </c>
    </row>
    <row r="1529" spans="62:89" x14ac:dyDescent="0.25">
      <c r="BJ1529" s="1" t="s">
        <v>3178</v>
      </c>
      <c r="BK1529" s="1" t="s">
        <v>3179</v>
      </c>
      <c r="BL1529" s="1" t="str">
        <f>VLOOKUP(BK1529,INVENTARIOHABITTA[#All],8,FALSE)</f>
        <v xml:space="preserve">ESTANDAR A </v>
      </c>
      <c r="BO1529" s="1" t="s">
        <v>4401</v>
      </c>
      <c r="BP1529" s="1" t="s">
        <v>9151</v>
      </c>
      <c r="BQ1529" s="1" t="s">
        <v>7638</v>
      </c>
      <c r="BR1529" s="1" t="s">
        <v>7760</v>
      </c>
      <c r="BS1529" s="1" t="s">
        <v>23</v>
      </c>
      <c r="BT1529">
        <v>71</v>
      </c>
      <c r="BU1529" s="1" t="s">
        <v>7</v>
      </c>
      <c r="BV1529" s="1" t="s">
        <v>146</v>
      </c>
      <c r="BW1529">
        <v>128</v>
      </c>
      <c r="BX1529" s="1" t="s">
        <v>8292</v>
      </c>
      <c r="BY1529">
        <v>5029</v>
      </c>
      <c r="BZ1529">
        <v>643712</v>
      </c>
      <c r="CA1529">
        <v>0.25</v>
      </c>
      <c r="CB1529">
        <v>3771.75</v>
      </c>
      <c r="CC1529">
        <v>482784</v>
      </c>
      <c r="CD1529">
        <v>0.1</v>
      </c>
      <c r="CE1529">
        <v>48278.400000000001</v>
      </c>
      <c r="CF1529">
        <v>0.1</v>
      </c>
      <c r="CG1529">
        <v>4827.84</v>
      </c>
      <c r="CH1529">
        <v>43450.559999999998</v>
      </c>
      <c r="CI1529">
        <v>434505.6</v>
      </c>
      <c r="CJ1529">
        <v>477956.16</v>
      </c>
      <c r="CK1529">
        <v>3734.0324999999998</v>
      </c>
    </row>
    <row r="1530" spans="62:89" x14ac:dyDescent="0.25">
      <c r="BJ1530" s="1" t="s">
        <v>3180</v>
      </c>
      <c r="BK1530" s="1" t="s">
        <v>3181</v>
      </c>
      <c r="BL1530" s="1" t="str">
        <f>VLOOKUP(BK1530,INVENTARIOHABITTA[#All],8,FALSE)</f>
        <v xml:space="preserve">ESTANDAR A </v>
      </c>
      <c r="BO1530" s="1" t="s">
        <v>4403</v>
      </c>
      <c r="BP1530" s="1" t="s">
        <v>9152</v>
      </c>
      <c r="BQ1530" s="1" t="s">
        <v>7638</v>
      </c>
      <c r="BR1530" s="1" t="s">
        <v>7760</v>
      </c>
      <c r="BS1530" s="1" t="s">
        <v>23</v>
      </c>
      <c r="BT1530">
        <v>72</v>
      </c>
      <c r="BU1530" s="1" t="s">
        <v>7</v>
      </c>
      <c r="BV1530" s="1" t="s">
        <v>146</v>
      </c>
      <c r="BW1530">
        <v>140</v>
      </c>
      <c r="BX1530" s="1" t="s">
        <v>8292</v>
      </c>
      <c r="BY1530">
        <v>5029</v>
      </c>
      <c r="BZ1530">
        <v>704060</v>
      </c>
      <c r="CA1530">
        <v>0.25</v>
      </c>
      <c r="CB1530">
        <v>3771.75</v>
      </c>
      <c r="CC1530">
        <v>528045</v>
      </c>
      <c r="CD1530">
        <v>0.1</v>
      </c>
      <c r="CE1530">
        <v>52804.5</v>
      </c>
      <c r="CF1530">
        <v>0.10000000000000002</v>
      </c>
      <c r="CG1530">
        <v>5280.4500000000007</v>
      </c>
      <c r="CH1530">
        <v>47524.05</v>
      </c>
      <c r="CI1530">
        <v>475240.5</v>
      </c>
      <c r="CJ1530">
        <v>522764.55</v>
      </c>
      <c r="CK1530">
        <v>3734.0324999999998</v>
      </c>
    </row>
    <row r="1531" spans="62:89" x14ac:dyDescent="0.25">
      <c r="BJ1531" s="1" t="s">
        <v>3182</v>
      </c>
      <c r="BK1531" s="1" t="s">
        <v>3183</v>
      </c>
      <c r="BL1531" s="1" t="str">
        <f>VLOOKUP(BK1531,INVENTARIOHABITTA[#All],8,FALSE)</f>
        <v xml:space="preserve">ESTANDAR A </v>
      </c>
      <c r="BO1531" s="1" t="s">
        <v>4405</v>
      </c>
      <c r="BP1531" s="1" t="s">
        <v>9153</v>
      </c>
      <c r="BQ1531" s="1" t="s">
        <v>7638</v>
      </c>
      <c r="BR1531" s="1" t="s">
        <v>7760</v>
      </c>
      <c r="BS1531" s="1" t="s">
        <v>23</v>
      </c>
      <c r="BT1531">
        <v>73</v>
      </c>
      <c r="BU1531" s="1" t="s">
        <v>7</v>
      </c>
      <c r="BV1531" s="1" t="s">
        <v>1961</v>
      </c>
      <c r="BW1531">
        <v>140</v>
      </c>
      <c r="BX1531" s="1" t="s">
        <v>8292</v>
      </c>
      <c r="BY1531">
        <v>4800</v>
      </c>
      <c r="BZ1531">
        <v>672000</v>
      </c>
      <c r="CA1531">
        <v>0.25</v>
      </c>
      <c r="CB1531">
        <v>3600</v>
      </c>
      <c r="CC1531">
        <v>504000</v>
      </c>
      <c r="CD1531">
        <v>0.1</v>
      </c>
      <c r="CE1531">
        <v>50400</v>
      </c>
      <c r="CF1531">
        <v>0.1</v>
      </c>
      <c r="CG1531">
        <v>5040</v>
      </c>
      <c r="CH1531">
        <v>45360</v>
      </c>
      <c r="CI1531">
        <v>453600</v>
      </c>
      <c r="CJ1531">
        <v>498960</v>
      </c>
      <c r="CK1531">
        <v>3564</v>
      </c>
    </row>
    <row r="1532" spans="62:89" x14ac:dyDescent="0.25">
      <c r="BJ1532" s="1" t="s">
        <v>3184</v>
      </c>
      <c r="BK1532" s="1" t="s">
        <v>3185</v>
      </c>
      <c r="BL1532" s="1" t="str">
        <f>VLOOKUP(BK1532,INVENTARIOHABITTA[#All],8,FALSE)</f>
        <v xml:space="preserve">ESTANDAR A </v>
      </c>
      <c r="BO1532" s="1" t="s">
        <v>4407</v>
      </c>
      <c r="BP1532" s="1" t="s">
        <v>9154</v>
      </c>
      <c r="BQ1532" s="1" t="s">
        <v>7638</v>
      </c>
      <c r="BR1532" s="1" t="s">
        <v>7760</v>
      </c>
      <c r="BS1532" s="1" t="s">
        <v>23</v>
      </c>
      <c r="BT1532">
        <v>74</v>
      </c>
      <c r="BU1532" s="1" t="s">
        <v>7</v>
      </c>
      <c r="BV1532" s="1" t="s">
        <v>1961</v>
      </c>
      <c r="BW1532">
        <v>140</v>
      </c>
      <c r="BX1532" s="1" t="s">
        <v>8292</v>
      </c>
      <c r="BY1532">
        <v>4800</v>
      </c>
      <c r="BZ1532">
        <v>672000</v>
      </c>
      <c r="CA1532">
        <v>0.3</v>
      </c>
      <c r="CB1532">
        <v>3360</v>
      </c>
      <c r="CC1532">
        <v>470400</v>
      </c>
      <c r="CD1532">
        <v>2.1258493E-2</v>
      </c>
      <c r="CE1532">
        <v>9999.9951072000003</v>
      </c>
      <c r="CF1532">
        <v>0</v>
      </c>
      <c r="CG1532">
        <v>0</v>
      </c>
      <c r="CH1532">
        <v>9999.9951072000003</v>
      </c>
      <c r="CI1532">
        <v>460400.0048928</v>
      </c>
      <c r="CJ1532">
        <v>470400</v>
      </c>
      <c r="CK1532">
        <v>3360</v>
      </c>
    </row>
    <row r="1533" spans="62:89" x14ac:dyDescent="0.25">
      <c r="BJ1533" s="1" t="s">
        <v>3186</v>
      </c>
      <c r="BK1533" s="1" t="s">
        <v>3187</v>
      </c>
      <c r="BL1533" s="1" t="str">
        <f>VLOOKUP(BK1533,INVENTARIOHABITTA[#All],8,FALSE)</f>
        <v xml:space="preserve">ESTANDAR A </v>
      </c>
      <c r="BO1533" s="1" t="s">
        <v>4409</v>
      </c>
      <c r="BP1533" s="1" t="s">
        <v>9155</v>
      </c>
      <c r="BQ1533" s="1" t="s">
        <v>7638</v>
      </c>
      <c r="BR1533" s="1" t="s">
        <v>7760</v>
      </c>
      <c r="BS1533" s="1" t="s">
        <v>23</v>
      </c>
      <c r="BT1533">
        <v>75</v>
      </c>
      <c r="BU1533" s="1" t="s">
        <v>7</v>
      </c>
      <c r="BV1533" s="1" t="s">
        <v>1961</v>
      </c>
      <c r="BW1533">
        <v>140</v>
      </c>
      <c r="BX1533" s="1" t="s">
        <v>46</v>
      </c>
      <c r="BY1533">
        <v>6060</v>
      </c>
      <c r="BZ1533">
        <v>848400</v>
      </c>
      <c r="CA1533">
        <v>0.25</v>
      </c>
      <c r="CB1533">
        <v>4545</v>
      </c>
      <c r="CC1533">
        <v>636300</v>
      </c>
      <c r="CD1533">
        <v>0.1</v>
      </c>
      <c r="CE1533">
        <v>63630</v>
      </c>
      <c r="CF1533">
        <v>0.1</v>
      </c>
      <c r="CG1533">
        <v>6363</v>
      </c>
      <c r="CH1533">
        <v>57267</v>
      </c>
      <c r="CI1533">
        <v>572670</v>
      </c>
      <c r="CJ1533">
        <v>629937</v>
      </c>
      <c r="CK1533">
        <v>4499.55</v>
      </c>
    </row>
    <row r="1534" spans="62:89" x14ac:dyDescent="0.25">
      <c r="BJ1534" s="1" t="s">
        <v>3188</v>
      </c>
      <c r="BK1534" s="1" t="s">
        <v>3189</v>
      </c>
      <c r="BL1534" s="1" t="str">
        <f>VLOOKUP(BK1534,INVENTARIOHABITTA[#All],8,FALSE)</f>
        <v xml:space="preserve">ESTANDAR A </v>
      </c>
      <c r="BP1534" s="1" t="s">
        <v>9155</v>
      </c>
      <c r="BQ1534" s="1" t="s">
        <v>7638</v>
      </c>
      <c r="BR1534" s="1" t="s">
        <v>7760</v>
      </c>
      <c r="BS1534" s="1" t="s">
        <v>23</v>
      </c>
      <c r="BT1534">
        <v>75</v>
      </c>
      <c r="BU1534" s="1" t="s">
        <v>7</v>
      </c>
      <c r="BV1534" s="1" t="s">
        <v>1961</v>
      </c>
      <c r="BW1534">
        <v>140</v>
      </c>
      <c r="BX1534" s="1" t="s">
        <v>8292</v>
      </c>
      <c r="BY1534">
        <v>4800</v>
      </c>
      <c r="BZ1534">
        <v>672000</v>
      </c>
      <c r="CA1534">
        <v>0.25</v>
      </c>
      <c r="CB1534">
        <v>3600</v>
      </c>
      <c r="CC1534">
        <v>504000</v>
      </c>
      <c r="CD1534">
        <v>0.1</v>
      </c>
      <c r="CE1534">
        <v>50400</v>
      </c>
      <c r="CF1534">
        <v>0.1</v>
      </c>
      <c r="CG1534">
        <v>5040</v>
      </c>
      <c r="CH1534">
        <v>45360</v>
      </c>
      <c r="CI1534">
        <v>453600</v>
      </c>
      <c r="CJ1534">
        <v>498960</v>
      </c>
      <c r="CK1534">
        <v>3564</v>
      </c>
    </row>
    <row r="1535" spans="62:89" x14ac:dyDescent="0.25">
      <c r="BJ1535" s="1" t="s">
        <v>3190</v>
      </c>
      <c r="BK1535" s="1" t="s">
        <v>3191</v>
      </c>
      <c r="BL1535" s="1" t="str">
        <f>VLOOKUP(BK1535,INVENTARIOHABITTA[#All],8,FALSE)</f>
        <v xml:space="preserve">ESTANDAR A </v>
      </c>
      <c r="BO1535" s="1" t="s">
        <v>4411</v>
      </c>
      <c r="BP1535" s="1" t="s">
        <v>9156</v>
      </c>
      <c r="BQ1535" s="1" t="s">
        <v>7638</v>
      </c>
      <c r="BR1535" s="1" t="s">
        <v>7760</v>
      </c>
      <c r="BS1535" s="1" t="s">
        <v>23</v>
      </c>
      <c r="BT1535">
        <v>76</v>
      </c>
      <c r="BU1535" s="1" t="s">
        <v>7</v>
      </c>
      <c r="BV1535" s="1" t="s">
        <v>1961</v>
      </c>
      <c r="BW1535">
        <v>140</v>
      </c>
      <c r="BX1535" s="1" t="s">
        <v>8292</v>
      </c>
      <c r="BY1535">
        <v>4800</v>
      </c>
      <c r="BZ1535">
        <v>672000</v>
      </c>
      <c r="CA1535">
        <v>0.25</v>
      </c>
      <c r="CB1535">
        <v>3600</v>
      </c>
      <c r="CC1535">
        <v>504000</v>
      </c>
      <c r="CD1535">
        <v>0.1</v>
      </c>
      <c r="CE1535">
        <v>50400</v>
      </c>
      <c r="CF1535">
        <v>0.1</v>
      </c>
      <c r="CG1535">
        <v>5040</v>
      </c>
      <c r="CH1535">
        <v>45360</v>
      </c>
      <c r="CI1535">
        <v>453600</v>
      </c>
      <c r="CJ1535">
        <v>498960</v>
      </c>
      <c r="CK1535">
        <v>3564</v>
      </c>
    </row>
    <row r="1536" spans="62:89" x14ac:dyDescent="0.25">
      <c r="BJ1536" s="1" t="s">
        <v>3192</v>
      </c>
      <c r="BK1536" s="1" t="s">
        <v>3193</v>
      </c>
      <c r="BL1536" s="1" t="str">
        <f>VLOOKUP(BK1536,INVENTARIOHABITTA[#All],8,FALSE)</f>
        <v xml:space="preserve">ESTANDAR A </v>
      </c>
      <c r="BO1536" s="1" t="s">
        <v>4413</v>
      </c>
      <c r="BP1536" s="1" t="s">
        <v>9157</v>
      </c>
      <c r="BQ1536" s="1" t="s">
        <v>7638</v>
      </c>
      <c r="BR1536" s="1" t="s">
        <v>7760</v>
      </c>
      <c r="BS1536" s="1" t="s">
        <v>23</v>
      </c>
      <c r="BT1536">
        <v>77</v>
      </c>
      <c r="BU1536" s="1" t="s">
        <v>7</v>
      </c>
      <c r="BV1536" s="1" t="s">
        <v>1961</v>
      </c>
      <c r="BW1536">
        <v>140</v>
      </c>
      <c r="BX1536" s="1" t="s">
        <v>8292</v>
      </c>
      <c r="BY1536">
        <v>4800</v>
      </c>
      <c r="BZ1536">
        <v>672000</v>
      </c>
      <c r="CA1536">
        <v>0.25</v>
      </c>
      <c r="CB1536">
        <v>3600</v>
      </c>
      <c r="CC1536">
        <v>504000</v>
      </c>
      <c r="CD1536">
        <v>0.1</v>
      </c>
      <c r="CE1536">
        <v>50400</v>
      </c>
      <c r="CF1536">
        <v>0.1</v>
      </c>
      <c r="CG1536">
        <v>5040</v>
      </c>
      <c r="CH1536">
        <v>45360</v>
      </c>
      <c r="CI1536">
        <v>453600</v>
      </c>
      <c r="CJ1536">
        <v>498960</v>
      </c>
      <c r="CK1536">
        <v>3564</v>
      </c>
    </row>
    <row r="1537" spans="62:89" x14ac:dyDescent="0.25">
      <c r="BJ1537" s="1" t="s">
        <v>3194</v>
      </c>
      <c r="BK1537" s="1" t="s">
        <v>3195</v>
      </c>
      <c r="BL1537" s="1" t="str">
        <f>VLOOKUP(BK1537,INVENTARIOHABITTA[#All],8,FALSE)</f>
        <v xml:space="preserve">ESTANDAR A </v>
      </c>
      <c r="BO1537" s="1" t="s">
        <v>4415</v>
      </c>
      <c r="BP1537" s="1" t="s">
        <v>9158</v>
      </c>
      <c r="BQ1537" s="1" t="s">
        <v>7638</v>
      </c>
      <c r="BR1537" s="1" t="s">
        <v>7760</v>
      </c>
      <c r="BS1537" s="1" t="s">
        <v>23</v>
      </c>
      <c r="BT1537">
        <v>78</v>
      </c>
      <c r="BU1537" s="1" t="s">
        <v>7</v>
      </c>
      <c r="BV1537" s="1" t="s">
        <v>146</v>
      </c>
      <c r="BW1537">
        <v>140</v>
      </c>
      <c r="BX1537" s="1" t="s">
        <v>8292</v>
      </c>
      <c r="BY1537">
        <v>5029</v>
      </c>
      <c r="BZ1537">
        <v>704060</v>
      </c>
      <c r="CA1537">
        <v>0.25</v>
      </c>
      <c r="CB1537">
        <v>3771.75</v>
      </c>
      <c r="CC1537">
        <v>528045</v>
      </c>
      <c r="CD1537">
        <v>0.1</v>
      </c>
      <c r="CE1537">
        <v>52804.5</v>
      </c>
      <c r="CF1537">
        <v>0.10000000000000002</v>
      </c>
      <c r="CG1537">
        <v>5280.4500000000007</v>
      </c>
      <c r="CH1537">
        <v>47524.05</v>
      </c>
      <c r="CI1537">
        <v>475240.5</v>
      </c>
      <c r="CJ1537">
        <v>522764.55</v>
      </c>
      <c r="CK1537">
        <v>3734.0324999999998</v>
      </c>
    </row>
    <row r="1538" spans="62:89" x14ac:dyDescent="0.25">
      <c r="BJ1538" s="1" t="s">
        <v>3196</v>
      </c>
      <c r="BK1538" s="1" t="s">
        <v>3197</v>
      </c>
      <c r="BL1538" s="1" t="str">
        <f>VLOOKUP(BK1538,INVENTARIOHABITTA[#All],8,FALSE)</f>
        <v xml:space="preserve">ESTANDAR A </v>
      </c>
      <c r="BO1538" s="1" t="s">
        <v>4417</v>
      </c>
      <c r="BP1538" s="1" t="s">
        <v>9159</v>
      </c>
      <c r="BQ1538" s="1" t="s">
        <v>7638</v>
      </c>
      <c r="BR1538" s="1" t="s">
        <v>7760</v>
      </c>
      <c r="BS1538" s="1" t="s">
        <v>23</v>
      </c>
      <c r="BT1538">
        <v>79</v>
      </c>
      <c r="BU1538" s="1" t="s">
        <v>7</v>
      </c>
      <c r="BV1538" s="1" t="s">
        <v>146</v>
      </c>
      <c r="BW1538">
        <v>128</v>
      </c>
      <c r="BX1538" s="1" t="s">
        <v>8292</v>
      </c>
      <c r="BY1538">
        <v>5029</v>
      </c>
      <c r="BZ1538">
        <v>643712</v>
      </c>
      <c r="CA1538">
        <v>0.25</v>
      </c>
      <c r="CB1538">
        <v>3771.75</v>
      </c>
      <c r="CC1538">
        <v>482784</v>
      </c>
      <c r="CD1538">
        <v>0.1</v>
      </c>
      <c r="CE1538">
        <v>48278.400000000001</v>
      </c>
      <c r="CF1538">
        <v>0.1</v>
      </c>
      <c r="CG1538">
        <v>4827.84</v>
      </c>
      <c r="CH1538">
        <v>43450.559999999998</v>
      </c>
      <c r="CI1538">
        <v>434505.6</v>
      </c>
      <c r="CJ1538">
        <v>477956.16</v>
      </c>
      <c r="CK1538">
        <v>3734.0324999999998</v>
      </c>
    </row>
    <row r="1539" spans="62:89" x14ac:dyDescent="0.25">
      <c r="BJ1539" s="1" t="s">
        <v>3198</v>
      </c>
      <c r="BK1539" s="1" t="s">
        <v>3199</v>
      </c>
      <c r="BL1539" s="1" t="str">
        <f>VLOOKUP(BK1539,INVENTARIOHABITTA[#All],8,FALSE)</f>
        <v xml:space="preserve">ESTANDAR A </v>
      </c>
      <c r="BO1539" s="1" t="s">
        <v>4419</v>
      </c>
      <c r="BP1539" s="1" t="s">
        <v>9160</v>
      </c>
      <c r="BQ1539" s="1" t="s">
        <v>7638</v>
      </c>
      <c r="BR1539" s="1" t="s">
        <v>7760</v>
      </c>
      <c r="BS1539" s="1" t="s">
        <v>23</v>
      </c>
      <c r="BT1539">
        <v>80</v>
      </c>
      <c r="BU1539" s="1" t="s">
        <v>7</v>
      </c>
      <c r="BV1539" s="1" t="s">
        <v>1961</v>
      </c>
      <c r="BW1539">
        <v>128</v>
      </c>
      <c r="BX1539" s="1" t="s">
        <v>8292</v>
      </c>
      <c r="BY1539">
        <v>4800</v>
      </c>
      <c r="BZ1539">
        <v>614400</v>
      </c>
      <c r="CA1539">
        <v>0.25</v>
      </c>
      <c r="CB1539">
        <v>3600</v>
      </c>
      <c r="CC1539">
        <v>460800</v>
      </c>
      <c r="CD1539">
        <v>0.1</v>
      </c>
      <c r="CE1539">
        <v>46080</v>
      </c>
      <c r="CF1539">
        <v>0.1</v>
      </c>
      <c r="CG1539">
        <v>4608</v>
      </c>
      <c r="CH1539">
        <v>41472</v>
      </c>
      <c r="CI1539">
        <v>414720</v>
      </c>
      <c r="CJ1539">
        <v>456192</v>
      </c>
      <c r="CK1539">
        <v>3564</v>
      </c>
    </row>
    <row r="1540" spans="62:89" x14ac:dyDescent="0.25">
      <c r="BJ1540" s="1" t="s">
        <v>3200</v>
      </c>
      <c r="BK1540" s="1" t="s">
        <v>3201</v>
      </c>
      <c r="BL1540" s="1" t="str">
        <f>VLOOKUP(BK1540,INVENTARIOHABITTA[#All],8,FALSE)</f>
        <v>PREMIUM A</v>
      </c>
      <c r="BO1540" s="1" t="s">
        <v>4421</v>
      </c>
      <c r="BP1540" s="1" t="s">
        <v>9161</v>
      </c>
      <c r="BQ1540" s="1" t="s">
        <v>7638</v>
      </c>
      <c r="BR1540" s="1" t="s">
        <v>7760</v>
      </c>
      <c r="BS1540" s="1" t="s">
        <v>23</v>
      </c>
      <c r="BT1540">
        <v>81</v>
      </c>
      <c r="BU1540" s="1" t="s">
        <v>7</v>
      </c>
      <c r="BV1540" s="1" t="s">
        <v>1961</v>
      </c>
      <c r="BW1540">
        <v>128</v>
      </c>
      <c r="BX1540" s="1" t="s">
        <v>8292</v>
      </c>
      <c r="BY1540">
        <v>4800</v>
      </c>
      <c r="BZ1540">
        <v>614400</v>
      </c>
      <c r="CA1540">
        <v>0.25</v>
      </c>
      <c r="CB1540">
        <v>3600</v>
      </c>
      <c r="CC1540">
        <v>460800</v>
      </c>
      <c r="CD1540">
        <v>0.1</v>
      </c>
      <c r="CE1540">
        <v>46080</v>
      </c>
      <c r="CF1540">
        <v>0.1</v>
      </c>
      <c r="CG1540">
        <v>4608</v>
      </c>
      <c r="CH1540">
        <v>41472</v>
      </c>
      <c r="CI1540">
        <v>414720</v>
      </c>
      <c r="CJ1540">
        <v>456192</v>
      </c>
      <c r="CK1540">
        <v>3564</v>
      </c>
    </row>
    <row r="1541" spans="62:89" x14ac:dyDescent="0.25">
      <c r="BJ1541" s="1" t="s">
        <v>3202</v>
      </c>
      <c r="BK1541" s="1" t="s">
        <v>3203</v>
      </c>
      <c r="BL1541" s="1" t="str">
        <f>VLOOKUP(BK1541,INVENTARIOHABITTA[#All],8,FALSE)</f>
        <v>PREMIUM A</v>
      </c>
      <c r="BO1541" s="1" t="s">
        <v>4423</v>
      </c>
      <c r="BP1541" s="1" t="s">
        <v>9162</v>
      </c>
      <c r="BQ1541" s="1" t="s">
        <v>7638</v>
      </c>
      <c r="BR1541" s="1" t="s">
        <v>7760</v>
      </c>
      <c r="BS1541" s="1" t="s">
        <v>23</v>
      </c>
      <c r="BT1541">
        <v>82</v>
      </c>
      <c r="BU1541" s="1" t="s">
        <v>7</v>
      </c>
      <c r="BV1541" s="1" t="s">
        <v>1961</v>
      </c>
      <c r="BW1541">
        <v>128</v>
      </c>
      <c r="BX1541" s="1" t="s">
        <v>46</v>
      </c>
      <c r="BY1541">
        <v>6060</v>
      </c>
      <c r="BZ1541">
        <v>775680</v>
      </c>
      <c r="CA1541">
        <v>0.28000000000000003</v>
      </c>
      <c r="CB1541">
        <v>4363.2</v>
      </c>
      <c r="CC1541">
        <v>558489.59999999998</v>
      </c>
      <c r="CD1541">
        <v>0.1</v>
      </c>
      <c r="CE1541">
        <v>55848.959999999999</v>
      </c>
      <c r="CF1541">
        <v>0.1</v>
      </c>
      <c r="CG1541">
        <v>5584.8960000000006</v>
      </c>
      <c r="CH1541">
        <v>50264.063999999998</v>
      </c>
      <c r="CI1541">
        <v>502640.63999999996</v>
      </c>
      <c r="CJ1541">
        <v>552904.70399999991</v>
      </c>
      <c r="CK1541">
        <v>4319.5679999999993</v>
      </c>
    </row>
    <row r="1542" spans="62:89" x14ac:dyDescent="0.25">
      <c r="BJ1542" s="1" t="s">
        <v>3204</v>
      </c>
      <c r="BK1542" s="1" t="s">
        <v>3205</v>
      </c>
      <c r="BL1542" s="1" t="str">
        <f>VLOOKUP(BK1542,INVENTARIOHABITTA[#All],8,FALSE)</f>
        <v xml:space="preserve">ESTANDAR A </v>
      </c>
      <c r="BP1542" s="1" t="s">
        <v>9162</v>
      </c>
      <c r="BQ1542" s="1" t="s">
        <v>7638</v>
      </c>
      <c r="BR1542" s="1" t="s">
        <v>7760</v>
      </c>
      <c r="BS1542" s="1" t="s">
        <v>23</v>
      </c>
      <c r="BT1542">
        <v>82</v>
      </c>
      <c r="BU1542" s="1" t="s">
        <v>7</v>
      </c>
      <c r="BV1542" s="1" t="s">
        <v>1961</v>
      </c>
      <c r="BW1542">
        <v>128</v>
      </c>
      <c r="BX1542" s="1" t="s">
        <v>8292</v>
      </c>
      <c r="BY1542">
        <v>5770.3</v>
      </c>
      <c r="BZ1542">
        <v>738598.40000000002</v>
      </c>
      <c r="CA1542">
        <v>0.28000000000000003</v>
      </c>
      <c r="CB1542">
        <v>4154.616</v>
      </c>
      <c r="CC1542">
        <v>531790.848</v>
      </c>
      <c r="CD1542">
        <v>0.1</v>
      </c>
      <c r="CE1542">
        <v>53179.084800000004</v>
      </c>
      <c r="CF1542">
        <v>0.1</v>
      </c>
      <c r="CG1542">
        <v>5317.908480000001</v>
      </c>
      <c r="CH1542">
        <v>47861.176320000006</v>
      </c>
      <c r="CI1542">
        <v>478611.76319999999</v>
      </c>
      <c r="CJ1542">
        <v>526472.93952000001</v>
      </c>
      <c r="CK1542">
        <v>4113.0698400000001</v>
      </c>
    </row>
    <row r="1543" spans="62:89" x14ac:dyDescent="0.25">
      <c r="BJ1543" s="1" t="s">
        <v>3206</v>
      </c>
      <c r="BK1543" s="1" t="s">
        <v>3207</v>
      </c>
      <c r="BL1543" s="1" t="str">
        <f>VLOOKUP(BK1543,INVENTARIOHABITTA[#All],8,FALSE)</f>
        <v xml:space="preserve">ESTANDAR A </v>
      </c>
      <c r="BP1543" s="1" t="s">
        <v>9162</v>
      </c>
      <c r="BQ1543" s="1" t="s">
        <v>7638</v>
      </c>
      <c r="BR1543" s="1" t="s">
        <v>7760</v>
      </c>
      <c r="BS1543" s="1" t="s">
        <v>23</v>
      </c>
      <c r="BT1543">
        <v>82</v>
      </c>
      <c r="BU1543" s="1" t="s">
        <v>7</v>
      </c>
      <c r="BV1543" s="1" t="s">
        <v>1961</v>
      </c>
      <c r="BW1543">
        <v>128</v>
      </c>
      <c r="BX1543" s="1" t="s">
        <v>8292</v>
      </c>
      <c r="BY1543">
        <v>4800</v>
      </c>
      <c r="BZ1543">
        <v>614400</v>
      </c>
      <c r="CA1543">
        <v>0.25</v>
      </c>
      <c r="CB1543">
        <v>3600</v>
      </c>
      <c r="CC1543">
        <v>460800</v>
      </c>
      <c r="CD1543">
        <v>0.1</v>
      </c>
      <c r="CE1543">
        <v>46080</v>
      </c>
      <c r="CF1543">
        <v>0.1</v>
      </c>
      <c r="CG1543">
        <v>4608</v>
      </c>
      <c r="CH1543">
        <v>41472</v>
      </c>
      <c r="CI1543">
        <v>414720</v>
      </c>
      <c r="CJ1543">
        <v>456192</v>
      </c>
      <c r="CK1543">
        <v>3564</v>
      </c>
    </row>
    <row r="1544" spans="62:89" x14ac:dyDescent="0.25">
      <c r="BJ1544" s="1" t="s">
        <v>3208</v>
      </c>
      <c r="BK1544" s="1" t="s">
        <v>3209</v>
      </c>
      <c r="BL1544" s="1" t="str">
        <f>VLOOKUP(BK1544,INVENTARIOHABITTA[#All],8,FALSE)</f>
        <v xml:space="preserve">ESTANDAR A </v>
      </c>
      <c r="BO1544" s="1" t="s">
        <v>4425</v>
      </c>
      <c r="BP1544" s="1" t="s">
        <v>9163</v>
      </c>
      <c r="BQ1544" s="1" t="s">
        <v>7638</v>
      </c>
      <c r="BR1544" s="1" t="s">
        <v>7760</v>
      </c>
      <c r="BS1544" s="1" t="s">
        <v>23</v>
      </c>
      <c r="BT1544">
        <v>83</v>
      </c>
      <c r="BU1544" s="1" t="s">
        <v>7</v>
      </c>
      <c r="BV1544" s="1" t="s">
        <v>1961</v>
      </c>
      <c r="BW1544">
        <v>128</v>
      </c>
      <c r="BX1544" s="1" t="s">
        <v>8292</v>
      </c>
      <c r="BY1544">
        <v>4800</v>
      </c>
      <c r="BZ1544">
        <v>614400</v>
      </c>
      <c r="CA1544">
        <v>0.25</v>
      </c>
      <c r="CB1544">
        <v>3600</v>
      </c>
      <c r="CC1544">
        <v>460800</v>
      </c>
      <c r="CD1544">
        <v>0.1</v>
      </c>
      <c r="CE1544">
        <v>46080</v>
      </c>
      <c r="CF1544">
        <v>0.1</v>
      </c>
      <c r="CG1544">
        <v>4608</v>
      </c>
      <c r="CH1544">
        <v>41472</v>
      </c>
      <c r="CI1544">
        <v>414720</v>
      </c>
      <c r="CJ1544">
        <v>456192</v>
      </c>
      <c r="CK1544">
        <v>3564</v>
      </c>
    </row>
    <row r="1545" spans="62:89" x14ac:dyDescent="0.25">
      <c r="BJ1545" s="1" t="s">
        <v>3210</v>
      </c>
      <c r="BK1545" s="1" t="s">
        <v>3211</v>
      </c>
      <c r="BL1545" s="1" t="str">
        <f>VLOOKUP(BK1545,INVENTARIOHABITTA[#All],8,FALSE)</f>
        <v xml:space="preserve">ESTANDAR A </v>
      </c>
      <c r="BO1545" s="1" t="s">
        <v>4427</v>
      </c>
      <c r="BP1545" s="1" t="s">
        <v>9164</v>
      </c>
      <c r="BQ1545" s="1" t="s">
        <v>7638</v>
      </c>
      <c r="BR1545" s="1" t="s">
        <v>7760</v>
      </c>
      <c r="BS1545" s="1" t="s">
        <v>23</v>
      </c>
      <c r="BT1545">
        <v>84</v>
      </c>
      <c r="BU1545" s="1" t="s">
        <v>7</v>
      </c>
      <c r="BV1545" s="1" t="s">
        <v>1961</v>
      </c>
      <c r="BW1545">
        <v>128</v>
      </c>
      <c r="BX1545" s="1" t="s">
        <v>30</v>
      </c>
      <c r="BY1545">
        <v>5040</v>
      </c>
      <c r="BZ1545">
        <v>645120</v>
      </c>
      <c r="CA1545">
        <v>0.27</v>
      </c>
      <c r="CB1545">
        <v>3679.2</v>
      </c>
      <c r="CC1545">
        <v>470937.59999999998</v>
      </c>
      <c r="CD1545">
        <v>0.1</v>
      </c>
      <c r="CE1545">
        <v>47093.760000000002</v>
      </c>
      <c r="CF1545">
        <v>0.1</v>
      </c>
      <c r="CG1545">
        <v>4709.3760000000002</v>
      </c>
      <c r="CH1545">
        <v>42384.384000000005</v>
      </c>
      <c r="CI1545">
        <v>423843.83999999997</v>
      </c>
      <c r="CJ1545">
        <v>466228.22399999999</v>
      </c>
      <c r="CK1545">
        <v>3642.4079999999999</v>
      </c>
    </row>
    <row r="1546" spans="62:89" x14ac:dyDescent="0.25">
      <c r="BJ1546" s="1" t="s">
        <v>3212</v>
      </c>
      <c r="BK1546" s="1" t="s">
        <v>3213</v>
      </c>
      <c r="BL1546" s="1" t="str">
        <f>VLOOKUP(BK1546,INVENTARIOHABITTA[#All],8,FALSE)</f>
        <v xml:space="preserve">ESTANDAR A </v>
      </c>
      <c r="BO1546" s="1" t="s">
        <v>4429</v>
      </c>
      <c r="BP1546" s="1" t="s">
        <v>9165</v>
      </c>
      <c r="BQ1546" s="1" t="s">
        <v>7638</v>
      </c>
      <c r="BR1546" s="1" t="s">
        <v>7760</v>
      </c>
      <c r="BS1546" s="1" t="s">
        <v>23</v>
      </c>
      <c r="BT1546">
        <v>85</v>
      </c>
      <c r="BU1546" s="1" t="s">
        <v>7</v>
      </c>
      <c r="BV1546" s="1" t="s">
        <v>146</v>
      </c>
      <c r="BW1546">
        <v>128</v>
      </c>
      <c r="BX1546" s="1" t="s">
        <v>8292</v>
      </c>
      <c r="BY1546">
        <v>5029</v>
      </c>
      <c r="BZ1546">
        <v>643712</v>
      </c>
      <c r="CA1546">
        <v>0.25</v>
      </c>
      <c r="CB1546">
        <v>3771.75</v>
      </c>
      <c r="CC1546">
        <v>482784</v>
      </c>
      <c r="CD1546">
        <v>0.1</v>
      </c>
      <c r="CE1546">
        <v>48278.400000000001</v>
      </c>
      <c r="CF1546">
        <v>0.1</v>
      </c>
      <c r="CG1546">
        <v>4827.84</v>
      </c>
      <c r="CH1546">
        <v>43450.559999999998</v>
      </c>
      <c r="CI1546">
        <v>434505.6</v>
      </c>
      <c r="CJ1546">
        <v>477956.16</v>
      </c>
      <c r="CK1546">
        <v>3734.0324999999998</v>
      </c>
    </row>
    <row r="1547" spans="62:89" x14ac:dyDescent="0.25">
      <c r="BJ1547" s="1" t="s">
        <v>3214</v>
      </c>
      <c r="BK1547" s="1" t="s">
        <v>3215</v>
      </c>
      <c r="BL1547" s="1" t="str">
        <f>VLOOKUP(BK1547,INVENTARIOHABITTA[#All],8,FALSE)</f>
        <v xml:space="preserve">ESTANDAR A </v>
      </c>
      <c r="BO1547" s="1" t="s">
        <v>4431</v>
      </c>
      <c r="BP1547" s="1" t="s">
        <v>9166</v>
      </c>
      <c r="BQ1547" s="1" t="s">
        <v>7638</v>
      </c>
      <c r="BR1547" s="1" t="s">
        <v>7760</v>
      </c>
      <c r="BS1547" s="1" t="s">
        <v>23</v>
      </c>
      <c r="BT1547">
        <v>86</v>
      </c>
      <c r="BU1547" s="1" t="s">
        <v>7</v>
      </c>
      <c r="BV1547" s="1" t="s">
        <v>146</v>
      </c>
      <c r="BW1547">
        <v>140</v>
      </c>
      <c r="BX1547" s="1" t="s">
        <v>8292</v>
      </c>
      <c r="BY1547">
        <v>5029</v>
      </c>
      <c r="BZ1547">
        <v>704060</v>
      </c>
      <c r="CA1547">
        <v>0.2</v>
      </c>
      <c r="CB1547">
        <v>4023.2</v>
      </c>
      <c r="CC1547">
        <v>563248</v>
      </c>
      <c r="CD1547">
        <v>0.1</v>
      </c>
      <c r="CE1547">
        <v>56324.800000000003</v>
      </c>
      <c r="CF1547">
        <v>0.1</v>
      </c>
      <c r="CG1547">
        <v>5632.4800000000005</v>
      </c>
      <c r="CH1547">
        <v>50692.32</v>
      </c>
      <c r="CI1547">
        <v>506923.2</v>
      </c>
      <c r="CJ1547">
        <v>557615.52</v>
      </c>
      <c r="CK1547">
        <v>3982.9680000000003</v>
      </c>
    </row>
    <row r="1548" spans="62:89" x14ac:dyDescent="0.25">
      <c r="BJ1548" s="1" t="s">
        <v>3216</v>
      </c>
      <c r="BK1548" s="1" t="s">
        <v>3217</v>
      </c>
      <c r="BL1548" s="1" t="str">
        <f>VLOOKUP(BK1548,INVENTARIOHABITTA[#All],8,FALSE)</f>
        <v xml:space="preserve">ESTANDAR A </v>
      </c>
      <c r="BO1548" s="1" t="s">
        <v>4433</v>
      </c>
      <c r="BP1548" s="1" t="s">
        <v>9167</v>
      </c>
      <c r="BQ1548" s="1" t="s">
        <v>7638</v>
      </c>
      <c r="BR1548" s="1" t="s">
        <v>7760</v>
      </c>
      <c r="BS1548" s="1" t="s">
        <v>23</v>
      </c>
      <c r="BT1548">
        <v>87</v>
      </c>
      <c r="BU1548" s="1" t="s">
        <v>7</v>
      </c>
      <c r="BV1548" s="1" t="s">
        <v>146</v>
      </c>
      <c r="BW1548">
        <v>140</v>
      </c>
      <c r="BX1548" s="1" t="s">
        <v>8292</v>
      </c>
      <c r="BY1548">
        <v>5029</v>
      </c>
      <c r="BZ1548">
        <v>704060</v>
      </c>
      <c r="CA1548">
        <v>0.25</v>
      </c>
      <c r="CB1548">
        <v>3771.75</v>
      </c>
      <c r="CC1548">
        <v>528045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528045</v>
      </c>
      <c r="CJ1548">
        <v>528045</v>
      </c>
      <c r="CK1548">
        <v>3771.75</v>
      </c>
    </row>
    <row r="1549" spans="62:89" x14ac:dyDescent="0.25">
      <c r="BJ1549" s="1" t="s">
        <v>3218</v>
      </c>
      <c r="BK1549" s="1" t="s">
        <v>3219</v>
      </c>
      <c r="BL1549" s="1" t="str">
        <f>VLOOKUP(BK1549,INVENTARIOHABITTA[#All],8,FALSE)</f>
        <v xml:space="preserve">ESTANDAR A </v>
      </c>
      <c r="BO1549" s="1" t="s">
        <v>4435</v>
      </c>
      <c r="BP1549" s="1" t="s">
        <v>9168</v>
      </c>
      <c r="BQ1549" s="1" t="s">
        <v>7638</v>
      </c>
      <c r="BR1549" s="1" t="s">
        <v>7760</v>
      </c>
      <c r="BS1549" s="1" t="s">
        <v>23</v>
      </c>
      <c r="BT1549">
        <v>88</v>
      </c>
      <c r="BU1549" s="1" t="s">
        <v>7</v>
      </c>
      <c r="BV1549" s="1" t="s">
        <v>146</v>
      </c>
      <c r="BW1549">
        <v>140</v>
      </c>
      <c r="BX1549" s="1" t="s">
        <v>8292</v>
      </c>
      <c r="BY1549">
        <v>5029</v>
      </c>
      <c r="BZ1549">
        <v>704060</v>
      </c>
      <c r="CA1549">
        <v>0.25</v>
      </c>
      <c r="CB1549">
        <v>3771.75</v>
      </c>
      <c r="CC1549">
        <v>528045</v>
      </c>
      <c r="CD1549">
        <v>0.1</v>
      </c>
      <c r="CE1549">
        <v>52804.5</v>
      </c>
      <c r="CF1549">
        <v>0.10000000000000002</v>
      </c>
      <c r="CG1549">
        <v>5280.4500000000007</v>
      </c>
      <c r="CH1549">
        <v>47524.05</v>
      </c>
      <c r="CI1549">
        <v>475240.5</v>
      </c>
      <c r="CJ1549">
        <v>522764.55</v>
      </c>
      <c r="CK1549">
        <v>3734.0324999999998</v>
      </c>
    </row>
    <row r="1550" spans="62:89" x14ac:dyDescent="0.25">
      <c r="BJ1550" s="1" t="s">
        <v>3220</v>
      </c>
      <c r="BK1550" s="1" t="s">
        <v>3221</v>
      </c>
      <c r="BL1550" s="1" t="str">
        <f>VLOOKUP(BK1550,INVENTARIOHABITTA[#All],8,FALSE)</f>
        <v xml:space="preserve">ESTANDAR A </v>
      </c>
      <c r="BO1550" s="1" t="s">
        <v>4437</v>
      </c>
      <c r="BP1550" s="1" t="s">
        <v>9169</v>
      </c>
      <c r="BQ1550" s="1" t="s">
        <v>7638</v>
      </c>
      <c r="BR1550" s="1" t="s">
        <v>7760</v>
      </c>
      <c r="BS1550" s="1" t="s">
        <v>23</v>
      </c>
      <c r="BT1550">
        <v>89</v>
      </c>
      <c r="BU1550" s="1" t="s">
        <v>7</v>
      </c>
      <c r="BV1550" s="1" t="s">
        <v>146</v>
      </c>
      <c r="BW1550">
        <v>140</v>
      </c>
      <c r="BX1550" s="1" t="s">
        <v>8292</v>
      </c>
      <c r="BY1550">
        <v>5029</v>
      </c>
      <c r="BZ1550">
        <v>704060</v>
      </c>
      <c r="CA1550">
        <v>0.25</v>
      </c>
      <c r="CB1550">
        <v>3771.75</v>
      </c>
      <c r="CC1550">
        <v>528045</v>
      </c>
      <c r="CD1550">
        <v>0.1</v>
      </c>
      <c r="CE1550">
        <v>52804.5</v>
      </c>
      <c r="CF1550">
        <v>0.10000000000000002</v>
      </c>
      <c r="CG1550">
        <v>5280.4500000000007</v>
      </c>
      <c r="CH1550">
        <v>47524.05</v>
      </c>
      <c r="CI1550">
        <v>475240.5</v>
      </c>
      <c r="CJ1550">
        <v>522764.55</v>
      </c>
      <c r="CK1550">
        <v>3734.0324999999998</v>
      </c>
    </row>
    <row r="1551" spans="62:89" x14ac:dyDescent="0.25">
      <c r="BJ1551" s="1" t="s">
        <v>3222</v>
      </c>
      <c r="BK1551" s="1" t="s">
        <v>3223</v>
      </c>
      <c r="BL1551" s="1" t="str">
        <f>VLOOKUP(BK1551,INVENTARIOHABITTA[#All],8,FALSE)</f>
        <v xml:space="preserve">ESTANDAR A </v>
      </c>
      <c r="BO1551" s="1" t="s">
        <v>4439</v>
      </c>
      <c r="BP1551" s="1" t="s">
        <v>9170</v>
      </c>
      <c r="BQ1551" s="1" t="s">
        <v>7638</v>
      </c>
      <c r="BR1551" s="1" t="s">
        <v>7760</v>
      </c>
      <c r="BS1551" s="1" t="s">
        <v>23</v>
      </c>
      <c r="BT1551">
        <v>90</v>
      </c>
      <c r="BU1551" s="1" t="s">
        <v>7</v>
      </c>
      <c r="BV1551" s="1" t="s">
        <v>146</v>
      </c>
      <c r="BW1551">
        <v>140</v>
      </c>
      <c r="BX1551" s="1" t="s">
        <v>8292</v>
      </c>
      <c r="BY1551">
        <v>5029</v>
      </c>
      <c r="BZ1551">
        <v>704060</v>
      </c>
      <c r="CA1551">
        <v>0.25</v>
      </c>
      <c r="CB1551">
        <v>3771.75</v>
      </c>
      <c r="CC1551">
        <v>528045</v>
      </c>
      <c r="CD1551">
        <v>0.1</v>
      </c>
      <c r="CE1551">
        <v>52804.5</v>
      </c>
      <c r="CF1551">
        <v>0.10000000000000002</v>
      </c>
      <c r="CG1551">
        <v>5280.4500000000007</v>
      </c>
      <c r="CH1551">
        <v>47524.05</v>
      </c>
      <c r="CI1551">
        <v>475240.5</v>
      </c>
      <c r="CJ1551">
        <v>522764.55</v>
      </c>
      <c r="CK1551">
        <v>3734.0324999999998</v>
      </c>
    </row>
    <row r="1552" spans="62:89" x14ac:dyDescent="0.25">
      <c r="BJ1552" s="1" t="s">
        <v>3224</v>
      </c>
      <c r="BK1552" s="1" t="s">
        <v>3225</v>
      </c>
      <c r="BL1552" s="1" t="str">
        <f>VLOOKUP(BK1552,INVENTARIOHABITTA[#All],8,FALSE)</f>
        <v xml:space="preserve">ESTANDAR A </v>
      </c>
      <c r="BO1552" s="1" t="s">
        <v>4441</v>
      </c>
      <c r="BP1552" s="1" t="s">
        <v>9171</v>
      </c>
      <c r="BQ1552" s="1" t="s">
        <v>7638</v>
      </c>
      <c r="BR1552" s="1" t="s">
        <v>7760</v>
      </c>
      <c r="BS1552" s="1" t="s">
        <v>23</v>
      </c>
      <c r="BT1552">
        <v>91</v>
      </c>
      <c r="BU1552" s="1" t="s">
        <v>7</v>
      </c>
      <c r="BV1552" s="1" t="s">
        <v>146</v>
      </c>
      <c r="BW1552">
        <v>140</v>
      </c>
      <c r="BX1552" s="1" t="s">
        <v>8292</v>
      </c>
      <c r="BY1552">
        <v>5029</v>
      </c>
      <c r="BZ1552">
        <v>704060</v>
      </c>
      <c r="CA1552">
        <v>0.25</v>
      </c>
      <c r="CB1552">
        <v>3771.75</v>
      </c>
      <c r="CC1552">
        <v>528045</v>
      </c>
      <c r="CD1552">
        <v>0.1</v>
      </c>
      <c r="CE1552">
        <v>52804.5</v>
      </c>
      <c r="CF1552">
        <v>0.10000000000000002</v>
      </c>
      <c r="CG1552">
        <v>5280.4500000000007</v>
      </c>
      <c r="CH1552">
        <v>47524.05</v>
      </c>
      <c r="CI1552">
        <v>475240.5</v>
      </c>
      <c r="CJ1552">
        <v>522764.55</v>
      </c>
      <c r="CK1552">
        <v>3734.0324999999998</v>
      </c>
    </row>
    <row r="1553" spans="62:89" x14ac:dyDescent="0.25">
      <c r="BJ1553" s="1" t="s">
        <v>3226</v>
      </c>
      <c r="BK1553" s="1" t="s">
        <v>3227</v>
      </c>
      <c r="BL1553" s="1" t="str">
        <f>VLOOKUP(BK1553,INVENTARIOHABITTA[#All],8,FALSE)</f>
        <v xml:space="preserve">ESTANDAR A </v>
      </c>
      <c r="BO1553" s="1" t="s">
        <v>4443</v>
      </c>
      <c r="BP1553" s="1" t="s">
        <v>9172</v>
      </c>
      <c r="BQ1553" s="1" t="s">
        <v>7638</v>
      </c>
      <c r="BR1553" s="1" t="s">
        <v>7760</v>
      </c>
      <c r="BS1553" s="1" t="s">
        <v>23</v>
      </c>
      <c r="BT1553">
        <v>92</v>
      </c>
      <c r="BU1553" s="1" t="s">
        <v>7</v>
      </c>
      <c r="BV1553" s="1" t="s">
        <v>146</v>
      </c>
      <c r="BW1553">
        <v>140</v>
      </c>
      <c r="BX1553" s="1" t="s">
        <v>8292</v>
      </c>
      <c r="BY1553">
        <v>5029</v>
      </c>
      <c r="BZ1553">
        <v>704060</v>
      </c>
      <c r="CA1553">
        <v>0.2</v>
      </c>
      <c r="CB1553">
        <v>4023.2</v>
      </c>
      <c r="CC1553">
        <v>563248</v>
      </c>
      <c r="CD1553">
        <v>0.1</v>
      </c>
      <c r="CE1553">
        <v>56324.800000000003</v>
      </c>
      <c r="CF1553">
        <v>0.1</v>
      </c>
      <c r="CG1553">
        <v>5632.4800000000005</v>
      </c>
      <c r="CH1553">
        <v>50692.32</v>
      </c>
      <c r="CI1553">
        <v>506923.2</v>
      </c>
      <c r="CJ1553">
        <v>557615.52</v>
      </c>
      <c r="CK1553">
        <v>3982.9680000000003</v>
      </c>
    </row>
    <row r="1554" spans="62:89" x14ac:dyDescent="0.25">
      <c r="BJ1554" s="1" t="s">
        <v>3228</v>
      </c>
      <c r="BK1554" s="1" t="s">
        <v>3229</v>
      </c>
      <c r="BL1554" s="1" t="str">
        <f>VLOOKUP(BK1554,INVENTARIOHABITTA[#All],8,FALSE)</f>
        <v xml:space="preserve">ESTANDAR A </v>
      </c>
      <c r="BO1554" s="1" t="s">
        <v>4445</v>
      </c>
      <c r="BP1554" s="1" t="s">
        <v>9173</v>
      </c>
      <c r="BQ1554" s="1" t="s">
        <v>7638</v>
      </c>
      <c r="BR1554" s="1" t="s">
        <v>7760</v>
      </c>
      <c r="BS1554" s="1" t="s">
        <v>23</v>
      </c>
      <c r="BT1554">
        <v>93</v>
      </c>
      <c r="BU1554" s="1" t="s">
        <v>7</v>
      </c>
      <c r="BV1554" s="1" t="s">
        <v>146</v>
      </c>
      <c r="BW1554">
        <v>177.97</v>
      </c>
      <c r="BX1554" s="1" t="s">
        <v>8292</v>
      </c>
      <c r="BY1554">
        <v>5029</v>
      </c>
      <c r="BZ1554">
        <v>895011.13</v>
      </c>
      <c r="CA1554">
        <v>0.2</v>
      </c>
      <c r="CB1554">
        <v>4023.2</v>
      </c>
      <c r="CC1554">
        <v>716008.90399999998</v>
      </c>
      <c r="CD1554">
        <v>0.1</v>
      </c>
      <c r="CE1554">
        <v>71600.890400000004</v>
      </c>
      <c r="CF1554">
        <v>0.1</v>
      </c>
      <c r="CG1554">
        <v>7160.0890400000008</v>
      </c>
      <c r="CH1554">
        <v>64440.801360000005</v>
      </c>
      <c r="CI1554">
        <v>644408.01359999995</v>
      </c>
      <c r="CJ1554">
        <v>708848.81495999999</v>
      </c>
      <c r="CK1554">
        <v>3982.9679999999998</v>
      </c>
    </row>
    <row r="1555" spans="62:89" x14ac:dyDescent="0.25">
      <c r="BJ1555" s="1" t="s">
        <v>3230</v>
      </c>
      <c r="BK1555" s="1" t="s">
        <v>3231</v>
      </c>
      <c r="BL1555" s="1" t="str">
        <f>VLOOKUP(BK1555,INVENTARIOHABITTA[#All],8,FALSE)</f>
        <v xml:space="preserve">ESTANDAR A </v>
      </c>
      <c r="BO1555" s="1" t="s">
        <v>4447</v>
      </c>
      <c r="BP1555" s="1" t="s">
        <v>9174</v>
      </c>
      <c r="BQ1555" s="1" t="s">
        <v>7638</v>
      </c>
      <c r="BR1555" s="1" t="s">
        <v>7760</v>
      </c>
      <c r="BS1555" s="1" t="s">
        <v>23</v>
      </c>
      <c r="BT1555">
        <v>94</v>
      </c>
      <c r="BU1555" s="1" t="s">
        <v>7</v>
      </c>
      <c r="BV1555" s="1" t="s">
        <v>146</v>
      </c>
      <c r="BW1555">
        <v>177.97</v>
      </c>
      <c r="BX1555" s="1" t="s">
        <v>8292</v>
      </c>
      <c r="BY1555">
        <v>5029</v>
      </c>
      <c r="BZ1555">
        <v>895011.13</v>
      </c>
      <c r="CA1555">
        <v>0.2</v>
      </c>
      <c r="CB1555">
        <v>4023.2</v>
      </c>
      <c r="CC1555">
        <v>716008.90399999998</v>
      </c>
      <c r="CD1555">
        <v>0.1</v>
      </c>
      <c r="CE1555">
        <v>71600.890400000004</v>
      </c>
      <c r="CF1555">
        <v>0.1</v>
      </c>
      <c r="CG1555">
        <v>7160.0890400000008</v>
      </c>
      <c r="CH1555">
        <v>64440.801360000005</v>
      </c>
      <c r="CI1555">
        <v>644408.01359999995</v>
      </c>
      <c r="CJ1555">
        <v>708848.81495999999</v>
      </c>
      <c r="CK1555">
        <v>3982.9679999999998</v>
      </c>
    </row>
    <row r="1556" spans="62:89" x14ac:dyDescent="0.25">
      <c r="BJ1556" s="1" t="s">
        <v>3232</v>
      </c>
      <c r="BK1556" s="1" t="s">
        <v>3233</v>
      </c>
      <c r="BL1556" s="1" t="str">
        <f>VLOOKUP(BK1556,INVENTARIOHABITTA[#All],8,FALSE)</f>
        <v xml:space="preserve">ESTANDAR A </v>
      </c>
      <c r="BO1556" s="1" t="s">
        <v>4449</v>
      </c>
      <c r="BP1556" s="1" t="s">
        <v>9175</v>
      </c>
      <c r="BQ1556" s="1" t="s">
        <v>7638</v>
      </c>
      <c r="BR1556" s="1" t="s">
        <v>7760</v>
      </c>
      <c r="BS1556" s="1" t="s">
        <v>23</v>
      </c>
      <c r="BT1556">
        <v>95</v>
      </c>
      <c r="BU1556" s="1" t="s">
        <v>7</v>
      </c>
      <c r="BV1556" s="1" t="s">
        <v>146</v>
      </c>
      <c r="BW1556">
        <v>140</v>
      </c>
      <c r="BX1556" s="1" t="s">
        <v>8292</v>
      </c>
      <c r="BY1556">
        <v>5029</v>
      </c>
      <c r="BZ1556">
        <v>704060</v>
      </c>
      <c r="CA1556">
        <v>0.25</v>
      </c>
      <c r="CB1556">
        <v>3771.75</v>
      </c>
      <c r="CC1556">
        <v>528045</v>
      </c>
      <c r="CD1556">
        <v>0.1</v>
      </c>
      <c r="CE1556">
        <v>52804.5</v>
      </c>
      <c r="CF1556">
        <v>0.1</v>
      </c>
      <c r="CG1556">
        <v>5280.4500000000007</v>
      </c>
      <c r="CH1556">
        <v>47524.05</v>
      </c>
      <c r="CI1556">
        <v>475240.5</v>
      </c>
      <c r="CJ1556">
        <v>522764.55</v>
      </c>
      <c r="CK1556">
        <v>3734.0324999999998</v>
      </c>
    </row>
    <row r="1557" spans="62:89" x14ac:dyDescent="0.25">
      <c r="BJ1557" s="1" t="s">
        <v>3234</v>
      </c>
      <c r="BK1557" s="1" t="s">
        <v>3235</v>
      </c>
      <c r="BL1557" s="1" t="str">
        <f>VLOOKUP(BK1557,INVENTARIOHABITTA[#All],8,FALSE)</f>
        <v xml:space="preserve">ESTANDAR A </v>
      </c>
      <c r="BP1557" s="1" t="s">
        <v>9175</v>
      </c>
      <c r="BQ1557" s="1" t="s">
        <v>7638</v>
      </c>
      <c r="BR1557" s="1" t="s">
        <v>7760</v>
      </c>
      <c r="BS1557" s="1" t="s">
        <v>23</v>
      </c>
      <c r="BT1557">
        <v>95</v>
      </c>
      <c r="BU1557" s="1" t="s">
        <v>7</v>
      </c>
      <c r="BV1557" s="1" t="s">
        <v>146</v>
      </c>
      <c r="BW1557">
        <v>140</v>
      </c>
      <c r="BX1557" s="1" t="s">
        <v>8292</v>
      </c>
      <c r="BY1557">
        <v>5029</v>
      </c>
      <c r="BZ1557">
        <v>704060</v>
      </c>
      <c r="CA1557">
        <v>0.25</v>
      </c>
      <c r="CB1557">
        <v>3771.75</v>
      </c>
      <c r="CC1557">
        <v>528045</v>
      </c>
      <c r="CD1557">
        <v>0.1</v>
      </c>
      <c r="CE1557">
        <v>52804.5</v>
      </c>
      <c r="CF1557">
        <v>0.10000000000000002</v>
      </c>
      <c r="CG1557">
        <v>5280.4500000000007</v>
      </c>
      <c r="CH1557">
        <v>47524.05</v>
      </c>
      <c r="CI1557">
        <v>475240.5</v>
      </c>
      <c r="CJ1557">
        <v>522764.55</v>
      </c>
      <c r="CK1557">
        <v>3734.0324999999998</v>
      </c>
    </row>
    <row r="1558" spans="62:89" x14ac:dyDescent="0.25">
      <c r="BJ1558" s="1" t="s">
        <v>3236</v>
      </c>
      <c r="BK1558" s="1" t="s">
        <v>3237</v>
      </c>
      <c r="BL1558" s="1" t="str">
        <f>VLOOKUP(BK1558,INVENTARIOHABITTA[#All],8,FALSE)</f>
        <v xml:space="preserve">ESTANDAR A </v>
      </c>
      <c r="BO1558" s="1" t="s">
        <v>4451</v>
      </c>
      <c r="BP1558" s="1" t="s">
        <v>9176</v>
      </c>
      <c r="BQ1558" s="1" t="s">
        <v>7638</v>
      </c>
      <c r="BR1558" s="1" t="s">
        <v>7760</v>
      </c>
      <c r="BS1558" s="1" t="s">
        <v>23</v>
      </c>
      <c r="BT1558">
        <v>96</v>
      </c>
      <c r="BU1558" s="1" t="s">
        <v>7</v>
      </c>
      <c r="BV1558" s="1" t="s">
        <v>146</v>
      </c>
      <c r="BW1558">
        <v>140</v>
      </c>
      <c r="BX1558" s="1" t="s">
        <v>8292</v>
      </c>
      <c r="BY1558">
        <v>5029</v>
      </c>
      <c r="BZ1558">
        <v>704060</v>
      </c>
      <c r="CA1558">
        <v>0.25</v>
      </c>
      <c r="CB1558">
        <v>3771.75</v>
      </c>
      <c r="CC1558">
        <v>528045</v>
      </c>
      <c r="CD1558">
        <v>0.1</v>
      </c>
      <c r="CE1558">
        <v>52804.5</v>
      </c>
      <c r="CF1558">
        <v>0.1</v>
      </c>
      <c r="CG1558">
        <v>5280.4500000000007</v>
      </c>
      <c r="CH1558">
        <v>47524.05</v>
      </c>
      <c r="CI1558">
        <v>475240.5</v>
      </c>
      <c r="CJ1558">
        <v>522764.55</v>
      </c>
      <c r="CK1558">
        <v>3734.0324999999998</v>
      </c>
    </row>
    <row r="1559" spans="62:89" x14ac:dyDescent="0.25">
      <c r="BJ1559" s="1" t="s">
        <v>3238</v>
      </c>
      <c r="BK1559" s="1" t="s">
        <v>3239</v>
      </c>
      <c r="BL1559" s="1" t="str">
        <f>VLOOKUP(BK1559,INVENTARIOHABITTA[#All],8,FALSE)</f>
        <v xml:space="preserve">ESTANDAR A </v>
      </c>
      <c r="BP1559" s="1" t="s">
        <v>9176</v>
      </c>
      <c r="BQ1559" s="1" t="s">
        <v>7638</v>
      </c>
      <c r="BR1559" s="1" t="s">
        <v>7760</v>
      </c>
      <c r="BS1559" s="1" t="s">
        <v>23</v>
      </c>
      <c r="BT1559">
        <v>96</v>
      </c>
      <c r="BU1559" s="1" t="s">
        <v>7</v>
      </c>
      <c r="BV1559" s="1" t="s">
        <v>146</v>
      </c>
      <c r="BW1559">
        <v>140</v>
      </c>
      <c r="BX1559" s="1" t="s">
        <v>8292</v>
      </c>
      <c r="BY1559">
        <v>5029</v>
      </c>
      <c r="BZ1559">
        <v>704060</v>
      </c>
      <c r="CA1559">
        <v>0.25</v>
      </c>
      <c r="CB1559">
        <v>3771.75</v>
      </c>
      <c r="CC1559">
        <v>528045</v>
      </c>
      <c r="CD1559">
        <v>0.1</v>
      </c>
      <c r="CE1559">
        <v>52804.5</v>
      </c>
      <c r="CF1559">
        <v>0.10000000000000002</v>
      </c>
      <c r="CG1559">
        <v>5280.4500000000007</v>
      </c>
      <c r="CH1559">
        <v>47524.05</v>
      </c>
      <c r="CI1559">
        <v>475240.5</v>
      </c>
      <c r="CJ1559">
        <v>522764.55</v>
      </c>
      <c r="CK1559">
        <v>3734.0324999999998</v>
      </c>
    </row>
    <row r="1560" spans="62:89" x14ac:dyDescent="0.25">
      <c r="BJ1560" s="1" t="s">
        <v>3240</v>
      </c>
      <c r="BK1560" s="1" t="s">
        <v>3241</v>
      </c>
      <c r="BL1560" s="1" t="str">
        <f>VLOOKUP(BK1560,INVENTARIOHABITTA[#All],8,FALSE)</f>
        <v xml:space="preserve">ESTANDAR A </v>
      </c>
      <c r="BO1560" s="1" t="s">
        <v>4453</v>
      </c>
      <c r="BP1560" s="1" t="s">
        <v>9177</v>
      </c>
      <c r="BQ1560" s="1" t="s">
        <v>7638</v>
      </c>
      <c r="BR1560" s="1" t="s">
        <v>7760</v>
      </c>
      <c r="BS1560" s="1" t="s">
        <v>23</v>
      </c>
      <c r="BT1560">
        <v>97</v>
      </c>
      <c r="BU1560" s="1" t="s">
        <v>7</v>
      </c>
      <c r="BV1560" s="1" t="s">
        <v>146</v>
      </c>
      <c r="BW1560">
        <v>140</v>
      </c>
      <c r="BX1560" s="1" t="s">
        <v>8292</v>
      </c>
      <c r="BY1560">
        <v>5029</v>
      </c>
      <c r="BZ1560">
        <v>704060</v>
      </c>
      <c r="CA1560">
        <v>0.25</v>
      </c>
      <c r="CB1560">
        <v>3771.75</v>
      </c>
      <c r="CC1560">
        <v>528045</v>
      </c>
      <c r="CD1560">
        <v>0.1</v>
      </c>
      <c r="CE1560">
        <v>52804.5</v>
      </c>
      <c r="CF1560">
        <v>0.10000000000000002</v>
      </c>
      <c r="CG1560">
        <v>5280.4500000000007</v>
      </c>
      <c r="CH1560">
        <v>47524.05</v>
      </c>
      <c r="CI1560">
        <v>475240.5</v>
      </c>
      <c r="CJ1560">
        <v>522764.55</v>
      </c>
      <c r="CK1560">
        <v>3734.0324999999998</v>
      </c>
    </row>
    <row r="1561" spans="62:89" x14ac:dyDescent="0.25">
      <c r="BJ1561" s="1" t="s">
        <v>3242</v>
      </c>
      <c r="BK1561" s="1" t="s">
        <v>3243</v>
      </c>
      <c r="BL1561" s="1" t="str">
        <f>VLOOKUP(BK1561,INVENTARIOHABITTA[#All],8,FALSE)</f>
        <v>ESTANDAR AA</v>
      </c>
      <c r="BO1561" s="1" t="s">
        <v>4455</v>
      </c>
      <c r="BP1561" s="1" t="s">
        <v>9178</v>
      </c>
      <c r="BQ1561" s="1" t="s">
        <v>7638</v>
      </c>
      <c r="BR1561" s="1" t="s">
        <v>7760</v>
      </c>
      <c r="BS1561" s="1" t="s">
        <v>23</v>
      </c>
      <c r="BT1561">
        <v>98</v>
      </c>
      <c r="BU1561" s="1" t="s">
        <v>7</v>
      </c>
      <c r="BV1561" s="1" t="s">
        <v>146</v>
      </c>
      <c r="BW1561">
        <v>138.74</v>
      </c>
      <c r="BX1561" s="1" t="s">
        <v>8292</v>
      </c>
      <c r="BY1561">
        <v>6200</v>
      </c>
      <c r="BZ1561">
        <v>860188</v>
      </c>
      <c r="CA1561">
        <v>0.28999999999999998</v>
      </c>
      <c r="CB1561">
        <v>4402</v>
      </c>
      <c r="CC1561">
        <v>610733.4800000001</v>
      </c>
      <c r="CD1561">
        <v>0.1</v>
      </c>
      <c r="CE1561">
        <v>61073.348000000013</v>
      </c>
      <c r="CF1561">
        <v>0</v>
      </c>
      <c r="CG1561">
        <v>0</v>
      </c>
      <c r="CH1561">
        <v>61073.348000000013</v>
      </c>
      <c r="CI1561">
        <v>549660.1320000001</v>
      </c>
      <c r="CJ1561">
        <v>610733.4800000001</v>
      </c>
      <c r="CK1561">
        <v>4402</v>
      </c>
    </row>
    <row r="1562" spans="62:89" x14ac:dyDescent="0.25">
      <c r="BJ1562" s="1" t="s">
        <v>3244</v>
      </c>
      <c r="BK1562" s="1" t="s">
        <v>3245</v>
      </c>
      <c r="BL1562" s="1" t="str">
        <f>VLOOKUP(BK1562,INVENTARIOHABITTA[#All],8,FALSE)</f>
        <v>PREMIUM AA</v>
      </c>
      <c r="BP1562" s="1" t="s">
        <v>9178</v>
      </c>
      <c r="BQ1562" s="1" t="s">
        <v>7638</v>
      </c>
      <c r="BR1562" s="1" t="s">
        <v>7760</v>
      </c>
      <c r="BS1562" s="1" t="s">
        <v>23</v>
      </c>
      <c r="BT1562">
        <v>98</v>
      </c>
      <c r="BU1562" s="1" t="s">
        <v>7</v>
      </c>
      <c r="BV1562" s="1" t="s">
        <v>146</v>
      </c>
      <c r="BW1562">
        <v>138.74</v>
      </c>
      <c r="BX1562" s="1" t="s">
        <v>8292</v>
      </c>
      <c r="BY1562">
        <v>5029</v>
      </c>
      <c r="BZ1562">
        <v>697723.46000000008</v>
      </c>
      <c r="CA1562">
        <v>0.2</v>
      </c>
      <c r="CB1562">
        <v>4023.2</v>
      </c>
      <c r="CC1562">
        <v>558178.76800000004</v>
      </c>
      <c r="CD1562">
        <v>0.1</v>
      </c>
      <c r="CE1562">
        <v>55817.876800000005</v>
      </c>
      <c r="CF1562">
        <v>0.1</v>
      </c>
      <c r="CG1562">
        <v>5581.7876800000013</v>
      </c>
      <c r="CH1562">
        <v>50236.089120000004</v>
      </c>
      <c r="CI1562">
        <v>502360.89120000001</v>
      </c>
      <c r="CJ1562">
        <v>552596.98031999997</v>
      </c>
      <c r="CK1562">
        <v>3982.9679999999994</v>
      </c>
    </row>
    <row r="1563" spans="62:89" x14ac:dyDescent="0.25">
      <c r="BJ1563" s="1" t="s">
        <v>3246</v>
      </c>
      <c r="BK1563" s="1" t="s">
        <v>3247</v>
      </c>
      <c r="BL1563" s="1" t="str">
        <f>VLOOKUP(BK1563,INVENTARIOHABITTA[#All],8,FALSE)</f>
        <v xml:space="preserve">ESTANDAR A </v>
      </c>
      <c r="BO1563" s="1" t="s">
        <v>4457</v>
      </c>
      <c r="BP1563" s="1" t="s">
        <v>9179</v>
      </c>
      <c r="BQ1563" s="1" t="s">
        <v>7638</v>
      </c>
      <c r="BR1563" s="1" t="s">
        <v>7760</v>
      </c>
      <c r="BS1563" s="1" t="s">
        <v>23</v>
      </c>
      <c r="BT1563">
        <v>99</v>
      </c>
      <c r="BU1563" s="1" t="s">
        <v>7</v>
      </c>
      <c r="BV1563" s="1" t="s">
        <v>146</v>
      </c>
      <c r="BW1563">
        <v>127.22</v>
      </c>
      <c r="BX1563" s="1" t="s">
        <v>8292</v>
      </c>
      <c r="BY1563">
        <v>5029</v>
      </c>
      <c r="BZ1563">
        <v>639789.38</v>
      </c>
      <c r="CA1563">
        <v>0.25</v>
      </c>
      <c r="CB1563">
        <v>3771.75</v>
      </c>
      <c r="CC1563">
        <v>479842.03499999997</v>
      </c>
      <c r="CD1563">
        <v>0.1</v>
      </c>
      <c r="CE1563">
        <v>47984.203500000003</v>
      </c>
      <c r="CF1563">
        <v>0.1</v>
      </c>
      <c r="CG1563">
        <v>4798.4203500000003</v>
      </c>
      <c r="CH1563">
        <v>43185.783150000003</v>
      </c>
      <c r="CI1563">
        <v>431857.83149999997</v>
      </c>
      <c r="CJ1563">
        <v>475043.61465</v>
      </c>
      <c r="CK1563">
        <v>3734.0325000000003</v>
      </c>
    </row>
    <row r="1564" spans="62:89" x14ac:dyDescent="0.25">
      <c r="BJ1564" s="1" t="s">
        <v>3248</v>
      </c>
      <c r="BK1564" s="1" t="s">
        <v>3249</v>
      </c>
      <c r="BL1564" s="1" t="str">
        <f>VLOOKUP(BK1564,INVENTARIOHABITTA[#All],8,FALSE)</f>
        <v xml:space="preserve">ESTANDAR A </v>
      </c>
      <c r="BO1564" s="1" t="s">
        <v>4459</v>
      </c>
      <c r="BP1564" s="1" t="s">
        <v>9180</v>
      </c>
      <c r="BQ1564" s="1" t="s">
        <v>7638</v>
      </c>
      <c r="BR1564" s="1" t="s">
        <v>7760</v>
      </c>
      <c r="BS1564" s="1" t="s">
        <v>23</v>
      </c>
      <c r="BT1564">
        <v>100</v>
      </c>
      <c r="BU1564" s="1" t="s">
        <v>7</v>
      </c>
      <c r="BV1564" s="1" t="s">
        <v>1961</v>
      </c>
      <c r="BW1564">
        <v>128</v>
      </c>
      <c r="BX1564" s="1" t="s">
        <v>8292</v>
      </c>
      <c r="BY1564">
        <v>4800</v>
      </c>
      <c r="BZ1564">
        <v>614400</v>
      </c>
      <c r="CA1564">
        <v>0.25</v>
      </c>
      <c r="CB1564">
        <v>3600</v>
      </c>
      <c r="CC1564">
        <v>460800</v>
      </c>
      <c r="CD1564">
        <v>0.1</v>
      </c>
      <c r="CE1564">
        <v>46080</v>
      </c>
      <c r="CF1564">
        <v>0.1</v>
      </c>
      <c r="CG1564">
        <v>4608</v>
      </c>
      <c r="CH1564">
        <v>41472</v>
      </c>
      <c r="CI1564">
        <v>414720</v>
      </c>
      <c r="CJ1564">
        <v>456192</v>
      </c>
      <c r="CK1564">
        <v>3564</v>
      </c>
    </row>
    <row r="1565" spans="62:89" x14ac:dyDescent="0.25">
      <c r="BJ1565" s="1" t="s">
        <v>3250</v>
      </c>
      <c r="BK1565" s="1" t="s">
        <v>3251</v>
      </c>
      <c r="BL1565" s="1" t="str">
        <f>VLOOKUP(BK1565,INVENTARIOHABITTA[#All],8,FALSE)</f>
        <v xml:space="preserve">ESTANDAR A </v>
      </c>
      <c r="BO1565" s="1" t="s">
        <v>4461</v>
      </c>
      <c r="BP1565" s="1" t="s">
        <v>9181</v>
      </c>
      <c r="BQ1565" s="1" t="s">
        <v>7638</v>
      </c>
      <c r="BR1565" s="1" t="s">
        <v>7760</v>
      </c>
      <c r="BS1565" s="1" t="s">
        <v>23</v>
      </c>
      <c r="BT1565">
        <v>101</v>
      </c>
      <c r="BU1565" s="1" t="s">
        <v>7</v>
      </c>
      <c r="BV1565" s="1" t="s">
        <v>1961</v>
      </c>
      <c r="BW1565">
        <v>128</v>
      </c>
      <c r="BX1565" s="1" t="s">
        <v>8292</v>
      </c>
      <c r="BY1565">
        <v>4800</v>
      </c>
      <c r="BZ1565">
        <v>614400</v>
      </c>
      <c r="CA1565">
        <v>0.25</v>
      </c>
      <c r="CB1565">
        <v>3600</v>
      </c>
      <c r="CC1565">
        <v>460800</v>
      </c>
      <c r="CD1565">
        <v>0.1</v>
      </c>
      <c r="CE1565">
        <v>46080</v>
      </c>
      <c r="CF1565">
        <v>0.1</v>
      </c>
      <c r="CG1565">
        <v>4608</v>
      </c>
      <c r="CH1565">
        <v>41472</v>
      </c>
      <c r="CI1565">
        <v>414720</v>
      </c>
      <c r="CJ1565">
        <v>456192</v>
      </c>
      <c r="CK1565">
        <v>3564</v>
      </c>
    </row>
    <row r="1566" spans="62:89" x14ac:dyDescent="0.25">
      <c r="BJ1566" s="1" t="s">
        <v>3252</v>
      </c>
      <c r="BK1566" s="1" t="s">
        <v>3253</v>
      </c>
      <c r="BL1566" s="1" t="str">
        <f>VLOOKUP(BK1566,INVENTARIOHABITTA[#All],8,FALSE)</f>
        <v xml:space="preserve">ESTANDAR A </v>
      </c>
      <c r="BO1566" s="1" t="s">
        <v>4463</v>
      </c>
      <c r="BP1566" s="1" t="s">
        <v>9182</v>
      </c>
      <c r="BQ1566" s="1" t="s">
        <v>7638</v>
      </c>
      <c r="BR1566" s="1" t="s">
        <v>7760</v>
      </c>
      <c r="BS1566" s="1" t="s">
        <v>23</v>
      </c>
      <c r="BT1566">
        <v>102</v>
      </c>
      <c r="BU1566" s="1" t="s">
        <v>7</v>
      </c>
      <c r="BV1566" s="1" t="s">
        <v>1961</v>
      </c>
      <c r="BW1566">
        <v>128</v>
      </c>
      <c r="BX1566" s="1" t="s">
        <v>8292</v>
      </c>
      <c r="BY1566">
        <v>4800</v>
      </c>
      <c r="BZ1566">
        <v>614400</v>
      </c>
      <c r="CA1566">
        <v>0.25</v>
      </c>
      <c r="CB1566">
        <v>3600</v>
      </c>
      <c r="CC1566">
        <v>460800</v>
      </c>
      <c r="CD1566">
        <v>0.1</v>
      </c>
      <c r="CE1566">
        <v>46080</v>
      </c>
      <c r="CF1566">
        <v>0.1</v>
      </c>
      <c r="CG1566">
        <v>4608</v>
      </c>
      <c r="CH1566">
        <v>41472</v>
      </c>
      <c r="CI1566">
        <v>414720</v>
      </c>
      <c r="CJ1566">
        <v>456192</v>
      </c>
      <c r="CK1566">
        <v>3564</v>
      </c>
    </row>
    <row r="1567" spans="62:89" x14ac:dyDescent="0.25">
      <c r="BJ1567" s="1" t="s">
        <v>3254</v>
      </c>
      <c r="BK1567" s="1" t="s">
        <v>3255</v>
      </c>
      <c r="BL1567" s="1" t="str">
        <f>VLOOKUP(BK1567,INVENTARIOHABITTA[#All],8,FALSE)</f>
        <v xml:space="preserve">ESTANDAR A </v>
      </c>
      <c r="BP1567" s="1" t="s">
        <v>9182</v>
      </c>
      <c r="BQ1567" s="1" t="s">
        <v>7638</v>
      </c>
      <c r="BR1567" s="1" t="s">
        <v>7760</v>
      </c>
      <c r="BS1567" s="1" t="s">
        <v>23</v>
      </c>
      <c r="BT1567">
        <v>102</v>
      </c>
      <c r="BU1567" s="1" t="s">
        <v>7</v>
      </c>
      <c r="BV1567" s="1" t="s">
        <v>1961</v>
      </c>
      <c r="BW1567">
        <v>128</v>
      </c>
      <c r="BX1567" s="1" t="s">
        <v>8292</v>
      </c>
      <c r="BY1567">
        <v>4800</v>
      </c>
      <c r="BZ1567">
        <v>614400</v>
      </c>
      <c r="CA1567">
        <v>0.25</v>
      </c>
      <c r="CB1567">
        <v>3600</v>
      </c>
      <c r="CC1567">
        <v>460800</v>
      </c>
      <c r="CD1567">
        <v>0.1</v>
      </c>
      <c r="CE1567">
        <v>46080</v>
      </c>
      <c r="CF1567">
        <v>0.1</v>
      </c>
      <c r="CG1567">
        <v>4608</v>
      </c>
      <c r="CH1567">
        <v>41472</v>
      </c>
      <c r="CI1567">
        <v>414720</v>
      </c>
      <c r="CJ1567">
        <v>456192</v>
      </c>
      <c r="CK1567">
        <v>3564</v>
      </c>
    </row>
    <row r="1568" spans="62:89" x14ac:dyDescent="0.25">
      <c r="BJ1568" s="1" t="s">
        <v>3256</v>
      </c>
      <c r="BK1568" s="1" t="s">
        <v>3257</v>
      </c>
      <c r="BL1568" s="1" t="str">
        <f>VLOOKUP(BK1568,INVENTARIOHABITTA[#All],8,FALSE)</f>
        <v xml:space="preserve">ESTANDAR A </v>
      </c>
      <c r="BO1568" s="1" t="s">
        <v>4465</v>
      </c>
      <c r="BP1568" s="1" t="s">
        <v>9183</v>
      </c>
      <c r="BQ1568" s="1" t="s">
        <v>7638</v>
      </c>
      <c r="BR1568" s="1" t="s">
        <v>7760</v>
      </c>
      <c r="BS1568" s="1" t="s">
        <v>23</v>
      </c>
      <c r="BT1568">
        <v>103</v>
      </c>
      <c r="BU1568" s="1" t="s">
        <v>7</v>
      </c>
      <c r="BV1568" s="1" t="s">
        <v>1961</v>
      </c>
      <c r="BW1568">
        <v>128</v>
      </c>
      <c r="BX1568" s="1" t="s">
        <v>7642</v>
      </c>
      <c r="BY1568">
        <v>5770.3</v>
      </c>
      <c r="BZ1568">
        <v>738598.40000000002</v>
      </c>
      <c r="CA1568">
        <v>0.3</v>
      </c>
      <c r="CB1568">
        <v>4039.21</v>
      </c>
      <c r="CC1568">
        <v>517018.88</v>
      </c>
      <c r="CD1568">
        <v>0.1</v>
      </c>
      <c r="CE1568">
        <v>51701.888000000006</v>
      </c>
      <c r="CF1568">
        <v>0</v>
      </c>
      <c r="CG1568">
        <v>0</v>
      </c>
      <c r="CH1568">
        <v>51701.888000000006</v>
      </c>
      <c r="CI1568">
        <v>465316.99199999997</v>
      </c>
      <c r="CJ1568">
        <v>517018.88</v>
      </c>
      <c r="CK1568">
        <v>4039.21</v>
      </c>
    </row>
    <row r="1569" spans="62:89" x14ac:dyDescent="0.25">
      <c r="BJ1569" s="1" t="s">
        <v>3258</v>
      </c>
      <c r="BK1569" s="1" t="s">
        <v>3259</v>
      </c>
      <c r="BL1569" s="1" t="str">
        <f>VLOOKUP(BK1569,INVENTARIOHABITTA[#All],8,FALSE)</f>
        <v xml:space="preserve">ESTANDAR A </v>
      </c>
      <c r="BP1569" s="1" t="s">
        <v>9183</v>
      </c>
      <c r="BQ1569" s="1" t="s">
        <v>7638</v>
      </c>
      <c r="BR1569" s="1" t="s">
        <v>7760</v>
      </c>
      <c r="BS1569" s="1" t="s">
        <v>23</v>
      </c>
      <c r="BT1569">
        <v>103</v>
      </c>
      <c r="BU1569" s="1" t="s">
        <v>7</v>
      </c>
      <c r="BV1569" s="1" t="s">
        <v>1961</v>
      </c>
      <c r="BW1569">
        <v>128</v>
      </c>
      <c r="BX1569" s="1" t="s">
        <v>8292</v>
      </c>
      <c r="BY1569">
        <v>4800</v>
      </c>
      <c r="BZ1569">
        <v>614400</v>
      </c>
      <c r="CA1569">
        <v>0.2</v>
      </c>
      <c r="CB1569">
        <v>3840</v>
      </c>
      <c r="CC1569">
        <v>491520</v>
      </c>
      <c r="CD1569">
        <v>0.1</v>
      </c>
      <c r="CE1569">
        <v>49152</v>
      </c>
      <c r="CF1569">
        <v>0.1</v>
      </c>
      <c r="CG1569">
        <v>4915.2000000000007</v>
      </c>
      <c r="CH1569">
        <v>44236.800000000003</v>
      </c>
      <c r="CI1569">
        <v>442368</v>
      </c>
      <c r="CJ1569">
        <v>486604.79999999999</v>
      </c>
      <c r="CK1569">
        <v>3801.6</v>
      </c>
    </row>
    <row r="1570" spans="62:89" x14ac:dyDescent="0.25">
      <c r="BJ1570" s="1" t="s">
        <v>3260</v>
      </c>
      <c r="BK1570" s="1" t="s">
        <v>3261</v>
      </c>
      <c r="BL1570" s="1" t="str">
        <f>VLOOKUP(BK1570,INVENTARIOHABITTA[#All],8,FALSE)</f>
        <v xml:space="preserve">ESTANDAR A </v>
      </c>
      <c r="BO1570" s="1" t="s">
        <v>4467</v>
      </c>
      <c r="BP1570" s="1" t="s">
        <v>9184</v>
      </c>
      <c r="BQ1570" s="1" t="s">
        <v>7638</v>
      </c>
      <c r="BR1570" s="1" t="s">
        <v>7760</v>
      </c>
      <c r="BS1570" s="1" t="s">
        <v>23</v>
      </c>
      <c r="BT1570">
        <v>104</v>
      </c>
      <c r="BU1570" s="1" t="s">
        <v>7</v>
      </c>
      <c r="BV1570" s="1" t="s">
        <v>146</v>
      </c>
      <c r="BW1570">
        <v>128</v>
      </c>
      <c r="BX1570" s="1" t="s">
        <v>8292</v>
      </c>
      <c r="BY1570">
        <v>5029</v>
      </c>
      <c r="BZ1570">
        <v>643712</v>
      </c>
      <c r="CA1570">
        <v>0.25</v>
      </c>
      <c r="CB1570">
        <v>3771.75</v>
      </c>
      <c r="CC1570">
        <v>482784</v>
      </c>
      <c r="CD1570">
        <v>0.1</v>
      </c>
      <c r="CE1570">
        <v>48278.400000000001</v>
      </c>
      <c r="CF1570">
        <v>0.1</v>
      </c>
      <c r="CG1570">
        <v>4827.84</v>
      </c>
      <c r="CH1570">
        <v>43450.559999999998</v>
      </c>
      <c r="CI1570">
        <v>434505.6</v>
      </c>
      <c r="CJ1570">
        <v>477956.16</v>
      </c>
      <c r="CK1570">
        <v>3734.0324999999998</v>
      </c>
    </row>
    <row r="1571" spans="62:89" x14ac:dyDescent="0.25">
      <c r="BJ1571" s="1" t="s">
        <v>3262</v>
      </c>
      <c r="BK1571" s="1" t="s">
        <v>3263</v>
      </c>
      <c r="BL1571" s="1" t="str">
        <f>VLOOKUP(BK1571,INVENTARIOHABITTA[#All],8,FALSE)</f>
        <v xml:space="preserve">ESTANDAR A </v>
      </c>
      <c r="BO1571" s="1" t="s">
        <v>4469</v>
      </c>
      <c r="BP1571" s="1" t="s">
        <v>9185</v>
      </c>
      <c r="BQ1571" s="1" t="s">
        <v>7638</v>
      </c>
      <c r="BR1571" s="1" t="s">
        <v>7760</v>
      </c>
      <c r="BS1571" s="1" t="s">
        <v>23</v>
      </c>
      <c r="BT1571">
        <v>105</v>
      </c>
      <c r="BU1571" s="1" t="s">
        <v>7</v>
      </c>
      <c r="BV1571" s="1" t="s">
        <v>146</v>
      </c>
      <c r="BW1571">
        <v>159.07</v>
      </c>
      <c r="BX1571" s="1" t="s">
        <v>8292</v>
      </c>
      <c r="BY1571">
        <v>5029</v>
      </c>
      <c r="BZ1571">
        <v>799963.02999999991</v>
      </c>
      <c r="CA1571">
        <v>0.2</v>
      </c>
      <c r="CB1571">
        <v>4023.2</v>
      </c>
      <c r="CC1571">
        <v>639970.424</v>
      </c>
      <c r="CD1571">
        <v>0.1</v>
      </c>
      <c r="CE1571">
        <v>63997.042400000006</v>
      </c>
      <c r="CF1571">
        <v>0.1</v>
      </c>
      <c r="CG1571">
        <v>6399.7042400000009</v>
      </c>
      <c r="CH1571">
        <v>57597.338160000007</v>
      </c>
      <c r="CI1571">
        <v>575973.38159999996</v>
      </c>
      <c r="CJ1571">
        <v>633570.71976000001</v>
      </c>
      <c r="CK1571">
        <v>3982.9680000000003</v>
      </c>
    </row>
    <row r="1572" spans="62:89" x14ac:dyDescent="0.25">
      <c r="BJ1572" s="1" t="s">
        <v>3264</v>
      </c>
      <c r="BK1572" s="1" t="s">
        <v>3265</v>
      </c>
      <c r="BL1572" s="1" t="str">
        <f>VLOOKUP(BK1572,INVENTARIOHABITTA[#All],8,FALSE)</f>
        <v xml:space="preserve">ESTANDAR A </v>
      </c>
      <c r="BO1572" s="1" t="s">
        <v>4471</v>
      </c>
      <c r="BP1572" s="1" t="s">
        <v>9186</v>
      </c>
      <c r="BQ1572" s="1" t="s">
        <v>7638</v>
      </c>
      <c r="BR1572" s="1" t="s">
        <v>7760</v>
      </c>
      <c r="BS1572" s="1" t="s">
        <v>23</v>
      </c>
      <c r="BT1572">
        <v>106</v>
      </c>
      <c r="BU1572" s="1" t="s">
        <v>7</v>
      </c>
      <c r="BV1572" s="1" t="s">
        <v>1961</v>
      </c>
      <c r="BW1572">
        <v>159.07</v>
      </c>
      <c r="BX1572" s="1" t="s">
        <v>8292</v>
      </c>
      <c r="BY1572">
        <v>4800</v>
      </c>
      <c r="BZ1572">
        <v>763536</v>
      </c>
      <c r="CA1572">
        <v>0.25</v>
      </c>
      <c r="CB1572">
        <v>3600</v>
      </c>
      <c r="CC1572">
        <v>572652</v>
      </c>
      <c r="CD1572">
        <v>0.1</v>
      </c>
      <c r="CE1572">
        <v>57265.200000000004</v>
      </c>
      <c r="CF1572">
        <v>0.1</v>
      </c>
      <c r="CG1572">
        <v>5726.52</v>
      </c>
      <c r="CH1572">
        <v>51538.680000000008</v>
      </c>
      <c r="CI1572">
        <v>515386.8</v>
      </c>
      <c r="CJ1572">
        <v>566925.48</v>
      </c>
      <c r="CK1572">
        <v>3564</v>
      </c>
    </row>
    <row r="1573" spans="62:89" x14ac:dyDescent="0.25">
      <c r="BJ1573" s="1" t="s">
        <v>3266</v>
      </c>
      <c r="BK1573" s="1" t="s">
        <v>3267</v>
      </c>
      <c r="BL1573" s="1" t="str">
        <f>VLOOKUP(BK1573,INVENTARIOHABITTA[#All],8,FALSE)</f>
        <v xml:space="preserve">ESTANDAR A </v>
      </c>
      <c r="BO1573" s="1" t="s">
        <v>4473</v>
      </c>
      <c r="BP1573" s="1" t="s">
        <v>9187</v>
      </c>
      <c r="BQ1573" s="1" t="s">
        <v>7638</v>
      </c>
      <c r="BR1573" s="1" t="s">
        <v>7760</v>
      </c>
      <c r="BS1573" s="1" t="s">
        <v>23</v>
      </c>
      <c r="BT1573">
        <v>107</v>
      </c>
      <c r="BU1573" s="1" t="s">
        <v>7</v>
      </c>
      <c r="BV1573" s="1" t="s">
        <v>1961</v>
      </c>
      <c r="BW1573">
        <v>140</v>
      </c>
      <c r="BX1573" s="1" t="s">
        <v>7642</v>
      </c>
      <c r="BY1573">
        <v>5770.3</v>
      </c>
      <c r="BZ1573">
        <v>807842</v>
      </c>
      <c r="CA1573">
        <v>0.3</v>
      </c>
      <c r="CB1573">
        <v>4039.21</v>
      </c>
      <c r="CC1573">
        <v>565489.4</v>
      </c>
      <c r="CD1573">
        <v>0.1</v>
      </c>
      <c r="CE1573">
        <v>56548.94</v>
      </c>
      <c r="CF1573">
        <v>0.1</v>
      </c>
      <c r="CG1573">
        <v>5654.8940000000002</v>
      </c>
      <c r="CH1573">
        <v>50894.046000000002</v>
      </c>
      <c r="CI1573">
        <v>508940.46</v>
      </c>
      <c r="CJ1573">
        <v>559834.50600000005</v>
      </c>
      <c r="CK1573">
        <v>3998.8179000000005</v>
      </c>
    </row>
    <row r="1574" spans="62:89" x14ac:dyDescent="0.25">
      <c r="BJ1574" s="1" t="s">
        <v>3268</v>
      </c>
      <c r="BK1574" s="1" t="s">
        <v>3269</v>
      </c>
      <c r="BL1574" s="1" t="str">
        <f>VLOOKUP(BK1574,INVENTARIOHABITTA[#All],8,FALSE)</f>
        <v>PREMIUM A</v>
      </c>
      <c r="BO1574" s="1" t="s">
        <v>4475</v>
      </c>
      <c r="BP1574" s="1" t="s">
        <v>9188</v>
      </c>
      <c r="BQ1574" s="1" t="s">
        <v>7638</v>
      </c>
      <c r="BR1574" s="1" t="s">
        <v>7760</v>
      </c>
      <c r="BS1574" s="1" t="s">
        <v>23</v>
      </c>
      <c r="BT1574">
        <v>108</v>
      </c>
      <c r="BU1574" s="1" t="s">
        <v>7</v>
      </c>
      <c r="BV1574" s="1" t="s">
        <v>1961</v>
      </c>
      <c r="BW1574">
        <v>140</v>
      </c>
      <c r="BX1574" s="1" t="s">
        <v>8292</v>
      </c>
      <c r="BY1574">
        <v>4800</v>
      </c>
      <c r="BZ1574">
        <v>672000</v>
      </c>
      <c r="CA1574">
        <v>0.25</v>
      </c>
      <c r="CB1574">
        <v>3600</v>
      </c>
      <c r="CC1574">
        <v>504000</v>
      </c>
      <c r="CD1574">
        <v>0.1</v>
      </c>
      <c r="CE1574">
        <v>50400</v>
      </c>
      <c r="CF1574">
        <v>0.1</v>
      </c>
      <c r="CG1574">
        <v>5040</v>
      </c>
      <c r="CH1574">
        <v>45360</v>
      </c>
      <c r="CI1574">
        <v>453600</v>
      </c>
      <c r="CJ1574">
        <v>498960</v>
      </c>
      <c r="CK1574">
        <v>3564</v>
      </c>
    </row>
    <row r="1575" spans="62:89" x14ac:dyDescent="0.25">
      <c r="BJ1575" s="1" t="s">
        <v>3270</v>
      </c>
      <c r="BK1575" s="1" t="s">
        <v>3271</v>
      </c>
      <c r="BL1575" s="1" t="str">
        <f>VLOOKUP(BK1575,INVENTARIOHABITTA[#All],8,FALSE)</f>
        <v>PREMIUM A</v>
      </c>
      <c r="BP1575" s="1" t="s">
        <v>9188</v>
      </c>
      <c r="BQ1575" s="1" t="s">
        <v>7638</v>
      </c>
      <c r="BR1575" s="1" t="s">
        <v>7760</v>
      </c>
      <c r="BS1575" s="1" t="s">
        <v>23</v>
      </c>
      <c r="BT1575">
        <v>108</v>
      </c>
      <c r="BU1575" s="1" t="s">
        <v>7</v>
      </c>
      <c r="BV1575" s="1" t="s">
        <v>1961</v>
      </c>
      <c r="BW1575">
        <v>140</v>
      </c>
      <c r="BX1575" s="1" t="s">
        <v>8292</v>
      </c>
      <c r="BY1575">
        <v>4800</v>
      </c>
      <c r="BZ1575">
        <v>672000</v>
      </c>
      <c r="CA1575">
        <v>0.25</v>
      </c>
      <c r="CB1575">
        <v>3600</v>
      </c>
      <c r="CC1575">
        <v>504000</v>
      </c>
      <c r="CD1575">
        <v>0.1</v>
      </c>
      <c r="CE1575">
        <v>50400</v>
      </c>
      <c r="CF1575">
        <v>0.1</v>
      </c>
      <c r="CG1575">
        <v>5040</v>
      </c>
      <c r="CH1575">
        <v>45360</v>
      </c>
      <c r="CI1575">
        <v>453600</v>
      </c>
      <c r="CJ1575">
        <v>498960</v>
      </c>
      <c r="CK1575">
        <v>3564</v>
      </c>
    </row>
    <row r="1576" spans="62:89" x14ac:dyDescent="0.25">
      <c r="BJ1576" s="1" t="s">
        <v>3272</v>
      </c>
      <c r="BK1576" s="1" t="s">
        <v>3273</v>
      </c>
      <c r="BL1576" s="1" t="str">
        <f>VLOOKUP(BK1576,INVENTARIOHABITTA[#All],8,FALSE)</f>
        <v xml:space="preserve">ESTANDAR A </v>
      </c>
      <c r="BO1576" s="1" t="s">
        <v>4477</v>
      </c>
      <c r="BP1576" s="1" t="s">
        <v>9189</v>
      </c>
      <c r="BQ1576" s="1" t="s">
        <v>7638</v>
      </c>
      <c r="BR1576" s="1" t="s">
        <v>7760</v>
      </c>
      <c r="BS1576" s="1" t="s">
        <v>23</v>
      </c>
      <c r="BT1576">
        <v>109</v>
      </c>
      <c r="BU1576" s="1" t="s">
        <v>7</v>
      </c>
      <c r="BV1576" s="1" t="s">
        <v>146</v>
      </c>
      <c r="BW1576">
        <v>140</v>
      </c>
      <c r="BX1576" s="1" t="s">
        <v>8292</v>
      </c>
      <c r="BY1576">
        <v>5029</v>
      </c>
      <c r="BZ1576">
        <v>704060</v>
      </c>
      <c r="CA1576">
        <v>0.2</v>
      </c>
      <c r="CB1576">
        <v>4023.2</v>
      </c>
      <c r="CC1576">
        <v>563248</v>
      </c>
      <c r="CD1576">
        <v>0.1</v>
      </c>
      <c r="CE1576">
        <v>56324.800000000003</v>
      </c>
      <c r="CF1576">
        <v>0.1</v>
      </c>
      <c r="CG1576">
        <v>5632.4800000000005</v>
      </c>
      <c r="CH1576">
        <v>50692.32</v>
      </c>
      <c r="CI1576">
        <v>506923.2</v>
      </c>
      <c r="CJ1576">
        <v>557615.52</v>
      </c>
      <c r="CK1576">
        <v>3982.9680000000003</v>
      </c>
    </row>
    <row r="1577" spans="62:89" x14ac:dyDescent="0.25">
      <c r="BJ1577" s="1" t="s">
        <v>3274</v>
      </c>
      <c r="BK1577" s="1" t="s">
        <v>3275</v>
      </c>
      <c r="BL1577" s="1" t="str">
        <f>VLOOKUP(BK1577,INVENTARIOHABITTA[#All],8,FALSE)</f>
        <v xml:space="preserve">ESTANDAR A </v>
      </c>
      <c r="BO1577" s="1" t="s">
        <v>4479</v>
      </c>
      <c r="BP1577" s="1" t="s">
        <v>9190</v>
      </c>
      <c r="BQ1577" s="1" t="s">
        <v>7638</v>
      </c>
      <c r="BR1577" s="1" t="s">
        <v>7760</v>
      </c>
      <c r="BS1577" s="1" t="s">
        <v>23</v>
      </c>
      <c r="BT1577">
        <v>110</v>
      </c>
      <c r="BU1577" s="1" t="s">
        <v>7</v>
      </c>
      <c r="BV1577" s="1" t="s">
        <v>146</v>
      </c>
      <c r="BW1577">
        <v>128</v>
      </c>
      <c r="BX1577" s="1" t="s">
        <v>46</v>
      </c>
      <c r="BY1577">
        <v>6510</v>
      </c>
      <c r="BZ1577">
        <v>833280</v>
      </c>
      <c r="CA1577">
        <v>0.2</v>
      </c>
      <c r="CB1577">
        <v>5208</v>
      </c>
      <c r="CC1577">
        <v>666624</v>
      </c>
      <c r="CD1577">
        <v>0.1</v>
      </c>
      <c r="CE1577">
        <v>66662.400000000009</v>
      </c>
      <c r="CF1577">
        <v>0.1</v>
      </c>
      <c r="CG1577">
        <v>6666.2400000000016</v>
      </c>
      <c r="CH1577">
        <v>59996.160000000003</v>
      </c>
      <c r="CI1577">
        <v>599961.59999999998</v>
      </c>
      <c r="CJ1577">
        <v>659957.76000000001</v>
      </c>
      <c r="CK1577">
        <v>5155.92</v>
      </c>
    </row>
    <row r="1578" spans="62:89" x14ac:dyDescent="0.25">
      <c r="BJ1578" s="1" t="s">
        <v>3276</v>
      </c>
      <c r="BK1578" s="1" t="s">
        <v>3277</v>
      </c>
      <c r="BL1578" s="1" t="str">
        <f>VLOOKUP(BK1578,INVENTARIOHABITTA[#All],8,FALSE)</f>
        <v xml:space="preserve">ESTANDAR A </v>
      </c>
      <c r="BP1578" s="1" t="s">
        <v>9190</v>
      </c>
      <c r="BQ1578" s="1" t="s">
        <v>7638</v>
      </c>
      <c r="BR1578" s="1" t="s">
        <v>7760</v>
      </c>
      <c r="BS1578" s="1" t="s">
        <v>23</v>
      </c>
      <c r="BT1578">
        <v>110</v>
      </c>
      <c r="BU1578" s="1" t="s">
        <v>7</v>
      </c>
      <c r="BV1578" s="1" t="s">
        <v>146</v>
      </c>
      <c r="BW1578">
        <v>128</v>
      </c>
      <c r="BX1578" s="1" t="s">
        <v>8292</v>
      </c>
      <c r="BY1578">
        <v>5029</v>
      </c>
      <c r="BZ1578">
        <v>643712</v>
      </c>
      <c r="CA1578">
        <v>0.2</v>
      </c>
      <c r="CB1578">
        <v>4023.2</v>
      </c>
      <c r="CC1578">
        <v>514969.59999999998</v>
      </c>
      <c r="CD1578">
        <v>0.1</v>
      </c>
      <c r="CE1578">
        <v>51496.959999999999</v>
      </c>
      <c r="CF1578">
        <v>0.1</v>
      </c>
      <c r="CG1578">
        <v>5149.6959999999999</v>
      </c>
      <c r="CH1578">
        <v>46347.263999999996</v>
      </c>
      <c r="CI1578">
        <v>463472.63999999996</v>
      </c>
      <c r="CJ1578">
        <v>509819.90399999998</v>
      </c>
      <c r="CK1578">
        <v>3982.9679999999998</v>
      </c>
    </row>
    <row r="1579" spans="62:89" x14ac:dyDescent="0.25">
      <c r="BJ1579" s="1" t="s">
        <v>3278</v>
      </c>
      <c r="BK1579" s="1" t="s">
        <v>3279</v>
      </c>
      <c r="BL1579" s="1" t="str">
        <f>VLOOKUP(BK1579,INVENTARIOHABITTA[#All],8,FALSE)</f>
        <v xml:space="preserve">ESTANDAR A </v>
      </c>
      <c r="BO1579" s="1" t="s">
        <v>4481</v>
      </c>
      <c r="BP1579" s="1" t="s">
        <v>9191</v>
      </c>
      <c r="BQ1579" s="1" t="s">
        <v>7638</v>
      </c>
      <c r="BR1579" s="1" t="s">
        <v>7760</v>
      </c>
      <c r="BS1579" s="1" t="s">
        <v>23</v>
      </c>
      <c r="BT1579">
        <v>111</v>
      </c>
      <c r="BU1579" s="1" t="s">
        <v>7</v>
      </c>
      <c r="BV1579" s="1" t="s">
        <v>1961</v>
      </c>
      <c r="BW1579">
        <v>128</v>
      </c>
      <c r="BX1579" s="1" t="s">
        <v>8292</v>
      </c>
      <c r="BY1579">
        <v>4800</v>
      </c>
      <c r="BZ1579">
        <v>614400</v>
      </c>
      <c r="CA1579">
        <v>0.25</v>
      </c>
      <c r="CB1579">
        <v>3600</v>
      </c>
      <c r="CC1579">
        <v>460800</v>
      </c>
      <c r="CD1579">
        <v>0.1</v>
      </c>
      <c r="CE1579">
        <v>46080</v>
      </c>
      <c r="CF1579">
        <v>0.1</v>
      </c>
      <c r="CG1579">
        <v>4608</v>
      </c>
      <c r="CH1579">
        <v>41472</v>
      </c>
      <c r="CI1579">
        <v>414720</v>
      </c>
      <c r="CJ1579">
        <v>456192</v>
      </c>
      <c r="CK1579">
        <v>3564</v>
      </c>
    </row>
    <row r="1580" spans="62:89" x14ac:dyDescent="0.25">
      <c r="BJ1580" s="1" t="s">
        <v>3280</v>
      </c>
      <c r="BK1580" s="1" t="s">
        <v>3281</v>
      </c>
      <c r="BL1580" s="1" t="str">
        <f>VLOOKUP(BK1580,INVENTARIOHABITTA[#All],8,FALSE)</f>
        <v xml:space="preserve">ESTANDAR A </v>
      </c>
      <c r="BO1580" s="1" t="s">
        <v>4483</v>
      </c>
      <c r="BP1580" s="1" t="s">
        <v>9192</v>
      </c>
      <c r="BQ1580" s="1" t="s">
        <v>7638</v>
      </c>
      <c r="BR1580" s="1" t="s">
        <v>7760</v>
      </c>
      <c r="BS1580" s="1" t="s">
        <v>23</v>
      </c>
      <c r="BT1580">
        <v>112</v>
      </c>
      <c r="BU1580" s="1" t="s">
        <v>7</v>
      </c>
      <c r="BV1580" s="1" t="s">
        <v>1961</v>
      </c>
      <c r="BW1580">
        <v>128</v>
      </c>
      <c r="BX1580" s="1" t="s">
        <v>8292</v>
      </c>
      <c r="BY1580">
        <v>4800</v>
      </c>
      <c r="BZ1580">
        <v>614400</v>
      </c>
      <c r="CA1580">
        <v>0.25</v>
      </c>
      <c r="CB1580">
        <v>3600</v>
      </c>
      <c r="CC1580">
        <v>460800</v>
      </c>
      <c r="CD1580">
        <v>0.1</v>
      </c>
      <c r="CE1580">
        <v>46080</v>
      </c>
      <c r="CF1580">
        <v>0.1</v>
      </c>
      <c r="CG1580">
        <v>4608</v>
      </c>
      <c r="CH1580">
        <v>41472</v>
      </c>
      <c r="CI1580">
        <v>414720</v>
      </c>
      <c r="CJ1580">
        <v>456192</v>
      </c>
      <c r="CK1580">
        <v>3564</v>
      </c>
    </row>
    <row r="1581" spans="62:89" x14ac:dyDescent="0.25">
      <c r="BJ1581" s="1" t="s">
        <v>3282</v>
      </c>
      <c r="BK1581" s="1" t="s">
        <v>3283</v>
      </c>
      <c r="BL1581" s="1" t="str">
        <f>VLOOKUP(BK1581,INVENTARIOHABITTA[#All],8,FALSE)</f>
        <v xml:space="preserve">ESTANDAR A </v>
      </c>
      <c r="BO1581" s="1" t="s">
        <v>4485</v>
      </c>
      <c r="BP1581" s="1" t="s">
        <v>9193</v>
      </c>
      <c r="BQ1581" s="1" t="s">
        <v>7638</v>
      </c>
      <c r="BR1581" s="1" t="s">
        <v>7760</v>
      </c>
      <c r="BS1581" s="1" t="s">
        <v>23</v>
      </c>
      <c r="BT1581">
        <v>113</v>
      </c>
      <c r="BU1581" s="1" t="s">
        <v>7</v>
      </c>
      <c r="BV1581" s="1" t="s">
        <v>1961</v>
      </c>
      <c r="BW1581">
        <v>128</v>
      </c>
      <c r="BX1581" s="1" t="s">
        <v>8292</v>
      </c>
      <c r="BY1581">
        <v>4800</v>
      </c>
      <c r="BZ1581">
        <v>614400</v>
      </c>
      <c r="CA1581">
        <v>0.25</v>
      </c>
      <c r="CB1581">
        <v>3600</v>
      </c>
      <c r="CC1581">
        <v>460800</v>
      </c>
      <c r="CD1581">
        <v>0.1</v>
      </c>
      <c r="CE1581">
        <v>46080</v>
      </c>
      <c r="CF1581">
        <v>0.1</v>
      </c>
      <c r="CG1581">
        <v>4608</v>
      </c>
      <c r="CH1581">
        <v>41472</v>
      </c>
      <c r="CI1581">
        <v>414720</v>
      </c>
      <c r="CJ1581">
        <v>456192</v>
      </c>
      <c r="CK1581">
        <v>3564</v>
      </c>
    </row>
    <row r="1582" spans="62:89" x14ac:dyDescent="0.25">
      <c r="BJ1582" s="1" t="s">
        <v>3284</v>
      </c>
      <c r="BK1582" s="1" t="s">
        <v>3285</v>
      </c>
      <c r="BL1582" s="1" t="str">
        <f>VLOOKUP(BK1582,INVENTARIOHABITTA[#All],8,FALSE)</f>
        <v xml:space="preserve">ESTANDAR A </v>
      </c>
      <c r="BO1582" s="1" t="s">
        <v>4487</v>
      </c>
      <c r="BP1582" s="1" t="s">
        <v>9194</v>
      </c>
      <c r="BQ1582" s="1" t="s">
        <v>7638</v>
      </c>
      <c r="BR1582" s="1" t="s">
        <v>7760</v>
      </c>
      <c r="BS1582" s="1" t="s">
        <v>23</v>
      </c>
      <c r="BT1582">
        <v>114</v>
      </c>
      <c r="BU1582" s="1" t="s">
        <v>7</v>
      </c>
      <c r="BV1582" s="1" t="s">
        <v>146</v>
      </c>
      <c r="BW1582">
        <v>148.96</v>
      </c>
      <c r="BX1582" s="1" t="s">
        <v>8292</v>
      </c>
      <c r="BY1582">
        <v>5029</v>
      </c>
      <c r="BZ1582">
        <v>749119.84000000008</v>
      </c>
      <c r="CA1582">
        <v>0.2</v>
      </c>
      <c r="CB1582">
        <v>4023.2</v>
      </c>
      <c r="CC1582">
        <v>599295.87199999997</v>
      </c>
      <c r="CD1582">
        <v>0.1</v>
      </c>
      <c r="CE1582">
        <v>59929.587200000002</v>
      </c>
      <c r="CF1582">
        <v>0.1</v>
      </c>
      <c r="CG1582">
        <v>5992.9587200000005</v>
      </c>
      <c r="CH1582">
        <v>53936.628479999999</v>
      </c>
      <c r="CI1582">
        <v>539366.28480000002</v>
      </c>
      <c r="CJ1582">
        <v>593302.91327999998</v>
      </c>
      <c r="CK1582">
        <v>3982.9679999999998</v>
      </c>
    </row>
    <row r="1583" spans="62:89" x14ac:dyDescent="0.25">
      <c r="BJ1583" s="1" t="s">
        <v>3286</v>
      </c>
      <c r="BK1583" s="1" t="s">
        <v>3287</v>
      </c>
      <c r="BL1583" s="1" t="str">
        <f>VLOOKUP(BK1583,INVENTARIOHABITTA[#All],8,FALSE)</f>
        <v xml:space="preserve">ESTANDAR A </v>
      </c>
      <c r="BO1583" s="1" t="s">
        <v>4489</v>
      </c>
      <c r="BP1583" s="1" t="s">
        <v>9195</v>
      </c>
      <c r="BQ1583" s="1" t="s">
        <v>7638</v>
      </c>
      <c r="BR1583" s="1" t="s">
        <v>7760</v>
      </c>
      <c r="BS1583" s="1" t="s">
        <v>24</v>
      </c>
      <c r="BT1583">
        <v>1</v>
      </c>
      <c r="BU1583" s="1" t="s">
        <v>7</v>
      </c>
      <c r="BV1583" s="1" t="s">
        <v>146</v>
      </c>
      <c r="BW1583">
        <v>128</v>
      </c>
      <c r="BX1583" s="1" t="s">
        <v>8292</v>
      </c>
      <c r="BY1583">
        <v>5029</v>
      </c>
      <c r="BZ1583">
        <v>643712</v>
      </c>
      <c r="CA1583">
        <v>0.2</v>
      </c>
      <c r="CB1583">
        <v>4023.2</v>
      </c>
      <c r="CC1583">
        <v>514969.59999999998</v>
      </c>
      <c r="CD1583">
        <v>0.1</v>
      </c>
      <c r="CE1583">
        <v>51496.959999999999</v>
      </c>
      <c r="CF1583">
        <v>0.1</v>
      </c>
      <c r="CG1583">
        <v>5149.6959999999999</v>
      </c>
      <c r="CH1583">
        <v>46347.263999999996</v>
      </c>
      <c r="CI1583">
        <v>463472.63999999996</v>
      </c>
      <c r="CJ1583">
        <v>509819.90399999998</v>
      </c>
      <c r="CK1583">
        <v>3982.9679999999998</v>
      </c>
    </row>
    <row r="1584" spans="62:89" x14ac:dyDescent="0.25">
      <c r="BJ1584" s="1" t="s">
        <v>3288</v>
      </c>
      <c r="BK1584" s="1" t="s">
        <v>3289</v>
      </c>
      <c r="BL1584" s="1" t="str">
        <f>VLOOKUP(BK1584,INVENTARIOHABITTA[#All],8,FALSE)</f>
        <v xml:space="preserve">ESTANDAR A </v>
      </c>
      <c r="BO1584" s="1" t="s">
        <v>4491</v>
      </c>
      <c r="BP1584" s="1" t="s">
        <v>9196</v>
      </c>
      <c r="BQ1584" s="1" t="s">
        <v>7638</v>
      </c>
      <c r="BR1584" s="1" t="s">
        <v>7760</v>
      </c>
      <c r="BS1584" s="1" t="s">
        <v>24</v>
      </c>
      <c r="BT1584">
        <v>2</v>
      </c>
      <c r="BU1584" s="1" t="s">
        <v>7</v>
      </c>
      <c r="BV1584" s="1" t="s">
        <v>1961</v>
      </c>
      <c r="BW1584">
        <v>128</v>
      </c>
      <c r="BX1584" s="1" t="s">
        <v>8292</v>
      </c>
      <c r="BY1584">
        <v>4800</v>
      </c>
      <c r="BZ1584">
        <v>614400</v>
      </c>
      <c r="CA1584">
        <v>0.25</v>
      </c>
      <c r="CB1584">
        <v>3600</v>
      </c>
      <c r="CC1584">
        <v>460800</v>
      </c>
      <c r="CD1584">
        <v>0.1</v>
      </c>
      <c r="CE1584">
        <v>46080</v>
      </c>
      <c r="CF1584">
        <v>0.1</v>
      </c>
      <c r="CG1584">
        <v>4608</v>
      </c>
      <c r="CH1584">
        <v>41472</v>
      </c>
      <c r="CI1584">
        <v>414720</v>
      </c>
      <c r="CJ1584">
        <v>456192</v>
      </c>
      <c r="CK1584">
        <v>3564</v>
      </c>
    </row>
    <row r="1585" spans="62:89" x14ac:dyDescent="0.25">
      <c r="BJ1585" s="1" t="s">
        <v>3290</v>
      </c>
      <c r="BK1585" s="1" t="s">
        <v>3291</v>
      </c>
      <c r="BL1585" s="1" t="str">
        <f>VLOOKUP(BK1585,INVENTARIOHABITTA[#All],8,FALSE)</f>
        <v xml:space="preserve">ESTANDAR A </v>
      </c>
      <c r="BO1585" s="1" t="s">
        <v>4493</v>
      </c>
      <c r="BP1585" s="1" t="s">
        <v>9197</v>
      </c>
      <c r="BQ1585" s="1" t="s">
        <v>7638</v>
      </c>
      <c r="BR1585" s="1" t="s">
        <v>7760</v>
      </c>
      <c r="BS1585" s="1" t="s">
        <v>24</v>
      </c>
      <c r="BT1585">
        <v>3</v>
      </c>
      <c r="BU1585" s="1" t="s">
        <v>7</v>
      </c>
      <c r="BV1585" s="1" t="s">
        <v>1961</v>
      </c>
      <c r="BW1585">
        <v>128</v>
      </c>
      <c r="BX1585" s="1" t="s">
        <v>8496</v>
      </c>
      <c r="BY1585">
        <v>5040</v>
      </c>
      <c r="BZ1585">
        <v>645120</v>
      </c>
      <c r="CA1585">
        <v>0.27</v>
      </c>
      <c r="CB1585">
        <v>3679.2</v>
      </c>
      <c r="CC1585">
        <v>470937.59999999998</v>
      </c>
      <c r="CD1585">
        <v>0.1</v>
      </c>
      <c r="CE1585">
        <v>47093.760000000002</v>
      </c>
      <c r="CF1585">
        <v>0.19</v>
      </c>
      <c r="CG1585">
        <v>8947.8144000000011</v>
      </c>
      <c r="CH1585">
        <v>38145.945599999999</v>
      </c>
      <c r="CI1585">
        <v>423843.83999999997</v>
      </c>
      <c r="CJ1585">
        <v>461989.78559999994</v>
      </c>
      <c r="CK1585">
        <v>3609.2951999999996</v>
      </c>
    </row>
    <row r="1586" spans="62:89" x14ac:dyDescent="0.25">
      <c r="BJ1586" s="1" t="s">
        <v>3292</v>
      </c>
      <c r="BK1586" s="1" t="s">
        <v>3293</v>
      </c>
      <c r="BL1586" s="1" t="str">
        <f>VLOOKUP(BK1586,INVENTARIOHABITTA[#All],8,FALSE)</f>
        <v xml:space="preserve">ESTANDAR A </v>
      </c>
      <c r="BO1586" s="1" t="s">
        <v>4495</v>
      </c>
      <c r="BP1586" s="1" t="s">
        <v>9198</v>
      </c>
      <c r="BQ1586" s="1" t="s">
        <v>7638</v>
      </c>
      <c r="BR1586" s="1" t="s">
        <v>7760</v>
      </c>
      <c r="BS1586" s="1" t="s">
        <v>24</v>
      </c>
      <c r="BT1586">
        <v>4</v>
      </c>
      <c r="BU1586" s="1" t="s">
        <v>7</v>
      </c>
      <c r="BV1586" s="1" t="s">
        <v>1961</v>
      </c>
      <c r="BW1586">
        <v>128</v>
      </c>
      <c r="BX1586" s="1" t="s">
        <v>8292</v>
      </c>
      <c r="BY1586">
        <v>4800</v>
      </c>
      <c r="BZ1586">
        <v>614400</v>
      </c>
      <c r="CA1586">
        <v>0.25</v>
      </c>
      <c r="CB1586">
        <v>3600</v>
      </c>
      <c r="CC1586">
        <v>460800</v>
      </c>
      <c r="CD1586">
        <v>0.1</v>
      </c>
      <c r="CE1586">
        <v>46080</v>
      </c>
      <c r="CF1586">
        <v>0.1</v>
      </c>
      <c r="CG1586">
        <v>4608</v>
      </c>
      <c r="CH1586">
        <v>41472</v>
      </c>
      <c r="CI1586">
        <v>414720</v>
      </c>
      <c r="CJ1586">
        <v>456192</v>
      </c>
      <c r="CK1586">
        <v>3564</v>
      </c>
    </row>
    <row r="1587" spans="62:89" x14ac:dyDescent="0.25">
      <c r="BJ1587" s="1" t="s">
        <v>3294</v>
      </c>
      <c r="BK1587" s="1" t="s">
        <v>3295</v>
      </c>
      <c r="BL1587" s="1" t="str">
        <f>VLOOKUP(BK1587,INVENTARIOHABITTA[#All],8,FALSE)</f>
        <v xml:space="preserve">ESTANDAR A </v>
      </c>
      <c r="BO1587" s="1" t="s">
        <v>4497</v>
      </c>
      <c r="BP1587" s="1" t="s">
        <v>9199</v>
      </c>
      <c r="BQ1587" s="1" t="s">
        <v>7638</v>
      </c>
      <c r="BR1587" s="1" t="s">
        <v>7760</v>
      </c>
      <c r="BS1587" s="1" t="s">
        <v>24</v>
      </c>
      <c r="BT1587">
        <v>5</v>
      </c>
      <c r="BU1587" s="1" t="s">
        <v>7</v>
      </c>
      <c r="BV1587" s="1" t="s">
        <v>1961</v>
      </c>
      <c r="BW1587">
        <v>128</v>
      </c>
      <c r="BX1587" s="1" t="s">
        <v>8292</v>
      </c>
      <c r="BY1587">
        <v>4800</v>
      </c>
      <c r="BZ1587">
        <v>614400</v>
      </c>
      <c r="CA1587">
        <v>0.25</v>
      </c>
      <c r="CB1587">
        <v>3600</v>
      </c>
      <c r="CC1587">
        <v>460800</v>
      </c>
      <c r="CD1587">
        <v>0.1</v>
      </c>
      <c r="CE1587">
        <v>46080</v>
      </c>
      <c r="CF1587">
        <v>0.2</v>
      </c>
      <c r="CG1587">
        <v>9216</v>
      </c>
      <c r="CH1587">
        <v>36864</v>
      </c>
      <c r="CI1587">
        <v>414720</v>
      </c>
      <c r="CJ1587">
        <v>451584</v>
      </c>
      <c r="CK1587">
        <v>3528</v>
      </c>
    </row>
    <row r="1588" spans="62:89" x14ac:dyDescent="0.25">
      <c r="BJ1588" s="1" t="s">
        <v>3296</v>
      </c>
      <c r="BK1588" s="1" t="s">
        <v>3297</v>
      </c>
      <c r="BL1588" s="1" t="str">
        <f>VLOOKUP(BK1588,INVENTARIOHABITTA[#All],8,FALSE)</f>
        <v xml:space="preserve">ESTANDAR A </v>
      </c>
      <c r="BO1588" s="1" t="s">
        <v>4499</v>
      </c>
      <c r="BP1588" s="1" t="s">
        <v>9200</v>
      </c>
      <c r="BQ1588" s="1" t="s">
        <v>7638</v>
      </c>
      <c r="BR1588" s="1" t="s">
        <v>7760</v>
      </c>
      <c r="BS1588" s="1" t="s">
        <v>24</v>
      </c>
      <c r="BT1588">
        <v>6</v>
      </c>
      <c r="BU1588" s="1" t="s">
        <v>7</v>
      </c>
      <c r="BV1588" s="1" t="s">
        <v>1961</v>
      </c>
      <c r="BW1588">
        <v>128</v>
      </c>
      <c r="BX1588" s="1" t="s">
        <v>8292</v>
      </c>
      <c r="BY1588">
        <v>4800</v>
      </c>
      <c r="BZ1588">
        <v>614400</v>
      </c>
      <c r="CA1588">
        <v>0.25</v>
      </c>
      <c r="CB1588">
        <v>3600</v>
      </c>
      <c r="CC1588">
        <v>460800</v>
      </c>
      <c r="CD1588">
        <v>0.1</v>
      </c>
      <c r="CE1588">
        <v>46080</v>
      </c>
      <c r="CF1588">
        <v>0.1</v>
      </c>
      <c r="CG1588">
        <v>4608</v>
      </c>
      <c r="CH1588">
        <v>41472</v>
      </c>
      <c r="CI1588">
        <v>414720</v>
      </c>
      <c r="CJ1588">
        <v>456192</v>
      </c>
      <c r="CK1588">
        <v>3564</v>
      </c>
    </row>
    <row r="1589" spans="62:89" x14ac:dyDescent="0.25">
      <c r="BJ1589" s="1" t="s">
        <v>3298</v>
      </c>
      <c r="BK1589" s="1" t="s">
        <v>3299</v>
      </c>
      <c r="BL1589" s="1" t="str">
        <f>VLOOKUP(BK1589,INVENTARIOHABITTA[#All],8,FALSE)</f>
        <v xml:space="preserve">ESTANDAR A </v>
      </c>
      <c r="BO1589" s="1" t="s">
        <v>4501</v>
      </c>
      <c r="BP1589" s="1" t="s">
        <v>9201</v>
      </c>
      <c r="BQ1589" s="1" t="s">
        <v>7638</v>
      </c>
      <c r="BR1589" s="1" t="s">
        <v>7760</v>
      </c>
      <c r="BS1589" s="1" t="s">
        <v>24</v>
      </c>
      <c r="BT1589">
        <v>7</v>
      </c>
      <c r="BU1589" s="1" t="s">
        <v>7</v>
      </c>
      <c r="BV1589" s="1" t="s">
        <v>1961</v>
      </c>
      <c r="BW1589">
        <v>128</v>
      </c>
      <c r="BX1589" s="1" t="s">
        <v>7642</v>
      </c>
      <c r="BY1589">
        <v>5770.3</v>
      </c>
      <c r="BZ1589">
        <v>738598.40000000002</v>
      </c>
      <c r="CA1589">
        <v>0.3</v>
      </c>
      <c r="CB1589">
        <v>4039.21</v>
      </c>
      <c r="CC1589">
        <v>517018.88</v>
      </c>
      <c r="CD1589">
        <v>0.1</v>
      </c>
      <c r="CE1589">
        <v>51701.888000000006</v>
      </c>
      <c r="CF1589">
        <v>0.1</v>
      </c>
      <c r="CG1589">
        <v>5170.1888000000008</v>
      </c>
      <c r="CH1589">
        <v>46531.699200000003</v>
      </c>
      <c r="CI1589">
        <v>465316.99199999997</v>
      </c>
      <c r="CJ1589">
        <v>511848.6912</v>
      </c>
      <c r="CK1589">
        <v>3998.8179</v>
      </c>
    </row>
    <row r="1590" spans="62:89" x14ac:dyDescent="0.25">
      <c r="BJ1590" s="1" t="s">
        <v>3300</v>
      </c>
      <c r="BK1590" s="1" t="s">
        <v>3301</v>
      </c>
      <c r="BL1590" s="1" t="str">
        <f>VLOOKUP(BK1590,INVENTARIOHABITTA[#All],8,FALSE)</f>
        <v xml:space="preserve">ESTANDAR A </v>
      </c>
      <c r="BP1590" s="1" t="s">
        <v>9201</v>
      </c>
      <c r="BQ1590" s="1" t="s">
        <v>7638</v>
      </c>
      <c r="BR1590" s="1" t="s">
        <v>7760</v>
      </c>
      <c r="BS1590" s="1" t="s">
        <v>24</v>
      </c>
      <c r="BT1590">
        <v>7</v>
      </c>
      <c r="BU1590" s="1" t="s">
        <v>7</v>
      </c>
      <c r="BV1590" s="1" t="s">
        <v>1961</v>
      </c>
      <c r="BW1590">
        <v>128</v>
      </c>
      <c r="BX1590" s="1" t="s">
        <v>8292</v>
      </c>
      <c r="BY1590">
        <v>4800</v>
      </c>
      <c r="BZ1590">
        <v>614400</v>
      </c>
      <c r="CA1590">
        <v>0.25</v>
      </c>
      <c r="CB1590">
        <v>3600</v>
      </c>
      <c r="CC1590">
        <v>460800</v>
      </c>
      <c r="CD1590">
        <v>0.1</v>
      </c>
      <c r="CE1590">
        <v>46080</v>
      </c>
      <c r="CF1590">
        <v>0</v>
      </c>
      <c r="CG1590">
        <v>0</v>
      </c>
      <c r="CH1590">
        <v>46080</v>
      </c>
      <c r="CI1590">
        <v>414720</v>
      </c>
      <c r="CJ1590">
        <v>460800</v>
      </c>
      <c r="CK1590">
        <v>3600</v>
      </c>
    </row>
    <row r="1591" spans="62:89" x14ac:dyDescent="0.25">
      <c r="BJ1591" s="1" t="s">
        <v>3302</v>
      </c>
      <c r="BK1591" s="1" t="s">
        <v>3303</v>
      </c>
      <c r="BL1591" s="1" t="str">
        <f>VLOOKUP(BK1591,INVENTARIOHABITTA[#All],8,FALSE)</f>
        <v xml:space="preserve">ESTANDAR A </v>
      </c>
      <c r="BO1591" s="1" t="s">
        <v>4503</v>
      </c>
      <c r="BP1591" s="1" t="s">
        <v>9202</v>
      </c>
      <c r="BQ1591" s="1" t="s">
        <v>7638</v>
      </c>
      <c r="BR1591" s="1" t="s">
        <v>7760</v>
      </c>
      <c r="BS1591" s="1" t="s">
        <v>24</v>
      </c>
      <c r="BT1591">
        <v>8</v>
      </c>
      <c r="BU1591" s="1" t="s">
        <v>7</v>
      </c>
      <c r="BV1591" s="1" t="s">
        <v>1961</v>
      </c>
      <c r="BW1591">
        <v>128</v>
      </c>
      <c r="BX1591" s="1" t="s">
        <v>8292</v>
      </c>
      <c r="BY1591">
        <v>4800</v>
      </c>
      <c r="BZ1591">
        <v>614400</v>
      </c>
      <c r="CA1591">
        <v>0.25</v>
      </c>
      <c r="CB1591">
        <v>3600</v>
      </c>
      <c r="CC1591">
        <v>460800</v>
      </c>
      <c r="CD1591">
        <v>0.1</v>
      </c>
      <c r="CE1591">
        <v>46080</v>
      </c>
      <c r="CF1591">
        <v>0.1</v>
      </c>
      <c r="CG1591">
        <v>4608</v>
      </c>
      <c r="CH1591">
        <v>41472</v>
      </c>
      <c r="CI1591">
        <v>414720</v>
      </c>
      <c r="CJ1591">
        <v>456192</v>
      </c>
      <c r="CK1591">
        <v>3564</v>
      </c>
    </row>
    <row r="1592" spans="62:89" x14ac:dyDescent="0.25">
      <c r="BJ1592" s="1" t="s">
        <v>3304</v>
      </c>
      <c r="BK1592" s="1" t="s">
        <v>3305</v>
      </c>
      <c r="BL1592" s="1" t="str">
        <f>VLOOKUP(BK1592,INVENTARIOHABITTA[#All],8,FALSE)</f>
        <v xml:space="preserve">ESTANDAR A </v>
      </c>
      <c r="BO1592" s="1" t="s">
        <v>4505</v>
      </c>
      <c r="BP1592" s="1" t="s">
        <v>9203</v>
      </c>
      <c r="BQ1592" s="1" t="s">
        <v>7638</v>
      </c>
      <c r="BR1592" s="1" t="s">
        <v>7760</v>
      </c>
      <c r="BS1592" s="1" t="s">
        <v>24</v>
      </c>
      <c r="BT1592">
        <v>9</v>
      </c>
      <c r="BU1592" s="1" t="s">
        <v>7</v>
      </c>
      <c r="BV1592" s="1" t="s">
        <v>1961</v>
      </c>
      <c r="BW1592">
        <v>128</v>
      </c>
      <c r="BX1592" s="1" t="s">
        <v>8496</v>
      </c>
      <c r="BY1592">
        <v>5040</v>
      </c>
      <c r="BZ1592">
        <v>645120</v>
      </c>
      <c r="CA1592">
        <v>0.27</v>
      </c>
      <c r="CB1592">
        <v>3679.2</v>
      </c>
      <c r="CC1592">
        <v>470937.59999999998</v>
      </c>
      <c r="CD1592">
        <v>0.1</v>
      </c>
      <c r="CE1592">
        <v>47093.760000000002</v>
      </c>
      <c r="CF1592">
        <v>0.19</v>
      </c>
      <c r="CG1592">
        <v>8947.8144000000011</v>
      </c>
      <c r="CH1592">
        <v>38145.945599999999</v>
      </c>
      <c r="CI1592">
        <v>423843.83999999997</v>
      </c>
      <c r="CJ1592">
        <v>461989.78559999994</v>
      </c>
      <c r="CK1592">
        <v>3609.2951999999996</v>
      </c>
    </row>
    <row r="1593" spans="62:89" x14ac:dyDescent="0.25">
      <c r="BJ1593" s="1" t="s">
        <v>3306</v>
      </c>
      <c r="BK1593" s="1" t="s">
        <v>3307</v>
      </c>
      <c r="BL1593" s="1" t="str">
        <f>VLOOKUP(BK1593,INVENTARIOHABITTA[#All],8,FALSE)</f>
        <v xml:space="preserve">ESTANDAR A </v>
      </c>
      <c r="BO1593" s="1" t="s">
        <v>4507</v>
      </c>
      <c r="BP1593" s="1" t="s">
        <v>9204</v>
      </c>
      <c r="BQ1593" s="1" t="s">
        <v>7638</v>
      </c>
      <c r="BR1593" s="1" t="s">
        <v>7760</v>
      </c>
      <c r="BS1593" s="1" t="s">
        <v>24</v>
      </c>
      <c r="BT1593">
        <v>10</v>
      </c>
      <c r="BU1593" s="1" t="s">
        <v>7</v>
      </c>
      <c r="BV1593" s="1" t="s">
        <v>1961</v>
      </c>
      <c r="BW1593">
        <v>128</v>
      </c>
      <c r="BX1593" s="1" t="s">
        <v>8292</v>
      </c>
      <c r="BY1593">
        <v>4800</v>
      </c>
      <c r="BZ1593">
        <v>614400</v>
      </c>
      <c r="CA1593">
        <v>0.25</v>
      </c>
      <c r="CB1593">
        <v>3600</v>
      </c>
      <c r="CC1593">
        <v>460800</v>
      </c>
      <c r="CD1593">
        <v>0.1</v>
      </c>
      <c r="CE1593">
        <v>46080</v>
      </c>
      <c r="CF1593">
        <v>0.1</v>
      </c>
      <c r="CG1593">
        <v>4608</v>
      </c>
      <c r="CH1593">
        <v>41472</v>
      </c>
      <c r="CI1593">
        <v>414720</v>
      </c>
      <c r="CJ1593">
        <v>456192</v>
      </c>
      <c r="CK1593">
        <v>3564</v>
      </c>
    </row>
    <row r="1594" spans="62:89" x14ac:dyDescent="0.25">
      <c r="BJ1594" s="1" t="s">
        <v>3308</v>
      </c>
      <c r="BK1594" s="1" t="s">
        <v>3309</v>
      </c>
      <c r="BL1594" s="1" t="str">
        <f>VLOOKUP(BK1594,INVENTARIOHABITTA[#All],8,FALSE)</f>
        <v xml:space="preserve">ESTANDAR A </v>
      </c>
      <c r="BO1594" s="1" t="s">
        <v>4509</v>
      </c>
      <c r="BP1594" s="1" t="s">
        <v>9205</v>
      </c>
      <c r="BQ1594" s="1" t="s">
        <v>7638</v>
      </c>
      <c r="BR1594" s="1" t="s">
        <v>7760</v>
      </c>
      <c r="BS1594" s="1" t="s">
        <v>24</v>
      </c>
      <c r="BT1594">
        <v>11</v>
      </c>
      <c r="BU1594" s="1" t="s">
        <v>7</v>
      </c>
      <c r="BV1594" s="1" t="s">
        <v>1961</v>
      </c>
      <c r="BW1594">
        <v>128</v>
      </c>
      <c r="BX1594" s="1" t="s">
        <v>8292</v>
      </c>
      <c r="BY1594">
        <v>4800</v>
      </c>
      <c r="BZ1594">
        <v>614400</v>
      </c>
      <c r="CA1594">
        <v>0.25</v>
      </c>
      <c r="CB1594">
        <v>3600</v>
      </c>
      <c r="CC1594">
        <v>460800</v>
      </c>
      <c r="CD1594">
        <v>0.1</v>
      </c>
      <c r="CE1594">
        <v>46080</v>
      </c>
      <c r="CF1594">
        <v>0.1</v>
      </c>
      <c r="CG1594">
        <v>4608</v>
      </c>
      <c r="CH1594">
        <v>41472</v>
      </c>
      <c r="CI1594">
        <v>414720</v>
      </c>
      <c r="CJ1594">
        <v>456192</v>
      </c>
      <c r="CK1594">
        <v>3564</v>
      </c>
    </row>
    <row r="1595" spans="62:89" x14ac:dyDescent="0.25">
      <c r="BJ1595" s="1" t="s">
        <v>3310</v>
      </c>
      <c r="BK1595" s="1" t="s">
        <v>3311</v>
      </c>
      <c r="BL1595" s="1" t="str">
        <f>VLOOKUP(BK1595,INVENTARIOHABITTA[#All],8,FALSE)</f>
        <v>PREMIUM A</v>
      </c>
      <c r="BO1595" s="1" t="s">
        <v>4511</v>
      </c>
      <c r="BP1595" s="1" t="s">
        <v>9206</v>
      </c>
      <c r="BQ1595" s="1" t="s">
        <v>7638</v>
      </c>
      <c r="BR1595" s="1" t="s">
        <v>7760</v>
      </c>
      <c r="BS1595" s="1" t="s">
        <v>24</v>
      </c>
      <c r="BT1595">
        <v>12</v>
      </c>
      <c r="BU1595" s="1" t="s">
        <v>7</v>
      </c>
      <c r="BV1595" s="1" t="s">
        <v>1961</v>
      </c>
      <c r="BW1595">
        <v>128</v>
      </c>
      <c r="BX1595" s="1" t="s">
        <v>46</v>
      </c>
      <c r="BY1595">
        <v>6060</v>
      </c>
      <c r="BZ1595">
        <v>775680</v>
      </c>
      <c r="CA1595">
        <v>0.25</v>
      </c>
      <c r="CB1595">
        <v>4545</v>
      </c>
      <c r="CC1595">
        <v>581760</v>
      </c>
      <c r="CD1595">
        <v>0.1</v>
      </c>
      <c r="CE1595">
        <v>58176</v>
      </c>
      <c r="CF1595">
        <v>0.1</v>
      </c>
      <c r="CG1595">
        <v>5817.6</v>
      </c>
      <c r="CH1595">
        <v>52358.400000000001</v>
      </c>
      <c r="CI1595">
        <v>523584</v>
      </c>
      <c r="CJ1595">
        <v>575942.40000000002</v>
      </c>
      <c r="CK1595">
        <v>4499.55</v>
      </c>
    </row>
    <row r="1596" spans="62:89" x14ac:dyDescent="0.25">
      <c r="BJ1596" s="1" t="s">
        <v>3312</v>
      </c>
      <c r="BK1596" s="1" t="s">
        <v>3313</v>
      </c>
      <c r="BL1596" s="1" t="str">
        <f>VLOOKUP(BK1596,INVENTARIOHABITTA[#All],8,FALSE)</f>
        <v>PREMIUM A</v>
      </c>
      <c r="BP1596" s="1" t="s">
        <v>9206</v>
      </c>
      <c r="BQ1596" s="1" t="s">
        <v>7638</v>
      </c>
      <c r="BR1596" s="1" t="s">
        <v>7760</v>
      </c>
      <c r="BS1596" s="1" t="s">
        <v>24</v>
      </c>
      <c r="BT1596">
        <v>12</v>
      </c>
      <c r="BU1596" s="1" t="s">
        <v>7</v>
      </c>
      <c r="BV1596" s="1" t="s">
        <v>1961</v>
      </c>
      <c r="BW1596">
        <v>128</v>
      </c>
      <c r="BX1596" s="1" t="s">
        <v>8292</v>
      </c>
      <c r="BY1596">
        <v>4800</v>
      </c>
      <c r="BZ1596">
        <v>614400</v>
      </c>
      <c r="CA1596">
        <v>0.25</v>
      </c>
      <c r="CB1596">
        <v>3600</v>
      </c>
      <c r="CC1596">
        <v>460800</v>
      </c>
      <c r="CD1596">
        <v>0.1</v>
      </c>
      <c r="CE1596">
        <v>46080</v>
      </c>
      <c r="CF1596">
        <v>0.1</v>
      </c>
      <c r="CG1596">
        <v>4608</v>
      </c>
      <c r="CH1596">
        <v>41472</v>
      </c>
      <c r="CI1596">
        <v>414720</v>
      </c>
      <c r="CJ1596">
        <v>456192</v>
      </c>
      <c r="CK1596">
        <v>3564</v>
      </c>
    </row>
    <row r="1597" spans="62:89" x14ac:dyDescent="0.25">
      <c r="BJ1597" s="1" t="s">
        <v>3314</v>
      </c>
      <c r="BK1597" s="1" t="s">
        <v>3315</v>
      </c>
      <c r="BL1597" s="1" t="str">
        <f>VLOOKUP(BK1597,INVENTARIOHABITTA[#All],8,FALSE)</f>
        <v>PREMIUM A</v>
      </c>
      <c r="BO1597" s="1" t="s">
        <v>4513</v>
      </c>
      <c r="BP1597" s="1" t="s">
        <v>9207</v>
      </c>
      <c r="BQ1597" s="1" t="s">
        <v>7638</v>
      </c>
      <c r="BR1597" s="1" t="s">
        <v>7760</v>
      </c>
      <c r="BS1597" s="1" t="s">
        <v>24</v>
      </c>
      <c r="BT1597">
        <v>13</v>
      </c>
      <c r="BU1597" s="1" t="s">
        <v>7</v>
      </c>
      <c r="BV1597" s="1" t="s">
        <v>1961</v>
      </c>
      <c r="BW1597">
        <v>128</v>
      </c>
      <c r="BX1597" s="1" t="s">
        <v>8292</v>
      </c>
      <c r="BY1597">
        <v>4800</v>
      </c>
      <c r="BZ1597">
        <v>614400</v>
      </c>
      <c r="CA1597">
        <v>0.25</v>
      </c>
      <c r="CB1597">
        <v>3600</v>
      </c>
      <c r="CC1597">
        <v>460800</v>
      </c>
      <c r="CD1597">
        <v>0.1</v>
      </c>
      <c r="CE1597">
        <v>280627.20000000001</v>
      </c>
      <c r="CF1597">
        <v>0.15</v>
      </c>
      <c r="CG1597">
        <v>6912</v>
      </c>
      <c r="CH1597">
        <v>273715.20000000001</v>
      </c>
      <c r="CI1597">
        <v>180172.79999999999</v>
      </c>
      <c r="CJ1597">
        <v>453888</v>
      </c>
      <c r="CK1597">
        <v>3546</v>
      </c>
    </row>
    <row r="1598" spans="62:89" x14ac:dyDescent="0.25">
      <c r="BJ1598" s="1" t="s">
        <v>3316</v>
      </c>
      <c r="BK1598" s="1" t="s">
        <v>3317</v>
      </c>
      <c r="BL1598" s="1" t="str">
        <f>VLOOKUP(BK1598,INVENTARIOHABITTA[#All],8,FALSE)</f>
        <v>PREMIUM A</v>
      </c>
      <c r="BO1598" s="1" t="s">
        <v>4515</v>
      </c>
      <c r="BP1598" s="1" t="s">
        <v>9208</v>
      </c>
      <c r="BQ1598" s="1" t="s">
        <v>7638</v>
      </c>
      <c r="BR1598" s="1" t="s">
        <v>7760</v>
      </c>
      <c r="BS1598" s="1" t="s">
        <v>24</v>
      </c>
      <c r="BT1598">
        <v>14</v>
      </c>
      <c r="BU1598" s="1" t="s">
        <v>7</v>
      </c>
      <c r="BV1598" s="1" t="s">
        <v>1961</v>
      </c>
      <c r="BW1598">
        <v>128</v>
      </c>
      <c r="BX1598" s="1" t="s">
        <v>8292</v>
      </c>
      <c r="BY1598">
        <v>4800</v>
      </c>
      <c r="BZ1598">
        <v>614400</v>
      </c>
      <c r="CA1598">
        <v>0.25</v>
      </c>
      <c r="CB1598">
        <v>3600</v>
      </c>
      <c r="CC1598">
        <v>460800</v>
      </c>
      <c r="CD1598">
        <v>0.1</v>
      </c>
      <c r="CE1598">
        <v>46080</v>
      </c>
      <c r="CF1598">
        <v>0.15</v>
      </c>
      <c r="CG1598">
        <v>6912</v>
      </c>
      <c r="CH1598">
        <v>39168</v>
      </c>
      <c r="CI1598">
        <v>414720</v>
      </c>
      <c r="CJ1598">
        <v>453888</v>
      </c>
      <c r="CK1598">
        <v>3546</v>
      </c>
    </row>
    <row r="1599" spans="62:89" x14ac:dyDescent="0.25">
      <c r="BJ1599" s="1" t="s">
        <v>3318</v>
      </c>
      <c r="BK1599" s="1" t="s">
        <v>3319</v>
      </c>
      <c r="BL1599" s="1" t="str">
        <f>VLOOKUP(BK1599,INVENTARIOHABITTA[#All],8,FALSE)</f>
        <v>PREMIUM A</v>
      </c>
      <c r="BO1599" s="1" t="s">
        <v>4517</v>
      </c>
      <c r="BP1599" s="1" t="s">
        <v>9209</v>
      </c>
      <c r="BQ1599" s="1" t="s">
        <v>7638</v>
      </c>
      <c r="BR1599" s="1" t="s">
        <v>7760</v>
      </c>
      <c r="BS1599" s="1" t="s">
        <v>24</v>
      </c>
      <c r="BT1599">
        <v>15</v>
      </c>
      <c r="BU1599" s="1" t="s">
        <v>7</v>
      </c>
      <c r="BV1599" s="1" t="s">
        <v>1961</v>
      </c>
      <c r="BW1599">
        <v>128</v>
      </c>
      <c r="BX1599" s="1" t="s">
        <v>8292</v>
      </c>
      <c r="BY1599">
        <v>4800</v>
      </c>
      <c r="BZ1599">
        <v>614400</v>
      </c>
      <c r="CA1599">
        <v>0.25</v>
      </c>
      <c r="CB1599">
        <v>3600</v>
      </c>
      <c r="CC1599">
        <v>460800</v>
      </c>
      <c r="CD1599">
        <v>0.1</v>
      </c>
      <c r="CE1599">
        <v>46080</v>
      </c>
      <c r="CF1599">
        <v>0.1</v>
      </c>
      <c r="CG1599">
        <v>4608</v>
      </c>
      <c r="CH1599">
        <v>41472</v>
      </c>
      <c r="CI1599">
        <v>414720</v>
      </c>
      <c r="CJ1599">
        <v>456192</v>
      </c>
      <c r="CK1599">
        <v>3564</v>
      </c>
    </row>
    <row r="1600" spans="62:89" x14ac:dyDescent="0.25">
      <c r="BJ1600" s="1" t="s">
        <v>3320</v>
      </c>
      <c r="BK1600" s="1" t="s">
        <v>3321</v>
      </c>
      <c r="BL1600" s="1" t="str">
        <f>VLOOKUP(BK1600,INVENTARIOHABITTA[#All],8,FALSE)</f>
        <v>PREMIUM A</v>
      </c>
      <c r="BO1600" s="1" t="s">
        <v>4519</v>
      </c>
      <c r="BP1600" s="1" t="s">
        <v>9210</v>
      </c>
      <c r="BQ1600" s="1" t="s">
        <v>7638</v>
      </c>
      <c r="BR1600" s="1" t="s">
        <v>7760</v>
      </c>
      <c r="BS1600" s="1" t="s">
        <v>24</v>
      </c>
      <c r="BT1600">
        <v>16</v>
      </c>
      <c r="BU1600" s="1" t="s">
        <v>7</v>
      </c>
      <c r="BV1600" s="1" t="s">
        <v>1961</v>
      </c>
      <c r="BW1600">
        <v>128</v>
      </c>
      <c r="BX1600" s="1" t="s">
        <v>8292</v>
      </c>
      <c r="BY1600">
        <v>4800</v>
      </c>
      <c r="BZ1600">
        <v>614400</v>
      </c>
      <c r="CA1600">
        <v>0.25</v>
      </c>
      <c r="CB1600">
        <v>3600</v>
      </c>
      <c r="CC1600">
        <v>460800</v>
      </c>
      <c r="CD1600">
        <v>0.1</v>
      </c>
      <c r="CE1600">
        <v>46080</v>
      </c>
      <c r="CF1600">
        <v>0</v>
      </c>
      <c r="CG1600">
        <v>0</v>
      </c>
      <c r="CH1600">
        <v>46080</v>
      </c>
      <c r="CI1600">
        <v>414720</v>
      </c>
      <c r="CJ1600">
        <v>460800</v>
      </c>
      <c r="CK1600">
        <v>3600</v>
      </c>
    </row>
    <row r="1601" spans="62:89" x14ac:dyDescent="0.25">
      <c r="BJ1601" s="1" t="s">
        <v>3322</v>
      </c>
      <c r="BK1601" s="1" t="s">
        <v>3323</v>
      </c>
      <c r="BL1601" s="1" t="str">
        <f>VLOOKUP(BK1601,INVENTARIOHABITTA[#All],8,FALSE)</f>
        <v>PREMIUM A</v>
      </c>
      <c r="BO1601" s="1" t="s">
        <v>4521</v>
      </c>
      <c r="BP1601" s="1" t="s">
        <v>9211</v>
      </c>
      <c r="BQ1601" s="1" t="s">
        <v>7638</v>
      </c>
      <c r="BR1601" s="1" t="s">
        <v>7760</v>
      </c>
      <c r="BS1601" s="1" t="s">
        <v>24</v>
      </c>
      <c r="BT1601">
        <v>17</v>
      </c>
      <c r="BU1601" s="1" t="s">
        <v>7</v>
      </c>
      <c r="BV1601" s="1" t="s">
        <v>1961</v>
      </c>
      <c r="BW1601">
        <v>128</v>
      </c>
      <c r="BX1601" s="1" t="s">
        <v>8292</v>
      </c>
      <c r="BY1601">
        <v>4800</v>
      </c>
      <c r="BZ1601">
        <v>614400</v>
      </c>
      <c r="CA1601">
        <v>0.25</v>
      </c>
      <c r="CB1601">
        <v>3600</v>
      </c>
      <c r="CC1601">
        <v>460800</v>
      </c>
      <c r="CD1601">
        <v>0.1</v>
      </c>
      <c r="CE1601">
        <v>46080</v>
      </c>
      <c r="CF1601">
        <v>0.1</v>
      </c>
      <c r="CG1601">
        <v>4608</v>
      </c>
      <c r="CH1601">
        <v>41472</v>
      </c>
      <c r="CI1601">
        <v>414720</v>
      </c>
      <c r="CJ1601">
        <v>456192</v>
      </c>
      <c r="CK1601">
        <v>3564</v>
      </c>
    </row>
    <row r="1602" spans="62:89" x14ac:dyDescent="0.25">
      <c r="BJ1602" s="1" t="s">
        <v>3324</v>
      </c>
      <c r="BK1602" s="1" t="s">
        <v>3325</v>
      </c>
      <c r="BL1602" s="1" t="str">
        <f>VLOOKUP(BK1602,INVENTARIOHABITTA[#All],8,FALSE)</f>
        <v>PREMIUM A</v>
      </c>
      <c r="BO1602" s="1" t="s">
        <v>4523</v>
      </c>
      <c r="BP1602" s="1" t="s">
        <v>9212</v>
      </c>
      <c r="BQ1602" s="1" t="s">
        <v>7638</v>
      </c>
      <c r="BR1602" s="1" t="s">
        <v>7760</v>
      </c>
      <c r="BS1602" s="1" t="s">
        <v>24</v>
      </c>
      <c r="BT1602">
        <v>18</v>
      </c>
      <c r="BU1602" s="1" t="s">
        <v>7</v>
      </c>
      <c r="BV1602" s="1" t="s">
        <v>1961</v>
      </c>
      <c r="BW1602">
        <v>128</v>
      </c>
      <c r="BX1602" s="1" t="s">
        <v>8292</v>
      </c>
      <c r="BY1602">
        <v>4800</v>
      </c>
      <c r="BZ1602">
        <v>614400</v>
      </c>
      <c r="CA1602">
        <v>0.25</v>
      </c>
      <c r="CB1602">
        <v>3600</v>
      </c>
      <c r="CC1602">
        <v>460800</v>
      </c>
      <c r="CD1602">
        <v>0.1</v>
      </c>
      <c r="CE1602">
        <v>46080</v>
      </c>
      <c r="CF1602">
        <v>0</v>
      </c>
      <c r="CG1602">
        <v>0</v>
      </c>
      <c r="CH1602">
        <v>46080</v>
      </c>
      <c r="CI1602">
        <v>414720</v>
      </c>
      <c r="CJ1602">
        <v>460800</v>
      </c>
      <c r="CK1602">
        <v>3600</v>
      </c>
    </row>
    <row r="1603" spans="62:89" x14ac:dyDescent="0.25">
      <c r="BJ1603" s="1" t="s">
        <v>3326</v>
      </c>
      <c r="BK1603" s="1" t="s">
        <v>3327</v>
      </c>
      <c r="BL1603" s="1" t="str">
        <f>VLOOKUP(BK1603,INVENTARIOHABITTA[#All],8,FALSE)</f>
        <v>PREMIUM A</v>
      </c>
      <c r="BO1603" s="1" t="s">
        <v>4525</v>
      </c>
      <c r="BP1603" s="1" t="s">
        <v>9213</v>
      </c>
      <c r="BQ1603" s="1" t="s">
        <v>7638</v>
      </c>
      <c r="BR1603" s="1" t="s">
        <v>7760</v>
      </c>
      <c r="BS1603" s="1" t="s">
        <v>24</v>
      </c>
      <c r="BT1603">
        <v>19</v>
      </c>
      <c r="BU1603" s="1" t="s">
        <v>7</v>
      </c>
      <c r="BV1603" s="1" t="s">
        <v>1961</v>
      </c>
      <c r="BW1603">
        <v>128</v>
      </c>
      <c r="BX1603" s="1" t="s">
        <v>8292</v>
      </c>
      <c r="BY1603">
        <v>4800</v>
      </c>
      <c r="BZ1603">
        <v>614400</v>
      </c>
      <c r="CA1603">
        <v>0.25</v>
      </c>
      <c r="CB1603">
        <v>3600</v>
      </c>
      <c r="CC1603">
        <v>460800</v>
      </c>
      <c r="CD1603">
        <v>0.1</v>
      </c>
      <c r="CE1603">
        <v>46080</v>
      </c>
      <c r="CF1603">
        <v>0.1</v>
      </c>
      <c r="CG1603">
        <v>4608</v>
      </c>
      <c r="CH1603">
        <v>41472</v>
      </c>
      <c r="CI1603">
        <v>414720</v>
      </c>
      <c r="CJ1603">
        <v>456192</v>
      </c>
      <c r="CK1603">
        <v>3564</v>
      </c>
    </row>
    <row r="1604" spans="62:89" x14ac:dyDescent="0.25">
      <c r="BJ1604" s="1" t="s">
        <v>3328</v>
      </c>
      <c r="BK1604" s="1" t="s">
        <v>3329</v>
      </c>
      <c r="BL1604" s="1" t="str">
        <f>VLOOKUP(BK1604,INVENTARIOHABITTA[#All],8,FALSE)</f>
        <v>PREMIUM A</v>
      </c>
      <c r="BO1604" s="1" t="s">
        <v>4527</v>
      </c>
      <c r="BP1604" s="1" t="s">
        <v>9214</v>
      </c>
      <c r="BQ1604" s="1" t="s">
        <v>7638</v>
      </c>
      <c r="BR1604" s="1" t="s">
        <v>7760</v>
      </c>
      <c r="BS1604" s="1" t="s">
        <v>24</v>
      </c>
      <c r="BT1604">
        <v>20</v>
      </c>
      <c r="BU1604" s="1" t="s">
        <v>7</v>
      </c>
      <c r="BV1604" s="1" t="s">
        <v>146</v>
      </c>
      <c r="BW1604">
        <v>138.78</v>
      </c>
      <c r="BX1604" s="1" t="s">
        <v>8292</v>
      </c>
      <c r="BY1604">
        <v>5029</v>
      </c>
      <c r="BZ1604">
        <v>697924.62</v>
      </c>
      <c r="CA1604">
        <v>0.2</v>
      </c>
      <c r="CB1604">
        <v>4023.2</v>
      </c>
      <c r="CC1604">
        <v>558339.696</v>
      </c>
      <c r="CD1604">
        <v>0.1</v>
      </c>
      <c r="CE1604">
        <v>55833.969600000004</v>
      </c>
      <c r="CF1604">
        <v>0.1</v>
      </c>
      <c r="CG1604">
        <v>5583.3969600000009</v>
      </c>
      <c r="CH1604">
        <v>50250.572640000006</v>
      </c>
      <c r="CI1604">
        <v>502505.72639999999</v>
      </c>
      <c r="CJ1604">
        <v>552756.29903999995</v>
      </c>
      <c r="CK1604">
        <v>3982.9679999999998</v>
      </c>
    </row>
    <row r="1605" spans="62:89" x14ac:dyDescent="0.25">
      <c r="BJ1605" s="1" t="s">
        <v>3330</v>
      </c>
      <c r="BK1605" s="1" t="s">
        <v>3331</v>
      </c>
      <c r="BL1605" s="1" t="str">
        <f>VLOOKUP(BK1605,INVENTARIOHABITTA[#All],8,FALSE)</f>
        <v>PREMIUM A</v>
      </c>
      <c r="BO1605" s="1" t="s">
        <v>4529</v>
      </c>
      <c r="BP1605" s="1" t="s">
        <v>9215</v>
      </c>
      <c r="BQ1605" s="1" t="s">
        <v>7638</v>
      </c>
      <c r="BR1605" s="1" t="s">
        <v>7760</v>
      </c>
      <c r="BS1605" s="1" t="s">
        <v>24</v>
      </c>
      <c r="BT1605">
        <v>21</v>
      </c>
      <c r="BU1605" s="1" t="s">
        <v>7</v>
      </c>
      <c r="BV1605" s="1" t="s">
        <v>146</v>
      </c>
      <c r="BW1605">
        <v>159.08000000000001</v>
      </c>
      <c r="BX1605" s="1" t="s">
        <v>8292</v>
      </c>
      <c r="BY1605">
        <v>5029</v>
      </c>
      <c r="BZ1605">
        <v>800013.32000000007</v>
      </c>
      <c r="CA1605">
        <v>0.2</v>
      </c>
      <c r="CB1605">
        <v>4023.2</v>
      </c>
      <c r="CC1605">
        <v>640010.65600000008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640010.65600000008</v>
      </c>
      <c r="CJ1605">
        <v>640010.65600000008</v>
      </c>
      <c r="CK1605">
        <v>4023.2000000000003</v>
      </c>
    </row>
    <row r="1606" spans="62:89" x14ac:dyDescent="0.25">
      <c r="BJ1606" s="1" t="s">
        <v>3332</v>
      </c>
      <c r="BK1606" s="1" t="s">
        <v>3333</v>
      </c>
      <c r="BL1606" s="1" t="str">
        <f>VLOOKUP(BK1606,INVENTARIOHABITTA[#All],8,FALSE)</f>
        <v>PREMIUM A</v>
      </c>
      <c r="BP1606" s="1" t="s">
        <v>9215</v>
      </c>
      <c r="BQ1606" s="1" t="s">
        <v>7638</v>
      </c>
      <c r="BR1606" s="1" t="s">
        <v>7760</v>
      </c>
      <c r="BS1606" s="1" t="s">
        <v>24</v>
      </c>
      <c r="BT1606">
        <v>21</v>
      </c>
      <c r="BU1606" s="1" t="s">
        <v>7</v>
      </c>
      <c r="BV1606" s="1" t="s">
        <v>146</v>
      </c>
      <c r="BW1606">
        <v>159.08000000000001</v>
      </c>
      <c r="BX1606" s="1" t="s">
        <v>8292</v>
      </c>
      <c r="BY1606">
        <v>5029</v>
      </c>
      <c r="BZ1606">
        <v>800013.32000000007</v>
      </c>
      <c r="CA1606">
        <v>0.2</v>
      </c>
      <c r="CB1606">
        <v>4023.2</v>
      </c>
      <c r="CC1606">
        <v>640010.65600000008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640010.65600000008</v>
      </c>
      <c r="CJ1606">
        <v>640010.65600000008</v>
      </c>
      <c r="CK1606">
        <v>4023.2000000000003</v>
      </c>
    </row>
    <row r="1607" spans="62:89" x14ac:dyDescent="0.25">
      <c r="BJ1607" s="1" t="s">
        <v>3334</v>
      </c>
      <c r="BK1607" s="1" t="s">
        <v>3335</v>
      </c>
      <c r="BL1607" s="1" t="str">
        <f>VLOOKUP(BK1607,INVENTARIOHABITTA[#All],8,FALSE)</f>
        <v>PREMIUM A</v>
      </c>
      <c r="BO1607" s="1" t="s">
        <v>4531</v>
      </c>
      <c r="BP1607" s="1" t="s">
        <v>9216</v>
      </c>
      <c r="BQ1607" s="1" t="s">
        <v>7638</v>
      </c>
      <c r="BR1607" s="1" t="s">
        <v>7760</v>
      </c>
      <c r="BS1607" s="1" t="s">
        <v>24</v>
      </c>
      <c r="BT1607">
        <v>22</v>
      </c>
      <c r="BU1607" s="1" t="s">
        <v>7</v>
      </c>
      <c r="BV1607" s="1" t="s">
        <v>1961</v>
      </c>
      <c r="BW1607">
        <v>128</v>
      </c>
      <c r="BX1607" s="1" t="s">
        <v>8292</v>
      </c>
      <c r="BY1607">
        <v>4800</v>
      </c>
      <c r="BZ1607">
        <v>614400</v>
      </c>
      <c r="CA1607">
        <v>0.2</v>
      </c>
      <c r="CB1607">
        <v>3840</v>
      </c>
      <c r="CC1607">
        <v>491520</v>
      </c>
      <c r="CD1607">
        <v>0.1</v>
      </c>
      <c r="CE1607">
        <v>49152</v>
      </c>
      <c r="CF1607">
        <v>0</v>
      </c>
      <c r="CG1607">
        <v>0</v>
      </c>
      <c r="CH1607">
        <v>49152</v>
      </c>
      <c r="CI1607">
        <v>442368</v>
      </c>
      <c r="CJ1607">
        <v>491520</v>
      </c>
      <c r="CK1607">
        <v>3840</v>
      </c>
    </row>
    <row r="1608" spans="62:89" x14ac:dyDescent="0.25">
      <c r="BJ1608" s="1" t="s">
        <v>3336</v>
      </c>
      <c r="BK1608" s="1" t="s">
        <v>3337</v>
      </c>
      <c r="BL1608" s="1" t="str">
        <f>VLOOKUP(BK1608,INVENTARIOHABITTA[#All],8,FALSE)</f>
        <v xml:space="preserve">ESTANDAR A </v>
      </c>
      <c r="BO1608" s="1" t="s">
        <v>4533</v>
      </c>
      <c r="BP1608" s="1" t="s">
        <v>9217</v>
      </c>
      <c r="BQ1608" s="1" t="s">
        <v>7638</v>
      </c>
      <c r="BR1608" s="1" t="s">
        <v>7760</v>
      </c>
      <c r="BS1608" s="1" t="s">
        <v>24</v>
      </c>
      <c r="BT1608">
        <v>23</v>
      </c>
      <c r="BU1608" s="1" t="s">
        <v>7</v>
      </c>
      <c r="BV1608" s="1" t="s">
        <v>1961</v>
      </c>
      <c r="BW1608">
        <v>128</v>
      </c>
      <c r="BX1608" s="1" t="s">
        <v>8292</v>
      </c>
      <c r="BY1608">
        <v>4800</v>
      </c>
      <c r="BZ1608">
        <v>614400</v>
      </c>
      <c r="CA1608">
        <v>0.25</v>
      </c>
      <c r="CB1608">
        <v>3600</v>
      </c>
      <c r="CC1608">
        <v>460800</v>
      </c>
      <c r="CD1608">
        <v>0.1</v>
      </c>
      <c r="CE1608">
        <v>46080</v>
      </c>
      <c r="CF1608">
        <v>0.1</v>
      </c>
      <c r="CG1608">
        <v>4608</v>
      </c>
      <c r="CH1608">
        <v>41472</v>
      </c>
      <c r="CI1608">
        <v>414720</v>
      </c>
      <c r="CJ1608">
        <v>456192</v>
      </c>
      <c r="CK1608">
        <v>3564</v>
      </c>
    </row>
    <row r="1609" spans="62:89" x14ac:dyDescent="0.25">
      <c r="BJ1609" s="1" t="s">
        <v>3338</v>
      </c>
      <c r="BK1609" s="1" t="s">
        <v>3339</v>
      </c>
      <c r="BL1609" s="1" t="str">
        <f>VLOOKUP(BK1609,INVENTARIOHABITTA[#All],8,FALSE)</f>
        <v xml:space="preserve">ESTANDAR A </v>
      </c>
      <c r="BO1609" s="1" t="s">
        <v>4535</v>
      </c>
      <c r="BP1609" s="1" t="s">
        <v>9218</v>
      </c>
      <c r="BQ1609" s="1" t="s">
        <v>7638</v>
      </c>
      <c r="BR1609" s="1" t="s">
        <v>7760</v>
      </c>
      <c r="BS1609" s="1" t="s">
        <v>24</v>
      </c>
      <c r="BT1609">
        <v>24</v>
      </c>
      <c r="BU1609" s="1" t="s">
        <v>7</v>
      </c>
      <c r="BV1609" s="1" t="s">
        <v>1961</v>
      </c>
      <c r="BW1609">
        <v>128</v>
      </c>
      <c r="BX1609" s="1" t="s">
        <v>8292</v>
      </c>
      <c r="BY1609">
        <v>4800</v>
      </c>
      <c r="BZ1609">
        <v>614400</v>
      </c>
      <c r="CA1609">
        <v>0.25</v>
      </c>
      <c r="CB1609">
        <v>3600</v>
      </c>
      <c r="CC1609">
        <v>460800</v>
      </c>
      <c r="CD1609">
        <v>0.1</v>
      </c>
      <c r="CE1609">
        <v>46080</v>
      </c>
      <c r="CF1609">
        <v>0.15</v>
      </c>
      <c r="CG1609">
        <v>6912</v>
      </c>
      <c r="CH1609">
        <v>39168</v>
      </c>
      <c r="CI1609">
        <v>414720</v>
      </c>
      <c r="CJ1609">
        <v>453888</v>
      </c>
      <c r="CK1609">
        <v>3546</v>
      </c>
    </row>
    <row r="1610" spans="62:89" x14ac:dyDescent="0.25">
      <c r="BJ1610" s="1" t="s">
        <v>3340</v>
      </c>
      <c r="BK1610" s="1" t="s">
        <v>3341</v>
      </c>
      <c r="BL1610" s="1" t="str">
        <f>VLOOKUP(BK1610,INVENTARIOHABITTA[#All],8,FALSE)</f>
        <v>PREMIUM A</v>
      </c>
      <c r="BO1610" s="1" t="s">
        <v>4537</v>
      </c>
      <c r="BP1610" s="1" t="s">
        <v>9219</v>
      </c>
      <c r="BQ1610" s="1" t="s">
        <v>7638</v>
      </c>
      <c r="BR1610" s="1" t="s">
        <v>7760</v>
      </c>
      <c r="BS1610" s="1" t="s">
        <v>24</v>
      </c>
      <c r="BT1610">
        <v>25</v>
      </c>
      <c r="BU1610" s="1" t="s">
        <v>7</v>
      </c>
      <c r="BV1610" s="1" t="s">
        <v>1961</v>
      </c>
      <c r="BW1610">
        <v>128</v>
      </c>
      <c r="BX1610" s="1" t="s">
        <v>8292</v>
      </c>
      <c r="BY1610">
        <v>4800</v>
      </c>
      <c r="BZ1610">
        <v>614400</v>
      </c>
      <c r="CA1610">
        <v>0.25</v>
      </c>
      <c r="CB1610">
        <v>3600</v>
      </c>
      <c r="CC1610">
        <v>460800</v>
      </c>
      <c r="CD1610">
        <v>0.1</v>
      </c>
      <c r="CE1610">
        <v>46080</v>
      </c>
      <c r="CF1610">
        <v>0.1</v>
      </c>
      <c r="CG1610">
        <v>4608</v>
      </c>
      <c r="CH1610">
        <v>41472</v>
      </c>
      <c r="CI1610">
        <v>414720</v>
      </c>
      <c r="CJ1610">
        <v>456192</v>
      </c>
      <c r="CK1610">
        <v>3564</v>
      </c>
    </row>
    <row r="1611" spans="62:89" x14ac:dyDescent="0.25">
      <c r="BJ1611" s="1" t="s">
        <v>3342</v>
      </c>
      <c r="BK1611" s="1" t="s">
        <v>3343</v>
      </c>
      <c r="BL1611" s="1" t="str">
        <f>VLOOKUP(BK1611,INVENTARIOHABITTA[#All],8,FALSE)</f>
        <v>PREMIUM A</v>
      </c>
      <c r="BO1611" s="1" t="s">
        <v>4539</v>
      </c>
      <c r="BP1611" s="1" t="s">
        <v>9220</v>
      </c>
      <c r="BQ1611" s="1" t="s">
        <v>7638</v>
      </c>
      <c r="BR1611" s="1" t="s">
        <v>7760</v>
      </c>
      <c r="BS1611" s="1" t="s">
        <v>24</v>
      </c>
      <c r="BT1611">
        <v>26</v>
      </c>
      <c r="BU1611" s="1" t="s">
        <v>7</v>
      </c>
      <c r="BV1611" s="1" t="s">
        <v>1961</v>
      </c>
      <c r="BW1611">
        <v>128</v>
      </c>
      <c r="BX1611" s="1" t="s">
        <v>8292</v>
      </c>
      <c r="BY1611">
        <v>4800</v>
      </c>
      <c r="BZ1611">
        <v>614400</v>
      </c>
      <c r="CA1611">
        <v>0.25</v>
      </c>
      <c r="CB1611">
        <v>3600</v>
      </c>
      <c r="CC1611">
        <v>460800</v>
      </c>
      <c r="CD1611">
        <v>0.1</v>
      </c>
      <c r="CE1611">
        <v>46080</v>
      </c>
      <c r="CF1611">
        <v>0</v>
      </c>
      <c r="CG1611">
        <v>0</v>
      </c>
      <c r="CH1611">
        <v>46080</v>
      </c>
      <c r="CI1611">
        <v>414720</v>
      </c>
      <c r="CJ1611">
        <v>460800</v>
      </c>
      <c r="CK1611">
        <v>3600</v>
      </c>
    </row>
    <row r="1612" spans="62:89" x14ac:dyDescent="0.25">
      <c r="BJ1612" s="1" t="s">
        <v>3344</v>
      </c>
      <c r="BK1612" s="1" t="s">
        <v>3345</v>
      </c>
      <c r="BL1612" s="1" t="str">
        <f>VLOOKUP(BK1612,INVENTARIOHABITTA[#All],8,FALSE)</f>
        <v>PREMIUM A</v>
      </c>
      <c r="BP1612" s="1" t="s">
        <v>9221</v>
      </c>
      <c r="BQ1612" s="1" t="s">
        <v>7638</v>
      </c>
      <c r="BR1612" s="1" t="s">
        <v>7760</v>
      </c>
      <c r="BS1612" s="1" t="s">
        <v>24</v>
      </c>
      <c r="BT1612">
        <v>27</v>
      </c>
      <c r="BU1612" s="1" t="s">
        <v>7</v>
      </c>
      <c r="BV1612" s="1" t="s">
        <v>1961</v>
      </c>
      <c r="BW1612">
        <v>128</v>
      </c>
      <c r="BX1612" s="1" t="s">
        <v>8292</v>
      </c>
      <c r="BY1612">
        <v>4800</v>
      </c>
      <c r="BZ1612">
        <v>614400</v>
      </c>
      <c r="CA1612">
        <v>0.25</v>
      </c>
      <c r="CB1612">
        <v>3600</v>
      </c>
      <c r="CC1612">
        <v>460800</v>
      </c>
      <c r="CD1612">
        <v>0.1</v>
      </c>
      <c r="CE1612">
        <v>46080</v>
      </c>
      <c r="CF1612">
        <v>0.1</v>
      </c>
      <c r="CG1612">
        <v>4608</v>
      </c>
      <c r="CH1612">
        <v>41472</v>
      </c>
      <c r="CI1612">
        <v>414720</v>
      </c>
      <c r="CJ1612">
        <v>456192</v>
      </c>
      <c r="CK1612">
        <v>3564</v>
      </c>
    </row>
    <row r="1613" spans="62:89" x14ac:dyDescent="0.25">
      <c r="BJ1613" s="1" t="s">
        <v>3346</v>
      </c>
      <c r="BK1613" s="1" t="s">
        <v>3347</v>
      </c>
      <c r="BL1613" s="1" t="str">
        <f>VLOOKUP(BK1613,INVENTARIOHABITTA[#All],8,FALSE)</f>
        <v>PREMIUM A</v>
      </c>
      <c r="BP1613" s="1" t="s">
        <v>9222</v>
      </c>
      <c r="BQ1613" s="1" t="s">
        <v>7638</v>
      </c>
      <c r="BR1613" s="1" t="s">
        <v>7760</v>
      </c>
      <c r="BS1613" s="1" t="s">
        <v>24</v>
      </c>
      <c r="BT1613">
        <v>28</v>
      </c>
      <c r="BU1613" s="1" t="s">
        <v>7</v>
      </c>
      <c r="BV1613" s="1" t="s">
        <v>1961</v>
      </c>
      <c r="BW1613">
        <v>128</v>
      </c>
      <c r="BX1613" s="1" t="s">
        <v>8292</v>
      </c>
      <c r="BY1613">
        <v>4800</v>
      </c>
      <c r="BZ1613">
        <v>614400</v>
      </c>
      <c r="CA1613">
        <v>0.25</v>
      </c>
      <c r="CB1613">
        <v>3600</v>
      </c>
      <c r="CC1613">
        <v>460800</v>
      </c>
      <c r="CD1613">
        <v>0.1</v>
      </c>
      <c r="CE1613">
        <v>46080</v>
      </c>
      <c r="CF1613">
        <v>0.1</v>
      </c>
      <c r="CG1613">
        <v>4608</v>
      </c>
      <c r="CH1613">
        <v>41472</v>
      </c>
      <c r="CI1613">
        <v>414720</v>
      </c>
      <c r="CJ1613">
        <v>456192</v>
      </c>
      <c r="CK1613">
        <v>3564</v>
      </c>
    </row>
    <row r="1614" spans="62:89" x14ac:dyDescent="0.25">
      <c r="BJ1614" s="1" t="s">
        <v>3348</v>
      </c>
      <c r="BK1614" s="1" t="s">
        <v>3349</v>
      </c>
      <c r="BL1614" s="1" t="str">
        <f>VLOOKUP(BK1614,INVENTARIOHABITTA[#All],8,FALSE)</f>
        <v xml:space="preserve">ESTANDAR A </v>
      </c>
      <c r="BO1614" s="1" t="s">
        <v>4541</v>
      </c>
      <c r="BP1614" s="1" t="s">
        <v>9223</v>
      </c>
      <c r="BQ1614" s="1" t="s">
        <v>7638</v>
      </c>
      <c r="BR1614" s="1" t="s">
        <v>7760</v>
      </c>
      <c r="BS1614" s="1" t="s">
        <v>26</v>
      </c>
      <c r="BT1614" t="s">
        <v>9224</v>
      </c>
      <c r="BU1614" s="1" t="s">
        <v>7</v>
      </c>
      <c r="BV1614" s="1" t="s">
        <v>171</v>
      </c>
      <c r="BW1614">
        <v>361.74</v>
      </c>
      <c r="BX1614" s="1" t="s">
        <v>8292</v>
      </c>
      <c r="BY1614">
        <v>3564</v>
      </c>
      <c r="BZ1614">
        <v>1289241.3600000001</v>
      </c>
      <c r="CA1614">
        <v>0</v>
      </c>
      <c r="CB1614">
        <v>3564</v>
      </c>
      <c r="CC1614">
        <v>1289241.3600000001</v>
      </c>
      <c r="CD1614">
        <v>0.14654199427793721</v>
      </c>
      <c r="CE1614">
        <v>193030.68</v>
      </c>
      <c r="CF1614">
        <v>0</v>
      </c>
      <c r="CG1614">
        <v>0</v>
      </c>
      <c r="CH1614">
        <v>193030.68</v>
      </c>
      <c r="CI1614">
        <v>1096210.6800000002</v>
      </c>
      <c r="CJ1614">
        <v>1289241.3600000001</v>
      </c>
      <c r="CK1614">
        <v>3564</v>
      </c>
    </row>
    <row r="1615" spans="62:89" x14ac:dyDescent="0.25">
      <c r="BJ1615" s="1" t="s">
        <v>3350</v>
      </c>
      <c r="BK1615" s="1" t="s">
        <v>3351</v>
      </c>
      <c r="BL1615" s="1" t="str">
        <f>VLOOKUP(BK1615,INVENTARIOHABITTA[#All],8,FALSE)</f>
        <v xml:space="preserve">ESTANDAR A </v>
      </c>
      <c r="BO1615" s="1" t="s">
        <v>4543</v>
      </c>
      <c r="BP1615" s="1" t="s">
        <v>9225</v>
      </c>
      <c r="BQ1615" s="1" t="s">
        <v>7638</v>
      </c>
      <c r="BR1615" s="1" t="s">
        <v>7760</v>
      </c>
      <c r="BS1615" s="1" t="s">
        <v>24</v>
      </c>
      <c r="BT1615">
        <v>29</v>
      </c>
      <c r="BU1615" s="1" t="s">
        <v>7</v>
      </c>
      <c r="BV1615" s="1" t="s">
        <v>1961</v>
      </c>
      <c r="BW1615">
        <v>128</v>
      </c>
      <c r="BX1615" s="1" t="s">
        <v>8292</v>
      </c>
      <c r="BY1615">
        <v>4800</v>
      </c>
      <c r="BZ1615">
        <v>614400</v>
      </c>
      <c r="CA1615">
        <v>0.2</v>
      </c>
      <c r="CB1615">
        <v>3840</v>
      </c>
      <c r="CC1615">
        <v>491520</v>
      </c>
      <c r="CD1615">
        <v>0.1</v>
      </c>
      <c r="CE1615">
        <v>49152</v>
      </c>
      <c r="CF1615">
        <v>0.10000000000000002</v>
      </c>
      <c r="CG1615">
        <v>4915.2000000000007</v>
      </c>
      <c r="CH1615">
        <v>44236.800000000003</v>
      </c>
      <c r="CI1615">
        <v>442368</v>
      </c>
      <c r="CJ1615">
        <v>486604.79999999999</v>
      </c>
      <c r="CK1615">
        <v>3801.6</v>
      </c>
    </row>
    <row r="1616" spans="62:89" x14ac:dyDescent="0.25">
      <c r="BJ1616" s="1" t="s">
        <v>3352</v>
      </c>
      <c r="BK1616" s="1" t="s">
        <v>3353</v>
      </c>
      <c r="BL1616" s="1" t="str">
        <f>VLOOKUP(BK1616,INVENTARIOHABITTA[#All],8,FALSE)</f>
        <v xml:space="preserve">ESTANDAR A </v>
      </c>
      <c r="BO1616" s="1" t="s">
        <v>4545</v>
      </c>
      <c r="BP1616" s="1" t="s">
        <v>9226</v>
      </c>
      <c r="BQ1616" s="1" t="s">
        <v>7638</v>
      </c>
      <c r="BR1616" s="1" t="s">
        <v>7760</v>
      </c>
      <c r="BS1616" s="1" t="s">
        <v>24</v>
      </c>
      <c r="BT1616">
        <v>30</v>
      </c>
      <c r="BU1616" s="1" t="s">
        <v>7</v>
      </c>
      <c r="BV1616" s="1" t="s">
        <v>1961</v>
      </c>
      <c r="BW1616">
        <v>128</v>
      </c>
      <c r="BX1616" s="1" t="s">
        <v>8292</v>
      </c>
      <c r="BY1616">
        <v>4800</v>
      </c>
      <c r="BZ1616">
        <v>614400</v>
      </c>
      <c r="CA1616">
        <v>0.2</v>
      </c>
      <c r="CB1616">
        <v>3840</v>
      </c>
      <c r="CC1616">
        <v>491520</v>
      </c>
      <c r="CD1616">
        <v>0.1</v>
      </c>
      <c r="CE1616">
        <v>49152</v>
      </c>
      <c r="CF1616">
        <v>0.10000000000000002</v>
      </c>
      <c r="CG1616">
        <v>4915.2000000000007</v>
      </c>
      <c r="CH1616">
        <v>44236.800000000003</v>
      </c>
      <c r="CI1616">
        <v>442368</v>
      </c>
      <c r="CJ1616">
        <v>486604.79999999999</v>
      </c>
      <c r="CK1616">
        <v>3801.6</v>
      </c>
    </row>
    <row r="1617" spans="62:89" x14ac:dyDescent="0.25">
      <c r="BJ1617" s="1" t="s">
        <v>3354</v>
      </c>
      <c r="BK1617" s="1" t="s">
        <v>3355</v>
      </c>
      <c r="BL1617" s="1" t="str">
        <f>VLOOKUP(BK1617,INVENTARIOHABITTA[#All],8,FALSE)</f>
        <v xml:space="preserve">ESTANDAR A </v>
      </c>
      <c r="BO1617" s="1" t="s">
        <v>4547</v>
      </c>
      <c r="BP1617" s="1" t="s">
        <v>9227</v>
      </c>
      <c r="BQ1617" s="1" t="s">
        <v>7638</v>
      </c>
      <c r="BR1617" s="1" t="s">
        <v>7760</v>
      </c>
      <c r="BS1617" s="1" t="s">
        <v>24</v>
      </c>
      <c r="BT1617">
        <v>31</v>
      </c>
      <c r="BU1617" s="1" t="s">
        <v>7</v>
      </c>
      <c r="BV1617" s="1" t="s">
        <v>1961</v>
      </c>
      <c r="BW1617">
        <v>128</v>
      </c>
      <c r="BX1617" s="1" t="s">
        <v>8292</v>
      </c>
      <c r="BY1617">
        <v>4800</v>
      </c>
      <c r="BZ1617">
        <v>614400</v>
      </c>
      <c r="CA1617">
        <v>0.2</v>
      </c>
      <c r="CB1617">
        <v>3840</v>
      </c>
      <c r="CC1617">
        <v>491520</v>
      </c>
      <c r="CD1617">
        <v>0.1</v>
      </c>
      <c r="CE1617">
        <v>49152</v>
      </c>
      <c r="CF1617">
        <v>0.10000000000000002</v>
      </c>
      <c r="CG1617">
        <v>4915.2000000000007</v>
      </c>
      <c r="CH1617">
        <v>44236.800000000003</v>
      </c>
      <c r="CI1617">
        <v>442368</v>
      </c>
      <c r="CJ1617">
        <v>486604.79999999999</v>
      </c>
      <c r="CK1617">
        <v>3801.6</v>
      </c>
    </row>
    <row r="1618" spans="62:89" x14ac:dyDescent="0.25">
      <c r="BJ1618" s="1" t="s">
        <v>3356</v>
      </c>
      <c r="BK1618" s="1" t="s">
        <v>3357</v>
      </c>
      <c r="BL1618" s="1" t="str">
        <f>VLOOKUP(BK1618,INVENTARIOHABITTA[#All],8,FALSE)</f>
        <v xml:space="preserve">ESTANDAR A </v>
      </c>
      <c r="BP1618" s="1" t="s">
        <v>9228</v>
      </c>
      <c r="BQ1618" s="1" t="s">
        <v>7638</v>
      </c>
      <c r="BR1618" s="1" t="s">
        <v>7760</v>
      </c>
      <c r="BS1618" s="1" t="s">
        <v>24</v>
      </c>
      <c r="BT1618">
        <v>32</v>
      </c>
      <c r="BU1618" s="1" t="s">
        <v>7</v>
      </c>
      <c r="BV1618" s="1" t="s">
        <v>1961</v>
      </c>
      <c r="BW1618">
        <v>128</v>
      </c>
      <c r="BX1618" s="1" t="s">
        <v>7642</v>
      </c>
      <c r="BY1618">
        <v>5770.3</v>
      </c>
      <c r="BZ1618">
        <v>738598.40000000002</v>
      </c>
      <c r="CA1618">
        <v>0.3</v>
      </c>
      <c r="CB1618">
        <v>4039.21</v>
      </c>
      <c r="CC1618">
        <v>517018.88</v>
      </c>
      <c r="CD1618">
        <v>0.1</v>
      </c>
      <c r="CE1618">
        <v>51701.888000000006</v>
      </c>
      <c r="CF1618">
        <v>0.10000000000000002</v>
      </c>
      <c r="CG1618">
        <v>5170.1888000000017</v>
      </c>
      <c r="CH1618">
        <v>46531.699200000003</v>
      </c>
      <c r="CI1618">
        <v>465316.99199999997</v>
      </c>
      <c r="CJ1618">
        <v>511848.6912</v>
      </c>
      <c r="CK1618">
        <v>3998.8179</v>
      </c>
    </row>
    <row r="1619" spans="62:89" x14ac:dyDescent="0.25">
      <c r="BJ1619" s="1" t="s">
        <v>3358</v>
      </c>
      <c r="BK1619" s="1" t="s">
        <v>3359</v>
      </c>
      <c r="BL1619" s="1" t="str">
        <f>VLOOKUP(BK1619,INVENTARIOHABITTA[#All],8,FALSE)</f>
        <v xml:space="preserve">ESTANDAR A </v>
      </c>
      <c r="BP1619" s="1" t="s">
        <v>9228</v>
      </c>
      <c r="BQ1619" s="1" t="s">
        <v>7638</v>
      </c>
      <c r="BR1619" s="1" t="s">
        <v>7760</v>
      </c>
      <c r="BS1619" s="1" t="s">
        <v>24</v>
      </c>
      <c r="BT1619">
        <v>32</v>
      </c>
      <c r="BU1619" s="1" t="s">
        <v>7</v>
      </c>
      <c r="BV1619" s="1" t="s">
        <v>1961</v>
      </c>
      <c r="BW1619">
        <v>128</v>
      </c>
      <c r="BX1619" s="1" t="s">
        <v>8292</v>
      </c>
      <c r="BY1619">
        <v>4800</v>
      </c>
      <c r="BZ1619">
        <v>614400</v>
      </c>
      <c r="CA1619">
        <v>0.2</v>
      </c>
      <c r="CB1619">
        <v>3840</v>
      </c>
      <c r="CC1619">
        <v>491520</v>
      </c>
      <c r="CD1619">
        <v>0.1</v>
      </c>
      <c r="CE1619">
        <v>49152</v>
      </c>
      <c r="CF1619">
        <v>0.1</v>
      </c>
      <c r="CG1619">
        <v>4915.2000000000007</v>
      </c>
      <c r="CH1619">
        <v>44236.800000000003</v>
      </c>
      <c r="CI1619">
        <v>442368</v>
      </c>
      <c r="CJ1619">
        <v>486604.79999999999</v>
      </c>
      <c r="CK1619">
        <v>3801.6</v>
      </c>
    </row>
    <row r="1620" spans="62:89" x14ac:dyDescent="0.25">
      <c r="BJ1620" s="1" t="s">
        <v>3360</v>
      </c>
      <c r="BK1620" s="1" t="s">
        <v>3361</v>
      </c>
      <c r="BL1620" s="1" t="str">
        <f>VLOOKUP(BK1620,INVENTARIOHABITTA[#All],8,FALSE)</f>
        <v>PREMIUM A</v>
      </c>
      <c r="BO1620" s="1" t="s">
        <v>4549</v>
      </c>
      <c r="BP1620" s="1" t="s">
        <v>9228</v>
      </c>
      <c r="BQ1620" s="1" t="s">
        <v>7638</v>
      </c>
      <c r="BR1620" s="1" t="s">
        <v>7760</v>
      </c>
      <c r="BS1620" s="1" t="s">
        <v>24</v>
      </c>
      <c r="BT1620">
        <v>32</v>
      </c>
      <c r="BU1620" s="1" t="s">
        <v>7</v>
      </c>
      <c r="BV1620" s="1" t="s">
        <v>1961</v>
      </c>
      <c r="BW1620">
        <v>128</v>
      </c>
      <c r="BX1620" s="1" t="s">
        <v>7642</v>
      </c>
      <c r="BY1620">
        <v>5770.3</v>
      </c>
      <c r="BZ1620">
        <v>738598.40000000002</v>
      </c>
      <c r="CA1620">
        <v>0.28000000000000003</v>
      </c>
      <c r="CB1620">
        <v>4154.616</v>
      </c>
      <c r="CC1620">
        <v>531790.848</v>
      </c>
      <c r="CD1620">
        <v>0.1</v>
      </c>
      <c r="CE1620">
        <v>53179.084800000004</v>
      </c>
      <c r="CF1620">
        <v>0.10000000000000002</v>
      </c>
      <c r="CG1620">
        <v>5317.9084800000019</v>
      </c>
      <c r="CH1620">
        <v>47861.176319999999</v>
      </c>
      <c r="CI1620">
        <v>478611.76319999999</v>
      </c>
      <c r="CJ1620">
        <v>526472.93952000001</v>
      </c>
      <c r="CK1620">
        <v>4113.0698400000001</v>
      </c>
    </row>
    <row r="1621" spans="62:89" x14ac:dyDescent="0.25">
      <c r="BJ1621" s="1" t="s">
        <v>3362</v>
      </c>
      <c r="BK1621" s="1" t="s">
        <v>3363</v>
      </c>
      <c r="BL1621" s="1" t="str">
        <f>VLOOKUP(BK1621,INVENTARIOHABITTA[#All],8,FALSE)</f>
        <v>PREMIUM A</v>
      </c>
      <c r="BO1621" s="1" t="s">
        <v>4551</v>
      </c>
      <c r="BP1621" s="1" t="s">
        <v>9229</v>
      </c>
      <c r="BQ1621" s="1" t="s">
        <v>7638</v>
      </c>
      <c r="BR1621" s="1" t="s">
        <v>7760</v>
      </c>
      <c r="BS1621" s="1" t="s">
        <v>24</v>
      </c>
      <c r="BT1621">
        <v>33</v>
      </c>
      <c r="BU1621" s="1" t="s">
        <v>7</v>
      </c>
      <c r="BV1621" s="1" t="s">
        <v>146</v>
      </c>
      <c r="BW1621">
        <v>138.78</v>
      </c>
      <c r="BX1621" s="1" t="s">
        <v>8292</v>
      </c>
      <c r="BY1621">
        <v>6200</v>
      </c>
      <c r="BZ1621">
        <v>860436</v>
      </c>
      <c r="CA1621">
        <v>0.3</v>
      </c>
      <c r="CB1621">
        <v>4340</v>
      </c>
      <c r="CC1621">
        <v>602305.19999999995</v>
      </c>
      <c r="CD1621">
        <v>0.1</v>
      </c>
      <c r="CE1621">
        <v>60230.52</v>
      </c>
      <c r="CF1621">
        <v>0.1</v>
      </c>
      <c r="CG1621">
        <v>6023.0519999999997</v>
      </c>
      <c r="CH1621">
        <v>54207.467999999993</v>
      </c>
      <c r="CI1621">
        <v>542074.67999999993</v>
      </c>
      <c r="CJ1621">
        <v>596282.14799999993</v>
      </c>
      <c r="CK1621">
        <v>4296.5999999999995</v>
      </c>
    </row>
    <row r="1622" spans="62:89" x14ac:dyDescent="0.25">
      <c r="BJ1622" s="1" t="s">
        <v>3364</v>
      </c>
      <c r="BK1622" s="1" t="s">
        <v>3365</v>
      </c>
      <c r="BL1622" s="1" t="str">
        <f>VLOOKUP(BK1622,INVENTARIOHABITTA[#All],8,FALSE)</f>
        <v xml:space="preserve">ESTANDAR A </v>
      </c>
      <c r="BP1622" s="1" t="s">
        <v>9229</v>
      </c>
      <c r="BQ1622" s="1" t="s">
        <v>7638</v>
      </c>
      <c r="BR1622" s="1" t="s">
        <v>7760</v>
      </c>
      <c r="BS1622" s="1" t="s">
        <v>24</v>
      </c>
      <c r="BT1622">
        <v>33</v>
      </c>
      <c r="BU1622" s="1" t="s">
        <v>7</v>
      </c>
      <c r="BV1622" s="1" t="s">
        <v>146</v>
      </c>
      <c r="BW1622">
        <v>138.78</v>
      </c>
      <c r="BX1622" s="1" t="s">
        <v>8292</v>
      </c>
      <c r="BY1622">
        <v>5029</v>
      </c>
      <c r="BZ1622">
        <v>697924.62</v>
      </c>
      <c r="CA1622">
        <v>0.2</v>
      </c>
      <c r="CB1622">
        <v>4023.2</v>
      </c>
      <c r="CC1622">
        <v>558339.696</v>
      </c>
      <c r="CD1622">
        <v>0.1</v>
      </c>
      <c r="CE1622">
        <v>55833.969600000004</v>
      </c>
      <c r="CF1622">
        <v>0.1</v>
      </c>
      <c r="CG1622">
        <v>5583.3969600000009</v>
      </c>
      <c r="CH1622">
        <v>50250.572640000006</v>
      </c>
      <c r="CI1622">
        <v>502505.72639999999</v>
      </c>
      <c r="CJ1622">
        <v>552756.29903999995</v>
      </c>
      <c r="CK1622">
        <v>3982.9679999999998</v>
      </c>
    </row>
    <row r="1623" spans="62:89" x14ac:dyDescent="0.25">
      <c r="BJ1623" s="1" t="s">
        <v>3366</v>
      </c>
      <c r="BK1623" s="1" t="s">
        <v>3367</v>
      </c>
      <c r="BL1623" s="1" t="str">
        <f>VLOOKUP(BK1623,INVENTARIOHABITTA[#All],8,FALSE)</f>
        <v xml:space="preserve">ESTANDAR A </v>
      </c>
      <c r="BO1623" s="1" t="s">
        <v>4553</v>
      </c>
      <c r="BP1623" s="1" t="s">
        <v>9230</v>
      </c>
      <c r="BQ1623" s="1" t="s">
        <v>7638</v>
      </c>
      <c r="BR1623" s="1" t="s">
        <v>7760</v>
      </c>
      <c r="BS1623" s="1" t="s">
        <v>24</v>
      </c>
      <c r="BT1623">
        <v>34</v>
      </c>
      <c r="BU1623" s="1" t="s">
        <v>7</v>
      </c>
      <c r="BV1623" s="1" t="s">
        <v>171</v>
      </c>
      <c r="BW1623">
        <v>214.64</v>
      </c>
      <c r="BX1623" s="1" t="s">
        <v>8292</v>
      </c>
      <c r="BY1623">
        <v>5029</v>
      </c>
      <c r="BZ1623">
        <v>1079424.5599999998</v>
      </c>
      <c r="CA1623">
        <v>0.2</v>
      </c>
      <c r="CB1623">
        <v>4023.2</v>
      </c>
      <c r="CC1623">
        <v>863539.64799999993</v>
      </c>
      <c r="CD1623">
        <v>0.1</v>
      </c>
      <c r="CE1623">
        <v>86353.964800000002</v>
      </c>
      <c r="CF1623">
        <v>0.10000000000000002</v>
      </c>
      <c r="CG1623">
        <v>8635.3964800000012</v>
      </c>
      <c r="CH1623">
        <v>77718.568320000006</v>
      </c>
      <c r="CI1623">
        <v>777185.68319999997</v>
      </c>
      <c r="CJ1623">
        <v>854904.25151999993</v>
      </c>
      <c r="CK1623">
        <v>3982.9679999999998</v>
      </c>
    </row>
    <row r="1624" spans="62:89" x14ac:dyDescent="0.25">
      <c r="BJ1624" s="1" t="s">
        <v>3368</v>
      </c>
      <c r="BK1624" s="1" t="s">
        <v>3369</v>
      </c>
      <c r="BL1624" s="1" t="str">
        <f>VLOOKUP(BK1624,INVENTARIOHABITTA[#All],8,FALSE)</f>
        <v xml:space="preserve">ESTANDAR A </v>
      </c>
      <c r="BO1624" s="1" t="s">
        <v>4555</v>
      </c>
      <c r="BP1624" s="1" t="s">
        <v>9231</v>
      </c>
      <c r="BQ1624" s="1" t="s">
        <v>7638</v>
      </c>
      <c r="BR1624" s="1" t="s">
        <v>7760</v>
      </c>
      <c r="BS1624" s="1" t="s">
        <v>24</v>
      </c>
      <c r="BT1624">
        <v>35</v>
      </c>
      <c r="BU1624" s="1" t="s">
        <v>7</v>
      </c>
      <c r="BV1624" s="1" t="s">
        <v>1961</v>
      </c>
      <c r="BW1624">
        <v>197.8</v>
      </c>
      <c r="BX1624" s="1" t="s">
        <v>8292</v>
      </c>
      <c r="BY1624">
        <v>4800</v>
      </c>
      <c r="BZ1624">
        <v>949440</v>
      </c>
      <c r="CA1624">
        <v>0.2</v>
      </c>
      <c r="CB1624">
        <v>3840</v>
      </c>
      <c r="CC1624">
        <v>759552</v>
      </c>
      <c r="CD1624">
        <v>9.9999999999999992E-2</v>
      </c>
      <c r="CE1624">
        <v>75955.199999999997</v>
      </c>
      <c r="CF1624">
        <v>0.1</v>
      </c>
      <c r="CG1624">
        <v>7595.52</v>
      </c>
      <c r="CH1624">
        <v>68359.679999999993</v>
      </c>
      <c r="CI1624">
        <v>683596.80000000005</v>
      </c>
      <c r="CJ1624">
        <v>751956.47999999998</v>
      </c>
      <c r="CK1624">
        <v>3801.6</v>
      </c>
    </row>
    <row r="1625" spans="62:89" x14ac:dyDescent="0.25">
      <c r="BJ1625" s="1" t="s">
        <v>3370</v>
      </c>
      <c r="BK1625" s="1" t="s">
        <v>3371</v>
      </c>
      <c r="BL1625" s="1" t="str">
        <f>VLOOKUP(BK1625,INVENTARIOHABITTA[#All],8,FALSE)</f>
        <v xml:space="preserve">ESTANDAR A </v>
      </c>
      <c r="BO1625" s="1" t="s">
        <v>4557</v>
      </c>
      <c r="BP1625" s="1" t="s">
        <v>9232</v>
      </c>
      <c r="BQ1625" s="1" t="s">
        <v>7638</v>
      </c>
      <c r="BR1625" s="1" t="s">
        <v>7760</v>
      </c>
      <c r="BS1625" s="1" t="s">
        <v>24</v>
      </c>
      <c r="BT1625">
        <v>36</v>
      </c>
      <c r="BU1625" s="1" t="s">
        <v>7</v>
      </c>
      <c r="BV1625" s="1" t="s">
        <v>1961</v>
      </c>
      <c r="BW1625">
        <v>160</v>
      </c>
      <c r="BX1625" s="1" t="s">
        <v>8292</v>
      </c>
      <c r="BY1625">
        <v>4800</v>
      </c>
      <c r="BZ1625">
        <v>768000</v>
      </c>
      <c r="CA1625">
        <v>0.25</v>
      </c>
      <c r="CB1625">
        <v>3600</v>
      </c>
      <c r="CC1625">
        <v>576000</v>
      </c>
      <c r="CD1625">
        <v>0.1</v>
      </c>
      <c r="CE1625">
        <v>57600</v>
      </c>
      <c r="CF1625">
        <v>0.1</v>
      </c>
      <c r="CG1625">
        <v>5760</v>
      </c>
      <c r="CH1625">
        <v>51840</v>
      </c>
      <c r="CI1625">
        <v>518400</v>
      </c>
      <c r="CJ1625">
        <v>570240</v>
      </c>
      <c r="CK1625">
        <v>3564</v>
      </c>
    </row>
    <row r="1626" spans="62:89" x14ac:dyDescent="0.25">
      <c r="BJ1626" s="1" t="s">
        <v>3372</v>
      </c>
      <c r="BK1626" s="1" t="s">
        <v>3373</v>
      </c>
      <c r="BL1626" s="1" t="str">
        <f>VLOOKUP(BK1626,INVENTARIOHABITTA[#All],8,FALSE)</f>
        <v xml:space="preserve">ESTANDAR A </v>
      </c>
      <c r="BO1626" s="1" t="s">
        <v>4559</v>
      </c>
      <c r="BP1626" s="1" t="s">
        <v>9233</v>
      </c>
      <c r="BQ1626" s="1" t="s">
        <v>7638</v>
      </c>
      <c r="BR1626" s="1" t="s">
        <v>7760</v>
      </c>
      <c r="BS1626" s="1" t="s">
        <v>24</v>
      </c>
      <c r="BT1626">
        <v>37</v>
      </c>
      <c r="BU1626" s="1" t="s">
        <v>7</v>
      </c>
      <c r="BV1626" s="1" t="s">
        <v>1961</v>
      </c>
      <c r="BW1626">
        <v>160</v>
      </c>
      <c r="BX1626" s="1" t="s">
        <v>8292</v>
      </c>
      <c r="BY1626">
        <v>4800</v>
      </c>
      <c r="BZ1626">
        <v>768000</v>
      </c>
      <c r="CA1626">
        <v>0.2</v>
      </c>
      <c r="CB1626">
        <v>3840</v>
      </c>
      <c r="CC1626">
        <v>614400</v>
      </c>
      <c r="CD1626">
        <v>0.1</v>
      </c>
      <c r="CE1626">
        <v>61440</v>
      </c>
      <c r="CF1626">
        <v>0.1</v>
      </c>
      <c r="CG1626">
        <v>6144</v>
      </c>
      <c r="CH1626">
        <v>55296</v>
      </c>
      <c r="CI1626">
        <v>552960</v>
      </c>
      <c r="CJ1626">
        <v>608256</v>
      </c>
      <c r="CK1626">
        <v>3801.6</v>
      </c>
    </row>
    <row r="1627" spans="62:89" x14ac:dyDescent="0.25">
      <c r="BJ1627" s="1" t="s">
        <v>3374</v>
      </c>
      <c r="BK1627" s="1" t="s">
        <v>3375</v>
      </c>
      <c r="BL1627" s="1" t="str">
        <f>VLOOKUP(BK1627,INVENTARIOHABITTA[#All],8,FALSE)</f>
        <v xml:space="preserve">ESTANDAR A </v>
      </c>
      <c r="BO1627" s="1" t="s">
        <v>4561</v>
      </c>
      <c r="BP1627" s="1" t="s">
        <v>9234</v>
      </c>
      <c r="BQ1627" s="1" t="s">
        <v>7638</v>
      </c>
      <c r="BR1627" s="1" t="s">
        <v>7760</v>
      </c>
      <c r="BS1627" s="1" t="s">
        <v>24</v>
      </c>
      <c r="BT1627">
        <v>38</v>
      </c>
      <c r="BU1627" s="1" t="s">
        <v>7</v>
      </c>
      <c r="BV1627" s="1" t="s">
        <v>1961</v>
      </c>
      <c r="BW1627">
        <v>160</v>
      </c>
      <c r="BX1627" s="1" t="s">
        <v>8292</v>
      </c>
      <c r="BY1627">
        <v>4800</v>
      </c>
      <c r="BZ1627">
        <v>768000</v>
      </c>
      <c r="CA1627">
        <v>0.28000000000000003</v>
      </c>
      <c r="CB1627">
        <v>3456</v>
      </c>
      <c r="CC1627">
        <v>552960</v>
      </c>
      <c r="CD1627">
        <v>0.08</v>
      </c>
      <c r="CE1627">
        <v>44236.800000000003</v>
      </c>
      <c r="CF1627">
        <v>0</v>
      </c>
      <c r="CG1627">
        <v>0</v>
      </c>
      <c r="CH1627">
        <v>44236.800000000003</v>
      </c>
      <c r="CI1627">
        <v>508723.20000000001</v>
      </c>
      <c r="CJ1627">
        <v>552960</v>
      </c>
      <c r="CK1627">
        <v>3456</v>
      </c>
    </row>
    <row r="1628" spans="62:89" x14ac:dyDescent="0.25">
      <c r="BJ1628" s="1" t="s">
        <v>3376</v>
      </c>
      <c r="BK1628" s="1" t="s">
        <v>3377</v>
      </c>
      <c r="BL1628" s="1" t="str">
        <f>VLOOKUP(BK1628,INVENTARIOHABITTA[#All],8,FALSE)</f>
        <v xml:space="preserve">ESTANDAR A </v>
      </c>
      <c r="BO1628" s="1" t="s">
        <v>4563</v>
      </c>
      <c r="BP1628" s="1" t="s">
        <v>9235</v>
      </c>
      <c r="BQ1628" s="1" t="s">
        <v>7638</v>
      </c>
      <c r="BR1628" s="1" t="s">
        <v>7760</v>
      </c>
      <c r="BS1628" s="1" t="s">
        <v>24</v>
      </c>
      <c r="BT1628">
        <v>39</v>
      </c>
      <c r="BU1628" s="1" t="s">
        <v>7</v>
      </c>
      <c r="BV1628" s="1" t="s">
        <v>146</v>
      </c>
      <c r="BW1628">
        <v>160</v>
      </c>
      <c r="BX1628" s="1" t="s">
        <v>8292</v>
      </c>
      <c r="BY1628">
        <v>5029</v>
      </c>
      <c r="BZ1628">
        <v>804640</v>
      </c>
      <c r="CA1628">
        <v>0.25</v>
      </c>
      <c r="CB1628">
        <v>3771.75</v>
      </c>
      <c r="CC1628">
        <v>603480</v>
      </c>
      <c r="CD1628">
        <v>0.1</v>
      </c>
      <c r="CE1628">
        <v>60348</v>
      </c>
      <c r="CF1628">
        <v>0.1</v>
      </c>
      <c r="CG1628">
        <v>6034.8</v>
      </c>
      <c r="CH1628">
        <v>54313.2</v>
      </c>
      <c r="CI1628">
        <v>543132</v>
      </c>
      <c r="CJ1628">
        <v>597445.19999999995</v>
      </c>
      <c r="CK1628">
        <v>3734.0324999999998</v>
      </c>
    </row>
    <row r="1629" spans="62:89" x14ac:dyDescent="0.25">
      <c r="BJ1629" s="1" t="s">
        <v>3378</v>
      </c>
      <c r="BK1629" s="1" t="s">
        <v>3379</v>
      </c>
      <c r="BL1629" s="1" t="str">
        <f>VLOOKUP(BK1629,INVENTARIOHABITTA[#All],8,FALSE)</f>
        <v>PREMIUM A</v>
      </c>
      <c r="BO1629" s="1" t="s">
        <v>4565</v>
      </c>
      <c r="BP1629" s="1" t="s">
        <v>9236</v>
      </c>
      <c r="BQ1629" s="1" t="s">
        <v>7638</v>
      </c>
      <c r="BR1629" s="1" t="s">
        <v>7760</v>
      </c>
      <c r="BS1629" s="1" t="s">
        <v>24</v>
      </c>
      <c r="BT1629">
        <v>40</v>
      </c>
      <c r="BU1629" s="1" t="s">
        <v>7</v>
      </c>
      <c r="BV1629" s="1" t="s">
        <v>146</v>
      </c>
      <c r="BW1629">
        <v>160</v>
      </c>
      <c r="BX1629" s="1" t="s">
        <v>7642</v>
      </c>
      <c r="BY1629">
        <v>6200</v>
      </c>
      <c r="BZ1629">
        <v>992000</v>
      </c>
      <c r="CA1629">
        <v>0.3</v>
      </c>
      <c r="CB1629">
        <v>4340</v>
      </c>
      <c r="CC1629">
        <v>694400</v>
      </c>
      <c r="CD1629">
        <v>0.1</v>
      </c>
      <c r="CE1629">
        <v>111944</v>
      </c>
      <c r="CF1629">
        <v>0.1</v>
      </c>
      <c r="CG1629">
        <v>6944</v>
      </c>
      <c r="CH1629">
        <v>105000</v>
      </c>
      <c r="CI1629">
        <v>582456</v>
      </c>
      <c r="CJ1629">
        <v>687456</v>
      </c>
      <c r="CK1629">
        <v>4296.6000000000004</v>
      </c>
    </row>
    <row r="1630" spans="62:89" x14ac:dyDescent="0.25">
      <c r="BJ1630" s="1" t="s">
        <v>3380</v>
      </c>
      <c r="BK1630" s="1" t="s">
        <v>3381</v>
      </c>
      <c r="BL1630" s="1" t="str">
        <f>VLOOKUP(BK1630,INVENTARIOHABITTA[#All],8,FALSE)</f>
        <v>PREMIUM A</v>
      </c>
      <c r="BP1630" s="1" t="s">
        <v>9236</v>
      </c>
      <c r="BQ1630" s="1" t="s">
        <v>7638</v>
      </c>
      <c r="BR1630" s="1" t="s">
        <v>7760</v>
      </c>
      <c r="BS1630" s="1" t="s">
        <v>24</v>
      </c>
      <c r="BT1630">
        <v>40</v>
      </c>
      <c r="BU1630" s="1" t="s">
        <v>7</v>
      </c>
      <c r="BV1630" s="1" t="s">
        <v>146</v>
      </c>
      <c r="BW1630">
        <v>160</v>
      </c>
      <c r="BX1630" s="1" t="s">
        <v>8292</v>
      </c>
      <c r="BY1630">
        <v>5029</v>
      </c>
      <c r="BZ1630">
        <v>804640</v>
      </c>
      <c r="CA1630">
        <v>0.25</v>
      </c>
      <c r="CB1630">
        <v>3771.75</v>
      </c>
      <c r="CC1630">
        <v>603480</v>
      </c>
      <c r="CD1630">
        <v>0.1</v>
      </c>
      <c r="CE1630">
        <v>60348</v>
      </c>
      <c r="CF1630">
        <v>0.1</v>
      </c>
      <c r="CG1630">
        <v>6034.8</v>
      </c>
      <c r="CH1630">
        <v>54313.2</v>
      </c>
      <c r="CI1630">
        <v>543132</v>
      </c>
      <c r="CJ1630">
        <v>597445.19999999995</v>
      </c>
      <c r="CK1630">
        <v>3734.0324999999998</v>
      </c>
    </row>
    <row r="1631" spans="62:89" x14ac:dyDescent="0.25">
      <c r="BJ1631" s="1" t="s">
        <v>3382</v>
      </c>
      <c r="BK1631" s="1" t="s">
        <v>3383</v>
      </c>
      <c r="BL1631" s="1" t="str">
        <f>VLOOKUP(BK1631,INVENTARIOHABITTA[#All],8,FALSE)</f>
        <v xml:space="preserve">ESTANDAR A </v>
      </c>
      <c r="BO1631" s="1" t="s">
        <v>4567</v>
      </c>
      <c r="BP1631" s="1" t="s">
        <v>9237</v>
      </c>
      <c r="BQ1631" s="1" t="s">
        <v>7638</v>
      </c>
      <c r="BR1631" s="1" t="s">
        <v>7760</v>
      </c>
      <c r="BS1631" s="1" t="s">
        <v>24</v>
      </c>
      <c r="BT1631">
        <v>41</v>
      </c>
      <c r="BU1631" s="1" t="s">
        <v>7</v>
      </c>
      <c r="BV1631" s="1" t="s">
        <v>146</v>
      </c>
      <c r="BW1631">
        <v>160</v>
      </c>
      <c r="BX1631" s="1" t="s">
        <v>8292</v>
      </c>
      <c r="BY1631">
        <v>5029</v>
      </c>
      <c r="BZ1631">
        <v>804640</v>
      </c>
      <c r="CA1631">
        <v>0.25</v>
      </c>
      <c r="CB1631">
        <v>3771.75</v>
      </c>
      <c r="CC1631">
        <v>603480</v>
      </c>
      <c r="CD1631">
        <v>0.1</v>
      </c>
      <c r="CE1631">
        <v>60348</v>
      </c>
      <c r="CF1631">
        <v>0.1</v>
      </c>
      <c r="CG1631">
        <v>6034.8</v>
      </c>
      <c r="CH1631">
        <v>54313.2</v>
      </c>
      <c r="CI1631">
        <v>543132</v>
      </c>
      <c r="CJ1631">
        <v>597445.19999999995</v>
      </c>
      <c r="CK1631">
        <v>3734.0324999999998</v>
      </c>
    </row>
    <row r="1632" spans="62:89" x14ac:dyDescent="0.25">
      <c r="BJ1632" s="1" t="s">
        <v>3384</v>
      </c>
      <c r="BK1632" s="1" t="s">
        <v>3385</v>
      </c>
      <c r="BL1632" s="1" t="str">
        <f>VLOOKUP(BK1632,INVENTARIOHABITTA[#All],8,FALSE)</f>
        <v xml:space="preserve">ESTANDAR A </v>
      </c>
      <c r="BP1632" s="1" t="s">
        <v>9238</v>
      </c>
      <c r="BQ1632" s="1" t="s">
        <v>7638</v>
      </c>
      <c r="BR1632" s="1" t="s">
        <v>7760</v>
      </c>
      <c r="BS1632" s="1" t="s">
        <v>24</v>
      </c>
      <c r="BT1632">
        <v>42</v>
      </c>
      <c r="BU1632" s="1" t="s">
        <v>7</v>
      </c>
      <c r="BV1632" s="1" t="s">
        <v>146</v>
      </c>
      <c r="BW1632">
        <v>160</v>
      </c>
      <c r="BX1632" s="1" t="s">
        <v>8292</v>
      </c>
      <c r="BY1632">
        <v>5029</v>
      </c>
      <c r="BZ1632">
        <v>804640</v>
      </c>
      <c r="CA1632">
        <v>0.25</v>
      </c>
      <c r="CB1632">
        <v>3771.75</v>
      </c>
      <c r="CC1632">
        <v>603480</v>
      </c>
      <c r="CD1632">
        <v>0.1</v>
      </c>
      <c r="CE1632">
        <v>60348</v>
      </c>
      <c r="CF1632">
        <v>0.1</v>
      </c>
      <c r="CG1632">
        <v>6034.8</v>
      </c>
      <c r="CH1632">
        <v>54313.2</v>
      </c>
      <c r="CI1632">
        <v>543132</v>
      </c>
      <c r="CJ1632">
        <v>597445.19999999995</v>
      </c>
      <c r="CK1632">
        <v>3734.0324999999998</v>
      </c>
    </row>
    <row r="1633" spans="62:89" x14ac:dyDescent="0.25">
      <c r="BJ1633" s="1" t="s">
        <v>3386</v>
      </c>
      <c r="BK1633" s="1" t="s">
        <v>3387</v>
      </c>
      <c r="BL1633" s="1" t="str">
        <f>VLOOKUP(BK1633,INVENTARIOHABITTA[#All],8,FALSE)</f>
        <v xml:space="preserve">ESTANDAR A </v>
      </c>
      <c r="BO1633" s="1" t="s">
        <v>4569</v>
      </c>
      <c r="BP1633" s="1" t="s">
        <v>9239</v>
      </c>
      <c r="BQ1633" s="1" t="s">
        <v>7638</v>
      </c>
      <c r="BR1633" s="1" t="s">
        <v>7760</v>
      </c>
      <c r="BS1633" s="1" t="s">
        <v>24</v>
      </c>
      <c r="BT1633" t="s">
        <v>8622</v>
      </c>
      <c r="BU1633" s="1" t="s">
        <v>7</v>
      </c>
      <c r="BV1633" s="1" t="s">
        <v>4570</v>
      </c>
      <c r="BW1633">
        <v>160</v>
      </c>
      <c r="BX1633" s="1" t="s">
        <v>8292</v>
      </c>
      <c r="BY1633">
        <v>5029</v>
      </c>
      <c r="BZ1633">
        <v>804640</v>
      </c>
      <c r="CA1633">
        <v>0.25</v>
      </c>
      <c r="CB1633">
        <v>3771.75</v>
      </c>
      <c r="CC1633">
        <v>603480</v>
      </c>
      <c r="CD1633">
        <v>0.1</v>
      </c>
      <c r="CE1633">
        <v>60348</v>
      </c>
      <c r="CF1633">
        <v>0.1</v>
      </c>
      <c r="CG1633">
        <v>6034.8</v>
      </c>
      <c r="CH1633">
        <v>54313.2</v>
      </c>
      <c r="CI1633">
        <v>543132</v>
      </c>
      <c r="CJ1633">
        <v>597445.19999999995</v>
      </c>
      <c r="CK1633">
        <v>3734.0324999999998</v>
      </c>
    </row>
    <row r="1634" spans="62:89" x14ac:dyDescent="0.25">
      <c r="BJ1634" s="1" t="s">
        <v>3388</v>
      </c>
      <c r="BK1634" s="1" t="s">
        <v>3389</v>
      </c>
      <c r="BL1634" s="1" t="str">
        <f>VLOOKUP(BK1634,INVENTARIOHABITTA[#All],8,FALSE)</f>
        <v xml:space="preserve">ESTANDAR A </v>
      </c>
      <c r="BO1634" s="1" t="s">
        <v>4572</v>
      </c>
      <c r="BP1634" s="1" t="s">
        <v>9240</v>
      </c>
      <c r="BQ1634" s="1" t="s">
        <v>7638</v>
      </c>
      <c r="BR1634" s="1" t="s">
        <v>7760</v>
      </c>
      <c r="BS1634" s="1" t="s">
        <v>24</v>
      </c>
      <c r="BT1634">
        <v>43</v>
      </c>
      <c r="BU1634" s="1" t="s">
        <v>7</v>
      </c>
      <c r="BV1634" s="1" t="s">
        <v>146</v>
      </c>
      <c r="BW1634">
        <v>160</v>
      </c>
      <c r="BX1634" s="1" t="s">
        <v>8292</v>
      </c>
      <c r="BY1634">
        <v>5029</v>
      </c>
      <c r="BZ1634">
        <v>804640</v>
      </c>
      <c r="CA1634">
        <v>0.25</v>
      </c>
      <c r="CB1634">
        <v>3771.75</v>
      </c>
      <c r="CC1634">
        <v>603480</v>
      </c>
      <c r="CD1634">
        <v>0.1</v>
      </c>
      <c r="CE1634">
        <v>60348</v>
      </c>
      <c r="CF1634">
        <v>0.1</v>
      </c>
      <c r="CG1634">
        <v>6034.8</v>
      </c>
      <c r="CH1634">
        <v>54313.2</v>
      </c>
      <c r="CI1634">
        <v>543132</v>
      </c>
      <c r="CJ1634">
        <v>597445.19999999995</v>
      </c>
      <c r="CK1634">
        <v>3734.0324999999998</v>
      </c>
    </row>
    <row r="1635" spans="62:89" x14ac:dyDescent="0.25">
      <c r="BJ1635" s="1" t="s">
        <v>3390</v>
      </c>
      <c r="BK1635" s="1" t="s">
        <v>3391</v>
      </c>
      <c r="BL1635" s="1" t="str">
        <f>VLOOKUP(BK1635,INVENTARIOHABITTA[#All],8,FALSE)</f>
        <v xml:space="preserve">ESTANDAR A </v>
      </c>
      <c r="BO1635" s="1" t="s">
        <v>4574</v>
      </c>
      <c r="BP1635" s="1" t="s">
        <v>9241</v>
      </c>
      <c r="BQ1635" s="1" t="s">
        <v>7638</v>
      </c>
      <c r="BR1635" s="1" t="s">
        <v>7760</v>
      </c>
      <c r="BS1635" s="1" t="s">
        <v>24</v>
      </c>
      <c r="BT1635">
        <v>44</v>
      </c>
      <c r="BU1635" s="1" t="s">
        <v>7</v>
      </c>
      <c r="BV1635" s="1" t="s">
        <v>1961</v>
      </c>
      <c r="BW1635">
        <v>160</v>
      </c>
      <c r="BX1635" s="1" t="s">
        <v>8292</v>
      </c>
      <c r="BY1635">
        <v>4800</v>
      </c>
      <c r="BZ1635">
        <v>768000</v>
      </c>
      <c r="CA1635">
        <v>0.25</v>
      </c>
      <c r="CB1635">
        <v>3600</v>
      </c>
      <c r="CC1635">
        <v>576000</v>
      </c>
      <c r="CD1635">
        <v>0.1</v>
      </c>
      <c r="CE1635">
        <v>57600</v>
      </c>
      <c r="CF1635">
        <v>0.1</v>
      </c>
      <c r="CG1635">
        <v>5760</v>
      </c>
      <c r="CH1635">
        <v>51840</v>
      </c>
      <c r="CI1635">
        <v>518400</v>
      </c>
      <c r="CJ1635">
        <v>570240</v>
      </c>
      <c r="CK1635">
        <v>3564</v>
      </c>
    </row>
    <row r="1636" spans="62:89" x14ac:dyDescent="0.25">
      <c r="BJ1636" s="1" t="s">
        <v>3392</v>
      </c>
      <c r="BK1636" s="1" t="s">
        <v>3393</v>
      </c>
      <c r="BL1636" s="1" t="str">
        <f>VLOOKUP(BK1636,INVENTARIOHABITTA[#All],8,FALSE)</f>
        <v xml:space="preserve">ESTANDAR A </v>
      </c>
      <c r="BO1636" s="1" t="s">
        <v>4576</v>
      </c>
      <c r="BP1636" s="1" t="s">
        <v>9242</v>
      </c>
      <c r="BQ1636" s="1" t="s">
        <v>7638</v>
      </c>
      <c r="BR1636" s="1" t="s">
        <v>7760</v>
      </c>
      <c r="BS1636" s="1" t="s">
        <v>24</v>
      </c>
      <c r="BT1636">
        <v>45</v>
      </c>
      <c r="BU1636" s="1" t="s">
        <v>7</v>
      </c>
      <c r="BV1636" s="1" t="s">
        <v>1961</v>
      </c>
      <c r="BW1636">
        <v>160</v>
      </c>
      <c r="BX1636" s="1" t="s">
        <v>8292</v>
      </c>
      <c r="BY1636">
        <v>4800</v>
      </c>
      <c r="BZ1636">
        <v>768000</v>
      </c>
      <c r="CA1636">
        <v>0.25</v>
      </c>
      <c r="CB1636">
        <v>3600</v>
      </c>
      <c r="CC1636">
        <v>576000</v>
      </c>
      <c r="CD1636">
        <v>0.1</v>
      </c>
      <c r="CE1636">
        <v>57600</v>
      </c>
      <c r="CF1636">
        <v>0.1</v>
      </c>
      <c r="CG1636">
        <v>5760</v>
      </c>
      <c r="CH1636">
        <v>51840</v>
      </c>
      <c r="CI1636">
        <v>518400</v>
      </c>
      <c r="CJ1636">
        <v>570240</v>
      </c>
      <c r="CK1636">
        <v>3564</v>
      </c>
    </row>
    <row r="1637" spans="62:89" x14ac:dyDescent="0.25">
      <c r="BJ1637" s="1" t="s">
        <v>3394</v>
      </c>
      <c r="BK1637" s="1" t="s">
        <v>3395</v>
      </c>
      <c r="BL1637" s="1" t="str">
        <f>VLOOKUP(BK1637,INVENTARIOHABITTA[#All],8,FALSE)</f>
        <v xml:space="preserve">ESTANDAR A </v>
      </c>
      <c r="BO1637" s="1" t="s">
        <v>4578</v>
      </c>
      <c r="BP1637" s="1" t="s">
        <v>9243</v>
      </c>
      <c r="BQ1637" s="1" t="s">
        <v>7638</v>
      </c>
      <c r="BR1637" s="1" t="s">
        <v>7760</v>
      </c>
      <c r="BS1637" s="1" t="s">
        <v>24</v>
      </c>
      <c r="BT1637">
        <v>46</v>
      </c>
      <c r="BU1637" s="1" t="s">
        <v>7</v>
      </c>
      <c r="BV1637" s="1" t="s">
        <v>1961</v>
      </c>
      <c r="BW1637">
        <v>160</v>
      </c>
      <c r="BX1637" s="1" t="s">
        <v>8292</v>
      </c>
      <c r="BY1637">
        <v>4800</v>
      </c>
      <c r="BZ1637">
        <v>768000</v>
      </c>
      <c r="CA1637">
        <v>0.25</v>
      </c>
      <c r="CB1637">
        <v>3600</v>
      </c>
      <c r="CC1637">
        <v>576000</v>
      </c>
      <c r="CD1637">
        <v>0.1</v>
      </c>
      <c r="CE1637">
        <v>57600</v>
      </c>
      <c r="CF1637">
        <v>0.1</v>
      </c>
      <c r="CG1637">
        <v>5760</v>
      </c>
      <c r="CH1637">
        <v>51840</v>
      </c>
      <c r="CI1637">
        <v>518400</v>
      </c>
      <c r="CJ1637">
        <v>570240</v>
      </c>
      <c r="CK1637">
        <v>3564</v>
      </c>
    </row>
    <row r="1638" spans="62:89" x14ac:dyDescent="0.25">
      <c r="BJ1638" s="1" t="s">
        <v>3396</v>
      </c>
      <c r="BK1638" s="1" t="s">
        <v>3397</v>
      </c>
      <c r="BL1638" s="1" t="str">
        <f>VLOOKUP(BK1638,INVENTARIOHABITTA[#All],8,FALSE)</f>
        <v xml:space="preserve">ESTANDAR A </v>
      </c>
      <c r="BO1638" s="1" t="s">
        <v>4580</v>
      </c>
      <c r="BP1638" s="1" t="s">
        <v>9244</v>
      </c>
      <c r="BQ1638" s="1" t="s">
        <v>7638</v>
      </c>
      <c r="BR1638" s="1" t="s">
        <v>7760</v>
      </c>
      <c r="BS1638" s="1" t="s">
        <v>24</v>
      </c>
      <c r="BT1638">
        <v>47</v>
      </c>
      <c r="BU1638" s="1" t="s">
        <v>7</v>
      </c>
      <c r="BV1638" s="1" t="s">
        <v>1961</v>
      </c>
      <c r="BW1638">
        <v>160</v>
      </c>
      <c r="BX1638" s="1" t="s">
        <v>8292</v>
      </c>
      <c r="BY1638">
        <v>4800</v>
      </c>
      <c r="BZ1638">
        <v>768000</v>
      </c>
      <c r="CA1638">
        <v>0.25</v>
      </c>
      <c r="CB1638">
        <v>3600</v>
      </c>
      <c r="CC1638">
        <v>576000</v>
      </c>
      <c r="CD1638">
        <v>0.1</v>
      </c>
      <c r="CE1638">
        <v>57600</v>
      </c>
      <c r="CF1638">
        <v>0.15</v>
      </c>
      <c r="CG1638">
        <v>8640</v>
      </c>
      <c r="CH1638">
        <v>48960</v>
      </c>
      <c r="CI1638">
        <v>518400</v>
      </c>
      <c r="CJ1638">
        <v>567360</v>
      </c>
      <c r="CK1638">
        <v>3546</v>
      </c>
    </row>
    <row r="1639" spans="62:89" x14ac:dyDescent="0.25">
      <c r="BJ1639" s="1" t="s">
        <v>3398</v>
      </c>
      <c r="BK1639" s="1" t="s">
        <v>3399</v>
      </c>
      <c r="BL1639" s="1" t="str">
        <f>VLOOKUP(BK1639,INVENTARIOHABITTA[#All],8,FALSE)</f>
        <v>PREMIUM A</v>
      </c>
      <c r="BO1639" s="1" t="s">
        <v>4582</v>
      </c>
      <c r="BP1639" s="1" t="s">
        <v>9245</v>
      </c>
      <c r="BQ1639" s="1" t="s">
        <v>7638</v>
      </c>
      <c r="BR1639" s="1" t="s">
        <v>7760</v>
      </c>
      <c r="BS1639" s="1" t="s">
        <v>24</v>
      </c>
      <c r="BT1639">
        <v>48</v>
      </c>
      <c r="BU1639" s="1" t="s">
        <v>7</v>
      </c>
      <c r="BV1639" s="1" t="s">
        <v>1961</v>
      </c>
      <c r="BW1639">
        <v>160</v>
      </c>
      <c r="BX1639" s="1" t="s">
        <v>8292</v>
      </c>
      <c r="BY1639">
        <v>4800</v>
      </c>
      <c r="BZ1639">
        <v>768000</v>
      </c>
      <c r="CA1639">
        <v>0.25</v>
      </c>
      <c r="CB1639">
        <v>3600</v>
      </c>
      <c r="CC1639">
        <v>576000</v>
      </c>
      <c r="CD1639">
        <v>0.1</v>
      </c>
      <c r="CE1639">
        <v>57600</v>
      </c>
      <c r="CF1639">
        <v>0.15</v>
      </c>
      <c r="CG1639">
        <v>8640</v>
      </c>
      <c r="CH1639">
        <v>48960</v>
      </c>
      <c r="CI1639">
        <v>518400</v>
      </c>
      <c r="CJ1639">
        <v>567360</v>
      </c>
      <c r="CK1639">
        <v>3546</v>
      </c>
    </row>
    <row r="1640" spans="62:89" x14ac:dyDescent="0.25">
      <c r="BJ1640" s="1" t="s">
        <v>3400</v>
      </c>
      <c r="BK1640" s="1" t="s">
        <v>3401</v>
      </c>
      <c r="BL1640" s="1" t="str">
        <f>VLOOKUP(BK1640,INVENTARIOHABITTA[#All],8,FALSE)</f>
        <v>PREMIUM A</v>
      </c>
      <c r="BO1640" s="1" t="s">
        <v>4584</v>
      </c>
      <c r="BP1640" s="1" t="s">
        <v>9246</v>
      </c>
      <c r="BQ1640" s="1" t="s">
        <v>7638</v>
      </c>
      <c r="BR1640" s="1" t="s">
        <v>7760</v>
      </c>
      <c r="BS1640" s="1" t="s">
        <v>24</v>
      </c>
      <c r="BT1640">
        <v>49</v>
      </c>
      <c r="BU1640" s="1" t="s">
        <v>7</v>
      </c>
      <c r="BV1640" s="1" t="s">
        <v>1961</v>
      </c>
      <c r="BW1640">
        <v>160</v>
      </c>
      <c r="BX1640" s="1" t="s">
        <v>8292</v>
      </c>
      <c r="BY1640">
        <v>4800</v>
      </c>
      <c r="BZ1640">
        <v>768000</v>
      </c>
      <c r="CA1640">
        <v>0.25</v>
      </c>
      <c r="CB1640">
        <v>3600</v>
      </c>
      <c r="CC1640">
        <v>576000</v>
      </c>
      <c r="CD1640">
        <v>0.1</v>
      </c>
      <c r="CE1640">
        <v>57600</v>
      </c>
      <c r="CF1640">
        <v>0.1</v>
      </c>
      <c r="CG1640">
        <v>5760</v>
      </c>
      <c r="CH1640">
        <v>51840</v>
      </c>
      <c r="CI1640">
        <v>518400</v>
      </c>
      <c r="CJ1640">
        <v>570240</v>
      </c>
      <c r="CK1640">
        <v>3564</v>
      </c>
    </row>
    <row r="1641" spans="62:89" x14ac:dyDescent="0.25">
      <c r="BJ1641" s="1" t="s">
        <v>3402</v>
      </c>
      <c r="BK1641" s="1" t="s">
        <v>3403</v>
      </c>
      <c r="BL1641" s="1" t="str">
        <f>VLOOKUP(BK1641,INVENTARIOHABITTA[#All],8,FALSE)</f>
        <v xml:space="preserve">ESTANDAR A </v>
      </c>
      <c r="BO1641" s="1" t="s">
        <v>4586</v>
      </c>
      <c r="BP1641" s="1" t="s">
        <v>9247</v>
      </c>
      <c r="BQ1641" s="1" t="s">
        <v>7638</v>
      </c>
      <c r="BR1641" s="1" t="s">
        <v>7760</v>
      </c>
      <c r="BS1641" s="1" t="s">
        <v>24</v>
      </c>
      <c r="BT1641">
        <v>50</v>
      </c>
      <c r="BU1641" s="1" t="s">
        <v>7</v>
      </c>
      <c r="BV1641" s="1" t="s">
        <v>1961</v>
      </c>
      <c r="BW1641">
        <v>160</v>
      </c>
      <c r="BX1641" s="1" t="s">
        <v>8292</v>
      </c>
      <c r="BY1641">
        <v>4800</v>
      </c>
      <c r="BZ1641">
        <v>768000</v>
      </c>
      <c r="CA1641">
        <v>0.25</v>
      </c>
      <c r="CB1641">
        <v>3600</v>
      </c>
      <c r="CC1641">
        <v>576000</v>
      </c>
      <c r="CD1641">
        <v>0.1</v>
      </c>
      <c r="CE1641">
        <v>57600</v>
      </c>
      <c r="CF1641">
        <v>0.1</v>
      </c>
      <c r="CG1641">
        <v>5760</v>
      </c>
      <c r="CH1641">
        <v>51840</v>
      </c>
      <c r="CI1641">
        <v>518400</v>
      </c>
      <c r="CJ1641">
        <v>570240</v>
      </c>
      <c r="CK1641">
        <v>3564</v>
      </c>
    </row>
    <row r="1642" spans="62:89" x14ac:dyDescent="0.25">
      <c r="BJ1642" s="1" t="s">
        <v>3404</v>
      </c>
      <c r="BK1642" s="1" t="s">
        <v>3405</v>
      </c>
      <c r="BL1642" s="1" t="str">
        <f>VLOOKUP(BK1642,INVENTARIOHABITTA[#All],8,FALSE)</f>
        <v xml:space="preserve">ESTANDAR A </v>
      </c>
      <c r="BP1642" s="1" t="s">
        <v>9248</v>
      </c>
      <c r="BQ1642" s="1" t="s">
        <v>7638</v>
      </c>
      <c r="BR1642" s="1" t="s">
        <v>7760</v>
      </c>
      <c r="BS1642" s="1" t="s">
        <v>24</v>
      </c>
      <c r="BT1642">
        <v>51</v>
      </c>
      <c r="BU1642" s="1" t="s">
        <v>7</v>
      </c>
      <c r="BV1642" s="1" t="s">
        <v>1961</v>
      </c>
      <c r="BW1642">
        <v>160</v>
      </c>
      <c r="BX1642" s="1" t="s">
        <v>8292</v>
      </c>
      <c r="BY1642">
        <v>4800</v>
      </c>
      <c r="BZ1642">
        <v>768000</v>
      </c>
      <c r="CA1642">
        <v>0.25</v>
      </c>
      <c r="CB1642">
        <v>3600</v>
      </c>
      <c r="CC1642">
        <v>576000</v>
      </c>
      <c r="CD1642">
        <v>0.1</v>
      </c>
      <c r="CE1642">
        <v>57600</v>
      </c>
      <c r="CF1642">
        <v>0.1</v>
      </c>
      <c r="CG1642">
        <v>5760</v>
      </c>
      <c r="CH1642">
        <v>51840</v>
      </c>
      <c r="CI1642">
        <v>518400</v>
      </c>
      <c r="CJ1642">
        <v>570240</v>
      </c>
      <c r="CK1642">
        <v>3564</v>
      </c>
    </row>
    <row r="1643" spans="62:89" x14ac:dyDescent="0.25">
      <c r="BJ1643" s="1" t="s">
        <v>3406</v>
      </c>
      <c r="BK1643" s="1" t="s">
        <v>3407</v>
      </c>
      <c r="BL1643" s="1" t="str">
        <f>VLOOKUP(BK1643,INVENTARIOHABITTA[#All],8,FALSE)</f>
        <v xml:space="preserve">ESTANDAR A </v>
      </c>
      <c r="BO1643" s="1" t="s">
        <v>4588</v>
      </c>
      <c r="BP1643" s="1" t="s">
        <v>9249</v>
      </c>
      <c r="BQ1643" s="1" t="s">
        <v>7638</v>
      </c>
      <c r="BR1643" s="1" t="s">
        <v>7760</v>
      </c>
      <c r="BS1643" s="1" t="s">
        <v>24</v>
      </c>
      <c r="BT1643" t="s">
        <v>7761</v>
      </c>
      <c r="BU1643" s="1" t="s">
        <v>7</v>
      </c>
      <c r="BV1643" s="1" t="s">
        <v>1961</v>
      </c>
      <c r="BW1643">
        <v>160</v>
      </c>
      <c r="BX1643" s="1" t="s">
        <v>8292</v>
      </c>
      <c r="BY1643">
        <v>4800</v>
      </c>
      <c r="BZ1643">
        <v>768000</v>
      </c>
      <c r="CA1643">
        <v>0.25</v>
      </c>
      <c r="CB1643">
        <v>3600</v>
      </c>
      <c r="CC1643">
        <v>576000</v>
      </c>
      <c r="CD1643">
        <v>0.1</v>
      </c>
      <c r="CE1643">
        <v>57600</v>
      </c>
      <c r="CF1643">
        <v>0.1</v>
      </c>
      <c r="CG1643">
        <v>5760</v>
      </c>
      <c r="CH1643">
        <v>51840</v>
      </c>
      <c r="CI1643">
        <v>518400</v>
      </c>
      <c r="CJ1643">
        <v>570240</v>
      </c>
      <c r="CK1643">
        <v>3564</v>
      </c>
    </row>
    <row r="1644" spans="62:89" x14ac:dyDescent="0.25">
      <c r="BJ1644" s="1" t="s">
        <v>3408</v>
      </c>
      <c r="BK1644" s="1" t="s">
        <v>3409</v>
      </c>
      <c r="BL1644" s="1" t="str">
        <f>VLOOKUP(BK1644,INVENTARIOHABITTA[#All],8,FALSE)</f>
        <v xml:space="preserve">ESTANDAR A </v>
      </c>
      <c r="BP1644" s="1" t="s">
        <v>9250</v>
      </c>
      <c r="BQ1644" s="1" t="s">
        <v>7638</v>
      </c>
      <c r="BR1644" s="1" t="s">
        <v>7760</v>
      </c>
      <c r="BS1644" s="1" t="s">
        <v>24</v>
      </c>
      <c r="BT1644">
        <v>52</v>
      </c>
      <c r="BU1644" s="1" t="s">
        <v>7</v>
      </c>
      <c r="BV1644" s="1" t="s">
        <v>1961</v>
      </c>
      <c r="BW1644">
        <v>160</v>
      </c>
      <c r="BX1644" s="1" t="s">
        <v>8292</v>
      </c>
      <c r="BY1644">
        <v>4800</v>
      </c>
      <c r="BZ1644">
        <v>768000</v>
      </c>
      <c r="CA1644">
        <v>0.25</v>
      </c>
      <c r="CB1644">
        <v>3600</v>
      </c>
      <c r="CC1644">
        <v>576000</v>
      </c>
      <c r="CD1644">
        <v>0.1</v>
      </c>
      <c r="CE1644">
        <v>57600</v>
      </c>
      <c r="CF1644">
        <v>0.1</v>
      </c>
      <c r="CG1644">
        <v>5760</v>
      </c>
      <c r="CH1644">
        <v>51840</v>
      </c>
      <c r="CI1644">
        <v>518400</v>
      </c>
      <c r="CJ1644">
        <v>570240</v>
      </c>
      <c r="CK1644">
        <v>3564</v>
      </c>
    </row>
    <row r="1645" spans="62:89" x14ac:dyDescent="0.25">
      <c r="BJ1645" s="1" t="s">
        <v>3410</v>
      </c>
      <c r="BK1645" s="1" t="s">
        <v>3411</v>
      </c>
      <c r="BL1645" s="1" t="str">
        <f>VLOOKUP(BK1645,INVENTARIOHABITTA[#All],8,FALSE)</f>
        <v xml:space="preserve">ESTANDAR A </v>
      </c>
      <c r="BO1645" s="1" t="s">
        <v>4590</v>
      </c>
      <c r="BP1645" s="1" t="s">
        <v>9251</v>
      </c>
      <c r="BQ1645" s="1" t="s">
        <v>7638</v>
      </c>
      <c r="BR1645" s="1" t="s">
        <v>7760</v>
      </c>
      <c r="BS1645" s="1" t="s">
        <v>24</v>
      </c>
      <c r="BT1645" t="s">
        <v>8410</v>
      </c>
      <c r="BU1645" s="1" t="s">
        <v>7</v>
      </c>
      <c r="BV1645" s="1" t="s">
        <v>1961</v>
      </c>
      <c r="BW1645">
        <v>160</v>
      </c>
      <c r="BX1645" s="1" t="s">
        <v>8292</v>
      </c>
      <c r="BY1645">
        <v>4800</v>
      </c>
      <c r="BZ1645">
        <v>768000</v>
      </c>
      <c r="CA1645">
        <v>0.25</v>
      </c>
      <c r="CB1645">
        <v>3600</v>
      </c>
      <c r="CC1645">
        <v>576000</v>
      </c>
      <c r="CD1645">
        <v>0.1</v>
      </c>
      <c r="CE1645">
        <v>57600</v>
      </c>
      <c r="CF1645">
        <v>0.1</v>
      </c>
      <c r="CG1645">
        <v>5760</v>
      </c>
      <c r="CH1645">
        <v>51840</v>
      </c>
      <c r="CI1645">
        <v>518400</v>
      </c>
      <c r="CJ1645">
        <v>570240</v>
      </c>
      <c r="CK1645">
        <v>3564</v>
      </c>
    </row>
    <row r="1646" spans="62:89" x14ac:dyDescent="0.25">
      <c r="BJ1646" s="1" t="s">
        <v>3412</v>
      </c>
      <c r="BK1646" s="1" t="s">
        <v>3413</v>
      </c>
      <c r="BL1646" s="1" t="str">
        <f>VLOOKUP(BK1646,INVENTARIOHABITTA[#All],8,FALSE)</f>
        <v xml:space="preserve">ESTANDAR A </v>
      </c>
      <c r="BO1646" s="1" t="s">
        <v>4592</v>
      </c>
      <c r="BP1646" s="1" t="s">
        <v>9252</v>
      </c>
      <c r="BQ1646" s="1" t="s">
        <v>7638</v>
      </c>
      <c r="BR1646" s="1" t="s">
        <v>7760</v>
      </c>
      <c r="BS1646" s="1" t="s">
        <v>24</v>
      </c>
      <c r="BT1646">
        <v>53</v>
      </c>
      <c r="BU1646" s="1" t="s">
        <v>7</v>
      </c>
      <c r="BV1646" s="1" t="s">
        <v>1961</v>
      </c>
      <c r="BW1646">
        <v>160</v>
      </c>
      <c r="BX1646" s="1" t="s">
        <v>8292</v>
      </c>
      <c r="BY1646">
        <v>4800</v>
      </c>
      <c r="BZ1646">
        <v>768000</v>
      </c>
      <c r="CA1646">
        <v>0.25</v>
      </c>
      <c r="CB1646">
        <v>3600</v>
      </c>
      <c r="CC1646">
        <v>576000</v>
      </c>
      <c r="CD1646">
        <v>0.1</v>
      </c>
      <c r="CE1646">
        <v>57600</v>
      </c>
      <c r="CF1646">
        <v>0.1</v>
      </c>
      <c r="CG1646">
        <v>5760</v>
      </c>
      <c r="CH1646">
        <v>51840</v>
      </c>
      <c r="CI1646">
        <v>518400</v>
      </c>
      <c r="CJ1646">
        <v>570240</v>
      </c>
      <c r="CK1646">
        <v>3564</v>
      </c>
    </row>
    <row r="1647" spans="62:89" x14ac:dyDescent="0.25">
      <c r="BJ1647" s="1" t="s">
        <v>3414</v>
      </c>
      <c r="BK1647" s="1" t="s">
        <v>3415</v>
      </c>
      <c r="BL1647" s="1" t="str">
        <f>VLOOKUP(BK1647,INVENTARIOHABITTA[#All],8,FALSE)</f>
        <v xml:space="preserve">ESTANDAR A </v>
      </c>
      <c r="BO1647" s="1" t="s">
        <v>4594</v>
      </c>
      <c r="BP1647" s="1" t="s">
        <v>9253</v>
      </c>
      <c r="BQ1647" s="1" t="s">
        <v>7638</v>
      </c>
      <c r="BR1647" s="1" t="s">
        <v>7760</v>
      </c>
      <c r="BS1647" s="1" t="s">
        <v>24</v>
      </c>
      <c r="BT1647">
        <v>54</v>
      </c>
      <c r="BU1647" s="1" t="s">
        <v>7</v>
      </c>
      <c r="BV1647" s="1" t="s">
        <v>146</v>
      </c>
      <c r="BW1647">
        <v>160</v>
      </c>
      <c r="BX1647" s="1" t="s">
        <v>8292</v>
      </c>
      <c r="BY1647">
        <v>5029</v>
      </c>
      <c r="BZ1647">
        <v>804640</v>
      </c>
      <c r="CA1647">
        <v>0.2</v>
      </c>
      <c r="CB1647">
        <v>4023.2</v>
      </c>
      <c r="CC1647">
        <v>643712</v>
      </c>
      <c r="CD1647">
        <v>0.1</v>
      </c>
      <c r="CE1647">
        <v>64371.200000000004</v>
      </c>
      <c r="CF1647">
        <v>0</v>
      </c>
      <c r="CG1647">
        <v>0</v>
      </c>
      <c r="CH1647">
        <v>64371.200000000004</v>
      </c>
      <c r="CI1647">
        <v>579340.80000000005</v>
      </c>
      <c r="CJ1647">
        <v>643712</v>
      </c>
      <c r="CK1647">
        <v>4023.2</v>
      </c>
    </row>
    <row r="1648" spans="62:89" x14ac:dyDescent="0.25">
      <c r="BJ1648" s="1" t="s">
        <v>3416</v>
      </c>
      <c r="BK1648" s="1" t="s">
        <v>3417</v>
      </c>
      <c r="BL1648" s="1" t="str">
        <f>VLOOKUP(BK1648,INVENTARIOHABITTA[#All],8,FALSE)</f>
        <v xml:space="preserve">ESTANDAR A </v>
      </c>
      <c r="BP1648" s="1" t="s">
        <v>9253</v>
      </c>
      <c r="BQ1648" s="1" t="s">
        <v>7638</v>
      </c>
      <c r="BR1648" s="1" t="s">
        <v>7760</v>
      </c>
      <c r="BS1648" s="1" t="s">
        <v>24</v>
      </c>
      <c r="BT1648">
        <v>54</v>
      </c>
      <c r="BU1648" s="1" t="s">
        <v>7</v>
      </c>
      <c r="BV1648" s="1" t="s">
        <v>146</v>
      </c>
      <c r="BW1648">
        <v>160</v>
      </c>
      <c r="BX1648" s="1" t="s">
        <v>8292</v>
      </c>
      <c r="BY1648">
        <v>5029</v>
      </c>
      <c r="BZ1648">
        <v>804640</v>
      </c>
      <c r="CA1648">
        <v>0.2</v>
      </c>
      <c r="CB1648">
        <v>4023.2</v>
      </c>
      <c r="CC1648">
        <v>643712</v>
      </c>
      <c r="CD1648">
        <v>0.1</v>
      </c>
      <c r="CE1648">
        <v>64371.200000000004</v>
      </c>
      <c r="CF1648">
        <v>0</v>
      </c>
      <c r="CG1648">
        <v>0</v>
      </c>
      <c r="CH1648">
        <v>64371.200000000004</v>
      </c>
      <c r="CI1648">
        <v>579340.80000000005</v>
      </c>
      <c r="CJ1648">
        <v>643712</v>
      </c>
      <c r="CK1648">
        <v>4023.2</v>
      </c>
    </row>
    <row r="1649" spans="62:89" x14ac:dyDescent="0.25">
      <c r="BJ1649" s="1" t="s">
        <v>3418</v>
      </c>
      <c r="BK1649" s="1" t="s">
        <v>3419</v>
      </c>
      <c r="BL1649" s="1" t="str">
        <f>VLOOKUP(BK1649,INVENTARIOHABITTA[#All],8,FALSE)</f>
        <v xml:space="preserve">ESTANDAR A </v>
      </c>
      <c r="BO1649" s="1" t="s">
        <v>4596</v>
      </c>
      <c r="BP1649" s="1" t="s">
        <v>9254</v>
      </c>
      <c r="BQ1649" s="1" t="s">
        <v>7638</v>
      </c>
      <c r="BR1649" s="1" t="s">
        <v>7760</v>
      </c>
      <c r="BS1649" s="1" t="s">
        <v>24</v>
      </c>
      <c r="BT1649">
        <v>55</v>
      </c>
      <c r="BU1649" s="1" t="s">
        <v>7</v>
      </c>
      <c r="BV1649" s="1" t="s">
        <v>146</v>
      </c>
      <c r="BW1649">
        <v>150.08000000000001</v>
      </c>
      <c r="BX1649" s="1" t="s">
        <v>8292</v>
      </c>
      <c r="BY1649">
        <v>6510</v>
      </c>
      <c r="BZ1649">
        <v>977020.8</v>
      </c>
      <c r="CA1649">
        <v>0.2</v>
      </c>
      <c r="CB1649">
        <v>5208</v>
      </c>
      <c r="CC1649">
        <v>781616.64000000001</v>
      </c>
      <c r="CD1649">
        <v>0.1</v>
      </c>
      <c r="CE1649">
        <v>78161.664000000004</v>
      </c>
      <c r="CF1649">
        <v>0.1</v>
      </c>
      <c r="CG1649">
        <v>7816.166400000001</v>
      </c>
      <c r="CH1649">
        <v>70345.497600000002</v>
      </c>
      <c r="CI1649">
        <v>703454.97600000002</v>
      </c>
      <c r="CJ1649">
        <v>773800.47360000003</v>
      </c>
      <c r="CK1649">
        <v>5155.92</v>
      </c>
    </row>
    <row r="1650" spans="62:89" x14ac:dyDescent="0.25">
      <c r="BJ1650" s="1" t="s">
        <v>3420</v>
      </c>
      <c r="BK1650" s="1" t="s">
        <v>3421</v>
      </c>
      <c r="BL1650" s="1" t="str">
        <f>VLOOKUP(BK1650,INVENTARIOHABITTA[#All],8,FALSE)</f>
        <v xml:space="preserve">ESTANDAR A </v>
      </c>
      <c r="BP1650" s="1" t="s">
        <v>9254</v>
      </c>
      <c r="BQ1650" s="1" t="s">
        <v>7638</v>
      </c>
      <c r="BR1650" s="1" t="s">
        <v>7760</v>
      </c>
      <c r="BS1650" s="1" t="s">
        <v>24</v>
      </c>
      <c r="BT1650">
        <v>55</v>
      </c>
      <c r="BU1650" s="1" t="s">
        <v>7</v>
      </c>
      <c r="BV1650" s="1" t="s">
        <v>146</v>
      </c>
      <c r="BW1650">
        <v>150.08000000000001</v>
      </c>
      <c r="BX1650" s="1" t="s">
        <v>8292</v>
      </c>
      <c r="BY1650">
        <v>5029</v>
      </c>
      <c r="BZ1650">
        <v>754752.32000000007</v>
      </c>
      <c r="CA1650">
        <v>0.2</v>
      </c>
      <c r="CB1650">
        <v>4023.2</v>
      </c>
      <c r="CC1650">
        <v>603801.85600000003</v>
      </c>
      <c r="CD1650">
        <v>0.1</v>
      </c>
      <c r="CE1650">
        <v>60380.185600000004</v>
      </c>
      <c r="CF1650">
        <v>0.1</v>
      </c>
      <c r="CG1650">
        <v>6038.0185600000004</v>
      </c>
      <c r="CH1650">
        <v>54342.16704</v>
      </c>
      <c r="CI1650">
        <v>543421.67040000006</v>
      </c>
      <c r="CJ1650">
        <v>597763.83744000003</v>
      </c>
      <c r="CK1650">
        <v>3982.9679999999998</v>
      </c>
    </row>
    <row r="1651" spans="62:89" x14ac:dyDescent="0.25">
      <c r="BJ1651" s="1" t="s">
        <v>3422</v>
      </c>
      <c r="BK1651" s="1" t="s">
        <v>3423</v>
      </c>
      <c r="BL1651" s="1" t="str">
        <f>VLOOKUP(BK1651,INVENTARIOHABITTA[#All],8,FALSE)</f>
        <v>PREMIUM A</v>
      </c>
      <c r="BO1651" s="1" t="s">
        <v>4598</v>
      </c>
      <c r="BP1651" s="1" t="s">
        <v>9255</v>
      </c>
      <c r="BQ1651" s="1" t="s">
        <v>7638</v>
      </c>
      <c r="BR1651" s="1" t="s">
        <v>7760</v>
      </c>
      <c r="BS1651" s="1" t="s">
        <v>24</v>
      </c>
      <c r="BT1651">
        <v>56</v>
      </c>
      <c r="BU1651" s="1" t="s">
        <v>7</v>
      </c>
      <c r="BV1651" s="1" t="s">
        <v>1961</v>
      </c>
      <c r="BW1651">
        <v>128</v>
      </c>
      <c r="BX1651" s="1" t="s">
        <v>8292</v>
      </c>
      <c r="BY1651">
        <v>4800</v>
      </c>
      <c r="BZ1651">
        <v>614400</v>
      </c>
      <c r="CA1651">
        <v>0.25</v>
      </c>
      <c r="CB1651">
        <v>3600</v>
      </c>
      <c r="CC1651">
        <v>460800</v>
      </c>
      <c r="CD1651">
        <v>0.1</v>
      </c>
      <c r="CE1651">
        <v>46080</v>
      </c>
      <c r="CF1651">
        <v>0.1</v>
      </c>
      <c r="CG1651">
        <v>4608</v>
      </c>
      <c r="CH1651">
        <v>41472</v>
      </c>
      <c r="CI1651">
        <v>414720</v>
      </c>
      <c r="CJ1651">
        <v>456192</v>
      </c>
      <c r="CK1651">
        <v>3564</v>
      </c>
    </row>
    <row r="1652" spans="62:89" x14ac:dyDescent="0.25">
      <c r="BJ1652" s="1" t="s">
        <v>3424</v>
      </c>
      <c r="BK1652" s="1" t="s">
        <v>3425</v>
      </c>
      <c r="BL1652" s="1" t="str">
        <f>VLOOKUP(BK1652,INVENTARIOHABITTA[#All],8,FALSE)</f>
        <v>PREMIUM AA</v>
      </c>
      <c r="BO1652" s="1" t="s">
        <v>4600</v>
      </c>
      <c r="BP1652" s="1" t="s">
        <v>9256</v>
      </c>
      <c r="BQ1652" s="1" t="s">
        <v>7638</v>
      </c>
      <c r="BR1652" s="1" t="s">
        <v>7760</v>
      </c>
      <c r="BS1652" s="1" t="s">
        <v>24</v>
      </c>
      <c r="BT1652">
        <v>57</v>
      </c>
      <c r="BU1652" s="1" t="s">
        <v>7</v>
      </c>
      <c r="BV1652" s="1" t="s">
        <v>1961</v>
      </c>
      <c r="BW1652">
        <v>128</v>
      </c>
      <c r="BX1652" s="1" t="s">
        <v>8292</v>
      </c>
      <c r="BY1652">
        <v>4800</v>
      </c>
      <c r="BZ1652">
        <v>614400</v>
      </c>
      <c r="CA1652">
        <v>0.25</v>
      </c>
      <c r="CB1652">
        <v>3600</v>
      </c>
      <c r="CC1652">
        <v>460800</v>
      </c>
      <c r="CD1652">
        <v>0.1</v>
      </c>
      <c r="CE1652">
        <v>46080</v>
      </c>
      <c r="CF1652">
        <v>0.1</v>
      </c>
      <c r="CG1652">
        <v>4608</v>
      </c>
      <c r="CH1652">
        <v>41472</v>
      </c>
      <c r="CI1652">
        <v>414720</v>
      </c>
      <c r="CJ1652">
        <v>456192</v>
      </c>
      <c r="CK1652">
        <v>3564</v>
      </c>
    </row>
    <row r="1653" spans="62:89" x14ac:dyDescent="0.25">
      <c r="BJ1653" s="1" t="s">
        <v>3426</v>
      </c>
      <c r="BK1653" s="1" t="s">
        <v>3427</v>
      </c>
      <c r="BL1653" s="1" t="str">
        <f>VLOOKUP(BK1653,INVENTARIOHABITTA[#All],8,FALSE)</f>
        <v>ESTANDAR AA</v>
      </c>
      <c r="BO1653" s="1" t="s">
        <v>4602</v>
      </c>
      <c r="BP1653" s="1" t="s">
        <v>9257</v>
      </c>
      <c r="BQ1653" s="1" t="s">
        <v>7638</v>
      </c>
      <c r="BR1653" s="1" t="s">
        <v>7760</v>
      </c>
      <c r="BS1653" s="1" t="s">
        <v>24</v>
      </c>
      <c r="BT1653">
        <v>58</v>
      </c>
      <c r="BU1653" s="1" t="s">
        <v>7</v>
      </c>
      <c r="BV1653" s="1" t="s">
        <v>1961</v>
      </c>
      <c r="BW1653">
        <v>128</v>
      </c>
      <c r="BX1653" s="1" t="s">
        <v>8292</v>
      </c>
      <c r="BY1653">
        <v>4800</v>
      </c>
      <c r="BZ1653">
        <v>614400</v>
      </c>
      <c r="CA1653">
        <v>0.25</v>
      </c>
      <c r="CB1653">
        <v>3600</v>
      </c>
      <c r="CC1653">
        <v>460800</v>
      </c>
      <c r="CD1653">
        <v>0.1</v>
      </c>
      <c r="CE1653">
        <v>46080</v>
      </c>
      <c r="CF1653">
        <v>0.1</v>
      </c>
      <c r="CG1653">
        <v>4608</v>
      </c>
      <c r="CH1653">
        <v>41472</v>
      </c>
      <c r="CI1653">
        <v>414720</v>
      </c>
      <c r="CJ1653">
        <v>456192</v>
      </c>
      <c r="CK1653">
        <v>3564</v>
      </c>
    </row>
    <row r="1654" spans="62:89" x14ac:dyDescent="0.25">
      <c r="BJ1654" s="1" t="s">
        <v>3428</v>
      </c>
      <c r="BK1654" s="1" t="s">
        <v>3429</v>
      </c>
      <c r="BL1654" s="1" t="str">
        <f>VLOOKUP(BK1654,INVENTARIOHABITTA[#All],8,FALSE)</f>
        <v>ESTANDAR AA</v>
      </c>
      <c r="BO1654" s="1" t="s">
        <v>4604</v>
      </c>
      <c r="BP1654" s="1" t="s">
        <v>9258</v>
      </c>
      <c r="BQ1654" s="1" t="s">
        <v>7638</v>
      </c>
      <c r="BR1654" s="1" t="s">
        <v>7760</v>
      </c>
      <c r="BS1654" s="1" t="s">
        <v>24</v>
      </c>
      <c r="BT1654">
        <v>59</v>
      </c>
      <c r="BU1654" s="1" t="s">
        <v>7</v>
      </c>
      <c r="BV1654" s="1" t="s">
        <v>1961</v>
      </c>
      <c r="BW1654">
        <v>128</v>
      </c>
      <c r="BX1654" s="1" t="s">
        <v>8292</v>
      </c>
      <c r="BY1654">
        <v>4800</v>
      </c>
      <c r="BZ1654">
        <v>614400</v>
      </c>
      <c r="CA1654">
        <v>0.25</v>
      </c>
      <c r="CB1654">
        <v>3600</v>
      </c>
      <c r="CC1654">
        <v>460800</v>
      </c>
      <c r="CD1654">
        <v>0.1</v>
      </c>
      <c r="CE1654">
        <v>46080</v>
      </c>
      <c r="CF1654">
        <v>0.1</v>
      </c>
      <c r="CG1654">
        <v>4608</v>
      </c>
      <c r="CH1654">
        <v>41472</v>
      </c>
      <c r="CI1654">
        <v>414720</v>
      </c>
      <c r="CJ1654">
        <v>456192</v>
      </c>
      <c r="CK1654">
        <v>3564</v>
      </c>
    </row>
    <row r="1655" spans="62:89" x14ac:dyDescent="0.25">
      <c r="BJ1655" s="1" t="s">
        <v>3430</v>
      </c>
      <c r="BK1655" s="1" t="s">
        <v>3431</v>
      </c>
      <c r="BL1655" s="1" t="str">
        <f>VLOOKUP(BK1655,INVENTARIOHABITTA[#All],8,FALSE)</f>
        <v>ESTANDAR AA</v>
      </c>
      <c r="BO1655" s="1" t="s">
        <v>4606</v>
      </c>
      <c r="BP1655" s="1" t="s">
        <v>9259</v>
      </c>
      <c r="BQ1655" s="1" t="s">
        <v>7638</v>
      </c>
      <c r="BR1655" s="1" t="s">
        <v>7760</v>
      </c>
      <c r="BS1655" s="1" t="s">
        <v>24</v>
      </c>
      <c r="BT1655">
        <v>60</v>
      </c>
      <c r="BU1655" s="1" t="s">
        <v>7</v>
      </c>
      <c r="BV1655" s="1" t="s">
        <v>1961</v>
      </c>
      <c r="BW1655">
        <v>128</v>
      </c>
      <c r="BX1655" s="1" t="s">
        <v>46</v>
      </c>
      <c r="BY1655">
        <v>6060</v>
      </c>
      <c r="BZ1655">
        <v>775680</v>
      </c>
      <c r="CA1655">
        <v>0.28000000000000003</v>
      </c>
      <c r="CB1655">
        <v>4363.2</v>
      </c>
      <c r="CC1655">
        <v>558489.59999999998</v>
      </c>
      <c r="CD1655">
        <v>0.1</v>
      </c>
      <c r="CE1655">
        <v>55848.959999999999</v>
      </c>
      <c r="CF1655">
        <v>0.19</v>
      </c>
      <c r="CG1655">
        <v>10611.3024</v>
      </c>
      <c r="CH1655">
        <v>45237.657599999999</v>
      </c>
      <c r="CI1655">
        <v>502640.63999999996</v>
      </c>
      <c r="CJ1655">
        <v>547878.29759999993</v>
      </c>
      <c r="CK1655">
        <v>4280.2991999999995</v>
      </c>
    </row>
    <row r="1656" spans="62:89" x14ac:dyDescent="0.25">
      <c r="BJ1656" s="1" t="s">
        <v>3432</v>
      </c>
      <c r="BK1656" s="1" t="s">
        <v>3433</v>
      </c>
      <c r="BL1656" s="1" t="str">
        <f>VLOOKUP(BK1656,INVENTARIOHABITTA[#All],8,FALSE)</f>
        <v>ESTANDAR AA</v>
      </c>
      <c r="BP1656" s="1" t="s">
        <v>9259</v>
      </c>
      <c r="BQ1656" s="1" t="s">
        <v>7638</v>
      </c>
      <c r="BR1656" s="1" t="s">
        <v>7760</v>
      </c>
      <c r="BS1656" s="1" t="s">
        <v>24</v>
      </c>
      <c r="BT1656">
        <v>60</v>
      </c>
      <c r="BU1656" s="1" t="s">
        <v>7</v>
      </c>
      <c r="BV1656" s="1" t="s">
        <v>1961</v>
      </c>
      <c r="BW1656">
        <v>128</v>
      </c>
      <c r="BX1656" s="1" t="s">
        <v>8496</v>
      </c>
      <c r="BY1656">
        <v>5040</v>
      </c>
      <c r="BZ1656">
        <v>645120</v>
      </c>
      <c r="CA1656">
        <v>0.27</v>
      </c>
      <c r="CB1656">
        <v>3679.2</v>
      </c>
      <c r="CC1656">
        <v>470937.59999999998</v>
      </c>
      <c r="CD1656">
        <v>0.1</v>
      </c>
      <c r="CE1656">
        <v>47093.760000000002</v>
      </c>
      <c r="CF1656">
        <v>0.19</v>
      </c>
      <c r="CG1656">
        <v>8947.8144000000011</v>
      </c>
      <c r="CH1656">
        <v>38145.945599999999</v>
      </c>
      <c r="CI1656">
        <v>423843.83999999997</v>
      </c>
      <c r="CJ1656">
        <v>461989.78559999994</v>
      </c>
      <c r="CK1656">
        <v>3609.2951999999996</v>
      </c>
    </row>
    <row r="1657" spans="62:89" x14ac:dyDescent="0.25">
      <c r="BJ1657" s="1" t="s">
        <v>3434</v>
      </c>
      <c r="BK1657" s="1" t="s">
        <v>3435</v>
      </c>
      <c r="BL1657" s="1" t="str">
        <f>VLOOKUP(BK1657,INVENTARIOHABITTA[#All],8,FALSE)</f>
        <v>ESTANDAR AA</v>
      </c>
      <c r="BO1657" s="1" t="s">
        <v>4608</v>
      </c>
      <c r="BP1657" s="1" t="s">
        <v>9260</v>
      </c>
      <c r="BQ1657" s="1" t="s">
        <v>7638</v>
      </c>
      <c r="BR1657" s="1" t="s">
        <v>7760</v>
      </c>
      <c r="BS1657" s="1" t="s">
        <v>24</v>
      </c>
      <c r="BT1657">
        <v>61</v>
      </c>
      <c r="BU1657" s="1" t="s">
        <v>7</v>
      </c>
      <c r="BV1657" s="1" t="s">
        <v>1961</v>
      </c>
      <c r="BW1657">
        <v>128</v>
      </c>
      <c r="BX1657" s="1" t="s">
        <v>8292</v>
      </c>
      <c r="BY1657">
        <v>4800</v>
      </c>
      <c r="BZ1657">
        <v>614400</v>
      </c>
      <c r="CA1657">
        <v>0.25</v>
      </c>
      <c r="CB1657">
        <v>3600</v>
      </c>
      <c r="CC1657">
        <v>460800</v>
      </c>
      <c r="CD1657">
        <v>0.1</v>
      </c>
      <c r="CE1657">
        <v>46080</v>
      </c>
      <c r="CF1657">
        <v>0.1</v>
      </c>
      <c r="CG1657">
        <v>4608</v>
      </c>
      <c r="CH1657">
        <v>41472</v>
      </c>
      <c r="CI1657">
        <v>414720</v>
      </c>
      <c r="CJ1657">
        <v>456192</v>
      </c>
      <c r="CK1657">
        <v>3564</v>
      </c>
    </row>
    <row r="1658" spans="62:89" x14ac:dyDescent="0.25">
      <c r="BJ1658" s="1" t="s">
        <v>3436</v>
      </c>
      <c r="BK1658" s="1" t="s">
        <v>3437</v>
      </c>
      <c r="BL1658" s="1" t="str">
        <f>VLOOKUP(BK1658,INVENTARIOHABITTA[#All],8,FALSE)</f>
        <v>PREMIUM AA</v>
      </c>
      <c r="BO1658" s="1" t="s">
        <v>4610</v>
      </c>
      <c r="BP1658" s="1" t="s">
        <v>9261</v>
      </c>
      <c r="BQ1658" s="1" t="s">
        <v>7638</v>
      </c>
      <c r="BR1658" s="1" t="s">
        <v>7760</v>
      </c>
      <c r="BS1658" s="1" t="s">
        <v>24</v>
      </c>
      <c r="BT1658">
        <v>62</v>
      </c>
      <c r="BU1658" s="1" t="s">
        <v>7</v>
      </c>
      <c r="BV1658" s="1" t="s">
        <v>1961</v>
      </c>
      <c r="BW1658">
        <v>128</v>
      </c>
      <c r="BX1658" s="1" t="s">
        <v>8292</v>
      </c>
      <c r="BY1658">
        <v>4800</v>
      </c>
      <c r="BZ1658">
        <v>614400</v>
      </c>
      <c r="CA1658">
        <v>0.25</v>
      </c>
      <c r="CB1658">
        <v>3600</v>
      </c>
      <c r="CC1658">
        <v>460800</v>
      </c>
      <c r="CD1658">
        <v>0.1</v>
      </c>
      <c r="CE1658">
        <v>46080</v>
      </c>
      <c r="CF1658">
        <v>0.1</v>
      </c>
      <c r="CG1658">
        <v>4608</v>
      </c>
      <c r="CH1658">
        <v>41472</v>
      </c>
      <c r="CI1658">
        <v>414720</v>
      </c>
      <c r="CJ1658">
        <v>456192</v>
      </c>
      <c r="CK1658">
        <v>3564</v>
      </c>
    </row>
    <row r="1659" spans="62:89" x14ac:dyDescent="0.25">
      <c r="BJ1659" s="1" t="s">
        <v>3438</v>
      </c>
      <c r="BK1659" s="1" t="s">
        <v>3439</v>
      </c>
      <c r="BL1659" s="1" t="str">
        <f>VLOOKUP(BK1659,INVENTARIOHABITTA[#All],8,FALSE)</f>
        <v>PREMIUM AA</v>
      </c>
      <c r="BP1659" s="1" t="s">
        <v>9262</v>
      </c>
      <c r="BQ1659" s="1" t="s">
        <v>7638</v>
      </c>
      <c r="BR1659" s="1" t="s">
        <v>7760</v>
      </c>
      <c r="BS1659" s="1" t="s">
        <v>24</v>
      </c>
      <c r="BT1659">
        <v>63</v>
      </c>
      <c r="BU1659" s="1" t="s">
        <v>7</v>
      </c>
      <c r="BV1659" s="1" t="s">
        <v>146</v>
      </c>
      <c r="BW1659">
        <v>128</v>
      </c>
      <c r="BX1659" s="1" t="s">
        <v>8292</v>
      </c>
      <c r="BY1659">
        <v>5029</v>
      </c>
      <c r="BZ1659">
        <v>643712</v>
      </c>
      <c r="CA1659">
        <v>0.2</v>
      </c>
      <c r="CB1659">
        <v>4023.2</v>
      </c>
      <c r="CC1659">
        <v>514969.59999999998</v>
      </c>
      <c r="CD1659">
        <v>0.1</v>
      </c>
      <c r="CE1659">
        <v>51496.959999999999</v>
      </c>
      <c r="CF1659">
        <v>0</v>
      </c>
      <c r="CG1659">
        <v>0</v>
      </c>
      <c r="CH1659">
        <v>51496.959999999999</v>
      </c>
      <c r="CI1659">
        <v>463472.63999999996</v>
      </c>
      <c r="CJ1659">
        <v>514969.59999999998</v>
      </c>
      <c r="CK1659">
        <v>4023.2</v>
      </c>
    </row>
    <row r="1660" spans="62:89" x14ac:dyDescent="0.25">
      <c r="BJ1660" s="1" t="s">
        <v>3440</v>
      </c>
      <c r="BK1660" s="1" t="s">
        <v>3441</v>
      </c>
      <c r="BL1660" s="1" t="str">
        <f>VLOOKUP(BK1660,INVENTARIOHABITTA[#All],8,FALSE)</f>
        <v>PREMIUM AA</v>
      </c>
      <c r="BO1660" s="1" t="s">
        <v>4612</v>
      </c>
      <c r="BP1660" s="1" t="s">
        <v>9263</v>
      </c>
      <c r="BQ1660" s="1" t="s">
        <v>7638</v>
      </c>
      <c r="BR1660" s="1" t="s">
        <v>7760</v>
      </c>
      <c r="BS1660" s="1" t="s">
        <v>24</v>
      </c>
      <c r="BT1660" t="s">
        <v>7810</v>
      </c>
      <c r="BU1660" s="1" t="s">
        <v>7</v>
      </c>
      <c r="BV1660" s="1" t="s">
        <v>146</v>
      </c>
      <c r="BW1660">
        <v>128</v>
      </c>
      <c r="BX1660" s="1" t="s">
        <v>8292</v>
      </c>
      <c r="BY1660">
        <v>5029</v>
      </c>
      <c r="BZ1660">
        <v>643712</v>
      </c>
      <c r="CA1660">
        <v>0.2</v>
      </c>
      <c r="CB1660">
        <v>4023.2</v>
      </c>
      <c r="CC1660">
        <v>514969.59999999998</v>
      </c>
      <c r="CD1660">
        <v>0.1</v>
      </c>
      <c r="CE1660">
        <v>51496.959999999999</v>
      </c>
      <c r="CF1660">
        <v>0</v>
      </c>
      <c r="CG1660">
        <v>0</v>
      </c>
      <c r="CH1660">
        <v>51496.959999999999</v>
      </c>
      <c r="CI1660">
        <v>463472.63999999996</v>
      </c>
      <c r="CJ1660">
        <v>514969.59999999998</v>
      </c>
      <c r="CK1660">
        <v>4023.2</v>
      </c>
    </row>
    <row r="1661" spans="62:89" x14ac:dyDescent="0.25">
      <c r="BJ1661" s="1" t="s">
        <v>3442</v>
      </c>
      <c r="BK1661" s="1" t="s">
        <v>3443</v>
      </c>
      <c r="BL1661" s="1" t="str">
        <f>VLOOKUP(BK1661,INVENTARIOHABITTA[#All],8,FALSE)</f>
        <v>PREMIUM AA</v>
      </c>
      <c r="BO1661" s="1" t="s">
        <v>4614</v>
      </c>
      <c r="BP1661" s="1" t="s">
        <v>9264</v>
      </c>
      <c r="BQ1661" s="1" t="s">
        <v>7638</v>
      </c>
      <c r="BR1661" s="1" t="s">
        <v>7760</v>
      </c>
      <c r="BS1661" s="1" t="s">
        <v>24</v>
      </c>
      <c r="BT1661">
        <v>64</v>
      </c>
      <c r="BU1661" s="1" t="s">
        <v>7</v>
      </c>
      <c r="BV1661" s="1" t="s">
        <v>146</v>
      </c>
      <c r="BW1661">
        <v>128</v>
      </c>
      <c r="BX1661" s="1" t="s">
        <v>8292</v>
      </c>
      <c r="BY1661">
        <v>5029</v>
      </c>
      <c r="BZ1661">
        <v>643712</v>
      </c>
      <c r="CA1661">
        <v>0.25</v>
      </c>
      <c r="CB1661">
        <v>3771.75</v>
      </c>
      <c r="CC1661">
        <v>482784</v>
      </c>
      <c r="CD1661">
        <v>0.1</v>
      </c>
      <c r="CE1661">
        <v>48278.400000000001</v>
      </c>
      <c r="CF1661">
        <v>0.1</v>
      </c>
      <c r="CG1661">
        <v>4827.84</v>
      </c>
      <c r="CH1661">
        <v>43450.559999999998</v>
      </c>
      <c r="CI1661">
        <v>434505.6</v>
      </c>
      <c r="CJ1661">
        <v>477956.16</v>
      </c>
      <c r="CK1661">
        <v>3734.0324999999998</v>
      </c>
    </row>
    <row r="1662" spans="62:89" x14ac:dyDescent="0.25">
      <c r="BJ1662" s="1" t="s">
        <v>3444</v>
      </c>
      <c r="BK1662" s="1" t="s">
        <v>3445</v>
      </c>
      <c r="BL1662" s="1" t="str">
        <f>VLOOKUP(BK1662,INVENTARIOHABITTA[#All],8,FALSE)</f>
        <v>PREMIUM AA</v>
      </c>
      <c r="BO1662" s="1" t="s">
        <v>4616</v>
      </c>
      <c r="BP1662" s="1" t="s">
        <v>9265</v>
      </c>
      <c r="BQ1662" s="1" t="s">
        <v>7638</v>
      </c>
      <c r="BR1662" s="1" t="s">
        <v>7760</v>
      </c>
      <c r="BS1662" s="1" t="s">
        <v>24</v>
      </c>
      <c r="BT1662">
        <v>65</v>
      </c>
      <c r="BU1662" s="1" t="s">
        <v>7</v>
      </c>
      <c r="BV1662" s="1" t="s">
        <v>1961</v>
      </c>
      <c r="BW1662">
        <v>128</v>
      </c>
      <c r="BX1662" s="1" t="s">
        <v>46</v>
      </c>
      <c r="BY1662">
        <v>6060</v>
      </c>
      <c r="BZ1662">
        <v>775680</v>
      </c>
      <c r="CA1662">
        <v>0.25</v>
      </c>
      <c r="CB1662">
        <v>4545</v>
      </c>
      <c r="CC1662">
        <v>581760</v>
      </c>
      <c r="CD1662">
        <v>0.1</v>
      </c>
      <c r="CE1662">
        <v>58176</v>
      </c>
      <c r="CF1662">
        <v>0</v>
      </c>
      <c r="CG1662">
        <v>0</v>
      </c>
      <c r="CH1662">
        <v>58176</v>
      </c>
      <c r="CI1662">
        <v>523584</v>
      </c>
      <c r="CJ1662">
        <v>581760</v>
      </c>
      <c r="CK1662">
        <v>4545</v>
      </c>
    </row>
    <row r="1663" spans="62:89" x14ac:dyDescent="0.25">
      <c r="BJ1663" s="1" t="s">
        <v>3446</v>
      </c>
      <c r="BK1663" s="1" t="s">
        <v>3447</v>
      </c>
      <c r="BL1663" s="1" t="str">
        <f>VLOOKUP(BK1663,INVENTARIOHABITTA[#All],8,FALSE)</f>
        <v>PREMIUM AA</v>
      </c>
      <c r="BP1663" s="1" t="s">
        <v>9265</v>
      </c>
      <c r="BQ1663" s="1" t="s">
        <v>7638</v>
      </c>
      <c r="BR1663" s="1" t="s">
        <v>7760</v>
      </c>
      <c r="BS1663" s="1" t="s">
        <v>24</v>
      </c>
      <c r="BT1663">
        <v>65</v>
      </c>
      <c r="BU1663" s="1" t="s">
        <v>7</v>
      </c>
      <c r="BV1663" s="1" t="s">
        <v>1961</v>
      </c>
      <c r="BW1663">
        <v>128</v>
      </c>
      <c r="BX1663" s="1" t="s">
        <v>8292</v>
      </c>
      <c r="BY1663">
        <v>4800</v>
      </c>
      <c r="BZ1663">
        <v>614400</v>
      </c>
      <c r="CA1663">
        <v>0.25</v>
      </c>
      <c r="CB1663">
        <v>3600</v>
      </c>
      <c r="CC1663">
        <v>460800</v>
      </c>
      <c r="CD1663">
        <v>0.1</v>
      </c>
      <c r="CE1663">
        <v>46080</v>
      </c>
      <c r="CF1663">
        <v>0</v>
      </c>
      <c r="CG1663">
        <v>0</v>
      </c>
      <c r="CH1663">
        <v>46080</v>
      </c>
      <c r="CI1663">
        <v>414720</v>
      </c>
      <c r="CJ1663">
        <v>460800</v>
      </c>
      <c r="CK1663">
        <v>3600</v>
      </c>
    </row>
    <row r="1664" spans="62:89" x14ac:dyDescent="0.25">
      <c r="BJ1664" s="1" t="s">
        <v>3448</v>
      </c>
      <c r="BK1664" s="1" t="s">
        <v>3449</v>
      </c>
      <c r="BL1664" s="1" t="str">
        <f>VLOOKUP(BK1664,INVENTARIOHABITTA[#All],8,FALSE)</f>
        <v>ESTANDAR AA</v>
      </c>
      <c r="BO1664" s="1" t="s">
        <v>4618</v>
      </c>
      <c r="BP1664" s="1" t="s">
        <v>9266</v>
      </c>
      <c r="BQ1664" s="1" t="s">
        <v>7638</v>
      </c>
      <c r="BR1664" s="1" t="s">
        <v>7760</v>
      </c>
      <c r="BS1664" s="1" t="s">
        <v>24</v>
      </c>
      <c r="BT1664">
        <v>66</v>
      </c>
      <c r="BU1664" s="1" t="s">
        <v>7</v>
      </c>
      <c r="BV1664" s="1" t="s">
        <v>1961</v>
      </c>
      <c r="BW1664">
        <v>128</v>
      </c>
      <c r="BX1664" s="1" t="s">
        <v>8292</v>
      </c>
      <c r="BY1664">
        <v>4800</v>
      </c>
      <c r="BZ1664">
        <v>614400</v>
      </c>
      <c r="CA1664">
        <v>0.25</v>
      </c>
      <c r="CB1664">
        <v>3600</v>
      </c>
      <c r="CC1664">
        <v>460800</v>
      </c>
      <c r="CD1664">
        <v>0.1</v>
      </c>
      <c r="CE1664">
        <v>46080</v>
      </c>
      <c r="CF1664">
        <v>0.1</v>
      </c>
      <c r="CG1664">
        <v>4608</v>
      </c>
      <c r="CH1664">
        <v>41472</v>
      </c>
      <c r="CI1664">
        <v>414720</v>
      </c>
      <c r="CJ1664">
        <v>456192</v>
      </c>
      <c r="CK1664">
        <v>3564</v>
      </c>
    </row>
    <row r="1665" spans="62:89" x14ac:dyDescent="0.25">
      <c r="BJ1665" s="1" t="s">
        <v>3450</v>
      </c>
      <c r="BK1665" s="1" t="s">
        <v>3451</v>
      </c>
      <c r="BL1665" s="1" t="str">
        <f>VLOOKUP(BK1665,INVENTARIOHABITTA[#All],8,FALSE)</f>
        <v>PREMIUM AA</v>
      </c>
      <c r="BP1665" s="1" t="s">
        <v>9267</v>
      </c>
      <c r="BQ1665" s="1" t="s">
        <v>7638</v>
      </c>
      <c r="BR1665" s="1" t="s">
        <v>7760</v>
      </c>
      <c r="BS1665" s="1" t="s">
        <v>24</v>
      </c>
      <c r="BT1665">
        <v>67</v>
      </c>
      <c r="BU1665" s="1" t="s">
        <v>7</v>
      </c>
      <c r="BV1665" s="1" t="s">
        <v>1961</v>
      </c>
      <c r="BW1665">
        <v>128</v>
      </c>
      <c r="BX1665" s="1" t="s">
        <v>8292</v>
      </c>
      <c r="BY1665">
        <v>4800</v>
      </c>
      <c r="BZ1665">
        <v>614400</v>
      </c>
      <c r="CA1665">
        <v>0.25</v>
      </c>
      <c r="CB1665">
        <v>3600</v>
      </c>
      <c r="CC1665">
        <v>460800</v>
      </c>
      <c r="CD1665">
        <v>0.1</v>
      </c>
      <c r="CE1665">
        <v>46080</v>
      </c>
      <c r="CF1665">
        <v>0.1</v>
      </c>
      <c r="CG1665">
        <v>4608</v>
      </c>
      <c r="CH1665">
        <v>41472</v>
      </c>
      <c r="CI1665">
        <v>414720</v>
      </c>
      <c r="CJ1665">
        <v>456192</v>
      </c>
      <c r="CK1665">
        <v>3564</v>
      </c>
    </row>
    <row r="1666" spans="62:89" x14ac:dyDescent="0.25">
      <c r="BJ1666" s="1" t="s">
        <v>3452</v>
      </c>
      <c r="BK1666" s="1" t="s">
        <v>3453</v>
      </c>
      <c r="BL1666" s="1" t="str">
        <f>VLOOKUP(BK1666,INVENTARIOHABITTA[#All],8,FALSE)</f>
        <v>PREMIUM A</v>
      </c>
      <c r="BO1666" s="1" t="s">
        <v>4620</v>
      </c>
      <c r="BP1666" s="1" t="s">
        <v>9268</v>
      </c>
      <c r="BQ1666" s="1" t="s">
        <v>7638</v>
      </c>
      <c r="BR1666" s="1" t="s">
        <v>7760</v>
      </c>
      <c r="BS1666" s="1" t="s">
        <v>24</v>
      </c>
      <c r="BT1666" t="s">
        <v>7817</v>
      </c>
      <c r="BU1666" s="1" t="s">
        <v>7</v>
      </c>
      <c r="BV1666" s="1" t="s">
        <v>1961</v>
      </c>
      <c r="BW1666">
        <v>128</v>
      </c>
      <c r="BX1666" s="1" t="s">
        <v>8292</v>
      </c>
      <c r="BY1666">
        <v>4800</v>
      </c>
      <c r="BZ1666">
        <v>614400</v>
      </c>
      <c r="CA1666">
        <v>0.25</v>
      </c>
      <c r="CB1666">
        <v>3600</v>
      </c>
      <c r="CC1666">
        <v>460800</v>
      </c>
      <c r="CD1666">
        <v>0.1</v>
      </c>
      <c r="CE1666">
        <v>46080</v>
      </c>
      <c r="CF1666">
        <v>0.1</v>
      </c>
      <c r="CG1666">
        <v>4608</v>
      </c>
      <c r="CH1666">
        <v>41472</v>
      </c>
      <c r="CI1666">
        <v>414720</v>
      </c>
      <c r="CJ1666">
        <v>456192</v>
      </c>
      <c r="CK1666">
        <v>3564</v>
      </c>
    </row>
    <row r="1667" spans="62:89" x14ac:dyDescent="0.25">
      <c r="BJ1667" s="1" t="s">
        <v>3454</v>
      </c>
      <c r="BK1667" s="1" t="s">
        <v>3455</v>
      </c>
      <c r="BL1667" s="1" t="str">
        <f>VLOOKUP(BK1667,INVENTARIOHABITTA[#All],8,FALSE)</f>
        <v>PREMIUM AA</v>
      </c>
      <c r="BP1667" s="1" t="s">
        <v>9269</v>
      </c>
      <c r="BQ1667" s="1" t="s">
        <v>7638</v>
      </c>
      <c r="BR1667" s="1" t="s">
        <v>7760</v>
      </c>
      <c r="BS1667" s="1" t="s">
        <v>24</v>
      </c>
      <c r="BT1667">
        <v>68</v>
      </c>
      <c r="BU1667" s="1" t="s">
        <v>7</v>
      </c>
      <c r="BV1667" s="1" t="s">
        <v>1961</v>
      </c>
      <c r="BW1667">
        <v>128</v>
      </c>
      <c r="BX1667" s="1" t="s">
        <v>8292</v>
      </c>
      <c r="BY1667">
        <v>4800</v>
      </c>
      <c r="BZ1667">
        <v>614400</v>
      </c>
      <c r="CA1667">
        <v>0.25</v>
      </c>
      <c r="CB1667">
        <v>3600</v>
      </c>
      <c r="CC1667">
        <v>460800</v>
      </c>
      <c r="CD1667">
        <v>0.1</v>
      </c>
      <c r="CE1667">
        <v>46080</v>
      </c>
      <c r="CF1667">
        <v>0.1</v>
      </c>
      <c r="CG1667">
        <v>4608</v>
      </c>
      <c r="CH1667">
        <v>41472</v>
      </c>
      <c r="CI1667">
        <v>414720</v>
      </c>
      <c r="CJ1667">
        <v>456192</v>
      </c>
      <c r="CK1667">
        <v>3564</v>
      </c>
    </row>
    <row r="1668" spans="62:89" x14ac:dyDescent="0.25">
      <c r="BJ1668" s="1" t="s">
        <v>3456</v>
      </c>
      <c r="BK1668" s="1" t="s">
        <v>3457</v>
      </c>
      <c r="BL1668" s="1" t="str">
        <f>VLOOKUP(BK1668,INVENTARIOHABITTA[#All],8,FALSE)</f>
        <v>PREMIUM AA</v>
      </c>
      <c r="BO1668" s="1" t="s">
        <v>4622</v>
      </c>
      <c r="BP1668" s="1" t="s">
        <v>9270</v>
      </c>
      <c r="BQ1668" s="1" t="s">
        <v>7638</v>
      </c>
      <c r="BR1668" s="1" t="s">
        <v>7760</v>
      </c>
      <c r="BS1668" s="1" t="s">
        <v>24</v>
      </c>
      <c r="BT1668" t="s">
        <v>7691</v>
      </c>
      <c r="BU1668" s="1" t="s">
        <v>7</v>
      </c>
      <c r="BV1668" s="1" t="s">
        <v>1961</v>
      </c>
      <c r="BW1668">
        <v>128</v>
      </c>
      <c r="BX1668" s="1" t="s">
        <v>8292</v>
      </c>
      <c r="BY1668">
        <v>4800</v>
      </c>
      <c r="BZ1668">
        <v>614400</v>
      </c>
      <c r="CA1668">
        <v>0.25</v>
      </c>
      <c r="CB1668">
        <v>3600</v>
      </c>
      <c r="CC1668">
        <v>460800</v>
      </c>
      <c r="CD1668">
        <v>0.1</v>
      </c>
      <c r="CE1668">
        <v>46080</v>
      </c>
      <c r="CF1668">
        <v>0.1</v>
      </c>
      <c r="CG1668">
        <v>4608</v>
      </c>
      <c r="CH1668">
        <v>41472</v>
      </c>
      <c r="CI1668">
        <v>414720</v>
      </c>
      <c r="CJ1668">
        <v>456192</v>
      </c>
      <c r="CK1668">
        <v>3564</v>
      </c>
    </row>
    <row r="1669" spans="62:89" x14ac:dyDescent="0.25">
      <c r="BJ1669" s="1" t="s">
        <v>3458</v>
      </c>
      <c r="BK1669" s="1" t="s">
        <v>3459</v>
      </c>
      <c r="BL1669" s="1" t="str">
        <f>VLOOKUP(BK1669,INVENTARIOHABITTA[#All],8,FALSE)</f>
        <v>PREMIUM AA</v>
      </c>
      <c r="BO1669" s="1" t="s">
        <v>4624</v>
      </c>
      <c r="BP1669" s="1" t="s">
        <v>9271</v>
      </c>
      <c r="BQ1669" s="1" t="s">
        <v>7638</v>
      </c>
      <c r="BR1669" s="1" t="s">
        <v>7760</v>
      </c>
      <c r="BS1669" s="1" t="s">
        <v>24</v>
      </c>
      <c r="BT1669">
        <v>69</v>
      </c>
      <c r="BU1669" s="1" t="s">
        <v>7</v>
      </c>
      <c r="BV1669" s="1" t="s">
        <v>1961</v>
      </c>
      <c r="BW1669">
        <v>128</v>
      </c>
      <c r="BX1669" s="1" t="s">
        <v>8292</v>
      </c>
      <c r="BY1669">
        <v>4800</v>
      </c>
      <c r="BZ1669">
        <v>614400</v>
      </c>
      <c r="CA1669">
        <v>0.25</v>
      </c>
      <c r="CB1669">
        <v>3600</v>
      </c>
      <c r="CC1669">
        <v>460800</v>
      </c>
      <c r="CD1669">
        <v>0.1</v>
      </c>
      <c r="CE1669">
        <v>46080</v>
      </c>
      <c r="CF1669">
        <v>0.1</v>
      </c>
      <c r="CG1669">
        <v>4608</v>
      </c>
      <c r="CH1669">
        <v>41472</v>
      </c>
      <c r="CI1669">
        <v>414720</v>
      </c>
      <c r="CJ1669">
        <v>456192</v>
      </c>
      <c r="CK1669">
        <v>3564</v>
      </c>
    </row>
    <row r="1670" spans="62:89" x14ac:dyDescent="0.25">
      <c r="BJ1670" s="1" t="s">
        <v>3460</v>
      </c>
      <c r="BK1670" s="1" t="s">
        <v>3461</v>
      </c>
      <c r="BL1670" s="1" t="str">
        <f>VLOOKUP(BK1670,INVENTARIOHABITTA[#All],8,FALSE)</f>
        <v>PREMIUM AA</v>
      </c>
      <c r="BO1670" s="1" t="s">
        <v>4626</v>
      </c>
      <c r="BP1670" s="1" t="s">
        <v>9272</v>
      </c>
      <c r="BQ1670" s="1" t="s">
        <v>7638</v>
      </c>
      <c r="BR1670" s="1" t="s">
        <v>7760</v>
      </c>
      <c r="BS1670" s="1" t="s">
        <v>24</v>
      </c>
      <c r="BT1670">
        <v>70</v>
      </c>
      <c r="BU1670" s="1" t="s">
        <v>7</v>
      </c>
      <c r="BV1670" s="1" t="s">
        <v>1961</v>
      </c>
      <c r="BW1670">
        <v>128</v>
      </c>
      <c r="BX1670" s="1" t="s">
        <v>8292</v>
      </c>
      <c r="BY1670">
        <v>4800</v>
      </c>
      <c r="BZ1670">
        <v>614400</v>
      </c>
      <c r="CA1670">
        <v>0.25</v>
      </c>
      <c r="CB1670">
        <v>3600</v>
      </c>
      <c r="CC1670">
        <v>460800</v>
      </c>
      <c r="CD1670">
        <v>0.1</v>
      </c>
      <c r="CE1670">
        <v>46080</v>
      </c>
      <c r="CF1670">
        <v>0.1</v>
      </c>
      <c r="CG1670">
        <v>4608</v>
      </c>
      <c r="CH1670">
        <v>41472</v>
      </c>
      <c r="CI1670">
        <v>414720</v>
      </c>
      <c r="CJ1670">
        <v>456192</v>
      </c>
      <c r="CK1670">
        <v>3564</v>
      </c>
    </row>
    <row r="1671" spans="62:89" x14ac:dyDescent="0.25">
      <c r="BJ1671" s="1" t="s">
        <v>3462</v>
      </c>
      <c r="BK1671" s="1" t="s">
        <v>3463</v>
      </c>
      <c r="BL1671" s="1" t="str">
        <f>VLOOKUP(BK1671,INVENTARIOHABITTA[#All],8,FALSE)</f>
        <v>ESTANDAR AA</v>
      </c>
      <c r="BO1671" s="1" t="s">
        <v>4628</v>
      </c>
      <c r="BP1671" s="1" t="s">
        <v>9273</v>
      </c>
      <c r="BQ1671" s="1" t="s">
        <v>7638</v>
      </c>
      <c r="BR1671" s="1" t="s">
        <v>7760</v>
      </c>
      <c r="BS1671" s="1" t="s">
        <v>24</v>
      </c>
      <c r="BT1671">
        <v>71</v>
      </c>
      <c r="BU1671" s="1" t="s">
        <v>7</v>
      </c>
      <c r="BV1671" s="1" t="s">
        <v>1961</v>
      </c>
      <c r="BW1671">
        <v>128</v>
      </c>
      <c r="BX1671" s="1" t="s">
        <v>8496</v>
      </c>
      <c r="BY1671">
        <v>5040</v>
      </c>
      <c r="BZ1671">
        <v>645120</v>
      </c>
      <c r="CA1671">
        <v>0.27</v>
      </c>
      <c r="CB1671">
        <v>3679.2</v>
      </c>
      <c r="CC1671">
        <v>470937.59999999998</v>
      </c>
      <c r="CD1671">
        <v>0.1</v>
      </c>
      <c r="CE1671">
        <v>47093.760000000002</v>
      </c>
      <c r="CF1671">
        <v>0.19</v>
      </c>
      <c r="CG1671">
        <v>8947.8144000000011</v>
      </c>
      <c r="CH1671">
        <v>38145.945599999999</v>
      </c>
      <c r="CI1671">
        <v>423843.83999999997</v>
      </c>
      <c r="CJ1671">
        <v>461989.78559999994</v>
      </c>
      <c r="CK1671">
        <v>3609.2951999999996</v>
      </c>
    </row>
    <row r="1672" spans="62:89" x14ac:dyDescent="0.25">
      <c r="BJ1672" s="1" t="s">
        <v>3464</v>
      </c>
      <c r="BK1672" s="1" t="s">
        <v>3465</v>
      </c>
      <c r="BL1672" s="1" t="str">
        <f>VLOOKUP(BK1672,INVENTARIOHABITTA[#All],8,FALSE)</f>
        <v>ESTANDAR AA</v>
      </c>
      <c r="BO1672" s="1" t="s">
        <v>4630</v>
      </c>
      <c r="BP1672" s="1" t="s">
        <v>9274</v>
      </c>
      <c r="BQ1672" s="1" t="s">
        <v>7638</v>
      </c>
      <c r="BR1672" s="1" t="s">
        <v>7760</v>
      </c>
      <c r="BS1672" s="1" t="s">
        <v>24</v>
      </c>
      <c r="BT1672">
        <v>72</v>
      </c>
      <c r="BU1672" s="1" t="s">
        <v>7</v>
      </c>
      <c r="BV1672" s="1" t="s">
        <v>146</v>
      </c>
      <c r="BW1672">
        <v>128</v>
      </c>
      <c r="BX1672" s="1" t="s">
        <v>8292</v>
      </c>
      <c r="BY1672">
        <v>5029</v>
      </c>
      <c r="BZ1672">
        <v>643712</v>
      </c>
      <c r="CA1672">
        <v>0.2</v>
      </c>
      <c r="CB1672">
        <v>4023.2</v>
      </c>
      <c r="CC1672">
        <v>514969.59999999998</v>
      </c>
      <c r="CD1672">
        <v>0.1</v>
      </c>
      <c r="CE1672">
        <v>51496.959999999999</v>
      </c>
      <c r="CF1672">
        <v>0.1</v>
      </c>
      <c r="CG1672">
        <v>5149.6959999999999</v>
      </c>
      <c r="CH1672">
        <v>46347.263999999996</v>
      </c>
      <c r="CI1672">
        <v>463472.63999999996</v>
      </c>
      <c r="CJ1672">
        <v>509819.90399999998</v>
      </c>
      <c r="CK1672">
        <v>3982.9679999999998</v>
      </c>
    </row>
    <row r="1673" spans="62:89" x14ac:dyDescent="0.25">
      <c r="BJ1673" s="1" t="s">
        <v>3466</v>
      </c>
      <c r="BK1673" s="1" t="s">
        <v>3467</v>
      </c>
      <c r="BL1673" s="1" t="str">
        <f>VLOOKUP(BK1673,INVENTARIOHABITTA[#All],8,FALSE)</f>
        <v>ESTANDAR AA</v>
      </c>
      <c r="BP1673" s="1" t="s">
        <v>9275</v>
      </c>
      <c r="BQ1673" s="1" t="s">
        <v>7638</v>
      </c>
      <c r="BR1673" s="1" t="s">
        <v>7760</v>
      </c>
      <c r="BS1673" s="1" t="s">
        <v>24</v>
      </c>
      <c r="BT1673">
        <v>73</v>
      </c>
      <c r="BU1673" s="1" t="s">
        <v>7</v>
      </c>
      <c r="BV1673" s="1" t="s">
        <v>146</v>
      </c>
      <c r="BW1673">
        <v>140</v>
      </c>
      <c r="BX1673" s="1" t="s">
        <v>8292</v>
      </c>
      <c r="BY1673">
        <v>5029</v>
      </c>
      <c r="BZ1673">
        <v>704060</v>
      </c>
      <c r="CA1673">
        <v>0.2</v>
      </c>
      <c r="CB1673">
        <v>4023.2</v>
      </c>
      <c r="CC1673">
        <v>563248</v>
      </c>
      <c r="CD1673">
        <v>0.1</v>
      </c>
      <c r="CE1673">
        <v>56324.800000000003</v>
      </c>
      <c r="CF1673">
        <v>0.1</v>
      </c>
      <c r="CG1673">
        <v>5632.4800000000005</v>
      </c>
      <c r="CH1673">
        <v>50692.32</v>
      </c>
      <c r="CI1673">
        <v>506923.2</v>
      </c>
      <c r="CJ1673">
        <v>557615.52</v>
      </c>
      <c r="CK1673">
        <v>3982.9680000000003</v>
      </c>
    </row>
    <row r="1674" spans="62:89" x14ac:dyDescent="0.25">
      <c r="BJ1674" s="1" t="s">
        <v>3468</v>
      </c>
      <c r="BK1674" s="1" t="s">
        <v>3469</v>
      </c>
      <c r="BL1674" s="1" t="str">
        <f>VLOOKUP(BK1674,INVENTARIOHABITTA[#All],8,FALSE)</f>
        <v>PREMIUM AA</v>
      </c>
      <c r="BO1674" s="1" t="s">
        <v>4632</v>
      </c>
      <c r="BP1674" s="1" t="s">
        <v>9276</v>
      </c>
      <c r="BQ1674" s="1" t="s">
        <v>7638</v>
      </c>
      <c r="BR1674" s="1" t="s">
        <v>7760</v>
      </c>
      <c r="BS1674" s="1" t="s">
        <v>24</v>
      </c>
      <c r="BT1674" t="s">
        <v>8386</v>
      </c>
      <c r="BU1674" s="1" t="s">
        <v>7</v>
      </c>
      <c r="BV1674" s="1" t="s">
        <v>146</v>
      </c>
      <c r="BW1674">
        <v>140</v>
      </c>
      <c r="BX1674" s="1" t="s">
        <v>8292</v>
      </c>
      <c r="BY1674">
        <v>3982.9680000000003</v>
      </c>
      <c r="BZ1674">
        <v>557615.52</v>
      </c>
      <c r="CA1674">
        <v>0</v>
      </c>
      <c r="CB1674">
        <v>3982.9680000000003</v>
      </c>
      <c r="CC1674">
        <v>557615.52</v>
      </c>
      <c r="CD1674">
        <v>0.26273386364855844</v>
      </c>
      <c r="CE1674">
        <v>146504.48000000001</v>
      </c>
      <c r="CF1674">
        <v>0</v>
      </c>
      <c r="CG1674">
        <v>0</v>
      </c>
      <c r="CH1674">
        <v>146504.48000000001</v>
      </c>
      <c r="CI1674">
        <v>411111.04000000004</v>
      </c>
      <c r="CJ1674">
        <v>557615.52</v>
      </c>
      <c r="CK1674">
        <v>3982.9680000000003</v>
      </c>
    </row>
    <row r="1675" spans="62:89" x14ac:dyDescent="0.25">
      <c r="BJ1675" s="1" t="s">
        <v>3470</v>
      </c>
      <c r="BK1675" s="1" t="s">
        <v>3471</v>
      </c>
      <c r="BL1675" s="1" t="str">
        <f>VLOOKUP(BK1675,INVENTARIOHABITTA[#All],8,FALSE)</f>
        <v>PREMIUM AA</v>
      </c>
      <c r="BO1675" s="1" t="s">
        <v>4634</v>
      </c>
      <c r="BP1675" s="1" t="s">
        <v>9277</v>
      </c>
      <c r="BQ1675" s="1" t="s">
        <v>7638</v>
      </c>
      <c r="BR1675" s="1" t="s">
        <v>7760</v>
      </c>
      <c r="BS1675" s="1" t="s">
        <v>24</v>
      </c>
      <c r="BT1675">
        <v>74</v>
      </c>
      <c r="BU1675" s="1" t="s">
        <v>7</v>
      </c>
      <c r="BV1675" s="1" t="s">
        <v>1961</v>
      </c>
      <c r="BW1675">
        <v>140</v>
      </c>
      <c r="BX1675" s="1" t="s">
        <v>46</v>
      </c>
      <c r="BY1675">
        <v>6060</v>
      </c>
      <c r="BZ1675">
        <v>848400</v>
      </c>
      <c r="CA1675">
        <v>0.25</v>
      </c>
      <c r="CB1675">
        <v>4545</v>
      </c>
      <c r="CC1675">
        <v>636300</v>
      </c>
      <c r="CD1675">
        <v>0.1</v>
      </c>
      <c r="CE1675">
        <v>63630</v>
      </c>
      <c r="CF1675">
        <v>0.1</v>
      </c>
      <c r="CG1675">
        <v>6363</v>
      </c>
      <c r="CH1675">
        <v>57267</v>
      </c>
      <c r="CI1675">
        <v>572670</v>
      </c>
      <c r="CJ1675">
        <v>629937</v>
      </c>
      <c r="CK1675">
        <v>4499.55</v>
      </c>
    </row>
    <row r="1676" spans="62:89" x14ac:dyDescent="0.25">
      <c r="BJ1676" s="1" t="s">
        <v>3472</v>
      </c>
      <c r="BK1676" s="1" t="s">
        <v>3473</v>
      </c>
      <c r="BL1676" s="1" t="str">
        <f>VLOOKUP(BK1676,INVENTARIOHABITTA[#All],8,FALSE)</f>
        <v>PREMIUM AA</v>
      </c>
      <c r="BP1676" s="1" t="s">
        <v>9277</v>
      </c>
      <c r="BQ1676" s="1" t="s">
        <v>7638</v>
      </c>
      <c r="BR1676" s="1" t="s">
        <v>7760</v>
      </c>
      <c r="BS1676" s="1" t="s">
        <v>24</v>
      </c>
      <c r="BT1676">
        <v>74</v>
      </c>
      <c r="BU1676" s="1" t="s">
        <v>7</v>
      </c>
      <c r="BV1676" s="1" t="s">
        <v>1961</v>
      </c>
      <c r="BW1676">
        <v>140</v>
      </c>
      <c r="BX1676" s="1" t="s">
        <v>8292</v>
      </c>
      <c r="BY1676">
        <v>4800</v>
      </c>
      <c r="BZ1676">
        <v>672000</v>
      </c>
      <c r="CA1676">
        <v>0.25</v>
      </c>
      <c r="CB1676">
        <v>3600</v>
      </c>
      <c r="CC1676">
        <v>504000</v>
      </c>
      <c r="CD1676">
        <v>0.1</v>
      </c>
      <c r="CE1676">
        <v>50400</v>
      </c>
      <c r="CF1676">
        <v>0.1</v>
      </c>
      <c r="CG1676">
        <v>5040</v>
      </c>
      <c r="CH1676">
        <v>45360</v>
      </c>
      <c r="CI1676">
        <v>453600</v>
      </c>
      <c r="CJ1676">
        <v>498960</v>
      </c>
      <c r="CK1676">
        <v>3564</v>
      </c>
    </row>
    <row r="1677" spans="62:89" x14ac:dyDescent="0.25">
      <c r="BJ1677" s="1" t="s">
        <v>3474</v>
      </c>
      <c r="BK1677" s="1" t="s">
        <v>3475</v>
      </c>
      <c r="BL1677" s="1" t="str">
        <f>VLOOKUP(BK1677,INVENTARIOHABITTA[#All],8,FALSE)</f>
        <v>PREMIUM AA</v>
      </c>
      <c r="BO1677" s="1" t="s">
        <v>4636</v>
      </c>
      <c r="BP1677" s="1" t="s">
        <v>9278</v>
      </c>
      <c r="BQ1677" s="1" t="s">
        <v>7638</v>
      </c>
      <c r="BR1677" s="1" t="s">
        <v>7760</v>
      </c>
      <c r="BS1677" s="1" t="s">
        <v>24</v>
      </c>
      <c r="BT1677">
        <v>75</v>
      </c>
      <c r="BU1677" s="1" t="s">
        <v>7</v>
      </c>
      <c r="BV1677" s="1" t="s">
        <v>1961</v>
      </c>
      <c r="BW1677">
        <v>140</v>
      </c>
      <c r="BX1677" s="1" t="s">
        <v>8292</v>
      </c>
      <c r="BY1677">
        <v>4800</v>
      </c>
      <c r="BZ1677">
        <v>672000</v>
      </c>
      <c r="CA1677">
        <v>0.25</v>
      </c>
      <c r="CB1677">
        <v>3600</v>
      </c>
      <c r="CC1677">
        <v>504000</v>
      </c>
      <c r="CD1677">
        <v>0.1</v>
      </c>
      <c r="CE1677">
        <v>50400</v>
      </c>
      <c r="CF1677">
        <v>0.1</v>
      </c>
      <c r="CG1677">
        <v>5040</v>
      </c>
      <c r="CH1677">
        <v>45360</v>
      </c>
      <c r="CI1677">
        <v>453600</v>
      </c>
      <c r="CJ1677">
        <v>498960</v>
      </c>
      <c r="CK1677">
        <v>3564</v>
      </c>
    </row>
    <row r="1678" spans="62:89" x14ac:dyDescent="0.25">
      <c r="BJ1678" s="1" t="s">
        <v>3476</v>
      </c>
      <c r="BK1678" s="1" t="s">
        <v>3477</v>
      </c>
      <c r="BL1678" s="1" t="str">
        <f>VLOOKUP(BK1678,INVENTARIOHABITTA[#All],8,FALSE)</f>
        <v>PREMIUM AA</v>
      </c>
      <c r="BO1678" s="1" t="s">
        <v>4638</v>
      </c>
      <c r="BP1678" s="1" t="s">
        <v>9279</v>
      </c>
      <c r="BQ1678" s="1" t="s">
        <v>7638</v>
      </c>
      <c r="BR1678" s="1" t="s">
        <v>7760</v>
      </c>
      <c r="BS1678" s="1" t="s">
        <v>24</v>
      </c>
      <c r="BT1678">
        <v>76</v>
      </c>
      <c r="BU1678" s="1" t="s">
        <v>7</v>
      </c>
      <c r="BV1678" s="1" t="s">
        <v>1961</v>
      </c>
      <c r="BW1678">
        <v>140</v>
      </c>
      <c r="BX1678" s="1" t="s">
        <v>8292</v>
      </c>
      <c r="BY1678">
        <v>4800</v>
      </c>
      <c r="BZ1678">
        <v>672000</v>
      </c>
      <c r="CA1678">
        <v>0.25</v>
      </c>
      <c r="CB1678">
        <v>3600</v>
      </c>
      <c r="CC1678">
        <v>504000</v>
      </c>
      <c r="CD1678">
        <v>0.1</v>
      </c>
      <c r="CE1678">
        <v>50400</v>
      </c>
      <c r="CF1678">
        <v>0.1</v>
      </c>
      <c r="CG1678">
        <v>5040</v>
      </c>
      <c r="CH1678">
        <v>45360</v>
      </c>
      <c r="CI1678">
        <v>453600</v>
      </c>
      <c r="CJ1678">
        <v>498960</v>
      </c>
      <c r="CK1678">
        <v>3564</v>
      </c>
    </row>
    <row r="1679" spans="62:89" x14ac:dyDescent="0.25">
      <c r="BJ1679" s="1" t="s">
        <v>3478</v>
      </c>
      <c r="BK1679" s="1" t="s">
        <v>3479</v>
      </c>
      <c r="BL1679" s="1" t="str">
        <f>VLOOKUP(BK1679,INVENTARIOHABITTA[#All],8,FALSE)</f>
        <v>PREMIUM AA</v>
      </c>
      <c r="BO1679" s="1" t="s">
        <v>4640</v>
      </c>
      <c r="BP1679" s="1" t="s">
        <v>9280</v>
      </c>
      <c r="BQ1679" s="1" t="s">
        <v>7638</v>
      </c>
      <c r="BR1679" s="1" t="s">
        <v>7760</v>
      </c>
      <c r="BS1679" s="1" t="s">
        <v>24</v>
      </c>
      <c r="BT1679">
        <v>77</v>
      </c>
      <c r="BU1679" s="1" t="s">
        <v>7</v>
      </c>
      <c r="BV1679" s="1" t="s">
        <v>1961</v>
      </c>
      <c r="BW1679">
        <v>140</v>
      </c>
      <c r="BX1679" s="1" t="s">
        <v>8292</v>
      </c>
      <c r="BY1679">
        <v>4800</v>
      </c>
      <c r="BZ1679">
        <v>672000</v>
      </c>
      <c r="CA1679">
        <v>0.25</v>
      </c>
      <c r="CB1679">
        <v>3600</v>
      </c>
      <c r="CC1679">
        <v>504000</v>
      </c>
      <c r="CD1679">
        <v>0.1</v>
      </c>
      <c r="CE1679">
        <v>50400</v>
      </c>
      <c r="CF1679">
        <v>0.1</v>
      </c>
      <c r="CG1679">
        <v>5040</v>
      </c>
      <c r="CH1679">
        <v>45360</v>
      </c>
      <c r="CI1679">
        <v>453600</v>
      </c>
      <c r="CJ1679">
        <v>498960</v>
      </c>
      <c r="CK1679">
        <v>3564</v>
      </c>
    </row>
    <row r="1680" spans="62:89" x14ac:dyDescent="0.25">
      <c r="BJ1680" s="1" t="s">
        <v>3480</v>
      </c>
      <c r="BK1680" s="1" t="s">
        <v>3481</v>
      </c>
      <c r="BL1680" s="1" t="str">
        <f>VLOOKUP(BK1680,INVENTARIOHABITTA[#All],8,FALSE)</f>
        <v>ESTANDAR AA</v>
      </c>
      <c r="BO1680" s="1" t="s">
        <v>4642</v>
      </c>
      <c r="BP1680" s="1" t="s">
        <v>9281</v>
      </c>
      <c r="BQ1680" s="1" t="s">
        <v>7638</v>
      </c>
      <c r="BR1680" s="1" t="s">
        <v>7760</v>
      </c>
      <c r="BS1680" s="1" t="s">
        <v>24</v>
      </c>
      <c r="BT1680">
        <v>78</v>
      </c>
      <c r="BU1680" s="1" t="s">
        <v>7</v>
      </c>
      <c r="BV1680" s="1" t="s">
        <v>1961</v>
      </c>
      <c r="BW1680">
        <v>140</v>
      </c>
      <c r="BX1680" s="1" t="s">
        <v>8292</v>
      </c>
      <c r="BY1680">
        <v>4800</v>
      </c>
      <c r="BZ1680">
        <v>672000</v>
      </c>
      <c r="CA1680">
        <v>0.25</v>
      </c>
      <c r="CB1680">
        <v>3600</v>
      </c>
      <c r="CC1680">
        <v>504000</v>
      </c>
      <c r="CD1680">
        <v>0.1</v>
      </c>
      <c r="CE1680">
        <v>50400</v>
      </c>
      <c r="CF1680">
        <v>0.1</v>
      </c>
      <c r="CG1680">
        <v>5040</v>
      </c>
      <c r="CH1680">
        <v>45360</v>
      </c>
      <c r="CI1680">
        <v>453600</v>
      </c>
      <c r="CJ1680">
        <v>498960</v>
      </c>
      <c r="CK1680">
        <v>3564</v>
      </c>
    </row>
    <row r="1681" spans="62:89" x14ac:dyDescent="0.25">
      <c r="BJ1681" s="1" t="s">
        <v>3482</v>
      </c>
      <c r="BK1681" s="1" t="s">
        <v>3483</v>
      </c>
      <c r="BL1681" s="1" t="str">
        <f>VLOOKUP(BK1681,INVENTARIOHABITTA[#All],8,FALSE)</f>
        <v>ESTANDAR AA</v>
      </c>
      <c r="BO1681" s="1" t="s">
        <v>4644</v>
      </c>
      <c r="BP1681" s="1" t="s">
        <v>9282</v>
      </c>
      <c r="BQ1681" s="1" t="s">
        <v>7638</v>
      </c>
      <c r="BR1681" s="1" t="s">
        <v>7760</v>
      </c>
      <c r="BS1681" s="1" t="s">
        <v>24</v>
      </c>
      <c r="BT1681">
        <v>79</v>
      </c>
      <c r="BU1681" s="1" t="s">
        <v>7</v>
      </c>
      <c r="BV1681" s="1" t="s">
        <v>1961</v>
      </c>
      <c r="BW1681">
        <v>140</v>
      </c>
      <c r="BX1681" s="1" t="s">
        <v>8292</v>
      </c>
      <c r="BY1681">
        <v>4800</v>
      </c>
      <c r="BZ1681">
        <v>672000</v>
      </c>
      <c r="CA1681">
        <v>0.25</v>
      </c>
      <c r="CB1681">
        <v>3600</v>
      </c>
      <c r="CC1681">
        <v>504000</v>
      </c>
      <c r="CD1681">
        <v>0.1</v>
      </c>
      <c r="CE1681">
        <v>50400</v>
      </c>
      <c r="CF1681">
        <v>0.1</v>
      </c>
      <c r="CG1681">
        <v>5040</v>
      </c>
      <c r="CH1681">
        <v>45360</v>
      </c>
      <c r="CI1681">
        <v>453600</v>
      </c>
      <c r="CJ1681">
        <v>498960</v>
      </c>
      <c r="CK1681">
        <v>3564</v>
      </c>
    </row>
    <row r="1682" spans="62:89" x14ac:dyDescent="0.25">
      <c r="BJ1682" s="1" t="s">
        <v>3484</v>
      </c>
      <c r="BK1682" s="1" t="s">
        <v>3485</v>
      </c>
      <c r="BL1682" s="1" t="str">
        <f>VLOOKUP(BK1682,INVENTARIOHABITTA[#All],8,FALSE)</f>
        <v>ESTANDAR AA</v>
      </c>
      <c r="BO1682" s="1" t="s">
        <v>4646</v>
      </c>
      <c r="BP1682" s="1" t="s">
        <v>9283</v>
      </c>
      <c r="BQ1682" s="1" t="s">
        <v>7638</v>
      </c>
      <c r="BR1682" s="1" t="s">
        <v>7760</v>
      </c>
      <c r="BS1682" s="1" t="s">
        <v>24</v>
      </c>
      <c r="BT1682">
        <v>80</v>
      </c>
      <c r="BU1682" s="1" t="s">
        <v>7</v>
      </c>
      <c r="BV1682" s="1" t="s">
        <v>1961</v>
      </c>
      <c r="BW1682">
        <v>140</v>
      </c>
      <c r="BX1682" s="1" t="s">
        <v>8292</v>
      </c>
      <c r="BY1682">
        <v>4800</v>
      </c>
      <c r="BZ1682">
        <v>672000</v>
      </c>
      <c r="CA1682">
        <v>0.25</v>
      </c>
      <c r="CB1682">
        <v>3600</v>
      </c>
      <c r="CC1682">
        <v>504000</v>
      </c>
      <c r="CD1682">
        <v>0.1</v>
      </c>
      <c r="CE1682">
        <v>50400</v>
      </c>
      <c r="CF1682">
        <v>0.1</v>
      </c>
      <c r="CG1682">
        <v>5040</v>
      </c>
      <c r="CH1682">
        <v>45360</v>
      </c>
      <c r="CI1682">
        <v>453600</v>
      </c>
      <c r="CJ1682">
        <v>498960</v>
      </c>
      <c r="CK1682">
        <v>3564</v>
      </c>
    </row>
    <row r="1683" spans="62:89" x14ac:dyDescent="0.25">
      <c r="BJ1683" s="1" t="s">
        <v>3486</v>
      </c>
      <c r="BK1683" s="1" t="s">
        <v>3487</v>
      </c>
      <c r="BL1683" s="1" t="str">
        <f>VLOOKUP(BK1683,INVENTARIOHABITTA[#All],8,FALSE)</f>
        <v>ESTANDAR AA</v>
      </c>
      <c r="BP1683" s="1" t="s">
        <v>9284</v>
      </c>
      <c r="BQ1683" s="1" t="s">
        <v>7638</v>
      </c>
      <c r="BR1683" s="1" t="s">
        <v>7760</v>
      </c>
      <c r="BS1683" s="1" t="s">
        <v>24</v>
      </c>
      <c r="BT1683">
        <v>81</v>
      </c>
      <c r="BU1683" s="1" t="s">
        <v>7</v>
      </c>
      <c r="BV1683" s="1" t="s">
        <v>146</v>
      </c>
      <c r="BW1683">
        <v>140</v>
      </c>
      <c r="BX1683" s="1" t="s">
        <v>8292</v>
      </c>
      <c r="BY1683">
        <v>5029</v>
      </c>
      <c r="BZ1683">
        <v>704060</v>
      </c>
      <c r="CA1683">
        <v>0.25</v>
      </c>
      <c r="CB1683">
        <v>3771.75</v>
      </c>
      <c r="CC1683">
        <v>528045</v>
      </c>
      <c r="CD1683">
        <v>0.1</v>
      </c>
      <c r="CE1683">
        <v>52804.5</v>
      </c>
      <c r="CF1683">
        <v>0.10000000000000002</v>
      </c>
      <c r="CG1683">
        <v>5280.4500000000007</v>
      </c>
      <c r="CH1683">
        <v>47524.05</v>
      </c>
      <c r="CI1683">
        <v>475240.5</v>
      </c>
      <c r="CJ1683">
        <v>522764.55</v>
      </c>
      <c r="CK1683">
        <v>3734.0324999999998</v>
      </c>
    </row>
    <row r="1684" spans="62:89" x14ac:dyDescent="0.25">
      <c r="BJ1684" s="1" t="s">
        <v>3488</v>
      </c>
      <c r="BK1684" s="1" t="s">
        <v>3489</v>
      </c>
      <c r="BL1684" s="1" t="str">
        <f>VLOOKUP(BK1684,INVENTARIOHABITTA[#All],8,FALSE)</f>
        <v>ESTANDAR AA</v>
      </c>
      <c r="BO1684" s="1" t="s">
        <v>4648</v>
      </c>
      <c r="BP1684" s="1" t="s">
        <v>9285</v>
      </c>
      <c r="BQ1684" s="1" t="s">
        <v>7638</v>
      </c>
      <c r="BR1684" s="1" t="s">
        <v>7760</v>
      </c>
      <c r="BS1684" s="1" t="s">
        <v>24</v>
      </c>
      <c r="BT1684" t="s">
        <v>9286</v>
      </c>
      <c r="BU1684" s="1" t="s">
        <v>7</v>
      </c>
      <c r="BV1684" s="1" t="s">
        <v>146</v>
      </c>
      <c r="BW1684">
        <v>140</v>
      </c>
      <c r="BX1684" s="1" t="s">
        <v>8292</v>
      </c>
      <c r="BY1684">
        <v>5029</v>
      </c>
      <c r="BZ1684">
        <v>704060</v>
      </c>
      <c r="CA1684">
        <v>0.25</v>
      </c>
      <c r="CB1684">
        <v>3771.75</v>
      </c>
      <c r="CC1684">
        <v>528045</v>
      </c>
      <c r="CD1684">
        <v>0.1</v>
      </c>
      <c r="CE1684">
        <v>52804.5</v>
      </c>
      <c r="CF1684">
        <v>0.10000000000000002</v>
      </c>
      <c r="CG1684">
        <v>5280.4500000000007</v>
      </c>
      <c r="CH1684">
        <v>47524.05</v>
      </c>
      <c r="CI1684">
        <v>475240.5</v>
      </c>
      <c r="CJ1684">
        <v>522764.55</v>
      </c>
      <c r="CK1684">
        <v>3734.0324999999998</v>
      </c>
    </row>
    <row r="1685" spans="62:89" x14ac:dyDescent="0.25">
      <c r="BJ1685" s="1" t="s">
        <v>3490</v>
      </c>
      <c r="BK1685" s="1" t="s">
        <v>3491</v>
      </c>
      <c r="BL1685" s="1" t="str">
        <f>VLOOKUP(BK1685,INVENTARIOHABITTA[#All],8,FALSE)</f>
        <v>ESTANDAR AA</v>
      </c>
      <c r="BO1685" s="1" t="s">
        <v>4650</v>
      </c>
      <c r="BP1685" s="1" t="s">
        <v>9287</v>
      </c>
      <c r="BQ1685" s="1" t="s">
        <v>7638</v>
      </c>
      <c r="BR1685" s="1" t="s">
        <v>7760</v>
      </c>
      <c r="BS1685" s="1" t="s">
        <v>24</v>
      </c>
      <c r="BT1685">
        <v>82</v>
      </c>
      <c r="BU1685" s="1" t="s">
        <v>7</v>
      </c>
      <c r="BV1685" s="1" t="s">
        <v>146</v>
      </c>
      <c r="BW1685">
        <v>128</v>
      </c>
      <c r="BX1685" s="1" t="s">
        <v>8292</v>
      </c>
      <c r="BY1685">
        <v>5029</v>
      </c>
      <c r="BZ1685">
        <v>643712</v>
      </c>
      <c r="CA1685">
        <v>0.25</v>
      </c>
      <c r="CB1685">
        <v>3771.75</v>
      </c>
      <c r="CC1685">
        <v>482784</v>
      </c>
      <c r="CD1685">
        <v>0.1</v>
      </c>
      <c r="CE1685">
        <v>48278.400000000001</v>
      </c>
      <c r="CF1685">
        <v>0.1</v>
      </c>
      <c r="CG1685">
        <v>4827.84</v>
      </c>
      <c r="CH1685">
        <v>43450.559999999998</v>
      </c>
      <c r="CI1685">
        <v>434505.6</v>
      </c>
      <c r="CJ1685">
        <v>477956.16</v>
      </c>
      <c r="CK1685">
        <v>3734.0324999999998</v>
      </c>
    </row>
    <row r="1686" spans="62:89" x14ac:dyDescent="0.25">
      <c r="BJ1686" s="1" t="s">
        <v>3492</v>
      </c>
      <c r="BK1686" s="1" t="s">
        <v>3493</v>
      </c>
      <c r="BL1686" s="1" t="str">
        <f>VLOOKUP(BK1686,INVENTARIOHABITTA[#All],8,FALSE)</f>
        <v>ESTANDAR AA</v>
      </c>
      <c r="BP1686" s="1" t="s">
        <v>9288</v>
      </c>
      <c r="BQ1686" s="1" t="s">
        <v>7638</v>
      </c>
      <c r="BR1686" s="1" t="s">
        <v>7760</v>
      </c>
      <c r="BS1686" s="1" t="s">
        <v>24</v>
      </c>
      <c r="BT1686">
        <v>83</v>
      </c>
      <c r="BU1686" s="1" t="s">
        <v>7</v>
      </c>
      <c r="BV1686" s="1" t="s">
        <v>1961</v>
      </c>
      <c r="BW1686">
        <v>128</v>
      </c>
      <c r="BX1686" s="1" t="s">
        <v>30</v>
      </c>
      <c r="BY1686">
        <v>5400</v>
      </c>
      <c r="BZ1686">
        <v>691200</v>
      </c>
      <c r="CA1686">
        <v>0.23</v>
      </c>
      <c r="CB1686">
        <v>4158</v>
      </c>
      <c r="CC1686">
        <v>532224</v>
      </c>
      <c r="CD1686">
        <v>0.1</v>
      </c>
      <c r="CE1686">
        <v>53222.400000000001</v>
      </c>
      <c r="CF1686">
        <v>0.1</v>
      </c>
      <c r="CG1686">
        <v>5322.2400000000007</v>
      </c>
      <c r="CH1686">
        <v>47900.160000000003</v>
      </c>
      <c r="CI1686">
        <v>479001.59999999998</v>
      </c>
      <c r="CJ1686">
        <v>526901.76000000001</v>
      </c>
      <c r="CK1686">
        <v>4116.42</v>
      </c>
    </row>
    <row r="1687" spans="62:89" x14ac:dyDescent="0.25">
      <c r="BJ1687" s="1" t="s">
        <v>3494</v>
      </c>
      <c r="BK1687" s="1" t="s">
        <v>3495</v>
      </c>
      <c r="BL1687" s="1" t="str">
        <f>VLOOKUP(BK1687,INVENTARIOHABITTA[#All],8,FALSE)</f>
        <v>ESTANDAR AA</v>
      </c>
      <c r="BO1687" s="1" t="s">
        <v>4652</v>
      </c>
      <c r="BP1687" s="1" t="s">
        <v>9289</v>
      </c>
      <c r="BQ1687" s="1" t="s">
        <v>7638</v>
      </c>
      <c r="BR1687" s="1" t="s">
        <v>7760</v>
      </c>
      <c r="BS1687" s="1" t="s">
        <v>24</v>
      </c>
      <c r="BT1687" t="s">
        <v>9290</v>
      </c>
      <c r="BU1687" s="1" t="s">
        <v>7</v>
      </c>
      <c r="BV1687" s="1" t="s">
        <v>1961</v>
      </c>
      <c r="BW1687">
        <v>128</v>
      </c>
      <c r="BX1687" s="1" t="s">
        <v>30</v>
      </c>
      <c r="BY1687">
        <v>5400</v>
      </c>
      <c r="BZ1687">
        <v>691200</v>
      </c>
      <c r="CA1687">
        <v>0.23</v>
      </c>
      <c r="CB1687">
        <v>4158</v>
      </c>
      <c r="CC1687">
        <v>532224</v>
      </c>
      <c r="CD1687">
        <v>0.1</v>
      </c>
      <c r="CE1687">
        <v>53222.400000000001</v>
      </c>
      <c r="CF1687">
        <v>0.1</v>
      </c>
      <c r="CG1687">
        <v>5322.2400000000007</v>
      </c>
      <c r="CH1687">
        <v>47900.160000000003</v>
      </c>
      <c r="CI1687">
        <v>479001.59999999998</v>
      </c>
      <c r="CJ1687">
        <v>526901.76000000001</v>
      </c>
      <c r="CK1687">
        <v>4116.42</v>
      </c>
    </row>
    <row r="1688" spans="62:89" x14ac:dyDescent="0.25">
      <c r="BJ1688" s="1" t="s">
        <v>3496</v>
      </c>
      <c r="BK1688" s="1" t="s">
        <v>3497</v>
      </c>
      <c r="BL1688" s="1" t="str">
        <f>VLOOKUP(BK1688,INVENTARIOHABITTA[#All],8,FALSE)</f>
        <v>ESTANDAR AA</v>
      </c>
      <c r="BO1688" s="1" t="s">
        <v>4654</v>
      </c>
      <c r="BP1688" s="1" t="s">
        <v>9291</v>
      </c>
      <c r="BQ1688" s="1" t="s">
        <v>7638</v>
      </c>
      <c r="BR1688" s="1" t="s">
        <v>7760</v>
      </c>
      <c r="BS1688" s="1" t="s">
        <v>24</v>
      </c>
      <c r="BT1688">
        <v>84</v>
      </c>
      <c r="BU1688" s="1" t="s">
        <v>7</v>
      </c>
      <c r="BV1688" s="1" t="s">
        <v>1961</v>
      </c>
      <c r="BW1688">
        <v>128</v>
      </c>
      <c r="BX1688" s="1" t="s">
        <v>46</v>
      </c>
      <c r="BY1688">
        <v>6060</v>
      </c>
      <c r="BZ1688">
        <v>775680</v>
      </c>
      <c r="CA1688">
        <v>0.28000000000000003</v>
      </c>
      <c r="CB1688">
        <v>4363.2</v>
      </c>
      <c r="CC1688">
        <v>558489.59999999998</v>
      </c>
      <c r="CD1688">
        <v>0.1</v>
      </c>
      <c r="CE1688">
        <v>55848.959999999999</v>
      </c>
      <c r="CF1688">
        <v>0</v>
      </c>
      <c r="CG1688">
        <v>0</v>
      </c>
      <c r="CH1688">
        <v>55848.959999999999</v>
      </c>
      <c r="CI1688">
        <v>502640.63999999996</v>
      </c>
      <c r="CJ1688">
        <v>558489.59999999998</v>
      </c>
      <c r="CK1688">
        <v>4363.2</v>
      </c>
    </row>
    <row r="1689" spans="62:89" x14ac:dyDescent="0.25">
      <c r="BJ1689" s="1" t="s">
        <v>3498</v>
      </c>
      <c r="BK1689" s="1" t="s">
        <v>3499</v>
      </c>
      <c r="BL1689" s="1" t="str">
        <f>VLOOKUP(BK1689,INVENTARIOHABITTA[#All],8,FALSE)</f>
        <v>ESTANDAR AA</v>
      </c>
      <c r="BP1689" s="1" t="s">
        <v>9291</v>
      </c>
      <c r="BQ1689" s="1" t="s">
        <v>7638</v>
      </c>
      <c r="BR1689" s="1" t="s">
        <v>7760</v>
      </c>
      <c r="BS1689" s="1" t="s">
        <v>24</v>
      </c>
      <c r="BT1689">
        <v>84</v>
      </c>
      <c r="BU1689" s="1" t="s">
        <v>7</v>
      </c>
      <c r="BV1689" s="1" t="s">
        <v>1961</v>
      </c>
      <c r="BW1689">
        <v>128</v>
      </c>
      <c r="BX1689" s="1" t="s">
        <v>7642</v>
      </c>
      <c r="BY1689">
        <v>5770.3</v>
      </c>
      <c r="BZ1689">
        <v>738598.40000000002</v>
      </c>
      <c r="CA1689">
        <v>0.28000000000000003</v>
      </c>
      <c r="CB1689">
        <v>4154.616</v>
      </c>
      <c r="CC1689">
        <v>531790.848</v>
      </c>
      <c r="CD1689">
        <v>0.1</v>
      </c>
      <c r="CE1689">
        <v>53179.084800000004</v>
      </c>
      <c r="CF1689">
        <v>0</v>
      </c>
      <c r="CG1689">
        <v>0</v>
      </c>
      <c r="CH1689">
        <v>53179.084800000004</v>
      </c>
      <c r="CI1689">
        <v>478611.76319999999</v>
      </c>
      <c r="CJ1689">
        <v>531790.848</v>
      </c>
      <c r="CK1689">
        <v>4154.616</v>
      </c>
    </row>
    <row r="1690" spans="62:89" x14ac:dyDescent="0.25">
      <c r="BJ1690" s="1" t="s">
        <v>3500</v>
      </c>
      <c r="BK1690" s="1" t="s">
        <v>3501</v>
      </c>
      <c r="BL1690" s="1" t="str">
        <f>VLOOKUP(BK1690,INVENTARIOHABITTA[#All],8,FALSE)</f>
        <v>ESTANDAR AA</v>
      </c>
      <c r="BP1690" s="1" t="s">
        <v>9291</v>
      </c>
      <c r="BQ1690" s="1" t="s">
        <v>7638</v>
      </c>
      <c r="BR1690" s="1" t="s">
        <v>7760</v>
      </c>
      <c r="BS1690" s="1" t="s">
        <v>24</v>
      </c>
      <c r="BT1690">
        <v>84</v>
      </c>
      <c r="BU1690" s="1" t="s">
        <v>7</v>
      </c>
      <c r="BV1690" s="1" t="s">
        <v>1961</v>
      </c>
      <c r="BW1690">
        <v>128</v>
      </c>
      <c r="BX1690" s="1" t="s">
        <v>30</v>
      </c>
      <c r="BY1690">
        <v>5400</v>
      </c>
      <c r="BZ1690">
        <v>691200</v>
      </c>
      <c r="CA1690">
        <v>0.27</v>
      </c>
      <c r="CB1690">
        <v>3942</v>
      </c>
      <c r="CC1690">
        <v>504576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504576</v>
      </c>
      <c r="CJ1690">
        <v>504576</v>
      </c>
      <c r="CK1690">
        <v>3942</v>
      </c>
    </row>
    <row r="1691" spans="62:89" x14ac:dyDescent="0.25">
      <c r="BJ1691" s="1" t="s">
        <v>3502</v>
      </c>
      <c r="BK1691" s="1" t="s">
        <v>3503</v>
      </c>
      <c r="BL1691" s="1" t="str">
        <f>VLOOKUP(BK1691,INVENTARIOHABITTA[#All],8,FALSE)</f>
        <v>ESTANDAR AA</v>
      </c>
      <c r="BO1691" s="1" t="s">
        <v>4656</v>
      </c>
      <c r="BP1691" s="1" t="s">
        <v>9292</v>
      </c>
      <c r="BQ1691" s="1" t="s">
        <v>7638</v>
      </c>
      <c r="BR1691" s="1" t="s">
        <v>7760</v>
      </c>
      <c r="BS1691" s="1" t="s">
        <v>24</v>
      </c>
      <c r="BT1691">
        <v>85</v>
      </c>
      <c r="BU1691" s="1" t="s">
        <v>7</v>
      </c>
      <c r="BV1691" s="1" t="s">
        <v>1961</v>
      </c>
      <c r="BW1691">
        <v>128</v>
      </c>
      <c r="BX1691" s="1" t="s">
        <v>8292</v>
      </c>
      <c r="BY1691">
        <v>4800</v>
      </c>
      <c r="BZ1691">
        <v>614400</v>
      </c>
      <c r="CA1691">
        <v>0.21</v>
      </c>
      <c r="CB1691">
        <v>3792</v>
      </c>
      <c r="CC1691">
        <v>485376</v>
      </c>
      <c r="CD1691">
        <v>0.1</v>
      </c>
      <c r="CE1691">
        <v>48537.600000000006</v>
      </c>
      <c r="CF1691">
        <v>0.1</v>
      </c>
      <c r="CG1691">
        <v>4853.7600000000011</v>
      </c>
      <c r="CH1691">
        <v>43683.840000000004</v>
      </c>
      <c r="CI1691">
        <v>436838.40000000002</v>
      </c>
      <c r="CJ1691">
        <v>480522.24000000005</v>
      </c>
      <c r="CK1691">
        <v>3754.0800000000004</v>
      </c>
    </row>
    <row r="1692" spans="62:89" x14ac:dyDescent="0.25">
      <c r="BJ1692" s="1" t="s">
        <v>3504</v>
      </c>
      <c r="BK1692" s="1" t="s">
        <v>3505</v>
      </c>
      <c r="BL1692" s="1" t="str">
        <f>VLOOKUP(BK1692,INVENTARIOHABITTA[#All],8,FALSE)</f>
        <v>ESTANDAR AA</v>
      </c>
      <c r="BO1692" s="1" t="s">
        <v>4658</v>
      </c>
      <c r="BP1692" s="1" t="s">
        <v>9293</v>
      </c>
      <c r="BQ1692" s="1" t="s">
        <v>7638</v>
      </c>
      <c r="BR1692" s="1" t="s">
        <v>7760</v>
      </c>
      <c r="BS1692" s="1" t="s">
        <v>24</v>
      </c>
      <c r="BT1692">
        <v>86</v>
      </c>
      <c r="BU1692" s="1" t="s">
        <v>7</v>
      </c>
      <c r="BV1692" s="1" t="s">
        <v>1961</v>
      </c>
      <c r="BW1692">
        <v>128</v>
      </c>
      <c r="BX1692" s="1" t="s">
        <v>46</v>
      </c>
      <c r="BY1692">
        <v>6060</v>
      </c>
      <c r="BZ1692">
        <v>775680</v>
      </c>
      <c r="CA1692">
        <v>0.27</v>
      </c>
      <c r="CB1692">
        <v>4423.8</v>
      </c>
      <c r="CC1692">
        <v>566246.40000000002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566246.40000000002</v>
      </c>
      <c r="CJ1692">
        <v>566246.40000000002</v>
      </c>
      <c r="CK1692">
        <v>4423.8</v>
      </c>
    </row>
    <row r="1693" spans="62:89" x14ac:dyDescent="0.25">
      <c r="BJ1693" s="1" t="s">
        <v>3506</v>
      </c>
      <c r="BK1693" s="1" t="s">
        <v>3507</v>
      </c>
      <c r="BL1693" s="1" t="str">
        <f>VLOOKUP(BK1693,INVENTARIOHABITTA[#All],8,FALSE)</f>
        <v>ESTANDAR AA</v>
      </c>
      <c r="BP1693" s="1" t="s">
        <v>9293</v>
      </c>
      <c r="BQ1693" s="1" t="s">
        <v>7638</v>
      </c>
      <c r="BR1693" s="1" t="s">
        <v>7760</v>
      </c>
      <c r="BS1693" s="1" t="s">
        <v>24</v>
      </c>
      <c r="BT1693">
        <v>86</v>
      </c>
      <c r="BU1693" s="1" t="s">
        <v>7</v>
      </c>
      <c r="BV1693" s="1" t="s">
        <v>1961</v>
      </c>
      <c r="BW1693">
        <v>128</v>
      </c>
      <c r="BX1693" s="1" t="s">
        <v>30</v>
      </c>
      <c r="BY1693">
        <v>5400</v>
      </c>
      <c r="BZ1693">
        <v>691200</v>
      </c>
      <c r="CA1693">
        <v>0.27</v>
      </c>
      <c r="CB1693">
        <v>3942</v>
      </c>
      <c r="CC1693">
        <v>504576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504576</v>
      </c>
      <c r="CJ1693">
        <v>504576</v>
      </c>
      <c r="CK1693">
        <v>3942</v>
      </c>
    </row>
    <row r="1694" spans="62:89" x14ac:dyDescent="0.25">
      <c r="BJ1694" s="1" t="s">
        <v>3508</v>
      </c>
      <c r="BK1694" s="1" t="s">
        <v>3509</v>
      </c>
      <c r="BL1694" s="1" t="str">
        <f>VLOOKUP(BK1694,INVENTARIOHABITTA[#All],8,FALSE)</f>
        <v>ESTANDAR AA</v>
      </c>
      <c r="BP1694" s="1" t="s">
        <v>9294</v>
      </c>
      <c r="BQ1694" s="1" t="s">
        <v>7638</v>
      </c>
      <c r="BR1694" s="1" t="s">
        <v>7760</v>
      </c>
      <c r="BS1694" s="1" t="s">
        <v>24</v>
      </c>
      <c r="BT1694">
        <v>87</v>
      </c>
      <c r="BU1694" s="1" t="s">
        <v>7</v>
      </c>
      <c r="BV1694" s="1" t="s">
        <v>146</v>
      </c>
      <c r="BW1694">
        <v>128</v>
      </c>
      <c r="BX1694" s="1" t="s">
        <v>8292</v>
      </c>
      <c r="BY1694">
        <v>5029</v>
      </c>
      <c r="BZ1694">
        <v>643712</v>
      </c>
      <c r="CA1694">
        <v>0.2</v>
      </c>
      <c r="CB1694">
        <v>4023.2</v>
      </c>
      <c r="CC1694">
        <v>514969.59999999998</v>
      </c>
      <c r="CD1694">
        <v>0.1</v>
      </c>
      <c r="CE1694">
        <v>51496.959999999999</v>
      </c>
      <c r="CF1694">
        <v>0</v>
      </c>
      <c r="CG1694">
        <v>0</v>
      </c>
      <c r="CH1694">
        <v>51496.959999999999</v>
      </c>
      <c r="CI1694">
        <v>463472.63999999996</v>
      </c>
      <c r="CJ1694">
        <v>514969.59999999998</v>
      </c>
      <c r="CK1694">
        <v>4023.2</v>
      </c>
    </row>
    <row r="1695" spans="62:89" x14ac:dyDescent="0.25">
      <c r="BJ1695" s="1" t="s">
        <v>3510</v>
      </c>
      <c r="BK1695" s="1" t="s">
        <v>3511</v>
      </c>
      <c r="BL1695" s="1" t="str">
        <f>VLOOKUP(BK1695,INVENTARIOHABITTA[#All],8,FALSE)</f>
        <v>PREMIUM AA</v>
      </c>
      <c r="BO1695" s="1" t="s">
        <v>4660</v>
      </c>
      <c r="BP1695" s="1" t="s">
        <v>9295</v>
      </c>
      <c r="BQ1695" s="1" t="s">
        <v>7638</v>
      </c>
      <c r="BR1695" s="1" t="s">
        <v>7760</v>
      </c>
      <c r="BS1695" s="1" t="s">
        <v>24</v>
      </c>
      <c r="BT1695" t="s">
        <v>9296</v>
      </c>
      <c r="BU1695" s="1" t="s">
        <v>7</v>
      </c>
      <c r="BV1695" s="1" t="s">
        <v>146</v>
      </c>
      <c r="BW1695">
        <v>128</v>
      </c>
      <c r="BX1695" s="1" t="s">
        <v>8292</v>
      </c>
      <c r="BY1695">
        <v>5029</v>
      </c>
      <c r="BZ1695">
        <v>643712</v>
      </c>
      <c r="CA1695">
        <v>0.2</v>
      </c>
      <c r="CB1695">
        <v>4023.2</v>
      </c>
      <c r="CC1695">
        <v>514969.59999999998</v>
      </c>
      <c r="CD1695">
        <v>0.1</v>
      </c>
      <c r="CE1695">
        <v>51496.959999999999</v>
      </c>
      <c r="CF1695">
        <v>0</v>
      </c>
      <c r="CG1695">
        <v>0</v>
      </c>
      <c r="CH1695">
        <v>51496.959999999999</v>
      </c>
      <c r="CI1695">
        <v>463472.63999999996</v>
      </c>
      <c r="CJ1695">
        <v>514969.59999999998</v>
      </c>
      <c r="CK1695">
        <v>4023.2</v>
      </c>
    </row>
    <row r="1696" spans="62:89" x14ac:dyDescent="0.25">
      <c r="BJ1696" s="1" t="s">
        <v>3512</v>
      </c>
      <c r="BK1696" s="1" t="s">
        <v>3513</v>
      </c>
      <c r="BL1696" s="1" t="str">
        <f>VLOOKUP(BK1696,INVENTARIOHABITTA[#All],8,FALSE)</f>
        <v>PREMIUM A</v>
      </c>
      <c r="BP1696" s="1" t="s">
        <v>9297</v>
      </c>
      <c r="BQ1696" s="1" t="s">
        <v>7638</v>
      </c>
      <c r="BR1696" s="1" t="s">
        <v>7760</v>
      </c>
      <c r="BS1696" s="1" t="s">
        <v>24</v>
      </c>
      <c r="BT1696">
        <v>88</v>
      </c>
      <c r="BU1696" s="1" t="s">
        <v>7</v>
      </c>
      <c r="BV1696" s="1" t="s">
        <v>146</v>
      </c>
      <c r="BW1696">
        <v>140</v>
      </c>
      <c r="BX1696" s="1" t="s">
        <v>8292</v>
      </c>
      <c r="BY1696">
        <v>5029</v>
      </c>
      <c r="BZ1696">
        <v>704060</v>
      </c>
      <c r="CA1696">
        <v>0.2</v>
      </c>
      <c r="CB1696">
        <v>4023.2</v>
      </c>
      <c r="CC1696">
        <v>563248</v>
      </c>
      <c r="CD1696">
        <v>0.1136549974433997</v>
      </c>
      <c r="CE1696">
        <v>64015.95</v>
      </c>
      <c r="CF1696">
        <v>8.7985572345641999E-2</v>
      </c>
      <c r="CG1696">
        <v>5632.4800000000005</v>
      </c>
      <c r="CH1696">
        <v>58383.469999999994</v>
      </c>
      <c r="CI1696">
        <v>499232.05</v>
      </c>
      <c r="CJ1696">
        <v>557615.52</v>
      </c>
      <c r="CK1696">
        <v>3982.9680000000003</v>
      </c>
    </row>
    <row r="1697" spans="62:89" x14ac:dyDescent="0.25">
      <c r="BJ1697" s="1" t="s">
        <v>3514</v>
      </c>
      <c r="BK1697" s="1" t="s">
        <v>3515</v>
      </c>
      <c r="BL1697" s="1" t="str">
        <f>VLOOKUP(BK1697,INVENTARIOHABITTA[#All],8,FALSE)</f>
        <v xml:space="preserve">ESTANDAR A </v>
      </c>
      <c r="BO1697" s="1" t="s">
        <v>4662</v>
      </c>
      <c r="BP1697" s="1" t="s">
        <v>9298</v>
      </c>
      <c r="BQ1697" s="1" t="s">
        <v>7638</v>
      </c>
      <c r="BR1697" s="1" t="s">
        <v>7760</v>
      </c>
      <c r="BS1697" s="1" t="s">
        <v>24</v>
      </c>
      <c r="BT1697" t="s">
        <v>8549</v>
      </c>
      <c r="BU1697" s="1" t="s">
        <v>7</v>
      </c>
      <c r="BV1697" s="1" t="s">
        <v>146</v>
      </c>
      <c r="BW1697">
        <v>140</v>
      </c>
      <c r="BX1697" s="1" t="s">
        <v>8292</v>
      </c>
      <c r="BY1697">
        <v>5029</v>
      </c>
      <c r="BZ1697">
        <v>704060</v>
      </c>
      <c r="CA1697">
        <v>0.2</v>
      </c>
      <c r="CB1697">
        <v>4023.2</v>
      </c>
      <c r="CC1697">
        <v>563248</v>
      </c>
      <c r="CD1697">
        <v>0.1136549974433997</v>
      </c>
      <c r="CE1697">
        <v>64015.95</v>
      </c>
      <c r="CF1697">
        <v>8.7985572345641999E-2</v>
      </c>
      <c r="CG1697">
        <v>5632.4800000000005</v>
      </c>
      <c r="CH1697">
        <v>58383.469999999994</v>
      </c>
      <c r="CI1697">
        <v>499232.05</v>
      </c>
      <c r="CJ1697">
        <v>557615.52</v>
      </c>
      <c r="CK1697">
        <v>3982.9680000000003</v>
      </c>
    </row>
    <row r="1698" spans="62:89" x14ac:dyDescent="0.25">
      <c r="BJ1698" s="1" t="s">
        <v>3516</v>
      </c>
      <c r="BK1698" s="1" t="s">
        <v>3517</v>
      </c>
      <c r="BL1698" s="1" t="str">
        <f>VLOOKUP(BK1698,INVENTARIOHABITTA[#All],8,FALSE)</f>
        <v>ESTANDAR AA</v>
      </c>
      <c r="BO1698" s="1" t="s">
        <v>4664</v>
      </c>
      <c r="BP1698" s="1" t="s">
        <v>9299</v>
      </c>
      <c r="BQ1698" s="1" t="s">
        <v>7638</v>
      </c>
      <c r="BR1698" s="1" t="s">
        <v>7760</v>
      </c>
      <c r="BS1698" s="1" t="s">
        <v>24</v>
      </c>
      <c r="BT1698">
        <v>89</v>
      </c>
      <c r="BU1698" s="1" t="s">
        <v>7</v>
      </c>
      <c r="BV1698" s="1" t="s">
        <v>146</v>
      </c>
      <c r="BW1698">
        <v>140</v>
      </c>
      <c r="BX1698" s="1" t="s">
        <v>8292</v>
      </c>
      <c r="BY1698">
        <v>5029</v>
      </c>
      <c r="BZ1698">
        <v>704060</v>
      </c>
      <c r="CA1698">
        <v>0.25</v>
      </c>
      <c r="CB1698">
        <v>3771.75</v>
      </c>
      <c r="CC1698">
        <v>528045</v>
      </c>
      <c r="CD1698">
        <v>0.1</v>
      </c>
      <c r="CE1698">
        <v>52804.5</v>
      </c>
      <c r="CF1698">
        <v>0.10000000000000002</v>
      </c>
      <c r="CG1698">
        <v>5280.4500000000007</v>
      </c>
      <c r="CH1698">
        <v>47524.05</v>
      </c>
      <c r="CI1698">
        <v>475240.5</v>
      </c>
      <c r="CJ1698">
        <v>522764.55</v>
      </c>
      <c r="CK1698">
        <v>3734.0324999999998</v>
      </c>
    </row>
    <row r="1699" spans="62:89" x14ac:dyDescent="0.25">
      <c r="BJ1699" s="1" t="s">
        <v>3518</v>
      </c>
      <c r="BK1699" s="1" t="s">
        <v>3519</v>
      </c>
      <c r="BL1699" s="1" t="str">
        <f>VLOOKUP(BK1699,INVENTARIOHABITTA[#All],8,FALSE)</f>
        <v>PREMIUM AA</v>
      </c>
      <c r="BO1699" s="1" t="s">
        <v>4666</v>
      </c>
      <c r="BP1699" s="1" t="s">
        <v>9300</v>
      </c>
      <c r="BQ1699" s="1" t="s">
        <v>7638</v>
      </c>
      <c r="BR1699" s="1" t="s">
        <v>7760</v>
      </c>
      <c r="BS1699" s="1" t="s">
        <v>24</v>
      </c>
      <c r="BT1699">
        <v>90</v>
      </c>
      <c r="BU1699" s="1" t="s">
        <v>7</v>
      </c>
      <c r="BV1699" s="1" t="s">
        <v>146</v>
      </c>
      <c r="BW1699">
        <v>140</v>
      </c>
      <c r="BX1699" s="1" t="s">
        <v>8292</v>
      </c>
      <c r="BY1699">
        <v>5029</v>
      </c>
      <c r="BZ1699">
        <v>704060</v>
      </c>
      <c r="CA1699">
        <v>0.25</v>
      </c>
      <c r="CB1699">
        <v>3771.75</v>
      </c>
      <c r="CC1699">
        <v>528045</v>
      </c>
      <c r="CD1699">
        <v>0.1</v>
      </c>
      <c r="CE1699">
        <v>52804.5</v>
      </c>
      <c r="CF1699">
        <v>0.10000000000000002</v>
      </c>
      <c r="CG1699">
        <v>5280.4500000000007</v>
      </c>
      <c r="CH1699">
        <v>47524.05</v>
      </c>
      <c r="CI1699">
        <v>475240.5</v>
      </c>
      <c r="CJ1699">
        <v>522764.55</v>
      </c>
      <c r="CK1699">
        <v>3734.0324999999998</v>
      </c>
    </row>
    <row r="1700" spans="62:89" x14ac:dyDescent="0.25">
      <c r="BJ1700" s="1" t="s">
        <v>3520</v>
      </c>
      <c r="BK1700" s="1" t="s">
        <v>3521</v>
      </c>
      <c r="BL1700" s="1" t="str">
        <f>VLOOKUP(BK1700,INVENTARIOHABITTA[#All],8,FALSE)</f>
        <v>PREMIUM A</v>
      </c>
      <c r="BP1700" s="1" t="s">
        <v>9301</v>
      </c>
      <c r="BQ1700" s="1" t="s">
        <v>7638</v>
      </c>
      <c r="BR1700" s="1" t="s">
        <v>7760</v>
      </c>
      <c r="BS1700" s="1" t="s">
        <v>24</v>
      </c>
      <c r="BT1700">
        <v>91</v>
      </c>
      <c r="BU1700" s="1" t="s">
        <v>7</v>
      </c>
      <c r="BV1700" s="1" t="s">
        <v>146</v>
      </c>
      <c r="BW1700">
        <v>140</v>
      </c>
      <c r="BX1700" s="1" t="s">
        <v>7642</v>
      </c>
      <c r="BY1700">
        <v>6200</v>
      </c>
      <c r="BZ1700">
        <v>868000</v>
      </c>
      <c r="CA1700">
        <v>0.28000000000000003</v>
      </c>
      <c r="CB1700">
        <v>4464</v>
      </c>
      <c r="CC1700">
        <v>624960</v>
      </c>
      <c r="CD1700">
        <v>0.1</v>
      </c>
      <c r="CE1700">
        <v>62496</v>
      </c>
      <c r="CF1700">
        <v>0.10000000000000002</v>
      </c>
      <c r="CG1700">
        <v>6249.6000000000013</v>
      </c>
      <c r="CH1700">
        <v>56246.400000000001</v>
      </c>
      <c r="CI1700">
        <v>562464</v>
      </c>
      <c r="CJ1700">
        <v>618710.4</v>
      </c>
      <c r="CK1700">
        <v>4419.3600000000006</v>
      </c>
    </row>
    <row r="1701" spans="62:89" x14ac:dyDescent="0.25">
      <c r="BJ1701" s="1" t="s">
        <v>3522</v>
      </c>
      <c r="BK1701" s="1" t="s">
        <v>3523</v>
      </c>
      <c r="BL1701" s="1" t="str">
        <f>VLOOKUP(BK1701,INVENTARIOHABITTA[#All],8,FALSE)</f>
        <v xml:space="preserve">ESTANDAR A </v>
      </c>
      <c r="BO1701" s="1" t="s">
        <v>4668</v>
      </c>
      <c r="BP1701" s="1" t="s">
        <v>9302</v>
      </c>
      <c r="BQ1701" s="1" t="s">
        <v>7638</v>
      </c>
      <c r="BR1701" s="1" t="s">
        <v>7760</v>
      </c>
      <c r="BS1701" s="1" t="s">
        <v>24</v>
      </c>
      <c r="BT1701" t="s">
        <v>9303</v>
      </c>
      <c r="BU1701" s="1" t="s">
        <v>7</v>
      </c>
      <c r="BV1701" s="1" t="s">
        <v>146</v>
      </c>
      <c r="BW1701">
        <v>140</v>
      </c>
      <c r="BX1701" s="1" t="s">
        <v>7642</v>
      </c>
      <c r="BY1701">
        <v>6200</v>
      </c>
      <c r="BZ1701">
        <v>868000</v>
      </c>
      <c r="CA1701">
        <v>0.28000000000000003</v>
      </c>
      <c r="CB1701">
        <v>4464</v>
      </c>
      <c r="CC1701">
        <v>624960</v>
      </c>
      <c r="CD1701">
        <v>0.1</v>
      </c>
      <c r="CE1701">
        <v>62496</v>
      </c>
      <c r="CF1701">
        <v>0.10000000000000002</v>
      </c>
      <c r="CG1701">
        <v>6249.6000000000013</v>
      </c>
      <c r="CH1701">
        <v>56246.400000000001</v>
      </c>
      <c r="CI1701">
        <v>562464</v>
      </c>
      <c r="CJ1701">
        <v>618710.4</v>
      </c>
      <c r="CK1701">
        <v>4419.3600000000006</v>
      </c>
    </row>
    <row r="1702" spans="62:89" x14ac:dyDescent="0.25">
      <c r="BJ1702" s="1" t="s">
        <v>3524</v>
      </c>
      <c r="BK1702" s="1" t="s">
        <v>3525</v>
      </c>
      <c r="BL1702" s="1" t="str">
        <f>VLOOKUP(BK1702,INVENTARIOHABITTA[#All],8,FALSE)</f>
        <v>ESTANDAR A</v>
      </c>
      <c r="BP1702" s="1" t="s">
        <v>9301</v>
      </c>
      <c r="BQ1702" s="1" t="s">
        <v>7638</v>
      </c>
      <c r="BR1702" s="1" t="s">
        <v>7760</v>
      </c>
      <c r="BS1702" s="1" t="s">
        <v>24</v>
      </c>
      <c r="BT1702">
        <v>91</v>
      </c>
      <c r="BU1702" s="1" t="s">
        <v>7</v>
      </c>
      <c r="BV1702" s="1" t="s">
        <v>146</v>
      </c>
      <c r="BW1702">
        <v>140</v>
      </c>
      <c r="BX1702" s="1" t="s">
        <v>8292</v>
      </c>
      <c r="BY1702">
        <v>5029</v>
      </c>
      <c r="BZ1702">
        <v>704060</v>
      </c>
      <c r="CA1702">
        <v>0.25</v>
      </c>
      <c r="CB1702">
        <v>3771.75</v>
      </c>
      <c r="CC1702">
        <v>528045</v>
      </c>
      <c r="CD1702">
        <v>0.1</v>
      </c>
      <c r="CE1702">
        <v>52804.5</v>
      </c>
      <c r="CF1702">
        <v>0.1</v>
      </c>
      <c r="CG1702">
        <v>5280.4500000000007</v>
      </c>
      <c r="CH1702">
        <v>47524.05</v>
      </c>
      <c r="CI1702">
        <v>475240.5</v>
      </c>
      <c r="CJ1702">
        <v>522764.55</v>
      </c>
      <c r="CK1702">
        <v>3734.0324999999998</v>
      </c>
    </row>
    <row r="1703" spans="62:89" x14ac:dyDescent="0.25">
      <c r="BJ1703" s="1" t="s">
        <v>3526</v>
      </c>
      <c r="BK1703" s="1" t="s">
        <v>3527</v>
      </c>
      <c r="BL1703" s="1" t="str">
        <f>VLOOKUP(BK1703,INVENTARIOHABITTA[#All],8,FALSE)</f>
        <v>ESTANDAR AA</v>
      </c>
      <c r="BO1703" s="1" t="s">
        <v>4670</v>
      </c>
      <c r="BP1703" s="1" t="s">
        <v>9304</v>
      </c>
      <c r="BQ1703" s="1" t="s">
        <v>7638</v>
      </c>
      <c r="BR1703" s="1" t="s">
        <v>7760</v>
      </c>
      <c r="BS1703" s="1" t="s">
        <v>24</v>
      </c>
      <c r="BT1703">
        <v>92</v>
      </c>
      <c r="BU1703" s="1" t="s">
        <v>7</v>
      </c>
      <c r="BV1703" s="1" t="s">
        <v>146</v>
      </c>
      <c r="BW1703">
        <v>140</v>
      </c>
      <c r="BX1703" s="1" t="s">
        <v>8292</v>
      </c>
      <c r="BY1703">
        <v>5029</v>
      </c>
      <c r="BZ1703">
        <v>704060</v>
      </c>
      <c r="CA1703">
        <v>0.25</v>
      </c>
      <c r="CB1703">
        <v>3771.75</v>
      </c>
      <c r="CC1703">
        <v>528045</v>
      </c>
      <c r="CD1703">
        <v>0.1</v>
      </c>
      <c r="CE1703">
        <v>52804.5</v>
      </c>
      <c r="CF1703">
        <v>0.10000000000000002</v>
      </c>
      <c r="CG1703">
        <v>5280.4500000000007</v>
      </c>
      <c r="CH1703">
        <v>47524.05</v>
      </c>
      <c r="CI1703">
        <v>475240.5</v>
      </c>
      <c r="CJ1703">
        <v>522764.55</v>
      </c>
      <c r="CK1703">
        <v>3734.0324999999998</v>
      </c>
    </row>
    <row r="1704" spans="62:89" x14ac:dyDescent="0.25">
      <c r="BJ1704" s="1" t="s">
        <v>3528</v>
      </c>
      <c r="BK1704" s="1" t="s">
        <v>3529</v>
      </c>
      <c r="BL1704" s="1" t="str">
        <f>VLOOKUP(BK1704,INVENTARIOHABITTA[#All],8,FALSE)</f>
        <v>ESTANDAR AA</v>
      </c>
      <c r="BO1704" s="1" t="s">
        <v>4672</v>
      </c>
      <c r="BP1704" s="1" t="s">
        <v>9305</v>
      </c>
      <c r="BQ1704" s="1" t="s">
        <v>7638</v>
      </c>
      <c r="BR1704" s="1" t="s">
        <v>7760</v>
      </c>
      <c r="BS1704" s="1" t="s">
        <v>24</v>
      </c>
      <c r="BT1704">
        <v>93</v>
      </c>
      <c r="BU1704" s="1" t="s">
        <v>7</v>
      </c>
      <c r="BV1704" s="1" t="s">
        <v>146</v>
      </c>
      <c r="BW1704">
        <v>140</v>
      </c>
      <c r="BX1704" s="1" t="s">
        <v>8292</v>
      </c>
      <c r="BY1704">
        <v>5029</v>
      </c>
      <c r="BZ1704">
        <v>704060</v>
      </c>
      <c r="CA1704">
        <v>0.2</v>
      </c>
      <c r="CB1704">
        <v>4023.2</v>
      </c>
      <c r="CC1704">
        <v>563248</v>
      </c>
      <c r="CD1704">
        <v>0.1</v>
      </c>
      <c r="CE1704">
        <v>56324.800000000003</v>
      </c>
      <c r="CF1704">
        <v>0.1</v>
      </c>
      <c r="CG1704">
        <v>5632.4800000000005</v>
      </c>
      <c r="CH1704">
        <v>50692.32</v>
      </c>
      <c r="CI1704">
        <v>506923.2</v>
      </c>
      <c r="CJ1704">
        <v>557615.52</v>
      </c>
      <c r="CK1704">
        <v>3982.9680000000003</v>
      </c>
    </row>
    <row r="1705" spans="62:89" x14ac:dyDescent="0.25">
      <c r="BJ1705" s="1" t="s">
        <v>3530</v>
      </c>
      <c r="BK1705" s="1" t="s">
        <v>3531</v>
      </c>
      <c r="BL1705" s="1" t="str">
        <f>VLOOKUP(BK1705,INVENTARIOHABITTA[#All],8,FALSE)</f>
        <v>ESTANDAR AA</v>
      </c>
      <c r="BO1705" s="1" t="s">
        <v>4674</v>
      </c>
      <c r="BP1705" s="1" t="s">
        <v>9306</v>
      </c>
      <c r="BQ1705" s="1" t="s">
        <v>7638</v>
      </c>
      <c r="BR1705" s="1" t="s">
        <v>7760</v>
      </c>
      <c r="BS1705" s="1" t="s">
        <v>24</v>
      </c>
      <c r="BT1705">
        <v>94</v>
      </c>
      <c r="BU1705" s="1" t="s">
        <v>7</v>
      </c>
      <c r="BV1705" s="1" t="s">
        <v>146</v>
      </c>
      <c r="BW1705">
        <v>149.44999999999999</v>
      </c>
      <c r="BX1705" s="1" t="s">
        <v>8292</v>
      </c>
      <c r="BY1705">
        <v>5029</v>
      </c>
      <c r="BZ1705">
        <v>751584.04999999993</v>
      </c>
      <c r="CA1705">
        <v>0.25</v>
      </c>
      <c r="CB1705">
        <v>3771.75</v>
      </c>
      <c r="CC1705">
        <v>563688.03749999998</v>
      </c>
      <c r="CD1705">
        <v>0.1</v>
      </c>
      <c r="CE1705">
        <v>56368.803749999999</v>
      </c>
      <c r="CF1705">
        <v>0.10000000000000002</v>
      </c>
      <c r="CG1705">
        <v>5636.8803750000006</v>
      </c>
      <c r="CH1705">
        <v>50731.923374999998</v>
      </c>
      <c r="CI1705">
        <v>507319.24374999997</v>
      </c>
      <c r="CJ1705">
        <v>558051.16712499992</v>
      </c>
      <c r="CK1705">
        <v>3734.0325669120107</v>
      </c>
    </row>
    <row r="1706" spans="62:89" x14ac:dyDescent="0.25">
      <c r="BJ1706" s="1" t="s">
        <v>3532</v>
      </c>
      <c r="BK1706" s="1" t="s">
        <v>3533</v>
      </c>
      <c r="BL1706" s="1" t="str">
        <f>VLOOKUP(BK1706,INVENTARIOHABITTA[#All],8,FALSE)</f>
        <v>PREMIUM AA</v>
      </c>
      <c r="BO1706" s="1" t="s">
        <v>4676</v>
      </c>
      <c r="BP1706" s="1" t="s">
        <v>9307</v>
      </c>
      <c r="BQ1706" s="1" t="s">
        <v>7638</v>
      </c>
      <c r="BR1706" s="1" t="s">
        <v>7760</v>
      </c>
      <c r="BS1706" s="1" t="s">
        <v>24</v>
      </c>
      <c r="BT1706">
        <v>95</v>
      </c>
      <c r="BU1706" s="1" t="s">
        <v>7</v>
      </c>
      <c r="BV1706" s="1" t="s">
        <v>146</v>
      </c>
      <c r="BW1706">
        <v>149.44999999999999</v>
      </c>
      <c r="BX1706" s="1" t="s">
        <v>8292</v>
      </c>
      <c r="BY1706">
        <v>5029</v>
      </c>
      <c r="BZ1706">
        <v>751584.04999999993</v>
      </c>
      <c r="CA1706">
        <v>0.25</v>
      </c>
      <c r="CB1706">
        <v>3771.75</v>
      </c>
      <c r="CC1706">
        <v>563688.03749999998</v>
      </c>
      <c r="CD1706">
        <v>0.1</v>
      </c>
      <c r="CE1706">
        <v>56368.803749999999</v>
      </c>
      <c r="CF1706">
        <v>0.10000000000000002</v>
      </c>
      <c r="CG1706">
        <v>5636.8803750000006</v>
      </c>
      <c r="CH1706">
        <v>50731.923374999998</v>
      </c>
      <c r="CI1706">
        <v>507319.24374999997</v>
      </c>
      <c r="CJ1706">
        <v>558051.16712499992</v>
      </c>
      <c r="CK1706">
        <v>3734.0325669120107</v>
      </c>
    </row>
    <row r="1707" spans="62:89" x14ac:dyDescent="0.25">
      <c r="BJ1707" s="1" t="s">
        <v>3534</v>
      </c>
      <c r="BK1707" s="1" t="s">
        <v>3535</v>
      </c>
      <c r="BL1707" s="1" t="str">
        <f>VLOOKUP(BK1707,INVENTARIOHABITTA[#All],8,FALSE)</f>
        <v>PREMIUM AA</v>
      </c>
      <c r="BO1707" s="1" t="s">
        <v>4678</v>
      </c>
      <c r="BP1707" s="1" t="s">
        <v>9308</v>
      </c>
      <c r="BQ1707" s="1" t="s">
        <v>7638</v>
      </c>
      <c r="BR1707" s="1" t="s">
        <v>7760</v>
      </c>
      <c r="BS1707" s="1" t="s">
        <v>24</v>
      </c>
      <c r="BT1707">
        <v>96</v>
      </c>
      <c r="BU1707" s="1" t="s">
        <v>7</v>
      </c>
      <c r="BV1707" s="1" t="s">
        <v>146</v>
      </c>
      <c r="BW1707">
        <v>149.44999999999999</v>
      </c>
      <c r="BX1707" s="1" t="s">
        <v>8292</v>
      </c>
      <c r="BY1707">
        <v>6200</v>
      </c>
      <c r="BZ1707">
        <v>926589.99999999988</v>
      </c>
      <c r="CA1707">
        <v>0.3</v>
      </c>
      <c r="CB1707">
        <v>4340</v>
      </c>
      <c r="CC1707">
        <v>648613</v>
      </c>
      <c r="CD1707">
        <v>0.1</v>
      </c>
      <c r="CE1707">
        <v>111486.13</v>
      </c>
      <c r="CF1707">
        <v>0.1</v>
      </c>
      <c r="CG1707">
        <v>6486.130000000001</v>
      </c>
      <c r="CH1707">
        <v>105000</v>
      </c>
      <c r="CI1707">
        <v>537126.87</v>
      </c>
      <c r="CJ1707">
        <v>642126.87</v>
      </c>
      <c r="CK1707">
        <v>4296.6000000000004</v>
      </c>
    </row>
    <row r="1708" spans="62:89" x14ac:dyDescent="0.25">
      <c r="BJ1708" s="1" t="s">
        <v>3536</v>
      </c>
      <c r="BK1708" s="1" t="s">
        <v>3537</v>
      </c>
      <c r="BL1708" s="1" t="str">
        <f>VLOOKUP(BK1708,INVENTARIOHABITTA[#All],8,FALSE)</f>
        <v>ESTANDAR AA</v>
      </c>
      <c r="BP1708" s="1" t="s">
        <v>9308</v>
      </c>
      <c r="BQ1708" s="1" t="s">
        <v>7638</v>
      </c>
      <c r="BR1708" s="1" t="s">
        <v>7760</v>
      </c>
      <c r="BS1708" s="1" t="s">
        <v>24</v>
      </c>
      <c r="BT1708">
        <v>96</v>
      </c>
      <c r="BU1708" s="1" t="s">
        <v>7</v>
      </c>
      <c r="BV1708" s="1" t="s">
        <v>146</v>
      </c>
      <c r="BW1708">
        <v>149.44999999999999</v>
      </c>
      <c r="BX1708" s="1" t="s">
        <v>8292</v>
      </c>
      <c r="BY1708">
        <v>5029</v>
      </c>
      <c r="BZ1708">
        <v>751584.04999999993</v>
      </c>
      <c r="CA1708">
        <v>0.25</v>
      </c>
      <c r="CB1708">
        <v>3771.75</v>
      </c>
      <c r="CC1708">
        <v>563688.03749999998</v>
      </c>
      <c r="CD1708">
        <v>0.1</v>
      </c>
      <c r="CE1708">
        <v>56368.803749999999</v>
      </c>
      <c r="CF1708">
        <v>0.15</v>
      </c>
      <c r="CG1708">
        <v>8455.3205624999991</v>
      </c>
      <c r="CH1708">
        <v>47913.483187500002</v>
      </c>
      <c r="CI1708">
        <v>507319.23374999996</v>
      </c>
      <c r="CJ1708">
        <v>555232.71693749994</v>
      </c>
      <c r="CK1708">
        <v>3715.1737499999999</v>
      </c>
    </row>
    <row r="1709" spans="62:89" x14ac:dyDescent="0.25">
      <c r="BJ1709" s="1" t="s">
        <v>3538</v>
      </c>
      <c r="BK1709" s="1" t="s">
        <v>3539</v>
      </c>
      <c r="BL1709" s="1" t="str">
        <f>VLOOKUP(BK1709,INVENTARIOHABITTA[#All],8,FALSE)</f>
        <v>ESTANDAR AA</v>
      </c>
      <c r="BO1709" s="1" t="s">
        <v>4680</v>
      </c>
      <c r="BP1709" s="1" t="s">
        <v>9309</v>
      </c>
      <c r="BQ1709" s="1" t="s">
        <v>7638</v>
      </c>
      <c r="BR1709" s="1" t="s">
        <v>7760</v>
      </c>
      <c r="BS1709" s="1" t="s">
        <v>24</v>
      </c>
      <c r="BT1709">
        <v>97</v>
      </c>
      <c r="BU1709" s="1" t="s">
        <v>7</v>
      </c>
      <c r="BV1709" s="1" t="s">
        <v>146</v>
      </c>
      <c r="BW1709">
        <v>149.44999999999999</v>
      </c>
      <c r="BX1709" s="1" t="s">
        <v>8292</v>
      </c>
      <c r="BY1709">
        <v>5029</v>
      </c>
      <c r="BZ1709">
        <v>751584.04999999993</v>
      </c>
      <c r="CA1709">
        <v>0.2</v>
      </c>
      <c r="CB1709">
        <v>4023.2</v>
      </c>
      <c r="CC1709">
        <v>601267.23999999987</v>
      </c>
      <c r="CD1709">
        <v>0.1</v>
      </c>
      <c r="CE1709">
        <v>60126.723999999987</v>
      </c>
      <c r="CF1709">
        <v>0.1</v>
      </c>
      <c r="CG1709">
        <v>6012.6723999999995</v>
      </c>
      <c r="CH1709">
        <v>54114.051599999992</v>
      </c>
      <c r="CI1709">
        <v>541140.51599999983</v>
      </c>
      <c r="CJ1709">
        <v>595254.56759999983</v>
      </c>
      <c r="CK1709">
        <v>3982.9679999999994</v>
      </c>
    </row>
    <row r="1710" spans="62:89" x14ac:dyDescent="0.25">
      <c r="BJ1710" s="1" t="s">
        <v>3540</v>
      </c>
      <c r="BK1710" s="1" t="s">
        <v>3541</v>
      </c>
      <c r="BL1710" s="1" t="str">
        <f>VLOOKUP(BK1710,INVENTARIOHABITTA[#All],8,FALSE)</f>
        <v>ESTANDAR AA</v>
      </c>
      <c r="BP1710" s="1" t="s">
        <v>9309</v>
      </c>
      <c r="BQ1710" s="1" t="s">
        <v>7638</v>
      </c>
      <c r="BR1710" s="1" t="s">
        <v>7760</v>
      </c>
      <c r="BS1710" s="1" t="s">
        <v>24</v>
      </c>
      <c r="BT1710">
        <v>97</v>
      </c>
      <c r="BU1710" s="1" t="s">
        <v>7</v>
      </c>
      <c r="BV1710" s="1" t="s">
        <v>146</v>
      </c>
      <c r="BW1710">
        <v>149.44999999999999</v>
      </c>
      <c r="BX1710" s="1" t="s">
        <v>8292</v>
      </c>
      <c r="BY1710">
        <v>5029</v>
      </c>
      <c r="BZ1710">
        <v>751584.04999999993</v>
      </c>
      <c r="CA1710">
        <v>0.2</v>
      </c>
      <c r="CB1710">
        <v>4023.2</v>
      </c>
      <c r="CC1710">
        <v>601267.23999999987</v>
      </c>
      <c r="CD1710">
        <v>0.1</v>
      </c>
      <c r="CE1710">
        <v>60126.723999999987</v>
      </c>
      <c r="CF1710">
        <v>0.1</v>
      </c>
      <c r="CG1710">
        <v>6012.6723999999995</v>
      </c>
      <c r="CH1710">
        <v>54114.051599999992</v>
      </c>
      <c r="CI1710">
        <v>541140.51599999983</v>
      </c>
      <c r="CJ1710">
        <v>595254.56759999983</v>
      </c>
      <c r="CK1710">
        <v>3982.9679999999994</v>
      </c>
    </row>
    <row r="1711" spans="62:89" x14ac:dyDescent="0.25">
      <c r="BJ1711" s="1" t="s">
        <v>3542</v>
      </c>
      <c r="BK1711" s="1" t="s">
        <v>3543</v>
      </c>
      <c r="BL1711" s="1" t="str">
        <f>VLOOKUP(BK1711,INVENTARIOHABITTA[#All],8,FALSE)</f>
        <v>ESTANDAR AA</v>
      </c>
      <c r="BO1711" s="1" t="s">
        <v>4682</v>
      </c>
      <c r="BP1711" s="1" t="s">
        <v>9310</v>
      </c>
      <c r="BQ1711" s="1" t="s">
        <v>7638</v>
      </c>
      <c r="BR1711" s="1" t="s">
        <v>7760</v>
      </c>
      <c r="BS1711" s="1" t="s">
        <v>24</v>
      </c>
      <c r="BT1711">
        <v>98</v>
      </c>
      <c r="BU1711" s="1" t="s">
        <v>7</v>
      </c>
      <c r="BV1711" s="1" t="s">
        <v>146</v>
      </c>
      <c r="BW1711">
        <v>140</v>
      </c>
      <c r="BX1711" s="1" t="s">
        <v>46</v>
      </c>
      <c r="BY1711">
        <v>6510</v>
      </c>
      <c r="BZ1711">
        <v>911400</v>
      </c>
      <c r="CA1711">
        <v>0.2</v>
      </c>
      <c r="CB1711">
        <v>5208</v>
      </c>
      <c r="CC1711">
        <v>729120</v>
      </c>
      <c r="CD1711">
        <v>0.1</v>
      </c>
      <c r="CE1711">
        <v>72912</v>
      </c>
      <c r="CF1711">
        <v>0.1</v>
      </c>
      <c r="CG1711">
        <v>7291.2000000000007</v>
      </c>
      <c r="CH1711">
        <v>65620.800000000003</v>
      </c>
      <c r="CI1711">
        <v>656208</v>
      </c>
      <c r="CJ1711">
        <v>721828.8</v>
      </c>
      <c r="CK1711">
        <v>5155.92</v>
      </c>
    </row>
    <row r="1712" spans="62:89" x14ac:dyDescent="0.25">
      <c r="BJ1712" s="1" t="s">
        <v>3544</v>
      </c>
      <c r="BK1712" s="1" t="s">
        <v>3545</v>
      </c>
      <c r="BL1712" s="1" t="str">
        <f>VLOOKUP(BK1712,INVENTARIOHABITTA[#All],8,FALSE)</f>
        <v>PREMIUM AA</v>
      </c>
      <c r="BP1712" s="1" t="s">
        <v>9310</v>
      </c>
      <c r="BQ1712" s="1" t="s">
        <v>7638</v>
      </c>
      <c r="BR1712" s="1" t="s">
        <v>7760</v>
      </c>
      <c r="BS1712" s="1" t="s">
        <v>24</v>
      </c>
      <c r="BT1712">
        <v>98</v>
      </c>
      <c r="BU1712" s="1" t="s">
        <v>7</v>
      </c>
      <c r="BV1712" s="1" t="s">
        <v>146</v>
      </c>
      <c r="BW1712">
        <v>140</v>
      </c>
      <c r="BX1712" s="1" t="s">
        <v>8292</v>
      </c>
      <c r="BY1712">
        <v>5029</v>
      </c>
      <c r="BZ1712">
        <v>704060</v>
      </c>
      <c r="CA1712">
        <v>0.2</v>
      </c>
      <c r="CB1712">
        <v>4023.2</v>
      </c>
      <c r="CC1712">
        <v>563248</v>
      </c>
      <c r="CD1712">
        <v>0.1</v>
      </c>
      <c r="CE1712">
        <v>56324.800000000003</v>
      </c>
      <c r="CF1712">
        <v>0.1</v>
      </c>
      <c r="CG1712">
        <v>5632.4800000000005</v>
      </c>
      <c r="CH1712">
        <v>50692.32</v>
      </c>
      <c r="CI1712">
        <v>506923.2</v>
      </c>
      <c r="CJ1712">
        <v>557615.52</v>
      </c>
      <c r="CK1712">
        <v>3982.9680000000003</v>
      </c>
    </row>
    <row r="1713" spans="62:89" x14ac:dyDescent="0.25">
      <c r="BJ1713" s="1" t="s">
        <v>3546</v>
      </c>
      <c r="BK1713" s="1" t="s">
        <v>3547</v>
      </c>
      <c r="BL1713" s="1" t="str">
        <f>VLOOKUP(BK1713,INVENTARIOHABITTA[#All],8,FALSE)</f>
        <v>PREMIUM A</v>
      </c>
      <c r="BO1713" s="1" t="s">
        <v>4684</v>
      </c>
      <c r="BP1713" s="1" t="s">
        <v>9311</v>
      </c>
      <c r="BQ1713" s="1" t="s">
        <v>7638</v>
      </c>
      <c r="BR1713" s="1" t="s">
        <v>7760</v>
      </c>
      <c r="BS1713" s="1" t="s">
        <v>24</v>
      </c>
      <c r="BT1713">
        <v>99</v>
      </c>
      <c r="BU1713" s="1" t="s">
        <v>7</v>
      </c>
      <c r="BV1713" s="1" t="s">
        <v>1961</v>
      </c>
      <c r="BW1713">
        <v>140</v>
      </c>
      <c r="BX1713" s="1" t="s">
        <v>8292</v>
      </c>
      <c r="BY1713">
        <v>4800</v>
      </c>
      <c r="BZ1713">
        <v>672000</v>
      </c>
      <c r="CA1713">
        <v>0.2</v>
      </c>
      <c r="CB1713">
        <v>3840</v>
      </c>
      <c r="CC1713">
        <v>537600</v>
      </c>
      <c r="CD1713">
        <v>0.1</v>
      </c>
      <c r="CE1713">
        <v>53760</v>
      </c>
      <c r="CF1713">
        <v>0</v>
      </c>
      <c r="CG1713">
        <v>0</v>
      </c>
      <c r="CH1713">
        <v>53760</v>
      </c>
      <c r="CI1713">
        <v>483840</v>
      </c>
      <c r="CJ1713">
        <v>537600</v>
      </c>
      <c r="CK1713">
        <v>3840</v>
      </c>
    </row>
    <row r="1714" spans="62:89" x14ac:dyDescent="0.25">
      <c r="BJ1714" s="1" t="s">
        <v>3548</v>
      </c>
      <c r="BK1714" s="1" t="s">
        <v>3549</v>
      </c>
      <c r="BL1714" s="1" t="str">
        <f>VLOOKUP(BK1714,INVENTARIOHABITTA[#All],8,FALSE)</f>
        <v>ESTANDAR A</v>
      </c>
      <c r="BO1714" s="1" t="s">
        <v>4686</v>
      </c>
      <c r="BP1714" s="1" t="s">
        <v>9312</v>
      </c>
      <c r="BQ1714" s="1" t="s">
        <v>7638</v>
      </c>
      <c r="BR1714" s="1" t="s">
        <v>7760</v>
      </c>
      <c r="BS1714" s="1" t="s">
        <v>24</v>
      </c>
      <c r="BT1714">
        <v>100</v>
      </c>
      <c r="BU1714" s="1" t="s">
        <v>7</v>
      </c>
      <c r="BV1714" s="1" t="s">
        <v>1961</v>
      </c>
      <c r="BW1714">
        <v>140</v>
      </c>
      <c r="BX1714" s="1" t="s">
        <v>8292</v>
      </c>
      <c r="BY1714">
        <v>4800</v>
      </c>
      <c r="BZ1714">
        <v>672000</v>
      </c>
      <c r="CA1714">
        <v>0.25</v>
      </c>
      <c r="CB1714">
        <v>3600</v>
      </c>
      <c r="CC1714">
        <v>504000</v>
      </c>
      <c r="CD1714">
        <v>0.1</v>
      </c>
      <c r="CE1714">
        <v>50400</v>
      </c>
      <c r="CF1714">
        <v>0.1</v>
      </c>
      <c r="CG1714">
        <v>5040</v>
      </c>
      <c r="CH1714">
        <v>45360</v>
      </c>
      <c r="CI1714">
        <v>453600</v>
      </c>
      <c r="CJ1714">
        <v>498960</v>
      </c>
      <c r="CK1714">
        <v>3564</v>
      </c>
    </row>
    <row r="1715" spans="62:89" x14ac:dyDescent="0.25">
      <c r="BJ1715" s="1" t="s">
        <v>3550</v>
      </c>
      <c r="BK1715" s="1" t="s">
        <v>3551</v>
      </c>
      <c r="BL1715" s="1" t="str">
        <f>VLOOKUP(BK1715,INVENTARIOHABITTA[#All],8,FALSE)</f>
        <v xml:space="preserve">ESTANDAR A </v>
      </c>
      <c r="BO1715" s="1" t="s">
        <v>4688</v>
      </c>
      <c r="BP1715" s="1" t="s">
        <v>9313</v>
      </c>
      <c r="BQ1715" s="1" t="s">
        <v>7638</v>
      </c>
      <c r="BR1715" s="1" t="s">
        <v>7760</v>
      </c>
      <c r="BS1715" s="1" t="s">
        <v>24</v>
      </c>
      <c r="BT1715">
        <v>101</v>
      </c>
      <c r="BU1715" s="1" t="s">
        <v>7</v>
      </c>
      <c r="BV1715" s="1" t="s">
        <v>1961</v>
      </c>
      <c r="BW1715">
        <v>140</v>
      </c>
      <c r="BX1715" s="1" t="s">
        <v>8292</v>
      </c>
      <c r="BY1715">
        <v>4800</v>
      </c>
      <c r="BZ1715">
        <v>672000</v>
      </c>
      <c r="CA1715">
        <v>0.25</v>
      </c>
      <c r="CB1715">
        <v>3600</v>
      </c>
      <c r="CC1715">
        <v>504000</v>
      </c>
      <c r="CD1715">
        <v>0.1</v>
      </c>
      <c r="CE1715">
        <v>50400</v>
      </c>
      <c r="CF1715">
        <v>0.1</v>
      </c>
      <c r="CG1715">
        <v>5040</v>
      </c>
      <c r="CH1715">
        <v>45360</v>
      </c>
      <c r="CI1715">
        <v>453600</v>
      </c>
      <c r="CJ1715">
        <v>498960</v>
      </c>
      <c r="CK1715">
        <v>3564</v>
      </c>
    </row>
    <row r="1716" spans="62:89" x14ac:dyDescent="0.25">
      <c r="BJ1716" s="1" t="s">
        <v>3552</v>
      </c>
      <c r="BK1716" s="1" t="s">
        <v>3553</v>
      </c>
      <c r="BL1716" s="1" t="str">
        <f>VLOOKUP(BK1716,INVENTARIOHABITTA[#All],8,FALSE)</f>
        <v xml:space="preserve">ESTANDAR A </v>
      </c>
      <c r="BO1716" s="1" t="s">
        <v>4690</v>
      </c>
      <c r="BP1716" s="1" t="s">
        <v>9314</v>
      </c>
      <c r="BQ1716" s="1" t="s">
        <v>7638</v>
      </c>
      <c r="BR1716" s="1" t="s">
        <v>7650</v>
      </c>
      <c r="BS1716" s="1" t="s">
        <v>7651</v>
      </c>
      <c r="BT1716" t="s">
        <v>7843</v>
      </c>
      <c r="BU1716" s="1" t="s">
        <v>7</v>
      </c>
      <c r="BV1716" s="1" t="s">
        <v>1961</v>
      </c>
      <c r="BW1716">
        <v>136</v>
      </c>
      <c r="BX1716" s="1" t="s">
        <v>8292</v>
      </c>
      <c r="BY1716">
        <v>3801.6</v>
      </c>
      <c r="BZ1716">
        <v>517017.59999999998</v>
      </c>
      <c r="CA1716">
        <v>0</v>
      </c>
      <c r="CB1716">
        <v>3801.6</v>
      </c>
      <c r="CC1716">
        <v>517017.59999999998</v>
      </c>
      <c r="CD1716">
        <v>0</v>
      </c>
      <c r="CE1716">
        <v>145152</v>
      </c>
      <c r="CF1716">
        <v>0</v>
      </c>
      <c r="CG1716">
        <v>0</v>
      </c>
      <c r="CH1716">
        <v>145152</v>
      </c>
      <c r="CI1716">
        <v>371865.59999999998</v>
      </c>
      <c r="CJ1716">
        <v>517017.59999999998</v>
      </c>
      <c r="CK1716">
        <v>3801.6</v>
      </c>
    </row>
    <row r="1717" spans="62:89" x14ac:dyDescent="0.25">
      <c r="BJ1717" s="1" t="s">
        <v>3554</v>
      </c>
      <c r="BK1717" s="1" t="s">
        <v>3555</v>
      </c>
      <c r="BL1717" s="1" t="str">
        <f>VLOOKUP(BK1717,INVENTARIOHABITTA[#All],8,FALSE)</f>
        <v xml:space="preserve">ESTANDAR A </v>
      </c>
      <c r="BP1717" s="1" t="s">
        <v>9315</v>
      </c>
      <c r="BQ1717" s="1" t="s">
        <v>7638</v>
      </c>
      <c r="BR1717" s="1" t="s">
        <v>7760</v>
      </c>
      <c r="BS1717" s="1" t="s">
        <v>24</v>
      </c>
      <c r="BT1717">
        <v>102</v>
      </c>
      <c r="BU1717" s="1" t="s">
        <v>7</v>
      </c>
      <c r="BV1717" s="1" t="s">
        <v>1961</v>
      </c>
      <c r="BW1717">
        <v>140</v>
      </c>
      <c r="BX1717" s="1" t="s">
        <v>8292</v>
      </c>
      <c r="BY1717">
        <v>4800</v>
      </c>
      <c r="BZ1717">
        <v>672000</v>
      </c>
      <c r="CA1717">
        <v>0.2</v>
      </c>
      <c r="CB1717">
        <v>3840</v>
      </c>
      <c r="CC1717">
        <v>537600</v>
      </c>
      <c r="CD1717">
        <v>0.1</v>
      </c>
      <c r="CE1717">
        <v>53760</v>
      </c>
      <c r="CF1717">
        <v>0.1</v>
      </c>
      <c r="CG1717">
        <v>5376</v>
      </c>
      <c r="CH1717">
        <v>48384</v>
      </c>
      <c r="CI1717">
        <v>483840</v>
      </c>
      <c r="CJ1717">
        <v>532224</v>
      </c>
      <c r="CK1717">
        <v>3801.6</v>
      </c>
    </row>
    <row r="1718" spans="62:89" x14ac:dyDescent="0.25">
      <c r="BJ1718" s="1" t="s">
        <v>3556</v>
      </c>
      <c r="BK1718" s="1" t="s">
        <v>3557</v>
      </c>
      <c r="BL1718" s="1" t="str">
        <f>VLOOKUP(BK1718,INVENTARIOHABITTA[#All],8,FALSE)</f>
        <v>ESTANDAR AA</v>
      </c>
      <c r="BO1718" s="1" t="s">
        <v>4692</v>
      </c>
      <c r="BP1718" s="1" t="s">
        <v>9316</v>
      </c>
      <c r="BQ1718" s="1" t="s">
        <v>7638</v>
      </c>
      <c r="BR1718" s="1" t="s">
        <v>7760</v>
      </c>
      <c r="BS1718" s="1" t="s">
        <v>24</v>
      </c>
      <c r="BT1718">
        <v>103</v>
      </c>
      <c r="BU1718" s="1" t="s">
        <v>7</v>
      </c>
      <c r="BV1718" s="1" t="s">
        <v>146</v>
      </c>
      <c r="BW1718">
        <v>140</v>
      </c>
      <c r="BX1718" s="1" t="s">
        <v>8292</v>
      </c>
      <c r="BY1718">
        <v>5029</v>
      </c>
      <c r="BZ1718">
        <v>704060</v>
      </c>
      <c r="CA1718">
        <v>0.25</v>
      </c>
      <c r="CB1718">
        <v>3771.75</v>
      </c>
      <c r="CC1718">
        <v>528045</v>
      </c>
      <c r="CD1718">
        <v>0.1</v>
      </c>
      <c r="CE1718">
        <v>52804.5</v>
      </c>
      <c r="CF1718">
        <v>0.10000000000000002</v>
      </c>
      <c r="CG1718">
        <v>5280.4500000000007</v>
      </c>
      <c r="CH1718">
        <v>47524.05</v>
      </c>
      <c r="CI1718">
        <v>475240.5</v>
      </c>
      <c r="CJ1718">
        <v>522764.55</v>
      </c>
      <c r="CK1718">
        <v>3734.0324999999998</v>
      </c>
    </row>
    <row r="1719" spans="62:89" x14ac:dyDescent="0.25">
      <c r="BJ1719" s="1" t="s">
        <v>3558</v>
      </c>
      <c r="BK1719" s="1" t="s">
        <v>3559</v>
      </c>
      <c r="BL1719" s="1" t="str">
        <f>VLOOKUP(BK1719,INVENTARIOHABITTA[#All],8,FALSE)</f>
        <v>PREMIUM AA</v>
      </c>
      <c r="BO1719" s="1" t="s">
        <v>4694</v>
      </c>
      <c r="BP1719" s="1" t="s">
        <v>9317</v>
      </c>
      <c r="BQ1719" s="1" t="s">
        <v>7638</v>
      </c>
      <c r="BR1719" s="1" t="s">
        <v>7760</v>
      </c>
      <c r="BS1719" s="1" t="s">
        <v>24</v>
      </c>
      <c r="BT1719">
        <v>104</v>
      </c>
      <c r="BU1719" s="1" t="s">
        <v>7</v>
      </c>
      <c r="BV1719" s="1" t="s">
        <v>146</v>
      </c>
      <c r="BW1719">
        <v>140</v>
      </c>
      <c r="BX1719" s="1" t="s">
        <v>8292</v>
      </c>
      <c r="BY1719">
        <v>5029</v>
      </c>
      <c r="BZ1719">
        <v>704060</v>
      </c>
      <c r="CA1719">
        <v>0.25</v>
      </c>
      <c r="CB1719">
        <v>3771.75</v>
      </c>
      <c r="CC1719">
        <v>528045</v>
      </c>
      <c r="CD1719">
        <v>0.1</v>
      </c>
      <c r="CE1719">
        <v>52804.5</v>
      </c>
      <c r="CF1719">
        <v>0.10000000000000002</v>
      </c>
      <c r="CG1719">
        <v>5280.4500000000007</v>
      </c>
      <c r="CH1719">
        <v>47524.05</v>
      </c>
      <c r="CI1719">
        <v>475240.5</v>
      </c>
      <c r="CJ1719">
        <v>522764.55</v>
      </c>
      <c r="CK1719">
        <v>3734.0324999999998</v>
      </c>
    </row>
    <row r="1720" spans="62:89" x14ac:dyDescent="0.25">
      <c r="BJ1720" s="1" t="s">
        <v>3560</v>
      </c>
      <c r="BK1720" s="1" t="s">
        <v>3561</v>
      </c>
      <c r="BL1720" s="1" t="str">
        <f>VLOOKUP(BK1720,INVENTARIOHABITTA[#All],8,FALSE)</f>
        <v>PREMIUM AA</v>
      </c>
      <c r="BO1720" s="1" t="s">
        <v>4696</v>
      </c>
      <c r="BP1720" s="1" t="s">
        <v>9318</v>
      </c>
      <c r="BQ1720" s="1" t="s">
        <v>7638</v>
      </c>
      <c r="BR1720" s="1" t="s">
        <v>7760</v>
      </c>
      <c r="BS1720" s="1" t="s">
        <v>24</v>
      </c>
      <c r="BT1720">
        <v>105</v>
      </c>
      <c r="BU1720" s="1" t="s">
        <v>7</v>
      </c>
      <c r="BV1720" s="1" t="s">
        <v>146</v>
      </c>
      <c r="BW1720">
        <v>140</v>
      </c>
      <c r="BX1720" s="1" t="s">
        <v>8292</v>
      </c>
      <c r="BY1720">
        <v>5029</v>
      </c>
      <c r="BZ1720">
        <v>704060</v>
      </c>
      <c r="CA1720">
        <v>0.25</v>
      </c>
      <c r="CB1720">
        <v>3771.75</v>
      </c>
      <c r="CC1720">
        <v>528045</v>
      </c>
      <c r="CD1720">
        <v>0.1</v>
      </c>
      <c r="CE1720">
        <v>52804.5</v>
      </c>
      <c r="CF1720">
        <v>0.10000000000000002</v>
      </c>
      <c r="CG1720">
        <v>5280.4500000000007</v>
      </c>
      <c r="CH1720">
        <v>47524.05</v>
      </c>
      <c r="CI1720">
        <v>475240.5</v>
      </c>
      <c r="CJ1720">
        <v>522764.55</v>
      </c>
      <c r="CK1720">
        <v>3734.0324999999998</v>
      </c>
    </row>
    <row r="1721" spans="62:89" x14ac:dyDescent="0.25">
      <c r="BJ1721" s="1" t="s">
        <v>3562</v>
      </c>
      <c r="BK1721" s="1" t="s">
        <v>3563</v>
      </c>
      <c r="BL1721" s="1" t="str">
        <f>VLOOKUP(BK1721,INVENTARIOHABITTA[#All],8,FALSE)</f>
        <v>PREMIUM AA</v>
      </c>
      <c r="BO1721" s="1" t="s">
        <v>4698</v>
      </c>
      <c r="BP1721" s="1" t="s">
        <v>9319</v>
      </c>
      <c r="BQ1721" s="1" t="s">
        <v>7638</v>
      </c>
      <c r="BR1721" s="1" t="s">
        <v>7760</v>
      </c>
      <c r="BS1721" s="1" t="s">
        <v>24</v>
      </c>
      <c r="BT1721">
        <v>106</v>
      </c>
      <c r="BU1721" s="1" t="s">
        <v>7</v>
      </c>
      <c r="BV1721" s="1" t="s">
        <v>146</v>
      </c>
      <c r="BW1721">
        <v>140</v>
      </c>
      <c r="BX1721" s="1" t="s">
        <v>8292</v>
      </c>
      <c r="BY1721">
        <v>5029</v>
      </c>
      <c r="BZ1721">
        <v>704060</v>
      </c>
      <c r="CA1721">
        <v>0.25</v>
      </c>
      <c r="CB1721">
        <v>3771.75</v>
      </c>
      <c r="CC1721">
        <v>528045</v>
      </c>
      <c r="CD1721">
        <v>0.1</v>
      </c>
      <c r="CE1721">
        <v>52804.5</v>
      </c>
      <c r="CF1721">
        <v>0</v>
      </c>
      <c r="CG1721">
        <v>0</v>
      </c>
      <c r="CH1721">
        <v>52804.5</v>
      </c>
      <c r="CI1721">
        <v>475240.5</v>
      </c>
      <c r="CJ1721">
        <v>528045</v>
      </c>
      <c r="CK1721">
        <v>3771.75</v>
      </c>
    </row>
    <row r="1722" spans="62:89" x14ac:dyDescent="0.25">
      <c r="BJ1722" s="1" t="s">
        <v>3564</v>
      </c>
      <c r="BK1722" s="1" t="s">
        <v>3565</v>
      </c>
      <c r="BL1722" s="1" t="str">
        <f>VLOOKUP(BK1722,INVENTARIOHABITTA[#All],8,FALSE)</f>
        <v>PREMIUM A</v>
      </c>
      <c r="BO1722" s="1" t="s">
        <v>4700</v>
      </c>
      <c r="BP1722" s="1" t="s">
        <v>9320</v>
      </c>
      <c r="BQ1722" s="1" t="s">
        <v>7638</v>
      </c>
      <c r="BR1722" s="1" t="s">
        <v>7760</v>
      </c>
      <c r="BS1722" s="1" t="s">
        <v>24</v>
      </c>
      <c r="BT1722">
        <v>107</v>
      </c>
      <c r="BU1722" s="1" t="s">
        <v>7</v>
      </c>
      <c r="BV1722" s="1" t="s">
        <v>146</v>
      </c>
      <c r="BW1722">
        <v>128</v>
      </c>
      <c r="BX1722" s="1" t="s">
        <v>8292</v>
      </c>
      <c r="BY1722">
        <v>5029</v>
      </c>
      <c r="BZ1722">
        <v>643712</v>
      </c>
      <c r="CA1722">
        <v>0.2</v>
      </c>
      <c r="CB1722">
        <v>4023.2</v>
      </c>
      <c r="CC1722">
        <v>514969.59999999998</v>
      </c>
      <c r="CD1722">
        <v>0.1</v>
      </c>
      <c r="CE1722">
        <v>51496.959999999999</v>
      </c>
      <c r="CF1722">
        <v>0.1</v>
      </c>
      <c r="CG1722">
        <v>5149.6959999999999</v>
      </c>
      <c r="CH1722">
        <v>46347.263999999996</v>
      </c>
      <c r="CI1722">
        <v>463472.63999999996</v>
      </c>
      <c r="CJ1722">
        <v>509819.90399999998</v>
      </c>
      <c r="CK1722">
        <v>3982.9679999999998</v>
      </c>
    </row>
    <row r="1723" spans="62:89" x14ac:dyDescent="0.25">
      <c r="BJ1723" s="1" t="s">
        <v>3566</v>
      </c>
      <c r="BK1723" s="1" t="s">
        <v>3567</v>
      </c>
      <c r="BL1723" s="1" t="str">
        <f>VLOOKUP(BK1723,INVENTARIOHABITTA[#All],8,FALSE)</f>
        <v>PREMIUM AA</v>
      </c>
      <c r="BO1723" s="1" t="s">
        <v>4702</v>
      </c>
      <c r="BP1723" s="1" t="s">
        <v>9321</v>
      </c>
      <c r="BQ1723" s="1" t="s">
        <v>7638</v>
      </c>
      <c r="BR1723" s="1" t="s">
        <v>7760</v>
      </c>
      <c r="BS1723" s="1" t="s">
        <v>24</v>
      </c>
      <c r="BT1723">
        <v>108</v>
      </c>
      <c r="BU1723" s="1" t="s">
        <v>7</v>
      </c>
      <c r="BV1723" s="1" t="s">
        <v>1961</v>
      </c>
      <c r="BW1723">
        <v>128</v>
      </c>
      <c r="BX1723" s="1" t="s">
        <v>8292</v>
      </c>
      <c r="BY1723">
        <v>4800</v>
      </c>
      <c r="BZ1723">
        <v>614400</v>
      </c>
      <c r="CA1723">
        <v>0.25</v>
      </c>
      <c r="CB1723">
        <v>3600</v>
      </c>
      <c r="CC1723">
        <v>460800</v>
      </c>
      <c r="CD1723">
        <v>0.1</v>
      </c>
      <c r="CE1723">
        <v>46080</v>
      </c>
      <c r="CF1723">
        <v>0.1</v>
      </c>
      <c r="CG1723">
        <v>4608</v>
      </c>
      <c r="CH1723">
        <v>41472</v>
      </c>
      <c r="CI1723">
        <v>414720</v>
      </c>
      <c r="CJ1723">
        <v>456192</v>
      </c>
      <c r="CK1723">
        <v>3564</v>
      </c>
    </row>
    <row r="1724" spans="62:89" x14ac:dyDescent="0.25">
      <c r="BJ1724" s="1" t="s">
        <v>3568</v>
      </c>
      <c r="BK1724" s="1" t="s">
        <v>3569</v>
      </c>
      <c r="BL1724" s="1" t="str">
        <f>VLOOKUP(BK1724,INVENTARIOHABITTA[#All],8,FALSE)</f>
        <v>PREMIUM AA</v>
      </c>
      <c r="BO1724" s="1" t="s">
        <v>4704</v>
      </c>
      <c r="BP1724" s="1" t="s">
        <v>9322</v>
      </c>
      <c r="BQ1724" s="1" t="s">
        <v>7638</v>
      </c>
      <c r="BR1724" s="1" t="s">
        <v>7760</v>
      </c>
      <c r="BS1724" s="1" t="s">
        <v>24</v>
      </c>
      <c r="BT1724">
        <v>109</v>
      </c>
      <c r="BU1724" s="1" t="s">
        <v>7</v>
      </c>
      <c r="BV1724" s="1" t="s">
        <v>1961</v>
      </c>
      <c r="BW1724">
        <v>128</v>
      </c>
      <c r="BX1724" s="1" t="s">
        <v>8292</v>
      </c>
      <c r="BY1724">
        <v>4800</v>
      </c>
      <c r="BZ1724">
        <v>614400</v>
      </c>
      <c r="CA1724">
        <v>0.25</v>
      </c>
      <c r="CB1724">
        <v>3600</v>
      </c>
      <c r="CC1724">
        <v>460800</v>
      </c>
      <c r="CD1724">
        <v>0.1</v>
      </c>
      <c r="CE1724">
        <v>46080</v>
      </c>
      <c r="CF1724">
        <v>0.1</v>
      </c>
      <c r="CG1724">
        <v>4608</v>
      </c>
      <c r="CH1724">
        <v>41472</v>
      </c>
      <c r="CI1724">
        <v>414720</v>
      </c>
      <c r="CJ1724">
        <v>456192</v>
      </c>
      <c r="CK1724">
        <v>3564</v>
      </c>
    </row>
    <row r="1725" spans="62:89" x14ac:dyDescent="0.25">
      <c r="BJ1725" s="1" t="s">
        <v>3570</v>
      </c>
      <c r="BK1725" s="1" t="s">
        <v>3571</v>
      </c>
      <c r="BL1725" s="1" t="str">
        <f>VLOOKUP(BK1725,INVENTARIOHABITTA[#All],8,FALSE)</f>
        <v>ESTANDAR AAA</v>
      </c>
      <c r="BO1725" s="1" t="s">
        <v>4706</v>
      </c>
      <c r="BP1725" s="1" t="s">
        <v>9323</v>
      </c>
      <c r="BQ1725" s="1" t="s">
        <v>7638</v>
      </c>
      <c r="BR1725" s="1" t="s">
        <v>7760</v>
      </c>
      <c r="BS1725" s="1" t="s">
        <v>24</v>
      </c>
      <c r="BT1725">
        <v>110</v>
      </c>
      <c r="BU1725" s="1" t="s">
        <v>7</v>
      </c>
      <c r="BV1725" s="1" t="s">
        <v>1961</v>
      </c>
      <c r="BW1725">
        <v>128</v>
      </c>
      <c r="BX1725" s="1" t="s">
        <v>8292</v>
      </c>
      <c r="BY1725">
        <v>4800</v>
      </c>
      <c r="BZ1725">
        <v>614400</v>
      </c>
      <c r="CA1725">
        <v>0.25</v>
      </c>
      <c r="CB1725">
        <v>3600</v>
      </c>
      <c r="CC1725">
        <v>460800</v>
      </c>
      <c r="CD1725">
        <v>0.1</v>
      </c>
      <c r="CE1725">
        <v>46080</v>
      </c>
      <c r="CF1725">
        <v>0.1</v>
      </c>
      <c r="CG1725">
        <v>4608</v>
      </c>
      <c r="CH1725">
        <v>41472</v>
      </c>
      <c r="CI1725">
        <v>414720</v>
      </c>
      <c r="CJ1725">
        <v>456192</v>
      </c>
      <c r="CK1725">
        <v>3564</v>
      </c>
    </row>
    <row r="1726" spans="62:89" x14ac:dyDescent="0.25">
      <c r="BJ1726" s="1" t="s">
        <v>3572</v>
      </c>
      <c r="BK1726" s="1" t="s">
        <v>3573</v>
      </c>
      <c r="BL1726" s="1" t="str">
        <f>VLOOKUP(BK1726,INVENTARIOHABITTA[#All],8,FALSE)</f>
        <v>ESTANDAR AAA</v>
      </c>
      <c r="BO1726" s="1" t="s">
        <v>4708</v>
      </c>
      <c r="BP1726" s="1" t="s">
        <v>9324</v>
      </c>
      <c r="BQ1726" s="1" t="s">
        <v>7638</v>
      </c>
      <c r="BR1726" s="1" t="s">
        <v>7760</v>
      </c>
      <c r="BS1726" s="1" t="s">
        <v>24</v>
      </c>
      <c r="BT1726">
        <v>111</v>
      </c>
      <c r="BU1726" s="1" t="s">
        <v>7</v>
      </c>
      <c r="BV1726" s="1" t="s">
        <v>1961</v>
      </c>
      <c r="BW1726">
        <v>128</v>
      </c>
      <c r="BX1726" s="1" t="s">
        <v>8292</v>
      </c>
      <c r="BY1726">
        <v>4800</v>
      </c>
      <c r="BZ1726">
        <v>614400</v>
      </c>
      <c r="CA1726">
        <v>0.25</v>
      </c>
      <c r="CB1726">
        <v>3600</v>
      </c>
      <c r="CC1726">
        <v>460800</v>
      </c>
      <c r="CD1726">
        <v>0.1</v>
      </c>
      <c r="CE1726">
        <v>46080</v>
      </c>
      <c r="CF1726">
        <v>0.1</v>
      </c>
      <c r="CG1726">
        <v>4608</v>
      </c>
      <c r="CH1726">
        <v>41472</v>
      </c>
      <c r="CI1726">
        <v>414720</v>
      </c>
      <c r="CJ1726">
        <v>456192</v>
      </c>
      <c r="CK1726">
        <v>3564</v>
      </c>
    </row>
    <row r="1727" spans="62:89" x14ac:dyDescent="0.25">
      <c r="BJ1727" s="1" t="s">
        <v>3574</v>
      </c>
      <c r="BK1727" s="1" t="s">
        <v>3575</v>
      </c>
      <c r="BL1727" s="1" t="str">
        <f>VLOOKUP(BK1727,INVENTARIOHABITTA[#All],8,FALSE)</f>
        <v>ESTANDAR AAA</v>
      </c>
      <c r="BO1727" s="1" t="s">
        <v>4710</v>
      </c>
      <c r="BP1727" s="1" t="s">
        <v>9325</v>
      </c>
      <c r="BQ1727" s="1" t="s">
        <v>7638</v>
      </c>
      <c r="BR1727" s="1" t="s">
        <v>7760</v>
      </c>
      <c r="BS1727" s="1" t="s">
        <v>24</v>
      </c>
      <c r="BT1727">
        <v>112</v>
      </c>
      <c r="BU1727" s="1" t="s">
        <v>7</v>
      </c>
      <c r="BV1727" s="1" t="s">
        <v>1961</v>
      </c>
      <c r="BW1727">
        <v>128</v>
      </c>
      <c r="BX1727" s="1" t="s">
        <v>8292</v>
      </c>
      <c r="BY1727">
        <v>4800</v>
      </c>
      <c r="BZ1727">
        <v>614400</v>
      </c>
      <c r="CA1727">
        <v>0.25</v>
      </c>
      <c r="CB1727">
        <v>3600</v>
      </c>
      <c r="CC1727">
        <v>460800</v>
      </c>
      <c r="CD1727">
        <v>0.1</v>
      </c>
      <c r="CE1727">
        <v>46080</v>
      </c>
      <c r="CF1727">
        <v>0.1</v>
      </c>
      <c r="CG1727">
        <v>4608</v>
      </c>
      <c r="CH1727">
        <v>41472</v>
      </c>
      <c r="CI1727">
        <v>414720</v>
      </c>
      <c r="CJ1727">
        <v>456192</v>
      </c>
      <c r="CK1727">
        <v>3564</v>
      </c>
    </row>
    <row r="1728" spans="62:89" x14ac:dyDescent="0.25">
      <c r="BJ1728" s="1" t="s">
        <v>3576</v>
      </c>
      <c r="BK1728" s="1" t="s">
        <v>3577</v>
      </c>
      <c r="BL1728" s="1" t="str">
        <f>VLOOKUP(BK1728,INVENTARIOHABITTA[#All],8,FALSE)</f>
        <v>ESTANDAR AAA</v>
      </c>
      <c r="BO1728" s="1" t="s">
        <v>4712</v>
      </c>
      <c r="BP1728" s="1" t="s">
        <v>9326</v>
      </c>
      <c r="BQ1728" s="1" t="s">
        <v>7638</v>
      </c>
      <c r="BR1728" s="1" t="s">
        <v>7760</v>
      </c>
      <c r="BS1728" s="1" t="s">
        <v>24</v>
      </c>
      <c r="BT1728">
        <v>113</v>
      </c>
      <c r="BU1728" s="1" t="s">
        <v>7</v>
      </c>
      <c r="BV1728" s="1" t="s">
        <v>1961</v>
      </c>
      <c r="BW1728">
        <v>128</v>
      </c>
      <c r="BX1728" s="1" t="s">
        <v>8292</v>
      </c>
      <c r="BY1728">
        <v>4800</v>
      </c>
      <c r="BZ1728">
        <v>614400</v>
      </c>
      <c r="CA1728">
        <v>0.25</v>
      </c>
      <c r="CB1728">
        <v>3600</v>
      </c>
      <c r="CC1728">
        <v>460800</v>
      </c>
      <c r="CD1728">
        <v>0.1</v>
      </c>
      <c r="CE1728">
        <v>46080</v>
      </c>
      <c r="CF1728">
        <v>0.1</v>
      </c>
      <c r="CG1728">
        <v>4608</v>
      </c>
      <c r="CH1728">
        <v>41472</v>
      </c>
      <c r="CI1728">
        <v>414720</v>
      </c>
      <c r="CJ1728">
        <v>456192</v>
      </c>
      <c r="CK1728">
        <v>3564</v>
      </c>
    </row>
    <row r="1729" spans="62:89" x14ac:dyDescent="0.25">
      <c r="BJ1729" s="1" t="s">
        <v>3578</v>
      </c>
      <c r="BK1729" s="1" t="s">
        <v>3579</v>
      </c>
      <c r="BL1729" s="1" t="str">
        <f>VLOOKUP(BK1729,INVENTARIOHABITTA[#All],8,FALSE)</f>
        <v>ESTANDAR AAA</v>
      </c>
      <c r="BO1729" s="1" t="s">
        <v>4714</v>
      </c>
      <c r="BP1729" s="1" t="s">
        <v>9327</v>
      </c>
      <c r="BQ1729" s="1" t="s">
        <v>7638</v>
      </c>
      <c r="BR1729" s="1" t="s">
        <v>7760</v>
      </c>
      <c r="BS1729" s="1" t="s">
        <v>24</v>
      </c>
      <c r="BT1729">
        <v>114</v>
      </c>
      <c r="BU1729" s="1" t="s">
        <v>7</v>
      </c>
      <c r="BV1729" s="1" t="s">
        <v>1961</v>
      </c>
      <c r="BW1729">
        <v>128</v>
      </c>
      <c r="BX1729" s="1" t="s">
        <v>8292</v>
      </c>
      <c r="BY1729">
        <v>4800</v>
      </c>
      <c r="BZ1729">
        <v>614400</v>
      </c>
      <c r="CA1729">
        <v>0.25</v>
      </c>
      <c r="CB1729">
        <v>3600</v>
      </c>
      <c r="CC1729">
        <v>460800</v>
      </c>
      <c r="CD1729">
        <v>0.1</v>
      </c>
      <c r="CE1729">
        <v>46080</v>
      </c>
      <c r="CF1729">
        <v>0.1</v>
      </c>
      <c r="CG1729">
        <v>4608</v>
      </c>
      <c r="CH1729">
        <v>41472</v>
      </c>
      <c r="CI1729">
        <v>414720</v>
      </c>
      <c r="CJ1729">
        <v>456192</v>
      </c>
      <c r="CK1729">
        <v>3564</v>
      </c>
    </row>
    <row r="1730" spans="62:89" x14ac:dyDescent="0.25">
      <c r="BJ1730" s="1" t="s">
        <v>3580</v>
      </c>
      <c r="BK1730" s="1" t="s">
        <v>3581</v>
      </c>
      <c r="BL1730" s="1" t="str">
        <f>VLOOKUP(BK1730,INVENTARIOHABITTA[#All],8,FALSE)</f>
        <v>ESTANDAR AAA</v>
      </c>
      <c r="BO1730" s="1" t="s">
        <v>4716</v>
      </c>
      <c r="BP1730" s="1" t="s">
        <v>9328</v>
      </c>
      <c r="BQ1730" s="1" t="s">
        <v>7638</v>
      </c>
      <c r="BR1730" s="1" t="s">
        <v>7760</v>
      </c>
      <c r="BS1730" s="1" t="s">
        <v>24</v>
      </c>
      <c r="BT1730">
        <v>115</v>
      </c>
      <c r="BU1730" s="1" t="s">
        <v>7</v>
      </c>
      <c r="BV1730" s="1" t="s">
        <v>146</v>
      </c>
      <c r="BW1730">
        <v>128</v>
      </c>
      <c r="BX1730" s="1" t="s">
        <v>8292</v>
      </c>
      <c r="BY1730">
        <v>5029</v>
      </c>
      <c r="BZ1730">
        <v>643712</v>
      </c>
      <c r="CA1730">
        <v>0.25</v>
      </c>
      <c r="CB1730">
        <v>3771.75</v>
      </c>
      <c r="CC1730">
        <v>482784</v>
      </c>
      <c r="CD1730">
        <v>0.1</v>
      </c>
      <c r="CE1730">
        <v>48278.400000000001</v>
      </c>
      <c r="CF1730">
        <v>0.1</v>
      </c>
      <c r="CG1730">
        <v>4827.84</v>
      </c>
      <c r="CH1730">
        <v>43450.559999999998</v>
      </c>
      <c r="CI1730">
        <v>434505.6</v>
      </c>
      <c r="CJ1730">
        <v>477956.16</v>
      </c>
      <c r="CK1730">
        <v>3734.0324999999998</v>
      </c>
    </row>
    <row r="1731" spans="62:89" x14ac:dyDescent="0.25">
      <c r="BJ1731" s="1" t="s">
        <v>3582</v>
      </c>
      <c r="BK1731" s="1" t="s">
        <v>3583</v>
      </c>
      <c r="BL1731" s="1" t="str">
        <f>VLOOKUP(BK1731,INVENTARIOHABITTA[#All],8,FALSE)</f>
        <v>ESTANDAR AAA</v>
      </c>
      <c r="BO1731" s="1" t="s">
        <v>4718</v>
      </c>
      <c r="BP1731" s="1" t="s">
        <v>9329</v>
      </c>
      <c r="BQ1731" s="1" t="s">
        <v>7638</v>
      </c>
      <c r="BR1731" s="1" t="s">
        <v>7760</v>
      </c>
      <c r="BS1731" s="1" t="s">
        <v>25</v>
      </c>
      <c r="BT1731">
        <v>1</v>
      </c>
      <c r="BU1731" s="1" t="s">
        <v>7</v>
      </c>
      <c r="BV1731" s="1" t="s">
        <v>171</v>
      </c>
      <c r="BW1731">
        <v>200.6</v>
      </c>
      <c r="BX1731" s="1" t="s">
        <v>8292</v>
      </c>
      <c r="BY1731">
        <v>5029</v>
      </c>
      <c r="BZ1731">
        <v>1008817.4</v>
      </c>
      <c r="CA1731">
        <v>0.2</v>
      </c>
      <c r="CB1731">
        <v>4023.2</v>
      </c>
      <c r="CC1731">
        <v>807053.91999999993</v>
      </c>
      <c r="CD1731">
        <v>0.1</v>
      </c>
      <c r="CE1731">
        <v>80705.391999999993</v>
      </c>
      <c r="CF1731">
        <v>0.1</v>
      </c>
      <c r="CG1731">
        <v>8070.5391999999993</v>
      </c>
      <c r="CH1731">
        <v>72634.852799999993</v>
      </c>
      <c r="CI1731">
        <v>726348.52799999993</v>
      </c>
      <c r="CJ1731">
        <v>798983.38079999993</v>
      </c>
      <c r="CK1731">
        <v>3982.9679999999998</v>
      </c>
    </row>
    <row r="1732" spans="62:89" x14ac:dyDescent="0.25">
      <c r="BJ1732" s="1" t="s">
        <v>3584</v>
      </c>
      <c r="BK1732" s="1" t="s">
        <v>3585</v>
      </c>
      <c r="BL1732" s="1" t="str">
        <f>VLOOKUP(BK1732,INVENTARIOHABITTA[#All],8,FALSE)</f>
        <v>ESTANDAR AAA</v>
      </c>
      <c r="BO1732" s="1" t="s">
        <v>4720</v>
      </c>
      <c r="BP1732" s="1" t="s">
        <v>9330</v>
      </c>
      <c r="BQ1732" s="1" t="s">
        <v>7638</v>
      </c>
      <c r="BR1732" s="1" t="s">
        <v>7760</v>
      </c>
      <c r="BS1732" s="1" t="s">
        <v>25</v>
      </c>
      <c r="BT1732">
        <v>2</v>
      </c>
      <c r="BU1732" s="1" t="s">
        <v>7</v>
      </c>
      <c r="BV1732" s="1" t="s">
        <v>1961</v>
      </c>
      <c r="BW1732">
        <v>160</v>
      </c>
      <c r="BX1732" s="1" t="s">
        <v>46</v>
      </c>
      <c r="BY1732">
        <v>6060</v>
      </c>
      <c r="BZ1732">
        <v>969600</v>
      </c>
      <c r="CA1732">
        <v>0.25</v>
      </c>
      <c r="CB1732">
        <v>4545</v>
      </c>
      <c r="CC1732">
        <v>727200</v>
      </c>
      <c r="CD1732">
        <v>0.1</v>
      </c>
      <c r="CE1732">
        <v>72720</v>
      </c>
      <c r="CF1732">
        <v>0.1</v>
      </c>
      <c r="CG1732">
        <v>7272</v>
      </c>
      <c r="CH1732">
        <v>65448</v>
      </c>
      <c r="CI1732">
        <v>654480</v>
      </c>
      <c r="CJ1732">
        <v>719928</v>
      </c>
      <c r="CK1732">
        <v>4499.55</v>
      </c>
    </row>
    <row r="1733" spans="62:89" x14ac:dyDescent="0.25">
      <c r="BJ1733" s="1" t="s">
        <v>3586</v>
      </c>
      <c r="BK1733" s="1" t="s">
        <v>3587</v>
      </c>
      <c r="BL1733" s="1" t="str">
        <f>VLOOKUP(BK1733,INVENTARIOHABITTA[#All],8,FALSE)</f>
        <v>ESTANDAR AAA</v>
      </c>
      <c r="BP1733" s="1" t="s">
        <v>9330</v>
      </c>
      <c r="BQ1733" s="1" t="s">
        <v>7638</v>
      </c>
      <c r="BR1733" s="1" t="s">
        <v>7760</v>
      </c>
      <c r="BS1733" s="1" t="s">
        <v>25</v>
      </c>
      <c r="BT1733">
        <v>2</v>
      </c>
      <c r="BU1733" s="1" t="s">
        <v>7</v>
      </c>
      <c r="BV1733" s="1" t="s">
        <v>1961</v>
      </c>
      <c r="BW1733">
        <v>160</v>
      </c>
      <c r="BX1733" s="1" t="s">
        <v>8292</v>
      </c>
      <c r="BY1733">
        <v>4800</v>
      </c>
      <c r="BZ1733">
        <v>768000</v>
      </c>
      <c r="CA1733">
        <v>0.25</v>
      </c>
      <c r="CB1733">
        <v>3600</v>
      </c>
      <c r="CC1733">
        <v>576000</v>
      </c>
      <c r="CD1733">
        <v>0.1</v>
      </c>
      <c r="CE1733">
        <v>57600</v>
      </c>
      <c r="CF1733">
        <v>0</v>
      </c>
      <c r="CG1733">
        <v>0</v>
      </c>
      <c r="CH1733">
        <v>57600</v>
      </c>
      <c r="CI1733">
        <v>518400</v>
      </c>
      <c r="CJ1733">
        <v>576000</v>
      </c>
      <c r="CK1733">
        <v>3600</v>
      </c>
    </row>
    <row r="1734" spans="62:89" x14ac:dyDescent="0.25">
      <c r="BJ1734" s="1" t="s">
        <v>3588</v>
      </c>
      <c r="BK1734" s="1" t="s">
        <v>3589</v>
      </c>
      <c r="BL1734" s="1" t="str">
        <f>VLOOKUP(BK1734,INVENTARIOHABITTA[#All],8,FALSE)</f>
        <v>ESTANDAR AAA</v>
      </c>
      <c r="BO1734" s="1" t="s">
        <v>4722</v>
      </c>
      <c r="BP1734" s="1" t="s">
        <v>9331</v>
      </c>
      <c r="BQ1734" s="1" t="s">
        <v>7638</v>
      </c>
      <c r="BR1734" s="1" t="s">
        <v>7760</v>
      </c>
      <c r="BS1734" s="1" t="s">
        <v>25</v>
      </c>
      <c r="BT1734">
        <v>3</v>
      </c>
      <c r="BU1734" s="1" t="s">
        <v>7</v>
      </c>
      <c r="BV1734" s="1" t="s">
        <v>1961</v>
      </c>
      <c r="BW1734">
        <v>160</v>
      </c>
      <c r="BX1734" s="1" t="s">
        <v>8292</v>
      </c>
      <c r="BY1734">
        <v>4800</v>
      </c>
      <c r="BZ1734">
        <v>768000</v>
      </c>
      <c r="CA1734">
        <v>0.25</v>
      </c>
      <c r="CB1734">
        <v>3600</v>
      </c>
      <c r="CC1734">
        <v>576000</v>
      </c>
      <c r="CD1734">
        <v>0.1</v>
      </c>
      <c r="CE1734">
        <v>57600</v>
      </c>
      <c r="CF1734">
        <v>0.1</v>
      </c>
      <c r="CG1734">
        <v>5760</v>
      </c>
      <c r="CH1734">
        <v>51840</v>
      </c>
      <c r="CI1734">
        <v>518400</v>
      </c>
      <c r="CJ1734">
        <v>570240</v>
      </c>
      <c r="CK1734">
        <v>3564</v>
      </c>
    </row>
    <row r="1735" spans="62:89" x14ac:dyDescent="0.25">
      <c r="BJ1735" s="1" t="s">
        <v>3590</v>
      </c>
      <c r="BK1735" s="1" t="s">
        <v>3591</v>
      </c>
      <c r="BL1735" s="1" t="str">
        <f>VLOOKUP(BK1735,INVENTARIOHABITTA[#All],8,FALSE)</f>
        <v>ESTANDAR AAA</v>
      </c>
      <c r="BO1735" s="1" t="s">
        <v>4724</v>
      </c>
      <c r="BP1735" s="1" t="s">
        <v>9332</v>
      </c>
      <c r="BQ1735" s="1" t="s">
        <v>7638</v>
      </c>
      <c r="BR1735" s="1" t="s">
        <v>7760</v>
      </c>
      <c r="BS1735" s="1" t="s">
        <v>25</v>
      </c>
      <c r="BT1735">
        <v>4</v>
      </c>
      <c r="BU1735" s="1" t="s">
        <v>7</v>
      </c>
      <c r="BV1735" s="1" t="s">
        <v>1961</v>
      </c>
      <c r="BW1735">
        <v>160</v>
      </c>
      <c r="BX1735" s="1" t="s">
        <v>8496</v>
      </c>
      <c r="BY1735">
        <v>5040</v>
      </c>
      <c r="BZ1735">
        <v>806400</v>
      </c>
      <c r="CA1735">
        <v>0.27</v>
      </c>
      <c r="CB1735">
        <v>3679.2</v>
      </c>
      <c r="CC1735">
        <v>588672</v>
      </c>
      <c r="CD1735">
        <v>0.1</v>
      </c>
      <c r="CE1735">
        <v>58867.200000000004</v>
      </c>
      <c r="CF1735">
        <v>0.19000000000000003</v>
      </c>
      <c r="CG1735">
        <v>11184.768000000002</v>
      </c>
      <c r="CH1735">
        <v>47682.432000000001</v>
      </c>
      <c r="CI1735">
        <v>529804.80000000005</v>
      </c>
      <c r="CJ1735">
        <v>577487.23200000008</v>
      </c>
      <c r="CK1735">
        <v>3609.2952000000005</v>
      </c>
    </row>
    <row r="1736" spans="62:89" x14ac:dyDescent="0.25">
      <c r="BJ1736" s="1" t="s">
        <v>3592</v>
      </c>
      <c r="BK1736" s="1" t="s">
        <v>3593</v>
      </c>
      <c r="BL1736" s="1" t="str">
        <f>VLOOKUP(BK1736,INVENTARIOHABITTA[#All],8,FALSE)</f>
        <v>ESTANDAR AAA</v>
      </c>
      <c r="BO1736" s="1" t="s">
        <v>4726</v>
      </c>
      <c r="BP1736" s="1" t="s">
        <v>9333</v>
      </c>
      <c r="BQ1736" s="1" t="s">
        <v>7638</v>
      </c>
      <c r="BR1736" s="1" t="s">
        <v>7760</v>
      </c>
      <c r="BS1736" s="1" t="s">
        <v>25</v>
      </c>
      <c r="BT1736">
        <v>5</v>
      </c>
      <c r="BU1736" s="1" t="s">
        <v>7</v>
      </c>
      <c r="BV1736" s="1" t="s">
        <v>1961</v>
      </c>
      <c r="BW1736">
        <v>160</v>
      </c>
      <c r="BX1736" s="1" t="s">
        <v>8292</v>
      </c>
      <c r="BY1736">
        <v>4800</v>
      </c>
      <c r="BZ1736">
        <v>768000</v>
      </c>
      <c r="CA1736">
        <v>0.3</v>
      </c>
      <c r="CB1736">
        <v>3360</v>
      </c>
      <c r="CC1736">
        <v>537600</v>
      </c>
      <c r="CD1736">
        <v>1</v>
      </c>
      <c r="CE1736">
        <v>537600</v>
      </c>
      <c r="CF1736">
        <v>0</v>
      </c>
      <c r="CG1736">
        <v>0</v>
      </c>
      <c r="CH1736">
        <v>537600</v>
      </c>
      <c r="CI1736">
        <v>0</v>
      </c>
      <c r="CJ1736">
        <v>537600</v>
      </c>
      <c r="CK1736">
        <v>3360</v>
      </c>
    </row>
    <row r="1737" spans="62:89" x14ac:dyDescent="0.25">
      <c r="BJ1737" s="1" t="s">
        <v>3594</v>
      </c>
      <c r="BK1737" s="1" t="s">
        <v>3595</v>
      </c>
      <c r="BL1737" s="1" t="str">
        <f>VLOOKUP(BK1737,INVENTARIOHABITTA[#All],8,FALSE)</f>
        <v>ESTANDAR AAA</v>
      </c>
      <c r="BO1737" s="1" t="s">
        <v>4728</v>
      </c>
      <c r="BP1737" s="1" t="s">
        <v>9334</v>
      </c>
      <c r="BQ1737" s="1" t="s">
        <v>7638</v>
      </c>
      <c r="BR1737" s="1" t="s">
        <v>7760</v>
      </c>
      <c r="BS1737" s="1" t="s">
        <v>25</v>
      </c>
      <c r="BT1737">
        <v>6</v>
      </c>
      <c r="BU1737" s="1" t="s">
        <v>7</v>
      </c>
      <c r="BV1737" s="1" t="s">
        <v>1961</v>
      </c>
      <c r="BW1737">
        <v>160</v>
      </c>
      <c r="BX1737" s="1" t="s">
        <v>8292</v>
      </c>
      <c r="BY1737">
        <v>4800</v>
      </c>
      <c r="BZ1737">
        <v>768000</v>
      </c>
      <c r="CA1737">
        <v>0.25</v>
      </c>
      <c r="CB1737">
        <v>3600</v>
      </c>
      <c r="CC1737">
        <v>576000</v>
      </c>
      <c r="CD1737">
        <v>0.1</v>
      </c>
      <c r="CE1737">
        <v>57600</v>
      </c>
      <c r="CF1737">
        <v>0.1</v>
      </c>
      <c r="CG1737">
        <v>5760</v>
      </c>
      <c r="CH1737">
        <v>51840</v>
      </c>
      <c r="CI1737">
        <v>518400</v>
      </c>
      <c r="CJ1737">
        <v>570240</v>
      </c>
      <c r="CK1737">
        <v>3564</v>
      </c>
    </row>
    <row r="1738" spans="62:89" x14ac:dyDescent="0.25">
      <c r="BJ1738" s="1" t="s">
        <v>3596</v>
      </c>
      <c r="BK1738" s="1" t="s">
        <v>3597</v>
      </c>
      <c r="BL1738" s="1" t="str">
        <f>VLOOKUP(BK1738,INVENTARIOHABITTA[#All],8,FALSE)</f>
        <v>ESTANDAR AAA</v>
      </c>
      <c r="BO1738" s="1" t="s">
        <v>4730</v>
      </c>
      <c r="BP1738" s="1" t="s">
        <v>9335</v>
      </c>
      <c r="BQ1738" s="1" t="s">
        <v>7638</v>
      </c>
      <c r="BR1738" s="1" t="s">
        <v>7760</v>
      </c>
      <c r="BS1738" s="1" t="s">
        <v>25</v>
      </c>
      <c r="BT1738">
        <v>7</v>
      </c>
      <c r="BU1738" s="1" t="s">
        <v>7</v>
      </c>
      <c r="BV1738" s="1" t="s">
        <v>1961</v>
      </c>
      <c r="BW1738">
        <v>160</v>
      </c>
      <c r="BX1738" s="1" t="s">
        <v>8292</v>
      </c>
      <c r="BY1738">
        <v>4800</v>
      </c>
      <c r="BZ1738">
        <v>768000</v>
      </c>
      <c r="CA1738">
        <v>0.25</v>
      </c>
      <c r="CB1738">
        <v>3600</v>
      </c>
      <c r="CC1738">
        <v>576000</v>
      </c>
      <c r="CD1738">
        <v>0.1</v>
      </c>
      <c r="CE1738">
        <v>57600</v>
      </c>
      <c r="CF1738">
        <v>0.1</v>
      </c>
      <c r="CG1738">
        <v>5760</v>
      </c>
      <c r="CH1738">
        <v>51840</v>
      </c>
      <c r="CI1738">
        <v>518400</v>
      </c>
      <c r="CJ1738">
        <v>570240</v>
      </c>
      <c r="CK1738">
        <v>3564</v>
      </c>
    </row>
    <row r="1739" spans="62:89" x14ac:dyDescent="0.25">
      <c r="BJ1739" s="1" t="s">
        <v>3598</v>
      </c>
      <c r="BK1739" s="1" t="s">
        <v>3599</v>
      </c>
      <c r="BL1739" s="1" t="str">
        <f>VLOOKUP(BK1739,INVENTARIOHABITTA[#All],8,FALSE)</f>
        <v>ESTANDAR AAA</v>
      </c>
      <c r="BP1739" s="1" t="s">
        <v>9336</v>
      </c>
      <c r="BQ1739" s="1" t="s">
        <v>7638</v>
      </c>
      <c r="BR1739" s="1" t="s">
        <v>7760</v>
      </c>
      <c r="BS1739" s="1" t="s">
        <v>25</v>
      </c>
      <c r="BT1739">
        <v>8</v>
      </c>
      <c r="BU1739" s="1" t="s">
        <v>7</v>
      </c>
      <c r="BV1739" s="1" t="s">
        <v>1961</v>
      </c>
      <c r="BW1739">
        <v>160</v>
      </c>
      <c r="BX1739" s="1" t="s">
        <v>8292</v>
      </c>
      <c r="BY1739">
        <v>4800</v>
      </c>
      <c r="BZ1739">
        <v>768000</v>
      </c>
      <c r="CA1739">
        <v>0.25</v>
      </c>
      <c r="CB1739">
        <v>3600</v>
      </c>
      <c r="CC1739">
        <v>576000</v>
      </c>
      <c r="CD1739">
        <v>0.1</v>
      </c>
      <c r="CE1739">
        <v>57600</v>
      </c>
      <c r="CF1739">
        <v>0.1</v>
      </c>
      <c r="CG1739">
        <v>5760</v>
      </c>
      <c r="CH1739">
        <v>51840</v>
      </c>
      <c r="CI1739">
        <v>518400</v>
      </c>
      <c r="CJ1739">
        <v>570240</v>
      </c>
      <c r="CK1739">
        <v>3564</v>
      </c>
    </row>
    <row r="1740" spans="62:89" x14ac:dyDescent="0.25">
      <c r="BJ1740" s="1" t="s">
        <v>3600</v>
      </c>
      <c r="BK1740" s="1" t="s">
        <v>3601</v>
      </c>
      <c r="BL1740" s="1" t="str">
        <f>VLOOKUP(BK1740,INVENTARIOHABITTA[#All],8,FALSE)</f>
        <v>ESTANDAR AAA</v>
      </c>
      <c r="BO1740" s="1" t="s">
        <v>4732</v>
      </c>
      <c r="BP1740" s="1" t="s">
        <v>9336</v>
      </c>
      <c r="BQ1740" s="1" t="s">
        <v>7638</v>
      </c>
      <c r="BR1740" s="1" t="s">
        <v>7760</v>
      </c>
      <c r="BS1740" s="1" t="s">
        <v>25</v>
      </c>
      <c r="BT1740">
        <v>8</v>
      </c>
      <c r="BU1740" s="1" t="s">
        <v>7</v>
      </c>
      <c r="BV1740" s="1" t="s">
        <v>1961</v>
      </c>
      <c r="BW1740">
        <v>160</v>
      </c>
      <c r="BX1740" s="1" t="s">
        <v>8292</v>
      </c>
      <c r="BY1740">
        <v>5770.3</v>
      </c>
      <c r="BZ1740">
        <v>923248</v>
      </c>
      <c r="CA1740">
        <v>0.28000000000000003</v>
      </c>
      <c r="CB1740">
        <v>4154.616</v>
      </c>
      <c r="CC1740">
        <v>664738.56000000006</v>
      </c>
      <c r="CD1740">
        <v>0.1</v>
      </c>
      <c r="CE1740">
        <v>66473.856000000014</v>
      </c>
      <c r="CF1740">
        <v>0.1</v>
      </c>
      <c r="CG1740">
        <v>6647.3856000000014</v>
      </c>
      <c r="CH1740">
        <v>59826.470400000013</v>
      </c>
      <c r="CI1740">
        <v>598264.70400000003</v>
      </c>
      <c r="CJ1740">
        <v>658091.17440000002</v>
      </c>
      <c r="CK1740">
        <v>4113.0698400000001</v>
      </c>
    </row>
    <row r="1741" spans="62:89" x14ac:dyDescent="0.25">
      <c r="BJ1741" s="1" t="s">
        <v>3602</v>
      </c>
      <c r="BK1741" s="1" t="s">
        <v>3603</v>
      </c>
      <c r="BL1741" s="1" t="str">
        <f>VLOOKUP(BK1741,INVENTARIOHABITTA[#All],8,FALSE)</f>
        <v>ESTANDAR AAA</v>
      </c>
      <c r="BO1741" s="1" t="s">
        <v>4734</v>
      </c>
      <c r="BP1741" s="1" t="s">
        <v>9337</v>
      </c>
      <c r="BQ1741" s="1" t="s">
        <v>7638</v>
      </c>
      <c r="BR1741" s="1" t="s">
        <v>7760</v>
      </c>
      <c r="BS1741" s="1" t="s">
        <v>25</v>
      </c>
      <c r="BT1741">
        <v>9</v>
      </c>
      <c r="BU1741" s="1" t="s">
        <v>7</v>
      </c>
      <c r="BV1741" s="1" t="s">
        <v>1961</v>
      </c>
      <c r="BW1741">
        <v>160</v>
      </c>
      <c r="BX1741" s="1" t="s">
        <v>8292</v>
      </c>
      <c r="BY1741">
        <v>4800</v>
      </c>
      <c r="BZ1741">
        <v>768000</v>
      </c>
      <c r="CA1741">
        <v>0.2</v>
      </c>
      <c r="CB1741">
        <v>3840</v>
      </c>
      <c r="CC1741">
        <v>614400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614400</v>
      </c>
      <c r="CJ1741">
        <v>614400</v>
      </c>
      <c r="CK1741">
        <v>3840</v>
      </c>
    </row>
    <row r="1742" spans="62:89" x14ac:dyDescent="0.25">
      <c r="BJ1742" s="1" t="s">
        <v>3604</v>
      </c>
      <c r="BK1742" s="1" t="s">
        <v>3605</v>
      </c>
      <c r="BL1742" s="1" t="str">
        <f>VLOOKUP(BK1742,INVENTARIOHABITTA[#All],8,FALSE)</f>
        <v>ESTANDAR AAA</v>
      </c>
      <c r="BO1742" s="1" t="s">
        <v>4736</v>
      </c>
      <c r="BP1742" s="1" t="s">
        <v>9338</v>
      </c>
      <c r="BQ1742" s="1" t="s">
        <v>7638</v>
      </c>
      <c r="BR1742" s="1" t="s">
        <v>7760</v>
      </c>
      <c r="BS1742" s="1" t="s">
        <v>25</v>
      </c>
      <c r="BT1742">
        <v>10</v>
      </c>
      <c r="BU1742" s="1" t="s">
        <v>7</v>
      </c>
      <c r="BV1742" s="1" t="s">
        <v>1961</v>
      </c>
      <c r="BW1742">
        <v>160</v>
      </c>
      <c r="BX1742" s="1" t="s">
        <v>8292</v>
      </c>
      <c r="BY1742">
        <v>4800</v>
      </c>
      <c r="BZ1742">
        <v>768000</v>
      </c>
      <c r="CA1742">
        <v>0.25</v>
      </c>
      <c r="CB1742">
        <v>3600</v>
      </c>
      <c r="CC1742">
        <v>576000</v>
      </c>
      <c r="CD1742">
        <v>0.1</v>
      </c>
      <c r="CE1742">
        <v>57600</v>
      </c>
      <c r="CF1742">
        <v>0.1</v>
      </c>
      <c r="CG1742">
        <v>5760</v>
      </c>
      <c r="CH1742">
        <v>51840</v>
      </c>
      <c r="CI1742">
        <v>518400</v>
      </c>
      <c r="CJ1742">
        <v>570240</v>
      </c>
      <c r="CK1742">
        <v>3564</v>
      </c>
    </row>
    <row r="1743" spans="62:89" x14ac:dyDescent="0.25">
      <c r="BJ1743" s="1" t="s">
        <v>3606</v>
      </c>
      <c r="BK1743" s="1" t="s">
        <v>3607</v>
      </c>
      <c r="BL1743" s="1" t="str">
        <f>VLOOKUP(BK1743,INVENTARIOHABITTA[#All],8,FALSE)</f>
        <v>ESTANDAR AAA</v>
      </c>
      <c r="BO1743" s="1" t="s">
        <v>4738</v>
      </c>
      <c r="BP1743" s="1" t="s">
        <v>9339</v>
      </c>
      <c r="BQ1743" s="1" t="s">
        <v>7638</v>
      </c>
      <c r="BR1743" s="1" t="s">
        <v>7760</v>
      </c>
      <c r="BS1743" s="1" t="s">
        <v>25</v>
      </c>
      <c r="BT1743">
        <v>11</v>
      </c>
      <c r="BU1743" s="1" t="s">
        <v>7</v>
      </c>
      <c r="BV1743" s="1" t="s">
        <v>1961</v>
      </c>
      <c r="BW1743">
        <v>160</v>
      </c>
      <c r="BX1743" s="1" t="s">
        <v>8292</v>
      </c>
      <c r="BY1743">
        <v>4800</v>
      </c>
      <c r="BZ1743">
        <v>768000</v>
      </c>
      <c r="CA1743">
        <v>0.25</v>
      </c>
      <c r="CB1743">
        <v>3600</v>
      </c>
      <c r="CC1743">
        <v>576000</v>
      </c>
      <c r="CD1743">
        <v>0.1</v>
      </c>
      <c r="CE1743">
        <v>57600</v>
      </c>
      <c r="CF1743">
        <v>0.1</v>
      </c>
      <c r="CG1743">
        <v>5760</v>
      </c>
      <c r="CH1743">
        <v>51840</v>
      </c>
      <c r="CI1743">
        <v>518400</v>
      </c>
      <c r="CJ1743">
        <v>570240</v>
      </c>
      <c r="CK1743">
        <v>3564</v>
      </c>
    </row>
    <row r="1744" spans="62:89" x14ac:dyDescent="0.25">
      <c r="BJ1744" s="1" t="s">
        <v>3608</v>
      </c>
      <c r="BK1744" s="1" t="s">
        <v>3609</v>
      </c>
      <c r="BL1744" s="1" t="str">
        <f>VLOOKUP(BK1744,INVENTARIOHABITTA[#All],8,FALSE)</f>
        <v>ESTANDAR AAA</v>
      </c>
      <c r="BP1744" s="1" t="s">
        <v>9340</v>
      </c>
      <c r="BQ1744" s="1" t="s">
        <v>7638</v>
      </c>
      <c r="BR1744" s="1" t="s">
        <v>7760</v>
      </c>
      <c r="BS1744" s="1" t="s">
        <v>25</v>
      </c>
      <c r="BT1744">
        <v>12</v>
      </c>
      <c r="BU1744" s="1" t="s">
        <v>7</v>
      </c>
      <c r="BV1744" s="1" t="s">
        <v>1961</v>
      </c>
      <c r="BW1744">
        <v>160</v>
      </c>
      <c r="BX1744" s="1" t="s">
        <v>8292</v>
      </c>
      <c r="BY1744">
        <v>4800</v>
      </c>
      <c r="BZ1744">
        <v>768000</v>
      </c>
      <c r="CA1744">
        <v>0.25</v>
      </c>
      <c r="CB1744">
        <v>3600</v>
      </c>
      <c r="CC1744">
        <v>576000</v>
      </c>
      <c r="CD1744">
        <v>0.1</v>
      </c>
      <c r="CE1744">
        <v>57600</v>
      </c>
      <c r="CF1744">
        <v>0.15</v>
      </c>
      <c r="CG1744">
        <v>8640</v>
      </c>
      <c r="CH1744">
        <v>48960</v>
      </c>
      <c r="CI1744">
        <v>518400</v>
      </c>
      <c r="CJ1744">
        <v>567360</v>
      </c>
      <c r="CK1744">
        <v>3546</v>
      </c>
    </row>
    <row r="1745" spans="62:89" x14ac:dyDescent="0.25">
      <c r="BJ1745" s="1" t="s">
        <v>3610</v>
      </c>
      <c r="BK1745" s="1" t="s">
        <v>3611</v>
      </c>
      <c r="BL1745" s="1" t="str">
        <f>VLOOKUP(BK1745,INVENTARIOHABITTA[#All],8,FALSE)</f>
        <v>ESTANDAR AAA</v>
      </c>
      <c r="BO1745" s="1" t="s">
        <v>4740</v>
      </c>
      <c r="BP1745" s="1" t="s">
        <v>9341</v>
      </c>
      <c r="BQ1745" s="1" t="s">
        <v>7638</v>
      </c>
      <c r="BR1745" s="1" t="s">
        <v>7760</v>
      </c>
      <c r="BS1745" s="1" t="s">
        <v>25</v>
      </c>
      <c r="BT1745" t="s">
        <v>7880</v>
      </c>
      <c r="BU1745" s="1" t="s">
        <v>7</v>
      </c>
      <c r="BV1745" s="1" t="s">
        <v>1961</v>
      </c>
      <c r="BW1745">
        <v>160</v>
      </c>
      <c r="BX1745" s="1" t="s">
        <v>8292</v>
      </c>
      <c r="BY1745">
        <v>4800</v>
      </c>
      <c r="BZ1745">
        <v>768000</v>
      </c>
      <c r="CA1745">
        <v>0.25</v>
      </c>
      <c r="CB1745">
        <v>3600</v>
      </c>
      <c r="CC1745">
        <v>576000</v>
      </c>
      <c r="CD1745">
        <v>0.1</v>
      </c>
      <c r="CE1745">
        <v>57600</v>
      </c>
      <c r="CF1745">
        <v>0.15</v>
      </c>
      <c r="CG1745">
        <v>8640</v>
      </c>
      <c r="CH1745">
        <v>48960</v>
      </c>
      <c r="CI1745">
        <v>518400</v>
      </c>
      <c r="CJ1745">
        <v>567360</v>
      </c>
      <c r="CK1745">
        <v>3546</v>
      </c>
    </row>
    <row r="1746" spans="62:89" x14ac:dyDescent="0.25">
      <c r="BJ1746" s="1" t="s">
        <v>3612</v>
      </c>
      <c r="BK1746" s="1" t="s">
        <v>3613</v>
      </c>
      <c r="BL1746" s="1" t="str">
        <f>VLOOKUP(BK1746,INVENTARIOHABITTA[#All],8,FALSE)</f>
        <v>ESTANDAR AAA</v>
      </c>
      <c r="BO1746" s="1" t="s">
        <v>4742</v>
      </c>
      <c r="BP1746" s="1" t="s">
        <v>9342</v>
      </c>
      <c r="BQ1746" s="1" t="s">
        <v>7638</v>
      </c>
      <c r="BR1746" s="1" t="s">
        <v>7760</v>
      </c>
      <c r="BS1746" s="1" t="s">
        <v>25</v>
      </c>
      <c r="BT1746">
        <v>13</v>
      </c>
      <c r="BU1746" s="1" t="s">
        <v>7</v>
      </c>
      <c r="BV1746" s="1" t="s">
        <v>1961</v>
      </c>
      <c r="BW1746">
        <v>160</v>
      </c>
      <c r="BX1746" s="1" t="s">
        <v>8292</v>
      </c>
      <c r="BY1746">
        <v>4800</v>
      </c>
      <c r="BZ1746">
        <v>768000</v>
      </c>
      <c r="CA1746">
        <v>0.25</v>
      </c>
      <c r="CB1746">
        <v>3600</v>
      </c>
      <c r="CC1746">
        <v>576000</v>
      </c>
      <c r="CD1746">
        <v>0.1</v>
      </c>
      <c r="CE1746">
        <v>57600</v>
      </c>
      <c r="CF1746">
        <v>0.1</v>
      </c>
      <c r="CG1746">
        <v>5760</v>
      </c>
      <c r="CH1746">
        <v>51840</v>
      </c>
      <c r="CI1746">
        <v>518400</v>
      </c>
      <c r="CJ1746">
        <v>570240</v>
      </c>
      <c r="CK1746">
        <v>3564</v>
      </c>
    </row>
    <row r="1747" spans="62:89" x14ac:dyDescent="0.25">
      <c r="BJ1747" s="1" t="s">
        <v>3614</v>
      </c>
      <c r="BK1747" s="1" t="s">
        <v>3615</v>
      </c>
      <c r="BL1747" s="1" t="str">
        <f>VLOOKUP(BK1747,INVENTARIOHABITTA[#All],8,FALSE)</f>
        <v>ESTANDAR AAA</v>
      </c>
      <c r="BO1747" s="1" t="s">
        <v>4744</v>
      </c>
      <c r="BP1747" s="1" t="s">
        <v>9343</v>
      </c>
      <c r="BQ1747" s="1" t="s">
        <v>7638</v>
      </c>
      <c r="BR1747" s="1" t="s">
        <v>7760</v>
      </c>
      <c r="BS1747" s="1" t="s">
        <v>25</v>
      </c>
      <c r="BT1747">
        <v>14</v>
      </c>
      <c r="BU1747" s="1" t="s">
        <v>7</v>
      </c>
      <c r="BV1747" s="1" t="s">
        <v>1961</v>
      </c>
      <c r="BW1747">
        <v>160</v>
      </c>
      <c r="BX1747" s="1" t="s">
        <v>8292</v>
      </c>
      <c r="BY1747">
        <v>4800</v>
      </c>
      <c r="BZ1747">
        <v>768000</v>
      </c>
      <c r="CA1747">
        <v>0.25</v>
      </c>
      <c r="CB1747">
        <v>3600</v>
      </c>
      <c r="CC1747">
        <v>576000</v>
      </c>
      <c r="CD1747">
        <v>0.1</v>
      </c>
      <c r="CE1747">
        <v>57600</v>
      </c>
      <c r="CF1747">
        <v>0.1</v>
      </c>
      <c r="CG1747">
        <v>5760</v>
      </c>
      <c r="CH1747">
        <v>51840</v>
      </c>
      <c r="CI1747">
        <v>518400</v>
      </c>
      <c r="CJ1747">
        <v>570240</v>
      </c>
      <c r="CK1747">
        <v>3564</v>
      </c>
    </row>
    <row r="1748" spans="62:89" x14ac:dyDescent="0.25">
      <c r="BJ1748" s="1" t="s">
        <v>3616</v>
      </c>
      <c r="BK1748" s="1" t="s">
        <v>3617</v>
      </c>
      <c r="BL1748" s="1" t="str">
        <f>VLOOKUP(BK1748,INVENTARIOHABITTA[#All],8,FALSE)</f>
        <v>ESTANDAR AAA</v>
      </c>
      <c r="BO1748" s="1" t="s">
        <v>4746</v>
      </c>
      <c r="BP1748" s="1" t="s">
        <v>9344</v>
      </c>
      <c r="BQ1748" s="1" t="s">
        <v>7638</v>
      </c>
      <c r="BR1748" s="1" t="s">
        <v>7760</v>
      </c>
      <c r="BS1748" s="1" t="s">
        <v>25</v>
      </c>
      <c r="BT1748">
        <v>15</v>
      </c>
      <c r="BU1748" s="1" t="s">
        <v>7</v>
      </c>
      <c r="BV1748" s="1" t="s">
        <v>146</v>
      </c>
      <c r="BW1748">
        <v>160</v>
      </c>
      <c r="BX1748" s="1" t="s">
        <v>46</v>
      </c>
      <c r="BY1748">
        <v>6510</v>
      </c>
      <c r="BZ1748">
        <v>1041600</v>
      </c>
      <c r="CA1748">
        <v>0.2</v>
      </c>
      <c r="CB1748">
        <v>5208</v>
      </c>
      <c r="CC1748">
        <v>833280</v>
      </c>
      <c r="CD1748">
        <v>0.1</v>
      </c>
      <c r="CE1748">
        <v>83328</v>
      </c>
      <c r="CF1748">
        <v>0.1</v>
      </c>
      <c r="CG1748">
        <v>8332.8000000000011</v>
      </c>
      <c r="CH1748">
        <v>74995.199999999997</v>
      </c>
      <c r="CI1748">
        <v>749952</v>
      </c>
      <c r="CJ1748">
        <v>824947.19999999995</v>
      </c>
      <c r="CK1748">
        <v>5155.92</v>
      </c>
    </row>
    <row r="1749" spans="62:89" x14ac:dyDescent="0.25">
      <c r="BJ1749" s="1" t="s">
        <v>3618</v>
      </c>
      <c r="BK1749" s="1" t="s">
        <v>3619</v>
      </c>
      <c r="BL1749" s="1" t="str">
        <f>VLOOKUP(BK1749,INVENTARIOHABITTA[#All],8,FALSE)</f>
        <v>ESTANDAR AAA</v>
      </c>
      <c r="BP1749" s="1" t="s">
        <v>9344</v>
      </c>
      <c r="BQ1749" s="1" t="s">
        <v>7638</v>
      </c>
      <c r="BR1749" s="1" t="s">
        <v>7760</v>
      </c>
      <c r="BS1749" s="1" t="s">
        <v>25</v>
      </c>
      <c r="BT1749">
        <v>15</v>
      </c>
      <c r="BU1749" s="1" t="s">
        <v>7</v>
      </c>
      <c r="BV1749" s="1" t="s">
        <v>146</v>
      </c>
      <c r="BW1749">
        <v>160</v>
      </c>
      <c r="BX1749" s="1" t="s">
        <v>8292</v>
      </c>
      <c r="BY1749">
        <v>5029</v>
      </c>
      <c r="BZ1749">
        <v>804640</v>
      </c>
      <c r="CA1749">
        <v>0.2</v>
      </c>
      <c r="CB1749">
        <v>4023.2</v>
      </c>
      <c r="CC1749">
        <v>643712</v>
      </c>
      <c r="CD1749">
        <v>0.1</v>
      </c>
      <c r="CE1749">
        <v>64371.200000000004</v>
      </c>
      <c r="CF1749">
        <v>0.1</v>
      </c>
      <c r="CG1749">
        <v>6437.1200000000008</v>
      </c>
      <c r="CH1749">
        <v>57934.080000000002</v>
      </c>
      <c r="CI1749">
        <v>579340.80000000005</v>
      </c>
      <c r="CJ1749">
        <v>637274.88</v>
      </c>
      <c r="CK1749">
        <v>3982.9679999999998</v>
      </c>
    </row>
    <row r="1750" spans="62:89" x14ac:dyDescent="0.25">
      <c r="BJ1750" s="1" t="s">
        <v>3620</v>
      </c>
      <c r="BK1750" s="1" t="s">
        <v>3621</v>
      </c>
      <c r="BL1750" s="1" t="str">
        <f>VLOOKUP(BK1750,INVENTARIOHABITTA[#All],8,FALSE)</f>
        <v>ESTANDAR AAA</v>
      </c>
      <c r="BO1750" s="1" t="s">
        <v>4748</v>
      </c>
      <c r="BP1750" s="1" t="s">
        <v>9345</v>
      </c>
      <c r="BQ1750" s="1" t="s">
        <v>7638</v>
      </c>
      <c r="BR1750" s="1" t="s">
        <v>7760</v>
      </c>
      <c r="BS1750" s="1" t="s">
        <v>25</v>
      </c>
      <c r="BT1750">
        <v>16</v>
      </c>
      <c r="BU1750" s="1" t="s">
        <v>7</v>
      </c>
      <c r="BV1750" s="1" t="s">
        <v>171</v>
      </c>
      <c r="BW1750">
        <v>200</v>
      </c>
      <c r="BX1750" s="1" t="s">
        <v>8292</v>
      </c>
      <c r="BY1750">
        <v>5029</v>
      </c>
      <c r="BZ1750">
        <v>1005800</v>
      </c>
      <c r="CA1750">
        <v>0.2</v>
      </c>
      <c r="CB1750">
        <v>4023.2</v>
      </c>
      <c r="CC1750">
        <v>804640</v>
      </c>
      <c r="CD1750">
        <v>0.1</v>
      </c>
      <c r="CE1750">
        <v>80464</v>
      </c>
      <c r="CF1750">
        <v>0.1</v>
      </c>
      <c r="CG1750">
        <v>8046.4000000000005</v>
      </c>
      <c r="CH1750">
        <v>72417.600000000006</v>
      </c>
      <c r="CI1750">
        <v>724176</v>
      </c>
      <c r="CJ1750">
        <v>796593.6</v>
      </c>
      <c r="CK1750">
        <v>3982.9679999999998</v>
      </c>
    </row>
    <row r="1751" spans="62:89" x14ac:dyDescent="0.25">
      <c r="BJ1751" s="1" t="s">
        <v>3622</v>
      </c>
      <c r="BK1751" s="1" t="s">
        <v>3623</v>
      </c>
      <c r="BL1751" s="1" t="str">
        <f>VLOOKUP(BK1751,INVENTARIOHABITTA[#All],8,FALSE)</f>
        <v>ESTANDAR AAA</v>
      </c>
      <c r="BO1751" s="1" t="s">
        <v>4750</v>
      </c>
      <c r="BP1751" s="1" t="s">
        <v>9346</v>
      </c>
      <c r="BQ1751" s="1" t="s">
        <v>7638</v>
      </c>
      <c r="BR1751" s="1" t="s">
        <v>7760</v>
      </c>
      <c r="BS1751" s="1" t="s">
        <v>25</v>
      </c>
      <c r="BT1751">
        <v>17</v>
      </c>
      <c r="BU1751" s="1" t="s">
        <v>7</v>
      </c>
      <c r="BV1751" s="1" t="s">
        <v>260</v>
      </c>
      <c r="BW1751">
        <v>200</v>
      </c>
      <c r="BX1751" s="1" t="s">
        <v>8292</v>
      </c>
      <c r="BY1751">
        <v>4800</v>
      </c>
      <c r="BZ1751">
        <v>960000</v>
      </c>
      <c r="CA1751">
        <v>0.2</v>
      </c>
      <c r="CB1751">
        <v>3840</v>
      </c>
      <c r="CC1751">
        <v>768000</v>
      </c>
      <c r="CD1751">
        <v>0.1</v>
      </c>
      <c r="CE1751">
        <v>76800</v>
      </c>
      <c r="CF1751">
        <v>0.1</v>
      </c>
      <c r="CG1751">
        <v>7680</v>
      </c>
      <c r="CH1751">
        <v>69120</v>
      </c>
      <c r="CI1751">
        <v>691200</v>
      </c>
      <c r="CJ1751">
        <v>760320</v>
      </c>
      <c r="CK1751">
        <v>3801.6</v>
      </c>
    </row>
    <row r="1752" spans="62:89" x14ac:dyDescent="0.25">
      <c r="BJ1752" s="1" t="s">
        <v>3624</v>
      </c>
      <c r="BK1752" s="1" t="s">
        <v>3625</v>
      </c>
      <c r="BL1752" s="1" t="str">
        <f>VLOOKUP(BK1752,INVENTARIOHABITTA[#All],8,FALSE)</f>
        <v>ESTANDAR AAA</v>
      </c>
      <c r="BO1752" s="1" t="s">
        <v>4752</v>
      </c>
      <c r="BP1752" s="1" t="s">
        <v>9347</v>
      </c>
      <c r="BQ1752" s="1" t="s">
        <v>7638</v>
      </c>
      <c r="BR1752" s="1" t="s">
        <v>7760</v>
      </c>
      <c r="BS1752" s="1" t="s">
        <v>25</v>
      </c>
      <c r="BT1752">
        <v>18</v>
      </c>
      <c r="BU1752" s="1" t="s">
        <v>7</v>
      </c>
      <c r="BV1752" s="1" t="s">
        <v>260</v>
      </c>
      <c r="BW1752">
        <v>200</v>
      </c>
      <c r="BX1752" s="1" t="s">
        <v>8292</v>
      </c>
      <c r="BY1752">
        <v>4800</v>
      </c>
      <c r="BZ1752">
        <v>960000</v>
      </c>
      <c r="CA1752">
        <v>0.25</v>
      </c>
      <c r="CB1752">
        <v>3600</v>
      </c>
      <c r="CC1752">
        <v>720000</v>
      </c>
      <c r="CD1752">
        <v>0.1</v>
      </c>
      <c r="CE1752">
        <v>72000</v>
      </c>
      <c r="CF1752">
        <v>0.1</v>
      </c>
      <c r="CG1752">
        <v>7200</v>
      </c>
      <c r="CH1752">
        <v>64800</v>
      </c>
      <c r="CI1752">
        <v>648000</v>
      </c>
      <c r="CJ1752">
        <v>712800</v>
      </c>
      <c r="CK1752">
        <v>3564</v>
      </c>
    </row>
    <row r="1753" spans="62:89" x14ac:dyDescent="0.25">
      <c r="BJ1753" s="1" t="s">
        <v>3626</v>
      </c>
      <c r="BK1753" s="1" t="s">
        <v>3627</v>
      </c>
      <c r="BL1753" s="1" t="str">
        <f>VLOOKUP(BK1753,INVENTARIOHABITTA[#All],8,FALSE)</f>
        <v>ESTANDAR AAA</v>
      </c>
      <c r="BO1753" s="1" t="s">
        <v>4754</v>
      </c>
      <c r="BP1753" s="1" t="s">
        <v>9348</v>
      </c>
      <c r="BQ1753" s="1" t="s">
        <v>7638</v>
      </c>
      <c r="BR1753" s="1" t="s">
        <v>7760</v>
      </c>
      <c r="BS1753" s="1" t="s">
        <v>25</v>
      </c>
      <c r="BT1753">
        <v>19</v>
      </c>
      <c r="BU1753" s="1" t="s">
        <v>7</v>
      </c>
      <c r="BV1753" s="1" t="s">
        <v>260</v>
      </c>
      <c r="BW1753">
        <v>200</v>
      </c>
      <c r="BX1753" s="1" t="s">
        <v>8292</v>
      </c>
      <c r="BY1753">
        <v>4800</v>
      </c>
      <c r="BZ1753">
        <v>960000</v>
      </c>
      <c r="CA1753">
        <v>0.25</v>
      </c>
      <c r="CB1753">
        <v>3600</v>
      </c>
      <c r="CC1753">
        <v>720000</v>
      </c>
      <c r="CD1753">
        <v>0.1</v>
      </c>
      <c r="CE1753">
        <v>72000</v>
      </c>
      <c r="CF1753">
        <v>0.1</v>
      </c>
      <c r="CG1753">
        <v>7200</v>
      </c>
      <c r="CH1753">
        <v>64800</v>
      </c>
      <c r="CI1753">
        <v>648000</v>
      </c>
      <c r="CJ1753">
        <v>712800</v>
      </c>
      <c r="CK1753">
        <v>3564</v>
      </c>
    </row>
    <row r="1754" spans="62:89" x14ac:dyDescent="0.25">
      <c r="BJ1754" s="1" t="s">
        <v>3628</v>
      </c>
      <c r="BK1754" s="1" t="s">
        <v>3629</v>
      </c>
      <c r="BL1754" s="1" t="str">
        <f>VLOOKUP(BK1754,INVENTARIOHABITTA[#All],8,FALSE)</f>
        <v>ESTANDAR AAA</v>
      </c>
      <c r="BO1754" s="1" t="s">
        <v>4756</v>
      </c>
      <c r="BP1754" s="1" t="s">
        <v>9349</v>
      </c>
      <c r="BQ1754" s="1" t="s">
        <v>7638</v>
      </c>
      <c r="BR1754" s="1" t="s">
        <v>7760</v>
      </c>
      <c r="BS1754" s="1" t="s">
        <v>25</v>
      </c>
      <c r="BT1754">
        <v>20</v>
      </c>
      <c r="BU1754" s="1" t="s">
        <v>7</v>
      </c>
      <c r="BV1754" s="1" t="s">
        <v>260</v>
      </c>
      <c r="BW1754">
        <v>200</v>
      </c>
      <c r="BX1754" s="1" t="s">
        <v>8292</v>
      </c>
      <c r="BY1754">
        <v>4800</v>
      </c>
      <c r="BZ1754">
        <v>960000</v>
      </c>
      <c r="CA1754">
        <v>0.25</v>
      </c>
      <c r="CB1754">
        <v>3600</v>
      </c>
      <c r="CC1754">
        <v>720000</v>
      </c>
      <c r="CD1754">
        <v>0.1</v>
      </c>
      <c r="CE1754">
        <v>72000</v>
      </c>
      <c r="CF1754">
        <v>0</v>
      </c>
      <c r="CG1754">
        <v>0</v>
      </c>
      <c r="CH1754">
        <v>72000</v>
      </c>
      <c r="CI1754">
        <v>648000</v>
      </c>
      <c r="CJ1754">
        <v>720000</v>
      </c>
      <c r="CK1754">
        <v>3600</v>
      </c>
    </row>
    <row r="1755" spans="62:89" x14ac:dyDescent="0.25">
      <c r="BJ1755" s="1" t="s">
        <v>3630</v>
      </c>
      <c r="BK1755" s="1" t="s">
        <v>3631</v>
      </c>
      <c r="BL1755" s="1" t="str">
        <f>VLOOKUP(BK1755,INVENTARIOHABITTA[#All],8,FALSE)</f>
        <v>ESTANDAR AAA</v>
      </c>
      <c r="BO1755" s="1" t="s">
        <v>4758</v>
      </c>
      <c r="BP1755" s="1" t="s">
        <v>9350</v>
      </c>
      <c r="BQ1755" s="1" t="s">
        <v>7638</v>
      </c>
      <c r="BR1755" s="1" t="s">
        <v>7760</v>
      </c>
      <c r="BS1755" s="1" t="s">
        <v>25</v>
      </c>
      <c r="BT1755">
        <v>21</v>
      </c>
      <c r="BU1755" s="1" t="s">
        <v>7</v>
      </c>
      <c r="BV1755" s="1" t="s">
        <v>260</v>
      </c>
      <c r="BW1755">
        <v>200</v>
      </c>
      <c r="BX1755" s="1" t="s">
        <v>46</v>
      </c>
      <c r="BY1755">
        <v>6060</v>
      </c>
      <c r="BZ1755">
        <v>1212000</v>
      </c>
      <c r="CA1755">
        <v>0.25</v>
      </c>
      <c r="CB1755">
        <v>4545</v>
      </c>
      <c r="CC1755">
        <v>909000</v>
      </c>
      <c r="CD1755">
        <v>0.1</v>
      </c>
      <c r="CE1755">
        <v>90900</v>
      </c>
      <c r="CF1755">
        <v>0.1</v>
      </c>
      <c r="CG1755">
        <v>9090</v>
      </c>
      <c r="CH1755">
        <v>81810</v>
      </c>
      <c r="CI1755">
        <v>818100</v>
      </c>
      <c r="CJ1755">
        <v>899910</v>
      </c>
      <c r="CK1755">
        <v>4499.55</v>
      </c>
    </row>
    <row r="1756" spans="62:89" x14ac:dyDescent="0.25">
      <c r="BJ1756" s="1" t="s">
        <v>3632</v>
      </c>
      <c r="BK1756" s="1" t="s">
        <v>3633</v>
      </c>
      <c r="BL1756" s="1" t="str">
        <f>VLOOKUP(BK1756,INVENTARIOHABITTA[#All],8,FALSE)</f>
        <v>ESTANDAR AAA</v>
      </c>
      <c r="BP1756" s="1" t="s">
        <v>9350</v>
      </c>
      <c r="BQ1756" s="1" t="s">
        <v>7638</v>
      </c>
      <c r="BR1756" s="1" t="s">
        <v>7760</v>
      </c>
      <c r="BS1756" s="1" t="s">
        <v>25</v>
      </c>
      <c r="BT1756">
        <v>21</v>
      </c>
      <c r="BU1756" s="1" t="s">
        <v>7</v>
      </c>
      <c r="BV1756" s="1" t="s">
        <v>260</v>
      </c>
      <c r="BW1756">
        <v>200</v>
      </c>
      <c r="BX1756" s="1" t="s">
        <v>8292</v>
      </c>
      <c r="BY1756">
        <v>4800</v>
      </c>
      <c r="BZ1756">
        <v>960000</v>
      </c>
      <c r="CA1756">
        <v>0.25</v>
      </c>
      <c r="CB1756">
        <v>3600</v>
      </c>
      <c r="CC1756">
        <v>720000</v>
      </c>
      <c r="CD1756">
        <v>0.1</v>
      </c>
      <c r="CE1756">
        <v>72000</v>
      </c>
      <c r="CF1756">
        <v>0.1</v>
      </c>
      <c r="CG1756">
        <v>7200</v>
      </c>
      <c r="CH1756">
        <v>64800</v>
      </c>
      <c r="CI1756">
        <v>648000</v>
      </c>
      <c r="CJ1756">
        <v>712800</v>
      </c>
      <c r="CK1756">
        <v>3564</v>
      </c>
    </row>
    <row r="1757" spans="62:89" x14ac:dyDescent="0.25">
      <c r="BJ1757" s="1" t="s">
        <v>3634</v>
      </c>
      <c r="BK1757" s="1" t="s">
        <v>3635</v>
      </c>
      <c r="BL1757" s="1" t="str">
        <f>VLOOKUP(BK1757,INVENTARIOHABITTA[#All],8,FALSE)</f>
        <v>ESTANDAR AAA</v>
      </c>
      <c r="BO1757" s="1" t="s">
        <v>4760</v>
      </c>
      <c r="BP1757" s="1" t="s">
        <v>9351</v>
      </c>
      <c r="BQ1757" s="1" t="s">
        <v>7638</v>
      </c>
      <c r="BR1757" s="1" t="s">
        <v>7760</v>
      </c>
      <c r="BS1757" s="1" t="s">
        <v>25</v>
      </c>
      <c r="BT1757">
        <v>22</v>
      </c>
      <c r="BU1757" s="1" t="s">
        <v>7</v>
      </c>
      <c r="BV1757" s="1" t="s">
        <v>260</v>
      </c>
      <c r="BW1757">
        <v>200</v>
      </c>
      <c r="BX1757" s="1" t="s">
        <v>8292</v>
      </c>
      <c r="BY1757">
        <v>4800</v>
      </c>
      <c r="BZ1757">
        <v>960000</v>
      </c>
      <c r="CA1757">
        <v>0.25</v>
      </c>
      <c r="CB1757">
        <v>3600</v>
      </c>
      <c r="CC1757">
        <v>720000</v>
      </c>
      <c r="CD1757">
        <v>0.1</v>
      </c>
      <c r="CE1757">
        <v>72000</v>
      </c>
      <c r="CF1757">
        <v>0.1</v>
      </c>
      <c r="CG1757">
        <v>7200</v>
      </c>
      <c r="CH1757">
        <v>64800</v>
      </c>
      <c r="CI1757">
        <v>648000</v>
      </c>
      <c r="CJ1757">
        <v>712800</v>
      </c>
      <c r="CK1757">
        <v>3564</v>
      </c>
    </row>
    <row r="1758" spans="62:89" x14ac:dyDescent="0.25">
      <c r="BJ1758" s="1" t="s">
        <v>3636</v>
      </c>
      <c r="BK1758" s="1" t="s">
        <v>3637</v>
      </c>
      <c r="BL1758" s="1" t="str">
        <f>VLOOKUP(BK1758,INVENTARIOHABITTA[#All],8,FALSE)</f>
        <v>ESTANDAR AAA</v>
      </c>
      <c r="BO1758" s="1" t="s">
        <v>4762</v>
      </c>
      <c r="BP1758" s="1" t="s">
        <v>9352</v>
      </c>
      <c r="BQ1758" s="1" t="s">
        <v>7638</v>
      </c>
      <c r="BR1758" s="1" t="s">
        <v>7760</v>
      </c>
      <c r="BS1758" s="1" t="s">
        <v>25</v>
      </c>
      <c r="BT1758">
        <v>23</v>
      </c>
      <c r="BU1758" s="1" t="s">
        <v>7</v>
      </c>
      <c r="BV1758" s="1" t="s">
        <v>260</v>
      </c>
      <c r="BW1758">
        <v>200</v>
      </c>
      <c r="BX1758" s="1" t="s">
        <v>8292</v>
      </c>
      <c r="BY1758">
        <v>4800</v>
      </c>
      <c r="BZ1758">
        <v>960000</v>
      </c>
      <c r="CA1758">
        <v>0.25</v>
      </c>
      <c r="CB1758">
        <v>3600</v>
      </c>
      <c r="CC1758">
        <v>720000</v>
      </c>
      <c r="CD1758">
        <v>0.1</v>
      </c>
      <c r="CE1758">
        <v>72000</v>
      </c>
      <c r="CF1758">
        <v>0.1</v>
      </c>
      <c r="CG1758">
        <v>7200</v>
      </c>
      <c r="CH1758">
        <v>64800</v>
      </c>
      <c r="CI1758">
        <v>648000</v>
      </c>
      <c r="CJ1758">
        <v>712800</v>
      </c>
      <c r="CK1758">
        <v>3564</v>
      </c>
    </row>
    <row r="1759" spans="62:89" x14ac:dyDescent="0.25">
      <c r="BJ1759" s="1" t="s">
        <v>3638</v>
      </c>
      <c r="BK1759" s="1" t="s">
        <v>3639</v>
      </c>
      <c r="BL1759" s="1" t="str">
        <f>VLOOKUP(BK1759,INVENTARIOHABITTA[#All],8,FALSE)</f>
        <v>PREMIUM A</v>
      </c>
      <c r="BO1759" s="1" t="s">
        <v>4764</v>
      </c>
      <c r="BP1759" s="1" t="s">
        <v>9353</v>
      </c>
      <c r="BQ1759" s="1" t="s">
        <v>7638</v>
      </c>
      <c r="BR1759" s="1" t="s">
        <v>7760</v>
      </c>
      <c r="BS1759" s="1" t="s">
        <v>25</v>
      </c>
      <c r="BT1759">
        <v>24</v>
      </c>
      <c r="BU1759" s="1" t="s">
        <v>7</v>
      </c>
      <c r="BV1759" s="1" t="s">
        <v>260</v>
      </c>
      <c r="BW1759">
        <v>200</v>
      </c>
      <c r="BX1759" s="1" t="s">
        <v>8292</v>
      </c>
      <c r="BY1759">
        <v>4800</v>
      </c>
      <c r="BZ1759">
        <v>960000</v>
      </c>
      <c r="CA1759">
        <v>0.25</v>
      </c>
      <c r="CB1759">
        <v>3600</v>
      </c>
      <c r="CC1759">
        <v>720000</v>
      </c>
      <c r="CD1759">
        <v>0.1</v>
      </c>
      <c r="CE1759">
        <v>72000</v>
      </c>
      <c r="CF1759">
        <v>0.1</v>
      </c>
      <c r="CG1759">
        <v>7200</v>
      </c>
      <c r="CH1759">
        <v>64800</v>
      </c>
      <c r="CI1759">
        <v>648000</v>
      </c>
      <c r="CJ1759">
        <v>712800</v>
      </c>
      <c r="CK1759">
        <v>3564</v>
      </c>
    </row>
    <row r="1760" spans="62:89" x14ac:dyDescent="0.25">
      <c r="BJ1760" s="1" t="s">
        <v>3640</v>
      </c>
      <c r="BK1760" s="1" t="s">
        <v>3641</v>
      </c>
      <c r="BL1760" s="1" t="str">
        <f>VLOOKUP(BK1760,INVENTARIOHABITTA[#All],8,FALSE)</f>
        <v xml:space="preserve">ESTANDAR A </v>
      </c>
      <c r="BO1760" s="1" t="s">
        <v>4766</v>
      </c>
      <c r="BP1760" s="1" t="s">
        <v>9354</v>
      </c>
      <c r="BQ1760" s="1" t="s">
        <v>7638</v>
      </c>
      <c r="BR1760" s="1" t="s">
        <v>7760</v>
      </c>
      <c r="BS1760" s="1" t="s">
        <v>25</v>
      </c>
      <c r="BT1760">
        <v>25</v>
      </c>
      <c r="BU1760" s="1" t="s">
        <v>7</v>
      </c>
      <c r="BV1760" s="1" t="s">
        <v>260</v>
      </c>
      <c r="BW1760">
        <v>200</v>
      </c>
      <c r="BX1760" s="1" t="s">
        <v>8292</v>
      </c>
      <c r="BY1760">
        <v>4800</v>
      </c>
      <c r="BZ1760">
        <v>960000</v>
      </c>
      <c r="CA1760">
        <v>0.25</v>
      </c>
      <c r="CB1760">
        <v>3600</v>
      </c>
      <c r="CC1760">
        <v>720000</v>
      </c>
      <c r="CD1760">
        <v>0.1</v>
      </c>
      <c r="CE1760">
        <v>72000</v>
      </c>
      <c r="CF1760">
        <v>0</v>
      </c>
      <c r="CG1760">
        <v>0</v>
      </c>
      <c r="CH1760">
        <v>72000</v>
      </c>
      <c r="CI1760">
        <v>648000</v>
      </c>
      <c r="CJ1760">
        <v>720000</v>
      </c>
      <c r="CK1760">
        <v>3600</v>
      </c>
    </row>
    <row r="1761" spans="62:89" x14ac:dyDescent="0.25">
      <c r="BJ1761" s="1" t="s">
        <v>3642</v>
      </c>
      <c r="BK1761" s="1" t="s">
        <v>3643</v>
      </c>
      <c r="BL1761" s="1" t="str">
        <f>VLOOKUP(BK1761,INVENTARIOHABITTA[#All],8,FALSE)</f>
        <v xml:space="preserve">ESTANDAR A </v>
      </c>
      <c r="BO1761" s="1" t="s">
        <v>4768</v>
      </c>
      <c r="BP1761" s="1" t="s">
        <v>9355</v>
      </c>
      <c r="BQ1761" s="1" t="s">
        <v>7638</v>
      </c>
      <c r="BR1761" s="1" t="s">
        <v>7760</v>
      </c>
      <c r="BS1761" s="1" t="s">
        <v>25</v>
      </c>
      <c r="BT1761">
        <v>26</v>
      </c>
      <c r="BU1761" s="1" t="s">
        <v>7</v>
      </c>
      <c r="BV1761" s="1" t="s">
        <v>260</v>
      </c>
      <c r="BW1761">
        <v>200</v>
      </c>
      <c r="BX1761" s="1" t="s">
        <v>8292</v>
      </c>
      <c r="BY1761">
        <v>4800</v>
      </c>
      <c r="BZ1761">
        <v>960000</v>
      </c>
      <c r="CA1761">
        <v>0.25</v>
      </c>
      <c r="CB1761">
        <v>3600</v>
      </c>
      <c r="CC1761">
        <v>720000</v>
      </c>
      <c r="CD1761">
        <v>0.1</v>
      </c>
      <c r="CE1761">
        <v>72000</v>
      </c>
      <c r="CF1761">
        <v>0.1</v>
      </c>
      <c r="CG1761">
        <v>7200</v>
      </c>
      <c r="CH1761">
        <v>64800</v>
      </c>
      <c r="CI1761">
        <v>648000</v>
      </c>
      <c r="CJ1761">
        <v>712800</v>
      </c>
      <c r="CK1761">
        <v>3564</v>
      </c>
    </row>
    <row r="1762" spans="62:89" x14ac:dyDescent="0.25">
      <c r="BJ1762" s="1" t="s">
        <v>3644</v>
      </c>
      <c r="BK1762" s="1" t="s">
        <v>3645</v>
      </c>
      <c r="BL1762" s="1" t="str">
        <f>VLOOKUP(BK1762,INVENTARIOHABITTA[#All],8,FALSE)</f>
        <v xml:space="preserve">ESTANDAR A </v>
      </c>
      <c r="BO1762" s="1" t="s">
        <v>4770</v>
      </c>
      <c r="BP1762" s="1" t="s">
        <v>9356</v>
      </c>
      <c r="BQ1762" s="1" t="s">
        <v>7638</v>
      </c>
      <c r="BR1762" s="1" t="s">
        <v>7760</v>
      </c>
      <c r="BS1762" s="1" t="s">
        <v>25</v>
      </c>
      <c r="BT1762">
        <v>27</v>
      </c>
      <c r="BU1762" s="1" t="s">
        <v>7</v>
      </c>
      <c r="BV1762" s="1" t="s">
        <v>260</v>
      </c>
      <c r="BW1762">
        <v>200</v>
      </c>
      <c r="BX1762" s="1" t="s">
        <v>8292</v>
      </c>
      <c r="BY1762">
        <v>4800</v>
      </c>
      <c r="BZ1762">
        <v>960000</v>
      </c>
      <c r="CA1762">
        <v>0.25</v>
      </c>
      <c r="CB1762">
        <v>3600</v>
      </c>
      <c r="CC1762">
        <v>720000</v>
      </c>
      <c r="CD1762">
        <v>0.1</v>
      </c>
      <c r="CE1762">
        <v>72000</v>
      </c>
      <c r="CF1762">
        <v>0.1</v>
      </c>
      <c r="CG1762">
        <v>7200</v>
      </c>
      <c r="CH1762">
        <v>64800</v>
      </c>
      <c r="CI1762">
        <v>648000</v>
      </c>
      <c r="CJ1762">
        <v>712800</v>
      </c>
      <c r="CK1762">
        <v>3564</v>
      </c>
    </row>
    <row r="1763" spans="62:89" x14ac:dyDescent="0.25">
      <c r="BJ1763" s="1" t="s">
        <v>3646</v>
      </c>
      <c r="BK1763" s="1" t="s">
        <v>3647</v>
      </c>
      <c r="BL1763" s="1" t="str">
        <f>VLOOKUP(BK1763,INVENTARIOHABITTA[#All],8,FALSE)</f>
        <v xml:space="preserve">ESTANDAR A </v>
      </c>
      <c r="BO1763" s="1" t="s">
        <v>4772</v>
      </c>
      <c r="BP1763" s="1" t="s">
        <v>9357</v>
      </c>
      <c r="BQ1763" s="1" t="s">
        <v>7638</v>
      </c>
      <c r="BR1763" s="1" t="s">
        <v>7760</v>
      </c>
      <c r="BS1763" s="1" t="s">
        <v>25</v>
      </c>
      <c r="BT1763">
        <v>28</v>
      </c>
      <c r="BU1763" s="1" t="s">
        <v>7</v>
      </c>
      <c r="BV1763" s="1" t="s">
        <v>260</v>
      </c>
      <c r="BW1763">
        <v>200</v>
      </c>
      <c r="BX1763" s="1" t="s">
        <v>8292</v>
      </c>
      <c r="BY1763">
        <v>4800</v>
      </c>
      <c r="BZ1763">
        <v>960000</v>
      </c>
      <c r="CA1763">
        <v>0.25</v>
      </c>
      <c r="CB1763">
        <v>3600</v>
      </c>
      <c r="CC1763">
        <v>720000</v>
      </c>
      <c r="CD1763">
        <v>0.1</v>
      </c>
      <c r="CE1763">
        <v>72000</v>
      </c>
      <c r="CF1763">
        <v>0</v>
      </c>
      <c r="CG1763">
        <v>0</v>
      </c>
      <c r="CH1763">
        <v>72000</v>
      </c>
      <c r="CI1763">
        <v>648000</v>
      </c>
      <c r="CJ1763">
        <v>720000</v>
      </c>
      <c r="CK1763">
        <v>3600</v>
      </c>
    </row>
    <row r="1764" spans="62:89" x14ac:dyDescent="0.25">
      <c r="BJ1764" s="1" t="s">
        <v>3648</v>
      </c>
      <c r="BK1764" s="1" t="s">
        <v>3649</v>
      </c>
      <c r="BL1764" s="1" t="str">
        <f>VLOOKUP(BK1764,INVENTARIOHABITTA[#All],8,FALSE)</f>
        <v>PREMIUM A</v>
      </c>
      <c r="BO1764" s="1" t="s">
        <v>4774</v>
      </c>
      <c r="BP1764" s="1" t="s">
        <v>9358</v>
      </c>
      <c r="BQ1764" s="1" t="s">
        <v>7638</v>
      </c>
      <c r="BR1764" s="1" t="s">
        <v>7760</v>
      </c>
      <c r="BS1764" s="1" t="s">
        <v>25</v>
      </c>
      <c r="BT1764">
        <v>29</v>
      </c>
      <c r="BU1764" s="1" t="s">
        <v>7</v>
      </c>
      <c r="BV1764" s="1" t="s">
        <v>260</v>
      </c>
      <c r="BW1764">
        <v>200</v>
      </c>
      <c r="BX1764" s="1" t="s">
        <v>8292</v>
      </c>
      <c r="BY1764">
        <v>4800</v>
      </c>
      <c r="BZ1764">
        <v>960000</v>
      </c>
      <c r="CA1764">
        <v>0.25</v>
      </c>
      <c r="CB1764">
        <v>3600</v>
      </c>
      <c r="CC1764">
        <v>720000</v>
      </c>
      <c r="CD1764">
        <v>0.1</v>
      </c>
      <c r="CE1764">
        <v>72000</v>
      </c>
      <c r="CF1764">
        <v>0.1</v>
      </c>
      <c r="CG1764">
        <v>7200</v>
      </c>
      <c r="CH1764">
        <v>64800</v>
      </c>
      <c r="CI1764">
        <v>648000</v>
      </c>
      <c r="CJ1764">
        <v>712800</v>
      </c>
      <c r="CK1764">
        <v>3564</v>
      </c>
    </row>
    <row r="1765" spans="62:89" x14ac:dyDescent="0.25">
      <c r="BJ1765" s="1" t="s">
        <v>3650</v>
      </c>
      <c r="BK1765" s="1" t="s">
        <v>3651</v>
      </c>
      <c r="BL1765" s="1" t="str">
        <f>VLOOKUP(BK1765,INVENTARIOHABITTA[#All],8,FALSE)</f>
        <v>PREMIUM A</v>
      </c>
      <c r="BO1765" s="1" t="s">
        <v>4776</v>
      </c>
      <c r="BP1765" s="1" t="s">
        <v>9359</v>
      </c>
      <c r="BQ1765" s="1" t="s">
        <v>7638</v>
      </c>
      <c r="BR1765" s="1" t="s">
        <v>7760</v>
      </c>
      <c r="BS1765" s="1" t="s">
        <v>25</v>
      </c>
      <c r="BT1765">
        <v>30</v>
      </c>
      <c r="BU1765" s="1" t="s">
        <v>7</v>
      </c>
      <c r="BV1765" s="1" t="s">
        <v>260</v>
      </c>
      <c r="BW1765">
        <v>200</v>
      </c>
      <c r="BX1765" s="1" t="s">
        <v>8292</v>
      </c>
      <c r="BY1765">
        <v>4800</v>
      </c>
      <c r="BZ1765">
        <v>960000</v>
      </c>
      <c r="CA1765">
        <v>0.25</v>
      </c>
      <c r="CB1765">
        <v>3600</v>
      </c>
      <c r="CC1765">
        <v>720000</v>
      </c>
      <c r="CD1765">
        <v>0.1</v>
      </c>
      <c r="CE1765">
        <v>72000</v>
      </c>
      <c r="CF1765">
        <v>0.1</v>
      </c>
      <c r="CG1765">
        <v>7200</v>
      </c>
      <c r="CH1765">
        <v>64800</v>
      </c>
      <c r="CI1765">
        <v>648000</v>
      </c>
      <c r="CJ1765">
        <v>712800</v>
      </c>
      <c r="CK1765">
        <v>3564</v>
      </c>
    </row>
    <row r="1766" spans="62:89" x14ac:dyDescent="0.25">
      <c r="BJ1766" s="1" t="s">
        <v>3652</v>
      </c>
      <c r="BK1766" s="1" t="s">
        <v>3653</v>
      </c>
      <c r="BL1766" s="1" t="str">
        <f>VLOOKUP(BK1766,INVENTARIOHABITTA[#All],8,FALSE)</f>
        <v xml:space="preserve">ESTANDAR A </v>
      </c>
      <c r="BO1766" s="1" t="s">
        <v>4778</v>
      </c>
      <c r="BP1766" s="1" t="s">
        <v>9360</v>
      </c>
      <c r="BQ1766" s="1" t="s">
        <v>7638</v>
      </c>
      <c r="BR1766" s="1" t="s">
        <v>7760</v>
      </c>
      <c r="BS1766" s="1" t="s">
        <v>25</v>
      </c>
      <c r="BT1766">
        <v>31</v>
      </c>
      <c r="BU1766" s="1" t="s">
        <v>7</v>
      </c>
      <c r="BV1766" s="1" t="s">
        <v>260</v>
      </c>
      <c r="BW1766">
        <v>200</v>
      </c>
      <c r="BX1766" s="1" t="s">
        <v>8292</v>
      </c>
      <c r="BY1766">
        <v>4800</v>
      </c>
      <c r="BZ1766">
        <v>960000</v>
      </c>
      <c r="CA1766">
        <v>0.25</v>
      </c>
      <c r="CB1766">
        <v>3600</v>
      </c>
      <c r="CC1766">
        <v>720000</v>
      </c>
      <c r="CD1766">
        <v>0.1</v>
      </c>
      <c r="CE1766">
        <v>72000</v>
      </c>
      <c r="CF1766">
        <v>0.1</v>
      </c>
      <c r="CG1766">
        <v>7200</v>
      </c>
      <c r="CH1766">
        <v>64800</v>
      </c>
      <c r="CI1766">
        <v>648000</v>
      </c>
      <c r="CJ1766">
        <v>712800</v>
      </c>
      <c r="CK1766">
        <v>3564</v>
      </c>
    </row>
    <row r="1767" spans="62:89" x14ac:dyDescent="0.25">
      <c r="BJ1767" s="1" t="s">
        <v>3654</v>
      </c>
      <c r="BK1767" s="1" t="s">
        <v>3655</v>
      </c>
      <c r="BL1767" s="1" t="str">
        <f>VLOOKUP(BK1767,INVENTARIOHABITTA[#All],8,FALSE)</f>
        <v xml:space="preserve">ESTANDAR A </v>
      </c>
      <c r="BO1767" s="1" t="s">
        <v>4780</v>
      </c>
      <c r="BP1767" s="1" t="s">
        <v>9361</v>
      </c>
      <c r="BQ1767" s="1" t="s">
        <v>7638</v>
      </c>
      <c r="BR1767" s="1" t="s">
        <v>7760</v>
      </c>
      <c r="BS1767" s="1" t="s">
        <v>25</v>
      </c>
      <c r="BT1767">
        <v>32</v>
      </c>
      <c r="BU1767" s="1" t="s">
        <v>7</v>
      </c>
      <c r="BV1767" s="1" t="s">
        <v>171</v>
      </c>
      <c r="BW1767">
        <v>200</v>
      </c>
      <c r="BX1767" s="1" t="s">
        <v>7642</v>
      </c>
      <c r="BY1767">
        <v>6200</v>
      </c>
      <c r="BZ1767">
        <v>1240000</v>
      </c>
      <c r="CA1767">
        <v>0.25</v>
      </c>
      <c r="CB1767">
        <v>4650</v>
      </c>
      <c r="CC1767">
        <v>930000</v>
      </c>
      <c r="CD1767">
        <v>0.1</v>
      </c>
      <c r="CE1767">
        <v>93000</v>
      </c>
      <c r="CF1767">
        <v>0.1</v>
      </c>
      <c r="CG1767">
        <v>9300</v>
      </c>
      <c r="CH1767">
        <v>83700</v>
      </c>
      <c r="CI1767">
        <v>837000</v>
      </c>
      <c r="CJ1767">
        <v>920700</v>
      </c>
      <c r="CK1767">
        <v>4603.5</v>
      </c>
    </row>
    <row r="1768" spans="62:89" x14ac:dyDescent="0.25">
      <c r="BJ1768" s="1" t="s">
        <v>3656</v>
      </c>
      <c r="BK1768" s="1" t="s">
        <v>3657</v>
      </c>
      <c r="BL1768" s="1" t="str">
        <f>VLOOKUP(BK1768,INVENTARIOHABITTA[#All],8,FALSE)</f>
        <v xml:space="preserve">ESTANDAR A </v>
      </c>
      <c r="BP1768" s="1" t="s">
        <v>9361</v>
      </c>
      <c r="BQ1768" s="1" t="s">
        <v>7638</v>
      </c>
      <c r="BR1768" s="1" t="s">
        <v>7760</v>
      </c>
      <c r="BS1768" s="1" t="s">
        <v>25</v>
      </c>
      <c r="BT1768">
        <v>32</v>
      </c>
      <c r="BU1768" s="1" t="s">
        <v>7</v>
      </c>
      <c r="BV1768" s="1" t="s">
        <v>171</v>
      </c>
      <c r="BW1768">
        <v>200</v>
      </c>
      <c r="BX1768" s="1" t="s">
        <v>8292</v>
      </c>
      <c r="BY1768">
        <v>5029</v>
      </c>
      <c r="BZ1768">
        <v>1005800</v>
      </c>
      <c r="CA1768">
        <v>0.25</v>
      </c>
      <c r="CB1768">
        <v>3771.75</v>
      </c>
      <c r="CC1768">
        <v>754350</v>
      </c>
      <c r="CD1768">
        <v>0.1</v>
      </c>
      <c r="CE1768">
        <v>75435</v>
      </c>
      <c r="CF1768">
        <v>0.1</v>
      </c>
      <c r="CG1768">
        <v>7543.5</v>
      </c>
      <c r="CH1768">
        <v>67891.5</v>
      </c>
      <c r="CI1768">
        <v>678915</v>
      </c>
      <c r="CJ1768">
        <v>746806.5</v>
      </c>
      <c r="CK1768">
        <v>3734.0324999999998</v>
      </c>
    </row>
    <row r="1769" spans="62:89" x14ac:dyDescent="0.25">
      <c r="BJ1769" s="1" t="s">
        <v>3658</v>
      </c>
      <c r="BK1769" s="1" t="s">
        <v>3659</v>
      </c>
      <c r="BL1769" s="1" t="str">
        <f>VLOOKUP(BK1769,INVENTARIOHABITTA[#All],8,FALSE)</f>
        <v xml:space="preserve">ESTANDAR A </v>
      </c>
      <c r="BO1769" s="1" t="s">
        <v>4782</v>
      </c>
      <c r="BP1769" s="1" t="s">
        <v>9362</v>
      </c>
      <c r="BQ1769" s="1" t="s">
        <v>7638</v>
      </c>
      <c r="BR1769" s="1" t="s">
        <v>7760</v>
      </c>
      <c r="BS1769" s="1" t="s">
        <v>25</v>
      </c>
      <c r="BT1769">
        <v>33</v>
      </c>
      <c r="BU1769" s="1" t="s">
        <v>7</v>
      </c>
      <c r="BV1769" s="1" t="s">
        <v>171</v>
      </c>
      <c r="BW1769">
        <v>200</v>
      </c>
      <c r="BX1769" s="1" t="s">
        <v>8292</v>
      </c>
      <c r="BY1769">
        <v>5029</v>
      </c>
      <c r="BZ1769">
        <v>1005800</v>
      </c>
      <c r="CA1769">
        <v>0.25</v>
      </c>
      <c r="CB1769">
        <v>3771.75</v>
      </c>
      <c r="CC1769">
        <v>754350</v>
      </c>
      <c r="CD1769">
        <v>0.1</v>
      </c>
      <c r="CE1769">
        <v>75435</v>
      </c>
      <c r="CF1769">
        <v>0.1</v>
      </c>
      <c r="CG1769">
        <v>7543.5</v>
      </c>
      <c r="CH1769">
        <v>67891.5</v>
      </c>
      <c r="CI1769">
        <v>678915</v>
      </c>
      <c r="CJ1769">
        <v>746806.5</v>
      </c>
      <c r="CK1769">
        <v>3734.0324999999998</v>
      </c>
    </row>
    <row r="1770" spans="62:89" x14ac:dyDescent="0.25">
      <c r="BJ1770" s="1" t="s">
        <v>3660</v>
      </c>
      <c r="BK1770" s="1" t="s">
        <v>3661</v>
      </c>
      <c r="BL1770" s="1" t="str">
        <f>VLOOKUP(BK1770,INVENTARIOHABITTA[#All],8,FALSE)</f>
        <v xml:space="preserve">ESTANDAR A </v>
      </c>
      <c r="BO1770" s="1" t="s">
        <v>4784</v>
      </c>
      <c r="BP1770" s="1" t="s">
        <v>9363</v>
      </c>
      <c r="BQ1770" s="1" t="s">
        <v>7638</v>
      </c>
      <c r="BR1770" s="1" t="s">
        <v>7760</v>
      </c>
      <c r="BS1770" s="1" t="s">
        <v>25</v>
      </c>
      <c r="BT1770">
        <v>34</v>
      </c>
      <c r="BU1770" s="1" t="s">
        <v>7</v>
      </c>
      <c r="BV1770" s="1" t="s">
        <v>171</v>
      </c>
      <c r="BW1770">
        <v>200</v>
      </c>
      <c r="BX1770" s="1" t="s">
        <v>8496</v>
      </c>
      <c r="BY1770">
        <v>5290</v>
      </c>
      <c r="BZ1770">
        <v>1058000</v>
      </c>
      <c r="CA1770">
        <v>0.27</v>
      </c>
      <c r="CB1770">
        <v>3861.7</v>
      </c>
      <c r="CC1770">
        <v>772340</v>
      </c>
      <c r="CD1770">
        <v>0.1</v>
      </c>
      <c r="CE1770">
        <v>77234</v>
      </c>
      <c r="CF1770">
        <v>0.19</v>
      </c>
      <c r="CG1770">
        <v>14674.460000000001</v>
      </c>
      <c r="CH1770">
        <v>62559.54</v>
      </c>
      <c r="CI1770">
        <v>695106</v>
      </c>
      <c r="CJ1770">
        <v>757665.54</v>
      </c>
      <c r="CK1770">
        <v>3788.3277000000003</v>
      </c>
    </row>
    <row r="1771" spans="62:89" x14ac:dyDescent="0.25">
      <c r="BJ1771" s="1" t="s">
        <v>3662</v>
      </c>
      <c r="BK1771" s="1" t="s">
        <v>3663</v>
      </c>
      <c r="BL1771" s="1" t="str">
        <f>VLOOKUP(BK1771,INVENTARIOHABITTA[#All],8,FALSE)</f>
        <v xml:space="preserve">ESTANDAR A </v>
      </c>
      <c r="BO1771" s="1" t="s">
        <v>4786</v>
      </c>
      <c r="BP1771" s="1" t="s">
        <v>9364</v>
      </c>
      <c r="BQ1771" s="1" t="s">
        <v>7638</v>
      </c>
      <c r="BR1771" s="1" t="s">
        <v>7760</v>
      </c>
      <c r="BS1771" s="1" t="s">
        <v>25</v>
      </c>
      <c r="BT1771">
        <v>35</v>
      </c>
      <c r="BU1771" s="1" t="s">
        <v>7</v>
      </c>
      <c r="BV1771" s="1" t="s">
        <v>171</v>
      </c>
      <c r="BW1771">
        <v>225</v>
      </c>
      <c r="BX1771" s="1" t="s">
        <v>8292</v>
      </c>
      <c r="BY1771">
        <v>5029</v>
      </c>
      <c r="BZ1771">
        <v>1131525</v>
      </c>
      <c r="CA1771">
        <v>0.25</v>
      </c>
      <c r="CB1771">
        <v>3771.75</v>
      </c>
      <c r="CC1771">
        <v>848643.75</v>
      </c>
      <c r="CD1771">
        <v>0.1</v>
      </c>
      <c r="CE1771">
        <v>84864.375</v>
      </c>
      <c r="CF1771">
        <v>0.1</v>
      </c>
      <c r="CG1771">
        <v>8486.4375</v>
      </c>
      <c r="CH1771">
        <v>76377.9375</v>
      </c>
      <c r="CI1771">
        <v>763779.36499999999</v>
      </c>
      <c r="CJ1771">
        <v>840157.30249999999</v>
      </c>
      <c r="CK1771">
        <v>3734.0324555555553</v>
      </c>
    </row>
    <row r="1772" spans="62:89" x14ac:dyDescent="0.25">
      <c r="BJ1772" s="1" t="s">
        <v>3664</v>
      </c>
      <c r="BK1772" s="1" t="s">
        <v>3665</v>
      </c>
      <c r="BL1772" s="1" t="str">
        <f>VLOOKUP(BK1772,INVENTARIOHABITTA[#All],8,FALSE)</f>
        <v xml:space="preserve">ESTANDAR A </v>
      </c>
      <c r="BP1772" s="1" t="s">
        <v>9365</v>
      </c>
      <c r="BQ1772" s="1" t="s">
        <v>7638</v>
      </c>
      <c r="BR1772" s="1" t="s">
        <v>7760</v>
      </c>
      <c r="BS1772" s="1" t="s">
        <v>25</v>
      </c>
      <c r="BT1772">
        <v>36</v>
      </c>
      <c r="BU1772" s="1" t="s">
        <v>7</v>
      </c>
      <c r="BV1772" s="1" t="s">
        <v>171</v>
      </c>
      <c r="BW1772">
        <v>225</v>
      </c>
      <c r="BX1772" s="1" t="s">
        <v>8292</v>
      </c>
      <c r="BY1772">
        <v>5029</v>
      </c>
      <c r="BZ1772">
        <v>1131525</v>
      </c>
      <c r="CA1772">
        <v>0.25</v>
      </c>
      <c r="CB1772">
        <v>3771.75</v>
      </c>
      <c r="CC1772">
        <v>848643.75</v>
      </c>
      <c r="CD1772">
        <v>0.1</v>
      </c>
      <c r="CE1772">
        <v>84864.375</v>
      </c>
      <c r="CF1772">
        <v>0</v>
      </c>
      <c r="CG1772">
        <v>0</v>
      </c>
      <c r="CH1772">
        <v>84864.375</v>
      </c>
      <c r="CI1772">
        <v>763779.375</v>
      </c>
      <c r="CJ1772">
        <v>848643.75</v>
      </c>
      <c r="CK1772">
        <v>3771.75</v>
      </c>
    </row>
    <row r="1773" spans="62:89" x14ac:dyDescent="0.25">
      <c r="BJ1773" s="1" t="s">
        <v>3666</v>
      </c>
      <c r="BK1773" s="1" t="s">
        <v>3667</v>
      </c>
      <c r="BL1773" s="1" t="str">
        <f>VLOOKUP(BK1773,INVENTARIOHABITTA[#All],8,FALSE)</f>
        <v xml:space="preserve">ESTANDAR A </v>
      </c>
      <c r="BO1773" s="1" t="s">
        <v>4788</v>
      </c>
      <c r="BP1773" s="1" t="s">
        <v>9366</v>
      </c>
      <c r="BQ1773" s="1" t="s">
        <v>7638</v>
      </c>
      <c r="BR1773" s="1" t="s">
        <v>7760</v>
      </c>
      <c r="BS1773" s="1" t="s">
        <v>25</v>
      </c>
      <c r="BT1773" t="s">
        <v>7770</v>
      </c>
      <c r="BU1773" s="1" t="s">
        <v>7</v>
      </c>
      <c r="BV1773" s="1" t="s">
        <v>171</v>
      </c>
      <c r="BW1773">
        <v>225</v>
      </c>
      <c r="BX1773" s="1" t="s">
        <v>8292</v>
      </c>
      <c r="BY1773">
        <v>5029</v>
      </c>
      <c r="BZ1773">
        <v>1131525</v>
      </c>
      <c r="CA1773">
        <v>0.25</v>
      </c>
      <c r="CB1773">
        <v>3771.75</v>
      </c>
      <c r="CC1773">
        <v>848643.75</v>
      </c>
      <c r="CD1773">
        <v>0.1</v>
      </c>
      <c r="CE1773">
        <v>84864.375</v>
      </c>
      <c r="CF1773">
        <v>0</v>
      </c>
      <c r="CG1773">
        <v>0</v>
      </c>
      <c r="CH1773">
        <v>84864.375</v>
      </c>
      <c r="CI1773">
        <v>763779.375</v>
      </c>
      <c r="CJ1773">
        <v>848643.75</v>
      </c>
      <c r="CK1773">
        <v>3771.75</v>
      </c>
    </row>
    <row r="1774" spans="62:89" x14ac:dyDescent="0.25">
      <c r="BJ1774" s="1" t="s">
        <v>3668</v>
      </c>
      <c r="BK1774" s="1" t="s">
        <v>3669</v>
      </c>
      <c r="BL1774" s="1" t="str">
        <f>VLOOKUP(BK1774,INVENTARIOHABITTA[#All],8,FALSE)</f>
        <v xml:space="preserve">ESTANDAR A </v>
      </c>
      <c r="BP1774" s="1" t="s">
        <v>9367</v>
      </c>
      <c r="BQ1774" s="1" t="s">
        <v>7638</v>
      </c>
      <c r="BR1774" s="1" t="s">
        <v>7760</v>
      </c>
      <c r="BS1774" s="1" t="s">
        <v>25</v>
      </c>
      <c r="BT1774">
        <v>37</v>
      </c>
      <c r="BU1774" s="1" t="s">
        <v>7</v>
      </c>
      <c r="BV1774" s="1" t="s">
        <v>260</v>
      </c>
      <c r="BW1774">
        <v>225</v>
      </c>
      <c r="BX1774" s="1" t="s">
        <v>8292</v>
      </c>
      <c r="BY1774">
        <v>4800</v>
      </c>
      <c r="BZ1774">
        <v>1080000</v>
      </c>
      <c r="CA1774">
        <v>0.2</v>
      </c>
      <c r="CB1774">
        <v>3840</v>
      </c>
      <c r="CC1774">
        <v>864000</v>
      </c>
      <c r="CD1774">
        <v>0.1</v>
      </c>
      <c r="CE1774">
        <v>86400</v>
      </c>
      <c r="CF1774">
        <v>0.1</v>
      </c>
      <c r="CG1774">
        <v>8640</v>
      </c>
      <c r="CH1774">
        <v>77760</v>
      </c>
      <c r="CI1774">
        <v>777600</v>
      </c>
      <c r="CJ1774">
        <v>855360</v>
      </c>
      <c r="CK1774">
        <v>3801.6</v>
      </c>
    </row>
    <row r="1775" spans="62:89" x14ac:dyDescent="0.25">
      <c r="BJ1775" s="1" t="s">
        <v>3670</v>
      </c>
      <c r="BK1775" s="1" t="s">
        <v>3671</v>
      </c>
      <c r="BL1775" s="1" t="str">
        <f>VLOOKUP(BK1775,INVENTARIOHABITTA[#All],8,FALSE)</f>
        <v xml:space="preserve">ESTANDAR A </v>
      </c>
      <c r="BO1775" s="1" t="s">
        <v>4790</v>
      </c>
      <c r="BP1775" s="1" t="s">
        <v>9368</v>
      </c>
      <c r="BQ1775" s="1" t="s">
        <v>7638</v>
      </c>
      <c r="BR1775" s="1" t="s">
        <v>7760</v>
      </c>
      <c r="BS1775" s="1" t="s">
        <v>25</v>
      </c>
      <c r="BT1775" t="s">
        <v>8674</v>
      </c>
      <c r="BU1775" s="1" t="s">
        <v>7</v>
      </c>
      <c r="BV1775" s="1" t="s">
        <v>260</v>
      </c>
      <c r="BW1775">
        <v>220</v>
      </c>
      <c r="BX1775" s="1" t="s">
        <v>8292</v>
      </c>
      <c r="BY1775">
        <v>3801.6</v>
      </c>
      <c r="BZ1775">
        <v>836352</v>
      </c>
      <c r="CA1775">
        <v>0</v>
      </c>
      <c r="CB1775">
        <v>3801.6</v>
      </c>
      <c r="CC1775">
        <v>836352</v>
      </c>
      <c r="CD1775">
        <v>0.22727272727272727</v>
      </c>
      <c r="CE1775">
        <v>190080</v>
      </c>
      <c r="CF1775">
        <v>0</v>
      </c>
      <c r="CG1775">
        <v>0</v>
      </c>
      <c r="CH1775">
        <v>190080</v>
      </c>
      <c r="CI1775">
        <v>646272</v>
      </c>
      <c r="CJ1775">
        <v>836352</v>
      </c>
      <c r="CK1775">
        <v>3801.6</v>
      </c>
    </row>
    <row r="1776" spans="62:89" x14ac:dyDescent="0.25">
      <c r="BJ1776" s="1" t="s">
        <v>3672</v>
      </c>
      <c r="BK1776" s="1" t="s">
        <v>3673</v>
      </c>
      <c r="BL1776" s="1" t="str">
        <f>VLOOKUP(BK1776,INVENTARIOHABITTA[#All],8,FALSE)</f>
        <v xml:space="preserve">ESTANDAR A </v>
      </c>
      <c r="BP1776" s="1" t="s">
        <v>9369</v>
      </c>
      <c r="BQ1776" s="1" t="s">
        <v>7638</v>
      </c>
      <c r="BR1776" s="1" t="s">
        <v>7760</v>
      </c>
      <c r="BS1776" s="1" t="s">
        <v>25</v>
      </c>
      <c r="BT1776">
        <v>38</v>
      </c>
      <c r="BU1776" s="1" t="s">
        <v>7</v>
      </c>
      <c r="BV1776" s="1" t="s">
        <v>260</v>
      </c>
      <c r="BW1776">
        <v>225</v>
      </c>
      <c r="BX1776" s="1" t="s">
        <v>8292</v>
      </c>
      <c r="BY1776">
        <v>4800</v>
      </c>
      <c r="BZ1776">
        <v>1080000</v>
      </c>
      <c r="CA1776">
        <v>0.23</v>
      </c>
      <c r="CB1776">
        <v>3696</v>
      </c>
      <c r="CC1776">
        <v>831600</v>
      </c>
      <c r="CD1776">
        <v>0.1</v>
      </c>
      <c r="CE1776">
        <v>83160</v>
      </c>
      <c r="CF1776">
        <v>0.1</v>
      </c>
      <c r="CG1776">
        <v>8316</v>
      </c>
      <c r="CH1776">
        <v>74844</v>
      </c>
      <c r="CI1776">
        <v>748440</v>
      </c>
      <c r="CJ1776">
        <v>823284</v>
      </c>
      <c r="CK1776">
        <v>3659.04</v>
      </c>
    </row>
    <row r="1777" spans="62:89" x14ac:dyDescent="0.25">
      <c r="BJ1777" s="1" t="s">
        <v>3674</v>
      </c>
      <c r="BK1777" s="1" t="s">
        <v>3675</v>
      </c>
      <c r="BL1777" s="1" t="str">
        <f>VLOOKUP(BK1777,INVENTARIOHABITTA[#All],8,FALSE)</f>
        <v xml:space="preserve">ESTANDAR A </v>
      </c>
      <c r="BO1777" s="1" t="s">
        <v>4792</v>
      </c>
      <c r="BP1777" s="1" t="s">
        <v>9370</v>
      </c>
      <c r="BQ1777" s="1" t="s">
        <v>7638</v>
      </c>
      <c r="BR1777" s="1" t="s">
        <v>7760</v>
      </c>
      <c r="BS1777" s="1" t="s">
        <v>25</v>
      </c>
      <c r="BT1777" t="s">
        <v>7777</v>
      </c>
      <c r="BU1777" s="1" t="s">
        <v>7</v>
      </c>
      <c r="BV1777" s="1" t="s">
        <v>260</v>
      </c>
      <c r="BW1777">
        <v>200</v>
      </c>
      <c r="BX1777" s="1" t="s">
        <v>8292</v>
      </c>
      <c r="BY1777">
        <v>3659.04</v>
      </c>
      <c r="BZ1777">
        <v>731808</v>
      </c>
      <c r="CA1777">
        <v>0</v>
      </c>
      <c r="CB1777">
        <v>3659.04</v>
      </c>
      <c r="CC1777">
        <v>731808</v>
      </c>
      <c r="CD1777">
        <v>0.26452293497748042</v>
      </c>
      <c r="CE1777">
        <v>193580</v>
      </c>
      <c r="CF1777">
        <v>0</v>
      </c>
      <c r="CG1777">
        <v>0</v>
      </c>
      <c r="CH1777">
        <v>193580</v>
      </c>
      <c r="CI1777">
        <v>538228</v>
      </c>
      <c r="CJ1777">
        <v>731808</v>
      </c>
      <c r="CK1777">
        <v>3659.04</v>
      </c>
    </row>
    <row r="1778" spans="62:89" x14ac:dyDescent="0.25">
      <c r="BJ1778" s="1" t="s">
        <v>3676</v>
      </c>
      <c r="BK1778" s="1" t="s">
        <v>3677</v>
      </c>
      <c r="BL1778" s="1" t="str">
        <f>VLOOKUP(BK1778,INVENTARIOHABITTA[#All],8,FALSE)</f>
        <v xml:space="preserve">ESTANDAR A </v>
      </c>
      <c r="BO1778" s="1" t="s">
        <v>4794</v>
      </c>
      <c r="BP1778" s="1" t="s">
        <v>9371</v>
      </c>
      <c r="BQ1778" s="1" t="s">
        <v>7638</v>
      </c>
      <c r="BR1778" s="1" t="s">
        <v>7760</v>
      </c>
      <c r="BS1778" s="1" t="s">
        <v>25</v>
      </c>
      <c r="BT1778">
        <v>39</v>
      </c>
      <c r="BU1778" s="1" t="s">
        <v>7</v>
      </c>
      <c r="BV1778" s="1" t="s">
        <v>171</v>
      </c>
      <c r="BW1778">
        <v>243.25</v>
      </c>
      <c r="BX1778" s="1" t="s">
        <v>8292</v>
      </c>
      <c r="BY1778">
        <v>5029</v>
      </c>
      <c r="BZ1778">
        <v>1223304.25</v>
      </c>
      <c r="CA1778">
        <v>0.25</v>
      </c>
      <c r="CB1778">
        <v>3771.75</v>
      </c>
      <c r="CC1778">
        <v>917478.1875</v>
      </c>
      <c r="CD1778">
        <v>0.1</v>
      </c>
      <c r="CE1778">
        <v>91747.818750000006</v>
      </c>
      <c r="CF1778">
        <v>0.1</v>
      </c>
      <c r="CG1778">
        <v>9174.7818750000006</v>
      </c>
      <c r="CH1778">
        <v>82573.036875000005</v>
      </c>
      <c r="CI1778">
        <v>825730.36875000002</v>
      </c>
      <c r="CJ1778">
        <v>908303.40562500001</v>
      </c>
      <c r="CK1778">
        <v>3734.0325000000003</v>
      </c>
    </row>
    <row r="1779" spans="62:89" x14ac:dyDescent="0.25">
      <c r="BJ1779" s="1" t="s">
        <v>3678</v>
      </c>
      <c r="BK1779" s="1" t="s">
        <v>3679</v>
      </c>
      <c r="BL1779" s="1" t="str">
        <f>VLOOKUP(BK1779,INVENTARIOHABITTA[#All],8,FALSE)</f>
        <v xml:space="preserve">ESTANDAR A </v>
      </c>
      <c r="BP1779" s="1" t="s">
        <v>9371</v>
      </c>
      <c r="BQ1779" s="1" t="s">
        <v>7638</v>
      </c>
      <c r="BR1779" s="1" t="s">
        <v>7760</v>
      </c>
      <c r="BS1779" s="1" t="s">
        <v>25</v>
      </c>
      <c r="BT1779">
        <v>39</v>
      </c>
      <c r="BU1779" s="1" t="s">
        <v>7</v>
      </c>
      <c r="BV1779" s="1" t="s">
        <v>171</v>
      </c>
      <c r="BW1779">
        <v>243.25</v>
      </c>
      <c r="BX1779" s="1" t="s">
        <v>8292</v>
      </c>
      <c r="BY1779">
        <v>5029</v>
      </c>
      <c r="BZ1779">
        <v>1223304.25</v>
      </c>
      <c r="CA1779">
        <v>0.2</v>
      </c>
      <c r="CB1779">
        <v>4023.2</v>
      </c>
      <c r="CC1779">
        <v>978643.39999999991</v>
      </c>
      <c r="CD1779">
        <v>0.1</v>
      </c>
      <c r="CE1779">
        <v>97864.34</v>
      </c>
      <c r="CF1779">
        <v>0.1</v>
      </c>
      <c r="CG1779">
        <v>9786.4339999999993</v>
      </c>
      <c r="CH1779">
        <v>88077.906000000003</v>
      </c>
      <c r="CI1779">
        <v>880779.05999999994</v>
      </c>
      <c r="CJ1779">
        <v>968856.9659999999</v>
      </c>
      <c r="CK1779">
        <v>3982.9679999999994</v>
      </c>
    </row>
    <row r="1780" spans="62:89" x14ac:dyDescent="0.25">
      <c r="BJ1780" s="1" t="s">
        <v>3680</v>
      </c>
      <c r="BK1780" s="1" t="s">
        <v>3681</v>
      </c>
      <c r="BL1780" s="1" t="str">
        <f>VLOOKUP(BK1780,INVENTARIOHABITTA[#All],8,FALSE)</f>
        <v xml:space="preserve">ESTANDAR A </v>
      </c>
      <c r="BO1780" s="1" t="s">
        <v>4796</v>
      </c>
      <c r="BP1780" s="1" t="s">
        <v>9372</v>
      </c>
      <c r="BQ1780" s="1" t="s">
        <v>7638</v>
      </c>
      <c r="BR1780" s="1" t="s">
        <v>7760</v>
      </c>
      <c r="BS1780" s="1" t="s">
        <v>25</v>
      </c>
      <c r="BT1780">
        <v>40</v>
      </c>
      <c r="BU1780" s="1" t="s">
        <v>7</v>
      </c>
      <c r="BV1780" s="1" t="s">
        <v>171</v>
      </c>
      <c r="BW1780">
        <v>290.41000000000003</v>
      </c>
      <c r="BX1780" s="1" t="s">
        <v>8292</v>
      </c>
      <c r="BY1780">
        <v>5029</v>
      </c>
      <c r="BZ1780">
        <v>1460471.8900000001</v>
      </c>
      <c r="CA1780">
        <v>0.2</v>
      </c>
      <c r="CB1780">
        <v>4023.2</v>
      </c>
      <c r="CC1780">
        <v>1168377.5120000001</v>
      </c>
      <c r="CD1780">
        <v>0.1</v>
      </c>
      <c r="CE1780">
        <v>116837.75120000001</v>
      </c>
      <c r="CF1780">
        <v>0.1</v>
      </c>
      <c r="CG1780">
        <v>11683.775120000002</v>
      </c>
      <c r="CH1780">
        <v>105153.97608000001</v>
      </c>
      <c r="CI1780">
        <v>1051539.7608</v>
      </c>
      <c r="CJ1780">
        <v>1156693.73688</v>
      </c>
      <c r="CK1780">
        <v>3982.9679999999994</v>
      </c>
    </row>
    <row r="1781" spans="62:89" x14ac:dyDescent="0.25">
      <c r="BJ1781" s="1" t="s">
        <v>3682</v>
      </c>
      <c r="BK1781" s="1" t="s">
        <v>3683</v>
      </c>
      <c r="BL1781" s="1" t="str">
        <f>VLOOKUP(BK1781,INVENTARIOHABITTA[#All],8,FALSE)</f>
        <v xml:space="preserve">ESTANDAR A </v>
      </c>
      <c r="BO1781" s="1" t="s">
        <v>4798</v>
      </c>
      <c r="BP1781" s="1" t="s">
        <v>9373</v>
      </c>
      <c r="BQ1781" s="1" t="s">
        <v>7638</v>
      </c>
      <c r="BR1781" s="1" t="s">
        <v>7760</v>
      </c>
      <c r="BS1781" s="1" t="s">
        <v>25</v>
      </c>
      <c r="BT1781">
        <v>41</v>
      </c>
      <c r="BU1781" s="1" t="s">
        <v>7</v>
      </c>
      <c r="BV1781" s="1" t="s">
        <v>171</v>
      </c>
      <c r="BW1781">
        <v>248.98</v>
      </c>
      <c r="BX1781" s="1" t="s">
        <v>8496</v>
      </c>
      <c r="BY1781">
        <v>5290</v>
      </c>
      <c r="BZ1781">
        <v>1317104.2</v>
      </c>
      <c r="CA1781">
        <v>0.27</v>
      </c>
      <c r="CB1781">
        <v>3861.7</v>
      </c>
      <c r="CC1781">
        <v>961486.06599999988</v>
      </c>
      <c r="CD1781">
        <v>0.1</v>
      </c>
      <c r="CE1781">
        <v>96148.606599999999</v>
      </c>
      <c r="CF1781">
        <v>0.19</v>
      </c>
      <c r="CG1781">
        <v>18268.235253999999</v>
      </c>
      <c r="CH1781">
        <v>77880.371346</v>
      </c>
      <c r="CI1781">
        <v>865337.45939999982</v>
      </c>
      <c r="CJ1781">
        <v>943217.83074599982</v>
      </c>
      <c r="CK1781">
        <v>3788.3276999999994</v>
      </c>
    </row>
    <row r="1782" spans="62:89" x14ac:dyDescent="0.25">
      <c r="BJ1782" s="1" t="s">
        <v>3684</v>
      </c>
      <c r="BK1782" s="1" t="s">
        <v>3685</v>
      </c>
      <c r="BL1782" s="1" t="str">
        <f>VLOOKUP(BK1782,INVENTARIOHABITTA[#All],8,FALSE)</f>
        <v>PREMIUM A</v>
      </c>
      <c r="BO1782" s="1" t="s">
        <v>4800</v>
      </c>
      <c r="BP1782" s="1" t="s">
        <v>9374</v>
      </c>
      <c r="BQ1782" s="1" t="s">
        <v>7638</v>
      </c>
      <c r="BR1782" s="1" t="s">
        <v>7760</v>
      </c>
      <c r="BS1782" s="1" t="s">
        <v>25</v>
      </c>
      <c r="BT1782">
        <v>42</v>
      </c>
      <c r="BU1782" s="1" t="s">
        <v>7</v>
      </c>
      <c r="BV1782" s="1" t="s">
        <v>171</v>
      </c>
      <c r="BW1782">
        <v>248.98</v>
      </c>
      <c r="BX1782" s="1" t="s">
        <v>8292</v>
      </c>
      <c r="BY1782">
        <v>5029</v>
      </c>
      <c r="BZ1782">
        <v>1252120.42</v>
      </c>
      <c r="CA1782">
        <v>0.2</v>
      </c>
      <c r="CB1782">
        <v>4023.2</v>
      </c>
      <c r="CC1782">
        <v>1001696.3359999999</v>
      </c>
      <c r="CD1782">
        <v>0.1</v>
      </c>
      <c r="CE1782">
        <v>100169.6336</v>
      </c>
      <c r="CF1782">
        <v>0.10000000000000002</v>
      </c>
      <c r="CG1782">
        <v>10016.963360000002</v>
      </c>
      <c r="CH1782">
        <v>90152.670240000007</v>
      </c>
      <c r="CI1782">
        <v>901526.70239999983</v>
      </c>
      <c r="CJ1782">
        <v>991679.37263999984</v>
      </c>
      <c r="CK1782">
        <v>3982.9679999999994</v>
      </c>
    </row>
    <row r="1783" spans="62:89" x14ac:dyDescent="0.25">
      <c r="BJ1783" s="1" t="s">
        <v>3686</v>
      </c>
      <c r="BK1783" s="1" t="s">
        <v>3687</v>
      </c>
      <c r="BL1783" s="1" t="str">
        <f>VLOOKUP(BK1783,INVENTARIOHABITTA[#All],8,FALSE)</f>
        <v>PREMIUM A</v>
      </c>
      <c r="BO1783" s="1" t="s">
        <v>4802</v>
      </c>
      <c r="BP1783" s="1" t="s">
        <v>9375</v>
      </c>
      <c r="BQ1783" s="1" t="s">
        <v>7638</v>
      </c>
      <c r="BR1783" s="1" t="s">
        <v>7760</v>
      </c>
      <c r="BS1783" s="1" t="s">
        <v>25</v>
      </c>
      <c r="BT1783">
        <v>43</v>
      </c>
      <c r="BU1783" s="1" t="s">
        <v>7</v>
      </c>
      <c r="BV1783" s="1" t="s">
        <v>171</v>
      </c>
      <c r="BW1783">
        <v>248.98</v>
      </c>
      <c r="BX1783" s="1" t="s">
        <v>8496</v>
      </c>
      <c r="BY1783">
        <v>5290</v>
      </c>
      <c r="BZ1783">
        <v>1317104.2</v>
      </c>
      <c r="CA1783">
        <v>0.25</v>
      </c>
      <c r="CB1783">
        <v>3967.5</v>
      </c>
      <c r="CC1783">
        <v>987828.14999999991</v>
      </c>
      <c r="CD1783">
        <v>0.312</v>
      </c>
      <c r="CE1783">
        <v>308202.38279999996</v>
      </c>
      <c r="CF1783">
        <v>3.2051282051282055E-2</v>
      </c>
      <c r="CG1783">
        <v>9878.281500000001</v>
      </c>
      <c r="CH1783">
        <v>298324.10129999998</v>
      </c>
      <c r="CI1783">
        <v>679625.76719999989</v>
      </c>
      <c r="CJ1783">
        <v>977949.86849999987</v>
      </c>
      <c r="CK1783">
        <v>3927.8249999999998</v>
      </c>
    </row>
    <row r="1784" spans="62:89" x14ac:dyDescent="0.25">
      <c r="BJ1784" s="1" t="s">
        <v>3688</v>
      </c>
      <c r="BK1784" s="1" t="s">
        <v>3689</v>
      </c>
      <c r="BL1784" s="1" t="str">
        <f>VLOOKUP(BK1784,INVENTARIOHABITTA[#All],8,FALSE)</f>
        <v xml:space="preserve">ESTANDAR A </v>
      </c>
      <c r="BP1784" s="1" t="s">
        <v>9376</v>
      </c>
      <c r="BQ1784" s="1" t="s">
        <v>7638</v>
      </c>
      <c r="BR1784" s="1" t="s">
        <v>7760</v>
      </c>
      <c r="BS1784" s="1" t="s">
        <v>25</v>
      </c>
      <c r="BT1784">
        <v>44</v>
      </c>
      <c r="BU1784" s="1" t="s">
        <v>7</v>
      </c>
      <c r="BV1784" s="1" t="s">
        <v>171</v>
      </c>
      <c r="BW1784">
        <v>248.98</v>
      </c>
      <c r="BX1784" s="1" t="s">
        <v>8292</v>
      </c>
      <c r="BY1784">
        <v>5029</v>
      </c>
      <c r="BZ1784">
        <v>1252120.42</v>
      </c>
      <c r="CA1784">
        <v>0.25</v>
      </c>
      <c r="CB1784">
        <v>3771.75</v>
      </c>
      <c r="CC1784">
        <v>939090.31499999994</v>
      </c>
      <c r="CD1784">
        <v>0.1</v>
      </c>
      <c r="CE1784">
        <v>93909.031499999997</v>
      </c>
      <c r="CF1784">
        <v>0.1</v>
      </c>
      <c r="CG1784">
        <v>9390.9031500000001</v>
      </c>
      <c r="CH1784">
        <v>84518.128349999999</v>
      </c>
      <c r="CI1784">
        <v>845181.2834999999</v>
      </c>
      <c r="CJ1784">
        <v>929699.41184999992</v>
      </c>
      <c r="CK1784">
        <v>3734.0324999999998</v>
      </c>
    </row>
    <row r="1785" spans="62:89" x14ac:dyDescent="0.25">
      <c r="BJ1785" s="1" t="s">
        <v>3690</v>
      </c>
      <c r="BK1785" s="1" t="s">
        <v>3691</v>
      </c>
      <c r="BL1785" s="1" t="str">
        <f>VLOOKUP(BK1785,INVENTARIOHABITTA[#All],8,FALSE)</f>
        <v xml:space="preserve">ESTANDAR A </v>
      </c>
      <c r="BO1785" s="1" t="s">
        <v>4804</v>
      </c>
      <c r="BP1785" s="1" t="s">
        <v>9377</v>
      </c>
      <c r="BQ1785" s="1" t="s">
        <v>7638</v>
      </c>
      <c r="BR1785" s="1" t="s">
        <v>7760</v>
      </c>
      <c r="BS1785" s="1" t="s">
        <v>25</v>
      </c>
      <c r="BT1785" t="s">
        <v>8530</v>
      </c>
      <c r="BU1785" s="1" t="s">
        <v>7</v>
      </c>
      <c r="BV1785" s="1" t="s">
        <v>171</v>
      </c>
      <c r="BW1785">
        <v>248.31</v>
      </c>
      <c r="BX1785" s="1" t="s">
        <v>8292</v>
      </c>
      <c r="BY1785">
        <v>3734.0324999999998</v>
      </c>
      <c r="BZ1785">
        <v>927197.61007499998</v>
      </c>
      <c r="CA1785">
        <v>0</v>
      </c>
      <c r="CB1785">
        <v>3734.0324999999998</v>
      </c>
      <c r="CC1785">
        <v>927197.61007499998</v>
      </c>
      <c r="CD1785">
        <v>0</v>
      </c>
      <c r="CE1785">
        <v>197208.93</v>
      </c>
      <c r="CF1785">
        <v>0</v>
      </c>
      <c r="CG1785">
        <v>0</v>
      </c>
      <c r="CH1785">
        <v>197208.93</v>
      </c>
      <c r="CI1785">
        <v>729988.68007500004</v>
      </c>
      <c r="CJ1785">
        <v>927197.61007499998</v>
      </c>
      <c r="CK1785">
        <v>3734.0324999999998</v>
      </c>
    </row>
    <row r="1786" spans="62:89" x14ac:dyDescent="0.25">
      <c r="BJ1786" s="1" t="s">
        <v>3692</v>
      </c>
      <c r="BK1786" s="1" t="s">
        <v>3693</v>
      </c>
      <c r="BL1786" s="1" t="str">
        <f>VLOOKUP(BK1786,INVENTARIOHABITTA[#All],8,FALSE)</f>
        <v xml:space="preserve">ESTANDAR A </v>
      </c>
      <c r="BO1786" s="1" t="s">
        <v>4806</v>
      </c>
      <c r="BP1786" s="1" t="s">
        <v>9378</v>
      </c>
      <c r="BQ1786" s="1" t="s">
        <v>7638</v>
      </c>
      <c r="BR1786" s="1" t="s">
        <v>7760</v>
      </c>
      <c r="BS1786" s="1" t="s">
        <v>25</v>
      </c>
      <c r="BT1786">
        <v>45</v>
      </c>
      <c r="BU1786" s="1" t="s">
        <v>7</v>
      </c>
      <c r="BV1786" s="1" t="s">
        <v>171</v>
      </c>
      <c r="BW1786">
        <v>249.22</v>
      </c>
      <c r="BX1786" s="1" t="s">
        <v>8292</v>
      </c>
      <c r="BY1786">
        <v>5029</v>
      </c>
      <c r="BZ1786">
        <v>1253327.3799999999</v>
      </c>
      <c r="CA1786">
        <v>0.2</v>
      </c>
      <c r="CB1786">
        <v>4023.2</v>
      </c>
      <c r="CC1786">
        <v>1002661.904</v>
      </c>
      <c r="CD1786">
        <v>0.1</v>
      </c>
      <c r="CE1786">
        <v>100266.19040000001</v>
      </c>
      <c r="CF1786">
        <v>0.1</v>
      </c>
      <c r="CG1786">
        <v>10026.619040000001</v>
      </c>
      <c r="CH1786">
        <v>90239.571360000002</v>
      </c>
      <c r="CI1786">
        <v>902395.71360000002</v>
      </c>
      <c r="CJ1786">
        <v>992635.28496000008</v>
      </c>
      <c r="CK1786">
        <v>3982.9680000000003</v>
      </c>
    </row>
    <row r="1787" spans="62:89" x14ac:dyDescent="0.25">
      <c r="BJ1787" s="1" t="s">
        <v>3694</v>
      </c>
      <c r="BK1787" s="1" t="s">
        <v>3695</v>
      </c>
      <c r="BL1787" s="1" t="str">
        <f>VLOOKUP(BK1787,INVENTARIOHABITTA[#All],8,FALSE)</f>
        <v xml:space="preserve">ESTANDAR A </v>
      </c>
      <c r="BO1787" s="1" t="s">
        <v>4808</v>
      </c>
      <c r="BP1787" s="1" t="s">
        <v>9379</v>
      </c>
      <c r="BQ1787" s="1" t="s">
        <v>7638</v>
      </c>
      <c r="BR1787" s="1" t="s">
        <v>7760</v>
      </c>
      <c r="BS1787" s="1" t="s">
        <v>25</v>
      </c>
      <c r="BT1787">
        <v>46</v>
      </c>
      <c r="BU1787" s="1" t="s">
        <v>7</v>
      </c>
      <c r="BV1787" s="1" t="s">
        <v>171</v>
      </c>
      <c r="BW1787">
        <v>200</v>
      </c>
      <c r="BX1787" s="1" t="s">
        <v>8292</v>
      </c>
      <c r="BY1787">
        <v>5029</v>
      </c>
      <c r="BZ1787">
        <v>1005800</v>
      </c>
      <c r="CA1787">
        <v>0.25</v>
      </c>
      <c r="CB1787">
        <v>3771.75</v>
      </c>
      <c r="CC1787">
        <v>754350</v>
      </c>
      <c r="CD1787">
        <v>0.1</v>
      </c>
      <c r="CE1787">
        <v>75435</v>
      </c>
      <c r="CF1787">
        <v>0.1</v>
      </c>
      <c r="CG1787">
        <v>7543.5</v>
      </c>
      <c r="CH1787">
        <v>67891.5</v>
      </c>
      <c r="CI1787">
        <v>678915</v>
      </c>
      <c r="CJ1787">
        <v>746806.5</v>
      </c>
      <c r="CK1787">
        <v>3734.0324999999998</v>
      </c>
    </row>
    <row r="1788" spans="62:89" x14ac:dyDescent="0.25">
      <c r="BJ1788" s="1" t="s">
        <v>3696</v>
      </c>
      <c r="BK1788" s="1" t="s">
        <v>3697</v>
      </c>
      <c r="BL1788" s="1" t="str">
        <f>VLOOKUP(BK1788,INVENTARIOHABITTA[#All],8,FALSE)</f>
        <v xml:space="preserve">ESTANDAR A </v>
      </c>
      <c r="BO1788" s="1" t="s">
        <v>4810</v>
      </c>
      <c r="BP1788" s="1" t="s">
        <v>9380</v>
      </c>
      <c r="BQ1788" s="1" t="s">
        <v>7638</v>
      </c>
      <c r="BR1788" s="1" t="s">
        <v>7760</v>
      </c>
      <c r="BS1788" s="1" t="s">
        <v>25</v>
      </c>
      <c r="BT1788">
        <v>47</v>
      </c>
      <c r="BU1788" s="1" t="s">
        <v>7</v>
      </c>
      <c r="BV1788" s="1" t="s">
        <v>171</v>
      </c>
      <c r="BW1788">
        <v>200</v>
      </c>
      <c r="BX1788" s="1" t="s">
        <v>46</v>
      </c>
      <c r="BY1788">
        <v>6510</v>
      </c>
      <c r="BZ1788">
        <v>1302000</v>
      </c>
      <c r="CA1788">
        <v>0.25</v>
      </c>
      <c r="CB1788">
        <v>4882.5</v>
      </c>
      <c r="CC1788">
        <v>976500</v>
      </c>
      <c r="CD1788">
        <v>0.1</v>
      </c>
      <c r="CE1788">
        <v>97650</v>
      </c>
      <c r="CF1788">
        <v>0.1</v>
      </c>
      <c r="CG1788">
        <v>9765</v>
      </c>
      <c r="CH1788">
        <v>87885</v>
      </c>
      <c r="CI1788">
        <v>878850</v>
      </c>
      <c r="CJ1788">
        <v>966735</v>
      </c>
      <c r="CK1788">
        <v>4833.6750000000002</v>
      </c>
    </row>
    <row r="1789" spans="62:89" x14ac:dyDescent="0.25">
      <c r="BJ1789" s="1" t="s">
        <v>3698</v>
      </c>
      <c r="BK1789" s="1" t="s">
        <v>3699</v>
      </c>
      <c r="BL1789" s="1" t="str">
        <f>VLOOKUP(BK1789,INVENTARIOHABITTA[#All],8,FALSE)</f>
        <v xml:space="preserve">ESTANDAR A </v>
      </c>
      <c r="BP1789" s="1" t="s">
        <v>9380</v>
      </c>
      <c r="BQ1789" s="1" t="s">
        <v>7638</v>
      </c>
      <c r="BR1789" s="1" t="s">
        <v>7760</v>
      </c>
      <c r="BS1789" s="1" t="s">
        <v>25</v>
      </c>
      <c r="BT1789">
        <v>47</v>
      </c>
      <c r="BU1789" s="1" t="s">
        <v>7</v>
      </c>
      <c r="BV1789" s="1" t="s">
        <v>171</v>
      </c>
      <c r="BW1789">
        <v>200</v>
      </c>
      <c r="BX1789" s="1" t="s">
        <v>8292</v>
      </c>
      <c r="BY1789">
        <v>5029</v>
      </c>
      <c r="BZ1789">
        <v>1005800</v>
      </c>
      <c r="CA1789">
        <v>0.25</v>
      </c>
      <c r="CB1789">
        <v>3771.75</v>
      </c>
      <c r="CC1789">
        <v>754350</v>
      </c>
      <c r="CD1789">
        <v>0.1</v>
      </c>
      <c r="CE1789">
        <v>75435</v>
      </c>
      <c r="CF1789">
        <v>0.1</v>
      </c>
      <c r="CG1789">
        <v>7543.5</v>
      </c>
      <c r="CH1789">
        <v>67891.5</v>
      </c>
      <c r="CI1789">
        <v>678915</v>
      </c>
      <c r="CJ1789">
        <v>746806.5</v>
      </c>
      <c r="CK1789">
        <v>3734.0324999999998</v>
      </c>
    </row>
    <row r="1790" spans="62:89" x14ac:dyDescent="0.25">
      <c r="BJ1790" s="1" t="s">
        <v>3700</v>
      </c>
      <c r="BK1790" s="1" t="s">
        <v>3701</v>
      </c>
      <c r="BL1790" s="1" t="str">
        <f>VLOOKUP(BK1790,INVENTARIOHABITTA[#All],8,FALSE)</f>
        <v xml:space="preserve">ESTANDAR A </v>
      </c>
      <c r="BO1790" s="1" t="s">
        <v>4812</v>
      </c>
      <c r="BP1790" s="1" t="s">
        <v>9381</v>
      </c>
      <c r="BQ1790" s="1" t="s">
        <v>7638</v>
      </c>
      <c r="BR1790" s="1" t="s">
        <v>7760</v>
      </c>
      <c r="BS1790" s="1" t="s">
        <v>25</v>
      </c>
      <c r="BT1790">
        <v>48</v>
      </c>
      <c r="BU1790" s="1" t="s">
        <v>7</v>
      </c>
      <c r="BV1790" s="1" t="s">
        <v>171</v>
      </c>
      <c r="BW1790">
        <v>200</v>
      </c>
      <c r="BX1790" s="1" t="s">
        <v>8292</v>
      </c>
      <c r="BY1790">
        <v>5029</v>
      </c>
      <c r="BZ1790">
        <v>1005800</v>
      </c>
      <c r="CA1790">
        <v>0.25</v>
      </c>
      <c r="CB1790">
        <v>3771.75</v>
      </c>
      <c r="CC1790">
        <v>754350</v>
      </c>
      <c r="CD1790">
        <v>0.1</v>
      </c>
      <c r="CE1790">
        <v>75435</v>
      </c>
      <c r="CF1790">
        <v>0.1</v>
      </c>
      <c r="CG1790">
        <v>7543.5</v>
      </c>
      <c r="CH1790">
        <v>67891.5</v>
      </c>
      <c r="CI1790">
        <v>678915</v>
      </c>
      <c r="CJ1790">
        <v>746806.5</v>
      </c>
      <c r="CK1790">
        <v>3734.0324999999998</v>
      </c>
    </row>
    <row r="1791" spans="62:89" x14ac:dyDescent="0.25">
      <c r="BJ1791" s="1" t="s">
        <v>3702</v>
      </c>
      <c r="BK1791" s="1" t="s">
        <v>3703</v>
      </c>
      <c r="BL1791" s="1" t="str">
        <f>VLOOKUP(BK1791,INVENTARIOHABITTA[#All],8,FALSE)</f>
        <v xml:space="preserve">ESTANDAR A </v>
      </c>
      <c r="BO1791" s="1" t="s">
        <v>4814</v>
      </c>
      <c r="BP1791" s="1" t="s">
        <v>9382</v>
      </c>
      <c r="BQ1791" s="1" t="s">
        <v>7638</v>
      </c>
      <c r="BR1791" s="1" t="s">
        <v>7760</v>
      </c>
      <c r="BS1791" s="1" t="s">
        <v>25</v>
      </c>
      <c r="BT1791">
        <v>49</v>
      </c>
      <c r="BU1791" s="1" t="s">
        <v>7</v>
      </c>
      <c r="BV1791" s="1" t="s">
        <v>260</v>
      </c>
      <c r="BW1791">
        <v>200</v>
      </c>
      <c r="BX1791" s="1" t="s">
        <v>46</v>
      </c>
      <c r="BY1791">
        <v>6060</v>
      </c>
      <c r="BZ1791">
        <v>1212000</v>
      </c>
      <c r="CA1791">
        <v>0.2</v>
      </c>
      <c r="CB1791">
        <v>4848</v>
      </c>
      <c r="CC1791">
        <v>969600</v>
      </c>
      <c r="CD1791">
        <v>0.1</v>
      </c>
      <c r="CE1791">
        <v>96960</v>
      </c>
      <c r="CF1791">
        <v>0.1</v>
      </c>
      <c r="CG1791">
        <v>9696</v>
      </c>
      <c r="CH1791">
        <v>87264</v>
      </c>
      <c r="CI1791">
        <v>872640</v>
      </c>
      <c r="CJ1791">
        <v>959904</v>
      </c>
      <c r="CK1791">
        <v>4799.5200000000004</v>
      </c>
    </row>
    <row r="1792" spans="62:89" x14ac:dyDescent="0.25">
      <c r="BJ1792" s="1" t="s">
        <v>3704</v>
      </c>
      <c r="BK1792" s="1" t="s">
        <v>3705</v>
      </c>
      <c r="BL1792" s="1" t="str">
        <f>VLOOKUP(BK1792,INVENTARIOHABITTA[#All],8,FALSE)</f>
        <v xml:space="preserve">ESTANDAR A </v>
      </c>
      <c r="BP1792" s="1" t="s">
        <v>9382</v>
      </c>
      <c r="BQ1792" s="1" t="s">
        <v>7638</v>
      </c>
      <c r="BR1792" s="1" t="s">
        <v>7760</v>
      </c>
      <c r="BS1792" s="1" t="s">
        <v>25</v>
      </c>
      <c r="BT1792">
        <v>49</v>
      </c>
      <c r="BU1792" s="1" t="s">
        <v>7</v>
      </c>
      <c r="BV1792" s="1" t="s">
        <v>260</v>
      </c>
      <c r="BW1792">
        <v>200</v>
      </c>
      <c r="BX1792" s="1" t="s">
        <v>8292</v>
      </c>
      <c r="BY1792">
        <v>4800</v>
      </c>
      <c r="BZ1792">
        <v>960000</v>
      </c>
      <c r="CA1792">
        <v>0.2</v>
      </c>
      <c r="CB1792">
        <v>3840</v>
      </c>
      <c r="CC1792">
        <v>768000</v>
      </c>
      <c r="CD1792">
        <v>0.1</v>
      </c>
      <c r="CE1792">
        <v>76800</v>
      </c>
      <c r="CF1792">
        <v>0.1</v>
      </c>
      <c r="CG1792">
        <v>7680</v>
      </c>
      <c r="CH1792">
        <v>69120</v>
      </c>
      <c r="CI1792">
        <v>691200</v>
      </c>
      <c r="CJ1792">
        <v>760320</v>
      </c>
      <c r="CK1792">
        <v>3801.6</v>
      </c>
    </row>
    <row r="1793" spans="62:89" x14ac:dyDescent="0.25">
      <c r="BJ1793" s="1" t="s">
        <v>3706</v>
      </c>
      <c r="BK1793" s="1" t="s">
        <v>3707</v>
      </c>
      <c r="BL1793" s="1" t="str">
        <f>VLOOKUP(BK1793,INVENTARIOHABITTA[#All],8,FALSE)</f>
        <v xml:space="preserve">ESTANDAR A </v>
      </c>
      <c r="BO1793" s="1" t="s">
        <v>4816</v>
      </c>
      <c r="BP1793" s="1" t="s">
        <v>9383</v>
      </c>
      <c r="BQ1793" s="1" t="s">
        <v>7638</v>
      </c>
      <c r="BR1793" s="1" t="s">
        <v>7760</v>
      </c>
      <c r="BS1793" s="1" t="s">
        <v>25</v>
      </c>
      <c r="BT1793">
        <v>50</v>
      </c>
      <c r="BU1793" s="1" t="s">
        <v>7</v>
      </c>
      <c r="BV1793" s="1" t="s">
        <v>260</v>
      </c>
      <c r="BW1793">
        <v>200</v>
      </c>
      <c r="BX1793" s="1" t="s">
        <v>8292</v>
      </c>
      <c r="BY1793">
        <v>4800</v>
      </c>
      <c r="BZ1793">
        <v>960000</v>
      </c>
      <c r="CA1793">
        <v>0.25</v>
      </c>
      <c r="CB1793">
        <v>3600</v>
      </c>
      <c r="CC1793">
        <v>720000</v>
      </c>
      <c r="CD1793">
        <v>0.10333333333333333</v>
      </c>
      <c r="CE1793">
        <v>74400</v>
      </c>
      <c r="CF1793">
        <v>0.19354838709677419</v>
      </c>
      <c r="CG1793">
        <v>14400</v>
      </c>
      <c r="CH1793">
        <v>60000</v>
      </c>
      <c r="CI1793">
        <v>645600</v>
      </c>
      <c r="CJ1793">
        <v>705600</v>
      </c>
      <c r="CK1793">
        <v>3528</v>
      </c>
    </row>
    <row r="1794" spans="62:89" x14ac:dyDescent="0.25">
      <c r="BJ1794" s="1" t="s">
        <v>3708</v>
      </c>
      <c r="BK1794" s="1" t="s">
        <v>3709</v>
      </c>
      <c r="BL1794" s="1" t="str">
        <f>VLOOKUP(BK1794,INVENTARIOHABITTA[#All],8,FALSE)</f>
        <v>PREMIUM A</v>
      </c>
      <c r="BO1794" s="1" t="s">
        <v>4818</v>
      </c>
      <c r="BP1794" s="1" t="s">
        <v>9384</v>
      </c>
      <c r="BQ1794" s="1" t="s">
        <v>7638</v>
      </c>
      <c r="BR1794" s="1" t="s">
        <v>7760</v>
      </c>
      <c r="BS1794" s="1" t="s">
        <v>25</v>
      </c>
      <c r="BT1794">
        <v>51</v>
      </c>
      <c r="BU1794" s="1" t="s">
        <v>7</v>
      </c>
      <c r="BV1794" s="1" t="s">
        <v>260</v>
      </c>
      <c r="BW1794">
        <v>200</v>
      </c>
      <c r="BX1794" s="1" t="s">
        <v>8292</v>
      </c>
      <c r="BY1794">
        <v>4800</v>
      </c>
      <c r="BZ1794">
        <v>960000</v>
      </c>
      <c r="CA1794">
        <v>0.2</v>
      </c>
      <c r="CB1794">
        <v>3840</v>
      </c>
      <c r="CC1794">
        <v>768000</v>
      </c>
      <c r="CD1794">
        <v>0.1</v>
      </c>
      <c r="CE1794">
        <v>76800</v>
      </c>
      <c r="CF1794">
        <v>0.1</v>
      </c>
      <c r="CG1794">
        <v>7680</v>
      </c>
      <c r="CH1794">
        <v>69120</v>
      </c>
      <c r="CI1794">
        <v>691200</v>
      </c>
      <c r="CJ1794">
        <v>760320</v>
      </c>
      <c r="CK1794">
        <v>3801.6</v>
      </c>
    </row>
    <row r="1795" spans="62:89" x14ac:dyDescent="0.25">
      <c r="BJ1795" s="1" t="s">
        <v>3710</v>
      </c>
      <c r="BK1795" s="1" t="s">
        <v>3711</v>
      </c>
      <c r="BL1795" s="1" t="str">
        <f>VLOOKUP(BK1795,INVENTARIOHABITTA[#All],8,FALSE)</f>
        <v>PREMIUM A</v>
      </c>
      <c r="BO1795" s="1" t="s">
        <v>4820</v>
      </c>
      <c r="BP1795" s="1" t="s">
        <v>9385</v>
      </c>
      <c r="BQ1795" s="1" t="s">
        <v>7638</v>
      </c>
      <c r="BR1795" s="1" t="s">
        <v>7760</v>
      </c>
      <c r="BS1795" s="1" t="s">
        <v>25</v>
      </c>
      <c r="BT1795">
        <v>52</v>
      </c>
      <c r="BU1795" s="1" t="s">
        <v>7</v>
      </c>
      <c r="BV1795" s="1" t="s">
        <v>260</v>
      </c>
      <c r="BW1795">
        <v>200</v>
      </c>
      <c r="BX1795" s="1" t="s">
        <v>8292</v>
      </c>
      <c r="BY1795">
        <v>4800</v>
      </c>
      <c r="BZ1795">
        <v>960000</v>
      </c>
      <c r="CA1795">
        <v>0.25</v>
      </c>
      <c r="CB1795">
        <v>3600</v>
      </c>
      <c r="CC1795">
        <v>720000</v>
      </c>
      <c r="CD1795">
        <v>0.1</v>
      </c>
      <c r="CE1795">
        <v>72000</v>
      </c>
      <c r="CF1795">
        <v>0.1</v>
      </c>
      <c r="CG1795">
        <v>7200</v>
      </c>
      <c r="CH1795">
        <v>64800</v>
      </c>
      <c r="CI1795">
        <v>648000</v>
      </c>
      <c r="CJ1795">
        <v>712800</v>
      </c>
      <c r="CK1795">
        <v>3564</v>
      </c>
    </row>
    <row r="1796" spans="62:89" x14ac:dyDescent="0.25">
      <c r="BJ1796" s="1" t="s">
        <v>3712</v>
      </c>
      <c r="BK1796" s="1" t="s">
        <v>3713</v>
      </c>
      <c r="BL1796" s="1" t="str">
        <f>VLOOKUP(BK1796,INVENTARIOHABITTA[#All],8,FALSE)</f>
        <v xml:space="preserve">ESTANDAR A </v>
      </c>
      <c r="BO1796" s="1" t="s">
        <v>4822</v>
      </c>
      <c r="BP1796" s="1" t="s">
        <v>9386</v>
      </c>
      <c r="BQ1796" s="1" t="s">
        <v>7638</v>
      </c>
      <c r="BR1796" s="1" t="s">
        <v>7760</v>
      </c>
      <c r="BS1796" s="1" t="s">
        <v>25</v>
      </c>
      <c r="BT1796">
        <v>53</v>
      </c>
      <c r="BU1796" s="1" t="s">
        <v>7</v>
      </c>
      <c r="BV1796" s="1" t="s">
        <v>260</v>
      </c>
      <c r="BW1796">
        <v>200</v>
      </c>
      <c r="BX1796" s="1" t="s">
        <v>46</v>
      </c>
      <c r="BY1796">
        <v>6060</v>
      </c>
      <c r="BZ1796">
        <v>1212000</v>
      </c>
      <c r="CA1796">
        <v>0.2</v>
      </c>
      <c r="CB1796">
        <v>4848</v>
      </c>
      <c r="CC1796">
        <v>969600</v>
      </c>
      <c r="CD1796">
        <v>0.1</v>
      </c>
      <c r="CE1796">
        <v>96960</v>
      </c>
      <c r="CF1796">
        <v>0.1</v>
      </c>
      <c r="CG1796">
        <v>9696</v>
      </c>
      <c r="CH1796">
        <v>87264</v>
      </c>
      <c r="CI1796">
        <v>872640</v>
      </c>
      <c r="CJ1796">
        <v>959904</v>
      </c>
      <c r="CK1796">
        <v>4799.5200000000004</v>
      </c>
    </row>
    <row r="1797" spans="62:89" x14ac:dyDescent="0.25">
      <c r="BJ1797" s="1" t="s">
        <v>3714</v>
      </c>
      <c r="BK1797" s="1" t="s">
        <v>3715</v>
      </c>
      <c r="BL1797" s="1" t="str">
        <f>VLOOKUP(BK1797,INVENTARIOHABITTA[#All],8,FALSE)</f>
        <v xml:space="preserve">ESTANDAR A </v>
      </c>
      <c r="BP1797" s="1" t="s">
        <v>9386</v>
      </c>
      <c r="BQ1797" s="1" t="s">
        <v>7638</v>
      </c>
      <c r="BR1797" s="1" t="s">
        <v>7760</v>
      </c>
      <c r="BS1797" s="1" t="s">
        <v>25</v>
      </c>
      <c r="BT1797">
        <v>53</v>
      </c>
      <c r="BU1797" s="1" t="s">
        <v>7</v>
      </c>
      <c r="BV1797" s="1" t="s">
        <v>260</v>
      </c>
      <c r="BW1797">
        <v>200</v>
      </c>
      <c r="BX1797" s="1" t="s">
        <v>8292</v>
      </c>
      <c r="BY1797">
        <v>4800</v>
      </c>
      <c r="BZ1797">
        <v>960000</v>
      </c>
      <c r="CA1797">
        <v>0.2</v>
      </c>
      <c r="CB1797">
        <v>3840</v>
      </c>
      <c r="CC1797">
        <v>768000</v>
      </c>
      <c r="CD1797">
        <v>0.1</v>
      </c>
      <c r="CE1797">
        <v>76800</v>
      </c>
      <c r="CF1797">
        <v>0.1</v>
      </c>
      <c r="CG1797">
        <v>7680</v>
      </c>
      <c r="CH1797">
        <v>69120</v>
      </c>
      <c r="CI1797">
        <v>691200</v>
      </c>
      <c r="CJ1797">
        <v>760320</v>
      </c>
      <c r="CK1797">
        <v>3801.6</v>
      </c>
    </row>
    <row r="1798" spans="62:89" x14ac:dyDescent="0.25">
      <c r="BJ1798" s="1" t="s">
        <v>3716</v>
      </c>
      <c r="BK1798" s="1" t="s">
        <v>3717</v>
      </c>
      <c r="BL1798" s="1" t="str">
        <f>VLOOKUP(BK1798,INVENTARIOHABITTA[#All],8,FALSE)</f>
        <v xml:space="preserve">ESTANDAR A </v>
      </c>
      <c r="BO1798" s="1" t="s">
        <v>4824</v>
      </c>
      <c r="BP1798" s="1" t="s">
        <v>9387</v>
      </c>
      <c r="BQ1798" s="1" t="s">
        <v>7638</v>
      </c>
      <c r="BR1798" s="1" t="s">
        <v>7760</v>
      </c>
      <c r="BS1798" s="1" t="s">
        <v>25</v>
      </c>
      <c r="BT1798">
        <v>54</v>
      </c>
      <c r="BU1798" s="1" t="s">
        <v>7</v>
      </c>
      <c r="BV1798" s="1" t="s">
        <v>260</v>
      </c>
      <c r="BW1798">
        <v>200</v>
      </c>
      <c r="BX1798" s="1" t="s">
        <v>8292</v>
      </c>
      <c r="BY1798">
        <v>4800</v>
      </c>
      <c r="BZ1798">
        <v>960000</v>
      </c>
      <c r="CA1798">
        <v>0.22</v>
      </c>
      <c r="CB1798">
        <v>3744</v>
      </c>
      <c r="CC1798">
        <v>748800</v>
      </c>
      <c r="CD1798">
        <v>0.1</v>
      </c>
      <c r="CE1798">
        <v>74880</v>
      </c>
      <c r="CF1798">
        <v>0</v>
      </c>
      <c r="CG1798">
        <v>0</v>
      </c>
      <c r="CH1798">
        <v>74880</v>
      </c>
      <c r="CI1798">
        <v>673920</v>
      </c>
      <c r="CJ1798">
        <v>748800</v>
      </c>
      <c r="CK1798">
        <v>3744</v>
      </c>
    </row>
    <row r="1799" spans="62:89" x14ac:dyDescent="0.25">
      <c r="BJ1799" s="1" t="s">
        <v>3718</v>
      </c>
      <c r="BK1799" s="1" t="s">
        <v>3719</v>
      </c>
      <c r="BL1799" s="1" t="str">
        <f>VLOOKUP(BK1799,INVENTARIOHABITTA[#All],8,FALSE)</f>
        <v xml:space="preserve">ESTANDAR A </v>
      </c>
      <c r="BO1799" s="1" t="s">
        <v>4826</v>
      </c>
      <c r="BP1799" s="1" t="s">
        <v>9388</v>
      </c>
      <c r="BQ1799" s="1" t="s">
        <v>7638</v>
      </c>
      <c r="BR1799" s="1" t="s">
        <v>7760</v>
      </c>
      <c r="BS1799" s="1" t="s">
        <v>25</v>
      </c>
      <c r="BT1799">
        <v>55</v>
      </c>
      <c r="BU1799" s="1" t="s">
        <v>7</v>
      </c>
      <c r="BV1799" s="1" t="s">
        <v>260</v>
      </c>
      <c r="BW1799">
        <v>200</v>
      </c>
      <c r="BX1799" s="1" t="s">
        <v>8292</v>
      </c>
      <c r="BY1799">
        <v>4800</v>
      </c>
      <c r="BZ1799">
        <v>960000</v>
      </c>
      <c r="CA1799">
        <v>0.22</v>
      </c>
      <c r="CB1799">
        <v>3744</v>
      </c>
      <c r="CC1799">
        <v>748800</v>
      </c>
      <c r="CD1799">
        <v>0.1</v>
      </c>
      <c r="CE1799">
        <v>74880</v>
      </c>
      <c r="CF1799">
        <v>0</v>
      </c>
      <c r="CG1799">
        <v>0</v>
      </c>
      <c r="CH1799">
        <v>74880</v>
      </c>
      <c r="CI1799">
        <v>673920</v>
      </c>
      <c r="CJ1799">
        <v>748800</v>
      </c>
      <c r="CK1799">
        <v>3744</v>
      </c>
    </row>
    <row r="1800" spans="62:89" x14ac:dyDescent="0.25">
      <c r="BJ1800" s="1" t="s">
        <v>3720</v>
      </c>
      <c r="BK1800" s="1" t="s">
        <v>3721</v>
      </c>
      <c r="BL1800" s="1" t="str">
        <f>VLOOKUP(BK1800,INVENTARIOHABITTA[#All],8,FALSE)</f>
        <v xml:space="preserve">ESTANDAR A </v>
      </c>
      <c r="BO1800" s="1" t="s">
        <v>4828</v>
      </c>
      <c r="BP1800" s="1" t="s">
        <v>9389</v>
      </c>
      <c r="BQ1800" s="1" t="s">
        <v>7638</v>
      </c>
      <c r="BR1800" s="1" t="s">
        <v>7760</v>
      </c>
      <c r="BS1800" s="1" t="s">
        <v>25</v>
      </c>
      <c r="BT1800">
        <v>56</v>
      </c>
      <c r="BU1800" s="1" t="s">
        <v>7</v>
      </c>
      <c r="BV1800" s="1" t="s">
        <v>260</v>
      </c>
      <c r="BW1800">
        <v>200</v>
      </c>
      <c r="BX1800" s="1" t="s">
        <v>8292</v>
      </c>
      <c r="BY1800">
        <v>4800</v>
      </c>
      <c r="BZ1800">
        <v>960000</v>
      </c>
      <c r="CA1800">
        <v>0.25</v>
      </c>
      <c r="CB1800">
        <v>3600</v>
      </c>
      <c r="CC1800">
        <v>720000</v>
      </c>
      <c r="CD1800">
        <v>0.1</v>
      </c>
      <c r="CE1800">
        <v>72000</v>
      </c>
      <c r="CF1800">
        <v>0.1</v>
      </c>
      <c r="CG1800">
        <v>7200</v>
      </c>
      <c r="CH1800">
        <v>64800</v>
      </c>
      <c r="CI1800">
        <v>648000</v>
      </c>
      <c r="CJ1800">
        <v>712800</v>
      </c>
      <c r="CK1800">
        <v>3564</v>
      </c>
    </row>
    <row r="1801" spans="62:89" x14ac:dyDescent="0.25">
      <c r="BJ1801" s="1" t="s">
        <v>3722</v>
      </c>
      <c r="BK1801" s="1" t="s">
        <v>3723</v>
      </c>
      <c r="BL1801" s="1" t="str">
        <f>VLOOKUP(BK1801,INVENTARIOHABITTA[#All],8,FALSE)</f>
        <v xml:space="preserve">ESTANDAR A </v>
      </c>
      <c r="BO1801" s="1" t="s">
        <v>4830</v>
      </c>
      <c r="BP1801" s="1" t="s">
        <v>9390</v>
      </c>
      <c r="BQ1801" s="1" t="s">
        <v>7638</v>
      </c>
      <c r="BR1801" s="1" t="s">
        <v>7760</v>
      </c>
      <c r="BS1801" s="1" t="s">
        <v>25</v>
      </c>
      <c r="BT1801">
        <v>57</v>
      </c>
      <c r="BU1801" s="1" t="s">
        <v>7</v>
      </c>
      <c r="BV1801" s="1" t="s">
        <v>260</v>
      </c>
      <c r="BW1801">
        <v>200</v>
      </c>
      <c r="BX1801" s="1" t="s">
        <v>8292</v>
      </c>
      <c r="BY1801">
        <v>4800</v>
      </c>
      <c r="BZ1801">
        <v>960000</v>
      </c>
      <c r="CA1801">
        <v>0.25</v>
      </c>
      <c r="CB1801">
        <v>3600</v>
      </c>
      <c r="CC1801">
        <v>720000</v>
      </c>
      <c r="CD1801">
        <v>0.1</v>
      </c>
      <c r="CE1801">
        <v>72000</v>
      </c>
      <c r="CF1801">
        <v>0.1</v>
      </c>
      <c r="CG1801">
        <v>7200</v>
      </c>
      <c r="CH1801">
        <v>64800</v>
      </c>
      <c r="CI1801">
        <v>648000</v>
      </c>
      <c r="CJ1801">
        <v>712800</v>
      </c>
      <c r="CK1801">
        <v>3564</v>
      </c>
    </row>
    <row r="1802" spans="62:89" x14ac:dyDescent="0.25">
      <c r="BJ1802" s="1" t="s">
        <v>3724</v>
      </c>
      <c r="BK1802" s="1" t="s">
        <v>3725</v>
      </c>
      <c r="BL1802" s="1" t="str">
        <f>VLOOKUP(BK1802,INVENTARIOHABITTA[#All],8,FALSE)</f>
        <v xml:space="preserve">ESTANDAR A </v>
      </c>
      <c r="BO1802" s="1" t="s">
        <v>4832</v>
      </c>
      <c r="BP1802" s="1" t="s">
        <v>9391</v>
      </c>
      <c r="BQ1802" s="1" t="s">
        <v>7638</v>
      </c>
      <c r="BR1802" s="1" t="s">
        <v>7760</v>
      </c>
      <c r="BS1802" s="1" t="s">
        <v>25</v>
      </c>
      <c r="BT1802">
        <v>58</v>
      </c>
      <c r="BU1802" s="1" t="s">
        <v>7</v>
      </c>
      <c r="BV1802" s="1" t="s">
        <v>260</v>
      </c>
      <c r="BW1802">
        <v>200</v>
      </c>
      <c r="BX1802" s="1" t="s">
        <v>8292</v>
      </c>
      <c r="BY1802">
        <v>4800</v>
      </c>
      <c r="BZ1802">
        <v>960000</v>
      </c>
      <c r="CA1802">
        <v>0.25</v>
      </c>
      <c r="CB1802">
        <v>3600</v>
      </c>
      <c r="CC1802">
        <v>720000</v>
      </c>
      <c r="CD1802">
        <v>0.1</v>
      </c>
      <c r="CE1802">
        <v>72000</v>
      </c>
      <c r="CF1802">
        <v>0.1</v>
      </c>
      <c r="CG1802">
        <v>7200</v>
      </c>
      <c r="CH1802">
        <v>64800</v>
      </c>
      <c r="CI1802">
        <v>648000</v>
      </c>
      <c r="CJ1802">
        <v>712800</v>
      </c>
      <c r="CK1802">
        <v>3564</v>
      </c>
    </row>
    <row r="1803" spans="62:89" x14ac:dyDescent="0.25">
      <c r="BJ1803" s="1" t="s">
        <v>3726</v>
      </c>
      <c r="BK1803" s="1" t="s">
        <v>3727</v>
      </c>
      <c r="BL1803" s="1" t="str">
        <f>VLOOKUP(BK1803,INVENTARIOHABITTA[#All],8,FALSE)</f>
        <v>PREMIUM A</v>
      </c>
      <c r="BP1803" s="1" t="s">
        <v>9392</v>
      </c>
      <c r="BQ1803" s="1" t="s">
        <v>7638</v>
      </c>
      <c r="BR1803" s="1" t="s">
        <v>7760</v>
      </c>
      <c r="BS1803" s="1" t="s">
        <v>25</v>
      </c>
      <c r="BT1803">
        <v>59</v>
      </c>
      <c r="BU1803" s="1" t="s">
        <v>7</v>
      </c>
      <c r="BV1803" s="1" t="s">
        <v>260</v>
      </c>
      <c r="BW1803">
        <v>200</v>
      </c>
      <c r="BX1803" s="1" t="s">
        <v>8292</v>
      </c>
      <c r="BY1803">
        <v>4800</v>
      </c>
      <c r="BZ1803">
        <v>960000</v>
      </c>
      <c r="CA1803">
        <v>0.25</v>
      </c>
      <c r="CB1803">
        <v>3600</v>
      </c>
      <c r="CC1803">
        <v>720000</v>
      </c>
      <c r="CD1803">
        <v>0.1</v>
      </c>
      <c r="CE1803">
        <v>72000</v>
      </c>
      <c r="CF1803">
        <v>0.1</v>
      </c>
      <c r="CG1803">
        <v>7200</v>
      </c>
      <c r="CH1803">
        <v>64800</v>
      </c>
      <c r="CI1803">
        <v>648000</v>
      </c>
      <c r="CJ1803">
        <v>712800</v>
      </c>
      <c r="CK1803">
        <v>3564</v>
      </c>
    </row>
    <row r="1804" spans="62:89" x14ac:dyDescent="0.25">
      <c r="BJ1804" s="1" t="s">
        <v>3728</v>
      </c>
      <c r="BK1804" s="1" t="s">
        <v>3729</v>
      </c>
      <c r="BL1804" s="1" t="str">
        <f>VLOOKUP(BK1804,INVENTARIOHABITTA[#All],8,FALSE)</f>
        <v>PREMIUM A</v>
      </c>
      <c r="BO1804" s="1" t="s">
        <v>4834</v>
      </c>
      <c r="BP1804" s="1" t="s">
        <v>9393</v>
      </c>
      <c r="BQ1804" s="1" t="s">
        <v>7638</v>
      </c>
      <c r="BR1804" s="1" t="s">
        <v>7760</v>
      </c>
      <c r="BS1804" s="1" t="s">
        <v>25</v>
      </c>
      <c r="BT1804" t="s">
        <v>9394</v>
      </c>
      <c r="BU1804" s="1" t="s">
        <v>7</v>
      </c>
      <c r="BV1804" s="1" t="s">
        <v>260</v>
      </c>
      <c r="BW1804">
        <v>200</v>
      </c>
      <c r="BX1804" s="1" t="s">
        <v>8292</v>
      </c>
      <c r="BY1804">
        <v>4800</v>
      </c>
      <c r="BZ1804">
        <v>960000</v>
      </c>
      <c r="CA1804">
        <v>0.25</v>
      </c>
      <c r="CB1804">
        <v>3600</v>
      </c>
      <c r="CC1804">
        <v>720000</v>
      </c>
      <c r="CD1804">
        <v>0.1</v>
      </c>
      <c r="CE1804">
        <v>72000</v>
      </c>
      <c r="CF1804">
        <v>0.1</v>
      </c>
      <c r="CG1804">
        <v>7200</v>
      </c>
      <c r="CH1804">
        <v>64800</v>
      </c>
      <c r="CI1804">
        <v>648000</v>
      </c>
      <c r="CJ1804">
        <v>712800</v>
      </c>
      <c r="CK1804">
        <v>3564</v>
      </c>
    </row>
    <row r="1805" spans="62:89" x14ac:dyDescent="0.25">
      <c r="BJ1805" s="1" t="s">
        <v>3730</v>
      </c>
      <c r="BK1805" s="1" t="s">
        <v>3731</v>
      </c>
      <c r="BL1805" s="1" t="str">
        <f>VLOOKUP(BK1805,INVENTARIOHABITTA[#All],8,FALSE)</f>
        <v>PREMIUM A</v>
      </c>
      <c r="BO1805" s="1" t="s">
        <v>4836</v>
      </c>
      <c r="BP1805" s="1" t="s">
        <v>9395</v>
      </c>
      <c r="BQ1805" s="1" t="s">
        <v>7638</v>
      </c>
      <c r="BR1805" s="1" t="s">
        <v>7760</v>
      </c>
      <c r="BS1805" s="1" t="s">
        <v>25</v>
      </c>
      <c r="BT1805">
        <v>60</v>
      </c>
      <c r="BU1805" s="1" t="s">
        <v>7</v>
      </c>
      <c r="BV1805" s="1" t="s">
        <v>260</v>
      </c>
      <c r="BW1805">
        <v>200</v>
      </c>
      <c r="BX1805" s="1" t="s">
        <v>46</v>
      </c>
      <c r="BY1805">
        <v>6060</v>
      </c>
      <c r="BZ1805">
        <v>1212000</v>
      </c>
      <c r="CA1805">
        <v>0.25</v>
      </c>
      <c r="CB1805">
        <v>4545</v>
      </c>
      <c r="CC1805">
        <v>909000</v>
      </c>
      <c r="CD1805">
        <v>0.1</v>
      </c>
      <c r="CE1805">
        <v>90900</v>
      </c>
      <c r="CF1805">
        <v>0.1</v>
      </c>
      <c r="CG1805">
        <v>9090</v>
      </c>
      <c r="CH1805">
        <v>81810</v>
      </c>
      <c r="CI1805">
        <v>818100</v>
      </c>
      <c r="CJ1805">
        <v>899910</v>
      </c>
      <c r="CK1805">
        <v>4499.55</v>
      </c>
    </row>
    <row r="1806" spans="62:89" x14ac:dyDescent="0.25">
      <c r="BJ1806" s="1" t="s">
        <v>3732</v>
      </c>
      <c r="BK1806" s="1" t="s">
        <v>3733</v>
      </c>
      <c r="BL1806" s="1" t="str">
        <f>VLOOKUP(BK1806,INVENTARIOHABITTA[#All],8,FALSE)</f>
        <v>PREMIUM A</v>
      </c>
      <c r="BP1806" s="1" t="s">
        <v>9395</v>
      </c>
      <c r="BQ1806" s="1" t="s">
        <v>7638</v>
      </c>
      <c r="BR1806" s="1" t="s">
        <v>7760</v>
      </c>
      <c r="BS1806" s="1" t="s">
        <v>25</v>
      </c>
      <c r="BT1806">
        <v>60</v>
      </c>
      <c r="BU1806" s="1" t="s">
        <v>7</v>
      </c>
      <c r="BV1806" s="1" t="s">
        <v>260</v>
      </c>
      <c r="BW1806">
        <v>200</v>
      </c>
      <c r="BX1806" s="1" t="s">
        <v>8292</v>
      </c>
      <c r="BY1806">
        <v>4800</v>
      </c>
      <c r="BZ1806">
        <v>960000</v>
      </c>
      <c r="CA1806">
        <v>0.25</v>
      </c>
      <c r="CB1806">
        <v>3600</v>
      </c>
      <c r="CC1806">
        <v>720000</v>
      </c>
      <c r="CD1806">
        <v>0.1</v>
      </c>
      <c r="CE1806">
        <v>72000</v>
      </c>
      <c r="CF1806">
        <v>0.1</v>
      </c>
      <c r="CG1806">
        <v>7200</v>
      </c>
      <c r="CH1806">
        <v>64800</v>
      </c>
      <c r="CI1806">
        <v>648000</v>
      </c>
      <c r="CJ1806">
        <v>712800</v>
      </c>
      <c r="CK1806">
        <v>3564</v>
      </c>
    </row>
    <row r="1807" spans="62:89" x14ac:dyDescent="0.25">
      <c r="BJ1807" s="1" t="s">
        <v>3734</v>
      </c>
      <c r="BK1807" s="1" t="s">
        <v>3735</v>
      </c>
      <c r="BL1807" s="1" t="str">
        <f>VLOOKUP(BK1807,INVENTARIOHABITTA[#All],8,FALSE)</f>
        <v>PREMIUM A</v>
      </c>
      <c r="BO1807" s="1" t="s">
        <v>4838</v>
      </c>
      <c r="BP1807" s="1" t="s">
        <v>9396</v>
      </c>
      <c r="BQ1807" s="1" t="s">
        <v>7638</v>
      </c>
      <c r="BR1807" s="1" t="s">
        <v>7760</v>
      </c>
      <c r="BS1807" s="1" t="s">
        <v>25</v>
      </c>
      <c r="BT1807">
        <v>61</v>
      </c>
      <c r="BU1807" s="1" t="s">
        <v>7</v>
      </c>
      <c r="BV1807" s="1" t="s">
        <v>260</v>
      </c>
      <c r="BW1807">
        <v>200.85</v>
      </c>
      <c r="BX1807" s="1" t="s">
        <v>8292</v>
      </c>
      <c r="BY1807">
        <v>4800</v>
      </c>
      <c r="BZ1807">
        <v>964080</v>
      </c>
      <c r="CA1807">
        <v>0.25</v>
      </c>
      <c r="CB1807">
        <v>3600</v>
      </c>
      <c r="CC1807">
        <v>723060</v>
      </c>
      <c r="CD1807">
        <v>0.1</v>
      </c>
      <c r="CE1807">
        <v>72306</v>
      </c>
      <c r="CF1807">
        <v>0.1</v>
      </c>
      <c r="CG1807">
        <v>7230.6</v>
      </c>
      <c r="CH1807">
        <v>65075.4</v>
      </c>
      <c r="CI1807">
        <v>650754</v>
      </c>
      <c r="CJ1807">
        <v>715829.4</v>
      </c>
      <c r="CK1807">
        <v>3564</v>
      </c>
    </row>
    <row r="1808" spans="62:89" x14ac:dyDescent="0.25">
      <c r="BJ1808" s="1" t="s">
        <v>3736</v>
      </c>
      <c r="BK1808" s="1" t="s">
        <v>3737</v>
      </c>
      <c r="BL1808" s="1" t="str">
        <f>VLOOKUP(BK1808,INVENTARIOHABITTA[#All],8,FALSE)</f>
        <v xml:space="preserve">ESTANDAR A </v>
      </c>
      <c r="BO1808" s="1" t="s">
        <v>4840</v>
      </c>
      <c r="BP1808" s="1" t="s">
        <v>9397</v>
      </c>
      <c r="BQ1808" s="1" t="s">
        <v>7638</v>
      </c>
      <c r="BR1808" s="1" t="s">
        <v>7760</v>
      </c>
      <c r="BS1808" s="1" t="s">
        <v>25</v>
      </c>
      <c r="BT1808">
        <v>62</v>
      </c>
      <c r="BU1808" s="1" t="s">
        <v>7</v>
      </c>
      <c r="BV1808" s="1" t="s">
        <v>260</v>
      </c>
      <c r="BW1808">
        <v>201.08</v>
      </c>
      <c r="BX1808" s="1" t="s">
        <v>8292</v>
      </c>
      <c r="BY1808">
        <v>4800</v>
      </c>
      <c r="BZ1808">
        <v>965184.00000000012</v>
      </c>
      <c r="CA1808">
        <v>0.25</v>
      </c>
      <c r="CB1808">
        <v>3600</v>
      </c>
      <c r="CC1808">
        <v>723888</v>
      </c>
      <c r="CD1808">
        <v>0.1</v>
      </c>
      <c r="CE1808">
        <v>72388.800000000003</v>
      </c>
      <c r="CF1808">
        <v>0.1</v>
      </c>
      <c r="CG1808">
        <v>7238.880000000001</v>
      </c>
      <c r="CH1808">
        <v>65149.919999999998</v>
      </c>
      <c r="CI1808">
        <v>651499.19999999995</v>
      </c>
      <c r="CJ1808">
        <v>716649.12</v>
      </c>
      <c r="CK1808">
        <v>3563.9999999999995</v>
      </c>
    </row>
    <row r="1809" spans="62:89" x14ac:dyDescent="0.25">
      <c r="BJ1809" s="1" t="s">
        <v>3738</v>
      </c>
      <c r="BK1809" s="1" t="s">
        <v>3739</v>
      </c>
      <c r="BL1809" s="1" t="str">
        <f>VLOOKUP(BK1809,INVENTARIOHABITTA[#All],8,FALSE)</f>
        <v>PREMIUM AA</v>
      </c>
      <c r="BO1809" s="1" t="s">
        <v>4842</v>
      </c>
      <c r="BP1809" s="1" t="s">
        <v>9398</v>
      </c>
      <c r="BQ1809" s="1" t="s">
        <v>7638</v>
      </c>
      <c r="BR1809" s="1" t="s">
        <v>7760</v>
      </c>
      <c r="BS1809" s="1" t="s">
        <v>25</v>
      </c>
      <c r="BT1809">
        <v>63</v>
      </c>
      <c r="BU1809" s="1" t="s">
        <v>7</v>
      </c>
      <c r="BV1809" s="1" t="s">
        <v>260</v>
      </c>
      <c r="BW1809">
        <v>201.32</v>
      </c>
      <c r="BX1809" s="1" t="s">
        <v>8292</v>
      </c>
      <c r="BY1809">
        <v>4800</v>
      </c>
      <c r="BZ1809">
        <v>966336</v>
      </c>
      <c r="CA1809">
        <v>0.25</v>
      </c>
      <c r="CB1809">
        <v>3600</v>
      </c>
      <c r="CC1809">
        <v>724752</v>
      </c>
      <c r="CD1809">
        <v>9.9999999999999992E-2</v>
      </c>
      <c r="CE1809">
        <v>72475.199999999997</v>
      </c>
      <c r="CF1809">
        <v>0.1</v>
      </c>
      <c r="CG1809">
        <v>7247.52</v>
      </c>
      <c r="CH1809">
        <v>65227.679999999993</v>
      </c>
      <c r="CI1809">
        <v>652276.80000000005</v>
      </c>
      <c r="CJ1809">
        <v>717504.48</v>
      </c>
      <c r="CK1809">
        <v>3564</v>
      </c>
    </row>
    <row r="1810" spans="62:89" x14ac:dyDescent="0.25">
      <c r="BJ1810" s="1" t="s">
        <v>3740</v>
      </c>
      <c r="BK1810" s="1" t="s">
        <v>3741</v>
      </c>
      <c r="BL1810" s="1" t="str">
        <f>VLOOKUP(BK1810,INVENTARIOHABITTA[#All],8,FALSE)</f>
        <v>PREMIUM A</v>
      </c>
      <c r="BO1810" s="1" t="s">
        <v>4844</v>
      </c>
      <c r="BP1810" s="1" t="s">
        <v>9399</v>
      </c>
      <c r="BQ1810" s="1" t="s">
        <v>7638</v>
      </c>
      <c r="BR1810" s="1" t="s">
        <v>7760</v>
      </c>
      <c r="BS1810" s="1" t="s">
        <v>25</v>
      </c>
      <c r="BT1810">
        <v>64</v>
      </c>
      <c r="BU1810" s="1" t="s">
        <v>7</v>
      </c>
      <c r="BV1810" s="1" t="s">
        <v>171</v>
      </c>
      <c r="BW1810">
        <v>201.6</v>
      </c>
      <c r="BX1810" s="1" t="s">
        <v>8292</v>
      </c>
      <c r="BY1810">
        <v>5029</v>
      </c>
      <c r="BZ1810">
        <v>1013846.4</v>
      </c>
      <c r="CA1810">
        <v>0.25</v>
      </c>
      <c r="CB1810">
        <v>3771.75</v>
      </c>
      <c r="CC1810">
        <v>760384.79999999993</v>
      </c>
      <c r="CD1810">
        <v>0.1</v>
      </c>
      <c r="CE1810">
        <v>76038.48</v>
      </c>
      <c r="CF1810">
        <v>0.1</v>
      </c>
      <c r="CG1810">
        <v>7603.848</v>
      </c>
      <c r="CH1810">
        <v>68434.631999999998</v>
      </c>
      <c r="CI1810">
        <v>684346.32</v>
      </c>
      <c r="CJ1810">
        <v>752780.95199999993</v>
      </c>
      <c r="CK1810">
        <v>3734.0324999999998</v>
      </c>
    </row>
    <row r="1811" spans="62:89" x14ac:dyDescent="0.25">
      <c r="BJ1811" s="1" t="s">
        <v>3742</v>
      </c>
      <c r="BK1811" s="1" t="s">
        <v>3743</v>
      </c>
      <c r="BL1811" s="1" t="str">
        <f>VLOOKUP(BK1811,INVENTARIOHABITTA[#All],8,FALSE)</f>
        <v xml:space="preserve">ESTANDAR A </v>
      </c>
      <c r="BO1811" s="1" t="s">
        <v>4846</v>
      </c>
      <c r="BP1811" s="1" t="s">
        <v>9400</v>
      </c>
      <c r="BQ1811" s="1" t="s">
        <v>7638</v>
      </c>
      <c r="BR1811" s="1" t="s">
        <v>7760</v>
      </c>
      <c r="BS1811" s="1" t="s">
        <v>25</v>
      </c>
      <c r="BT1811">
        <v>65</v>
      </c>
      <c r="BU1811" s="1" t="s">
        <v>7</v>
      </c>
      <c r="BV1811" s="1" t="s">
        <v>146</v>
      </c>
      <c r="BW1811">
        <v>186.6</v>
      </c>
      <c r="BX1811" s="1" t="s">
        <v>8292</v>
      </c>
      <c r="BY1811">
        <v>5029</v>
      </c>
      <c r="BZ1811">
        <v>938411.4</v>
      </c>
      <c r="CA1811">
        <v>0.2</v>
      </c>
      <c r="CB1811">
        <v>4023.2</v>
      </c>
      <c r="CC1811">
        <v>750729.12</v>
      </c>
      <c r="CD1811">
        <v>9.9999999999999992E-2</v>
      </c>
      <c r="CE1811">
        <v>75072.911999999997</v>
      </c>
      <c r="CF1811">
        <v>0.1</v>
      </c>
      <c r="CG1811">
        <v>7507.2911999999997</v>
      </c>
      <c r="CH1811">
        <v>67565.620800000004</v>
      </c>
      <c r="CI1811">
        <v>675656.20799999998</v>
      </c>
      <c r="CJ1811">
        <v>743221.82880000002</v>
      </c>
      <c r="CK1811">
        <v>3982.9680000000003</v>
      </c>
    </row>
    <row r="1812" spans="62:89" x14ac:dyDescent="0.25">
      <c r="BJ1812" s="1" t="s">
        <v>3744</v>
      </c>
      <c r="BK1812" s="1" t="s">
        <v>3745</v>
      </c>
      <c r="BL1812" s="1" t="str">
        <f>VLOOKUP(BK1812,INVENTARIOHABITTA[#All],8,FALSE)</f>
        <v xml:space="preserve">ESTANDAR A </v>
      </c>
      <c r="BO1812" s="1" t="s">
        <v>4848</v>
      </c>
      <c r="BP1812" s="1" t="s">
        <v>9401</v>
      </c>
      <c r="BQ1812" s="1" t="s">
        <v>7638</v>
      </c>
      <c r="BR1812" s="1" t="s">
        <v>7760</v>
      </c>
      <c r="BS1812" s="1" t="s">
        <v>25</v>
      </c>
      <c r="BT1812">
        <v>66</v>
      </c>
      <c r="BU1812" s="1" t="s">
        <v>7</v>
      </c>
      <c r="BV1812" s="1" t="s">
        <v>1961</v>
      </c>
      <c r="BW1812">
        <v>186.6</v>
      </c>
      <c r="BX1812" s="1" t="s">
        <v>8292</v>
      </c>
      <c r="BY1812">
        <v>4800</v>
      </c>
      <c r="BZ1812">
        <v>895680</v>
      </c>
      <c r="CA1812">
        <v>0.25</v>
      </c>
      <c r="CB1812">
        <v>3600</v>
      </c>
      <c r="CC1812">
        <v>671760</v>
      </c>
      <c r="CD1812">
        <v>0.1</v>
      </c>
      <c r="CE1812">
        <v>67176</v>
      </c>
      <c r="CF1812">
        <v>0.1</v>
      </c>
      <c r="CG1812">
        <v>6717.6</v>
      </c>
      <c r="CH1812">
        <v>60458.400000000001</v>
      </c>
      <c r="CI1812">
        <v>604584</v>
      </c>
      <c r="CJ1812">
        <v>665042.4</v>
      </c>
      <c r="CK1812">
        <v>3564.0000000000005</v>
      </c>
    </row>
    <row r="1813" spans="62:89" x14ac:dyDescent="0.25">
      <c r="BJ1813" s="1" t="s">
        <v>3746</v>
      </c>
      <c r="BK1813" s="1" t="s">
        <v>3747</v>
      </c>
      <c r="BL1813" s="1" t="str">
        <f>VLOOKUP(BK1813,INVENTARIOHABITTA[#All],8,FALSE)</f>
        <v xml:space="preserve">ESTANDAR A </v>
      </c>
      <c r="BO1813" s="1" t="s">
        <v>4850</v>
      </c>
      <c r="BP1813" s="1" t="s">
        <v>9402</v>
      </c>
      <c r="BQ1813" s="1" t="s">
        <v>7638</v>
      </c>
      <c r="BR1813" s="1" t="s">
        <v>7760</v>
      </c>
      <c r="BS1813" s="1" t="s">
        <v>25</v>
      </c>
      <c r="BT1813">
        <v>67</v>
      </c>
      <c r="BU1813" s="1" t="s">
        <v>7</v>
      </c>
      <c r="BV1813" s="1" t="s">
        <v>1961</v>
      </c>
      <c r="BW1813">
        <v>160</v>
      </c>
      <c r="BX1813" s="1" t="s">
        <v>7642</v>
      </c>
      <c r="BY1813">
        <v>5770.3</v>
      </c>
      <c r="BZ1813">
        <v>923248</v>
      </c>
      <c r="CA1813">
        <v>0.3</v>
      </c>
      <c r="CB1813">
        <v>4039.21</v>
      </c>
      <c r="CC1813">
        <v>646273.6</v>
      </c>
      <c r="CD1813">
        <v>0.1</v>
      </c>
      <c r="CE1813">
        <v>64627.360000000001</v>
      </c>
      <c r="CF1813">
        <v>0.1</v>
      </c>
      <c r="CG1813">
        <v>6462.7360000000008</v>
      </c>
      <c r="CH1813">
        <v>58164.623999999996</v>
      </c>
      <c r="CI1813">
        <v>581646.24</v>
      </c>
      <c r="CJ1813">
        <v>639810.86399999994</v>
      </c>
      <c r="CK1813">
        <v>3998.8178999999996</v>
      </c>
    </row>
    <row r="1814" spans="62:89" x14ac:dyDescent="0.25">
      <c r="BJ1814" s="1" t="s">
        <v>3748</v>
      </c>
      <c r="BK1814" s="1" t="s">
        <v>3749</v>
      </c>
      <c r="BL1814" s="1" t="str">
        <f>VLOOKUP(BK1814,INVENTARIOHABITTA[#All],8,FALSE)</f>
        <v xml:space="preserve">ESTANDAR A </v>
      </c>
      <c r="BP1814" s="1" t="s">
        <v>9402</v>
      </c>
      <c r="BQ1814" s="1" t="s">
        <v>7638</v>
      </c>
      <c r="BR1814" s="1" t="s">
        <v>7760</v>
      </c>
      <c r="BS1814" s="1" t="s">
        <v>25</v>
      </c>
      <c r="BT1814">
        <v>67</v>
      </c>
      <c r="BU1814" s="1" t="s">
        <v>7</v>
      </c>
      <c r="BV1814" s="1" t="s">
        <v>1961</v>
      </c>
      <c r="BW1814">
        <v>160</v>
      </c>
      <c r="BX1814" s="1" t="s">
        <v>8292</v>
      </c>
      <c r="BY1814">
        <v>4800</v>
      </c>
      <c r="BZ1814">
        <v>768000</v>
      </c>
      <c r="CA1814">
        <v>0.25</v>
      </c>
      <c r="CB1814">
        <v>3600</v>
      </c>
      <c r="CC1814">
        <v>576000</v>
      </c>
      <c r="CD1814">
        <v>0.1</v>
      </c>
      <c r="CE1814">
        <v>57600</v>
      </c>
      <c r="CF1814">
        <v>0.1</v>
      </c>
      <c r="CG1814">
        <v>5760</v>
      </c>
      <c r="CH1814">
        <v>51840</v>
      </c>
      <c r="CI1814">
        <v>518400</v>
      </c>
      <c r="CJ1814">
        <v>570240</v>
      </c>
      <c r="CK1814">
        <v>3564</v>
      </c>
    </row>
    <row r="1815" spans="62:89" x14ac:dyDescent="0.25">
      <c r="BJ1815" s="1" t="s">
        <v>3750</v>
      </c>
      <c r="BK1815" s="1" t="s">
        <v>3751</v>
      </c>
      <c r="BL1815" s="1" t="str">
        <f>VLOOKUP(BK1815,INVENTARIOHABITTA[#All],8,FALSE)</f>
        <v xml:space="preserve">ESTANDAR A </v>
      </c>
      <c r="BO1815" s="1" t="s">
        <v>4852</v>
      </c>
      <c r="BP1815" s="1" t="s">
        <v>9403</v>
      </c>
      <c r="BQ1815" s="1" t="s">
        <v>7638</v>
      </c>
      <c r="BR1815" s="1" t="s">
        <v>7760</v>
      </c>
      <c r="BS1815" s="1" t="s">
        <v>25</v>
      </c>
      <c r="BT1815">
        <v>68</v>
      </c>
      <c r="BU1815" s="1" t="s">
        <v>7</v>
      </c>
      <c r="BV1815" s="1" t="s">
        <v>1961</v>
      </c>
      <c r="BW1815">
        <v>160</v>
      </c>
      <c r="BX1815" s="1" t="s">
        <v>8292</v>
      </c>
      <c r="BY1815">
        <v>4800</v>
      </c>
      <c r="BZ1815">
        <v>768000</v>
      </c>
      <c r="CA1815">
        <v>0.25</v>
      </c>
      <c r="CB1815">
        <v>3600</v>
      </c>
      <c r="CC1815">
        <v>576000</v>
      </c>
      <c r="CD1815">
        <v>0.1</v>
      </c>
      <c r="CE1815">
        <v>57600</v>
      </c>
      <c r="CF1815">
        <v>0.1</v>
      </c>
      <c r="CG1815">
        <v>5760</v>
      </c>
      <c r="CH1815">
        <v>51840</v>
      </c>
      <c r="CI1815">
        <v>518400</v>
      </c>
      <c r="CJ1815">
        <v>570240</v>
      </c>
      <c r="CK1815">
        <v>3564</v>
      </c>
    </row>
    <row r="1816" spans="62:89" x14ac:dyDescent="0.25">
      <c r="BJ1816" s="1" t="s">
        <v>3752</v>
      </c>
      <c r="BK1816" s="1" t="s">
        <v>3753</v>
      </c>
      <c r="BL1816" s="1" t="str">
        <f>VLOOKUP(BK1816,INVENTARIOHABITTA[#All],8,FALSE)</f>
        <v xml:space="preserve">ESTANDAR A </v>
      </c>
      <c r="BO1816" s="1" t="s">
        <v>4854</v>
      </c>
      <c r="BP1816" s="1" t="s">
        <v>9404</v>
      </c>
      <c r="BQ1816" s="1" t="s">
        <v>7638</v>
      </c>
      <c r="BR1816" s="1" t="s">
        <v>7760</v>
      </c>
      <c r="BS1816" s="1" t="s">
        <v>25</v>
      </c>
      <c r="BT1816">
        <v>69</v>
      </c>
      <c r="BU1816" s="1" t="s">
        <v>7</v>
      </c>
      <c r="BV1816" s="1" t="s">
        <v>1961</v>
      </c>
      <c r="BW1816">
        <v>160</v>
      </c>
      <c r="BX1816" s="1" t="s">
        <v>8292</v>
      </c>
      <c r="BY1816">
        <v>4800</v>
      </c>
      <c r="BZ1816">
        <v>768000</v>
      </c>
      <c r="CA1816">
        <v>0.25</v>
      </c>
      <c r="CB1816">
        <v>3600</v>
      </c>
      <c r="CC1816">
        <v>576000</v>
      </c>
      <c r="CD1816">
        <v>0.1</v>
      </c>
      <c r="CE1816">
        <v>57600</v>
      </c>
      <c r="CF1816">
        <v>0.1</v>
      </c>
      <c r="CG1816">
        <v>5760</v>
      </c>
      <c r="CH1816">
        <v>51840</v>
      </c>
      <c r="CI1816">
        <v>518400</v>
      </c>
      <c r="CJ1816">
        <v>570240</v>
      </c>
      <c r="CK1816">
        <v>3564</v>
      </c>
    </row>
    <row r="1817" spans="62:89" x14ac:dyDescent="0.25">
      <c r="BJ1817" s="1" t="s">
        <v>3754</v>
      </c>
      <c r="BK1817" s="1" t="s">
        <v>3755</v>
      </c>
      <c r="BL1817" s="1" t="str">
        <f>VLOOKUP(BK1817,INVENTARIOHABITTA[#All],8,FALSE)</f>
        <v>PREMIUM A</v>
      </c>
      <c r="BO1817" s="1" t="s">
        <v>4856</v>
      </c>
      <c r="BP1817" s="1" t="s">
        <v>9405</v>
      </c>
      <c r="BQ1817" s="1" t="s">
        <v>7638</v>
      </c>
      <c r="BR1817" s="1" t="s">
        <v>7760</v>
      </c>
      <c r="BS1817" s="1" t="s">
        <v>25</v>
      </c>
      <c r="BT1817">
        <v>70</v>
      </c>
      <c r="BU1817" s="1" t="s">
        <v>7</v>
      </c>
      <c r="BV1817" s="1" t="s">
        <v>1961</v>
      </c>
      <c r="BW1817">
        <v>160</v>
      </c>
      <c r="BX1817" s="1" t="s">
        <v>8496</v>
      </c>
      <c r="BY1817">
        <v>5040</v>
      </c>
      <c r="BZ1817">
        <v>806400</v>
      </c>
      <c r="CA1817">
        <v>0.27</v>
      </c>
      <c r="CB1817">
        <v>3679.2</v>
      </c>
      <c r="CC1817">
        <v>588672</v>
      </c>
      <c r="CD1817">
        <v>0.1</v>
      </c>
      <c r="CE1817">
        <v>58867.200000000004</v>
      </c>
      <c r="CF1817">
        <v>0.19000000000000003</v>
      </c>
      <c r="CG1817">
        <v>11184.768000000002</v>
      </c>
      <c r="CH1817">
        <v>47682.432000000001</v>
      </c>
      <c r="CI1817">
        <v>529804.80000000005</v>
      </c>
      <c r="CJ1817">
        <v>577487.23200000008</v>
      </c>
      <c r="CK1817">
        <v>3609.2952000000005</v>
      </c>
    </row>
    <row r="1818" spans="62:89" x14ac:dyDescent="0.25">
      <c r="BJ1818" s="1" t="s">
        <v>3756</v>
      </c>
      <c r="BK1818" s="1" t="s">
        <v>3757</v>
      </c>
      <c r="BL1818" s="1" t="str">
        <f>VLOOKUP(BK1818,INVENTARIOHABITTA[#All],8,FALSE)</f>
        <v>PREMIUM A</v>
      </c>
      <c r="BO1818" s="1" t="s">
        <v>4858</v>
      </c>
      <c r="BP1818" s="1" t="s">
        <v>9406</v>
      </c>
      <c r="BQ1818" s="1" t="s">
        <v>7638</v>
      </c>
      <c r="BR1818" s="1" t="s">
        <v>7760</v>
      </c>
      <c r="BS1818" s="1" t="s">
        <v>25</v>
      </c>
      <c r="BT1818">
        <v>71</v>
      </c>
      <c r="BU1818" s="1" t="s">
        <v>7</v>
      </c>
      <c r="BV1818" s="1" t="s">
        <v>1961</v>
      </c>
      <c r="BW1818">
        <v>160</v>
      </c>
      <c r="BX1818" s="1" t="s">
        <v>8292</v>
      </c>
      <c r="BY1818">
        <v>4800</v>
      </c>
      <c r="BZ1818">
        <v>768000</v>
      </c>
      <c r="CA1818">
        <v>0.25</v>
      </c>
      <c r="CB1818">
        <v>3600</v>
      </c>
      <c r="CC1818">
        <v>576000</v>
      </c>
      <c r="CD1818">
        <v>0.1</v>
      </c>
      <c r="CE1818">
        <v>57600</v>
      </c>
      <c r="CF1818">
        <v>0.1</v>
      </c>
      <c r="CG1818">
        <v>5760</v>
      </c>
      <c r="CH1818">
        <v>51840</v>
      </c>
      <c r="CI1818">
        <v>518400</v>
      </c>
      <c r="CJ1818">
        <v>570240</v>
      </c>
      <c r="CK1818">
        <v>3564</v>
      </c>
    </row>
    <row r="1819" spans="62:89" x14ac:dyDescent="0.25">
      <c r="BJ1819" s="1" t="s">
        <v>3758</v>
      </c>
      <c r="BK1819" s="1" t="s">
        <v>3759</v>
      </c>
      <c r="BL1819" s="1" t="str">
        <f>VLOOKUP(BK1819,INVENTARIOHABITTA[#All],8,FALSE)</f>
        <v xml:space="preserve">ESTANDAR A </v>
      </c>
      <c r="BO1819" s="1" t="s">
        <v>4860</v>
      </c>
      <c r="BP1819" s="1" t="s">
        <v>9407</v>
      </c>
      <c r="BQ1819" s="1" t="s">
        <v>7638</v>
      </c>
      <c r="BR1819" s="1" t="s">
        <v>7760</v>
      </c>
      <c r="BS1819" s="1" t="s">
        <v>25</v>
      </c>
      <c r="BT1819">
        <v>72</v>
      </c>
      <c r="BU1819" s="1" t="s">
        <v>7</v>
      </c>
      <c r="BV1819" s="1" t="s">
        <v>1961</v>
      </c>
      <c r="BW1819">
        <v>160</v>
      </c>
      <c r="BX1819" s="1" t="s">
        <v>30</v>
      </c>
      <c r="BY1819">
        <v>5400</v>
      </c>
      <c r="BZ1819">
        <v>864000</v>
      </c>
      <c r="CA1819">
        <v>0.25</v>
      </c>
      <c r="CB1819">
        <v>4050</v>
      </c>
      <c r="CC1819">
        <v>648000</v>
      </c>
      <c r="CD1819">
        <v>0.1</v>
      </c>
      <c r="CE1819">
        <v>64800</v>
      </c>
      <c r="CF1819">
        <v>0.1</v>
      </c>
      <c r="CG1819">
        <v>6480</v>
      </c>
      <c r="CH1819">
        <v>58320</v>
      </c>
      <c r="CI1819">
        <v>583200</v>
      </c>
      <c r="CJ1819">
        <v>641520</v>
      </c>
      <c r="CK1819">
        <v>4009.5</v>
      </c>
    </row>
    <row r="1820" spans="62:89" x14ac:dyDescent="0.25">
      <c r="BJ1820" s="1" t="s">
        <v>3760</v>
      </c>
      <c r="BK1820" s="1" t="s">
        <v>3761</v>
      </c>
      <c r="BL1820" s="1" t="str">
        <f>VLOOKUP(BK1820,INVENTARIOHABITTA[#All],8,FALSE)</f>
        <v xml:space="preserve">ESTANDAR A </v>
      </c>
      <c r="BO1820" s="1" t="s">
        <v>4862</v>
      </c>
      <c r="BP1820" s="1" t="s">
        <v>9408</v>
      </c>
      <c r="BQ1820" s="1" t="s">
        <v>7638</v>
      </c>
      <c r="BR1820" s="1" t="s">
        <v>7760</v>
      </c>
      <c r="BS1820" s="1" t="s">
        <v>25</v>
      </c>
      <c r="BT1820">
        <v>73</v>
      </c>
      <c r="BU1820" s="1" t="s">
        <v>7</v>
      </c>
      <c r="BV1820" s="1" t="s">
        <v>1961</v>
      </c>
      <c r="BW1820">
        <v>160</v>
      </c>
      <c r="BX1820" s="1" t="s">
        <v>8292</v>
      </c>
      <c r="BY1820">
        <v>4800</v>
      </c>
      <c r="BZ1820">
        <v>768000</v>
      </c>
      <c r="CA1820">
        <v>0.25</v>
      </c>
      <c r="CB1820">
        <v>3600</v>
      </c>
      <c r="CC1820">
        <v>576000</v>
      </c>
      <c r="CD1820">
        <v>0.1</v>
      </c>
      <c r="CE1820">
        <v>57600</v>
      </c>
      <c r="CF1820">
        <v>0.1</v>
      </c>
      <c r="CG1820">
        <v>5760</v>
      </c>
      <c r="CH1820">
        <v>51840</v>
      </c>
      <c r="CI1820">
        <v>518400</v>
      </c>
      <c r="CJ1820">
        <v>570240</v>
      </c>
      <c r="CK1820">
        <v>3564</v>
      </c>
    </row>
    <row r="1821" spans="62:89" x14ac:dyDescent="0.25">
      <c r="BJ1821" s="1" t="s">
        <v>3762</v>
      </c>
      <c r="BK1821" s="1" t="s">
        <v>3763</v>
      </c>
      <c r="BL1821" s="1" t="str">
        <f>VLOOKUP(BK1821,INVENTARIOHABITTA[#All],8,FALSE)</f>
        <v xml:space="preserve">ESTANDAR A </v>
      </c>
      <c r="BP1821" s="1" t="s">
        <v>9409</v>
      </c>
      <c r="BQ1821" s="1" t="s">
        <v>7638</v>
      </c>
      <c r="BR1821" s="1" t="s">
        <v>7760</v>
      </c>
      <c r="BS1821" s="1" t="s">
        <v>25</v>
      </c>
      <c r="BT1821">
        <v>74</v>
      </c>
      <c r="BU1821" s="1" t="s">
        <v>7</v>
      </c>
      <c r="BV1821" s="1" t="s">
        <v>1961</v>
      </c>
      <c r="BW1821">
        <v>160</v>
      </c>
      <c r="BX1821" s="1" t="s">
        <v>8292</v>
      </c>
      <c r="BY1821">
        <v>4800</v>
      </c>
      <c r="BZ1821">
        <v>768000</v>
      </c>
      <c r="CA1821">
        <v>0.25</v>
      </c>
      <c r="CB1821">
        <v>3600</v>
      </c>
      <c r="CC1821">
        <v>576000</v>
      </c>
      <c r="CD1821">
        <v>0.1</v>
      </c>
      <c r="CE1821">
        <v>57600</v>
      </c>
      <c r="CF1821">
        <v>0.1</v>
      </c>
      <c r="CG1821">
        <v>5760</v>
      </c>
      <c r="CH1821">
        <v>51840</v>
      </c>
      <c r="CI1821">
        <v>518400</v>
      </c>
      <c r="CJ1821">
        <v>570240</v>
      </c>
      <c r="CK1821">
        <v>3564</v>
      </c>
    </row>
    <row r="1822" spans="62:89" x14ac:dyDescent="0.25">
      <c r="BJ1822" s="1" t="s">
        <v>3764</v>
      </c>
      <c r="BK1822" s="1" t="s">
        <v>3765</v>
      </c>
      <c r="BL1822" s="1" t="str">
        <f>VLOOKUP(BK1822,INVENTARIOHABITTA[#All],8,FALSE)</f>
        <v xml:space="preserve">ESTANDAR A </v>
      </c>
      <c r="BO1822" s="1" t="s">
        <v>4864</v>
      </c>
      <c r="BP1822" s="1" t="s">
        <v>9409</v>
      </c>
      <c r="BQ1822" s="1" t="s">
        <v>7638</v>
      </c>
      <c r="BR1822" s="1" t="s">
        <v>7760</v>
      </c>
      <c r="BS1822" s="1" t="s">
        <v>25</v>
      </c>
      <c r="BT1822">
        <v>74</v>
      </c>
      <c r="BU1822" s="1" t="s">
        <v>7</v>
      </c>
      <c r="BV1822" s="1" t="s">
        <v>1961</v>
      </c>
      <c r="BW1822">
        <v>160</v>
      </c>
      <c r="BX1822" s="1" t="s">
        <v>8292</v>
      </c>
      <c r="BY1822">
        <v>5770.3</v>
      </c>
      <c r="BZ1822">
        <v>923248</v>
      </c>
      <c r="CA1822">
        <v>0.28000000000000003</v>
      </c>
      <c r="CB1822">
        <v>4154.616</v>
      </c>
      <c r="CC1822">
        <v>664738.56000000006</v>
      </c>
      <c r="CD1822">
        <v>0.1</v>
      </c>
      <c r="CE1822">
        <v>66473.856000000014</v>
      </c>
      <c r="CF1822">
        <v>0</v>
      </c>
      <c r="CG1822">
        <v>0</v>
      </c>
      <c r="CH1822">
        <v>66473.856000000014</v>
      </c>
      <c r="CI1822">
        <v>598264.70400000003</v>
      </c>
      <c r="CJ1822">
        <v>664738.56000000006</v>
      </c>
      <c r="CK1822">
        <v>4154.616</v>
      </c>
    </row>
    <row r="1823" spans="62:89" x14ac:dyDescent="0.25">
      <c r="BJ1823" s="1" t="s">
        <v>3766</v>
      </c>
      <c r="BK1823" s="1" t="s">
        <v>3767</v>
      </c>
      <c r="BL1823" s="1" t="str">
        <f>VLOOKUP(BK1823,INVENTARIOHABITTA[#All],8,FALSE)</f>
        <v>PREMIUM A</v>
      </c>
      <c r="BO1823" s="1" t="s">
        <v>4866</v>
      </c>
      <c r="BP1823" s="1" t="s">
        <v>9411</v>
      </c>
      <c r="BQ1823" s="1" t="s">
        <v>7638</v>
      </c>
      <c r="BR1823" s="1" t="s">
        <v>7760</v>
      </c>
      <c r="BS1823" s="1" t="s">
        <v>25</v>
      </c>
      <c r="BT1823">
        <v>75</v>
      </c>
      <c r="BU1823" s="1" t="s">
        <v>7</v>
      </c>
      <c r="BV1823" s="1" t="s">
        <v>1961</v>
      </c>
      <c r="BW1823">
        <v>160</v>
      </c>
      <c r="BX1823" s="1" t="s">
        <v>8292</v>
      </c>
      <c r="BY1823">
        <v>4800</v>
      </c>
      <c r="BZ1823">
        <v>768000</v>
      </c>
      <c r="CA1823">
        <v>0.25</v>
      </c>
      <c r="CB1823">
        <v>3600</v>
      </c>
      <c r="CC1823">
        <v>576000</v>
      </c>
      <c r="CD1823">
        <v>0.1</v>
      </c>
      <c r="CE1823">
        <v>57600</v>
      </c>
      <c r="CF1823">
        <v>0.1</v>
      </c>
      <c r="CG1823">
        <v>5760</v>
      </c>
      <c r="CH1823">
        <v>51840</v>
      </c>
      <c r="CI1823">
        <v>518400</v>
      </c>
      <c r="CJ1823">
        <v>570240</v>
      </c>
      <c r="CK1823">
        <v>3564</v>
      </c>
    </row>
    <row r="1824" spans="62:89" x14ac:dyDescent="0.25">
      <c r="BJ1824" s="1" t="s">
        <v>3768</v>
      </c>
      <c r="BK1824" s="1" t="s">
        <v>3769</v>
      </c>
      <c r="BL1824" s="1" t="str">
        <f>VLOOKUP(BK1824,INVENTARIOHABITTA[#All],8,FALSE)</f>
        <v>PREMIUM A</v>
      </c>
      <c r="BO1824" s="1" t="s">
        <v>4868</v>
      </c>
      <c r="BP1824" s="1" t="s">
        <v>9412</v>
      </c>
      <c r="BQ1824" s="1" t="s">
        <v>7638</v>
      </c>
      <c r="BR1824" s="1" t="s">
        <v>7760</v>
      </c>
      <c r="BS1824" s="1" t="s">
        <v>25</v>
      </c>
      <c r="BT1824">
        <v>76</v>
      </c>
      <c r="BU1824" s="1" t="s">
        <v>7</v>
      </c>
      <c r="BV1824" s="1" t="s">
        <v>1961</v>
      </c>
      <c r="BW1824">
        <v>160</v>
      </c>
      <c r="BX1824" s="1" t="s">
        <v>46</v>
      </c>
      <c r="BY1824">
        <v>6060</v>
      </c>
      <c r="BZ1824">
        <v>969600</v>
      </c>
      <c r="CA1824">
        <v>0.25</v>
      </c>
      <c r="CB1824">
        <v>4545</v>
      </c>
      <c r="CC1824">
        <v>727200</v>
      </c>
      <c r="CD1824">
        <v>0.1</v>
      </c>
      <c r="CE1824">
        <v>72720</v>
      </c>
      <c r="CF1824">
        <v>0.1</v>
      </c>
      <c r="CG1824">
        <v>7272</v>
      </c>
      <c r="CH1824">
        <v>65448</v>
      </c>
      <c r="CI1824">
        <v>654480</v>
      </c>
      <c r="CJ1824">
        <v>719928</v>
      </c>
      <c r="CK1824">
        <v>4499.55</v>
      </c>
    </row>
    <row r="1825" spans="62:89" x14ac:dyDescent="0.25">
      <c r="BJ1825" s="1" t="s">
        <v>3770</v>
      </c>
      <c r="BK1825" s="1" t="s">
        <v>3771</v>
      </c>
      <c r="BL1825" s="1" t="str">
        <f>VLOOKUP(BK1825,INVENTARIOHABITTA[#All],8,FALSE)</f>
        <v>PREMIUM A</v>
      </c>
      <c r="BP1825" s="1" t="s">
        <v>9412</v>
      </c>
      <c r="BQ1825" s="1" t="s">
        <v>7638</v>
      </c>
      <c r="BR1825" s="1" t="s">
        <v>7760</v>
      </c>
      <c r="BS1825" s="1" t="s">
        <v>25</v>
      </c>
      <c r="BT1825">
        <v>76</v>
      </c>
      <c r="BU1825" s="1" t="s">
        <v>7</v>
      </c>
      <c r="BV1825" s="1" t="s">
        <v>1961</v>
      </c>
      <c r="BW1825">
        <v>160</v>
      </c>
      <c r="BX1825" s="1" t="s">
        <v>8292</v>
      </c>
      <c r="BY1825">
        <v>4800</v>
      </c>
      <c r="BZ1825">
        <v>768000</v>
      </c>
      <c r="CA1825">
        <v>0.25</v>
      </c>
      <c r="CB1825">
        <v>3600</v>
      </c>
      <c r="CC1825">
        <v>576000</v>
      </c>
      <c r="CD1825">
        <v>0.1</v>
      </c>
      <c r="CE1825">
        <v>57600</v>
      </c>
      <c r="CF1825">
        <v>0.1</v>
      </c>
      <c r="CG1825">
        <v>5760</v>
      </c>
      <c r="CH1825">
        <v>51840</v>
      </c>
      <c r="CI1825">
        <v>518400</v>
      </c>
      <c r="CJ1825">
        <v>570240</v>
      </c>
      <c r="CK1825">
        <v>3564</v>
      </c>
    </row>
    <row r="1826" spans="62:89" x14ac:dyDescent="0.25">
      <c r="BJ1826" s="1" t="s">
        <v>3772</v>
      </c>
      <c r="BK1826" s="1" t="s">
        <v>3773</v>
      </c>
      <c r="BL1826" s="1" t="str">
        <f>VLOOKUP(BK1826,INVENTARIOHABITTA[#All],8,FALSE)</f>
        <v>PREMIUM A</v>
      </c>
      <c r="BO1826" s="1" t="s">
        <v>4870</v>
      </c>
      <c r="BP1826" s="1" t="s">
        <v>9413</v>
      </c>
      <c r="BQ1826" s="1" t="s">
        <v>7638</v>
      </c>
      <c r="BR1826" s="1" t="s">
        <v>7760</v>
      </c>
      <c r="BS1826" s="1" t="s">
        <v>25</v>
      </c>
      <c r="BT1826">
        <v>77</v>
      </c>
      <c r="BU1826" s="1" t="s">
        <v>7</v>
      </c>
      <c r="BV1826" s="1" t="s">
        <v>146</v>
      </c>
      <c r="BW1826">
        <v>160</v>
      </c>
      <c r="BX1826" s="1" t="s">
        <v>8292</v>
      </c>
      <c r="BY1826">
        <v>5029</v>
      </c>
      <c r="BZ1826">
        <v>804640</v>
      </c>
      <c r="CA1826">
        <v>0.25</v>
      </c>
      <c r="CB1826">
        <v>3771.75</v>
      </c>
      <c r="CC1826">
        <v>603480</v>
      </c>
      <c r="CD1826">
        <v>0.1</v>
      </c>
      <c r="CE1826">
        <v>60348</v>
      </c>
      <c r="CF1826">
        <v>0.1</v>
      </c>
      <c r="CG1826">
        <v>6034.8</v>
      </c>
      <c r="CH1826">
        <v>54313.2</v>
      </c>
      <c r="CI1826">
        <v>543132</v>
      </c>
      <c r="CJ1826">
        <v>597445.19999999995</v>
      </c>
      <c r="CK1826">
        <v>3734.0324999999998</v>
      </c>
    </row>
    <row r="1827" spans="62:89" x14ac:dyDescent="0.25">
      <c r="BJ1827" s="1" t="s">
        <v>3774</v>
      </c>
      <c r="BK1827" s="1" t="s">
        <v>3775</v>
      </c>
      <c r="BL1827" s="1" t="str">
        <f>VLOOKUP(BK1827,INVENTARIOHABITTA[#All],8,FALSE)</f>
        <v>PREMIUM A</v>
      </c>
      <c r="BO1827" s="1" t="s">
        <v>4872</v>
      </c>
      <c r="BP1827" s="1" t="s">
        <v>9414</v>
      </c>
      <c r="BQ1827" s="1" t="s">
        <v>7638</v>
      </c>
      <c r="BR1827" s="1" t="s">
        <v>7760</v>
      </c>
      <c r="BS1827" s="1" t="s">
        <v>25</v>
      </c>
      <c r="BT1827">
        <v>78</v>
      </c>
      <c r="BU1827" s="1" t="s">
        <v>7</v>
      </c>
      <c r="BV1827" s="1" t="s">
        <v>146</v>
      </c>
      <c r="BW1827">
        <v>171.05</v>
      </c>
      <c r="BX1827" s="1" t="s">
        <v>8292</v>
      </c>
      <c r="BY1827">
        <v>5029</v>
      </c>
      <c r="BZ1827">
        <v>860210.45000000007</v>
      </c>
      <c r="CA1827">
        <v>0.23</v>
      </c>
      <c r="CB1827">
        <v>3872.33</v>
      </c>
      <c r="CC1827">
        <v>662362.04650000005</v>
      </c>
      <c r="CD1827">
        <v>0.5</v>
      </c>
      <c r="CE1827">
        <v>331181.02325000003</v>
      </c>
      <c r="CF1827">
        <v>0.1</v>
      </c>
      <c r="CG1827">
        <v>6623.6204650000018</v>
      </c>
      <c r="CH1827">
        <v>324557.40278500004</v>
      </c>
      <c r="CI1827">
        <v>331181.03325000004</v>
      </c>
      <c r="CJ1827">
        <v>655738.43603500002</v>
      </c>
      <c r="CK1827">
        <v>3833.6067584624379</v>
      </c>
    </row>
    <row r="1828" spans="62:89" x14ac:dyDescent="0.25">
      <c r="BJ1828" s="1" t="s">
        <v>3776</v>
      </c>
      <c r="BK1828" s="1" t="s">
        <v>3777</v>
      </c>
      <c r="BL1828" s="1" t="str">
        <f>VLOOKUP(BK1828,INVENTARIOHABITTA[#All],8,FALSE)</f>
        <v xml:space="preserve">ESTANDAR A </v>
      </c>
      <c r="BO1828" s="1" t="s">
        <v>4874</v>
      </c>
      <c r="BP1828" s="1" t="s">
        <v>9415</v>
      </c>
      <c r="BQ1828" s="1" t="s">
        <v>7638</v>
      </c>
      <c r="BR1828" s="1" t="s">
        <v>7760</v>
      </c>
      <c r="BS1828" s="1" t="s">
        <v>25</v>
      </c>
      <c r="BT1828">
        <v>79</v>
      </c>
      <c r="BU1828" s="1" t="s">
        <v>7</v>
      </c>
      <c r="BV1828" s="1" t="s">
        <v>1961</v>
      </c>
      <c r="BW1828">
        <v>180</v>
      </c>
      <c r="BX1828" s="1" t="s">
        <v>8292</v>
      </c>
      <c r="BY1828">
        <v>4800</v>
      </c>
      <c r="BZ1828">
        <v>864000</v>
      </c>
      <c r="CA1828">
        <v>0.23</v>
      </c>
      <c r="CB1828">
        <v>3696</v>
      </c>
      <c r="CC1828">
        <v>665280</v>
      </c>
      <c r="CD1828">
        <v>0.5</v>
      </c>
      <c r="CE1828">
        <v>332640</v>
      </c>
      <c r="CF1828">
        <v>0.1</v>
      </c>
      <c r="CG1828">
        <v>6652.8</v>
      </c>
      <c r="CH1828">
        <v>325987.20000000001</v>
      </c>
      <c r="CI1828">
        <v>332640</v>
      </c>
      <c r="CJ1828">
        <v>658627.19999999995</v>
      </c>
      <c r="CK1828">
        <v>3659.04</v>
      </c>
    </row>
    <row r="1829" spans="62:89" x14ac:dyDescent="0.25">
      <c r="BJ1829" s="1" t="s">
        <v>3778</v>
      </c>
      <c r="BK1829" s="1" t="s">
        <v>3779</v>
      </c>
      <c r="BL1829" s="1" t="str">
        <f>VLOOKUP(BK1829,INVENTARIOHABITTA[#All],8,FALSE)</f>
        <v xml:space="preserve">ESTANDAR A </v>
      </c>
      <c r="BO1829" s="1" t="s">
        <v>4876</v>
      </c>
      <c r="BP1829" s="1" t="s">
        <v>9416</v>
      </c>
      <c r="BQ1829" s="1" t="s">
        <v>7638</v>
      </c>
      <c r="BR1829" s="1" t="s">
        <v>7760</v>
      </c>
      <c r="BS1829" s="1" t="s">
        <v>25</v>
      </c>
      <c r="BT1829">
        <v>80</v>
      </c>
      <c r="BU1829" s="1" t="s">
        <v>7</v>
      </c>
      <c r="BV1829" s="1" t="s">
        <v>1961</v>
      </c>
      <c r="BW1829">
        <v>180</v>
      </c>
      <c r="BX1829" s="1" t="s">
        <v>8292</v>
      </c>
      <c r="BY1829">
        <v>4800</v>
      </c>
      <c r="BZ1829">
        <v>864000</v>
      </c>
      <c r="CA1829">
        <v>0.25</v>
      </c>
      <c r="CB1829">
        <v>3600</v>
      </c>
      <c r="CC1829">
        <v>648000</v>
      </c>
      <c r="CD1829">
        <v>0.1</v>
      </c>
      <c r="CE1829">
        <v>64800</v>
      </c>
      <c r="CF1829">
        <v>0.1</v>
      </c>
      <c r="CG1829">
        <v>6480</v>
      </c>
      <c r="CH1829">
        <v>58320</v>
      </c>
      <c r="CI1829">
        <v>583200</v>
      </c>
      <c r="CJ1829">
        <v>641520</v>
      </c>
      <c r="CK1829">
        <v>3564</v>
      </c>
    </row>
    <row r="1830" spans="62:89" x14ac:dyDescent="0.25">
      <c r="BJ1830" s="1" t="s">
        <v>3780</v>
      </c>
      <c r="BK1830" s="1" t="s">
        <v>3781</v>
      </c>
      <c r="BL1830" s="1" t="str">
        <f>VLOOKUP(BK1830,INVENTARIOHABITTA[#All],8,FALSE)</f>
        <v xml:space="preserve">ESTANDAR A </v>
      </c>
      <c r="BO1830" s="1" t="s">
        <v>4878</v>
      </c>
      <c r="BP1830" s="1" t="s">
        <v>9417</v>
      </c>
      <c r="BQ1830" s="1" t="s">
        <v>7638</v>
      </c>
      <c r="BR1830" s="1" t="s">
        <v>7760</v>
      </c>
      <c r="BS1830" s="1" t="s">
        <v>25</v>
      </c>
      <c r="BT1830">
        <v>81</v>
      </c>
      <c r="BU1830" s="1" t="s">
        <v>7</v>
      </c>
      <c r="BV1830" s="1" t="s">
        <v>1961</v>
      </c>
      <c r="BW1830">
        <v>180</v>
      </c>
      <c r="BX1830" s="1" t="s">
        <v>8292</v>
      </c>
      <c r="BY1830">
        <v>4800</v>
      </c>
      <c r="BZ1830">
        <v>864000</v>
      </c>
      <c r="CA1830">
        <v>0.25</v>
      </c>
      <c r="CB1830">
        <v>3600</v>
      </c>
      <c r="CC1830">
        <v>648000</v>
      </c>
      <c r="CD1830">
        <v>0.1</v>
      </c>
      <c r="CE1830">
        <v>64800</v>
      </c>
      <c r="CF1830">
        <v>0.1</v>
      </c>
      <c r="CG1830">
        <v>6480</v>
      </c>
      <c r="CH1830">
        <v>58320</v>
      </c>
      <c r="CI1830">
        <v>583200</v>
      </c>
      <c r="CJ1830">
        <v>641520</v>
      </c>
      <c r="CK1830">
        <v>3564</v>
      </c>
    </row>
    <row r="1831" spans="62:89" x14ac:dyDescent="0.25">
      <c r="BJ1831" s="1" t="s">
        <v>3782</v>
      </c>
      <c r="BK1831" s="1" t="s">
        <v>3783</v>
      </c>
      <c r="BL1831" s="1" t="str">
        <f>VLOOKUP(BK1831,INVENTARIOHABITTA[#All],8,FALSE)</f>
        <v xml:space="preserve">ESTANDAR A </v>
      </c>
      <c r="BO1831" s="1" t="s">
        <v>4880</v>
      </c>
      <c r="BP1831" s="1" t="s">
        <v>9418</v>
      </c>
      <c r="BQ1831" s="1" t="s">
        <v>7638</v>
      </c>
      <c r="BR1831" s="1" t="s">
        <v>7760</v>
      </c>
      <c r="BS1831" s="1" t="s">
        <v>25</v>
      </c>
      <c r="BT1831">
        <v>82</v>
      </c>
      <c r="BU1831" s="1" t="s">
        <v>7</v>
      </c>
      <c r="BV1831" s="1" t="s">
        <v>1961</v>
      </c>
      <c r="BW1831">
        <v>180</v>
      </c>
      <c r="BX1831" s="1" t="s">
        <v>8292</v>
      </c>
      <c r="BY1831">
        <v>4800</v>
      </c>
      <c r="BZ1831">
        <v>864000</v>
      </c>
      <c r="CA1831">
        <v>0.25</v>
      </c>
      <c r="CB1831">
        <v>3600</v>
      </c>
      <c r="CC1831">
        <v>648000</v>
      </c>
      <c r="CD1831">
        <v>0.1</v>
      </c>
      <c r="CE1831">
        <v>64800</v>
      </c>
      <c r="CF1831">
        <v>0.1</v>
      </c>
      <c r="CG1831">
        <v>6480</v>
      </c>
      <c r="CH1831">
        <v>58320</v>
      </c>
      <c r="CI1831">
        <v>583200</v>
      </c>
      <c r="CJ1831">
        <v>641520</v>
      </c>
      <c r="CK1831">
        <v>3564</v>
      </c>
    </row>
    <row r="1832" spans="62:89" x14ac:dyDescent="0.25">
      <c r="BJ1832" s="1" t="s">
        <v>3784</v>
      </c>
      <c r="BK1832" s="1" t="s">
        <v>3785</v>
      </c>
      <c r="BL1832" s="1" t="str">
        <f>VLOOKUP(BK1832,INVENTARIOHABITTA[#All],8,FALSE)</f>
        <v xml:space="preserve">ESTANDAR A </v>
      </c>
      <c r="BO1832" s="1" t="s">
        <v>4882</v>
      </c>
      <c r="BP1832" s="1" t="s">
        <v>9419</v>
      </c>
      <c r="BQ1832" s="1" t="s">
        <v>7638</v>
      </c>
      <c r="BR1832" s="1" t="s">
        <v>7760</v>
      </c>
      <c r="BS1832" s="1" t="s">
        <v>25</v>
      </c>
      <c r="BT1832">
        <v>83</v>
      </c>
      <c r="BU1832" s="1" t="s">
        <v>7</v>
      </c>
      <c r="BV1832" s="1" t="s">
        <v>1961</v>
      </c>
      <c r="BW1832">
        <v>180</v>
      </c>
      <c r="BX1832" s="1" t="s">
        <v>8292</v>
      </c>
      <c r="BY1832">
        <v>4800</v>
      </c>
      <c r="BZ1832">
        <v>864000</v>
      </c>
      <c r="CA1832">
        <v>0.25</v>
      </c>
      <c r="CB1832">
        <v>3600</v>
      </c>
      <c r="CC1832">
        <v>648000</v>
      </c>
      <c r="CD1832">
        <v>0.1</v>
      </c>
      <c r="CE1832">
        <v>64800</v>
      </c>
      <c r="CF1832">
        <v>0</v>
      </c>
      <c r="CG1832">
        <v>0</v>
      </c>
      <c r="CH1832">
        <v>64800</v>
      </c>
      <c r="CI1832">
        <v>583200</v>
      </c>
      <c r="CJ1832">
        <v>648000</v>
      </c>
      <c r="CK1832">
        <v>3600</v>
      </c>
    </row>
    <row r="1833" spans="62:89" x14ac:dyDescent="0.25">
      <c r="BJ1833" s="1" t="s">
        <v>3786</v>
      </c>
      <c r="BK1833" s="1" t="s">
        <v>3787</v>
      </c>
      <c r="BL1833" s="1" t="str">
        <f>VLOOKUP(BK1833,INVENTARIOHABITTA[#All],8,FALSE)</f>
        <v xml:space="preserve">ESTANDAR A </v>
      </c>
      <c r="BO1833" s="1" t="s">
        <v>4884</v>
      </c>
      <c r="BP1833" s="1" t="s">
        <v>9420</v>
      </c>
      <c r="BQ1833" s="1" t="s">
        <v>7638</v>
      </c>
      <c r="BR1833" s="1" t="s">
        <v>7760</v>
      </c>
      <c r="BS1833" s="1" t="s">
        <v>25</v>
      </c>
      <c r="BT1833">
        <v>84</v>
      </c>
      <c r="BU1833" s="1" t="s">
        <v>7</v>
      </c>
      <c r="BV1833" s="1" t="s">
        <v>1961</v>
      </c>
      <c r="BW1833">
        <v>180</v>
      </c>
      <c r="BX1833" s="1" t="s">
        <v>8292</v>
      </c>
      <c r="BY1833">
        <v>4800</v>
      </c>
      <c r="BZ1833">
        <v>864000</v>
      </c>
      <c r="CA1833">
        <v>0.25</v>
      </c>
      <c r="CB1833">
        <v>3600</v>
      </c>
      <c r="CC1833">
        <v>648000</v>
      </c>
      <c r="CD1833">
        <v>0.1</v>
      </c>
      <c r="CE1833">
        <v>64800</v>
      </c>
      <c r="CF1833">
        <v>0.1</v>
      </c>
      <c r="CG1833">
        <v>6480</v>
      </c>
      <c r="CH1833">
        <v>58320</v>
      </c>
      <c r="CI1833">
        <v>583200</v>
      </c>
      <c r="CJ1833">
        <v>641520</v>
      </c>
      <c r="CK1833">
        <v>3564</v>
      </c>
    </row>
    <row r="1834" spans="62:89" x14ac:dyDescent="0.25">
      <c r="BJ1834" s="1" t="s">
        <v>3788</v>
      </c>
      <c r="BK1834" s="1" t="s">
        <v>3789</v>
      </c>
      <c r="BL1834" s="1" t="str">
        <f>VLOOKUP(BK1834,INVENTARIOHABITTA[#All],8,FALSE)</f>
        <v xml:space="preserve">ESTANDAR A </v>
      </c>
      <c r="BO1834" s="1" t="s">
        <v>4886</v>
      </c>
      <c r="BP1834" s="1" t="s">
        <v>9421</v>
      </c>
      <c r="BQ1834" s="1" t="s">
        <v>7638</v>
      </c>
      <c r="BR1834" s="1" t="s">
        <v>7760</v>
      </c>
      <c r="BS1834" s="1" t="s">
        <v>25</v>
      </c>
      <c r="BT1834">
        <v>85</v>
      </c>
      <c r="BU1834" s="1" t="s">
        <v>7</v>
      </c>
      <c r="BV1834" s="1" t="s">
        <v>1961</v>
      </c>
      <c r="BW1834">
        <v>180</v>
      </c>
      <c r="BX1834" s="1" t="s">
        <v>8292</v>
      </c>
      <c r="BY1834">
        <v>4800</v>
      </c>
      <c r="BZ1834">
        <v>864000</v>
      </c>
      <c r="CA1834">
        <v>0.2</v>
      </c>
      <c r="CB1834">
        <v>3840</v>
      </c>
      <c r="CC1834">
        <v>691200</v>
      </c>
      <c r="CD1834">
        <v>0.1</v>
      </c>
      <c r="CE1834">
        <v>69120</v>
      </c>
      <c r="CF1834">
        <v>0.1</v>
      </c>
      <c r="CG1834">
        <v>6912</v>
      </c>
      <c r="CH1834">
        <v>62208</v>
      </c>
      <c r="CI1834">
        <v>622080</v>
      </c>
      <c r="CJ1834">
        <v>684288</v>
      </c>
      <c r="CK1834">
        <v>3801.6</v>
      </c>
    </row>
    <row r="1835" spans="62:89" x14ac:dyDescent="0.25">
      <c r="BJ1835" s="1" t="s">
        <v>3790</v>
      </c>
      <c r="BK1835" s="1" t="s">
        <v>3791</v>
      </c>
      <c r="BL1835" s="1" t="str">
        <f>VLOOKUP(BK1835,INVENTARIOHABITTA[#All],8,FALSE)</f>
        <v>PREMIUM A</v>
      </c>
      <c r="BO1835" s="1" t="s">
        <v>4888</v>
      </c>
      <c r="BP1835" s="1" t="s">
        <v>9422</v>
      </c>
      <c r="BQ1835" s="1" t="s">
        <v>7638</v>
      </c>
      <c r="BR1835" s="1" t="s">
        <v>7760</v>
      </c>
      <c r="BS1835" s="1" t="s">
        <v>25</v>
      </c>
      <c r="BT1835">
        <v>86</v>
      </c>
      <c r="BU1835" s="1" t="s">
        <v>7</v>
      </c>
      <c r="BV1835" s="1" t="s">
        <v>1961</v>
      </c>
      <c r="BW1835">
        <v>180</v>
      </c>
      <c r="BX1835" s="1" t="s">
        <v>8292</v>
      </c>
      <c r="BY1835">
        <v>4800</v>
      </c>
      <c r="BZ1835">
        <v>864000</v>
      </c>
      <c r="CA1835">
        <v>0.25</v>
      </c>
      <c r="CB1835">
        <v>3600</v>
      </c>
      <c r="CC1835">
        <v>648000</v>
      </c>
      <c r="CD1835">
        <v>0.1</v>
      </c>
      <c r="CE1835">
        <v>64800</v>
      </c>
      <c r="CF1835">
        <v>0.1</v>
      </c>
      <c r="CG1835">
        <v>6480</v>
      </c>
      <c r="CH1835">
        <v>58320</v>
      </c>
      <c r="CI1835">
        <v>583200</v>
      </c>
      <c r="CJ1835">
        <v>641520</v>
      </c>
      <c r="CK1835">
        <v>3564</v>
      </c>
    </row>
    <row r="1836" spans="62:89" x14ac:dyDescent="0.25">
      <c r="BJ1836" s="1" t="s">
        <v>3792</v>
      </c>
      <c r="BK1836" s="1" t="s">
        <v>3793</v>
      </c>
      <c r="BL1836" s="1" t="str">
        <f>VLOOKUP(BK1836,INVENTARIOHABITTA[#All],8,FALSE)</f>
        <v>PREMIUM A</v>
      </c>
      <c r="BO1836" s="1" t="s">
        <v>4890</v>
      </c>
      <c r="BP1836" s="1" t="s">
        <v>9423</v>
      </c>
      <c r="BQ1836" s="1" t="s">
        <v>7638</v>
      </c>
      <c r="BR1836" s="1" t="s">
        <v>7760</v>
      </c>
      <c r="BS1836" s="1" t="s">
        <v>25</v>
      </c>
      <c r="BT1836">
        <v>87</v>
      </c>
      <c r="BU1836" s="1" t="s">
        <v>7</v>
      </c>
      <c r="BV1836" s="1" t="s">
        <v>1961</v>
      </c>
      <c r="BW1836">
        <v>180</v>
      </c>
      <c r="BX1836" s="1" t="s">
        <v>8292</v>
      </c>
      <c r="BY1836">
        <v>4800</v>
      </c>
      <c r="BZ1836">
        <v>864000</v>
      </c>
      <c r="CA1836">
        <v>0.25</v>
      </c>
      <c r="CB1836">
        <v>3600</v>
      </c>
      <c r="CC1836">
        <v>648000</v>
      </c>
      <c r="CD1836">
        <v>0.1</v>
      </c>
      <c r="CE1836">
        <v>64800</v>
      </c>
      <c r="CF1836">
        <v>0</v>
      </c>
      <c r="CG1836">
        <v>0</v>
      </c>
      <c r="CH1836">
        <v>64800</v>
      </c>
      <c r="CI1836">
        <v>583200</v>
      </c>
      <c r="CJ1836">
        <v>648000</v>
      </c>
      <c r="CK1836">
        <v>3600</v>
      </c>
    </row>
    <row r="1837" spans="62:89" x14ac:dyDescent="0.25">
      <c r="BJ1837" s="1" t="s">
        <v>3794</v>
      </c>
      <c r="BK1837" s="1" t="s">
        <v>3795</v>
      </c>
      <c r="BL1837" s="1" t="str">
        <f>VLOOKUP(BK1837,INVENTARIOHABITTA[#All],8,FALSE)</f>
        <v>PREMIUM A</v>
      </c>
      <c r="BO1837" s="1" t="s">
        <v>4892</v>
      </c>
      <c r="BP1837" s="1" t="s">
        <v>9424</v>
      </c>
      <c r="BQ1837" s="1" t="s">
        <v>7638</v>
      </c>
      <c r="BR1837" s="1" t="s">
        <v>7760</v>
      </c>
      <c r="BS1837" s="1" t="s">
        <v>25</v>
      </c>
      <c r="BT1837">
        <v>88</v>
      </c>
      <c r="BU1837" s="1" t="s">
        <v>7</v>
      </c>
      <c r="BV1837" s="1" t="s">
        <v>1961</v>
      </c>
      <c r="BW1837">
        <v>180</v>
      </c>
      <c r="BX1837" s="1" t="s">
        <v>8292</v>
      </c>
      <c r="BY1837">
        <v>4800</v>
      </c>
      <c r="BZ1837">
        <v>864000</v>
      </c>
      <c r="CA1837">
        <v>0.25</v>
      </c>
      <c r="CB1837">
        <v>3600</v>
      </c>
      <c r="CC1837">
        <v>648000</v>
      </c>
      <c r="CD1837">
        <v>0.1</v>
      </c>
      <c r="CE1837">
        <v>64800</v>
      </c>
      <c r="CF1837">
        <v>0.1</v>
      </c>
      <c r="CG1837">
        <v>6480</v>
      </c>
      <c r="CH1837">
        <v>58320</v>
      </c>
      <c r="CI1837">
        <v>583200</v>
      </c>
      <c r="CJ1837">
        <v>641520</v>
      </c>
      <c r="CK1837">
        <v>3564</v>
      </c>
    </row>
    <row r="1838" spans="62:89" x14ac:dyDescent="0.25">
      <c r="BJ1838" s="1" t="s">
        <v>3796</v>
      </c>
      <c r="BK1838" s="1" t="s">
        <v>3797</v>
      </c>
      <c r="BL1838" s="1" t="str">
        <f>VLOOKUP(BK1838,INVENTARIOHABITTA[#All],8,FALSE)</f>
        <v>PREMIUM A</v>
      </c>
      <c r="BO1838" s="1" t="s">
        <v>4894</v>
      </c>
      <c r="BP1838" s="1" t="s">
        <v>9425</v>
      </c>
      <c r="BQ1838" s="1" t="s">
        <v>7638</v>
      </c>
      <c r="BR1838" s="1" t="s">
        <v>7760</v>
      </c>
      <c r="BS1838" s="1" t="s">
        <v>25</v>
      </c>
      <c r="BT1838">
        <v>89</v>
      </c>
      <c r="BU1838" s="1" t="s">
        <v>7</v>
      </c>
      <c r="BV1838" s="1" t="s">
        <v>146</v>
      </c>
      <c r="BW1838">
        <v>180</v>
      </c>
      <c r="BX1838" s="1" t="s">
        <v>8292</v>
      </c>
      <c r="BY1838">
        <v>5029</v>
      </c>
      <c r="BZ1838">
        <v>905220</v>
      </c>
      <c r="CA1838">
        <v>0.25</v>
      </c>
      <c r="CB1838">
        <v>3771.75</v>
      </c>
      <c r="CC1838">
        <v>678915</v>
      </c>
      <c r="CD1838">
        <v>0.1</v>
      </c>
      <c r="CE1838">
        <v>67891.5</v>
      </c>
      <c r="CF1838">
        <v>0.1</v>
      </c>
      <c r="CG1838">
        <v>6789.1500000000005</v>
      </c>
      <c r="CH1838">
        <v>61102.35</v>
      </c>
      <c r="CI1838">
        <v>611023.5</v>
      </c>
      <c r="CJ1838">
        <v>672125.85</v>
      </c>
      <c r="CK1838">
        <v>3734.0324999999998</v>
      </c>
    </row>
    <row r="1839" spans="62:89" x14ac:dyDescent="0.25">
      <c r="BJ1839" s="1" t="s">
        <v>3798</v>
      </c>
      <c r="BK1839" s="1" t="s">
        <v>3799</v>
      </c>
      <c r="BL1839" s="1" t="str">
        <f>VLOOKUP(BK1839,INVENTARIOHABITTA[#All],8,FALSE)</f>
        <v>PREMIUM A</v>
      </c>
      <c r="BO1839" s="1" t="s">
        <v>4896</v>
      </c>
      <c r="BP1839" s="1" t="s">
        <v>9426</v>
      </c>
      <c r="BQ1839" s="1" t="s">
        <v>7638</v>
      </c>
      <c r="BR1839" s="1" t="s">
        <v>7760</v>
      </c>
      <c r="BS1839" s="1" t="s">
        <v>25</v>
      </c>
      <c r="BT1839">
        <v>90</v>
      </c>
      <c r="BU1839" s="1" t="s">
        <v>7</v>
      </c>
      <c r="BV1839" s="1" t="s">
        <v>146</v>
      </c>
      <c r="BW1839">
        <v>160</v>
      </c>
      <c r="BX1839" s="1" t="s">
        <v>8292</v>
      </c>
      <c r="BY1839">
        <v>5029</v>
      </c>
      <c r="BZ1839">
        <v>804640</v>
      </c>
      <c r="CA1839">
        <v>0.23</v>
      </c>
      <c r="CB1839">
        <v>3872.33</v>
      </c>
      <c r="CC1839">
        <v>619572.80000000005</v>
      </c>
      <c r="CD1839">
        <v>0.5</v>
      </c>
      <c r="CE1839">
        <v>309786.40000000002</v>
      </c>
      <c r="CF1839">
        <v>0.1</v>
      </c>
      <c r="CG1839">
        <v>6195.728000000001</v>
      </c>
      <c r="CH1839">
        <v>303590.67200000002</v>
      </c>
      <c r="CI1839">
        <v>309786.40000000002</v>
      </c>
      <c r="CJ1839">
        <v>613377.07200000004</v>
      </c>
      <c r="CK1839">
        <v>3833.6067000000003</v>
      </c>
    </row>
    <row r="1840" spans="62:89" x14ac:dyDescent="0.25">
      <c r="BJ1840" s="1" t="s">
        <v>3800</v>
      </c>
      <c r="BK1840" s="1" t="s">
        <v>3801</v>
      </c>
      <c r="BL1840" s="1" t="str">
        <f>VLOOKUP(BK1840,INVENTARIOHABITTA[#All],8,FALSE)</f>
        <v>PREMIUM A</v>
      </c>
      <c r="BP1840" s="1" t="s">
        <v>9427</v>
      </c>
      <c r="BQ1840" s="1" t="s">
        <v>7638</v>
      </c>
      <c r="BR1840" s="1" t="s">
        <v>7760</v>
      </c>
      <c r="BS1840" s="1" t="s">
        <v>25</v>
      </c>
      <c r="BT1840">
        <v>91</v>
      </c>
      <c r="BU1840" s="1" t="s">
        <v>7</v>
      </c>
      <c r="BV1840" s="1" t="s">
        <v>1961</v>
      </c>
      <c r="BW1840">
        <v>160</v>
      </c>
      <c r="BX1840" s="1" t="s">
        <v>8292</v>
      </c>
      <c r="BY1840">
        <v>4800</v>
      </c>
      <c r="BZ1840">
        <v>768000</v>
      </c>
      <c r="CA1840">
        <v>0.2</v>
      </c>
      <c r="CB1840">
        <v>3840</v>
      </c>
      <c r="CC1840">
        <v>614400</v>
      </c>
      <c r="CD1840">
        <v>0.1</v>
      </c>
      <c r="CE1840">
        <v>61440</v>
      </c>
      <c r="CF1840">
        <v>0.1</v>
      </c>
      <c r="CG1840">
        <v>6144</v>
      </c>
      <c r="CH1840">
        <v>55296</v>
      </c>
      <c r="CI1840">
        <v>552960</v>
      </c>
      <c r="CJ1840">
        <v>608256</v>
      </c>
      <c r="CK1840">
        <v>3801.6</v>
      </c>
    </row>
    <row r="1841" spans="62:89" x14ac:dyDescent="0.25">
      <c r="BJ1841" s="1" t="s">
        <v>3802</v>
      </c>
      <c r="BK1841" s="1" t="s">
        <v>3803</v>
      </c>
      <c r="BL1841" s="1" t="str">
        <f>VLOOKUP(BK1841,INVENTARIOHABITTA[#All],8,FALSE)</f>
        <v>PREMIUM A</v>
      </c>
      <c r="BO1841" s="1" t="s">
        <v>4898</v>
      </c>
      <c r="BP1841" s="1" t="s">
        <v>9427</v>
      </c>
      <c r="BQ1841" s="1" t="s">
        <v>7638</v>
      </c>
      <c r="BR1841" s="1" t="s">
        <v>7760</v>
      </c>
      <c r="BS1841" s="1" t="s">
        <v>25</v>
      </c>
      <c r="BT1841">
        <v>91</v>
      </c>
      <c r="BU1841" s="1" t="s">
        <v>7</v>
      </c>
      <c r="BV1841" s="1" t="s">
        <v>1961</v>
      </c>
      <c r="BW1841">
        <v>160</v>
      </c>
      <c r="BX1841" s="1" t="s">
        <v>8292</v>
      </c>
      <c r="BY1841">
        <v>4800</v>
      </c>
      <c r="BZ1841">
        <v>768000</v>
      </c>
      <c r="CA1841">
        <v>0.2</v>
      </c>
      <c r="CB1841">
        <v>3840</v>
      </c>
      <c r="CC1841">
        <v>614400</v>
      </c>
      <c r="CD1841">
        <v>0.1</v>
      </c>
      <c r="CE1841">
        <v>61440</v>
      </c>
      <c r="CF1841">
        <v>0.1</v>
      </c>
      <c r="CG1841">
        <v>6144</v>
      </c>
      <c r="CH1841">
        <v>55296</v>
      </c>
      <c r="CI1841">
        <v>552960</v>
      </c>
      <c r="CJ1841">
        <v>608256</v>
      </c>
      <c r="CK1841">
        <v>3801.6</v>
      </c>
    </row>
    <row r="1842" spans="62:89" x14ac:dyDescent="0.25">
      <c r="BJ1842" s="1" t="s">
        <v>3804</v>
      </c>
      <c r="BK1842" s="1" t="s">
        <v>3805</v>
      </c>
      <c r="BL1842" s="1" t="str">
        <f>VLOOKUP(BK1842,INVENTARIOHABITTA[#All],8,FALSE)</f>
        <v>PREMIUM A</v>
      </c>
      <c r="BO1842" s="1" t="s">
        <v>4900</v>
      </c>
      <c r="BP1842" s="1" t="s">
        <v>9428</v>
      </c>
      <c r="BQ1842" s="1" t="s">
        <v>7638</v>
      </c>
      <c r="BR1842" s="1" t="s">
        <v>7760</v>
      </c>
      <c r="BS1842" s="1" t="s">
        <v>25</v>
      </c>
      <c r="BT1842">
        <v>92</v>
      </c>
      <c r="BU1842" s="1" t="s">
        <v>7</v>
      </c>
      <c r="BV1842" s="1" t="s">
        <v>1961</v>
      </c>
      <c r="BW1842">
        <v>160</v>
      </c>
      <c r="BX1842" s="1" t="s">
        <v>8292</v>
      </c>
      <c r="BY1842">
        <v>4800</v>
      </c>
      <c r="BZ1842">
        <v>768000</v>
      </c>
      <c r="CA1842">
        <v>0.25</v>
      </c>
      <c r="CB1842">
        <v>3600</v>
      </c>
      <c r="CC1842">
        <v>576000</v>
      </c>
      <c r="CD1842">
        <v>0.1</v>
      </c>
      <c r="CE1842">
        <v>57600</v>
      </c>
      <c r="CF1842">
        <v>0</v>
      </c>
      <c r="CG1842">
        <v>0</v>
      </c>
      <c r="CH1842">
        <v>57600</v>
      </c>
      <c r="CI1842">
        <v>518400</v>
      </c>
      <c r="CJ1842">
        <v>576000</v>
      </c>
      <c r="CK1842">
        <v>3600</v>
      </c>
    </row>
    <row r="1843" spans="62:89" x14ac:dyDescent="0.25">
      <c r="BJ1843" s="1" t="s">
        <v>3806</v>
      </c>
      <c r="BK1843" s="1" t="s">
        <v>3807</v>
      </c>
      <c r="BL1843" s="1" t="str">
        <f>VLOOKUP(BK1843,INVENTARIOHABITTA[#All],8,FALSE)</f>
        <v>PREMIUM A</v>
      </c>
      <c r="BO1843" s="1" t="s">
        <v>4902</v>
      </c>
      <c r="BP1843" s="1" t="s">
        <v>9429</v>
      </c>
      <c r="BQ1843" s="1" t="s">
        <v>7638</v>
      </c>
      <c r="BR1843" s="1" t="s">
        <v>7760</v>
      </c>
      <c r="BS1843" s="1" t="s">
        <v>25</v>
      </c>
      <c r="BT1843">
        <v>93</v>
      </c>
      <c r="BU1843" s="1" t="s">
        <v>7</v>
      </c>
      <c r="BV1843" s="1" t="s">
        <v>1961</v>
      </c>
      <c r="BW1843">
        <v>160</v>
      </c>
      <c r="BX1843" s="1" t="s">
        <v>8496</v>
      </c>
      <c r="BY1843">
        <v>5040</v>
      </c>
      <c r="BZ1843">
        <v>806400</v>
      </c>
      <c r="CA1843">
        <v>0.27</v>
      </c>
      <c r="CB1843">
        <v>3679.2</v>
      </c>
      <c r="CC1843">
        <v>588672</v>
      </c>
      <c r="CD1843">
        <v>0.1</v>
      </c>
      <c r="CE1843">
        <v>58867.200000000004</v>
      </c>
      <c r="CF1843">
        <v>0.19000000000000003</v>
      </c>
      <c r="CG1843">
        <v>11184.768000000002</v>
      </c>
      <c r="CH1843">
        <v>47682.432000000001</v>
      </c>
      <c r="CI1843">
        <v>529804.80000000005</v>
      </c>
      <c r="CJ1843">
        <v>577487.23200000008</v>
      </c>
      <c r="CK1843">
        <v>3609.2952000000005</v>
      </c>
    </row>
    <row r="1844" spans="62:89" x14ac:dyDescent="0.25">
      <c r="BJ1844" s="1" t="s">
        <v>3808</v>
      </c>
      <c r="BK1844" s="1" t="s">
        <v>3809</v>
      </c>
      <c r="BL1844" s="1" t="str">
        <f>VLOOKUP(BK1844,INVENTARIOHABITTA[#All],8,FALSE)</f>
        <v>PREMIUM A</v>
      </c>
      <c r="BO1844" s="1" t="s">
        <v>4904</v>
      </c>
      <c r="BP1844" s="1" t="s">
        <v>9430</v>
      </c>
      <c r="BQ1844" s="1" t="s">
        <v>7638</v>
      </c>
      <c r="BR1844" s="1" t="s">
        <v>7760</v>
      </c>
      <c r="BS1844" s="1" t="s">
        <v>25</v>
      </c>
      <c r="BT1844">
        <v>94</v>
      </c>
      <c r="BU1844" s="1" t="s">
        <v>7</v>
      </c>
      <c r="BV1844" s="1" t="s">
        <v>1961</v>
      </c>
      <c r="BW1844">
        <v>160</v>
      </c>
      <c r="BX1844" s="1" t="s">
        <v>8496</v>
      </c>
      <c r="BY1844">
        <v>5040</v>
      </c>
      <c r="BZ1844">
        <v>806400</v>
      </c>
      <c r="CA1844">
        <v>0.27</v>
      </c>
      <c r="CB1844">
        <v>3679.2</v>
      </c>
      <c r="CC1844">
        <v>588672</v>
      </c>
      <c r="CD1844">
        <v>0.1</v>
      </c>
      <c r="CE1844">
        <v>58867.200000000004</v>
      </c>
      <c r="CF1844">
        <v>0.19000000000000003</v>
      </c>
      <c r="CG1844">
        <v>11184.768000000002</v>
      </c>
      <c r="CH1844">
        <v>47682.432000000001</v>
      </c>
      <c r="CI1844">
        <v>529804.80000000005</v>
      </c>
      <c r="CJ1844">
        <v>577487.23200000008</v>
      </c>
      <c r="CK1844">
        <v>3609.2952000000005</v>
      </c>
    </row>
    <row r="1845" spans="62:89" x14ac:dyDescent="0.25">
      <c r="BJ1845" s="1" t="s">
        <v>3810</v>
      </c>
      <c r="BK1845" s="1" t="s">
        <v>3811</v>
      </c>
      <c r="BL1845" s="1" t="str">
        <f>VLOOKUP(BK1845,INVENTARIOHABITTA[#All],8,FALSE)</f>
        <v>PREMIUM A</v>
      </c>
      <c r="BO1845" s="1" t="s">
        <v>4906</v>
      </c>
      <c r="BP1845" s="1" t="s">
        <v>9431</v>
      </c>
      <c r="BQ1845" s="1" t="s">
        <v>7638</v>
      </c>
      <c r="BR1845" s="1" t="s">
        <v>7760</v>
      </c>
      <c r="BS1845" s="1" t="s">
        <v>25</v>
      </c>
      <c r="BT1845">
        <v>95</v>
      </c>
      <c r="BU1845" s="1" t="s">
        <v>7</v>
      </c>
      <c r="BV1845" s="1" t="s">
        <v>1961</v>
      </c>
      <c r="BW1845">
        <v>160</v>
      </c>
      <c r="BX1845" s="1" t="s">
        <v>46</v>
      </c>
      <c r="BY1845">
        <v>6060</v>
      </c>
      <c r="BZ1845">
        <v>969600</v>
      </c>
      <c r="CA1845">
        <v>0.27</v>
      </c>
      <c r="CB1845">
        <v>4423.8</v>
      </c>
      <c r="CC1845">
        <v>707808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707808</v>
      </c>
      <c r="CJ1845">
        <v>707808</v>
      </c>
      <c r="CK1845">
        <v>4423.8</v>
      </c>
    </row>
    <row r="1846" spans="62:89" x14ac:dyDescent="0.25">
      <c r="BJ1846" s="1" t="s">
        <v>3812</v>
      </c>
      <c r="BK1846" s="1" t="s">
        <v>3813</v>
      </c>
      <c r="BL1846" s="1" t="str">
        <f>VLOOKUP(BK1846,INVENTARIOHABITTA[#All],8,FALSE)</f>
        <v>PREMIUM A</v>
      </c>
      <c r="BP1846" s="1" t="s">
        <v>9431</v>
      </c>
      <c r="BQ1846" s="1" t="s">
        <v>7638</v>
      </c>
      <c r="BR1846" s="1" t="s">
        <v>7760</v>
      </c>
      <c r="BS1846" s="1" t="s">
        <v>25</v>
      </c>
      <c r="BT1846">
        <v>95</v>
      </c>
      <c r="BU1846" s="1" t="s">
        <v>7</v>
      </c>
      <c r="BV1846" s="1" t="s">
        <v>1961</v>
      </c>
      <c r="BW1846">
        <v>160</v>
      </c>
      <c r="BX1846" s="1" t="s">
        <v>8496</v>
      </c>
      <c r="BY1846">
        <v>5040</v>
      </c>
      <c r="BZ1846">
        <v>806400</v>
      </c>
      <c r="CA1846">
        <v>0.27</v>
      </c>
      <c r="CB1846">
        <v>3679.2</v>
      </c>
      <c r="CC1846">
        <v>588672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588672</v>
      </c>
      <c r="CJ1846">
        <v>588672</v>
      </c>
      <c r="CK1846">
        <v>3679.2</v>
      </c>
    </row>
    <row r="1847" spans="62:89" x14ac:dyDescent="0.25">
      <c r="BJ1847" s="1" t="s">
        <v>3814</v>
      </c>
      <c r="BK1847" s="1" t="s">
        <v>3815</v>
      </c>
      <c r="BL1847" s="1" t="str">
        <f>VLOOKUP(BK1847,INVENTARIOHABITTA[#All],8,FALSE)</f>
        <v>PREMIUM A</v>
      </c>
      <c r="BO1847" s="1" t="s">
        <v>4908</v>
      </c>
      <c r="BP1847" s="1" t="s">
        <v>9432</v>
      </c>
      <c r="BQ1847" s="1" t="s">
        <v>7638</v>
      </c>
      <c r="BR1847" s="1" t="s">
        <v>7760</v>
      </c>
      <c r="BS1847" s="1" t="s">
        <v>25</v>
      </c>
      <c r="BT1847">
        <v>96</v>
      </c>
      <c r="BU1847" s="1" t="s">
        <v>7</v>
      </c>
      <c r="BV1847" s="1" t="s">
        <v>1961</v>
      </c>
      <c r="BW1847">
        <v>160</v>
      </c>
      <c r="BX1847" s="1" t="s">
        <v>8292</v>
      </c>
      <c r="BY1847">
        <v>4800</v>
      </c>
      <c r="BZ1847">
        <v>768000</v>
      </c>
      <c r="CA1847">
        <v>0.25</v>
      </c>
      <c r="CB1847">
        <v>3600</v>
      </c>
      <c r="CC1847">
        <v>576000</v>
      </c>
      <c r="CD1847">
        <v>0.1</v>
      </c>
      <c r="CE1847">
        <v>57600</v>
      </c>
      <c r="CF1847">
        <v>0.1</v>
      </c>
      <c r="CG1847">
        <v>5760</v>
      </c>
      <c r="CH1847">
        <v>51840</v>
      </c>
      <c r="CI1847">
        <v>518400</v>
      </c>
      <c r="CJ1847">
        <v>570240</v>
      </c>
      <c r="CK1847">
        <v>3564</v>
      </c>
    </row>
    <row r="1848" spans="62:89" x14ac:dyDescent="0.25">
      <c r="BJ1848" s="1" t="s">
        <v>3816</v>
      </c>
      <c r="BK1848" s="1" t="s">
        <v>3817</v>
      </c>
      <c r="BL1848" s="1" t="str">
        <f>VLOOKUP(BK1848,INVENTARIOHABITTA[#All],8,FALSE)</f>
        <v>PREMIUM A</v>
      </c>
      <c r="BO1848" s="1" t="s">
        <v>4910</v>
      </c>
      <c r="BP1848" s="1" t="s">
        <v>9433</v>
      </c>
      <c r="BQ1848" s="1" t="s">
        <v>7638</v>
      </c>
      <c r="BR1848" s="1" t="s">
        <v>7760</v>
      </c>
      <c r="BS1848" s="1" t="s">
        <v>25</v>
      </c>
      <c r="BT1848">
        <v>97</v>
      </c>
      <c r="BU1848" s="1" t="s">
        <v>7</v>
      </c>
      <c r="BV1848" s="1" t="s">
        <v>1961</v>
      </c>
      <c r="BW1848">
        <v>160</v>
      </c>
      <c r="BX1848" s="1" t="s">
        <v>8292</v>
      </c>
      <c r="BY1848">
        <v>4800</v>
      </c>
      <c r="BZ1848">
        <v>768000</v>
      </c>
      <c r="CA1848">
        <v>0.2</v>
      </c>
      <c r="CB1848">
        <v>3840</v>
      </c>
      <c r="CC1848">
        <v>614400</v>
      </c>
      <c r="CD1848">
        <v>0.1</v>
      </c>
      <c r="CE1848">
        <v>61440</v>
      </c>
      <c r="CF1848">
        <v>0</v>
      </c>
      <c r="CG1848">
        <v>0</v>
      </c>
      <c r="CH1848">
        <v>61440</v>
      </c>
      <c r="CI1848">
        <v>552960</v>
      </c>
      <c r="CJ1848">
        <v>614400</v>
      </c>
      <c r="CK1848">
        <v>3840</v>
      </c>
    </row>
    <row r="1849" spans="62:89" x14ac:dyDescent="0.25">
      <c r="BJ1849" s="1" t="s">
        <v>3818</v>
      </c>
      <c r="BK1849" s="1" t="s">
        <v>3819</v>
      </c>
      <c r="BL1849" s="1" t="str">
        <f>VLOOKUP(BK1849,INVENTARIOHABITTA[#All],8,FALSE)</f>
        <v xml:space="preserve">ESTANDAR A </v>
      </c>
      <c r="BO1849" s="1" t="s">
        <v>4912</v>
      </c>
      <c r="BP1849" s="1" t="s">
        <v>9434</v>
      </c>
      <c r="BQ1849" s="1" t="s">
        <v>7638</v>
      </c>
      <c r="BR1849" s="1" t="s">
        <v>7760</v>
      </c>
      <c r="BS1849" s="1" t="s">
        <v>25</v>
      </c>
      <c r="BT1849">
        <v>98</v>
      </c>
      <c r="BU1849" s="1" t="s">
        <v>7</v>
      </c>
      <c r="BV1849" s="1" t="s">
        <v>146</v>
      </c>
      <c r="BW1849">
        <v>160</v>
      </c>
      <c r="BX1849" s="1" t="s">
        <v>8292</v>
      </c>
      <c r="BY1849">
        <v>5029</v>
      </c>
      <c r="BZ1849">
        <v>804640</v>
      </c>
      <c r="CA1849">
        <v>0.2</v>
      </c>
      <c r="CB1849">
        <v>4023.2</v>
      </c>
      <c r="CC1849">
        <v>643712</v>
      </c>
      <c r="CD1849">
        <v>0.1</v>
      </c>
      <c r="CE1849">
        <v>64371.200000000004</v>
      </c>
      <c r="CF1849">
        <v>0.1</v>
      </c>
      <c r="CG1849">
        <v>6437.1200000000008</v>
      </c>
      <c r="CH1849">
        <v>57934.080000000002</v>
      </c>
      <c r="CI1849">
        <v>579340.80000000005</v>
      </c>
      <c r="CJ1849">
        <v>637274.88</v>
      </c>
      <c r="CK1849">
        <v>3982.9679999999998</v>
      </c>
    </row>
    <row r="1850" spans="62:89" x14ac:dyDescent="0.25">
      <c r="BJ1850" s="1" t="s">
        <v>3820</v>
      </c>
      <c r="BK1850" s="1" t="s">
        <v>3821</v>
      </c>
      <c r="BL1850" s="1" t="str">
        <f>VLOOKUP(BK1850,INVENTARIOHABITTA[#All],8,FALSE)</f>
        <v xml:space="preserve">ESTANDAR A </v>
      </c>
      <c r="BO1850" s="1" t="s">
        <v>4914</v>
      </c>
      <c r="BP1850" s="1" t="s">
        <v>9435</v>
      </c>
      <c r="BQ1850" s="1" t="s">
        <v>7638</v>
      </c>
      <c r="BR1850" s="1" t="s">
        <v>7760</v>
      </c>
      <c r="BS1850" s="1" t="s">
        <v>25</v>
      </c>
      <c r="BT1850">
        <v>99</v>
      </c>
      <c r="BU1850" s="1" t="s">
        <v>7</v>
      </c>
      <c r="BV1850" s="1" t="s">
        <v>146</v>
      </c>
      <c r="BW1850">
        <v>179.71</v>
      </c>
      <c r="BX1850" s="1" t="s">
        <v>8292</v>
      </c>
      <c r="BY1850">
        <v>5029</v>
      </c>
      <c r="BZ1850">
        <v>903761.59000000008</v>
      </c>
      <c r="CA1850">
        <v>0.23</v>
      </c>
      <c r="CB1850">
        <v>3872.33</v>
      </c>
      <c r="CC1850">
        <v>695896.42430000007</v>
      </c>
      <c r="CD1850">
        <v>0.1</v>
      </c>
      <c r="CE1850">
        <v>69589.642430000007</v>
      </c>
      <c r="CF1850">
        <v>0.1</v>
      </c>
      <c r="CG1850">
        <v>6958.9642430000013</v>
      </c>
      <c r="CH1850">
        <v>62630.678187000005</v>
      </c>
      <c r="CI1850">
        <v>626306.78187000006</v>
      </c>
      <c r="CJ1850">
        <v>688937.46005700005</v>
      </c>
      <c r="CK1850">
        <v>3833.6067000000003</v>
      </c>
    </row>
    <row r="1851" spans="62:89" x14ac:dyDescent="0.25">
      <c r="BJ1851" s="1" t="s">
        <v>3822</v>
      </c>
      <c r="BK1851" s="1" t="s">
        <v>3823</v>
      </c>
      <c r="BL1851" s="1" t="str">
        <f>VLOOKUP(BK1851,INVENTARIOHABITTA[#All],8,FALSE)</f>
        <v xml:space="preserve">ESTANDAR A </v>
      </c>
      <c r="BO1851" s="1" t="s">
        <v>4916</v>
      </c>
      <c r="BP1851" s="1" t="s">
        <v>9436</v>
      </c>
      <c r="BQ1851" s="1" t="s">
        <v>7638</v>
      </c>
      <c r="BR1851" s="1" t="s">
        <v>7760</v>
      </c>
      <c r="BS1851" s="1" t="s">
        <v>25</v>
      </c>
      <c r="BT1851">
        <v>100</v>
      </c>
      <c r="BU1851" s="1" t="s">
        <v>7</v>
      </c>
      <c r="BV1851" s="1" t="s">
        <v>146</v>
      </c>
      <c r="BW1851">
        <v>180</v>
      </c>
      <c r="BX1851" s="1" t="s">
        <v>8292</v>
      </c>
      <c r="BY1851">
        <v>5029</v>
      </c>
      <c r="BZ1851">
        <v>905220</v>
      </c>
      <c r="CA1851">
        <v>0.23</v>
      </c>
      <c r="CB1851">
        <v>3872.33</v>
      </c>
      <c r="CC1851">
        <v>697019.4</v>
      </c>
      <c r="CD1851">
        <v>0.1</v>
      </c>
      <c r="CE1851">
        <v>69701.94</v>
      </c>
      <c r="CF1851">
        <v>0.1</v>
      </c>
      <c r="CG1851">
        <v>6970.1940000000004</v>
      </c>
      <c r="CH1851">
        <v>62731.745999999999</v>
      </c>
      <c r="CI1851">
        <v>627317.46</v>
      </c>
      <c r="CJ1851">
        <v>690049.20600000001</v>
      </c>
      <c r="CK1851">
        <v>3833.6066999999998</v>
      </c>
    </row>
    <row r="1852" spans="62:89" x14ac:dyDescent="0.25">
      <c r="BJ1852" s="1" t="s">
        <v>3824</v>
      </c>
      <c r="BK1852" s="1" t="s">
        <v>3825</v>
      </c>
      <c r="BL1852" s="1" t="str">
        <f>VLOOKUP(BK1852,INVENTARIOHABITTA[#All],8,FALSE)</f>
        <v xml:space="preserve">ESTANDAR A </v>
      </c>
      <c r="BO1852" s="1" t="s">
        <v>4918</v>
      </c>
      <c r="BP1852" s="1" t="s">
        <v>9437</v>
      </c>
      <c r="BQ1852" s="1" t="s">
        <v>7638</v>
      </c>
      <c r="BR1852" s="1" t="s">
        <v>7760</v>
      </c>
      <c r="BS1852" s="1" t="s">
        <v>25</v>
      </c>
      <c r="BT1852">
        <v>101</v>
      </c>
      <c r="BU1852" s="1" t="s">
        <v>7</v>
      </c>
      <c r="BV1852" s="1" t="s">
        <v>146</v>
      </c>
      <c r="BW1852">
        <v>180</v>
      </c>
      <c r="BX1852" s="1" t="s">
        <v>8292</v>
      </c>
      <c r="BY1852">
        <v>5029</v>
      </c>
      <c r="BZ1852">
        <v>905220</v>
      </c>
      <c r="CA1852">
        <v>0.25</v>
      </c>
      <c r="CB1852">
        <v>3771.75</v>
      </c>
      <c r="CC1852">
        <v>678915</v>
      </c>
      <c r="CD1852">
        <v>0.1</v>
      </c>
      <c r="CE1852">
        <v>67891.5</v>
      </c>
      <c r="CF1852">
        <v>0.1</v>
      </c>
      <c r="CG1852">
        <v>6789.1500000000005</v>
      </c>
      <c r="CH1852">
        <v>61102.35</v>
      </c>
      <c r="CI1852">
        <v>611023.5</v>
      </c>
      <c r="CJ1852">
        <v>672125.85</v>
      </c>
      <c r="CK1852">
        <v>3734.0324999999998</v>
      </c>
    </row>
    <row r="1853" spans="62:89" x14ac:dyDescent="0.25">
      <c r="BJ1853" s="1" t="s">
        <v>3826</v>
      </c>
      <c r="BK1853" s="1" t="s">
        <v>3827</v>
      </c>
      <c r="BL1853" s="1" t="str">
        <f>VLOOKUP(BK1853,INVENTARIOHABITTA[#All],8,FALSE)</f>
        <v>PREMIUM A</v>
      </c>
      <c r="BO1853" s="1" t="s">
        <v>4920</v>
      </c>
      <c r="BP1853" s="1" t="s">
        <v>9438</v>
      </c>
      <c r="BQ1853" s="1" t="s">
        <v>7638</v>
      </c>
      <c r="BR1853" s="1" t="s">
        <v>7760</v>
      </c>
      <c r="BS1853" s="1" t="s">
        <v>25</v>
      </c>
      <c r="BT1853">
        <v>102</v>
      </c>
      <c r="BU1853" s="1" t="s">
        <v>7</v>
      </c>
      <c r="BV1853" s="1" t="s">
        <v>146</v>
      </c>
      <c r="BW1853">
        <v>180</v>
      </c>
      <c r="BX1853" s="1" t="s">
        <v>8292</v>
      </c>
      <c r="BY1853">
        <v>5029</v>
      </c>
      <c r="BZ1853">
        <v>905220</v>
      </c>
      <c r="CA1853">
        <v>0.25</v>
      </c>
      <c r="CB1853">
        <v>3771.75</v>
      </c>
      <c r="CC1853">
        <v>678915</v>
      </c>
      <c r="CD1853">
        <v>0.1</v>
      </c>
      <c r="CE1853">
        <v>67891.5</v>
      </c>
      <c r="CF1853">
        <v>0</v>
      </c>
      <c r="CG1853">
        <v>0</v>
      </c>
      <c r="CH1853">
        <v>67891.5</v>
      </c>
      <c r="CI1853">
        <v>611023.5</v>
      </c>
      <c r="CJ1853">
        <v>678915</v>
      </c>
      <c r="CK1853">
        <v>3771.75</v>
      </c>
    </row>
    <row r="1854" spans="62:89" x14ac:dyDescent="0.25">
      <c r="BJ1854" s="1" t="s">
        <v>3828</v>
      </c>
      <c r="BK1854" s="1" t="s">
        <v>3829</v>
      </c>
      <c r="BL1854" s="1" t="str">
        <f>VLOOKUP(BK1854,INVENTARIOHABITTA[#All],8,FALSE)</f>
        <v>PREMIUM A</v>
      </c>
      <c r="BO1854" s="1" t="s">
        <v>4922</v>
      </c>
      <c r="BP1854" s="1" t="s">
        <v>9439</v>
      </c>
      <c r="BQ1854" s="1" t="s">
        <v>7638</v>
      </c>
      <c r="BR1854" s="1" t="s">
        <v>7760</v>
      </c>
      <c r="BS1854" s="1" t="s">
        <v>25</v>
      </c>
      <c r="BT1854">
        <v>103</v>
      </c>
      <c r="BU1854" s="1" t="s">
        <v>7</v>
      </c>
      <c r="BV1854" s="1" t="s">
        <v>146</v>
      </c>
      <c r="BW1854">
        <v>180</v>
      </c>
      <c r="BX1854" s="1" t="s">
        <v>8292</v>
      </c>
      <c r="BY1854">
        <v>5029</v>
      </c>
      <c r="BZ1854">
        <v>905220</v>
      </c>
      <c r="CA1854">
        <v>0.25</v>
      </c>
      <c r="CB1854">
        <v>3771.75</v>
      </c>
      <c r="CC1854">
        <v>678915</v>
      </c>
      <c r="CD1854">
        <v>0.1</v>
      </c>
      <c r="CE1854">
        <v>67891.5</v>
      </c>
      <c r="CF1854">
        <v>0.1</v>
      </c>
      <c r="CG1854">
        <v>6789.1500000000005</v>
      </c>
      <c r="CH1854">
        <v>61102.35</v>
      </c>
      <c r="CI1854">
        <v>611023.5</v>
      </c>
      <c r="CJ1854">
        <v>672125.85</v>
      </c>
      <c r="CK1854">
        <v>3734.0324999999998</v>
      </c>
    </row>
    <row r="1855" spans="62:89" x14ac:dyDescent="0.25">
      <c r="BJ1855" s="1" t="s">
        <v>3830</v>
      </c>
      <c r="BK1855" s="1" t="s">
        <v>3831</v>
      </c>
      <c r="BL1855" s="1" t="str">
        <f>VLOOKUP(BK1855,INVENTARIOHABITTA[#All],8,FALSE)</f>
        <v xml:space="preserve">ESTANDAR A </v>
      </c>
      <c r="BO1855" s="1" t="s">
        <v>4924</v>
      </c>
      <c r="BP1855" s="1" t="s">
        <v>9440</v>
      </c>
      <c r="BQ1855" s="1" t="s">
        <v>7638</v>
      </c>
      <c r="BR1855" s="1" t="s">
        <v>7760</v>
      </c>
      <c r="BS1855" s="1" t="s">
        <v>25</v>
      </c>
      <c r="BT1855">
        <v>104</v>
      </c>
      <c r="BU1855" s="1" t="s">
        <v>7</v>
      </c>
      <c r="BV1855" s="1" t="s">
        <v>146</v>
      </c>
      <c r="BW1855">
        <v>180</v>
      </c>
      <c r="BX1855" s="1" t="s">
        <v>8292</v>
      </c>
      <c r="BY1855">
        <v>5029</v>
      </c>
      <c r="BZ1855">
        <v>905220</v>
      </c>
      <c r="CA1855">
        <v>0.2</v>
      </c>
      <c r="CB1855">
        <v>4023.2</v>
      </c>
      <c r="CC1855">
        <v>724176</v>
      </c>
      <c r="CD1855">
        <v>0.1</v>
      </c>
      <c r="CE1855">
        <v>72417.600000000006</v>
      </c>
      <c r="CF1855">
        <v>0.1</v>
      </c>
      <c r="CG1855">
        <v>7241.7600000000011</v>
      </c>
      <c r="CH1855">
        <v>65175.840000000004</v>
      </c>
      <c r="CI1855">
        <v>651758.4</v>
      </c>
      <c r="CJ1855">
        <v>716934.24</v>
      </c>
      <c r="CK1855">
        <v>3982.9679999999998</v>
      </c>
    </row>
    <row r="1856" spans="62:89" x14ac:dyDescent="0.25">
      <c r="BJ1856" s="1" t="s">
        <v>3832</v>
      </c>
      <c r="BK1856" s="1" t="s">
        <v>3833</v>
      </c>
      <c r="BL1856" s="1" t="str">
        <f>VLOOKUP(BK1856,INVENTARIOHABITTA[#All],8,FALSE)</f>
        <v xml:space="preserve">ESTANDAR A </v>
      </c>
      <c r="BP1856" s="1" t="s">
        <v>9441</v>
      </c>
      <c r="BQ1856" s="1" t="s">
        <v>7638</v>
      </c>
      <c r="BR1856" s="1" t="s">
        <v>7760</v>
      </c>
      <c r="BS1856" s="1" t="s">
        <v>25</v>
      </c>
      <c r="BT1856">
        <v>105</v>
      </c>
      <c r="BU1856" s="1" t="s">
        <v>7</v>
      </c>
      <c r="BV1856" s="1" t="s">
        <v>146</v>
      </c>
      <c r="BW1856">
        <v>180</v>
      </c>
      <c r="BX1856" s="1" t="s">
        <v>8292</v>
      </c>
      <c r="BY1856">
        <v>5029</v>
      </c>
      <c r="BZ1856">
        <v>905220</v>
      </c>
      <c r="CA1856">
        <v>0.25</v>
      </c>
      <c r="CB1856">
        <v>3771.75</v>
      </c>
      <c r="CC1856">
        <v>678915</v>
      </c>
      <c r="CD1856">
        <v>0.1</v>
      </c>
      <c r="CE1856">
        <v>67891.5</v>
      </c>
      <c r="CF1856">
        <v>0.1</v>
      </c>
      <c r="CG1856">
        <v>6789.1500000000005</v>
      </c>
      <c r="CH1856">
        <v>61102.35</v>
      </c>
      <c r="CI1856">
        <v>611023.5</v>
      </c>
      <c r="CJ1856">
        <v>672125.85</v>
      </c>
      <c r="CK1856">
        <v>3734.0324999999998</v>
      </c>
    </row>
    <row r="1857" spans="62:89" x14ac:dyDescent="0.25">
      <c r="BJ1857" s="1" t="s">
        <v>3834</v>
      </c>
      <c r="BK1857" s="1" t="s">
        <v>3835</v>
      </c>
      <c r="BL1857" s="1" t="str">
        <f>VLOOKUP(BK1857,INVENTARIOHABITTA[#All],8,FALSE)</f>
        <v xml:space="preserve">ESTANDAR A </v>
      </c>
      <c r="BO1857" s="1" t="s">
        <v>4926</v>
      </c>
      <c r="BP1857" s="1" t="s">
        <v>9442</v>
      </c>
      <c r="BQ1857" s="1" t="s">
        <v>7638</v>
      </c>
      <c r="BR1857" s="1" t="s">
        <v>7760</v>
      </c>
      <c r="BS1857" s="1" t="s">
        <v>25</v>
      </c>
      <c r="BT1857" t="s">
        <v>8918</v>
      </c>
      <c r="BU1857" s="1" t="s">
        <v>7</v>
      </c>
      <c r="BV1857" s="1" t="s">
        <v>146</v>
      </c>
      <c r="BW1857">
        <v>180</v>
      </c>
      <c r="BX1857" s="1" t="s">
        <v>8292</v>
      </c>
      <c r="BY1857">
        <v>5029</v>
      </c>
      <c r="BZ1857">
        <v>905220</v>
      </c>
      <c r="CA1857">
        <v>0.25</v>
      </c>
      <c r="CB1857">
        <v>3771.75</v>
      </c>
      <c r="CC1857">
        <v>678915</v>
      </c>
      <c r="CD1857">
        <v>0.1</v>
      </c>
      <c r="CE1857">
        <v>67891.5</v>
      </c>
      <c r="CF1857">
        <v>0.1</v>
      </c>
      <c r="CG1857">
        <v>6789.1500000000005</v>
      </c>
      <c r="CH1857">
        <v>61102.35</v>
      </c>
      <c r="CI1857">
        <v>611023.5</v>
      </c>
      <c r="CJ1857">
        <v>672125.85</v>
      </c>
      <c r="CK1857">
        <v>3734.0324999999998</v>
      </c>
    </row>
    <row r="1858" spans="62:89" x14ac:dyDescent="0.25">
      <c r="BJ1858" s="1" t="s">
        <v>3836</v>
      </c>
      <c r="BK1858" s="1" t="s">
        <v>3837</v>
      </c>
      <c r="BL1858" s="1" t="str">
        <f>VLOOKUP(BK1858,INVENTARIOHABITTA[#All],8,FALSE)</f>
        <v xml:space="preserve">ESTANDAR A </v>
      </c>
      <c r="BO1858" s="1" t="s">
        <v>4928</v>
      </c>
      <c r="BP1858" s="1" t="s">
        <v>9443</v>
      </c>
      <c r="BQ1858" s="1" t="s">
        <v>7638</v>
      </c>
      <c r="BR1858" s="1" t="s">
        <v>7760</v>
      </c>
      <c r="BS1858" s="1" t="s">
        <v>26</v>
      </c>
      <c r="BT1858">
        <v>1</v>
      </c>
      <c r="BU1858" s="1" t="s">
        <v>7</v>
      </c>
      <c r="BV1858" s="1" t="s">
        <v>339</v>
      </c>
      <c r="BW1858">
        <v>474.6</v>
      </c>
      <c r="BX1858" s="1" t="s">
        <v>8292</v>
      </c>
      <c r="BY1858">
        <v>4800</v>
      </c>
      <c r="BZ1858">
        <v>2278080</v>
      </c>
      <c r="CA1858">
        <v>0.25</v>
      </c>
      <c r="CB1858">
        <v>3600</v>
      </c>
      <c r="CC1858">
        <v>1708560</v>
      </c>
      <c r="CD1858">
        <v>0.29691621599475582</v>
      </c>
      <c r="CE1858">
        <v>507299.17</v>
      </c>
      <c r="CF1858">
        <v>0.10000000000000002</v>
      </c>
      <c r="CG1858">
        <v>17085.600000000002</v>
      </c>
      <c r="CH1858">
        <v>490213.57</v>
      </c>
      <c r="CI1858">
        <v>1201260.83</v>
      </c>
      <c r="CJ1858">
        <v>1691474.4000000001</v>
      </c>
      <c r="CK1858">
        <v>3564</v>
      </c>
    </row>
    <row r="1859" spans="62:89" x14ac:dyDescent="0.25">
      <c r="BJ1859" s="1" t="s">
        <v>3838</v>
      </c>
      <c r="BK1859" s="1" t="s">
        <v>3839</v>
      </c>
      <c r="BL1859" s="1" t="str">
        <f>VLOOKUP(BK1859,INVENTARIOHABITTA[#All],8,FALSE)</f>
        <v xml:space="preserve">ESTANDAR A </v>
      </c>
      <c r="BO1859" s="1" t="s">
        <v>4930</v>
      </c>
      <c r="BP1859" s="1" t="s">
        <v>9444</v>
      </c>
      <c r="BQ1859" s="1" t="s">
        <v>7638</v>
      </c>
      <c r="BR1859" s="1" t="s">
        <v>7760</v>
      </c>
      <c r="BS1859" s="1" t="s">
        <v>26</v>
      </c>
      <c r="BT1859">
        <v>2</v>
      </c>
      <c r="BU1859" s="1" t="s">
        <v>7</v>
      </c>
      <c r="BV1859" s="1" t="s">
        <v>339</v>
      </c>
      <c r="BW1859">
        <v>504</v>
      </c>
      <c r="BX1859" s="1" t="s">
        <v>7642</v>
      </c>
      <c r="BY1859">
        <v>5770.3</v>
      </c>
      <c r="BZ1859">
        <v>2908231.2</v>
      </c>
      <c r="CA1859">
        <v>0.28000000000000003</v>
      </c>
      <c r="CB1859">
        <v>4154.616</v>
      </c>
      <c r="CC1859">
        <v>2093926.4639999999</v>
      </c>
      <c r="CD1859">
        <v>0</v>
      </c>
      <c r="CE1859">
        <v>0</v>
      </c>
      <c r="CF1859">
        <v>0</v>
      </c>
      <c r="CG1859">
        <v>0</v>
      </c>
      <c r="CH1859">
        <v>0</v>
      </c>
      <c r="CI1859">
        <v>2093926.4639999999</v>
      </c>
      <c r="CJ1859">
        <v>2093926.4639999999</v>
      </c>
      <c r="CK1859">
        <v>4154.616</v>
      </c>
    </row>
    <row r="1860" spans="62:89" x14ac:dyDescent="0.25">
      <c r="BJ1860" s="1" t="s">
        <v>3840</v>
      </c>
      <c r="BK1860" s="1" t="s">
        <v>3841</v>
      </c>
      <c r="BL1860" s="1" t="str">
        <f>VLOOKUP(BK1860,INVENTARIOHABITTA[#All],8,FALSE)</f>
        <v xml:space="preserve">ESTANDAR A </v>
      </c>
      <c r="BO1860" s="1" t="s">
        <v>4932</v>
      </c>
      <c r="BP1860" s="1" t="s">
        <v>9445</v>
      </c>
      <c r="BQ1860" s="1" t="s">
        <v>7638</v>
      </c>
      <c r="BR1860" s="1" t="s">
        <v>7760</v>
      </c>
      <c r="BS1860" s="1" t="s">
        <v>26</v>
      </c>
      <c r="BT1860">
        <v>3</v>
      </c>
      <c r="BU1860" s="1" t="s">
        <v>7</v>
      </c>
      <c r="BV1860" s="1" t="s">
        <v>339</v>
      </c>
      <c r="BW1860">
        <v>504</v>
      </c>
      <c r="BX1860" s="1" t="s">
        <v>46</v>
      </c>
      <c r="BY1860">
        <v>6060</v>
      </c>
      <c r="BZ1860">
        <v>3054240</v>
      </c>
      <c r="CA1860">
        <v>0.28000000000000003</v>
      </c>
      <c r="CB1860">
        <v>4363.2</v>
      </c>
      <c r="CC1860">
        <v>2199052.7999999998</v>
      </c>
      <c r="CD1860">
        <v>0.1</v>
      </c>
      <c r="CE1860">
        <v>219905.28</v>
      </c>
      <c r="CF1860">
        <v>0.1</v>
      </c>
      <c r="CG1860">
        <v>21990.528000000002</v>
      </c>
      <c r="CH1860">
        <v>197914.75200000001</v>
      </c>
      <c r="CI1860">
        <v>1979147.5199999998</v>
      </c>
      <c r="CJ1860">
        <v>2177062.2719999999</v>
      </c>
      <c r="CK1860">
        <v>4319.5680000000002</v>
      </c>
    </row>
    <row r="1861" spans="62:89" x14ac:dyDescent="0.25">
      <c r="BJ1861" s="1" t="s">
        <v>3842</v>
      </c>
      <c r="BK1861" s="1" t="s">
        <v>3843</v>
      </c>
      <c r="BL1861" s="1" t="str">
        <f>VLOOKUP(BK1861,INVENTARIOHABITTA[#All],8,FALSE)</f>
        <v xml:space="preserve">ESTANDAR A </v>
      </c>
      <c r="BO1861" s="1" t="s">
        <v>4934</v>
      </c>
      <c r="BP1861" s="1" t="s">
        <v>9446</v>
      </c>
      <c r="BQ1861" s="1" t="s">
        <v>7638</v>
      </c>
      <c r="BR1861" s="1" t="s">
        <v>7760</v>
      </c>
      <c r="BS1861" s="1" t="s">
        <v>26</v>
      </c>
      <c r="BT1861">
        <v>4</v>
      </c>
      <c r="BU1861" s="1" t="s">
        <v>7</v>
      </c>
      <c r="BV1861" s="1" t="s">
        <v>339</v>
      </c>
      <c r="BW1861">
        <v>504</v>
      </c>
      <c r="BX1861" s="1" t="s">
        <v>46</v>
      </c>
      <c r="BY1861">
        <v>6060</v>
      </c>
      <c r="BZ1861">
        <v>3054240</v>
      </c>
      <c r="CA1861">
        <v>0.28000000000000003</v>
      </c>
      <c r="CB1861">
        <v>4363.2</v>
      </c>
      <c r="CC1861">
        <v>2199052.7999999998</v>
      </c>
      <c r="CD1861">
        <v>0.1</v>
      </c>
      <c r="CE1861">
        <v>219905.28</v>
      </c>
      <c r="CF1861">
        <v>0.1</v>
      </c>
      <c r="CG1861">
        <v>21990.528000000002</v>
      </c>
      <c r="CH1861">
        <v>197914.75200000001</v>
      </c>
      <c r="CI1861">
        <v>1979147.5199999998</v>
      </c>
      <c r="CJ1861">
        <v>2177062.2719999999</v>
      </c>
      <c r="CK1861">
        <v>4319.5680000000002</v>
      </c>
    </row>
    <row r="1862" spans="62:89" x14ac:dyDescent="0.25">
      <c r="BJ1862" s="1" t="s">
        <v>3844</v>
      </c>
      <c r="BK1862" s="1" t="s">
        <v>3845</v>
      </c>
      <c r="BL1862" s="1" t="str">
        <f>VLOOKUP(BK1862,INVENTARIOHABITTA[#All],8,FALSE)</f>
        <v xml:space="preserve">ESTANDAR A </v>
      </c>
      <c r="BO1862" s="1" t="s">
        <v>4936</v>
      </c>
      <c r="BP1862" s="1" t="s">
        <v>9447</v>
      </c>
      <c r="BQ1862" s="1" t="s">
        <v>7638</v>
      </c>
      <c r="BR1862" s="1" t="s">
        <v>7760</v>
      </c>
      <c r="BS1862" s="1" t="s">
        <v>26</v>
      </c>
      <c r="BT1862">
        <v>5</v>
      </c>
      <c r="BU1862" s="1" t="s">
        <v>7</v>
      </c>
      <c r="BV1862" s="1" t="s">
        <v>339</v>
      </c>
      <c r="BW1862">
        <v>504</v>
      </c>
      <c r="BX1862" s="1" t="s">
        <v>46</v>
      </c>
      <c r="BY1862">
        <v>6060</v>
      </c>
      <c r="BZ1862">
        <v>3054240</v>
      </c>
      <c r="CA1862">
        <v>0.28000000000000003</v>
      </c>
      <c r="CB1862">
        <v>4363.2</v>
      </c>
      <c r="CC1862">
        <v>2199052.7999999998</v>
      </c>
      <c r="CD1862">
        <v>0.1</v>
      </c>
      <c r="CE1862">
        <v>219905.28</v>
      </c>
      <c r="CF1862">
        <v>0.1</v>
      </c>
      <c r="CG1862">
        <v>21990.528000000002</v>
      </c>
      <c r="CH1862">
        <v>197914.75200000001</v>
      </c>
      <c r="CI1862">
        <v>1979147.5199999998</v>
      </c>
      <c r="CJ1862">
        <v>2177062.2719999999</v>
      </c>
      <c r="CK1862">
        <v>4319.5680000000002</v>
      </c>
    </row>
    <row r="1863" spans="62:89" x14ac:dyDescent="0.25">
      <c r="BJ1863" s="1" t="s">
        <v>3846</v>
      </c>
      <c r="BK1863" s="1" t="s">
        <v>3847</v>
      </c>
      <c r="BL1863" s="1" t="str">
        <f>VLOOKUP(BK1863,INVENTARIOHABITTA[#All],8,FALSE)</f>
        <v xml:space="preserve">ESTANDAR A </v>
      </c>
      <c r="BP1863" s="1" t="s">
        <v>9448</v>
      </c>
      <c r="BQ1863" s="1" t="s">
        <v>7638</v>
      </c>
      <c r="BR1863" s="1" t="s">
        <v>7760</v>
      </c>
      <c r="BS1863" s="1" t="s">
        <v>26</v>
      </c>
      <c r="BT1863">
        <v>6</v>
      </c>
      <c r="BU1863" s="1" t="s">
        <v>7</v>
      </c>
      <c r="BV1863" s="1" t="s">
        <v>339</v>
      </c>
      <c r="BW1863">
        <v>504</v>
      </c>
      <c r="BX1863" s="1" t="s">
        <v>30</v>
      </c>
      <c r="BY1863">
        <v>5400</v>
      </c>
      <c r="BZ1863">
        <v>2721600</v>
      </c>
      <c r="CA1863">
        <v>0.27</v>
      </c>
      <c r="CB1863">
        <v>3942</v>
      </c>
      <c r="CC1863">
        <v>1986768</v>
      </c>
      <c r="CD1863">
        <v>0.1</v>
      </c>
      <c r="CE1863">
        <v>198676.80000000002</v>
      </c>
      <c r="CF1863">
        <v>0.1</v>
      </c>
      <c r="CG1863">
        <v>19867.680000000004</v>
      </c>
      <c r="CH1863">
        <v>178809.12000000002</v>
      </c>
      <c r="CI1863">
        <v>1788091.2</v>
      </c>
      <c r="CJ1863">
        <v>1966900.32</v>
      </c>
      <c r="CK1863">
        <v>3902.58</v>
      </c>
    </row>
    <row r="1864" spans="62:89" x14ac:dyDescent="0.25">
      <c r="BJ1864" s="1" t="s">
        <v>3848</v>
      </c>
      <c r="BK1864" s="1" t="s">
        <v>3849</v>
      </c>
      <c r="BL1864" s="1" t="str">
        <f>VLOOKUP(BK1864,INVENTARIOHABITTA[#All],8,FALSE)</f>
        <v xml:space="preserve">ESTANDAR A </v>
      </c>
      <c r="BO1864" s="1" t="s">
        <v>4938</v>
      </c>
      <c r="BP1864" s="1" t="s">
        <v>9449</v>
      </c>
      <c r="BQ1864" s="1" t="s">
        <v>7638</v>
      </c>
      <c r="BR1864" s="1" t="s">
        <v>7760</v>
      </c>
      <c r="BS1864" s="1" t="s">
        <v>26</v>
      </c>
      <c r="BT1864" t="s">
        <v>7662</v>
      </c>
      <c r="BU1864" s="1" t="s">
        <v>7</v>
      </c>
      <c r="BV1864" s="1" t="s">
        <v>339</v>
      </c>
      <c r="BW1864">
        <v>504</v>
      </c>
      <c r="BX1864" s="1" t="s">
        <v>30</v>
      </c>
      <c r="BY1864">
        <v>5400</v>
      </c>
      <c r="BZ1864">
        <v>2721600</v>
      </c>
      <c r="CA1864">
        <v>0.27</v>
      </c>
      <c r="CB1864">
        <v>3942</v>
      </c>
      <c r="CC1864">
        <v>1986768</v>
      </c>
      <c r="CD1864">
        <v>0.1</v>
      </c>
      <c r="CE1864">
        <v>198676.80000000002</v>
      </c>
      <c r="CF1864">
        <v>0.1</v>
      </c>
      <c r="CG1864">
        <v>19867.680000000004</v>
      </c>
      <c r="CH1864">
        <v>178809.12000000002</v>
      </c>
      <c r="CI1864">
        <v>1788091.2</v>
      </c>
      <c r="CJ1864">
        <v>1966900.32</v>
      </c>
      <c r="CK1864">
        <v>3902.58</v>
      </c>
    </row>
    <row r="1865" spans="62:89" x14ac:dyDescent="0.25">
      <c r="BJ1865" s="1" t="s">
        <v>3850</v>
      </c>
      <c r="BK1865" s="1" t="s">
        <v>3851</v>
      </c>
      <c r="BL1865" s="1" t="str">
        <f>VLOOKUP(BK1865,INVENTARIOHABITTA[#All],8,FALSE)</f>
        <v>PREMIUM A</v>
      </c>
      <c r="BP1865" s="1" t="s">
        <v>9450</v>
      </c>
      <c r="BQ1865" s="1" t="s">
        <v>7638</v>
      </c>
      <c r="BR1865" s="1" t="s">
        <v>7760</v>
      </c>
      <c r="BS1865" s="1" t="s">
        <v>26</v>
      </c>
      <c r="BT1865">
        <v>7</v>
      </c>
      <c r="BU1865" s="1" t="s">
        <v>7</v>
      </c>
      <c r="BV1865" s="1" t="s">
        <v>339</v>
      </c>
      <c r="BW1865">
        <v>504</v>
      </c>
      <c r="BX1865" s="1" t="s">
        <v>30</v>
      </c>
      <c r="BY1865">
        <v>5400</v>
      </c>
      <c r="BZ1865">
        <v>2721600</v>
      </c>
      <c r="CA1865">
        <v>0.27</v>
      </c>
      <c r="CB1865">
        <v>3942</v>
      </c>
      <c r="CC1865">
        <v>1986768</v>
      </c>
      <c r="CD1865">
        <v>0.1</v>
      </c>
      <c r="CE1865">
        <v>198676.80000000002</v>
      </c>
      <c r="CF1865">
        <v>0.1</v>
      </c>
      <c r="CG1865">
        <v>19867.680000000004</v>
      </c>
      <c r="CH1865">
        <v>178809.12000000002</v>
      </c>
      <c r="CI1865">
        <v>1788091.2</v>
      </c>
      <c r="CJ1865">
        <v>1966900.32</v>
      </c>
      <c r="CK1865">
        <v>3902.58</v>
      </c>
    </row>
    <row r="1866" spans="62:89" x14ac:dyDescent="0.25">
      <c r="BJ1866" s="1" t="s">
        <v>3852</v>
      </c>
      <c r="BK1866" s="1" t="s">
        <v>3853</v>
      </c>
      <c r="BL1866" s="1" t="str">
        <f>VLOOKUP(BK1866,INVENTARIOHABITTA[#All],8,FALSE)</f>
        <v>PREMIUM A</v>
      </c>
      <c r="BO1866" s="1" t="s">
        <v>4940</v>
      </c>
      <c r="BP1866" s="1" t="s">
        <v>9451</v>
      </c>
      <c r="BQ1866" s="1" t="s">
        <v>7638</v>
      </c>
      <c r="BR1866" s="1" t="s">
        <v>7760</v>
      </c>
      <c r="BS1866" s="1" t="s">
        <v>26</v>
      </c>
      <c r="BT1866" t="s">
        <v>9452</v>
      </c>
      <c r="BU1866" s="1" t="s">
        <v>7</v>
      </c>
      <c r="BV1866" s="1" t="s">
        <v>339</v>
      </c>
      <c r="BW1866">
        <v>504</v>
      </c>
      <c r="BX1866" s="1" t="s">
        <v>30</v>
      </c>
      <c r="BY1866">
        <v>5400</v>
      </c>
      <c r="BZ1866">
        <v>2721600</v>
      </c>
      <c r="CA1866">
        <v>0.27</v>
      </c>
      <c r="CB1866">
        <v>3942</v>
      </c>
      <c r="CC1866">
        <v>1986768</v>
      </c>
      <c r="CD1866">
        <v>0.1</v>
      </c>
      <c r="CE1866">
        <v>198676.80000000002</v>
      </c>
      <c r="CF1866">
        <v>0.1</v>
      </c>
      <c r="CG1866">
        <v>19867.680000000004</v>
      </c>
      <c r="CH1866">
        <v>178809.12000000002</v>
      </c>
      <c r="CI1866">
        <v>1788091.2</v>
      </c>
      <c r="CJ1866">
        <v>1966900.32</v>
      </c>
      <c r="CK1866">
        <v>3902.58</v>
      </c>
    </row>
    <row r="1867" spans="62:89" x14ac:dyDescent="0.25">
      <c r="BJ1867" s="1" t="s">
        <v>3854</v>
      </c>
      <c r="BK1867" s="1" t="s">
        <v>3855</v>
      </c>
      <c r="BL1867" s="1" t="str">
        <f>VLOOKUP(BK1867,INVENTARIOHABITTA[#All],8,FALSE)</f>
        <v xml:space="preserve">ESTANDAR A </v>
      </c>
      <c r="BO1867" s="1" t="s">
        <v>4942</v>
      </c>
      <c r="BP1867" s="1" t="s">
        <v>9453</v>
      </c>
      <c r="BQ1867" s="1" t="s">
        <v>7638</v>
      </c>
      <c r="BR1867" s="1" t="s">
        <v>7760</v>
      </c>
      <c r="BS1867" s="1" t="s">
        <v>26</v>
      </c>
      <c r="BT1867">
        <v>8</v>
      </c>
      <c r="BU1867" s="1" t="s">
        <v>7</v>
      </c>
      <c r="BV1867" s="1" t="s">
        <v>339</v>
      </c>
      <c r="BW1867">
        <v>504</v>
      </c>
      <c r="BX1867" s="1" t="s">
        <v>46</v>
      </c>
      <c r="BY1867">
        <v>6060</v>
      </c>
      <c r="BZ1867">
        <v>3054240</v>
      </c>
      <c r="CA1867">
        <v>0.28000000000000003</v>
      </c>
      <c r="CB1867">
        <v>4363.2</v>
      </c>
      <c r="CC1867">
        <v>2199052.7999999998</v>
      </c>
      <c r="CD1867">
        <v>0.1</v>
      </c>
      <c r="CE1867">
        <v>219905.28</v>
      </c>
      <c r="CF1867">
        <v>0.19</v>
      </c>
      <c r="CG1867">
        <v>41782.003199999999</v>
      </c>
      <c r="CH1867">
        <v>178123.27679999999</v>
      </c>
      <c r="CI1867">
        <v>1979147.5199999998</v>
      </c>
      <c r="CJ1867">
        <v>2157270.7967999997</v>
      </c>
      <c r="CK1867">
        <v>4280.2991999999995</v>
      </c>
    </row>
    <row r="1868" spans="62:89" x14ac:dyDescent="0.25">
      <c r="BJ1868" s="1" t="s">
        <v>3856</v>
      </c>
      <c r="BK1868" s="1" t="s">
        <v>3857</v>
      </c>
      <c r="BL1868" s="1" t="str">
        <f>VLOOKUP(BK1868,INVENTARIOHABITTA[#All],8,FALSE)</f>
        <v xml:space="preserve">ESTANDAR A </v>
      </c>
      <c r="BO1868" s="1" t="s">
        <v>4944</v>
      </c>
      <c r="BP1868" s="1" t="s">
        <v>9454</v>
      </c>
      <c r="BQ1868" s="1" t="s">
        <v>7638</v>
      </c>
      <c r="BR1868" s="1" t="s">
        <v>7760</v>
      </c>
      <c r="BS1868" s="1" t="s">
        <v>26</v>
      </c>
      <c r="BT1868">
        <v>9</v>
      </c>
      <c r="BU1868" s="1" t="s">
        <v>7</v>
      </c>
      <c r="BV1868" s="1" t="s">
        <v>339</v>
      </c>
      <c r="BW1868">
        <v>504</v>
      </c>
      <c r="BX1868" s="1" t="s">
        <v>46</v>
      </c>
      <c r="BY1868">
        <v>6060</v>
      </c>
      <c r="BZ1868">
        <v>3054240</v>
      </c>
      <c r="CA1868">
        <v>0.28000000000000003</v>
      </c>
      <c r="CB1868">
        <v>4363.2</v>
      </c>
      <c r="CC1868">
        <v>2199052.7999999998</v>
      </c>
      <c r="CD1868">
        <v>0.1</v>
      </c>
      <c r="CE1868">
        <v>219905.28</v>
      </c>
      <c r="CF1868">
        <v>0.1</v>
      </c>
      <c r="CG1868">
        <v>21990.528000000002</v>
      </c>
      <c r="CH1868">
        <v>197914.75200000001</v>
      </c>
      <c r="CI1868">
        <v>1979147.5199999998</v>
      </c>
      <c r="CJ1868">
        <v>2177062.2719999999</v>
      </c>
      <c r="CK1868">
        <v>4319.5680000000002</v>
      </c>
    </row>
    <row r="1869" spans="62:89" x14ac:dyDescent="0.25">
      <c r="BJ1869" s="1" t="s">
        <v>3858</v>
      </c>
      <c r="BK1869" s="1" t="s">
        <v>3859</v>
      </c>
      <c r="BL1869" s="1" t="str">
        <f>VLOOKUP(BK1869,INVENTARIOHABITTA[#All],8,FALSE)</f>
        <v xml:space="preserve">ESTANDAR A </v>
      </c>
      <c r="BO1869" s="1" t="s">
        <v>4946</v>
      </c>
      <c r="BP1869" s="1" t="s">
        <v>9455</v>
      </c>
      <c r="BQ1869" s="1" t="s">
        <v>7638</v>
      </c>
      <c r="BR1869" s="1" t="s">
        <v>7760</v>
      </c>
      <c r="BS1869" s="1" t="s">
        <v>26</v>
      </c>
      <c r="BT1869">
        <v>10</v>
      </c>
      <c r="BU1869" s="1" t="s">
        <v>7</v>
      </c>
      <c r="BV1869" s="1" t="s">
        <v>339</v>
      </c>
      <c r="BW1869">
        <v>504</v>
      </c>
      <c r="BX1869" s="1" t="s">
        <v>46</v>
      </c>
      <c r="BY1869">
        <v>6060</v>
      </c>
      <c r="BZ1869">
        <v>3054240</v>
      </c>
      <c r="CA1869">
        <v>0.28000000000000003</v>
      </c>
      <c r="CB1869">
        <v>4363.2</v>
      </c>
      <c r="CC1869">
        <v>2199052.7999999998</v>
      </c>
      <c r="CD1869">
        <v>0.1</v>
      </c>
      <c r="CE1869">
        <v>219905.28</v>
      </c>
      <c r="CF1869">
        <v>0.1</v>
      </c>
      <c r="CG1869">
        <v>21990.528000000002</v>
      </c>
      <c r="CH1869">
        <v>197914.75200000001</v>
      </c>
      <c r="CI1869">
        <v>1979147.5199999998</v>
      </c>
      <c r="CJ1869">
        <v>2177062.2719999999</v>
      </c>
      <c r="CK1869">
        <v>4319.5680000000002</v>
      </c>
    </row>
    <row r="1870" spans="62:89" x14ac:dyDescent="0.25">
      <c r="BJ1870" s="1" t="s">
        <v>3860</v>
      </c>
      <c r="BK1870" s="1" t="s">
        <v>3861</v>
      </c>
      <c r="BL1870" s="1" t="str">
        <f>VLOOKUP(BK1870,INVENTARIOHABITTA[#All],8,FALSE)</f>
        <v xml:space="preserve">ESTANDAR A </v>
      </c>
      <c r="BO1870" s="1" t="s">
        <v>4948</v>
      </c>
      <c r="BP1870" s="1" t="s">
        <v>9456</v>
      </c>
      <c r="BQ1870" s="1" t="s">
        <v>7638</v>
      </c>
      <c r="BR1870" s="1" t="s">
        <v>7760</v>
      </c>
      <c r="BS1870" s="1" t="s">
        <v>26</v>
      </c>
      <c r="BT1870">
        <v>11</v>
      </c>
      <c r="BU1870" s="1" t="s">
        <v>7</v>
      </c>
      <c r="BV1870" s="1" t="s">
        <v>339</v>
      </c>
      <c r="BW1870">
        <v>504</v>
      </c>
      <c r="BX1870" s="1" t="s">
        <v>46</v>
      </c>
      <c r="BY1870">
        <v>6060</v>
      </c>
      <c r="BZ1870">
        <v>3054240</v>
      </c>
      <c r="CA1870">
        <v>0.28000000000000003</v>
      </c>
      <c r="CB1870">
        <v>4363.2</v>
      </c>
      <c r="CC1870">
        <v>2199052.7999999998</v>
      </c>
      <c r="CD1870">
        <v>0.1</v>
      </c>
      <c r="CE1870">
        <v>219905.28</v>
      </c>
      <c r="CF1870">
        <v>0.1</v>
      </c>
      <c r="CG1870">
        <v>21990.528000000002</v>
      </c>
      <c r="CH1870">
        <v>197914.75200000001</v>
      </c>
      <c r="CI1870">
        <v>1979147.5199999998</v>
      </c>
      <c r="CJ1870">
        <v>2177062.2719999999</v>
      </c>
      <c r="CK1870">
        <v>4319.5680000000002</v>
      </c>
    </row>
    <row r="1871" spans="62:89" x14ac:dyDescent="0.25">
      <c r="BJ1871" s="1" t="s">
        <v>3862</v>
      </c>
      <c r="BK1871" s="1" t="s">
        <v>3863</v>
      </c>
      <c r="BL1871" s="1" t="str">
        <f>VLOOKUP(BK1871,INVENTARIOHABITTA[#All],8,FALSE)</f>
        <v xml:space="preserve">ESTANDAR A </v>
      </c>
      <c r="BO1871" s="1" t="s">
        <v>4950</v>
      </c>
      <c r="BP1871" s="1" t="s">
        <v>9457</v>
      </c>
      <c r="BQ1871" s="1" t="s">
        <v>7638</v>
      </c>
      <c r="BR1871" s="1" t="s">
        <v>7760</v>
      </c>
      <c r="BS1871" s="1" t="s">
        <v>26</v>
      </c>
      <c r="BT1871">
        <v>12</v>
      </c>
      <c r="BU1871" s="1" t="s">
        <v>7</v>
      </c>
      <c r="BV1871" s="1" t="s">
        <v>1558</v>
      </c>
      <c r="BW1871">
        <v>504</v>
      </c>
      <c r="BX1871" s="1" t="s">
        <v>46</v>
      </c>
      <c r="BY1871">
        <v>6510</v>
      </c>
      <c r="BZ1871">
        <v>3281040</v>
      </c>
      <c r="CA1871">
        <v>0.33</v>
      </c>
      <c r="CB1871">
        <v>4361.7</v>
      </c>
      <c r="CC1871">
        <v>2198296.7999999998</v>
      </c>
      <c r="CD1871">
        <v>0.1</v>
      </c>
      <c r="CE1871">
        <v>219829.68</v>
      </c>
      <c r="CF1871">
        <v>0.1</v>
      </c>
      <c r="CG1871">
        <v>21982.968000000001</v>
      </c>
      <c r="CH1871">
        <v>197846.712</v>
      </c>
      <c r="CI1871">
        <v>1978467.1199999999</v>
      </c>
      <c r="CJ1871">
        <v>2176313.8319999999</v>
      </c>
      <c r="CK1871">
        <v>4318.0829999999996</v>
      </c>
    </row>
    <row r="1872" spans="62:89" x14ac:dyDescent="0.25">
      <c r="BJ1872" s="1" t="s">
        <v>3864</v>
      </c>
      <c r="BK1872" s="1" t="s">
        <v>3865</v>
      </c>
      <c r="BL1872" s="1" t="str">
        <f>VLOOKUP(BK1872,INVENTARIOHABITTA[#All],8,FALSE)</f>
        <v xml:space="preserve">ESTANDAR A </v>
      </c>
      <c r="BO1872" s="1" t="s">
        <v>4952</v>
      </c>
      <c r="BP1872" s="1" t="s">
        <v>9458</v>
      </c>
      <c r="BQ1872" s="1" t="s">
        <v>7638</v>
      </c>
      <c r="BR1872" s="1" t="s">
        <v>7760</v>
      </c>
      <c r="BS1872" s="1" t="s">
        <v>26</v>
      </c>
      <c r="BT1872">
        <v>13</v>
      </c>
      <c r="BU1872" s="1" t="s">
        <v>7</v>
      </c>
      <c r="BV1872" s="1" t="s">
        <v>1558</v>
      </c>
      <c r="BW1872">
        <v>504</v>
      </c>
      <c r="BX1872" s="1" t="s">
        <v>46</v>
      </c>
      <c r="BY1872">
        <v>6510</v>
      </c>
      <c r="BZ1872">
        <v>3281040</v>
      </c>
      <c r="CA1872">
        <v>0.33</v>
      </c>
      <c r="CB1872">
        <v>4361.7</v>
      </c>
      <c r="CC1872">
        <v>2198296.7999999998</v>
      </c>
      <c r="CD1872">
        <v>0.1</v>
      </c>
      <c r="CE1872">
        <v>219829.68</v>
      </c>
      <c r="CF1872">
        <v>0.1</v>
      </c>
      <c r="CG1872">
        <v>21982.968000000001</v>
      </c>
      <c r="CH1872">
        <v>197846.712</v>
      </c>
      <c r="CI1872">
        <v>1978467.1199999999</v>
      </c>
      <c r="CJ1872">
        <v>2176313.8319999999</v>
      </c>
      <c r="CK1872">
        <v>4318.0829999999996</v>
      </c>
    </row>
    <row r="1873" spans="62:89" x14ac:dyDescent="0.25">
      <c r="BJ1873" s="1" t="s">
        <v>3866</v>
      </c>
      <c r="BK1873" s="1" t="s">
        <v>3867</v>
      </c>
      <c r="BL1873" s="1" t="str">
        <f>VLOOKUP(BK1873,INVENTARIOHABITTA[#All],8,FALSE)</f>
        <v xml:space="preserve">ESTANDAR A </v>
      </c>
      <c r="BP1873" s="1" t="s">
        <v>9459</v>
      </c>
      <c r="BQ1873" s="1" t="s">
        <v>7638</v>
      </c>
      <c r="BR1873" s="1" t="s">
        <v>7760</v>
      </c>
      <c r="BS1873" s="1" t="s">
        <v>26</v>
      </c>
      <c r="BT1873">
        <v>14</v>
      </c>
      <c r="BU1873" s="1" t="s">
        <v>7</v>
      </c>
      <c r="BV1873" s="1" t="s">
        <v>339</v>
      </c>
      <c r="BW1873">
        <v>504</v>
      </c>
      <c r="BX1873" s="1" t="s">
        <v>8496</v>
      </c>
      <c r="BY1873">
        <v>5040</v>
      </c>
      <c r="BZ1873">
        <v>2540160</v>
      </c>
      <c r="CA1873">
        <v>0.27</v>
      </c>
      <c r="CB1873">
        <v>3679.2</v>
      </c>
      <c r="CC1873">
        <v>1854316.7999999998</v>
      </c>
      <c r="CD1873">
        <v>0.1</v>
      </c>
      <c r="CE1873">
        <v>185431.67999999999</v>
      </c>
      <c r="CF1873">
        <v>0.19000000000000003</v>
      </c>
      <c r="CG1873">
        <v>35232.019200000002</v>
      </c>
      <c r="CH1873">
        <v>150199.66079999998</v>
      </c>
      <c r="CI1873">
        <v>1668885.1199999999</v>
      </c>
      <c r="CJ1873">
        <v>1819084.7807999998</v>
      </c>
      <c r="CK1873">
        <v>3609.2951999999996</v>
      </c>
    </row>
    <row r="1874" spans="62:89" x14ac:dyDescent="0.25">
      <c r="BJ1874" s="1" t="s">
        <v>3868</v>
      </c>
      <c r="BK1874" s="1" t="s">
        <v>3869</v>
      </c>
      <c r="BL1874" s="1" t="str">
        <f>VLOOKUP(BK1874,INVENTARIOHABITTA[#All],8,FALSE)</f>
        <v xml:space="preserve">ESTANDAR A </v>
      </c>
      <c r="BO1874" s="1" t="s">
        <v>4954</v>
      </c>
      <c r="BP1874" s="1" t="s">
        <v>9460</v>
      </c>
      <c r="BQ1874" s="1" t="s">
        <v>7638</v>
      </c>
      <c r="BR1874" s="1" t="s">
        <v>7760</v>
      </c>
      <c r="BS1874" s="1" t="s">
        <v>26</v>
      </c>
      <c r="BT1874" t="s">
        <v>7735</v>
      </c>
      <c r="BU1874" s="1" t="s">
        <v>7</v>
      </c>
      <c r="BV1874" s="1" t="s">
        <v>1558</v>
      </c>
      <c r="BW1874">
        <v>521.55999999999995</v>
      </c>
      <c r="BX1874" s="1" t="s">
        <v>8496</v>
      </c>
      <c r="BY1874">
        <v>3609.2951999999996</v>
      </c>
      <c r="BZ1874">
        <v>1882464.0045119997</v>
      </c>
      <c r="CA1874">
        <v>0</v>
      </c>
      <c r="CB1874">
        <v>3609.2951999999996</v>
      </c>
      <c r="CC1874">
        <v>1882464.0045119997</v>
      </c>
      <c r="CD1874">
        <v>0.50476378710164227</v>
      </c>
      <c r="CE1874">
        <v>950199.66</v>
      </c>
      <c r="CF1874">
        <v>0</v>
      </c>
      <c r="CG1874">
        <v>0</v>
      </c>
      <c r="CH1874">
        <v>950199.66</v>
      </c>
      <c r="CI1874">
        <v>932264.34451199963</v>
      </c>
      <c r="CJ1874">
        <v>1882464.0045119997</v>
      </c>
      <c r="CK1874">
        <v>3609.2951999999996</v>
      </c>
    </row>
    <row r="1875" spans="62:89" x14ac:dyDescent="0.25">
      <c r="BJ1875" s="1" t="s">
        <v>3870</v>
      </c>
      <c r="BK1875" s="1" t="s">
        <v>3871</v>
      </c>
      <c r="BL1875" s="1" t="str">
        <f>VLOOKUP(BK1875,INVENTARIOHABITTA[#All],8,FALSE)</f>
        <v xml:space="preserve">ESTANDAR A </v>
      </c>
      <c r="BP1875" s="1" t="s">
        <v>9461</v>
      </c>
      <c r="BQ1875" s="1" t="s">
        <v>7638</v>
      </c>
      <c r="BR1875" s="1" t="s">
        <v>7760</v>
      </c>
      <c r="BS1875" s="1" t="s">
        <v>26</v>
      </c>
      <c r="BT1875">
        <v>15</v>
      </c>
      <c r="BU1875" s="1" t="s">
        <v>7</v>
      </c>
      <c r="BV1875" s="1" t="s">
        <v>339</v>
      </c>
      <c r="BW1875">
        <v>591.48</v>
      </c>
      <c r="BX1875" s="1" t="s">
        <v>8292</v>
      </c>
      <c r="BY1875">
        <v>4800</v>
      </c>
      <c r="BZ1875">
        <v>2839104</v>
      </c>
      <c r="CA1875">
        <v>0.25</v>
      </c>
      <c r="CB1875">
        <v>3600</v>
      </c>
      <c r="CC1875">
        <v>2129328</v>
      </c>
      <c r="CD1875">
        <v>0.1</v>
      </c>
      <c r="CE1875">
        <v>212932.80000000002</v>
      </c>
      <c r="CF1875">
        <v>0.1</v>
      </c>
      <c r="CG1875">
        <v>21293.280000000002</v>
      </c>
      <c r="CH1875">
        <v>191639.52000000002</v>
      </c>
      <c r="CI1875">
        <v>1916395.2</v>
      </c>
      <c r="CJ1875">
        <v>2108034.7199999997</v>
      </c>
      <c r="CK1875">
        <v>3563.9999999999995</v>
      </c>
    </row>
    <row r="1876" spans="62:89" x14ac:dyDescent="0.25">
      <c r="BJ1876" s="1" t="s">
        <v>3872</v>
      </c>
      <c r="BK1876" s="1" t="s">
        <v>3873</v>
      </c>
      <c r="BL1876" s="1" t="str">
        <f>VLOOKUP(BK1876,INVENTARIOHABITTA[#All],8,FALSE)</f>
        <v xml:space="preserve">ESTANDAR A </v>
      </c>
      <c r="BP1876" s="1" t="s">
        <v>9462</v>
      </c>
      <c r="BQ1876" s="1" t="s">
        <v>7638</v>
      </c>
      <c r="BR1876" s="1" t="s">
        <v>7760</v>
      </c>
      <c r="BS1876" s="1" t="s">
        <v>26</v>
      </c>
      <c r="BT1876">
        <v>16</v>
      </c>
      <c r="BU1876" s="1" t="s">
        <v>7</v>
      </c>
      <c r="BV1876" s="1" t="s">
        <v>339</v>
      </c>
      <c r="BW1876">
        <v>540</v>
      </c>
      <c r="BX1876" s="1" t="s">
        <v>7642</v>
      </c>
      <c r="BY1876">
        <v>5770.3</v>
      </c>
      <c r="BZ1876">
        <v>3115962</v>
      </c>
      <c r="CA1876">
        <v>0.3</v>
      </c>
      <c r="CB1876">
        <v>4039.21</v>
      </c>
      <c r="CC1876">
        <v>2181173.4</v>
      </c>
      <c r="CD1876">
        <v>0.1</v>
      </c>
      <c r="CE1876">
        <v>218117.34</v>
      </c>
      <c r="CF1876">
        <v>0.1</v>
      </c>
      <c r="CG1876">
        <v>21811.734</v>
      </c>
      <c r="CH1876">
        <v>196305.606</v>
      </c>
      <c r="CI1876">
        <v>1963056.0599999998</v>
      </c>
      <c r="CJ1876">
        <v>2159361.6659999997</v>
      </c>
      <c r="CK1876">
        <v>3998.8178999999996</v>
      </c>
    </row>
    <row r="1877" spans="62:89" x14ac:dyDescent="0.25">
      <c r="BJ1877" s="1" t="s">
        <v>3874</v>
      </c>
      <c r="BK1877" s="1" t="s">
        <v>3875</v>
      </c>
      <c r="BL1877" s="1" t="str">
        <f>VLOOKUP(BK1877,INVENTARIOHABITTA[#All],8,FALSE)</f>
        <v xml:space="preserve">ESTANDAR A </v>
      </c>
      <c r="BO1877" s="1" t="s">
        <v>4956</v>
      </c>
      <c r="BP1877" s="1" t="s">
        <v>9463</v>
      </c>
      <c r="BQ1877" s="1" t="s">
        <v>7638</v>
      </c>
      <c r="BR1877" s="1" t="s">
        <v>7760</v>
      </c>
      <c r="BS1877" s="1" t="s">
        <v>26</v>
      </c>
      <c r="BT1877" t="s">
        <v>7858</v>
      </c>
      <c r="BU1877" s="1" t="s">
        <v>7</v>
      </c>
      <c r="BV1877" s="1" t="s">
        <v>1558</v>
      </c>
      <c r="BW1877">
        <v>576</v>
      </c>
      <c r="BX1877" s="1" t="s">
        <v>7642</v>
      </c>
      <c r="BY1877">
        <v>3998.8178999999996</v>
      </c>
      <c r="BZ1877">
        <v>2303319.1103999997</v>
      </c>
      <c r="CA1877">
        <v>0</v>
      </c>
      <c r="CB1877">
        <v>3998.8178999999996</v>
      </c>
      <c r="CC1877">
        <v>2303319.1103999997</v>
      </c>
      <c r="CD1877">
        <v>0.13993094076488066</v>
      </c>
      <c r="CE1877">
        <v>322305.61</v>
      </c>
      <c r="CF1877">
        <v>0</v>
      </c>
      <c r="CG1877">
        <v>0</v>
      </c>
      <c r="CH1877">
        <v>322305.61</v>
      </c>
      <c r="CI1877">
        <v>1981013.5003999998</v>
      </c>
      <c r="CJ1877">
        <v>2303319.1103999997</v>
      </c>
      <c r="CK1877">
        <v>3998.8178999999996</v>
      </c>
    </row>
    <row r="1878" spans="62:89" x14ac:dyDescent="0.25">
      <c r="BJ1878" s="1" t="s">
        <v>3876</v>
      </c>
      <c r="BK1878" s="1" t="s">
        <v>3877</v>
      </c>
      <c r="BL1878" s="1" t="str">
        <f>VLOOKUP(BK1878,INVENTARIOHABITTA[#All],8,FALSE)</f>
        <v xml:space="preserve">ESTANDAR A </v>
      </c>
      <c r="BO1878" s="1" t="s">
        <v>4958</v>
      </c>
      <c r="BP1878" s="1" t="s">
        <v>9464</v>
      </c>
      <c r="BQ1878" s="1" t="s">
        <v>7638</v>
      </c>
      <c r="BR1878" s="1" t="s">
        <v>7760</v>
      </c>
      <c r="BS1878" s="1" t="s">
        <v>26</v>
      </c>
      <c r="BT1878">
        <v>17</v>
      </c>
      <c r="BU1878" s="1" t="s">
        <v>7</v>
      </c>
      <c r="BV1878" s="1" t="s">
        <v>339</v>
      </c>
      <c r="BW1878">
        <v>540</v>
      </c>
      <c r="BX1878" s="1" t="s">
        <v>46</v>
      </c>
      <c r="BY1878">
        <v>6060</v>
      </c>
      <c r="BZ1878">
        <v>3272400</v>
      </c>
      <c r="CA1878">
        <v>0.25</v>
      </c>
      <c r="CB1878">
        <v>4545</v>
      </c>
      <c r="CC1878">
        <v>2454300</v>
      </c>
      <c r="CD1878">
        <v>0.1</v>
      </c>
      <c r="CE1878">
        <v>245430</v>
      </c>
      <c r="CF1878">
        <v>0.1</v>
      </c>
      <c r="CG1878">
        <v>24543</v>
      </c>
      <c r="CH1878">
        <v>220887</v>
      </c>
      <c r="CI1878">
        <v>2208870</v>
      </c>
      <c r="CJ1878">
        <v>2429757</v>
      </c>
      <c r="CK1878">
        <v>4499.55</v>
      </c>
    </row>
    <row r="1879" spans="62:89" x14ac:dyDescent="0.25">
      <c r="BJ1879" s="1" t="s">
        <v>3878</v>
      </c>
      <c r="BK1879" s="1" t="s">
        <v>3879</v>
      </c>
      <c r="BL1879" s="1" t="str">
        <f>VLOOKUP(BK1879,INVENTARIOHABITTA[#All],8,FALSE)</f>
        <v xml:space="preserve">ESTANDAR A </v>
      </c>
      <c r="BO1879" s="1" t="s">
        <v>4960</v>
      </c>
      <c r="BP1879" s="1" t="s">
        <v>9465</v>
      </c>
      <c r="BQ1879" s="1" t="s">
        <v>7638</v>
      </c>
      <c r="BR1879" s="1" t="s">
        <v>7760</v>
      </c>
      <c r="BS1879" s="1" t="s">
        <v>26</v>
      </c>
      <c r="BT1879">
        <v>18</v>
      </c>
      <c r="BU1879" s="1" t="s">
        <v>7</v>
      </c>
      <c r="BV1879" s="1" t="s">
        <v>339</v>
      </c>
      <c r="BW1879">
        <v>540</v>
      </c>
      <c r="BX1879" s="1" t="s">
        <v>46</v>
      </c>
      <c r="BY1879">
        <v>6060</v>
      </c>
      <c r="BZ1879">
        <v>3272400</v>
      </c>
      <c r="CA1879">
        <v>0.28000000000000003</v>
      </c>
      <c r="CB1879">
        <v>4363.2</v>
      </c>
      <c r="CC1879">
        <v>2356128</v>
      </c>
      <c r="CD1879">
        <v>0.1</v>
      </c>
      <c r="CE1879">
        <v>235612.80000000002</v>
      </c>
      <c r="CF1879">
        <v>0.1</v>
      </c>
      <c r="CG1879">
        <v>23561.280000000002</v>
      </c>
      <c r="CH1879">
        <v>212051.52000000002</v>
      </c>
      <c r="CI1879">
        <v>2120515.2000000002</v>
      </c>
      <c r="CJ1879">
        <v>2332566.7200000002</v>
      </c>
      <c r="CK1879">
        <v>4319.5680000000002</v>
      </c>
    </row>
    <row r="1880" spans="62:89" x14ac:dyDescent="0.25">
      <c r="BJ1880" s="1" t="s">
        <v>3880</v>
      </c>
      <c r="BK1880" s="1" t="s">
        <v>3881</v>
      </c>
      <c r="BL1880" s="1" t="str">
        <f>VLOOKUP(BK1880,INVENTARIOHABITTA[#All],8,FALSE)</f>
        <v xml:space="preserve">ESTANDAR A </v>
      </c>
      <c r="BO1880" s="1" t="s">
        <v>4962</v>
      </c>
      <c r="BP1880" s="1" t="s">
        <v>9466</v>
      </c>
      <c r="BQ1880" s="1" t="s">
        <v>7638</v>
      </c>
      <c r="BR1880" s="1" t="s">
        <v>7760</v>
      </c>
      <c r="BS1880" s="1" t="s">
        <v>26</v>
      </c>
      <c r="BT1880">
        <v>19</v>
      </c>
      <c r="BU1880" s="1" t="s">
        <v>7</v>
      </c>
      <c r="BV1880" s="1" t="s">
        <v>339</v>
      </c>
      <c r="BW1880">
        <v>540</v>
      </c>
      <c r="BX1880" s="1" t="s">
        <v>46</v>
      </c>
      <c r="BY1880">
        <v>6060</v>
      </c>
      <c r="BZ1880">
        <v>3272400</v>
      </c>
      <c r="CA1880">
        <v>0.27</v>
      </c>
      <c r="CB1880">
        <v>4423.8</v>
      </c>
      <c r="CC1880">
        <v>2388852</v>
      </c>
      <c r="CD1880">
        <v>0.1</v>
      </c>
      <c r="CE1880">
        <v>238885.2</v>
      </c>
      <c r="CF1880">
        <v>0.1</v>
      </c>
      <c r="CG1880">
        <v>23888.520000000004</v>
      </c>
      <c r="CH1880">
        <v>214996.68</v>
      </c>
      <c r="CI1880">
        <v>2149966.7999999998</v>
      </c>
      <c r="CJ1880">
        <v>2364963.48</v>
      </c>
      <c r="CK1880">
        <v>4379.5619999999999</v>
      </c>
    </row>
    <row r="1881" spans="62:89" x14ac:dyDescent="0.25">
      <c r="BJ1881" s="1" t="s">
        <v>3882</v>
      </c>
      <c r="BK1881" s="1" t="s">
        <v>3883</v>
      </c>
      <c r="BL1881" s="1" t="str">
        <f>VLOOKUP(BK1881,INVENTARIOHABITTA[#All],8,FALSE)</f>
        <v>PREMIUM A</v>
      </c>
      <c r="BP1881" s="1" t="s">
        <v>9466</v>
      </c>
      <c r="BQ1881" s="1" t="s">
        <v>7638</v>
      </c>
      <c r="BR1881" s="1" t="s">
        <v>7760</v>
      </c>
      <c r="BS1881" s="1" t="s">
        <v>26</v>
      </c>
      <c r="BT1881">
        <v>19</v>
      </c>
      <c r="BU1881" s="1" t="s">
        <v>7</v>
      </c>
      <c r="BV1881" s="1" t="s">
        <v>339</v>
      </c>
      <c r="BW1881">
        <v>540</v>
      </c>
      <c r="BX1881" s="1" t="s">
        <v>30</v>
      </c>
      <c r="BY1881">
        <v>5400</v>
      </c>
      <c r="BZ1881">
        <v>2916000</v>
      </c>
      <c r="CA1881">
        <v>0.27</v>
      </c>
      <c r="CB1881">
        <v>3942</v>
      </c>
      <c r="CC1881">
        <v>2128680</v>
      </c>
      <c r="CD1881">
        <v>0.1</v>
      </c>
      <c r="CE1881">
        <v>212868</v>
      </c>
      <c r="CF1881">
        <v>0.10000000000000002</v>
      </c>
      <c r="CG1881">
        <v>21286.800000000003</v>
      </c>
      <c r="CH1881">
        <v>191581.2</v>
      </c>
      <c r="CI1881">
        <v>1915812</v>
      </c>
      <c r="CJ1881">
        <v>2107393.2000000002</v>
      </c>
      <c r="CK1881">
        <v>3902.5800000000004</v>
      </c>
    </row>
    <row r="1882" spans="62:89" x14ac:dyDescent="0.25">
      <c r="BJ1882" s="1" t="s">
        <v>3884</v>
      </c>
      <c r="BK1882" s="1" t="s">
        <v>3885</v>
      </c>
      <c r="BL1882" s="1" t="str">
        <f>VLOOKUP(BK1882,INVENTARIOHABITTA[#All],8,FALSE)</f>
        <v>PREMIUM A</v>
      </c>
      <c r="BO1882" s="1" t="s">
        <v>4964</v>
      </c>
      <c r="BP1882" s="1" t="s">
        <v>9467</v>
      </c>
      <c r="BQ1882" s="1" t="s">
        <v>7638</v>
      </c>
      <c r="BR1882" s="1" t="s">
        <v>7760</v>
      </c>
      <c r="BS1882" s="1" t="s">
        <v>26</v>
      </c>
      <c r="BT1882">
        <v>20</v>
      </c>
      <c r="BU1882" s="1" t="s">
        <v>7</v>
      </c>
      <c r="BV1882" s="1" t="s">
        <v>339</v>
      </c>
      <c r="BW1882">
        <v>540</v>
      </c>
      <c r="BX1882" s="1" t="s">
        <v>46</v>
      </c>
      <c r="BY1882">
        <v>6060</v>
      </c>
      <c r="BZ1882">
        <v>3272400</v>
      </c>
      <c r="CA1882">
        <v>0.28000000000000003</v>
      </c>
      <c r="CB1882">
        <v>4363.2</v>
      </c>
      <c r="CC1882">
        <v>2356128</v>
      </c>
      <c r="CD1882">
        <v>0.1</v>
      </c>
      <c r="CE1882">
        <v>235612.80000000002</v>
      </c>
      <c r="CF1882">
        <v>0.1</v>
      </c>
      <c r="CG1882">
        <v>23561.280000000002</v>
      </c>
      <c r="CH1882">
        <v>212051.52000000002</v>
      </c>
      <c r="CI1882">
        <v>2120515.2000000002</v>
      </c>
      <c r="CJ1882">
        <v>2332566.7200000002</v>
      </c>
      <c r="CK1882">
        <v>4319.5680000000002</v>
      </c>
    </row>
    <row r="1883" spans="62:89" x14ac:dyDescent="0.25">
      <c r="BJ1883" s="1" t="s">
        <v>3886</v>
      </c>
      <c r="BK1883" s="1" t="s">
        <v>3887</v>
      </c>
      <c r="BL1883" s="1" t="str">
        <f>VLOOKUP(BK1883,INVENTARIOHABITTA[#All],8,FALSE)</f>
        <v xml:space="preserve">ESTANDAR A </v>
      </c>
      <c r="BO1883" s="1" t="s">
        <v>4966</v>
      </c>
      <c r="BP1883" s="1" t="s">
        <v>9468</v>
      </c>
      <c r="BQ1883" s="1" t="s">
        <v>7638</v>
      </c>
      <c r="BR1883" s="1" t="s">
        <v>7760</v>
      </c>
      <c r="BS1883" s="1" t="s">
        <v>26</v>
      </c>
      <c r="BT1883">
        <v>21</v>
      </c>
      <c r="BU1883" s="1" t="s">
        <v>7</v>
      </c>
      <c r="BV1883" s="1" t="s">
        <v>339</v>
      </c>
      <c r="BW1883">
        <v>540</v>
      </c>
      <c r="BX1883" s="1" t="s">
        <v>46</v>
      </c>
      <c r="BY1883">
        <v>6060</v>
      </c>
      <c r="BZ1883">
        <v>3272400</v>
      </c>
      <c r="CA1883">
        <v>0.3</v>
      </c>
      <c r="CB1883">
        <v>4242</v>
      </c>
      <c r="CC1883">
        <v>2290680</v>
      </c>
      <c r="CD1883">
        <v>0.1</v>
      </c>
      <c r="CE1883">
        <v>229068</v>
      </c>
      <c r="CF1883">
        <v>0.1</v>
      </c>
      <c r="CG1883">
        <v>22906.800000000003</v>
      </c>
      <c r="CH1883">
        <v>206161.2</v>
      </c>
      <c r="CI1883">
        <v>2061612</v>
      </c>
      <c r="CJ1883">
        <v>2267773.2000000002</v>
      </c>
      <c r="CK1883">
        <v>4199.58</v>
      </c>
    </row>
    <row r="1884" spans="62:89" x14ac:dyDescent="0.25">
      <c r="BJ1884" s="1" t="s">
        <v>3888</v>
      </c>
      <c r="BK1884" s="1" t="s">
        <v>3889</v>
      </c>
      <c r="BL1884" s="1" t="str">
        <f>VLOOKUP(BK1884,INVENTARIOHABITTA[#All],8,FALSE)</f>
        <v xml:space="preserve">ESTANDAR A </v>
      </c>
      <c r="BP1884" s="1" t="s">
        <v>9468</v>
      </c>
      <c r="BQ1884" s="1" t="s">
        <v>7638</v>
      </c>
      <c r="BR1884" s="1" t="s">
        <v>7760</v>
      </c>
      <c r="BS1884" s="1" t="s">
        <v>26</v>
      </c>
      <c r="BT1884">
        <v>21</v>
      </c>
      <c r="BU1884" s="1" t="s">
        <v>7</v>
      </c>
      <c r="BV1884" s="1" t="s">
        <v>339</v>
      </c>
      <c r="BW1884">
        <v>540</v>
      </c>
      <c r="BX1884" s="1" t="s">
        <v>7642</v>
      </c>
      <c r="BY1884">
        <v>5770.3</v>
      </c>
      <c r="BZ1884">
        <v>3115962</v>
      </c>
      <c r="CA1884">
        <v>0.3</v>
      </c>
      <c r="CB1884">
        <v>4039.21</v>
      </c>
      <c r="CC1884">
        <v>2181173.4</v>
      </c>
      <c r="CD1884">
        <v>0.1</v>
      </c>
      <c r="CE1884">
        <v>218117.34</v>
      </c>
      <c r="CF1884">
        <v>0.1</v>
      </c>
      <c r="CG1884">
        <v>21811.734</v>
      </c>
      <c r="CH1884">
        <v>196305.606</v>
      </c>
      <c r="CI1884">
        <v>1963056.0599999998</v>
      </c>
      <c r="CJ1884">
        <v>2159361.6659999997</v>
      </c>
      <c r="CK1884">
        <v>3998.8178999999996</v>
      </c>
    </row>
    <row r="1885" spans="62:89" x14ac:dyDescent="0.25">
      <c r="BJ1885" s="1" t="s">
        <v>3890</v>
      </c>
      <c r="BK1885" s="1" t="s">
        <v>3891</v>
      </c>
      <c r="BL1885" s="1" t="str">
        <f>VLOOKUP(BK1885,INVENTARIOHABITTA[#All],8,FALSE)</f>
        <v xml:space="preserve">ESTANDAR A </v>
      </c>
      <c r="BP1885" s="1" t="s">
        <v>9469</v>
      </c>
      <c r="BQ1885" s="1" t="s">
        <v>7638</v>
      </c>
      <c r="BR1885" s="1" t="s">
        <v>7760</v>
      </c>
      <c r="BS1885" s="1" t="s">
        <v>26</v>
      </c>
      <c r="BT1885">
        <v>22</v>
      </c>
      <c r="BU1885" s="1" t="s">
        <v>7</v>
      </c>
      <c r="BV1885" s="1" t="s">
        <v>339</v>
      </c>
      <c r="BW1885">
        <v>540</v>
      </c>
      <c r="BX1885" s="1" t="s">
        <v>8496</v>
      </c>
      <c r="BY1885">
        <v>5400</v>
      </c>
      <c r="BZ1885">
        <v>2916000</v>
      </c>
      <c r="CA1885">
        <v>0.3</v>
      </c>
      <c r="CB1885">
        <v>3780</v>
      </c>
      <c r="CC1885">
        <v>2041200</v>
      </c>
      <c r="CD1885">
        <v>0.1</v>
      </c>
      <c r="CE1885">
        <v>204120</v>
      </c>
      <c r="CF1885">
        <v>0</v>
      </c>
      <c r="CG1885">
        <v>0</v>
      </c>
      <c r="CH1885">
        <v>204120</v>
      </c>
      <c r="CI1885">
        <v>1837080</v>
      </c>
      <c r="CJ1885">
        <v>2041200</v>
      </c>
      <c r="CK1885">
        <v>3780</v>
      </c>
    </row>
    <row r="1886" spans="62:89" x14ac:dyDescent="0.25">
      <c r="BJ1886" s="1" t="s">
        <v>3892</v>
      </c>
      <c r="BK1886" s="1" t="s">
        <v>3893</v>
      </c>
      <c r="BL1886" s="1" t="str">
        <f>VLOOKUP(BK1886,INVENTARIOHABITTA[#All],8,FALSE)</f>
        <v xml:space="preserve">ESTANDAR A </v>
      </c>
      <c r="BO1886" s="1" t="s">
        <v>4968</v>
      </c>
      <c r="BP1886" s="1" t="s">
        <v>9470</v>
      </c>
      <c r="BQ1886" s="1" t="s">
        <v>7638</v>
      </c>
      <c r="BR1886" s="1" t="s">
        <v>7760</v>
      </c>
      <c r="BS1886" s="1" t="s">
        <v>26</v>
      </c>
      <c r="BT1886" t="s">
        <v>7860</v>
      </c>
      <c r="BU1886" s="1" t="s">
        <v>7</v>
      </c>
      <c r="BV1886" s="1" t="s">
        <v>1558</v>
      </c>
      <c r="BW1886">
        <v>576</v>
      </c>
      <c r="BX1886" s="1" t="s">
        <v>8496</v>
      </c>
      <c r="BY1886">
        <v>3780</v>
      </c>
      <c r="BZ1886">
        <v>2177280</v>
      </c>
      <c r="CA1886">
        <v>0</v>
      </c>
      <c r="CB1886">
        <v>3780</v>
      </c>
      <c r="CC1886">
        <v>2177280</v>
      </c>
      <c r="CD1886">
        <v>0.15937499999999999</v>
      </c>
      <c r="CE1886">
        <v>347004</v>
      </c>
      <c r="CF1886">
        <v>0</v>
      </c>
      <c r="CG1886">
        <v>0</v>
      </c>
      <c r="CH1886">
        <v>347004</v>
      </c>
      <c r="CI1886">
        <v>1830276</v>
      </c>
      <c r="CJ1886">
        <v>2177280</v>
      </c>
      <c r="CK1886">
        <v>3780</v>
      </c>
    </row>
    <row r="1887" spans="62:89" x14ac:dyDescent="0.25">
      <c r="BJ1887" s="1" t="s">
        <v>3894</v>
      </c>
      <c r="BK1887" s="1" t="s">
        <v>3895</v>
      </c>
      <c r="BL1887" s="1" t="str">
        <f>VLOOKUP(BK1887,INVENTARIOHABITTA[#All],8,FALSE)</f>
        <v xml:space="preserve">ESTANDAR A </v>
      </c>
      <c r="BO1887" s="1" t="s">
        <v>4970</v>
      </c>
      <c r="BP1887" s="1" t="s">
        <v>9471</v>
      </c>
      <c r="BQ1887" s="1" t="s">
        <v>7638</v>
      </c>
      <c r="BR1887" s="1" t="s">
        <v>7760</v>
      </c>
      <c r="BS1887" s="1" t="s">
        <v>26</v>
      </c>
      <c r="BT1887">
        <v>23</v>
      </c>
      <c r="BU1887" s="1" t="s">
        <v>7</v>
      </c>
      <c r="BV1887" s="1" t="s">
        <v>339</v>
      </c>
      <c r="BW1887">
        <v>540</v>
      </c>
      <c r="BX1887" s="1" t="s">
        <v>46</v>
      </c>
      <c r="BY1887">
        <v>6060</v>
      </c>
      <c r="BZ1887">
        <v>3272400</v>
      </c>
      <c r="CA1887">
        <v>0.25</v>
      </c>
      <c r="CB1887">
        <v>4545</v>
      </c>
      <c r="CC1887">
        <v>2454300</v>
      </c>
      <c r="CD1887">
        <v>0.1</v>
      </c>
      <c r="CE1887">
        <v>245430</v>
      </c>
      <c r="CF1887">
        <v>0.1</v>
      </c>
      <c r="CG1887">
        <v>24543</v>
      </c>
      <c r="CH1887">
        <v>220887</v>
      </c>
      <c r="CI1887">
        <v>2208870</v>
      </c>
      <c r="CJ1887">
        <v>2429757</v>
      </c>
      <c r="CK1887">
        <v>4499.55</v>
      </c>
    </row>
    <row r="1888" spans="62:89" x14ac:dyDescent="0.25">
      <c r="BJ1888" s="1" t="s">
        <v>3896</v>
      </c>
      <c r="BK1888" s="1" t="s">
        <v>3897</v>
      </c>
      <c r="BL1888" s="1" t="str">
        <f>VLOOKUP(BK1888,INVENTARIOHABITTA[#All],8,FALSE)</f>
        <v xml:space="preserve">ESTANDAR A </v>
      </c>
      <c r="BP1888" s="1" t="s">
        <v>9472</v>
      </c>
      <c r="BQ1888" s="1" t="s">
        <v>7638</v>
      </c>
      <c r="BR1888" s="1" t="s">
        <v>7760</v>
      </c>
      <c r="BS1888" s="1" t="s">
        <v>26</v>
      </c>
      <c r="BT1888">
        <v>24</v>
      </c>
      <c r="BU1888" s="1" t="s">
        <v>7</v>
      </c>
      <c r="BV1888" s="1" t="s">
        <v>339</v>
      </c>
      <c r="BW1888">
        <v>540</v>
      </c>
      <c r="BX1888" s="1" t="s">
        <v>8292</v>
      </c>
      <c r="BY1888">
        <v>5400</v>
      </c>
      <c r="BZ1888">
        <v>2916000</v>
      </c>
      <c r="CA1888">
        <v>0.27</v>
      </c>
      <c r="CB1888">
        <v>3942</v>
      </c>
      <c r="CC1888">
        <v>2128680</v>
      </c>
      <c r="CD1888">
        <v>0.1</v>
      </c>
      <c r="CE1888">
        <v>212868</v>
      </c>
      <c r="CF1888">
        <v>0</v>
      </c>
      <c r="CG1888">
        <v>0</v>
      </c>
      <c r="CH1888">
        <v>212868</v>
      </c>
      <c r="CI1888">
        <v>1915812</v>
      </c>
      <c r="CJ1888">
        <v>2128680</v>
      </c>
      <c r="CK1888">
        <v>3942</v>
      </c>
    </row>
    <row r="1889" spans="62:89" x14ac:dyDescent="0.25">
      <c r="BJ1889" s="1" t="s">
        <v>3898</v>
      </c>
      <c r="BK1889" s="1" t="s">
        <v>3899</v>
      </c>
      <c r="BL1889" s="1" t="str">
        <f>VLOOKUP(BK1889,INVENTARIOHABITTA[#All],8,FALSE)</f>
        <v xml:space="preserve">ESTANDAR A </v>
      </c>
      <c r="BO1889" s="1" t="s">
        <v>4972</v>
      </c>
      <c r="BP1889" s="1" t="s">
        <v>9473</v>
      </c>
      <c r="BQ1889" s="1" t="s">
        <v>7638</v>
      </c>
      <c r="BR1889" s="1" t="s">
        <v>7760</v>
      </c>
      <c r="BS1889" s="1" t="s">
        <v>26</v>
      </c>
      <c r="BT1889" t="s">
        <v>8356</v>
      </c>
      <c r="BU1889" s="1" t="s">
        <v>7</v>
      </c>
      <c r="BV1889" s="1" t="s">
        <v>1558</v>
      </c>
      <c r="BW1889">
        <v>576</v>
      </c>
      <c r="BX1889" s="1" t="s">
        <v>8292</v>
      </c>
      <c r="BY1889">
        <v>3942</v>
      </c>
      <c r="BZ1889">
        <v>2270592</v>
      </c>
      <c r="CA1889">
        <v>0</v>
      </c>
      <c r="CB1889">
        <v>3942</v>
      </c>
      <c r="CC1889">
        <v>2270592</v>
      </c>
      <c r="CD1889">
        <v>0.1684653165341902</v>
      </c>
      <c r="CE1889">
        <v>382516</v>
      </c>
      <c r="CF1889">
        <v>0</v>
      </c>
      <c r="CG1889">
        <v>0</v>
      </c>
      <c r="CH1889">
        <v>382516</v>
      </c>
      <c r="CI1889">
        <v>1888608.17</v>
      </c>
      <c r="CJ1889">
        <v>2270592</v>
      </c>
      <c r="CK1889">
        <v>3942</v>
      </c>
    </row>
    <row r="1890" spans="62:89" x14ac:dyDescent="0.25">
      <c r="BJ1890" s="1" t="s">
        <v>3900</v>
      </c>
      <c r="BK1890" s="1" t="s">
        <v>3901</v>
      </c>
      <c r="BL1890" s="1" t="str">
        <f>VLOOKUP(BK1890,INVENTARIOHABITTA[#All],8,FALSE)</f>
        <v xml:space="preserve">ESTANDAR A </v>
      </c>
      <c r="BO1890" s="1" t="s">
        <v>4974</v>
      </c>
      <c r="BP1890" s="1" t="s">
        <v>9474</v>
      </c>
      <c r="BQ1890" s="1" t="s">
        <v>7638</v>
      </c>
      <c r="BR1890" s="1" t="s">
        <v>7760</v>
      </c>
      <c r="BS1890" s="1" t="s">
        <v>26</v>
      </c>
      <c r="BT1890">
        <v>25</v>
      </c>
      <c r="BU1890" s="1" t="s">
        <v>7</v>
      </c>
      <c r="BV1890" s="1" t="s">
        <v>339</v>
      </c>
      <c r="BW1890">
        <v>504</v>
      </c>
      <c r="BX1890" s="1" t="s">
        <v>8292</v>
      </c>
      <c r="BY1890">
        <v>4800</v>
      </c>
      <c r="BZ1890">
        <v>2419200</v>
      </c>
      <c r="CA1890">
        <v>0.2</v>
      </c>
      <c r="CB1890">
        <v>3840</v>
      </c>
      <c r="CC1890">
        <v>1935360</v>
      </c>
      <c r="CD1890">
        <v>0.1042940021494709</v>
      </c>
      <c r="CE1890">
        <v>201846.44</v>
      </c>
      <c r="CF1890">
        <v>9.5882790897872675E-2</v>
      </c>
      <c r="CG1890">
        <v>19353.600000000002</v>
      </c>
      <c r="CH1890">
        <v>182492.84</v>
      </c>
      <c r="CI1890">
        <v>1733513.56</v>
      </c>
      <c r="CJ1890">
        <v>1916006.4000000001</v>
      </c>
      <c r="CK1890">
        <v>3801.6000000000004</v>
      </c>
    </row>
    <row r="1891" spans="62:89" x14ac:dyDescent="0.25">
      <c r="BJ1891" s="1" t="s">
        <v>3902</v>
      </c>
      <c r="BK1891" s="1" t="s">
        <v>3903</v>
      </c>
      <c r="BL1891" s="1" t="str">
        <f>VLOOKUP(BK1891,INVENTARIOHABITTA[#All],8,FALSE)</f>
        <v xml:space="preserve">ESTANDAR A </v>
      </c>
      <c r="BO1891" s="1" t="s">
        <v>4976</v>
      </c>
      <c r="BP1891" s="1" t="s">
        <v>9475</v>
      </c>
      <c r="BQ1891" s="1" t="s">
        <v>7638</v>
      </c>
      <c r="BR1891" s="1" t="s">
        <v>7760</v>
      </c>
      <c r="BS1891" s="1" t="s">
        <v>26</v>
      </c>
      <c r="BT1891">
        <v>26</v>
      </c>
      <c r="BU1891" s="1" t="s">
        <v>7</v>
      </c>
      <c r="BV1891" s="1" t="s">
        <v>339</v>
      </c>
      <c r="BW1891">
        <v>504</v>
      </c>
      <c r="BX1891" s="1" t="s">
        <v>46</v>
      </c>
      <c r="BY1891">
        <v>6060</v>
      </c>
      <c r="BZ1891">
        <v>3054240</v>
      </c>
      <c r="CA1891">
        <v>0.32</v>
      </c>
      <c r="CB1891">
        <v>4120.8</v>
      </c>
      <c r="CC1891">
        <v>2076883.2000000002</v>
      </c>
      <c r="CD1891">
        <v>0.1</v>
      </c>
      <c r="CE1891">
        <v>207688.32000000004</v>
      </c>
      <c r="CF1891">
        <v>0.1</v>
      </c>
      <c r="CG1891">
        <v>20768.832000000006</v>
      </c>
      <c r="CH1891">
        <v>186919.48800000004</v>
      </c>
      <c r="CI1891">
        <v>1869194.8800000001</v>
      </c>
      <c r="CJ1891">
        <v>2056114.3680000002</v>
      </c>
      <c r="CK1891">
        <v>4079.5920000000006</v>
      </c>
    </row>
    <row r="1892" spans="62:89" x14ac:dyDescent="0.25">
      <c r="BJ1892" s="1" t="s">
        <v>3904</v>
      </c>
      <c r="BK1892" s="1" t="s">
        <v>3905</v>
      </c>
      <c r="BL1892" s="1" t="str">
        <f>VLOOKUP(BK1892,INVENTARIOHABITTA[#All],8,FALSE)</f>
        <v>PREMIUM A</v>
      </c>
      <c r="BP1892" s="1" t="s">
        <v>9475</v>
      </c>
      <c r="BQ1892" s="1" t="s">
        <v>7638</v>
      </c>
      <c r="BR1892" s="1" t="s">
        <v>7760</v>
      </c>
      <c r="BS1892" s="1" t="s">
        <v>26</v>
      </c>
      <c r="BT1892">
        <v>26</v>
      </c>
      <c r="BU1892" s="1" t="s">
        <v>7</v>
      </c>
      <c r="BV1892" s="1" t="s">
        <v>339</v>
      </c>
      <c r="BW1892">
        <v>504</v>
      </c>
      <c r="BX1892" s="1" t="s">
        <v>7642</v>
      </c>
      <c r="BY1892">
        <v>5770.3</v>
      </c>
      <c r="BZ1892">
        <v>2908231.2</v>
      </c>
      <c r="CA1892">
        <v>0.32</v>
      </c>
      <c r="CB1892">
        <v>3923.8040000000001</v>
      </c>
      <c r="CC1892">
        <v>1977597.216</v>
      </c>
      <c r="CD1892">
        <v>0.1</v>
      </c>
      <c r="CE1892">
        <v>197759.72160000002</v>
      </c>
      <c r="CF1892">
        <v>0.1</v>
      </c>
      <c r="CG1892">
        <v>19775.972160000005</v>
      </c>
      <c r="CH1892">
        <v>177983.74944000001</v>
      </c>
      <c r="CI1892">
        <v>1779837.4944</v>
      </c>
      <c r="CJ1892">
        <v>1957821.2438399999</v>
      </c>
      <c r="CK1892">
        <v>3884.5659599999999</v>
      </c>
    </row>
    <row r="1893" spans="62:89" x14ac:dyDescent="0.25">
      <c r="BJ1893" s="1" t="s">
        <v>3906</v>
      </c>
      <c r="BK1893" s="1" t="s">
        <v>3907</v>
      </c>
      <c r="BL1893" s="1" t="str">
        <f>VLOOKUP(BK1893,INVENTARIOHABITTA[#All],8,FALSE)</f>
        <v>PREMIUM A</v>
      </c>
      <c r="BP1893" s="1" t="s">
        <v>9475</v>
      </c>
      <c r="BQ1893" s="1" t="s">
        <v>7638</v>
      </c>
      <c r="BR1893" s="1" t="s">
        <v>7760</v>
      </c>
      <c r="BS1893" s="1" t="s">
        <v>26</v>
      </c>
      <c r="BT1893">
        <v>26</v>
      </c>
      <c r="BU1893" s="1" t="s">
        <v>7</v>
      </c>
      <c r="BV1893" s="1" t="s">
        <v>339</v>
      </c>
      <c r="BW1893">
        <v>504</v>
      </c>
      <c r="BX1893" s="1" t="s">
        <v>8292</v>
      </c>
      <c r="BY1893">
        <v>4800</v>
      </c>
      <c r="BZ1893">
        <v>2419200</v>
      </c>
      <c r="CA1893">
        <v>0.2</v>
      </c>
      <c r="CB1893">
        <v>3840</v>
      </c>
      <c r="CC1893">
        <v>1935360</v>
      </c>
      <c r="CD1893">
        <v>0.1</v>
      </c>
      <c r="CE1893">
        <v>193536</v>
      </c>
      <c r="CF1893">
        <v>0.1</v>
      </c>
      <c r="CG1893">
        <v>19353.600000000002</v>
      </c>
      <c r="CH1893">
        <v>174182.39999999999</v>
      </c>
      <c r="CI1893">
        <v>1741824</v>
      </c>
      <c r="CJ1893">
        <v>1916006.3999999999</v>
      </c>
      <c r="CK1893">
        <v>3801.6</v>
      </c>
    </row>
    <row r="1894" spans="62:89" x14ac:dyDescent="0.25">
      <c r="BJ1894" s="1" t="s">
        <v>3908</v>
      </c>
      <c r="BK1894" s="1" t="s">
        <v>3909</v>
      </c>
      <c r="BL1894" s="1" t="str">
        <f>VLOOKUP(BK1894,INVENTARIOHABITTA[#All],8,FALSE)</f>
        <v>PREMIUM A</v>
      </c>
      <c r="BP1894" s="1" t="s">
        <v>9476</v>
      </c>
      <c r="BQ1894" s="1" t="s">
        <v>7638</v>
      </c>
      <c r="BR1894" s="1" t="s">
        <v>7760</v>
      </c>
      <c r="BS1894" s="1" t="s">
        <v>26</v>
      </c>
      <c r="BT1894">
        <v>27</v>
      </c>
      <c r="BU1894" s="1" t="s">
        <v>7</v>
      </c>
      <c r="BV1894" s="1" t="s">
        <v>339</v>
      </c>
      <c r="BW1894">
        <v>504</v>
      </c>
      <c r="BX1894" s="1" t="s">
        <v>7642</v>
      </c>
      <c r="BY1894">
        <v>5770.3</v>
      </c>
      <c r="BZ1894">
        <v>2908231.2</v>
      </c>
      <c r="CA1894">
        <v>0.28000000000000003</v>
      </c>
      <c r="CB1894">
        <v>4154.616</v>
      </c>
      <c r="CC1894">
        <v>2093926.4639999999</v>
      </c>
      <c r="CD1894">
        <v>0.10002226611144258</v>
      </c>
      <c r="CE1894">
        <v>209439.27</v>
      </c>
      <c r="CF1894">
        <v>9.9977767690857103E-2</v>
      </c>
      <c r="CG1894">
        <v>20934.609357952984</v>
      </c>
      <c r="CH1894">
        <v>188499.99931859729</v>
      </c>
      <c r="CI1894">
        <v>1884487.2039999999</v>
      </c>
      <c r="CJ1894">
        <v>2072987.2033185973</v>
      </c>
      <c r="CK1894">
        <v>4113.06984785436</v>
      </c>
    </row>
    <row r="1895" spans="62:89" x14ac:dyDescent="0.25">
      <c r="BJ1895" s="1" t="s">
        <v>3910</v>
      </c>
      <c r="BK1895" s="1" t="s">
        <v>3911</v>
      </c>
      <c r="BL1895" s="1" t="str">
        <f>VLOOKUP(BK1895,INVENTARIOHABITTA[#All],8,FALSE)</f>
        <v>PREMIUM A</v>
      </c>
      <c r="BO1895" s="1" t="s">
        <v>4978</v>
      </c>
      <c r="BP1895" s="1" t="s">
        <v>9477</v>
      </c>
      <c r="BQ1895" s="1" t="s">
        <v>7638</v>
      </c>
      <c r="BR1895" s="1" t="s">
        <v>7760</v>
      </c>
      <c r="BS1895" s="1" t="s">
        <v>26</v>
      </c>
      <c r="BT1895" t="s">
        <v>7685</v>
      </c>
      <c r="BU1895" s="1" t="s">
        <v>7</v>
      </c>
      <c r="BV1895" s="1" t="s">
        <v>339</v>
      </c>
      <c r="BW1895">
        <v>504</v>
      </c>
      <c r="BX1895" s="1" t="s">
        <v>46</v>
      </c>
      <c r="BY1895">
        <v>6060</v>
      </c>
      <c r="BZ1895">
        <v>3054240</v>
      </c>
      <c r="CA1895">
        <v>0.28000000000000003</v>
      </c>
      <c r="CB1895">
        <v>4154.616</v>
      </c>
      <c r="CC1895">
        <v>2093926.4639999999</v>
      </c>
      <c r="CD1895">
        <v>0.10002226611144258</v>
      </c>
      <c r="CE1895">
        <v>209439.27</v>
      </c>
      <c r="CF1895">
        <v>9.9977767690857103E-2</v>
      </c>
      <c r="CG1895">
        <v>20934.609357952984</v>
      </c>
      <c r="CH1895">
        <v>188499.99931859729</v>
      </c>
      <c r="CI1895">
        <v>1884487.2039999999</v>
      </c>
      <c r="CJ1895">
        <v>2072987.2033185973</v>
      </c>
      <c r="CK1895">
        <v>4113.06984785436</v>
      </c>
    </row>
    <row r="1896" spans="62:89" x14ac:dyDescent="0.25">
      <c r="BJ1896" s="1" t="s">
        <v>3912</v>
      </c>
      <c r="BK1896" s="1" t="s">
        <v>3913</v>
      </c>
      <c r="BL1896" s="1" t="str">
        <f>VLOOKUP(BK1896,INVENTARIOHABITTA[#All],8,FALSE)</f>
        <v>PREMIUM A</v>
      </c>
      <c r="BP1896" s="1" t="s">
        <v>9477</v>
      </c>
      <c r="BQ1896" s="1" t="s">
        <v>7638</v>
      </c>
      <c r="BR1896" s="1" t="s">
        <v>7760</v>
      </c>
      <c r="BS1896" s="1" t="s">
        <v>26</v>
      </c>
      <c r="BT1896" t="s">
        <v>7685</v>
      </c>
      <c r="BU1896" s="1" t="s">
        <v>7</v>
      </c>
      <c r="BV1896" s="1" t="s">
        <v>339</v>
      </c>
      <c r="BW1896">
        <v>504</v>
      </c>
      <c r="BX1896" s="1" t="s">
        <v>7642</v>
      </c>
      <c r="BY1896">
        <v>5770.3</v>
      </c>
      <c r="BZ1896">
        <v>2908231.2</v>
      </c>
      <c r="CA1896">
        <v>0.28000000000000003</v>
      </c>
      <c r="CB1896">
        <v>4154.616</v>
      </c>
      <c r="CC1896">
        <v>2093926.4639999999</v>
      </c>
      <c r="CD1896">
        <v>0.10002226611144258</v>
      </c>
      <c r="CE1896">
        <v>209439.27</v>
      </c>
      <c r="CF1896">
        <v>9.9977767690857103E-2</v>
      </c>
      <c r="CG1896">
        <v>20934.609357952984</v>
      </c>
      <c r="CH1896">
        <v>188499.99931859729</v>
      </c>
      <c r="CI1896">
        <v>1884487.2039999999</v>
      </c>
      <c r="CJ1896">
        <v>2072987.2033185973</v>
      </c>
      <c r="CK1896">
        <v>4113.06984785436</v>
      </c>
    </row>
    <row r="1897" spans="62:89" x14ac:dyDescent="0.25">
      <c r="BJ1897" s="1" t="s">
        <v>3914</v>
      </c>
      <c r="BK1897" s="1" t="s">
        <v>3915</v>
      </c>
      <c r="BL1897" s="1" t="str">
        <f>VLOOKUP(BK1897,INVENTARIOHABITTA[#All],8,FALSE)</f>
        <v xml:space="preserve">ESTANDAR A </v>
      </c>
      <c r="BP1897" s="1" t="s">
        <v>9478</v>
      </c>
      <c r="BQ1897" s="1" t="s">
        <v>7638</v>
      </c>
      <c r="BR1897" s="1" t="s">
        <v>7760</v>
      </c>
      <c r="BS1897" s="1" t="s">
        <v>26</v>
      </c>
      <c r="BT1897">
        <v>28</v>
      </c>
      <c r="BU1897" s="1" t="s">
        <v>7</v>
      </c>
      <c r="BV1897" s="1" t="s">
        <v>339</v>
      </c>
      <c r="BW1897">
        <v>504</v>
      </c>
      <c r="BX1897" s="1" t="s">
        <v>30</v>
      </c>
      <c r="BY1897">
        <v>5400</v>
      </c>
      <c r="BZ1897">
        <v>2721600</v>
      </c>
      <c r="CA1897">
        <v>0.28999999999999998</v>
      </c>
      <c r="CB1897">
        <v>3834</v>
      </c>
      <c r="CC1897">
        <v>1932336</v>
      </c>
      <c r="CD1897">
        <v>0.1</v>
      </c>
      <c r="CE1897">
        <v>193233.6</v>
      </c>
      <c r="CF1897">
        <v>0</v>
      </c>
      <c r="CG1897">
        <v>0</v>
      </c>
      <c r="CH1897">
        <v>193233.6</v>
      </c>
      <c r="CI1897">
        <v>1739102.4</v>
      </c>
      <c r="CJ1897">
        <v>1932336</v>
      </c>
      <c r="CK1897">
        <v>3834</v>
      </c>
    </row>
    <row r="1898" spans="62:89" x14ac:dyDescent="0.25">
      <c r="BJ1898" s="1" t="s">
        <v>3916</v>
      </c>
      <c r="BK1898" s="1" t="s">
        <v>3917</v>
      </c>
      <c r="BL1898" s="1" t="str">
        <f>VLOOKUP(BK1898,INVENTARIOHABITTA[#All],8,FALSE)</f>
        <v xml:space="preserve">ESTANDAR A </v>
      </c>
      <c r="BO1898" s="1" t="s">
        <v>4980</v>
      </c>
      <c r="BP1898" s="1" t="s">
        <v>9479</v>
      </c>
      <c r="BQ1898" s="1" t="s">
        <v>7638</v>
      </c>
      <c r="BR1898" s="1" t="s">
        <v>7760</v>
      </c>
      <c r="BS1898" s="1" t="s">
        <v>26</v>
      </c>
      <c r="BT1898" t="s">
        <v>7877</v>
      </c>
      <c r="BU1898" s="1" t="s">
        <v>7</v>
      </c>
      <c r="BV1898" s="1" t="s">
        <v>339</v>
      </c>
      <c r="BW1898">
        <v>504</v>
      </c>
      <c r="BX1898" s="1" t="s">
        <v>30</v>
      </c>
      <c r="BY1898">
        <v>5400</v>
      </c>
      <c r="BZ1898">
        <v>2721600</v>
      </c>
      <c r="CA1898">
        <v>0.28999999999999998</v>
      </c>
      <c r="CB1898">
        <v>3834</v>
      </c>
      <c r="CC1898">
        <v>1932336</v>
      </c>
      <c r="CD1898">
        <v>0.1</v>
      </c>
      <c r="CE1898">
        <v>193233.6</v>
      </c>
      <c r="CF1898">
        <v>0</v>
      </c>
      <c r="CG1898">
        <v>0</v>
      </c>
      <c r="CH1898">
        <v>193233.6</v>
      </c>
      <c r="CI1898">
        <v>1739102.4</v>
      </c>
      <c r="CJ1898">
        <v>1932336</v>
      </c>
      <c r="CK1898">
        <v>3834</v>
      </c>
    </row>
    <row r="1899" spans="62:89" x14ac:dyDescent="0.25">
      <c r="BJ1899" s="1" t="s">
        <v>3918</v>
      </c>
      <c r="BK1899" s="1" t="s">
        <v>3919</v>
      </c>
      <c r="BL1899" s="1" t="str">
        <f>VLOOKUP(BK1899,INVENTARIOHABITTA[#All],8,FALSE)</f>
        <v xml:space="preserve">ESTANDAR A </v>
      </c>
      <c r="BP1899" s="1" t="s">
        <v>9480</v>
      </c>
      <c r="BQ1899" s="1" t="s">
        <v>7638</v>
      </c>
      <c r="BR1899" s="1" t="s">
        <v>7760</v>
      </c>
      <c r="BS1899" s="1" t="s">
        <v>26</v>
      </c>
      <c r="BT1899">
        <v>29</v>
      </c>
      <c r="BU1899" s="1" t="s">
        <v>7</v>
      </c>
      <c r="BV1899" s="1" t="s">
        <v>339</v>
      </c>
      <c r="BW1899">
        <v>504</v>
      </c>
      <c r="BX1899" s="1" t="s">
        <v>30</v>
      </c>
      <c r="BY1899">
        <v>5400</v>
      </c>
      <c r="BZ1899">
        <v>2721600</v>
      </c>
      <c r="CA1899">
        <v>0.3</v>
      </c>
      <c r="CB1899">
        <v>3780</v>
      </c>
      <c r="CC1899">
        <v>1905120</v>
      </c>
      <c r="CD1899">
        <v>0.1</v>
      </c>
      <c r="CE1899">
        <v>190512</v>
      </c>
      <c r="CF1899">
        <v>0</v>
      </c>
      <c r="CG1899">
        <v>0</v>
      </c>
      <c r="CH1899">
        <v>190512</v>
      </c>
      <c r="CI1899">
        <v>1714608</v>
      </c>
      <c r="CJ1899">
        <v>1905120</v>
      </c>
      <c r="CK1899">
        <v>3780</v>
      </c>
    </row>
    <row r="1900" spans="62:89" x14ac:dyDescent="0.25">
      <c r="BJ1900" s="1" t="s">
        <v>3920</v>
      </c>
      <c r="BK1900" s="1" t="s">
        <v>3921</v>
      </c>
      <c r="BL1900" s="1" t="str">
        <f>VLOOKUP(BK1900,INVENTARIOHABITTA[#All],8,FALSE)</f>
        <v xml:space="preserve">ESTANDAR A </v>
      </c>
      <c r="BO1900" s="1" t="s">
        <v>4982</v>
      </c>
      <c r="BP1900" s="1" t="s">
        <v>9481</v>
      </c>
      <c r="BQ1900" s="1" t="s">
        <v>7638</v>
      </c>
      <c r="BR1900" s="1" t="s">
        <v>7760</v>
      </c>
      <c r="BS1900" s="1" t="s">
        <v>26</v>
      </c>
      <c r="BT1900" t="s">
        <v>7868</v>
      </c>
      <c r="BU1900" s="1" t="s">
        <v>7</v>
      </c>
      <c r="BV1900" s="1" t="s">
        <v>339</v>
      </c>
      <c r="BW1900">
        <v>504</v>
      </c>
      <c r="BX1900" s="1" t="s">
        <v>30</v>
      </c>
      <c r="BY1900">
        <v>5400</v>
      </c>
      <c r="BZ1900">
        <v>2721600</v>
      </c>
      <c r="CA1900">
        <v>0.3</v>
      </c>
      <c r="CB1900">
        <v>3780</v>
      </c>
      <c r="CC1900">
        <v>1905120</v>
      </c>
      <c r="CD1900">
        <v>0.1</v>
      </c>
      <c r="CE1900">
        <v>190512</v>
      </c>
      <c r="CF1900">
        <v>0</v>
      </c>
      <c r="CG1900">
        <v>0</v>
      </c>
      <c r="CH1900">
        <v>190512</v>
      </c>
      <c r="CI1900">
        <v>1714608</v>
      </c>
      <c r="CJ1900">
        <v>1905120</v>
      </c>
      <c r="CK1900">
        <v>3780</v>
      </c>
    </row>
    <row r="1901" spans="62:89" x14ac:dyDescent="0.25">
      <c r="BJ1901" s="1" t="s">
        <v>3922</v>
      </c>
      <c r="BK1901" s="1" t="s">
        <v>3923</v>
      </c>
      <c r="BL1901" s="1" t="str">
        <f>VLOOKUP(BK1901,INVENTARIOHABITTA[#All],8,FALSE)</f>
        <v xml:space="preserve">ESTANDAR A </v>
      </c>
      <c r="BO1901" s="1" t="s">
        <v>4984</v>
      </c>
      <c r="BP1901" s="1" t="s">
        <v>9482</v>
      </c>
      <c r="BQ1901" s="1" t="s">
        <v>7638</v>
      </c>
      <c r="BR1901" s="1" t="s">
        <v>7760</v>
      </c>
      <c r="BS1901" s="1" t="s">
        <v>26</v>
      </c>
      <c r="BT1901">
        <v>30</v>
      </c>
      <c r="BU1901" s="1" t="s">
        <v>7</v>
      </c>
      <c r="BV1901" s="1" t="s">
        <v>339</v>
      </c>
      <c r="BW1901">
        <v>504</v>
      </c>
      <c r="BX1901" s="1" t="s">
        <v>46</v>
      </c>
      <c r="BY1901">
        <v>6060</v>
      </c>
      <c r="BZ1901">
        <v>3054240</v>
      </c>
      <c r="CA1901">
        <v>0.3</v>
      </c>
      <c r="CB1901">
        <v>4242</v>
      </c>
      <c r="CC1901">
        <v>2137968</v>
      </c>
      <c r="CD1901">
        <v>0.1</v>
      </c>
      <c r="CE1901">
        <v>213796.80000000002</v>
      </c>
      <c r="CF1901">
        <v>0.1</v>
      </c>
      <c r="CG1901">
        <v>21379.680000000004</v>
      </c>
      <c r="CH1901">
        <v>192417.12000000002</v>
      </c>
      <c r="CI1901">
        <v>1924171.2</v>
      </c>
      <c r="CJ1901">
        <v>2116588.3199999998</v>
      </c>
      <c r="CK1901">
        <v>4199.58</v>
      </c>
    </row>
    <row r="1902" spans="62:89" x14ac:dyDescent="0.25">
      <c r="BJ1902" s="1" t="s">
        <v>3924</v>
      </c>
      <c r="BK1902" s="1" t="s">
        <v>3925</v>
      </c>
      <c r="BL1902" s="1" t="str">
        <f>VLOOKUP(BK1902,INVENTARIOHABITTA[#All],8,FALSE)</f>
        <v xml:space="preserve">ESTANDAR A </v>
      </c>
      <c r="BP1902" s="1" t="s">
        <v>9482</v>
      </c>
      <c r="BQ1902" s="1" t="s">
        <v>7638</v>
      </c>
      <c r="BR1902" s="1" t="s">
        <v>7760</v>
      </c>
      <c r="BS1902" s="1" t="s">
        <v>26</v>
      </c>
      <c r="BT1902">
        <v>30</v>
      </c>
      <c r="BU1902" s="1" t="s">
        <v>7</v>
      </c>
      <c r="BV1902" s="1" t="s">
        <v>339</v>
      </c>
      <c r="BW1902">
        <v>504</v>
      </c>
      <c r="BX1902" s="1" t="s">
        <v>8292</v>
      </c>
      <c r="BY1902">
        <v>4800</v>
      </c>
      <c r="BZ1902">
        <v>2419200</v>
      </c>
      <c r="CA1902">
        <v>0.3</v>
      </c>
      <c r="CB1902">
        <v>3360</v>
      </c>
      <c r="CC1902">
        <v>1693440</v>
      </c>
      <c r="CD1902">
        <v>0.1</v>
      </c>
      <c r="CE1902">
        <v>169344</v>
      </c>
      <c r="CF1902">
        <v>0.1</v>
      </c>
      <c r="CG1902">
        <v>16934.400000000001</v>
      </c>
      <c r="CH1902">
        <v>152409.60000000001</v>
      </c>
      <c r="CI1902">
        <v>1524096</v>
      </c>
      <c r="CJ1902">
        <v>1676505.6</v>
      </c>
      <c r="CK1902">
        <v>3326.4</v>
      </c>
    </row>
    <row r="1903" spans="62:89" x14ac:dyDescent="0.25">
      <c r="BJ1903" s="1" t="s">
        <v>3926</v>
      </c>
      <c r="BK1903" s="1" t="s">
        <v>3927</v>
      </c>
      <c r="BL1903" s="1" t="str">
        <f>VLOOKUP(BK1903,INVENTARIOHABITTA[#All],8,FALSE)</f>
        <v>PREMIUM A</v>
      </c>
      <c r="BO1903" s="1" t="s">
        <v>4986</v>
      </c>
      <c r="BP1903" s="1" t="s">
        <v>9483</v>
      </c>
      <c r="BQ1903" s="1" t="s">
        <v>7638</v>
      </c>
      <c r="BR1903" s="1" t="s">
        <v>7760</v>
      </c>
      <c r="BS1903" s="1" t="s">
        <v>26</v>
      </c>
      <c r="BT1903">
        <v>31</v>
      </c>
      <c r="BU1903" s="1" t="s">
        <v>7</v>
      </c>
      <c r="BV1903" s="1" t="s">
        <v>339</v>
      </c>
      <c r="BW1903">
        <v>504</v>
      </c>
      <c r="BX1903" s="1" t="s">
        <v>46</v>
      </c>
      <c r="BY1903">
        <v>6060</v>
      </c>
      <c r="BZ1903">
        <v>3054240</v>
      </c>
      <c r="CA1903">
        <v>0.28999999999999998</v>
      </c>
      <c r="CB1903">
        <v>4302.6000000000004</v>
      </c>
      <c r="CC1903">
        <v>2168510.4000000004</v>
      </c>
      <c r="CD1903">
        <v>0.1</v>
      </c>
      <c r="CE1903">
        <v>216851.04000000004</v>
      </c>
      <c r="CF1903">
        <v>0</v>
      </c>
      <c r="CG1903">
        <v>0</v>
      </c>
      <c r="CH1903">
        <v>216851.04000000004</v>
      </c>
      <c r="CI1903">
        <v>1951659.3600000003</v>
      </c>
      <c r="CJ1903">
        <v>2168510.4000000004</v>
      </c>
      <c r="CK1903">
        <v>4302.6000000000004</v>
      </c>
    </row>
    <row r="1904" spans="62:89" x14ac:dyDescent="0.25">
      <c r="BJ1904" s="1" t="s">
        <v>3928</v>
      </c>
      <c r="BK1904" s="1" t="s">
        <v>3929</v>
      </c>
      <c r="BL1904" s="1" t="str">
        <f>VLOOKUP(BK1904,INVENTARIOHABITTA[#All],8,FALSE)</f>
        <v>PREMIUM A</v>
      </c>
      <c r="BP1904" s="1" t="s">
        <v>9483</v>
      </c>
      <c r="BQ1904" s="1" t="s">
        <v>7638</v>
      </c>
      <c r="BR1904" s="1" t="s">
        <v>7760</v>
      </c>
      <c r="BS1904" s="1" t="s">
        <v>26</v>
      </c>
      <c r="BT1904">
        <v>31</v>
      </c>
      <c r="BU1904" s="1" t="s">
        <v>7</v>
      </c>
      <c r="BV1904" s="1" t="s">
        <v>339</v>
      </c>
      <c r="BW1904">
        <v>504</v>
      </c>
      <c r="BX1904" s="1" t="s">
        <v>7642</v>
      </c>
      <c r="BY1904">
        <v>5770.3</v>
      </c>
      <c r="BZ1904">
        <v>2908231.2</v>
      </c>
      <c r="CA1904">
        <v>0.28999999999999998</v>
      </c>
      <c r="CB1904">
        <v>4096.9130000000005</v>
      </c>
      <c r="CC1904">
        <v>2064844.1520000002</v>
      </c>
      <c r="CD1904">
        <v>0.1</v>
      </c>
      <c r="CE1904">
        <v>206484.41520000005</v>
      </c>
      <c r="CF1904">
        <v>0</v>
      </c>
      <c r="CG1904">
        <v>0</v>
      </c>
      <c r="CH1904">
        <v>206484.41520000005</v>
      </c>
      <c r="CI1904">
        <v>1858359.7368000001</v>
      </c>
      <c r="CJ1904">
        <v>2064844.1520000002</v>
      </c>
      <c r="CK1904">
        <v>4096.9130000000005</v>
      </c>
    </row>
    <row r="1905" spans="62:89" x14ac:dyDescent="0.25">
      <c r="BJ1905" s="1" t="s">
        <v>3930</v>
      </c>
      <c r="BK1905" s="1" t="s">
        <v>3931</v>
      </c>
      <c r="BL1905" s="1" t="str">
        <f>VLOOKUP(BK1905,INVENTARIOHABITTA[#All],8,FALSE)</f>
        <v xml:space="preserve">ESTANDAR A </v>
      </c>
      <c r="BP1905" s="1" t="s">
        <v>9484</v>
      </c>
      <c r="BQ1905" s="1" t="s">
        <v>7638</v>
      </c>
      <c r="BR1905" s="1" t="s">
        <v>7760</v>
      </c>
      <c r="BS1905" s="1" t="s">
        <v>26</v>
      </c>
      <c r="BT1905">
        <v>32</v>
      </c>
      <c r="BU1905" s="1" t="s">
        <v>7</v>
      </c>
      <c r="BV1905" s="1" t="s">
        <v>339</v>
      </c>
      <c r="BW1905">
        <v>540</v>
      </c>
      <c r="BX1905" s="1" t="s">
        <v>8496</v>
      </c>
      <c r="BY1905">
        <v>5040</v>
      </c>
      <c r="BZ1905">
        <v>2721600</v>
      </c>
      <c r="CA1905">
        <v>0.27</v>
      </c>
      <c r="CB1905">
        <v>3679.2</v>
      </c>
      <c r="CC1905">
        <v>1986768</v>
      </c>
      <c r="CD1905">
        <v>0.1</v>
      </c>
      <c r="CE1905">
        <v>198676.80000000002</v>
      </c>
      <c r="CF1905">
        <v>0.1</v>
      </c>
      <c r="CG1905">
        <v>19867.680000000004</v>
      </c>
      <c r="CH1905">
        <v>178809.12000000002</v>
      </c>
      <c r="CI1905">
        <v>1788091.2</v>
      </c>
      <c r="CJ1905">
        <v>1966900.32</v>
      </c>
      <c r="CK1905">
        <v>3642.4079999999999</v>
      </c>
    </row>
    <row r="1906" spans="62:89" x14ac:dyDescent="0.25">
      <c r="BJ1906" s="1" t="s">
        <v>3932</v>
      </c>
      <c r="BK1906" s="1" t="s">
        <v>3933</v>
      </c>
      <c r="BL1906" s="1" t="str">
        <f>VLOOKUP(BK1906,INVENTARIOHABITTA[#All],8,FALSE)</f>
        <v xml:space="preserve">ESTANDAR A </v>
      </c>
      <c r="BO1906" s="1" t="s">
        <v>4988</v>
      </c>
      <c r="BP1906" s="1" t="s">
        <v>9485</v>
      </c>
      <c r="BQ1906" s="1" t="s">
        <v>7638</v>
      </c>
      <c r="BR1906" s="1" t="s">
        <v>7760</v>
      </c>
      <c r="BS1906" s="1" t="s">
        <v>26</v>
      </c>
      <c r="BT1906" t="s">
        <v>8660</v>
      </c>
      <c r="BU1906" s="1" t="s">
        <v>7</v>
      </c>
      <c r="BV1906" s="1" t="s">
        <v>339</v>
      </c>
      <c r="BW1906">
        <v>540</v>
      </c>
      <c r="BX1906" s="1" t="s">
        <v>8496</v>
      </c>
      <c r="BY1906">
        <v>5040</v>
      </c>
      <c r="BZ1906">
        <v>2721600</v>
      </c>
      <c r="CA1906">
        <v>0.27</v>
      </c>
      <c r="CB1906">
        <v>3679.2</v>
      </c>
      <c r="CC1906">
        <v>1986768</v>
      </c>
      <c r="CD1906">
        <v>0.1</v>
      </c>
      <c r="CE1906">
        <v>198676.80000000002</v>
      </c>
      <c r="CF1906">
        <v>0.1</v>
      </c>
      <c r="CG1906">
        <v>19867.680000000004</v>
      </c>
      <c r="CH1906">
        <v>178809.12000000002</v>
      </c>
      <c r="CI1906">
        <v>1788091.2</v>
      </c>
      <c r="CJ1906">
        <v>1966900.32</v>
      </c>
      <c r="CK1906">
        <v>3642.4079999999999</v>
      </c>
    </row>
    <row r="1907" spans="62:89" x14ac:dyDescent="0.25">
      <c r="BJ1907" s="1" t="s">
        <v>3934</v>
      </c>
      <c r="BK1907" s="1" t="s">
        <v>3935</v>
      </c>
      <c r="BL1907" s="1" t="str">
        <f>VLOOKUP(BK1907,INVENTARIOHABITTA[#All],8,FALSE)</f>
        <v xml:space="preserve">ESTANDAR A </v>
      </c>
      <c r="BP1907" s="1" t="s">
        <v>9486</v>
      </c>
      <c r="BQ1907" s="1" t="s">
        <v>7638</v>
      </c>
      <c r="BR1907" s="1" t="s">
        <v>7760</v>
      </c>
      <c r="BS1907" s="1" t="s">
        <v>26</v>
      </c>
      <c r="BT1907">
        <v>33</v>
      </c>
      <c r="BU1907" s="1" t="s">
        <v>7</v>
      </c>
      <c r="BV1907" s="1" t="s">
        <v>339</v>
      </c>
      <c r="BW1907">
        <v>616.74</v>
      </c>
      <c r="BX1907" s="1" t="s">
        <v>8292</v>
      </c>
      <c r="BY1907">
        <v>4800</v>
      </c>
      <c r="BZ1907">
        <v>2960352</v>
      </c>
      <c r="CA1907">
        <v>0.25</v>
      </c>
      <c r="CB1907">
        <v>3600</v>
      </c>
      <c r="CC1907">
        <v>2220264</v>
      </c>
      <c r="CD1907">
        <v>0.1</v>
      </c>
      <c r="CE1907">
        <v>222026.40000000002</v>
      </c>
      <c r="CF1907">
        <v>0.1</v>
      </c>
      <c r="CG1907">
        <v>22202.640000000003</v>
      </c>
      <c r="CH1907">
        <v>199823.76</v>
      </c>
      <c r="CI1907">
        <v>1998237.6</v>
      </c>
      <c r="CJ1907">
        <v>2198061.3600000003</v>
      </c>
      <c r="CK1907">
        <v>3564.0000000000005</v>
      </c>
    </row>
    <row r="1908" spans="62:89" x14ac:dyDescent="0.25">
      <c r="BJ1908" s="1" t="s">
        <v>3936</v>
      </c>
      <c r="BK1908" s="1" t="s">
        <v>3937</v>
      </c>
      <c r="BL1908" s="1" t="str">
        <f>VLOOKUP(BK1908,INVENTARIOHABITTA[#All],8,FALSE)</f>
        <v xml:space="preserve">ESTANDAR A </v>
      </c>
      <c r="BO1908" s="1" t="s">
        <v>4990</v>
      </c>
      <c r="BP1908" s="1" t="s">
        <v>9487</v>
      </c>
      <c r="BQ1908" s="1" t="s">
        <v>7638</v>
      </c>
      <c r="BR1908" s="1" t="s">
        <v>7760</v>
      </c>
      <c r="BS1908" s="1" t="s">
        <v>26</v>
      </c>
      <c r="BT1908" t="s">
        <v>7667</v>
      </c>
      <c r="BU1908" s="1" t="s">
        <v>7</v>
      </c>
      <c r="BV1908" s="1" t="s">
        <v>1558</v>
      </c>
      <c r="BW1908">
        <v>540</v>
      </c>
      <c r="BX1908" s="1" t="s">
        <v>8292</v>
      </c>
      <c r="BY1908">
        <v>3564.0000000000005</v>
      </c>
      <c r="BZ1908">
        <v>1924560.0000000002</v>
      </c>
      <c r="CA1908">
        <v>0</v>
      </c>
      <c r="CB1908">
        <v>3564.0000000000005</v>
      </c>
      <c r="CC1908">
        <v>1924560.0000000002</v>
      </c>
      <c r="CD1908">
        <v>0.12978535353535353</v>
      </c>
      <c r="CE1908">
        <v>255330.36</v>
      </c>
      <c r="CF1908">
        <v>0</v>
      </c>
      <c r="CG1908">
        <v>0</v>
      </c>
      <c r="CH1908">
        <v>255330.36</v>
      </c>
      <c r="CI1908">
        <v>1669229.6400000001</v>
      </c>
      <c r="CJ1908">
        <v>1924560</v>
      </c>
      <c r="CK1908">
        <v>3564</v>
      </c>
    </row>
    <row r="1909" spans="62:89" x14ac:dyDescent="0.25">
      <c r="BJ1909" s="1" t="s">
        <v>3938</v>
      </c>
      <c r="BK1909" s="1" t="s">
        <v>3939</v>
      </c>
      <c r="BL1909" s="1" t="str">
        <f>VLOOKUP(BK1909,INVENTARIOHABITTA[#All],8,FALSE)</f>
        <v xml:space="preserve">ESTANDAR A </v>
      </c>
      <c r="BO1909" s="1" t="s">
        <v>4992</v>
      </c>
      <c r="BP1909" s="1" t="s">
        <v>9488</v>
      </c>
      <c r="BQ1909" s="1" t="s">
        <v>7638</v>
      </c>
      <c r="BR1909" s="1" t="s">
        <v>7760</v>
      </c>
      <c r="BS1909" s="1" t="s">
        <v>26</v>
      </c>
      <c r="BT1909" t="s">
        <v>7704</v>
      </c>
      <c r="BU1909" s="1" t="s">
        <v>7</v>
      </c>
      <c r="BV1909" s="1" t="s">
        <v>1558</v>
      </c>
      <c r="BW1909">
        <v>540</v>
      </c>
      <c r="BX1909" s="1" t="s">
        <v>8292</v>
      </c>
      <c r="BY1909">
        <v>3564.0000000000005</v>
      </c>
      <c r="BZ1909">
        <v>1924560.0000000002</v>
      </c>
      <c r="CA1909">
        <v>0</v>
      </c>
      <c r="CB1909">
        <v>3564.0000000000005</v>
      </c>
      <c r="CC1909">
        <v>1924560.0000000002</v>
      </c>
      <c r="CD1909">
        <v>0.12978535353535353</v>
      </c>
      <c r="CE1909">
        <v>255330.36</v>
      </c>
      <c r="CF1909">
        <v>0</v>
      </c>
      <c r="CG1909">
        <v>0</v>
      </c>
      <c r="CH1909">
        <v>255330.36</v>
      </c>
      <c r="CI1909">
        <v>1669229.6400000001</v>
      </c>
      <c r="CJ1909">
        <v>1924560</v>
      </c>
      <c r="CK1909">
        <v>3564</v>
      </c>
    </row>
    <row r="1910" spans="62:89" x14ac:dyDescent="0.25">
      <c r="BJ1910" s="1" t="s">
        <v>3940</v>
      </c>
      <c r="BK1910" s="1" t="s">
        <v>3941</v>
      </c>
      <c r="BL1910" s="1" t="str">
        <f>VLOOKUP(BK1910,INVENTARIOHABITTA[#All],8,FALSE)</f>
        <v xml:space="preserve">ESTANDAR A </v>
      </c>
      <c r="BP1910" s="1" t="s">
        <v>9489</v>
      </c>
      <c r="BQ1910" s="1" t="s">
        <v>7638</v>
      </c>
      <c r="BR1910" s="1" t="s">
        <v>7760</v>
      </c>
      <c r="BS1910" s="1" t="s">
        <v>26</v>
      </c>
      <c r="BT1910">
        <v>34</v>
      </c>
      <c r="BU1910" s="1" t="s">
        <v>7</v>
      </c>
      <c r="BV1910" s="1" t="s">
        <v>339</v>
      </c>
      <c r="BW1910">
        <v>519.48</v>
      </c>
      <c r="BX1910" s="1" t="s">
        <v>8292</v>
      </c>
      <c r="BY1910">
        <v>4800</v>
      </c>
      <c r="BZ1910">
        <v>2493504</v>
      </c>
      <c r="CA1910">
        <v>0.25</v>
      </c>
      <c r="CB1910">
        <v>3600</v>
      </c>
      <c r="CC1910">
        <v>1870128</v>
      </c>
      <c r="CD1910">
        <v>0.1</v>
      </c>
      <c r="CE1910">
        <v>187012.80000000002</v>
      </c>
      <c r="CF1910">
        <v>0</v>
      </c>
      <c r="CG1910">
        <v>0</v>
      </c>
      <c r="CH1910">
        <v>187012.80000000002</v>
      </c>
      <c r="CI1910">
        <v>1683115.2</v>
      </c>
      <c r="CJ1910">
        <v>1870128</v>
      </c>
      <c r="CK1910">
        <v>3600</v>
      </c>
    </row>
    <row r="1911" spans="62:89" x14ac:dyDescent="0.25">
      <c r="BJ1911" s="1" t="s">
        <v>3942</v>
      </c>
      <c r="BK1911" s="1" t="s">
        <v>3943</v>
      </c>
      <c r="BL1911" s="1" t="str">
        <f>VLOOKUP(BK1911,INVENTARIOHABITTA[#All],8,FALSE)</f>
        <v>PREMIUM A</v>
      </c>
      <c r="BO1911" s="1" t="s">
        <v>4994</v>
      </c>
      <c r="BP1911" s="1" t="s">
        <v>9490</v>
      </c>
      <c r="BQ1911" s="1" t="s">
        <v>7638</v>
      </c>
      <c r="BR1911" s="1" t="s">
        <v>7760</v>
      </c>
      <c r="BS1911" s="1" t="s">
        <v>26</v>
      </c>
      <c r="BT1911" t="s">
        <v>7806</v>
      </c>
      <c r="BU1911" s="1" t="s">
        <v>7</v>
      </c>
      <c r="BV1911" s="1" t="s">
        <v>339</v>
      </c>
      <c r="BW1911">
        <v>408</v>
      </c>
      <c r="BX1911" s="1" t="s">
        <v>8292</v>
      </c>
      <c r="BY1911">
        <v>3600</v>
      </c>
      <c r="BZ1911">
        <v>1468800</v>
      </c>
      <c r="CA1911">
        <v>0.25</v>
      </c>
      <c r="CB1911">
        <v>3600</v>
      </c>
      <c r="CC1911">
        <v>1468800</v>
      </c>
      <c r="CD1911">
        <v>0.29333331907405985</v>
      </c>
      <c r="CE1911">
        <v>411428.14</v>
      </c>
      <c r="CF1911">
        <v>0</v>
      </c>
      <c r="CG1911">
        <v>0</v>
      </c>
      <c r="CH1911">
        <v>411428.14</v>
      </c>
      <c r="CI1911">
        <v>1057371.8599999999</v>
      </c>
      <c r="CJ1911">
        <v>1468800</v>
      </c>
      <c r="CK1911">
        <v>3600</v>
      </c>
    </row>
    <row r="1912" spans="62:89" x14ac:dyDescent="0.25">
      <c r="BJ1912" s="1" t="s">
        <v>3944</v>
      </c>
      <c r="BK1912" s="1" t="s">
        <v>3945</v>
      </c>
      <c r="BL1912" s="1" t="str">
        <f>VLOOKUP(BK1912,INVENTARIOHABITTA[#All],8,FALSE)</f>
        <v>PREMIUM A</v>
      </c>
      <c r="BP1912" s="1" t="s">
        <v>9491</v>
      </c>
      <c r="BQ1912" s="1" t="s">
        <v>7638</v>
      </c>
      <c r="BR1912" s="1" t="s">
        <v>7760</v>
      </c>
      <c r="BS1912" s="1" t="s">
        <v>26</v>
      </c>
      <c r="BT1912">
        <v>35</v>
      </c>
      <c r="BU1912" s="1" t="s">
        <v>7</v>
      </c>
      <c r="BV1912" s="1" t="s">
        <v>339</v>
      </c>
      <c r="BW1912">
        <v>508.71</v>
      </c>
      <c r="BX1912" s="1" t="s">
        <v>8292</v>
      </c>
      <c r="BY1912">
        <v>4800</v>
      </c>
      <c r="BZ1912">
        <v>2441808</v>
      </c>
      <c r="CA1912">
        <v>0.2</v>
      </c>
      <c r="CB1912">
        <v>3840</v>
      </c>
      <c r="CC1912">
        <v>1953446.4</v>
      </c>
      <c r="CD1912">
        <v>0.1</v>
      </c>
      <c r="CE1912">
        <v>195344.64000000001</v>
      </c>
      <c r="CF1912">
        <v>0.1</v>
      </c>
      <c r="CG1912">
        <v>19534.464000000004</v>
      </c>
      <c r="CH1912">
        <v>175810.17600000001</v>
      </c>
      <c r="CI1912">
        <v>1758101.7599999998</v>
      </c>
      <c r="CJ1912">
        <v>1933911.9359999998</v>
      </c>
      <c r="CK1912">
        <v>3801.5999999999995</v>
      </c>
    </row>
    <row r="1913" spans="62:89" x14ac:dyDescent="0.25">
      <c r="BJ1913" s="1" t="s">
        <v>3946</v>
      </c>
      <c r="BK1913" s="1" t="s">
        <v>3947</v>
      </c>
      <c r="BL1913" s="1" t="str">
        <f>VLOOKUP(BK1913,INVENTARIOHABITTA[#All],8,FALSE)</f>
        <v xml:space="preserve">ESTANDAR A </v>
      </c>
      <c r="BO1913" s="1" t="s">
        <v>4996</v>
      </c>
      <c r="BP1913" s="1" t="s">
        <v>9492</v>
      </c>
      <c r="BQ1913" s="1" t="s">
        <v>7638</v>
      </c>
      <c r="BR1913" s="1" t="s">
        <v>7760</v>
      </c>
      <c r="BS1913" s="1" t="s">
        <v>26</v>
      </c>
      <c r="BT1913" t="s">
        <v>7871</v>
      </c>
      <c r="BU1913" s="1" t="s">
        <v>7</v>
      </c>
      <c r="BV1913" s="1" t="s">
        <v>1558</v>
      </c>
      <c r="BW1913">
        <v>504</v>
      </c>
      <c r="BX1913" s="1" t="s">
        <v>8292</v>
      </c>
      <c r="BY1913">
        <v>3801.5999999999995</v>
      </c>
      <c r="BZ1913">
        <v>1916006.3999999997</v>
      </c>
      <c r="CA1913">
        <v>0</v>
      </c>
      <c r="CB1913">
        <v>3801.5999999999995</v>
      </c>
      <c r="CC1913">
        <v>1916006.3999999997</v>
      </c>
      <c r="CD1913">
        <v>0.23449464469429751</v>
      </c>
      <c r="CE1913">
        <v>449293.24</v>
      </c>
      <c r="CF1913">
        <v>0</v>
      </c>
      <c r="CG1913">
        <v>0</v>
      </c>
      <c r="CH1913">
        <v>449293.24</v>
      </c>
      <c r="CI1913">
        <v>1467201.5199999998</v>
      </c>
      <c r="CJ1913">
        <v>1916006.3999999997</v>
      </c>
      <c r="CK1913">
        <v>3801.5999999999995</v>
      </c>
    </row>
    <row r="1914" spans="62:89" x14ac:dyDescent="0.25">
      <c r="BJ1914" s="1" t="s">
        <v>3948</v>
      </c>
      <c r="BK1914" s="1" t="s">
        <v>3949</v>
      </c>
      <c r="BL1914" s="1" t="str">
        <f>VLOOKUP(BK1914,INVENTARIOHABITTA[#All],8,FALSE)</f>
        <v xml:space="preserve">ESTANDAR A </v>
      </c>
      <c r="BP1914" s="1" t="s">
        <v>9493</v>
      </c>
      <c r="BQ1914" s="1" t="s">
        <v>7638</v>
      </c>
      <c r="BR1914" s="1" t="s">
        <v>7760</v>
      </c>
      <c r="BS1914" s="1" t="s">
        <v>26</v>
      </c>
      <c r="BT1914">
        <v>36</v>
      </c>
      <c r="BU1914" s="1" t="s">
        <v>7</v>
      </c>
      <c r="BV1914" s="1" t="s">
        <v>339</v>
      </c>
      <c r="BW1914">
        <v>576</v>
      </c>
      <c r="BX1914" s="1" t="s">
        <v>8496</v>
      </c>
      <c r="BY1914">
        <v>5040</v>
      </c>
      <c r="BZ1914">
        <v>2903040</v>
      </c>
      <c r="CA1914">
        <v>0.27</v>
      </c>
      <c r="CB1914">
        <v>3679.2</v>
      </c>
      <c r="CC1914">
        <v>2119219.1999999997</v>
      </c>
      <c r="CD1914">
        <v>0.1</v>
      </c>
      <c r="CE1914">
        <v>211921.91999999998</v>
      </c>
      <c r="CF1914">
        <v>0.19</v>
      </c>
      <c r="CG1914">
        <v>40265.164799999999</v>
      </c>
      <c r="CH1914">
        <v>171656.75519999999</v>
      </c>
      <c r="CI1914">
        <v>1907297.2799999998</v>
      </c>
      <c r="CJ1914">
        <v>2078954.0351999998</v>
      </c>
      <c r="CK1914">
        <v>3609.2951999999996</v>
      </c>
    </row>
    <row r="1915" spans="62:89" x14ac:dyDescent="0.25">
      <c r="BJ1915" s="1" t="s">
        <v>3950</v>
      </c>
      <c r="BK1915" s="1" t="s">
        <v>3951</v>
      </c>
      <c r="BL1915" s="1" t="str">
        <f>VLOOKUP(BK1915,INVENTARIOHABITTA[#All],8,FALSE)</f>
        <v xml:space="preserve">ESTANDAR A </v>
      </c>
      <c r="BO1915" s="1" t="s">
        <v>4998</v>
      </c>
      <c r="BP1915" s="1" t="s">
        <v>9494</v>
      </c>
      <c r="BQ1915" s="1" t="s">
        <v>7638</v>
      </c>
      <c r="BR1915" s="1" t="s">
        <v>7760</v>
      </c>
      <c r="BS1915" s="1" t="s">
        <v>26</v>
      </c>
      <c r="BT1915" t="s">
        <v>8467</v>
      </c>
      <c r="BU1915" s="1" t="s">
        <v>7</v>
      </c>
      <c r="BV1915" s="1" t="s">
        <v>339</v>
      </c>
      <c r="BW1915">
        <v>576</v>
      </c>
      <c r="BX1915" s="1" t="s">
        <v>8496</v>
      </c>
      <c r="BY1915">
        <v>5040</v>
      </c>
      <c r="BZ1915">
        <v>2903040</v>
      </c>
      <c r="CA1915">
        <v>0.27</v>
      </c>
      <c r="CB1915">
        <v>3679.2</v>
      </c>
      <c r="CC1915">
        <v>2119219.1999999997</v>
      </c>
      <c r="CD1915">
        <v>0.1</v>
      </c>
      <c r="CE1915">
        <v>211921.91999999998</v>
      </c>
      <c r="CF1915">
        <v>0.19</v>
      </c>
      <c r="CG1915">
        <v>40265.164799999999</v>
      </c>
      <c r="CH1915">
        <v>171656.75519999999</v>
      </c>
      <c r="CI1915">
        <v>1907297.2799999998</v>
      </c>
      <c r="CJ1915">
        <v>2078954.0351999998</v>
      </c>
      <c r="CK1915">
        <v>3609.2951999999996</v>
      </c>
    </row>
    <row r="1916" spans="62:89" x14ac:dyDescent="0.25">
      <c r="BJ1916" s="1" t="s">
        <v>3952</v>
      </c>
      <c r="BK1916" s="1" t="s">
        <v>3953</v>
      </c>
      <c r="BL1916" s="1" t="str">
        <f>VLOOKUP(BK1916,INVENTARIOHABITTA[#All],8,FALSE)</f>
        <v xml:space="preserve">ESTANDAR A </v>
      </c>
      <c r="BP1916" s="1" t="s">
        <v>9495</v>
      </c>
      <c r="BQ1916" s="1" t="s">
        <v>7638</v>
      </c>
      <c r="BR1916" s="1" t="s">
        <v>7760</v>
      </c>
      <c r="BS1916" s="1" t="s">
        <v>26</v>
      </c>
      <c r="BT1916">
        <v>37</v>
      </c>
      <c r="BU1916" s="1" t="s">
        <v>7</v>
      </c>
      <c r="BV1916" s="1" t="s">
        <v>339</v>
      </c>
      <c r="BW1916">
        <v>576</v>
      </c>
      <c r="BX1916" s="1" t="s">
        <v>8292</v>
      </c>
      <c r="BY1916">
        <v>4800</v>
      </c>
      <c r="BZ1916">
        <v>2764800</v>
      </c>
      <c r="CA1916">
        <v>0.25</v>
      </c>
      <c r="CB1916">
        <v>3600</v>
      </c>
      <c r="CC1916">
        <v>2073600</v>
      </c>
      <c r="CD1916">
        <v>0.1</v>
      </c>
      <c r="CE1916">
        <v>207360</v>
      </c>
      <c r="CF1916">
        <v>0.1</v>
      </c>
      <c r="CG1916">
        <v>20736</v>
      </c>
      <c r="CH1916">
        <v>186624</v>
      </c>
      <c r="CI1916">
        <v>1866240</v>
      </c>
      <c r="CJ1916">
        <v>2052864</v>
      </c>
      <c r="CK1916">
        <v>3564</v>
      </c>
    </row>
    <row r="1917" spans="62:89" x14ac:dyDescent="0.25">
      <c r="BJ1917" s="1" t="s">
        <v>3954</v>
      </c>
      <c r="BK1917" s="1" t="s">
        <v>3955</v>
      </c>
      <c r="BL1917" s="1" t="str">
        <f>VLOOKUP(BK1917,INVENTARIOHABITTA[#All],8,FALSE)</f>
        <v xml:space="preserve">ESTANDAR A </v>
      </c>
      <c r="BO1917" s="1" t="s">
        <v>5000</v>
      </c>
      <c r="BP1917" s="1" t="s">
        <v>9496</v>
      </c>
      <c r="BQ1917" s="1" t="s">
        <v>7638</v>
      </c>
      <c r="BR1917" s="1" t="s">
        <v>7760</v>
      </c>
      <c r="BS1917" s="1" t="s">
        <v>26</v>
      </c>
      <c r="BT1917" t="s">
        <v>7732</v>
      </c>
      <c r="BU1917" s="1" t="s">
        <v>7</v>
      </c>
      <c r="BV1917" s="1" t="s">
        <v>1558</v>
      </c>
      <c r="BW1917">
        <v>617.4</v>
      </c>
      <c r="BX1917" s="1" t="s">
        <v>8292</v>
      </c>
      <c r="BY1917">
        <v>3564</v>
      </c>
      <c r="BZ1917">
        <v>2200413.6</v>
      </c>
      <c r="CA1917">
        <v>0</v>
      </c>
      <c r="CB1917">
        <v>3564</v>
      </c>
      <c r="CC1917">
        <v>2200413.6</v>
      </c>
      <c r="CD1917">
        <v>0.18376181641487763</v>
      </c>
      <c r="CE1917">
        <v>404352</v>
      </c>
      <c r="CF1917">
        <v>0</v>
      </c>
      <c r="CG1917">
        <v>0</v>
      </c>
      <c r="CH1917">
        <v>404352</v>
      </c>
      <c r="CI1917">
        <v>1796061.6</v>
      </c>
      <c r="CJ1917">
        <v>2200413.6</v>
      </c>
      <c r="CK1917">
        <v>3564.0000000000005</v>
      </c>
    </row>
    <row r="1918" spans="62:89" x14ac:dyDescent="0.25">
      <c r="BJ1918" s="1" t="s">
        <v>3956</v>
      </c>
      <c r="BK1918" s="1" t="s">
        <v>3957</v>
      </c>
      <c r="BL1918" s="1" t="str">
        <f>VLOOKUP(BK1918,INVENTARIOHABITTA[#All],8,FALSE)</f>
        <v>PREMIUM A</v>
      </c>
      <c r="BP1918" s="1" t="s">
        <v>9497</v>
      </c>
      <c r="BQ1918" s="1" t="s">
        <v>7638</v>
      </c>
      <c r="BR1918" s="1" t="s">
        <v>7760</v>
      </c>
      <c r="BS1918" s="1" t="s">
        <v>26</v>
      </c>
      <c r="BT1918">
        <v>38</v>
      </c>
      <c r="BU1918" s="1" t="s">
        <v>7</v>
      </c>
      <c r="BV1918" s="1" t="s">
        <v>339</v>
      </c>
      <c r="BW1918">
        <v>576</v>
      </c>
      <c r="BX1918" s="1" t="s">
        <v>8292</v>
      </c>
      <c r="BY1918">
        <v>4800</v>
      </c>
      <c r="BZ1918">
        <v>2764800</v>
      </c>
      <c r="CA1918">
        <v>0.25</v>
      </c>
      <c r="CB1918">
        <v>3600</v>
      </c>
      <c r="CC1918">
        <v>2073600</v>
      </c>
      <c r="CD1918">
        <v>0.1</v>
      </c>
      <c r="CE1918">
        <v>207360</v>
      </c>
      <c r="CF1918">
        <v>0.1</v>
      </c>
      <c r="CG1918">
        <v>20736</v>
      </c>
      <c r="CH1918">
        <v>186624</v>
      </c>
      <c r="CI1918">
        <v>1866240</v>
      </c>
      <c r="CJ1918">
        <v>2052864</v>
      </c>
      <c r="CK1918">
        <v>3564</v>
      </c>
    </row>
    <row r="1919" spans="62:89" x14ac:dyDescent="0.25">
      <c r="BJ1919" s="1" t="s">
        <v>3958</v>
      </c>
      <c r="BK1919" s="1" t="s">
        <v>3959</v>
      </c>
      <c r="BL1919" s="1" t="str">
        <f>VLOOKUP(BK1919,INVENTARIOHABITTA[#All],8,FALSE)</f>
        <v>PREMIUM A</v>
      </c>
      <c r="BO1919" s="1" t="s">
        <v>5002</v>
      </c>
      <c r="BP1919" s="1" t="s">
        <v>9498</v>
      </c>
      <c r="BQ1919" s="1" t="s">
        <v>7638</v>
      </c>
      <c r="BR1919" s="1" t="s">
        <v>7760</v>
      </c>
      <c r="BS1919" s="1" t="s">
        <v>26</v>
      </c>
      <c r="BT1919" t="s">
        <v>8167</v>
      </c>
      <c r="BU1919" s="1" t="s">
        <v>7</v>
      </c>
      <c r="BV1919" s="1" t="s">
        <v>339</v>
      </c>
      <c r="BW1919">
        <v>576</v>
      </c>
      <c r="BX1919" s="1" t="s">
        <v>8292</v>
      </c>
      <c r="BY1919">
        <v>4800</v>
      </c>
      <c r="BZ1919">
        <v>2764800</v>
      </c>
      <c r="CA1919">
        <v>0.25</v>
      </c>
      <c r="CB1919">
        <v>3600</v>
      </c>
      <c r="CC1919">
        <v>2073600</v>
      </c>
      <c r="CD1919">
        <v>0.1</v>
      </c>
      <c r="CE1919">
        <v>207360</v>
      </c>
      <c r="CF1919">
        <v>0.1</v>
      </c>
      <c r="CG1919">
        <v>20736</v>
      </c>
      <c r="CH1919">
        <v>186624</v>
      </c>
      <c r="CI1919">
        <v>1866240</v>
      </c>
      <c r="CJ1919">
        <v>2052864</v>
      </c>
      <c r="CK1919">
        <v>3564</v>
      </c>
    </row>
    <row r="1920" spans="62:89" x14ac:dyDescent="0.25">
      <c r="BJ1920" s="1" t="s">
        <v>3960</v>
      </c>
      <c r="BK1920" s="1" t="s">
        <v>3961</v>
      </c>
      <c r="BL1920" s="1" t="str">
        <f>VLOOKUP(BK1920,INVENTARIOHABITTA[#All],8,FALSE)</f>
        <v xml:space="preserve">ESTANDAR A </v>
      </c>
      <c r="BP1920" s="1" t="s">
        <v>9499</v>
      </c>
      <c r="BQ1920" s="1" t="s">
        <v>7638</v>
      </c>
      <c r="BR1920" s="1" t="s">
        <v>7760</v>
      </c>
      <c r="BS1920" s="1" t="s">
        <v>26</v>
      </c>
      <c r="BT1920">
        <v>39</v>
      </c>
      <c r="BU1920" s="1" t="s">
        <v>7</v>
      </c>
      <c r="BV1920" s="1" t="s">
        <v>339</v>
      </c>
      <c r="BW1920">
        <v>576</v>
      </c>
      <c r="BX1920" s="1" t="s">
        <v>8292</v>
      </c>
      <c r="BY1920">
        <v>4800</v>
      </c>
      <c r="BZ1920">
        <v>2764800</v>
      </c>
      <c r="CA1920">
        <v>0.27</v>
      </c>
      <c r="CB1920">
        <v>3504</v>
      </c>
      <c r="CC1920">
        <v>2018304</v>
      </c>
      <c r="CD1920">
        <v>0.1</v>
      </c>
      <c r="CE1920">
        <v>201830.40000000002</v>
      </c>
      <c r="CF1920">
        <v>0.1</v>
      </c>
      <c r="CG1920">
        <v>20183.040000000005</v>
      </c>
      <c r="CH1920">
        <v>181647.36000000002</v>
      </c>
      <c r="CI1920">
        <v>1816473.6000000001</v>
      </c>
      <c r="CJ1920">
        <v>1998120.9600000002</v>
      </c>
      <c r="CK1920">
        <v>3468.9600000000005</v>
      </c>
    </row>
    <row r="1921" spans="62:89" x14ac:dyDescent="0.25">
      <c r="BJ1921" s="1" t="s">
        <v>3962</v>
      </c>
      <c r="BK1921" s="1" t="s">
        <v>3963</v>
      </c>
      <c r="BL1921" s="1" t="str">
        <f>VLOOKUP(BK1921,INVENTARIOHABITTA[#All],8,FALSE)</f>
        <v xml:space="preserve">ESTANDAR A </v>
      </c>
      <c r="BO1921" s="1" t="s">
        <v>5004</v>
      </c>
      <c r="BP1921" s="1" t="s">
        <v>9500</v>
      </c>
      <c r="BQ1921" s="1" t="s">
        <v>7638</v>
      </c>
      <c r="BR1921" s="1" t="s">
        <v>7760</v>
      </c>
      <c r="BS1921" s="1" t="s">
        <v>26</v>
      </c>
      <c r="BT1921" t="s">
        <v>8070</v>
      </c>
      <c r="BU1921" s="1" t="s">
        <v>7</v>
      </c>
      <c r="BV1921" s="1" t="s">
        <v>1558</v>
      </c>
      <c r="BW1921">
        <v>592.20000000000005</v>
      </c>
      <c r="BX1921" s="1" t="s">
        <v>8292</v>
      </c>
      <c r="BY1921">
        <v>3468.9600000000005</v>
      </c>
      <c r="BZ1921">
        <v>2054318.1120000004</v>
      </c>
      <c r="CA1921">
        <v>0</v>
      </c>
      <c r="CB1921">
        <v>3468.9600000000005</v>
      </c>
      <c r="CC1921">
        <v>2054318.1120000004</v>
      </c>
      <c r="CD1921">
        <v>0.19649381351509015</v>
      </c>
      <c r="CE1921">
        <v>403660.80000000016</v>
      </c>
      <c r="CF1921">
        <v>0</v>
      </c>
      <c r="CG1921">
        <v>0</v>
      </c>
      <c r="CH1921">
        <v>403660.80000000016</v>
      </c>
      <c r="CI1921">
        <v>1650657.3120000004</v>
      </c>
      <c r="CJ1921">
        <v>2054318.1120000007</v>
      </c>
      <c r="CK1921">
        <v>3468.9600000000009</v>
      </c>
    </row>
    <row r="1922" spans="62:89" x14ac:dyDescent="0.25">
      <c r="BJ1922" s="1" t="s">
        <v>3964</v>
      </c>
      <c r="BK1922" s="1" t="s">
        <v>3965</v>
      </c>
      <c r="BL1922" s="1" t="str">
        <f>VLOOKUP(BK1922,INVENTARIOHABITTA[#All],8,FALSE)</f>
        <v xml:space="preserve">ESTANDAR A </v>
      </c>
      <c r="BP1922" s="1" t="s">
        <v>9501</v>
      </c>
      <c r="BQ1922" s="1" t="s">
        <v>7638</v>
      </c>
      <c r="BR1922" s="1" t="s">
        <v>7760</v>
      </c>
      <c r="BS1922" s="1" t="s">
        <v>26</v>
      </c>
      <c r="BT1922">
        <v>40</v>
      </c>
      <c r="BU1922" s="1" t="s">
        <v>7</v>
      </c>
      <c r="BV1922" s="1" t="s">
        <v>339</v>
      </c>
      <c r="BW1922">
        <v>576</v>
      </c>
      <c r="BX1922" s="1" t="s">
        <v>8292</v>
      </c>
      <c r="BY1922">
        <v>4800</v>
      </c>
      <c r="BZ1922">
        <v>2764800</v>
      </c>
      <c r="CA1922">
        <v>0.25</v>
      </c>
      <c r="CB1922">
        <v>3600</v>
      </c>
      <c r="CC1922">
        <v>2073600</v>
      </c>
      <c r="CD1922">
        <v>0.1</v>
      </c>
      <c r="CE1922">
        <v>207360</v>
      </c>
      <c r="CF1922">
        <v>0.1</v>
      </c>
      <c r="CG1922">
        <v>20736</v>
      </c>
      <c r="CH1922">
        <v>186624</v>
      </c>
      <c r="CI1922">
        <v>1866240</v>
      </c>
      <c r="CJ1922">
        <v>2052864</v>
      </c>
      <c r="CK1922">
        <v>3564</v>
      </c>
    </row>
    <row r="1923" spans="62:89" x14ac:dyDescent="0.25">
      <c r="BJ1923" s="1" t="s">
        <v>3966</v>
      </c>
      <c r="BK1923" s="1" t="s">
        <v>3967</v>
      </c>
      <c r="BL1923" s="1" t="str">
        <f>VLOOKUP(BK1923,INVENTARIOHABITTA[#All],8,FALSE)</f>
        <v>PREMIUM A</v>
      </c>
      <c r="BO1923" s="1" t="s">
        <v>5006</v>
      </c>
      <c r="BP1923" s="1" t="s">
        <v>9502</v>
      </c>
      <c r="BQ1923" s="1" t="s">
        <v>7638</v>
      </c>
      <c r="BR1923" s="1" t="s">
        <v>7655</v>
      </c>
      <c r="BS1923" s="1" t="s">
        <v>19</v>
      </c>
      <c r="BT1923" t="s">
        <v>7698</v>
      </c>
      <c r="BU1923" s="1" t="s">
        <v>7</v>
      </c>
      <c r="BV1923" s="1" t="s">
        <v>339</v>
      </c>
      <c r="BW1923">
        <v>496.28</v>
      </c>
      <c r="BX1923" s="1" t="s">
        <v>8292</v>
      </c>
      <c r="BY1923">
        <v>3564</v>
      </c>
      <c r="BZ1923">
        <v>1768741.92</v>
      </c>
      <c r="CA1923">
        <v>0</v>
      </c>
      <c r="CB1923">
        <v>3564</v>
      </c>
      <c r="CC1923">
        <v>1768741.92</v>
      </c>
      <c r="CD1923">
        <v>0.3165368523634019</v>
      </c>
      <c r="CE1923">
        <v>559872</v>
      </c>
      <c r="CF1923">
        <v>0</v>
      </c>
      <c r="CG1923">
        <v>0</v>
      </c>
      <c r="CH1923">
        <v>559872</v>
      </c>
      <c r="CI1923">
        <v>1208869.92</v>
      </c>
      <c r="CJ1923">
        <v>1768741.92</v>
      </c>
      <c r="CK1923">
        <v>3564</v>
      </c>
    </row>
    <row r="1924" spans="62:89" x14ac:dyDescent="0.25">
      <c r="BJ1924" s="1" t="s">
        <v>3968</v>
      </c>
      <c r="BK1924" s="1" t="s">
        <v>3969</v>
      </c>
      <c r="BL1924" s="1" t="str">
        <f>VLOOKUP(BK1924,INVENTARIOHABITTA[#All],8,FALSE)</f>
        <v>PREMIUM A</v>
      </c>
      <c r="BP1924" s="1" t="s">
        <v>9503</v>
      </c>
      <c r="BQ1924" s="1" t="s">
        <v>7638</v>
      </c>
      <c r="BR1924" s="1" t="s">
        <v>7760</v>
      </c>
      <c r="BS1924" s="1" t="s">
        <v>26</v>
      </c>
      <c r="BT1924">
        <v>41</v>
      </c>
      <c r="BU1924" s="1" t="s">
        <v>7</v>
      </c>
      <c r="BV1924" s="1" t="s">
        <v>339</v>
      </c>
      <c r="BW1924">
        <v>420</v>
      </c>
      <c r="BX1924" s="1" t="s">
        <v>8292</v>
      </c>
      <c r="BY1924">
        <v>4800</v>
      </c>
      <c r="BZ1924">
        <v>2016000</v>
      </c>
      <c r="CA1924">
        <v>0.25</v>
      </c>
      <c r="CB1924">
        <v>3600</v>
      </c>
      <c r="CC1924">
        <v>1512000</v>
      </c>
      <c r="CD1924">
        <v>0.1066137588</v>
      </c>
      <c r="CE1924">
        <v>161200.0033056</v>
      </c>
      <c r="CF1924">
        <v>0.1</v>
      </c>
      <c r="CG1924">
        <v>15120</v>
      </c>
      <c r="CH1924">
        <v>146080.0033056</v>
      </c>
      <c r="CI1924">
        <v>1350799.9966944</v>
      </c>
      <c r="CJ1924">
        <v>1496880</v>
      </c>
      <c r="CK1924">
        <v>3564</v>
      </c>
    </row>
    <row r="1925" spans="62:89" x14ac:dyDescent="0.25">
      <c r="BJ1925" s="1" t="s">
        <v>3970</v>
      </c>
      <c r="BK1925" s="1" t="s">
        <v>3971</v>
      </c>
      <c r="BL1925" s="1" t="str">
        <f>VLOOKUP(BK1925,INVENTARIOHABITTA[#All],8,FALSE)</f>
        <v>PREMIUM A</v>
      </c>
      <c r="BO1925" s="1" t="s">
        <v>5008</v>
      </c>
      <c r="BP1925" s="1" t="s">
        <v>9504</v>
      </c>
      <c r="BQ1925" s="1" t="s">
        <v>7638</v>
      </c>
      <c r="BR1925" s="1" t="s">
        <v>7760</v>
      </c>
      <c r="BS1925" s="1" t="s">
        <v>26</v>
      </c>
      <c r="BT1925" t="s">
        <v>7719</v>
      </c>
      <c r="BU1925" s="1" t="s">
        <v>7</v>
      </c>
      <c r="BV1925" s="1" t="s">
        <v>1558</v>
      </c>
      <c r="BW1925">
        <v>420</v>
      </c>
      <c r="BX1925" s="1" t="s">
        <v>8292</v>
      </c>
      <c r="BY1925">
        <v>4800</v>
      </c>
      <c r="BZ1925">
        <v>2016000</v>
      </c>
      <c r="CA1925">
        <v>0.25</v>
      </c>
      <c r="CB1925">
        <v>3600</v>
      </c>
      <c r="CC1925">
        <v>1512000</v>
      </c>
      <c r="CD1925">
        <v>0.1066137588</v>
      </c>
      <c r="CE1925">
        <v>161200.0033056</v>
      </c>
      <c r="CF1925">
        <v>0.1</v>
      </c>
      <c r="CG1925">
        <v>15120</v>
      </c>
      <c r="CH1925">
        <v>146080.0033056</v>
      </c>
      <c r="CI1925">
        <v>1350799.9966944</v>
      </c>
      <c r="CJ1925">
        <v>1496880</v>
      </c>
      <c r="CK1925">
        <v>3564</v>
      </c>
    </row>
    <row r="1926" spans="62:89" x14ac:dyDescent="0.25">
      <c r="BJ1926" s="1" t="s">
        <v>3972</v>
      </c>
      <c r="BK1926" s="1" t="s">
        <v>3973</v>
      </c>
      <c r="BL1926" s="1" t="str">
        <f>VLOOKUP(BK1926,INVENTARIOHABITTA[#All],8,FALSE)</f>
        <v>PREMIUM A</v>
      </c>
      <c r="BP1926" s="1" t="s">
        <v>9505</v>
      </c>
      <c r="BQ1926" s="1" t="s">
        <v>7638</v>
      </c>
      <c r="BR1926" s="1" t="s">
        <v>7760</v>
      </c>
      <c r="BS1926" s="1" t="s">
        <v>26</v>
      </c>
      <c r="BT1926">
        <v>42</v>
      </c>
      <c r="BU1926" s="1" t="s">
        <v>7</v>
      </c>
      <c r="BV1926" s="1" t="s">
        <v>339</v>
      </c>
      <c r="BW1926">
        <v>420</v>
      </c>
      <c r="BX1926" s="1" t="s">
        <v>8292</v>
      </c>
      <c r="BY1926">
        <v>4800</v>
      </c>
      <c r="BZ1926">
        <v>2016000</v>
      </c>
      <c r="CA1926">
        <v>0.25</v>
      </c>
      <c r="CB1926">
        <v>3600</v>
      </c>
      <c r="CC1926">
        <v>1512000</v>
      </c>
      <c r="CD1926">
        <v>0.1</v>
      </c>
      <c r="CE1926">
        <v>151200</v>
      </c>
      <c r="CF1926">
        <v>0.1</v>
      </c>
      <c r="CG1926">
        <v>15120</v>
      </c>
      <c r="CH1926">
        <v>136080</v>
      </c>
      <c r="CI1926">
        <v>1360800</v>
      </c>
      <c r="CJ1926">
        <v>1496880</v>
      </c>
      <c r="CK1926">
        <v>3564</v>
      </c>
    </row>
    <row r="1927" spans="62:89" x14ac:dyDescent="0.25">
      <c r="BJ1927" s="1" t="s">
        <v>3974</v>
      </c>
      <c r="BK1927" s="1" t="s">
        <v>3975</v>
      </c>
      <c r="BL1927" s="1" t="str">
        <f>VLOOKUP(BK1927,INVENTARIOHABITTA[#All],8,FALSE)</f>
        <v>PREMIUM A</v>
      </c>
      <c r="BO1927" s="1" t="s">
        <v>5010</v>
      </c>
      <c r="BP1927" s="1" t="s">
        <v>9506</v>
      </c>
      <c r="BQ1927" s="1" t="s">
        <v>7638</v>
      </c>
      <c r="BR1927" s="1" t="s">
        <v>7760</v>
      </c>
      <c r="BS1927" s="1" t="s">
        <v>26</v>
      </c>
      <c r="BT1927" t="s">
        <v>9507</v>
      </c>
      <c r="BU1927" s="1" t="s">
        <v>7</v>
      </c>
      <c r="BV1927" s="1" t="s">
        <v>1558</v>
      </c>
      <c r="BW1927">
        <v>408</v>
      </c>
      <c r="BX1927" s="1" t="s">
        <v>8292</v>
      </c>
      <c r="BY1927">
        <v>3564</v>
      </c>
      <c r="BZ1927">
        <v>1454112</v>
      </c>
      <c r="CA1927">
        <v>0</v>
      </c>
      <c r="CB1927">
        <v>3564</v>
      </c>
      <c r="CC1927">
        <v>1454112</v>
      </c>
      <c r="CD1927">
        <v>0.22875816993464052</v>
      </c>
      <c r="CE1927">
        <v>332640</v>
      </c>
      <c r="CF1927">
        <v>0</v>
      </c>
      <c r="CG1927">
        <v>0</v>
      </c>
      <c r="CH1927">
        <v>332640</v>
      </c>
      <c r="CI1927">
        <v>1121472</v>
      </c>
      <c r="CJ1927">
        <v>1454112</v>
      </c>
      <c r="CK1927">
        <v>3564</v>
      </c>
    </row>
    <row r="1928" spans="62:89" x14ac:dyDescent="0.25">
      <c r="BJ1928" s="1" t="s">
        <v>3976</v>
      </c>
      <c r="BK1928" s="1" t="s">
        <v>3977</v>
      </c>
      <c r="BL1928" s="1" t="str">
        <f>VLOOKUP(BK1928,INVENTARIOHABITTA[#All],8,FALSE)</f>
        <v>PREMIUM A</v>
      </c>
      <c r="BP1928" s="1" t="s">
        <v>9508</v>
      </c>
      <c r="BQ1928" s="1" t="s">
        <v>7638</v>
      </c>
      <c r="BR1928" s="1" t="s">
        <v>7760</v>
      </c>
      <c r="BS1928" s="1" t="s">
        <v>26</v>
      </c>
      <c r="BT1928">
        <v>43</v>
      </c>
      <c r="BU1928" s="1" t="s">
        <v>7</v>
      </c>
      <c r="BV1928" s="1" t="s">
        <v>339</v>
      </c>
      <c r="BW1928">
        <v>420</v>
      </c>
      <c r="BX1928" s="1" t="s">
        <v>8292</v>
      </c>
      <c r="BY1928">
        <v>4800</v>
      </c>
      <c r="BZ1928">
        <v>2016000</v>
      </c>
      <c r="CA1928">
        <v>0.25</v>
      </c>
      <c r="CB1928">
        <v>3600</v>
      </c>
      <c r="CC1928">
        <v>1512000</v>
      </c>
      <c r="CD1928">
        <v>0.1</v>
      </c>
      <c r="CE1928">
        <v>151200</v>
      </c>
      <c r="CF1928">
        <v>0.1</v>
      </c>
      <c r="CG1928">
        <v>15120</v>
      </c>
      <c r="CH1928">
        <v>136080</v>
      </c>
      <c r="CI1928">
        <v>1360800</v>
      </c>
      <c r="CJ1928">
        <v>1496880</v>
      </c>
      <c r="CK1928">
        <v>3564</v>
      </c>
    </row>
    <row r="1929" spans="62:89" x14ac:dyDescent="0.25">
      <c r="BJ1929" s="1" t="s">
        <v>3978</v>
      </c>
      <c r="BK1929" s="1" t="s">
        <v>3979</v>
      </c>
      <c r="BL1929" s="1" t="str">
        <f>VLOOKUP(BK1929,INVENTARIOHABITTA[#All],8,FALSE)</f>
        <v xml:space="preserve">ESTANDAR A </v>
      </c>
      <c r="BO1929" s="1" t="s">
        <v>5012</v>
      </c>
      <c r="BP1929" s="1" t="s">
        <v>9509</v>
      </c>
      <c r="BQ1929" s="1" t="s">
        <v>7638</v>
      </c>
      <c r="BR1929" s="1" t="s">
        <v>7760</v>
      </c>
      <c r="BS1929" s="1" t="s">
        <v>26</v>
      </c>
      <c r="BT1929" t="s">
        <v>7721</v>
      </c>
      <c r="BU1929" s="1" t="s">
        <v>7</v>
      </c>
      <c r="BV1929" s="1" t="s">
        <v>339</v>
      </c>
      <c r="BW1929">
        <v>420</v>
      </c>
      <c r="BX1929" s="1" t="s">
        <v>8292</v>
      </c>
      <c r="BY1929">
        <v>4800</v>
      </c>
      <c r="BZ1929">
        <v>2016000</v>
      </c>
      <c r="CA1929">
        <v>0.25</v>
      </c>
      <c r="CB1929">
        <v>3600</v>
      </c>
      <c r="CC1929">
        <v>1512000</v>
      </c>
      <c r="CD1929">
        <v>0.1</v>
      </c>
      <c r="CE1929">
        <v>151200</v>
      </c>
      <c r="CF1929">
        <v>0.1</v>
      </c>
      <c r="CG1929">
        <v>15120</v>
      </c>
      <c r="CH1929">
        <v>136080</v>
      </c>
      <c r="CI1929">
        <v>1360800</v>
      </c>
      <c r="CJ1929">
        <v>1496880</v>
      </c>
      <c r="CK1929">
        <v>3564</v>
      </c>
    </row>
    <row r="1930" spans="62:89" x14ac:dyDescent="0.25">
      <c r="BJ1930" s="1" t="s">
        <v>3980</v>
      </c>
      <c r="BK1930" s="1" t="s">
        <v>3981</v>
      </c>
      <c r="BL1930" s="1" t="str">
        <f>VLOOKUP(BK1930,INVENTARIOHABITTA[#All],8,FALSE)</f>
        <v xml:space="preserve">ESTANDAR A </v>
      </c>
      <c r="BP1930" s="1" t="s">
        <v>9510</v>
      </c>
      <c r="BQ1930" s="1" t="s">
        <v>7638</v>
      </c>
      <c r="BR1930" s="1" t="s">
        <v>7760</v>
      </c>
      <c r="BS1930" s="1" t="s">
        <v>26</v>
      </c>
      <c r="BT1930">
        <v>44</v>
      </c>
      <c r="BU1930" s="1" t="s">
        <v>7</v>
      </c>
      <c r="BV1930" s="1" t="s">
        <v>339</v>
      </c>
      <c r="BW1930">
        <v>470.75</v>
      </c>
      <c r="BX1930" s="1" t="s">
        <v>8292</v>
      </c>
      <c r="BY1930">
        <v>4800</v>
      </c>
      <c r="BZ1930">
        <v>2259600</v>
      </c>
      <c r="CA1930">
        <v>0.25</v>
      </c>
      <c r="CB1930">
        <v>3600</v>
      </c>
      <c r="CC1930">
        <v>1694700</v>
      </c>
      <c r="CD1930">
        <v>0.1</v>
      </c>
      <c r="CE1930">
        <v>169470</v>
      </c>
      <c r="CF1930">
        <v>0.1</v>
      </c>
      <c r="CG1930">
        <v>16947</v>
      </c>
      <c r="CH1930">
        <v>152523</v>
      </c>
      <c r="CI1930">
        <v>1525230</v>
      </c>
      <c r="CJ1930">
        <v>1677753</v>
      </c>
      <c r="CK1930">
        <v>3564</v>
      </c>
    </row>
    <row r="1931" spans="62:89" x14ac:dyDescent="0.25">
      <c r="BJ1931" s="1" t="s">
        <v>3982</v>
      </c>
      <c r="BK1931" s="1" t="s">
        <v>3983</v>
      </c>
      <c r="BL1931" s="1" t="str">
        <f>VLOOKUP(BK1931,INVENTARIOHABITTA[#All],8,FALSE)</f>
        <v xml:space="preserve">ESTANDAR A </v>
      </c>
      <c r="BO1931" s="1" t="s">
        <v>5014</v>
      </c>
      <c r="BP1931" s="1" t="s">
        <v>9511</v>
      </c>
      <c r="BQ1931" s="1" t="s">
        <v>7638</v>
      </c>
      <c r="BR1931" s="1" t="s">
        <v>7760</v>
      </c>
      <c r="BS1931" s="1" t="s">
        <v>26</v>
      </c>
      <c r="BT1931" t="s">
        <v>7671</v>
      </c>
      <c r="BU1931" s="1" t="s">
        <v>7</v>
      </c>
      <c r="BV1931" s="1" t="s">
        <v>1558</v>
      </c>
      <c r="BW1931">
        <v>409.34</v>
      </c>
      <c r="BX1931" s="1" t="s">
        <v>8292</v>
      </c>
      <c r="BY1931">
        <v>3564</v>
      </c>
      <c r="BZ1931">
        <v>1458887.76</v>
      </c>
      <c r="CA1931">
        <v>0</v>
      </c>
      <c r="CB1931">
        <v>3564</v>
      </c>
      <c r="CC1931">
        <v>1458887.76</v>
      </c>
      <c r="CD1931">
        <v>0.25556044146946577</v>
      </c>
      <c r="CE1931">
        <v>372834</v>
      </c>
      <c r="CF1931">
        <v>0</v>
      </c>
      <c r="CG1931">
        <v>0</v>
      </c>
      <c r="CH1931">
        <v>372834</v>
      </c>
      <c r="CI1931">
        <v>1086053.76</v>
      </c>
      <c r="CJ1931">
        <v>1458887.76</v>
      </c>
      <c r="CK1931">
        <v>3564.0000000000005</v>
      </c>
    </row>
    <row r="1932" spans="62:89" x14ac:dyDescent="0.25">
      <c r="BJ1932" s="1" t="s">
        <v>3984</v>
      </c>
      <c r="BK1932" s="1" t="s">
        <v>3985</v>
      </c>
      <c r="BL1932" s="1" t="str">
        <f>VLOOKUP(BK1932,INVENTARIOHABITTA[#All],8,FALSE)</f>
        <v xml:space="preserve">ESTANDAR A </v>
      </c>
      <c r="BO1932" s="1" t="s">
        <v>5016</v>
      </c>
      <c r="BP1932" s="1" t="s">
        <v>9512</v>
      </c>
      <c r="BQ1932" s="1" t="s">
        <v>7638</v>
      </c>
      <c r="BR1932" s="1" t="s">
        <v>7760</v>
      </c>
      <c r="BS1932" s="1" t="s">
        <v>26</v>
      </c>
      <c r="BT1932">
        <v>45</v>
      </c>
      <c r="BU1932" s="1" t="s">
        <v>7</v>
      </c>
      <c r="BV1932" s="1" t="s">
        <v>339</v>
      </c>
      <c r="BW1932">
        <v>408</v>
      </c>
      <c r="BX1932" s="1" t="s">
        <v>8292</v>
      </c>
      <c r="BY1932">
        <v>4800</v>
      </c>
      <c r="BZ1932">
        <v>1958400</v>
      </c>
      <c r="CA1932">
        <v>0.25</v>
      </c>
      <c r="CB1932">
        <v>3600</v>
      </c>
      <c r="CC1932">
        <v>1468800</v>
      </c>
      <c r="CD1932">
        <v>0.1</v>
      </c>
      <c r="CE1932">
        <v>146880</v>
      </c>
      <c r="CF1932">
        <v>0.15</v>
      </c>
      <c r="CG1932">
        <v>22032</v>
      </c>
      <c r="CH1932">
        <v>124848</v>
      </c>
      <c r="CI1932">
        <v>1321920</v>
      </c>
      <c r="CJ1932">
        <v>1446768</v>
      </c>
      <c r="CK1932">
        <v>3546</v>
      </c>
    </row>
    <row r="1933" spans="62:89" x14ac:dyDescent="0.25">
      <c r="BJ1933" s="1" t="s">
        <v>3986</v>
      </c>
      <c r="BK1933" s="1" t="s">
        <v>3987</v>
      </c>
      <c r="BL1933" s="1" t="str">
        <f>VLOOKUP(BK1933,INVENTARIOHABITTA[#All],8,FALSE)</f>
        <v xml:space="preserve">ESTANDAR A </v>
      </c>
      <c r="BP1933" s="1" t="s">
        <v>9513</v>
      </c>
      <c r="BQ1933" s="1" t="s">
        <v>7638</v>
      </c>
      <c r="BR1933" s="1" t="s">
        <v>7760</v>
      </c>
      <c r="BS1933" s="1" t="s">
        <v>26</v>
      </c>
      <c r="BT1933">
        <v>46</v>
      </c>
      <c r="BU1933" s="1" t="s">
        <v>7</v>
      </c>
      <c r="BV1933" s="1" t="s">
        <v>339</v>
      </c>
      <c r="BW1933">
        <v>408</v>
      </c>
      <c r="BX1933" s="1" t="s">
        <v>30</v>
      </c>
      <c r="BY1933">
        <v>5400</v>
      </c>
      <c r="BZ1933">
        <v>2203200</v>
      </c>
      <c r="CA1933">
        <v>0.3</v>
      </c>
      <c r="CB1933">
        <v>3780</v>
      </c>
      <c r="CC1933">
        <v>1542240</v>
      </c>
      <c r="CD1933">
        <v>0.1</v>
      </c>
      <c r="CE1933">
        <v>154224</v>
      </c>
      <c r="CF1933">
        <v>0</v>
      </c>
      <c r="CG1933">
        <v>0</v>
      </c>
      <c r="CH1933">
        <v>154224</v>
      </c>
      <c r="CI1933">
        <v>1388016</v>
      </c>
      <c r="CJ1933">
        <v>1542240</v>
      </c>
      <c r="CK1933">
        <v>3780</v>
      </c>
    </row>
    <row r="1934" spans="62:89" x14ac:dyDescent="0.25">
      <c r="BJ1934" s="1" t="s">
        <v>3988</v>
      </c>
      <c r="BK1934" s="1" t="s">
        <v>3989</v>
      </c>
      <c r="BL1934" s="1" t="str">
        <f>VLOOKUP(BK1934,INVENTARIOHABITTA[#All],8,FALSE)</f>
        <v>PREMIUM A</v>
      </c>
      <c r="BO1934" s="1" t="s">
        <v>5018</v>
      </c>
      <c r="BP1934" s="1" t="s">
        <v>9514</v>
      </c>
      <c r="BQ1934" s="1" t="s">
        <v>7638</v>
      </c>
      <c r="BR1934" s="1" t="s">
        <v>7760</v>
      </c>
      <c r="BS1934" s="1" t="s">
        <v>26</v>
      </c>
      <c r="BT1934" t="s">
        <v>9515</v>
      </c>
      <c r="BU1934" s="1" t="s">
        <v>7</v>
      </c>
      <c r="BV1934" s="1" t="s">
        <v>339</v>
      </c>
      <c r="BW1934">
        <v>408</v>
      </c>
      <c r="BX1934" s="1" t="s">
        <v>30</v>
      </c>
      <c r="BY1934">
        <v>5400</v>
      </c>
      <c r="BZ1934">
        <v>2203200</v>
      </c>
      <c r="CA1934">
        <v>0.3</v>
      </c>
      <c r="CB1934">
        <v>3780</v>
      </c>
      <c r="CC1934">
        <v>1542240</v>
      </c>
      <c r="CD1934">
        <v>0.1</v>
      </c>
      <c r="CE1934">
        <v>154224</v>
      </c>
      <c r="CF1934">
        <v>0</v>
      </c>
      <c r="CG1934">
        <v>0</v>
      </c>
      <c r="CH1934">
        <v>154224</v>
      </c>
      <c r="CI1934">
        <v>1388016</v>
      </c>
      <c r="CJ1934">
        <v>1542240</v>
      </c>
      <c r="CK1934">
        <v>3780</v>
      </c>
    </row>
    <row r="1935" spans="62:89" x14ac:dyDescent="0.25">
      <c r="BJ1935" s="1" t="s">
        <v>3990</v>
      </c>
      <c r="BK1935" s="1" t="s">
        <v>3991</v>
      </c>
      <c r="BL1935" s="1" t="str">
        <f>VLOOKUP(BK1935,INVENTARIOHABITTA[#All],8,FALSE)</f>
        <v>PREMIUM A</v>
      </c>
      <c r="BP1935" s="1" t="s">
        <v>9516</v>
      </c>
      <c r="BQ1935" s="1" t="s">
        <v>7638</v>
      </c>
      <c r="BR1935" s="1" t="s">
        <v>7760</v>
      </c>
      <c r="BS1935" s="1" t="s">
        <v>26</v>
      </c>
      <c r="BT1935">
        <v>47</v>
      </c>
      <c r="BU1935" s="1" t="s">
        <v>7</v>
      </c>
      <c r="BV1935" s="1" t="s">
        <v>339</v>
      </c>
      <c r="BW1935">
        <v>408</v>
      </c>
      <c r="BX1935" s="1" t="s">
        <v>8292</v>
      </c>
      <c r="BY1935">
        <v>4800</v>
      </c>
      <c r="BZ1935">
        <v>1958400</v>
      </c>
      <c r="CA1935">
        <v>0.25</v>
      </c>
      <c r="CB1935">
        <v>3600</v>
      </c>
      <c r="CC1935">
        <v>1468800</v>
      </c>
      <c r="CD1935">
        <v>0.1</v>
      </c>
      <c r="CE1935">
        <v>146880</v>
      </c>
      <c r="CF1935">
        <v>0.1</v>
      </c>
      <c r="CG1935">
        <v>14688</v>
      </c>
      <c r="CH1935">
        <v>132192</v>
      </c>
      <c r="CI1935">
        <v>1321920</v>
      </c>
      <c r="CJ1935">
        <v>1454112</v>
      </c>
      <c r="CK1935">
        <v>3564</v>
      </c>
    </row>
    <row r="1936" spans="62:89" x14ac:dyDescent="0.25">
      <c r="BJ1936" s="1" t="s">
        <v>3992</v>
      </c>
      <c r="BK1936" s="1" t="s">
        <v>3993</v>
      </c>
      <c r="BL1936" s="1" t="str">
        <f>VLOOKUP(BK1936,INVENTARIOHABITTA[#All],8,FALSE)</f>
        <v>PREMIUM A</v>
      </c>
      <c r="BO1936" s="1" t="s">
        <v>5020</v>
      </c>
      <c r="BP1936" s="1" t="s">
        <v>9517</v>
      </c>
      <c r="BQ1936" s="1" t="s">
        <v>7638</v>
      </c>
      <c r="BR1936" s="1" t="s">
        <v>7760</v>
      </c>
      <c r="BS1936" s="1" t="s">
        <v>26</v>
      </c>
      <c r="BT1936" t="s">
        <v>7846</v>
      </c>
      <c r="BU1936" s="1" t="s">
        <v>7</v>
      </c>
      <c r="BV1936" s="1" t="s">
        <v>339</v>
      </c>
      <c r="BW1936">
        <v>408</v>
      </c>
      <c r="BX1936" s="1" t="s">
        <v>8292</v>
      </c>
      <c r="BY1936">
        <v>4800</v>
      </c>
      <c r="BZ1936">
        <v>1958400</v>
      </c>
      <c r="CA1936">
        <v>0.25</v>
      </c>
      <c r="CB1936">
        <v>3600</v>
      </c>
      <c r="CC1936">
        <v>1468800</v>
      </c>
      <c r="CD1936">
        <v>0.1</v>
      </c>
      <c r="CE1936">
        <v>146880</v>
      </c>
      <c r="CF1936">
        <v>0.1</v>
      </c>
      <c r="CG1936">
        <v>14688</v>
      </c>
      <c r="CH1936">
        <v>132192</v>
      </c>
      <c r="CI1936">
        <v>1321920</v>
      </c>
      <c r="CJ1936">
        <v>1454112</v>
      </c>
      <c r="CK1936">
        <v>3564</v>
      </c>
    </row>
    <row r="1937" spans="62:89" x14ac:dyDescent="0.25">
      <c r="BJ1937" s="1" t="s">
        <v>3994</v>
      </c>
      <c r="BK1937" s="1" t="s">
        <v>3995</v>
      </c>
      <c r="BL1937" s="1" t="str">
        <f>VLOOKUP(BK1937,INVENTARIOHABITTA[#All],8,FALSE)</f>
        <v>PREMIUM A</v>
      </c>
      <c r="BP1937" s="1" t="s">
        <v>9518</v>
      </c>
      <c r="BQ1937" s="1" t="s">
        <v>7638</v>
      </c>
      <c r="BR1937" s="1" t="s">
        <v>7760</v>
      </c>
      <c r="BS1937" s="1" t="s">
        <v>26</v>
      </c>
      <c r="BT1937">
        <v>48</v>
      </c>
      <c r="BU1937" s="1" t="s">
        <v>7</v>
      </c>
      <c r="BV1937" s="1" t="s">
        <v>339</v>
      </c>
      <c r="BW1937">
        <v>457.3</v>
      </c>
      <c r="BX1937" s="1" t="s">
        <v>8292</v>
      </c>
      <c r="BY1937">
        <v>4800</v>
      </c>
      <c r="BZ1937">
        <v>2195040</v>
      </c>
      <c r="CA1937">
        <v>0.25</v>
      </c>
      <c r="CB1937">
        <v>3600</v>
      </c>
      <c r="CC1937">
        <v>1646280</v>
      </c>
      <c r="CD1937">
        <v>0.1</v>
      </c>
      <c r="CE1937">
        <v>164628</v>
      </c>
      <c r="CF1937">
        <v>7.0000000000000007E-2</v>
      </c>
      <c r="CG1937">
        <v>11523.960000000001</v>
      </c>
      <c r="CH1937">
        <v>153104.04</v>
      </c>
      <c r="CI1937">
        <v>1481652</v>
      </c>
      <c r="CJ1937">
        <v>1634756.04</v>
      </c>
      <c r="CK1937">
        <v>3574.8</v>
      </c>
    </row>
    <row r="1938" spans="62:89" x14ac:dyDescent="0.25">
      <c r="BJ1938" s="1" t="s">
        <v>3996</v>
      </c>
      <c r="BK1938" s="1" t="s">
        <v>3997</v>
      </c>
      <c r="BL1938" s="1" t="str">
        <f>VLOOKUP(BK1938,INVENTARIOHABITTA[#All],8,FALSE)</f>
        <v>PREMIUM A</v>
      </c>
      <c r="BO1938" s="1" t="s">
        <v>5022</v>
      </c>
      <c r="BP1938" s="1" t="s">
        <v>9519</v>
      </c>
      <c r="BQ1938" s="1" t="s">
        <v>7638</v>
      </c>
      <c r="BR1938" s="1" t="s">
        <v>7760</v>
      </c>
      <c r="BS1938" s="1" t="s">
        <v>26</v>
      </c>
      <c r="BT1938" t="s">
        <v>7652</v>
      </c>
      <c r="BU1938" s="1" t="s">
        <v>7</v>
      </c>
      <c r="BV1938" s="1" t="s">
        <v>1558</v>
      </c>
      <c r="BW1938">
        <v>540</v>
      </c>
      <c r="BX1938" s="1" t="s">
        <v>8292</v>
      </c>
      <c r="BY1938">
        <v>3574.8</v>
      </c>
      <c r="BZ1938">
        <v>1930392</v>
      </c>
      <c r="CA1938">
        <v>0</v>
      </c>
      <c r="CB1938">
        <v>3574.8</v>
      </c>
      <c r="CC1938">
        <v>1930392</v>
      </c>
      <c r="CD1938">
        <v>0.26013122205230854</v>
      </c>
      <c r="CE1938">
        <v>502155.23</v>
      </c>
      <c r="CF1938">
        <v>0</v>
      </c>
      <c r="CG1938">
        <v>0</v>
      </c>
      <c r="CH1938">
        <v>502155.23</v>
      </c>
      <c r="CI1938">
        <v>1428236.77</v>
      </c>
      <c r="CJ1938">
        <v>1930392</v>
      </c>
      <c r="CK1938">
        <v>3574.8</v>
      </c>
    </row>
    <row r="1939" spans="62:89" x14ac:dyDescent="0.25">
      <c r="BJ1939" s="1" t="s">
        <v>3998</v>
      </c>
      <c r="BK1939" s="1" t="s">
        <v>3999</v>
      </c>
      <c r="BL1939" s="1" t="str">
        <f>VLOOKUP(BK1939,INVENTARIOHABITTA[#All],8,FALSE)</f>
        <v>PREMIUM A</v>
      </c>
      <c r="BP1939" s="1" t="s">
        <v>9520</v>
      </c>
      <c r="BQ1939" s="1" t="s">
        <v>7638</v>
      </c>
      <c r="BR1939" s="1" t="s">
        <v>7760</v>
      </c>
      <c r="BS1939" s="1" t="s">
        <v>26</v>
      </c>
      <c r="BT1939">
        <v>49</v>
      </c>
      <c r="BU1939" s="1" t="s">
        <v>7</v>
      </c>
      <c r="BV1939" s="1" t="s">
        <v>339</v>
      </c>
      <c r="BW1939">
        <v>420</v>
      </c>
      <c r="BX1939" s="1" t="s">
        <v>8292</v>
      </c>
      <c r="BY1939">
        <v>4800</v>
      </c>
      <c r="BZ1939">
        <v>2016000</v>
      </c>
      <c r="CA1939">
        <v>0.2</v>
      </c>
      <c r="CB1939">
        <v>3840</v>
      </c>
      <c r="CC1939">
        <v>1612800</v>
      </c>
      <c r="CD1939">
        <v>0.1</v>
      </c>
      <c r="CE1939">
        <v>161280</v>
      </c>
      <c r="CF1939">
        <v>0.1</v>
      </c>
      <c r="CG1939">
        <v>16128</v>
      </c>
      <c r="CH1939">
        <v>145152</v>
      </c>
      <c r="CI1939">
        <v>1451520</v>
      </c>
      <c r="CJ1939">
        <v>1596672</v>
      </c>
      <c r="CK1939">
        <v>3801.6</v>
      </c>
    </row>
    <row r="1940" spans="62:89" x14ac:dyDescent="0.25">
      <c r="BJ1940" s="1" t="s">
        <v>4000</v>
      </c>
      <c r="BK1940" s="1" t="s">
        <v>4001</v>
      </c>
      <c r="BL1940" s="1" t="str">
        <f>VLOOKUP(BK1940,INVENTARIOHABITTA[#All],8,FALSE)</f>
        <v>PREMIUM A</v>
      </c>
      <c r="BO1940" s="1" t="s">
        <v>5024</v>
      </c>
      <c r="BP1940" s="1" t="s">
        <v>9521</v>
      </c>
      <c r="BQ1940" s="1" t="s">
        <v>7638</v>
      </c>
      <c r="BR1940" s="1" t="s">
        <v>7760</v>
      </c>
      <c r="BS1940" s="1" t="s">
        <v>26</v>
      </c>
      <c r="BT1940" t="s">
        <v>8603</v>
      </c>
      <c r="BU1940" s="1" t="s">
        <v>7</v>
      </c>
      <c r="BV1940" s="1" t="s">
        <v>1558</v>
      </c>
      <c r="BW1940">
        <v>408</v>
      </c>
      <c r="BX1940" s="1" t="s">
        <v>8292</v>
      </c>
      <c r="BY1940">
        <v>3801.6</v>
      </c>
      <c r="BZ1940">
        <v>1551052.8</v>
      </c>
      <c r="CA1940">
        <v>0</v>
      </c>
      <c r="CB1940">
        <v>3801.6</v>
      </c>
      <c r="CC1940">
        <v>1551052.8</v>
      </c>
      <c r="CD1940">
        <v>0.23915626856803326</v>
      </c>
      <c r="CE1940">
        <v>370944</v>
      </c>
      <c r="CF1940">
        <v>0</v>
      </c>
      <c r="CG1940">
        <v>0</v>
      </c>
      <c r="CH1940">
        <v>370944</v>
      </c>
      <c r="CI1940">
        <v>1180108.8</v>
      </c>
      <c r="CJ1940">
        <v>1551052.8</v>
      </c>
      <c r="CK1940">
        <v>3801.6</v>
      </c>
    </row>
    <row r="1941" spans="62:89" x14ac:dyDescent="0.25">
      <c r="BJ1941" s="1" t="s">
        <v>4002</v>
      </c>
      <c r="BK1941" s="1" t="s">
        <v>4003</v>
      </c>
      <c r="BL1941" s="1" t="str">
        <f>VLOOKUP(BK1941,INVENTARIOHABITTA[#All],8,FALSE)</f>
        <v>PREMIUM A</v>
      </c>
      <c r="BP1941" s="1" t="s">
        <v>9522</v>
      </c>
      <c r="BQ1941" s="1" t="s">
        <v>7638</v>
      </c>
      <c r="BR1941" s="1" t="s">
        <v>7760</v>
      </c>
      <c r="BS1941" s="1" t="s">
        <v>26</v>
      </c>
      <c r="BT1941">
        <v>50</v>
      </c>
      <c r="BU1941" s="1" t="s">
        <v>7</v>
      </c>
      <c r="BV1941" s="1" t="s">
        <v>339</v>
      </c>
      <c r="BW1941">
        <v>420</v>
      </c>
      <c r="BX1941" s="1" t="s">
        <v>8292</v>
      </c>
      <c r="BY1941">
        <v>4800</v>
      </c>
      <c r="BZ1941">
        <v>2016000</v>
      </c>
      <c r="CA1941">
        <v>0.25</v>
      </c>
      <c r="CB1941">
        <v>3600</v>
      </c>
      <c r="CC1941">
        <v>1512000</v>
      </c>
      <c r="CD1941">
        <v>0.1</v>
      </c>
      <c r="CE1941">
        <v>151200</v>
      </c>
      <c r="CF1941">
        <v>0.1</v>
      </c>
      <c r="CG1941">
        <v>15120</v>
      </c>
      <c r="CH1941">
        <v>136080</v>
      </c>
      <c r="CI1941">
        <v>1360800</v>
      </c>
      <c r="CJ1941">
        <v>1496880</v>
      </c>
      <c r="CK1941">
        <v>3564</v>
      </c>
    </row>
    <row r="1942" spans="62:89" x14ac:dyDescent="0.25">
      <c r="BJ1942" s="1" t="s">
        <v>4004</v>
      </c>
      <c r="BK1942" s="1" t="s">
        <v>4005</v>
      </c>
      <c r="BL1942" s="1" t="str">
        <f>VLOOKUP(BK1942,INVENTARIOHABITTA[#All],8,FALSE)</f>
        <v>PREMIUM A</v>
      </c>
      <c r="BO1942" s="1" t="s">
        <v>5026</v>
      </c>
      <c r="BP1942" s="1" t="s">
        <v>9523</v>
      </c>
      <c r="BQ1942" s="1" t="s">
        <v>7638</v>
      </c>
      <c r="BR1942" s="1" t="s">
        <v>7760</v>
      </c>
      <c r="BS1942" s="1" t="s">
        <v>26</v>
      </c>
      <c r="BT1942" t="s">
        <v>7843</v>
      </c>
      <c r="BU1942" s="1" t="s">
        <v>7</v>
      </c>
      <c r="BV1942" s="1" t="s">
        <v>339</v>
      </c>
      <c r="BW1942">
        <v>408</v>
      </c>
      <c r="BX1942" s="1" t="s">
        <v>8292</v>
      </c>
      <c r="BY1942">
        <v>3564</v>
      </c>
      <c r="BZ1942">
        <v>1454112</v>
      </c>
      <c r="CA1942">
        <v>0</v>
      </c>
      <c r="CB1942">
        <v>3564</v>
      </c>
      <c r="CC1942">
        <v>1454112</v>
      </c>
      <c r="CD1942">
        <v>0.21316102198455139</v>
      </c>
      <c r="CE1942">
        <v>309960</v>
      </c>
      <c r="CF1942">
        <v>0</v>
      </c>
      <c r="CG1942">
        <v>0</v>
      </c>
      <c r="CH1942">
        <v>309960</v>
      </c>
      <c r="CI1942">
        <v>1144152</v>
      </c>
      <c r="CJ1942">
        <v>1454112</v>
      </c>
      <c r="CK1942">
        <v>3564</v>
      </c>
    </row>
    <row r="1943" spans="62:89" x14ac:dyDescent="0.25">
      <c r="BJ1943" s="1" t="s">
        <v>4006</v>
      </c>
      <c r="BK1943" s="1" t="s">
        <v>4007</v>
      </c>
      <c r="BL1943" s="1" t="str">
        <f>VLOOKUP(BK1943,INVENTARIOHABITTA[#All],8,FALSE)</f>
        <v>PREMIUM A</v>
      </c>
      <c r="BP1943" s="1" t="s">
        <v>9524</v>
      </c>
      <c r="BQ1943" s="1" t="s">
        <v>7638</v>
      </c>
      <c r="BR1943" s="1" t="s">
        <v>7760</v>
      </c>
      <c r="BS1943" s="1" t="s">
        <v>26</v>
      </c>
      <c r="BT1943">
        <v>51</v>
      </c>
      <c r="BU1943" s="1" t="s">
        <v>7</v>
      </c>
      <c r="BV1943" s="1" t="s">
        <v>339</v>
      </c>
      <c r="BW1943">
        <v>420</v>
      </c>
      <c r="BX1943" s="1" t="s">
        <v>8292</v>
      </c>
      <c r="BY1943">
        <v>4800</v>
      </c>
      <c r="BZ1943">
        <v>2016000</v>
      </c>
      <c r="CA1943">
        <v>0.25</v>
      </c>
      <c r="CB1943">
        <v>3600</v>
      </c>
      <c r="CC1943">
        <v>1512000</v>
      </c>
      <c r="CD1943">
        <v>0.1</v>
      </c>
      <c r="CE1943">
        <v>151200</v>
      </c>
      <c r="CF1943">
        <v>0.1</v>
      </c>
      <c r="CG1943">
        <v>15120</v>
      </c>
      <c r="CH1943">
        <v>136080</v>
      </c>
      <c r="CI1943">
        <v>1360800</v>
      </c>
      <c r="CJ1943">
        <v>1496880</v>
      </c>
      <c r="CK1943">
        <v>3564</v>
      </c>
    </row>
    <row r="1944" spans="62:89" x14ac:dyDescent="0.25">
      <c r="BJ1944" s="1" t="s">
        <v>4008</v>
      </c>
      <c r="BK1944" s="1" t="s">
        <v>4009</v>
      </c>
      <c r="BL1944" s="1" t="str">
        <f>VLOOKUP(BK1944,INVENTARIOHABITTA[#All],8,FALSE)</f>
        <v xml:space="preserve">ESTANDAR A </v>
      </c>
      <c r="BO1944" s="1" t="s">
        <v>5028</v>
      </c>
      <c r="BP1944" s="1" t="s">
        <v>9525</v>
      </c>
      <c r="BQ1944" s="1" t="s">
        <v>7638</v>
      </c>
      <c r="BR1944" s="1" t="s">
        <v>7760</v>
      </c>
      <c r="BS1944" s="1" t="s">
        <v>26</v>
      </c>
      <c r="BT1944" t="s">
        <v>8955</v>
      </c>
      <c r="BU1944" s="1" t="s">
        <v>7</v>
      </c>
      <c r="BV1944" s="1" t="s">
        <v>339</v>
      </c>
      <c r="BW1944">
        <v>408</v>
      </c>
      <c r="BX1944" s="1" t="s">
        <v>8292</v>
      </c>
      <c r="BY1944">
        <v>3564</v>
      </c>
      <c r="BZ1944">
        <v>1454112</v>
      </c>
      <c r="CA1944">
        <v>0</v>
      </c>
      <c r="CB1944">
        <v>3564</v>
      </c>
      <c r="CC1944">
        <v>1454112</v>
      </c>
      <c r="CD1944">
        <v>0.21316102198455139</v>
      </c>
      <c r="CE1944">
        <v>309960</v>
      </c>
      <c r="CF1944">
        <v>0</v>
      </c>
      <c r="CG1944">
        <v>0</v>
      </c>
      <c r="CH1944">
        <v>309960</v>
      </c>
      <c r="CI1944">
        <v>1144152</v>
      </c>
      <c r="CJ1944">
        <v>1454112</v>
      </c>
      <c r="CK1944">
        <v>3564</v>
      </c>
    </row>
    <row r="1945" spans="62:89" x14ac:dyDescent="0.25">
      <c r="BJ1945" s="1" t="s">
        <v>4010</v>
      </c>
      <c r="BK1945" s="1" t="s">
        <v>4011</v>
      </c>
      <c r="BL1945" s="1" t="str">
        <f>VLOOKUP(BK1945,INVENTARIOHABITTA[#All],8,FALSE)</f>
        <v xml:space="preserve">ESTANDAR A </v>
      </c>
      <c r="BO1945" s="1" t="s">
        <v>5030</v>
      </c>
      <c r="BP1945" s="1" t="s">
        <v>9526</v>
      </c>
      <c r="BQ1945" s="1" t="s">
        <v>7638</v>
      </c>
      <c r="BR1945" s="1" t="s">
        <v>7760</v>
      </c>
      <c r="BS1945" s="1" t="s">
        <v>26</v>
      </c>
      <c r="BT1945">
        <v>52</v>
      </c>
      <c r="BU1945" s="1" t="s">
        <v>7</v>
      </c>
      <c r="BV1945" s="1" t="s">
        <v>339</v>
      </c>
      <c r="BW1945">
        <v>420</v>
      </c>
      <c r="BX1945" s="1" t="s">
        <v>46</v>
      </c>
      <c r="BY1945">
        <v>6060</v>
      </c>
      <c r="BZ1945">
        <v>2545200</v>
      </c>
      <c r="CA1945">
        <v>0.3</v>
      </c>
      <c r="CB1945">
        <v>4242</v>
      </c>
      <c r="CC1945">
        <v>1781640</v>
      </c>
      <c r="CD1945">
        <v>0.1</v>
      </c>
      <c r="CE1945">
        <v>178164</v>
      </c>
      <c r="CF1945">
        <v>0</v>
      </c>
      <c r="CG1945">
        <v>0</v>
      </c>
      <c r="CH1945">
        <v>178164</v>
      </c>
      <c r="CI1945">
        <v>1603476</v>
      </c>
      <c r="CJ1945">
        <v>1781640</v>
      </c>
      <c r="CK1945">
        <v>4242</v>
      </c>
    </row>
    <row r="1946" spans="62:89" x14ac:dyDescent="0.25">
      <c r="BJ1946" s="1" t="s">
        <v>4012</v>
      </c>
      <c r="BK1946" s="1" t="s">
        <v>4013</v>
      </c>
      <c r="BL1946" s="1" t="str">
        <f>VLOOKUP(BK1946,INVENTARIOHABITTA[#All],8,FALSE)</f>
        <v xml:space="preserve">ESTANDAR A </v>
      </c>
      <c r="BP1946" s="1" t="s">
        <v>9526</v>
      </c>
      <c r="BQ1946" s="1" t="s">
        <v>7638</v>
      </c>
      <c r="BR1946" s="1" t="s">
        <v>7760</v>
      </c>
      <c r="BS1946" s="1" t="s">
        <v>26</v>
      </c>
      <c r="BT1946">
        <v>52</v>
      </c>
      <c r="BU1946" s="1" t="s">
        <v>7</v>
      </c>
      <c r="BV1946" s="1" t="s">
        <v>339</v>
      </c>
      <c r="BW1946">
        <v>420</v>
      </c>
      <c r="BX1946" s="1" t="s">
        <v>30</v>
      </c>
      <c r="BY1946">
        <v>5400</v>
      </c>
      <c r="BZ1946">
        <v>2268000</v>
      </c>
      <c r="CA1946">
        <v>0.3</v>
      </c>
      <c r="CB1946">
        <v>3780</v>
      </c>
      <c r="CC1946">
        <v>1587600</v>
      </c>
      <c r="CD1946">
        <v>0.1</v>
      </c>
      <c r="CE1946">
        <v>158760</v>
      </c>
      <c r="CF1946">
        <v>0</v>
      </c>
      <c r="CG1946">
        <v>0</v>
      </c>
      <c r="CH1946">
        <v>158760</v>
      </c>
      <c r="CI1946">
        <v>1428840</v>
      </c>
      <c r="CJ1946">
        <v>1587600</v>
      </c>
      <c r="CK1946">
        <v>3780</v>
      </c>
    </row>
    <row r="1947" spans="62:89" x14ac:dyDescent="0.25">
      <c r="BJ1947" s="1" t="s">
        <v>4014</v>
      </c>
      <c r="BK1947" s="1" t="s">
        <v>4015</v>
      </c>
      <c r="BL1947" s="1" t="str">
        <f>VLOOKUP(BK1947,INVENTARIOHABITTA[#All],8,FALSE)</f>
        <v xml:space="preserve">ESTANDAR A </v>
      </c>
      <c r="BP1947" s="1" t="s">
        <v>9527</v>
      </c>
      <c r="BQ1947" s="1" t="s">
        <v>7638</v>
      </c>
      <c r="BR1947" s="1" t="s">
        <v>7760</v>
      </c>
      <c r="BS1947" s="1" t="s">
        <v>26</v>
      </c>
      <c r="BT1947">
        <v>53</v>
      </c>
      <c r="BU1947" s="1" t="s">
        <v>7</v>
      </c>
      <c r="BV1947" s="1" t="s">
        <v>339</v>
      </c>
      <c r="BW1947">
        <v>420</v>
      </c>
      <c r="BX1947" s="1" t="s">
        <v>8496</v>
      </c>
      <c r="BY1947">
        <v>5040</v>
      </c>
      <c r="BZ1947">
        <v>2116800</v>
      </c>
      <c r="CA1947">
        <v>0.27</v>
      </c>
      <c r="CB1947">
        <v>3679.2</v>
      </c>
      <c r="CC1947">
        <v>1545264</v>
      </c>
      <c r="CD1947">
        <v>9.9999999999999992E-2</v>
      </c>
      <c r="CE1947">
        <v>154526.39999999999</v>
      </c>
      <c r="CF1947">
        <v>0.1</v>
      </c>
      <c r="CG1947">
        <v>15452.64</v>
      </c>
      <c r="CH1947">
        <v>139073.76</v>
      </c>
      <c r="CI1947">
        <v>1390737.6</v>
      </c>
      <c r="CJ1947">
        <v>1529811.36</v>
      </c>
      <c r="CK1947">
        <v>3642.4080000000004</v>
      </c>
    </row>
    <row r="1948" spans="62:89" x14ac:dyDescent="0.25">
      <c r="BJ1948" s="1" t="s">
        <v>4016</v>
      </c>
      <c r="BK1948" s="1" t="s">
        <v>4017</v>
      </c>
      <c r="BL1948" s="1" t="str">
        <f>VLOOKUP(BK1948,INVENTARIOHABITTA[#All],8,FALSE)</f>
        <v xml:space="preserve">ESTANDAR A </v>
      </c>
      <c r="BO1948" s="1" t="s">
        <v>5032</v>
      </c>
      <c r="BP1948" s="1" t="s">
        <v>9528</v>
      </c>
      <c r="BQ1948" s="1" t="s">
        <v>7638</v>
      </c>
      <c r="BR1948" s="1" t="s">
        <v>7760</v>
      </c>
      <c r="BS1948" s="1" t="s">
        <v>26</v>
      </c>
      <c r="BT1948" t="s">
        <v>7698</v>
      </c>
      <c r="BU1948" s="1" t="s">
        <v>7</v>
      </c>
      <c r="BV1948" s="1" t="s">
        <v>1558</v>
      </c>
      <c r="BW1948">
        <v>421.2</v>
      </c>
      <c r="BX1948" s="1" t="s">
        <v>8496</v>
      </c>
      <c r="BY1948">
        <v>3642.4080000000004</v>
      </c>
      <c r="BZ1948">
        <v>1534182.2496000002</v>
      </c>
      <c r="CA1948">
        <v>0</v>
      </c>
      <c r="CB1948">
        <v>3642.4080000000004</v>
      </c>
      <c r="CC1948">
        <v>1534182.2496000002</v>
      </c>
      <c r="CD1948">
        <v>0.1863367406802775</v>
      </c>
      <c r="CE1948">
        <v>285874.52</v>
      </c>
      <c r="CF1948">
        <v>0</v>
      </c>
      <c r="CG1948">
        <v>0</v>
      </c>
      <c r="CH1948">
        <v>285874.52</v>
      </c>
      <c r="CI1948">
        <v>1248307.7296000002</v>
      </c>
      <c r="CJ1948">
        <v>1534182.2496000002</v>
      </c>
      <c r="CK1948">
        <v>3642.4080000000008</v>
      </c>
    </row>
    <row r="1949" spans="62:89" x14ac:dyDescent="0.25">
      <c r="BJ1949" s="1" t="s">
        <v>4018</v>
      </c>
      <c r="BK1949" s="1" t="s">
        <v>4019</v>
      </c>
      <c r="BL1949" s="1" t="str">
        <f>VLOOKUP(BK1949,INVENTARIOHABITTA[#All],8,FALSE)</f>
        <v xml:space="preserve">ESTANDAR A </v>
      </c>
      <c r="BP1949" s="1" t="s">
        <v>9529</v>
      </c>
      <c r="BQ1949" s="1" t="s">
        <v>7638</v>
      </c>
      <c r="BR1949" s="1" t="s">
        <v>7760</v>
      </c>
      <c r="BS1949" s="1" t="s">
        <v>26</v>
      </c>
      <c r="BT1949">
        <v>54</v>
      </c>
      <c r="BU1949" s="1" t="s">
        <v>7</v>
      </c>
      <c r="BV1949" s="1" t="s">
        <v>339</v>
      </c>
      <c r="BW1949">
        <v>420</v>
      </c>
      <c r="BX1949" s="1" t="s">
        <v>30</v>
      </c>
      <c r="BY1949">
        <v>5400</v>
      </c>
      <c r="BZ1949">
        <v>2268000</v>
      </c>
      <c r="CA1949">
        <v>0.27</v>
      </c>
      <c r="CB1949">
        <v>3942</v>
      </c>
      <c r="CC1949">
        <v>1655640</v>
      </c>
      <c r="CD1949">
        <v>0.1</v>
      </c>
      <c r="CE1949">
        <v>165564</v>
      </c>
      <c r="CF1949">
        <v>0.1</v>
      </c>
      <c r="CG1949">
        <v>16556.400000000001</v>
      </c>
      <c r="CH1949">
        <v>149007.6</v>
      </c>
      <c r="CI1949">
        <v>1490076</v>
      </c>
      <c r="CJ1949">
        <v>1639083.6</v>
      </c>
      <c r="CK1949">
        <v>3902.5800000000004</v>
      </c>
    </row>
    <row r="1950" spans="62:89" x14ac:dyDescent="0.25">
      <c r="BJ1950" s="1" t="s">
        <v>4020</v>
      </c>
      <c r="BK1950" s="1" t="s">
        <v>4021</v>
      </c>
      <c r="BL1950" s="1" t="str">
        <f>VLOOKUP(BK1950,INVENTARIOHABITTA[#All],8,FALSE)</f>
        <v xml:space="preserve">ESTANDAR A </v>
      </c>
      <c r="BO1950" s="1" t="s">
        <v>5034</v>
      </c>
      <c r="BP1950" s="1" t="s">
        <v>9530</v>
      </c>
      <c r="BQ1950" s="1" t="s">
        <v>7638</v>
      </c>
      <c r="BR1950" s="1" t="s">
        <v>7760</v>
      </c>
      <c r="BS1950" s="1" t="s">
        <v>26</v>
      </c>
      <c r="BT1950" t="s">
        <v>7770</v>
      </c>
      <c r="BU1950" s="1" t="s">
        <v>7</v>
      </c>
      <c r="BV1950" s="1" t="s">
        <v>339</v>
      </c>
      <c r="BW1950">
        <v>420</v>
      </c>
      <c r="BX1950" s="1" t="s">
        <v>30</v>
      </c>
      <c r="BY1950">
        <v>5400</v>
      </c>
      <c r="BZ1950">
        <v>2268000</v>
      </c>
      <c r="CA1950">
        <v>0.27</v>
      </c>
      <c r="CB1950">
        <v>3942</v>
      </c>
      <c r="CC1950">
        <v>1655640</v>
      </c>
      <c r="CD1950">
        <v>0.1</v>
      </c>
      <c r="CE1950">
        <v>165564</v>
      </c>
      <c r="CF1950">
        <v>0.1</v>
      </c>
      <c r="CG1950">
        <v>16556.400000000001</v>
      </c>
      <c r="CH1950">
        <v>149007.6</v>
      </c>
      <c r="CI1950">
        <v>1490076</v>
      </c>
      <c r="CJ1950">
        <v>1639083.6</v>
      </c>
      <c r="CK1950">
        <v>3902.5800000000004</v>
      </c>
    </row>
    <row r="1951" spans="62:89" x14ac:dyDescent="0.25">
      <c r="BJ1951" s="1" t="s">
        <v>4022</v>
      </c>
      <c r="BK1951" s="1" t="s">
        <v>4023</v>
      </c>
      <c r="BL1951" s="1" t="str">
        <f>VLOOKUP(BK1951,INVENTARIOHABITTA[#All],8,FALSE)</f>
        <v>PREMIUM A</v>
      </c>
      <c r="BP1951" s="1" t="s">
        <v>9531</v>
      </c>
      <c r="BQ1951" s="1" t="s">
        <v>7638</v>
      </c>
      <c r="BR1951" s="1" t="s">
        <v>7760</v>
      </c>
      <c r="BS1951" s="1" t="s">
        <v>26</v>
      </c>
      <c r="BT1951">
        <v>55</v>
      </c>
      <c r="BU1951" s="1" t="s">
        <v>7</v>
      </c>
      <c r="BV1951" s="1" t="s">
        <v>339</v>
      </c>
      <c r="BW1951">
        <v>420</v>
      </c>
      <c r="BX1951" s="1" t="s">
        <v>30</v>
      </c>
      <c r="BY1951">
        <v>5400</v>
      </c>
      <c r="BZ1951">
        <v>2268000</v>
      </c>
      <c r="CA1951">
        <v>0.3</v>
      </c>
      <c r="CB1951">
        <v>3780</v>
      </c>
      <c r="CC1951">
        <v>1587600</v>
      </c>
      <c r="CD1951">
        <v>0.1</v>
      </c>
      <c r="CE1951">
        <v>158760</v>
      </c>
      <c r="CF1951">
        <v>0</v>
      </c>
      <c r="CG1951">
        <v>0</v>
      </c>
      <c r="CH1951">
        <v>158760</v>
      </c>
      <c r="CI1951">
        <v>1428840</v>
      </c>
      <c r="CJ1951">
        <v>1587600</v>
      </c>
      <c r="CK1951">
        <v>3780</v>
      </c>
    </row>
    <row r="1952" spans="62:89" x14ac:dyDescent="0.25">
      <c r="BJ1952" s="1" t="s">
        <v>4024</v>
      </c>
      <c r="BK1952" s="1" t="s">
        <v>4025</v>
      </c>
      <c r="BL1952" s="1" t="str">
        <f>VLOOKUP(BK1952,INVENTARIOHABITTA[#All],8,FALSE)</f>
        <v>PREMIUM A</v>
      </c>
      <c r="BO1952" s="1" t="s">
        <v>5036</v>
      </c>
      <c r="BP1952" s="1" t="s">
        <v>9532</v>
      </c>
      <c r="BQ1952" s="1" t="s">
        <v>7638</v>
      </c>
      <c r="BR1952" s="1" t="s">
        <v>7760</v>
      </c>
      <c r="BS1952" s="1" t="s">
        <v>26</v>
      </c>
      <c r="BT1952" t="s">
        <v>7774</v>
      </c>
      <c r="BU1952" s="1" t="s">
        <v>7</v>
      </c>
      <c r="BV1952" s="1" t="s">
        <v>339</v>
      </c>
      <c r="BW1952">
        <v>420</v>
      </c>
      <c r="BX1952" s="1" t="s">
        <v>30</v>
      </c>
      <c r="BY1952">
        <v>5400</v>
      </c>
      <c r="BZ1952">
        <v>2268000</v>
      </c>
      <c r="CA1952">
        <v>0.3</v>
      </c>
      <c r="CB1952">
        <v>3780</v>
      </c>
      <c r="CC1952">
        <v>1587600</v>
      </c>
      <c r="CD1952">
        <v>0.1</v>
      </c>
      <c r="CE1952">
        <v>158760</v>
      </c>
      <c r="CF1952">
        <v>0</v>
      </c>
      <c r="CG1952">
        <v>0</v>
      </c>
      <c r="CH1952">
        <v>158760</v>
      </c>
      <c r="CI1952">
        <v>1428840</v>
      </c>
      <c r="CJ1952">
        <v>1587600</v>
      </c>
      <c r="CK1952">
        <v>3780</v>
      </c>
    </row>
    <row r="1953" spans="62:89" x14ac:dyDescent="0.25">
      <c r="BJ1953" s="1" t="s">
        <v>4026</v>
      </c>
      <c r="BK1953" s="1" t="s">
        <v>4027</v>
      </c>
      <c r="BL1953" s="1" t="str">
        <f>VLOOKUP(BK1953,INVENTARIOHABITTA[#All],8,FALSE)</f>
        <v xml:space="preserve">ESTANDAR A </v>
      </c>
      <c r="BO1953" s="1" t="s">
        <v>5038</v>
      </c>
      <c r="BP1953" s="1" t="s">
        <v>9533</v>
      </c>
      <c r="BQ1953" s="1" t="s">
        <v>7638</v>
      </c>
      <c r="BR1953" s="1" t="s">
        <v>7760</v>
      </c>
      <c r="BS1953" s="1" t="s">
        <v>26</v>
      </c>
      <c r="BT1953">
        <v>56</v>
      </c>
      <c r="BU1953" s="1" t="s">
        <v>7</v>
      </c>
      <c r="BV1953" s="1" t="s">
        <v>339</v>
      </c>
      <c r="BW1953">
        <v>420</v>
      </c>
      <c r="BX1953" s="1" t="s">
        <v>8292</v>
      </c>
      <c r="BY1953">
        <v>4800</v>
      </c>
      <c r="BZ1953">
        <v>2016000</v>
      </c>
      <c r="CA1953">
        <v>0.2</v>
      </c>
      <c r="CB1953">
        <v>3840</v>
      </c>
      <c r="CC1953">
        <v>1612800</v>
      </c>
      <c r="CD1953">
        <v>0.28460000000000002</v>
      </c>
      <c r="CE1953">
        <v>459002.88</v>
      </c>
      <c r="CF1953">
        <v>3.5137034434293744E-2</v>
      </c>
      <c r="CG1953">
        <v>16128</v>
      </c>
      <c r="CH1953">
        <v>442874.88</v>
      </c>
      <c r="CI1953">
        <v>1153797.1200000001</v>
      </c>
      <c r="CJ1953">
        <v>1596672</v>
      </c>
      <c r="CK1953">
        <v>3801.6</v>
      </c>
    </row>
    <row r="1954" spans="62:89" x14ac:dyDescent="0.25">
      <c r="BJ1954" s="1" t="s">
        <v>4028</v>
      </c>
      <c r="BK1954" s="1" t="s">
        <v>4029</v>
      </c>
      <c r="BL1954" s="1" t="str">
        <f>VLOOKUP(BK1954,INVENTARIOHABITTA[#All],8,FALSE)</f>
        <v xml:space="preserve">ESTANDAR A </v>
      </c>
      <c r="BP1954" s="1" t="s">
        <v>9534</v>
      </c>
      <c r="BQ1954" s="1" t="s">
        <v>7638</v>
      </c>
      <c r="BR1954" s="1" t="s">
        <v>7760</v>
      </c>
      <c r="BS1954" s="1" t="s">
        <v>26</v>
      </c>
      <c r="BT1954">
        <v>57</v>
      </c>
      <c r="BU1954" s="1" t="s">
        <v>7</v>
      </c>
      <c r="BV1954" s="1" t="s">
        <v>339</v>
      </c>
      <c r="BW1954">
        <v>408</v>
      </c>
      <c r="BX1954" s="1" t="s">
        <v>8292</v>
      </c>
      <c r="BY1954">
        <v>4800</v>
      </c>
      <c r="BZ1954">
        <v>1958400</v>
      </c>
      <c r="CA1954">
        <v>0.25</v>
      </c>
      <c r="CB1954">
        <v>3600</v>
      </c>
      <c r="CC1954">
        <v>1468800</v>
      </c>
      <c r="CD1954">
        <v>0.1</v>
      </c>
      <c r="CE1954">
        <v>146880</v>
      </c>
      <c r="CF1954">
        <v>0.1</v>
      </c>
      <c r="CG1954">
        <v>14688</v>
      </c>
      <c r="CH1954">
        <v>132192</v>
      </c>
      <c r="CI1954">
        <v>1321920</v>
      </c>
      <c r="CJ1954">
        <v>1454112</v>
      </c>
      <c r="CK1954">
        <v>3564</v>
      </c>
    </row>
    <row r="1955" spans="62:89" x14ac:dyDescent="0.25">
      <c r="BJ1955" s="1" t="s">
        <v>4030</v>
      </c>
      <c r="BK1955" s="1" t="s">
        <v>4031</v>
      </c>
      <c r="BL1955" s="1" t="str">
        <f>VLOOKUP(BK1955,INVENTARIOHABITTA[#All],8,FALSE)</f>
        <v xml:space="preserve">ESTANDAR A </v>
      </c>
      <c r="BO1955" s="1" t="s">
        <v>5040</v>
      </c>
      <c r="BP1955" s="1" t="s">
        <v>9535</v>
      </c>
      <c r="BQ1955" s="1" t="s">
        <v>7638</v>
      </c>
      <c r="BR1955" s="1" t="s">
        <v>7760</v>
      </c>
      <c r="BS1955" s="1" t="s">
        <v>26</v>
      </c>
      <c r="BT1955" t="s">
        <v>8359</v>
      </c>
      <c r="BU1955" s="1" t="s">
        <v>7</v>
      </c>
      <c r="BV1955" s="1" t="s">
        <v>1558</v>
      </c>
      <c r="BW1955">
        <v>412.74</v>
      </c>
      <c r="BX1955" s="1" t="s">
        <v>8292</v>
      </c>
      <c r="BY1955">
        <v>3564</v>
      </c>
      <c r="BZ1955">
        <v>1471005.36</v>
      </c>
      <c r="CA1955">
        <v>0</v>
      </c>
      <c r="CB1955">
        <v>3564</v>
      </c>
      <c r="CC1955">
        <v>1471005.36</v>
      </c>
      <c r="CD1955">
        <v>0.21314674203498482</v>
      </c>
      <c r="CE1955">
        <v>313540</v>
      </c>
      <c r="CF1955">
        <v>0</v>
      </c>
      <c r="CG1955">
        <v>0</v>
      </c>
      <c r="CH1955">
        <v>313540</v>
      </c>
      <c r="CI1955">
        <v>1157465.3600000001</v>
      </c>
      <c r="CJ1955">
        <v>1471005.36</v>
      </c>
      <c r="CK1955">
        <v>3564</v>
      </c>
    </row>
    <row r="1956" spans="62:89" x14ac:dyDescent="0.25">
      <c r="BJ1956" s="1" t="s">
        <v>4032</v>
      </c>
      <c r="BK1956" s="1" t="s">
        <v>4033</v>
      </c>
      <c r="BL1956" s="1" t="str">
        <f>VLOOKUP(BK1956,INVENTARIOHABITTA[#All],8,FALSE)</f>
        <v xml:space="preserve">ESTANDAR A </v>
      </c>
      <c r="BP1956" s="1" t="s">
        <v>9536</v>
      </c>
      <c r="BQ1956" s="1" t="s">
        <v>7638</v>
      </c>
      <c r="BR1956" s="1" t="s">
        <v>7760</v>
      </c>
      <c r="BS1956" s="1" t="s">
        <v>26</v>
      </c>
      <c r="BT1956">
        <v>58</v>
      </c>
      <c r="BU1956" s="1" t="s">
        <v>7</v>
      </c>
      <c r="BV1956" s="1" t="s">
        <v>339</v>
      </c>
      <c r="BW1956">
        <v>408</v>
      </c>
      <c r="BX1956" s="1" t="s">
        <v>8292</v>
      </c>
      <c r="BY1956">
        <v>4800</v>
      </c>
      <c r="BZ1956">
        <v>1958400</v>
      </c>
      <c r="CA1956">
        <v>0.25</v>
      </c>
      <c r="CB1956">
        <v>3600</v>
      </c>
      <c r="CC1956">
        <v>1468800</v>
      </c>
      <c r="CD1956">
        <v>0.1</v>
      </c>
      <c r="CE1956">
        <v>146880</v>
      </c>
      <c r="CF1956">
        <v>0.1</v>
      </c>
      <c r="CG1956">
        <v>14688</v>
      </c>
      <c r="CH1956">
        <v>132192</v>
      </c>
      <c r="CI1956">
        <v>1321920</v>
      </c>
      <c r="CJ1956">
        <v>1454112</v>
      </c>
      <c r="CK1956">
        <v>3564</v>
      </c>
    </row>
    <row r="1957" spans="62:89" x14ac:dyDescent="0.25">
      <c r="BJ1957" s="1" t="s">
        <v>4034</v>
      </c>
      <c r="BK1957" s="1" t="s">
        <v>4035</v>
      </c>
      <c r="BL1957" s="1" t="str">
        <f>VLOOKUP(BK1957,INVENTARIOHABITTA[#All],8,FALSE)</f>
        <v xml:space="preserve">ESTANDAR A </v>
      </c>
      <c r="BO1957" s="1" t="s">
        <v>5042</v>
      </c>
      <c r="BP1957" s="1" t="s">
        <v>9537</v>
      </c>
      <c r="BQ1957" s="1" t="s">
        <v>7638</v>
      </c>
      <c r="BR1957" s="1" t="s">
        <v>7760</v>
      </c>
      <c r="BS1957" s="1" t="s">
        <v>26</v>
      </c>
      <c r="BT1957" t="s">
        <v>8410</v>
      </c>
      <c r="BU1957" s="1" t="s">
        <v>7</v>
      </c>
      <c r="BV1957" s="1" t="s">
        <v>339</v>
      </c>
      <c r="BW1957">
        <v>408</v>
      </c>
      <c r="BX1957" s="1" t="s">
        <v>8292</v>
      </c>
      <c r="BY1957">
        <v>4800</v>
      </c>
      <c r="BZ1957">
        <v>1958400</v>
      </c>
      <c r="CA1957">
        <v>0.25</v>
      </c>
      <c r="CB1957">
        <v>3600</v>
      </c>
      <c r="CC1957">
        <v>1468800</v>
      </c>
      <c r="CD1957">
        <v>0.1</v>
      </c>
      <c r="CE1957">
        <v>146880</v>
      </c>
      <c r="CF1957">
        <v>0.1</v>
      </c>
      <c r="CG1957">
        <v>14688</v>
      </c>
      <c r="CH1957">
        <v>132192</v>
      </c>
      <c r="CI1957">
        <v>1321920</v>
      </c>
      <c r="CJ1957">
        <v>1454112</v>
      </c>
      <c r="CK1957">
        <v>3564</v>
      </c>
    </row>
    <row r="1958" spans="62:89" x14ac:dyDescent="0.25">
      <c r="BJ1958" s="1" t="s">
        <v>4036</v>
      </c>
      <c r="BK1958" s="1" t="s">
        <v>4037</v>
      </c>
      <c r="BL1958" s="1" t="str">
        <f>VLOOKUP(BK1958,INVENTARIOHABITTA[#All],8,FALSE)</f>
        <v xml:space="preserve">ESTANDAR A </v>
      </c>
      <c r="BP1958" s="1" t="s">
        <v>9538</v>
      </c>
      <c r="BQ1958" s="1" t="s">
        <v>7638</v>
      </c>
      <c r="BR1958" s="1" t="s">
        <v>7760</v>
      </c>
      <c r="BS1958" s="1" t="s">
        <v>26</v>
      </c>
      <c r="BT1958">
        <v>59</v>
      </c>
      <c r="BU1958" s="1" t="s">
        <v>7</v>
      </c>
      <c r="BV1958" s="1" t="s">
        <v>339</v>
      </c>
      <c r="BW1958">
        <v>408</v>
      </c>
      <c r="BX1958" s="1" t="s">
        <v>8292</v>
      </c>
      <c r="BY1958">
        <v>4800</v>
      </c>
      <c r="BZ1958">
        <v>1958400</v>
      </c>
      <c r="CA1958">
        <v>0.25</v>
      </c>
      <c r="CB1958">
        <v>3600</v>
      </c>
      <c r="CC1958">
        <v>1468800</v>
      </c>
      <c r="CD1958">
        <v>0.1</v>
      </c>
      <c r="CE1958">
        <v>146880</v>
      </c>
      <c r="CF1958">
        <v>0.1</v>
      </c>
      <c r="CG1958">
        <v>14688</v>
      </c>
      <c r="CH1958">
        <v>132192</v>
      </c>
      <c r="CI1958">
        <v>1321920</v>
      </c>
      <c r="CJ1958">
        <v>1454112</v>
      </c>
      <c r="CK1958">
        <v>3564</v>
      </c>
    </row>
    <row r="1959" spans="62:89" x14ac:dyDescent="0.25">
      <c r="BJ1959" s="1" t="s">
        <v>4038</v>
      </c>
      <c r="BK1959" s="1" t="s">
        <v>4039</v>
      </c>
      <c r="BL1959" s="1" t="str">
        <f>VLOOKUP(BK1959,INVENTARIOHABITTA[#All],8,FALSE)</f>
        <v xml:space="preserve">ESTANDAR A </v>
      </c>
      <c r="BO1959" s="1" t="s">
        <v>5044</v>
      </c>
      <c r="BP1959" s="1" t="s">
        <v>9539</v>
      </c>
      <c r="BQ1959" s="1" t="s">
        <v>7638</v>
      </c>
      <c r="BR1959" s="1" t="s">
        <v>7760</v>
      </c>
      <c r="BS1959" s="1" t="s">
        <v>26</v>
      </c>
      <c r="BT1959" t="s">
        <v>9540</v>
      </c>
      <c r="BU1959" s="1" t="s">
        <v>7</v>
      </c>
      <c r="BV1959" s="1" t="s">
        <v>339</v>
      </c>
      <c r="BW1959">
        <v>408</v>
      </c>
      <c r="BX1959" s="1" t="s">
        <v>8292</v>
      </c>
      <c r="BY1959">
        <v>4800</v>
      </c>
      <c r="BZ1959">
        <v>1958400</v>
      </c>
      <c r="CA1959">
        <v>0.25</v>
      </c>
      <c r="CB1959">
        <v>3600</v>
      </c>
      <c r="CC1959">
        <v>1468800</v>
      </c>
      <c r="CD1959">
        <v>0.1</v>
      </c>
      <c r="CE1959">
        <v>146880</v>
      </c>
      <c r="CF1959">
        <v>0.1</v>
      </c>
      <c r="CG1959">
        <v>14688</v>
      </c>
      <c r="CH1959">
        <v>132192</v>
      </c>
      <c r="CI1959">
        <v>1321920</v>
      </c>
      <c r="CJ1959">
        <v>1454112</v>
      </c>
      <c r="CK1959">
        <v>3564</v>
      </c>
    </row>
    <row r="1960" spans="62:89" x14ac:dyDescent="0.25">
      <c r="BJ1960" s="1" t="s">
        <v>4040</v>
      </c>
      <c r="BK1960" s="1" t="s">
        <v>4041</v>
      </c>
      <c r="BL1960" s="1" t="str">
        <f>VLOOKUP(BK1960,INVENTARIOHABITTA[#All],8,FALSE)</f>
        <v xml:space="preserve">ESTANDAR A </v>
      </c>
      <c r="BO1960" s="1" t="s">
        <v>5046</v>
      </c>
      <c r="BP1960" s="1" t="s">
        <v>9541</v>
      </c>
      <c r="BQ1960" s="1" t="s">
        <v>7638</v>
      </c>
      <c r="BR1960" s="1" t="s">
        <v>7760</v>
      </c>
      <c r="BS1960" s="1" t="s">
        <v>26</v>
      </c>
      <c r="BT1960">
        <v>60</v>
      </c>
      <c r="BU1960" s="1" t="s">
        <v>7</v>
      </c>
      <c r="BV1960" s="1" t="s">
        <v>339</v>
      </c>
      <c r="BW1960">
        <v>408</v>
      </c>
      <c r="BX1960" s="1" t="s">
        <v>7642</v>
      </c>
      <c r="BY1960">
        <v>5770.3</v>
      </c>
      <c r="BZ1960">
        <v>2354282.4</v>
      </c>
      <c r="CA1960">
        <v>0.25</v>
      </c>
      <c r="CB1960">
        <v>4327.7250000000004</v>
      </c>
      <c r="CC1960">
        <v>1765711.8</v>
      </c>
      <c r="CD1960">
        <v>0.1</v>
      </c>
      <c r="CE1960">
        <v>176571.18000000002</v>
      </c>
      <c r="CF1960">
        <v>0</v>
      </c>
      <c r="CG1960">
        <v>0</v>
      </c>
      <c r="CH1960">
        <v>176571.18000000002</v>
      </c>
      <c r="CI1960">
        <v>1589140.62</v>
      </c>
      <c r="CJ1960">
        <v>1765711.8</v>
      </c>
      <c r="CK1960">
        <v>4327.7250000000004</v>
      </c>
    </row>
    <row r="1961" spans="62:89" x14ac:dyDescent="0.25">
      <c r="BJ1961" s="1" t="s">
        <v>4042</v>
      </c>
      <c r="BK1961" s="1" t="s">
        <v>4043</v>
      </c>
      <c r="BL1961" s="1" t="str">
        <f>VLOOKUP(BK1961,INVENTARIOHABITTA[#All],8,FALSE)</f>
        <v xml:space="preserve">ESTANDAR A </v>
      </c>
      <c r="BP1961" s="1" t="s">
        <v>9542</v>
      </c>
      <c r="BQ1961" s="1" t="s">
        <v>7638</v>
      </c>
      <c r="BR1961" s="1" t="s">
        <v>7760</v>
      </c>
      <c r="BS1961" s="1" t="s">
        <v>26</v>
      </c>
      <c r="BT1961">
        <v>61</v>
      </c>
      <c r="BU1961" s="1" t="s">
        <v>7</v>
      </c>
      <c r="BV1961" s="1" t="s">
        <v>339</v>
      </c>
      <c r="BW1961">
        <v>408</v>
      </c>
      <c r="BX1961" s="1" t="s">
        <v>30</v>
      </c>
      <c r="BY1961">
        <v>5400</v>
      </c>
      <c r="BZ1961">
        <v>2203200</v>
      </c>
      <c r="CA1961">
        <v>0.3</v>
      </c>
      <c r="CB1961">
        <v>3780</v>
      </c>
      <c r="CC1961">
        <v>1542240</v>
      </c>
      <c r="CD1961">
        <v>0.1</v>
      </c>
      <c r="CE1961">
        <v>154224</v>
      </c>
      <c r="CF1961">
        <v>0</v>
      </c>
      <c r="CG1961">
        <v>0</v>
      </c>
      <c r="CH1961">
        <v>154224</v>
      </c>
      <c r="CI1961">
        <v>1388016</v>
      </c>
      <c r="CJ1961">
        <v>1542240</v>
      </c>
      <c r="CK1961">
        <v>3780</v>
      </c>
    </row>
    <row r="1962" spans="62:89" x14ac:dyDescent="0.25">
      <c r="BJ1962" s="1" t="s">
        <v>4044</v>
      </c>
      <c r="BK1962" s="1" t="s">
        <v>4045</v>
      </c>
      <c r="BL1962" s="1" t="str">
        <f>VLOOKUP(BK1962,INVENTARIOHABITTA[#All],8,FALSE)</f>
        <v xml:space="preserve">ESTANDAR A </v>
      </c>
      <c r="BO1962" s="1" t="s">
        <v>5048</v>
      </c>
      <c r="BP1962" s="1" t="s">
        <v>9543</v>
      </c>
      <c r="BQ1962" s="1" t="s">
        <v>7638</v>
      </c>
      <c r="BR1962" s="1" t="s">
        <v>7760</v>
      </c>
      <c r="BS1962" s="1" t="s">
        <v>26</v>
      </c>
      <c r="BT1962" t="s">
        <v>8176</v>
      </c>
      <c r="BU1962" s="1" t="s">
        <v>7</v>
      </c>
      <c r="BV1962" s="1" t="s">
        <v>1558</v>
      </c>
      <c r="BW1962">
        <v>408</v>
      </c>
      <c r="BX1962" s="1" t="s">
        <v>30</v>
      </c>
      <c r="BY1962">
        <v>5400</v>
      </c>
      <c r="BZ1962">
        <v>2203200</v>
      </c>
      <c r="CA1962">
        <v>0.3</v>
      </c>
      <c r="CB1962">
        <v>3780</v>
      </c>
      <c r="CC1962">
        <v>1542240</v>
      </c>
      <c r="CD1962">
        <v>0.1</v>
      </c>
      <c r="CE1962">
        <v>154224</v>
      </c>
      <c r="CF1962">
        <v>0</v>
      </c>
      <c r="CG1962">
        <v>0</v>
      </c>
      <c r="CH1962">
        <v>154224</v>
      </c>
      <c r="CI1962">
        <v>1388016</v>
      </c>
      <c r="CJ1962">
        <v>1542240</v>
      </c>
      <c r="CK1962">
        <v>3780</v>
      </c>
    </row>
    <row r="1963" spans="62:89" x14ac:dyDescent="0.25">
      <c r="BJ1963" s="1" t="s">
        <v>4046</v>
      </c>
      <c r="BK1963" s="1" t="s">
        <v>4047</v>
      </c>
      <c r="BL1963" s="1" t="str">
        <f>VLOOKUP(BK1963,INVENTARIOHABITTA[#All],8,FALSE)</f>
        <v xml:space="preserve">ESTANDAR A </v>
      </c>
      <c r="BP1963" s="1" t="s">
        <v>9542</v>
      </c>
      <c r="BQ1963" s="1" t="s">
        <v>7638</v>
      </c>
      <c r="BR1963" s="1" t="s">
        <v>7760</v>
      </c>
      <c r="BS1963" s="1" t="s">
        <v>26</v>
      </c>
      <c r="BT1963">
        <v>61</v>
      </c>
      <c r="BU1963" s="1" t="s">
        <v>7</v>
      </c>
      <c r="BV1963" s="1" t="s">
        <v>339</v>
      </c>
      <c r="BW1963">
        <v>408</v>
      </c>
      <c r="BX1963" s="1" t="s">
        <v>30</v>
      </c>
      <c r="BY1963">
        <v>5400</v>
      </c>
      <c r="BZ1963">
        <v>2203200</v>
      </c>
      <c r="CA1963">
        <v>0.3</v>
      </c>
      <c r="CB1963">
        <v>3780</v>
      </c>
      <c r="CC1963">
        <v>1542240</v>
      </c>
      <c r="CD1963">
        <v>0.1</v>
      </c>
      <c r="CE1963">
        <v>154224</v>
      </c>
      <c r="CF1963">
        <v>0</v>
      </c>
      <c r="CG1963">
        <v>0</v>
      </c>
      <c r="CH1963">
        <v>154224</v>
      </c>
      <c r="CI1963">
        <v>1388016</v>
      </c>
      <c r="CJ1963">
        <v>1542240</v>
      </c>
      <c r="CK1963">
        <v>3780</v>
      </c>
    </row>
    <row r="1964" spans="62:89" x14ac:dyDescent="0.25">
      <c r="BJ1964" s="1" t="s">
        <v>4048</v>
      </c>
      <c r="BK1964" s="1" t="s">
        <v>4049</v>
      </c>
      <c r="BL1964" s="1" t="str">
        <f>VLOOKUP(BK1964,INVENTARIOHABITTA[#All],8,FALSE)</f>
        <v>PREMIUM A</v>
      </c>
      <c r="BO1964" s="1" t="s">
        <v>5050</v>
      </c>
      <c r="BP1964" s="1" t="s">
        <v>9544</v>
      </c>
      <c r="BQ1964" s="1" t="s">
        <v>7638</v>
      </c>
      <c r="BR1964" s="1" t="s">
        <v>7760</v>
      </c>
      <c r="BS1964" s="1" t="s">
        <v>26</v>
      </c>
      <c r="BT1964">
        <v>62</v>
      </c>
      <c r="BU1964" s="1" t="s">
        <v>7</v>
      </c>
      <c r="BV1964" s="1" t="s">
        <v>339</v>
      </c>
      <c r="BW1964">
        <v>408</v>
      </c>
      <c r="BX1964" s="1" t="s">
        <v>46</v>
      </c>
      <c r="BY1964">
        <v>6060</v>
      </c>
      <c r="BZ1964">
        <v>2472480</v>
      </c>
      <c r="CA1964">
        <v>0.28000000000000003</v>
      </c>
      <c r="CB1964">
        <v>4363.2</v>
      </c>
      <c r="CC1964">
        <v>1780185.5999999999</v>
      </c>
      <c r="CD1964">
        <v>0.1</v>
      </c>
      <c r="CE1964">
        <v>178018.56</v>
      </c>
      <c r="CF1964">
        <v>0.1</v>
      </c>
      <c r="CG1964">
        <v>17801.856</v>
      </c>
      <c r="CH1964">
        <v>160216.704</v>
      </c>
      <c r="CI1964">
        <v>1602167.0399999998</v>
      </c>
      <c r="CJ1964">
        <v>1762383.7439999997</v>
      </c>
      <c r="CK1964">
        <v>4319.5679999999993</v>
      </c>
    </row>
    <row r="1965" spans="62:89" x14ac:dyDescent="0.25">
      <c r="BJ1965" s="1" t="s">
        <v>4050</v>
      </c>
      <c r="BK1965" s="1" t="s">
        <v>4051</v>
      </c>
      <c r="BL1965" s="1" t="str">
        <f>VLOOKUP(BK1965,INVENTARIOHABITTA[#All],8,FALSE)</f>
        <v>PREMIUM A</v>
      </c>
      <c r="BO1965" s="1" t="s">
        <v>5052</v>
      </c>
      <c r="BP1965" s="1" t="s">
        <v>9545</v>
      </c>
      <c r="BQ1965" s="1" t="s">
        <v>7638</v>
      </c>
      <c r="BR1965" s="1" t="s">
        <v>7760</v>
      </c>
      <c r="BS1965" s="1" t="s">
        <v>26</v>
      </c>
      <c r="BT1965">
        <v>63</v>
      </c>
      <c r="BU1965" s="1" t="s">
        <v>7</v>
      </c>
      <c r="BV1965" s="1" t="s">
        <v>339</v>
      </c>
      <c r="BW1965">
        <v>408</v>
      </c>
      <c r="BX1965" s="1" t="s">
        <v>8496</v>
      </c>
      <c r="BY1965">
        <v>5040</v>
      </c>
      <c r="BZ1965">
        <v>2056320</v>
      </c>
      <c r="CA1965">
        <v>0.27</v>
      </c>
      <c r="CB1965">
        <v>3679.2</v>
      </c>
      <c r="CC1965">
        <v>1501113.5999999999</v>
      </c>
      <c r="CD1965">
        <v>0.1</v>
      </c>
      <c r="CE1965">
        <v>150111.35999999999</v>
      </c>
      <c r="CF1965">
        <v>0.1</v>
      </c>
      <c r="CG1965">
        <v>15011.135999999999</v>
      </c>
      <c r="CH1965">
        <v>135100.22399999999</v>
      </c>
      <c r="CI1965">
        <v>1351002.2399999998</v>
      </c>
      <c r="CJ1965">
        <v>1486102.4639999997</v>
      </c>
      <c r="CK1965">
        <v>3642.4079999999994</v>
      </c>
    </row>
    <row r="1966" spans="62:89" x14ac:dyDescent="0.25">
      <c r="BJ1966" s="1" t="s">
        <v>4052</v>
      </c>
      <c r="BK1966" s="1" t="s">
        <v>4053</v>
      </c>
      <c r="BL1966" s="1" t="str">
        <f>VLOOKUP(BK1966,INVENTARIOHABITTA[#All],8,FALSE)</f>
        <v xml:space="preserve">ESTANDAR A </v>
      </c>
      <c r="BP1966" s="1" t="s">
        <v>9546</v>
      </c>
      <c r="BQ1966" s="1" t="s">
        <v>7638</v>
      </c>
      <c r="BR1966" s="1" t="s">
        <v>7760</v>
      </c>
      <c r="BS1966" s="1" t="s">
        <v>26</v>
      </c>
      <c r="BT1966">
        <v>64</v>
      </c>
      <c r="BU1966" s="1" t="s">
        <v>7</v>
      </c>
      <c r="BV1966" s="1" t="s">
        <v>339</v>
      </c>
      <c r="BW1966">
        <v>408</v>
      </c>
      <c r="BX1966" s="1" t="s">
        <v>8292</v>
      </c>
      <c r="BY1966">
        <v>4800</v>
      </c>
      <c r="BZ1966">
        <v>1958400</v>
      </c>
      <c r="CA1966">
        <v>0.25</v>
      </c>
      <c r="CB1966">
        <v>3600</v>
      </c>
      <c r="CC1966">
        <v>1468800</v>
      </c>
      <c r="CD1966">
        <v>0.1</v>
      </c>
      <c r="CE1966">
        <v>146880</v>
      </c>
      <c r="CF1966">
        <v>0</v>
      </c>
      <c r="CG1966">
        <v>0</v>
      </c>
      <c r="CH1966">
        <v>146880</v>
      </c>
      <c r="CI1966">
        <v>1321920</v>
      </c>
      <c r="CJ1966">
        <v>1468800</v>
      </c>
      <c r="CK1966">
        <v>3600</v>
      </c>
    </row>
    <row r="1967" spans="62:89" x14ac:dyDescent="0.25">
      <c r="BJ1967" s="1" t="s">
        <v>4054</v>
      </c>
      <c r="BK1967" s="1" t="s">
        <v>4055</v>
      </c>
      <c r="BL1967" s="1" t="str">
        <f>VLOOKUP(BK1967,INVENTARIOHABITTA[#All],8,FALSE)</f>
        <v xml:space="preserve">ESTANDAR A </v>
      </c>
      <c r="BO1967" s="1" t="s">
        <v>5054</v>
      </c>
      <c r="BP1967" s="1" t="s">
        <v>9547</v>
      </c>
      <c r="BQ1967" s="1" t="s">
        <v>7638</v>
      </c>
      <c r="BR1967" s="1" t="s">
        <v>7760</v>
      </c>
      <c r="BS1967" s="1" t="s">
        <v>26</v>
      </c>
      <c r="BT1967" t="s">
        <v>8644</v>
      </c>
      <c r="BU1967" s="1" t="s">
        <v>7</v>
      </c>
      <c r="BV1967" s="1" t="s">
        <v>1558</v>
      </c>
      <c r="BW1967">
        <v>470.54</v>
      </c>
      <c r="BX1967" s="1" t="s">
        <v>8292</v>
      </c>
      <c r="BY1967">
        <v>3600</v>
      </c>
      <c r="BZ1967">
        <v>1693944</v>
      </c>
      <c r="CA1967">
        <v>0</v>
      </c>
      <c r="CB1967">
        <v>3600</v>
      </c>
      <c r="CC1967">
        <v>1693944</v>
      </c>
      <c r="CD1967">
        <v>0.19509499723721682</v>
      </c>
      <c r="CE1967">
        <v>330480</v>
      </c>
      <c r="CF1967">
        <v>0</v>
      </c>
      <c r="CG1967">
        <v>0</v>
      </c>
      <c r="CH1967">
        <v>330480</v>
      </c>
      <c r="CI1967">
        <v>1363464</v>
      </c>
      <c r="CJ1967">
        <v>1693944</v>
      </c>
      <c r="CK1967">
        <v>3600</v>
      </c>
    </row>
    <row r="1968" spans="62:89" x14ac:dyDescent="0.25">
      <c r="BJ1968" s="1" t="s">
        <v>4056</v>
      </c>
      <c r="BK1968" s="1" t="s">
        <v>4057</v>
      </c>
      <c r="BL1968" s="1" t="str">
        <f>VLOOKUP(BK1968,INVENTARIOHABITTA[#All],8,FALSE)</f>
        <v xml:space="preserve">ESTANDAR A </v>
      </c>
      <c r="BO1968" s="1" t="s">
        <v>5056</v>
      </c>
      <c r="BP1968" s="1" t="s">
        <v>9548</v>
      </c>
      <c r="BQ1968" s="1" t="s">
        <v>7638</v>
      </c>
      <c r="BR1968" s="1" t="s">
        <v>9549</v>
      </c>
      <c r="BS1968" s="1" t="s">
        <v>27</v>
      </c>
      <c r="BT1968">
        <v>1</v>
      </c>
      <c r="BU1968" s="1" t="s">
        <v>7</v>
      </c>
      <c r="BV1968" s="1" t="s">
        <v>146</v>
      </c>
      <c r="BW1968">
        <v>158.4</v>
      </c>
      <c r="BX1968" s="1" t="s">
        <v>8496</v>
      </c>
      <c r="BY1968">
        <v>5700</v>
      </c>
      <c r="BZ1968">
        <v>902880</v>
      </c>
      <c r="CA1968">
        <v>0.27</v>
      </c>
      <c r="CB1968">
        <v>4161</v>
      </c>
      <c r="CC1968">
        <v>659102.4</v>
      </c>
      <c r="CD1968">
        <v>0.1</v>
      </c>
      <c r="CE1968">
        <v>65910.240000000005</v>
      </c>
      <c r="CF1968">
        <v>0.1</v>
      </c>
      <c r="CG1968">
        <v>6591.0240000000013</v>
      </c>
      <c r="CH1968">
        <v>59319.216</v>
      </c>
      <c r="CI1968">
        <v>593192.16</v>
      </c>
      <c r="CJ1968">
        <v>652511.37600000005</v>
      </c>
      <c r="CK1968">
        <v>4119.3900000000003</v>
      </c>
    </row>
    <row r="1969" spans="62:89" x14ac:dyDescent="0.25">
      <c r="BJ1969" s="1" t="s">
        <v>4058</v>
      </c>
      <c r="BK1969" s="1" t="s">
        <v>4059</v>
      </c>
      <c r="BL1969" s="1" t="str">
        <f>VLOOKUP(BK1969,INVENTARIOHABITTA[#All],8,FALSE)</f>
        <v xml:space="preserve">ESTANDAR A </v>
      </c>
      <c r="BO1969" s="1" t="s">
        <v>5058</v>
      </c>
      <c r="BP1969" s="1" t="s">
        <v>9550</v>
      </c>
      <c r="BQ1969" s="1" t="s">
        <v>7638</v>
      </c>
      <c r="BR1969" s="1" t="s">
        <v>9549</v>
      </c>
      <c r="BS1969" s="1" t="s">
        <v>27</v>
      </c>
      <c r="BT1969">
        <v>2</v>
      </c>
      <c r="BU1969" s="1" t="s">
        <v>7</v>
      </c>
      <c r="BV1969" s="1" t="s">
        <v>1961</v>
      </c>
      <c r="BW1969">
        <v>144</v>
      </c>
      <c r="BX1969" s="1" t="s">
        <v>8496</v>
      </c>
      <c r="BY1969">
        <v>5040</v>
      </c>
      <c r="BZ1969">
        <v>725760</v>
      </c>
      <c r="CA1969">
        <v>0.25</v>
      </c>
      <c r="CB1969">
        <v>3780</v>
      </c>
      <c r="CC1969">
        <v>544320</v>
      </c>
      <c r="CD1969">
        <v>0.1</v>
      </c>
      <c r="CE1969">
        <v>54432</v>
      </c>
      <c r="CF1969">
        <v>0.10000000000000002</v>
      </c>
      <c r="CG1969">
        <v>5443.2000000000007</v>
      </c>
      <c r="CH1969">
        <v>48988.800000000003</v>
      </c>
      <c r="CI1969">
        <v>489888</v>
      </c>
      <c r="CJ1969">
        <v>538876.80000000005</v>
      </c>
      <c r="CK1969">
        <v>3742.2000000000003</v>
      </c>
    </row>
    <row r="1970" spans="62:89" x14ac:dyDescent="0.25">
      <c r="BJ1970" s="1" t="s">
        <v>4060</v>
      </c>
      <c r="BK1970" s="1" t="s">
        <v>4061</v>
      </c>
      <c r="BL1970" s="1" t="str">
        <f>VLOOKUP(BK1970,INVENTARIOHABITTA[#All],8,FALSE)</f>
        <v xml:space="preserve">ESTANDAR A </v>
      </c>
      <c r="BO1970" s="1" t="s">
        <v>5060</v>
      </c>
      <c r="BP1970" s="1" t="s">
        <v>9551</v>
      </c>
      <c r="BQ1970" s="1" t="s">
        <v>7638</v>
      </c>
      <c r="BR1970" s="1" t="s">
        <v>9549</v>
      </c>
      <c r="BS1970" s="1" t="s">
        <v>27</v>
      </c>
      <c r="BT1970">
        <v>3</v>
      </c>
      <c r="BU1970" s="1" t="s">
        <v>7</v>
      </c>
      <c r="BV1970" s="1" t="s">
        <v>1961</v>
      </c>
      <c r="BW1970">
        <v>144</v>
      </c>
      <c r="BX1970" s="1" t="s">
        <v>8496</v>
      </c>
      <c r="BY1970">
        <v>5040</v>
      </c>
      <c r="BZ1970">
        <v>725760</v>
      </c>
      <c r="CA1970">
        <v>0.28000000000000003</v>
      </c>
      <c r="CB1970">
        <v>3628.8</v>
      </c>
      <c r="CC1970">
        <v>522547.20000000001</v>
      </c>
      <c r="CD1970">
        <v>0.08</v>
      </c>
      <c r="CE1970">
        <v>41803.776000000005</v>
      </c>
      <c r="CF1970">
        <v>0</v>
      </c>
      <c r="CG1970">
        <v>0</v>
      </c>
      <c r="CH1970">
        <v>41803.776000000005</v>
      </c>
      <c r="CI1970">
        <v>480743.424</v>
      </c>
      <c r="CJ1970">
        <v>522547.20000000001</v>
      </c>
      <c r="CK1970">
        <v>3628.8</v>
      </c>
    </row>
    <row r="1971" spans="62:89" x14ac:dyDescent="0.25">
      <c r="BJ1971" s="1" t="s">
        <v>4062</v>
      </c>
      <c r="BK1971" s="1" t="s">
        <v>4063</v>
      </c>
      <c r="BL1971" s="1" t="str">
        <f>VLOOKUP(BK1971,INVENTARIOHABITTA[#All],8,FALSE)</f>
        <v xml:space="preserve">ESTANDAR A </v>
      </c>
      <c r="BO1971" s="1" t="s">
        <v>5062</v>
      </c>
      <c r="BP1971" s="1" t="s">
        <v>9552</v>
      </c>
      <c r="BQ1971" s="1" t="s">
        <v>7638</v>
      </c>
      <c r="BR1971" s="1" t="s">
        <v>9549</v>
      </c>
      <c r="BS1971" s="1" t="s">
        <v>27</v>
      </c>
      <c r="BT1971">
        <v>4</v>
      </c>
      <c r="BU1971" s="1" t="s">
        <v>7</v>
      </c>
      <c r="BV1971" s="1" t="s">
        <v>1961</v>
      </c>
      <c r="BW1971">
        <v>128</v>
      </c>
      <c r="BX1971" s="1" t="s">
        <v>8496</v>
      </c>
      <c r="BY1971">
        <v>5040</v>
      </c>
      <c r="BZ1971">
        <v>645120</v>
      </c>
      <c r="CA1971">
        <v>0.23</v>
      </c>
      <c r="CB1971">
        <v>3880.8</v>
      </c>
      <c r="CC1971">
        <v>496742.40000000002</v>
      </c>
      <c r="CD1971">
        <v>0.1</v>
      </c>
      <c r="CE1971">
        <v>49674.240000000005</v>
      </c>
      <c r="CF1971">
        <v>0.1</v>
      </c>
      <c r="CG1971">
        <v>4967.4240000000009</v>
      </c>
      <c r="CH1971">
        <v>44706.816000000006</v>
      </c>
      <c r="CI1971">
        <v>447068.16000000003</v>
      </c>
      <c r="CJ1971">
        <v>491774.97600000002</v>
      </c>
      <c r="CK1971">
        <v>3841.9920000000002</v>
      </c>
    </row>
    <row r="1972" spans="62:89" x14ac:dyDescent="0.25">
      <c r="BJ1972" s="1" t="s">
        <v>4064</v>
      </c>
      <c r="BK1972" s="1" t="s">
        <v>4065</v>
      </c>
      <c r="BL1972" s="1" t="str">
        <f>VLOOKUP(BK1972,INVENTARIOHABITTA[#All],8,FALSE)</f>
        <v>PREMIUM A</v>
      </c>
      <c r="BO1972" s="1" t="s">
        <v>5064</v>
      </c>
      <c r="BP1972" s="1" t="s">
        <v>9553</v>
      </c>
      <c r="BQ1972" s="1" t="s">
        <v>7638</v>
      </c>
      <c r="BR1972" s="1" t="s">
        <v>9549</v>
      </c>
      <c r="BS1972" s="1" t="s">
        <v>27</v>
      </c>
      <c r="BT1972">
        <v>5</v>
      </c>
      <c r="BU1972" s="1" t="s">
        <v>7</v>
      </c>
      <c r="BV1972" s="1" t="s">
        <v>1961</v>
      </c>
      <c r="BW1972">
        <v>128</v>
      </c>
      <c r="BX1972" s="1" t="s">
        <v>8496</v>
      </c>
      <c r="BY1972">
        <v>5040</v>
      </c>
      <c r="BZ1972">
        <v>645120</v>
      </c>
      <c r="CA1972">
        <v>0.23</v>
      </c>
      <c r="CB1972">
        <v>3880.8</v>
      </c>
      <c r="CC1972">
        <v>496742.40000000002</v>
      </c>
      <c r="CD1972">
        <v>0.1</v>
      </c>
      <c r="CE1972">
        <v>49674.240000000005</v>
      </c>
      <c r="CF1972">
        <v>0.1</v>
      </c>
      <c r="CG1972">
        <v>4967.4240000000009</v>
      </c>
      <c r="CH1972">
        <v>44706.816000000006</v>
      </c>
      <c r="CI1972">
        <v>447068.16000000003</v>
      </c>
      <c r="CJ1972">
        <v>491774.97600000002</v>
      </c>
      <c r="CK1972">
        <v>3841.9920000000002</v>
      </c>
    </row>
    <row r="1973" spans="62:89" x14ac:dyDescent="0.25">
      <c r="BJ1973" s="1" t="s">
        <v>4066</v>
      </c>
      <c r="BK1973" s="1" t="s">
        <v>4067</v>
      </c>
      <c r="BL1973" s="1" t="str">
        <f>VLOOKUP(BK1973,INVENTARIOHABITTA[#All],8,FALSE)</f>
        <v>PREMIUM AA</v>
      </c>
      <c r="BO1973" s="1" t="s">
        <v>5066</v>
      </c>
      <c r="BP1973" s="1" t="s">
        <v>9554</v>
      </c>
      <c r="BQ1973" s="1" t="s">
        <v>7638</v>
      </c>
      <c r="BR1973" s="1" t="s">
        <v>9549</v>
      </c>
      <c r="BS1973" s="1" t="s">
        <v>27</v>
      </c>
      <c r="BT1973">
        <v>6</v>
      </c>
      <c r="BU1973" s="1" t="s">
        <v>7</v>
      </c>
      <c r="BV1973" s="1" t="s">
        <v>1961</v>
      </c>
      <c r="BW1973">
        <v>128</v>
      </c>
      <c r="BX1973" s="1" t="s">
        <v>8496</v>
      </c>
      <c r="BY1973">
        <v>5040</v>
      </c>
      <c r="BZ1973">
        <v>645120</v>
      </c>
      <c r="CA1973">
        <v>0.25</v>
      </c>
      <c r="CB1973">
        <v>3780</v>
      </c>
      <c r="CC1973">
        <v>483840</v>
      </c>
      <c r="CD1973">
        <v>0.1</v>
      </c>
      <c r="CE1973">
        <v>48384</v>
      </c>
      <c r="CF1973">
        <v>0.1</v>
      </c>
      <c r="CG1973">
        <v>4838.4000000000005</v>
      </c>
      <c r="CH1973">
        <v>43545.599999999999</v>
      </c>
      <c r="CI1973">
        <v>435456</v>
      </c>
      <c r="CJ1973">
        <v>479001.59999999998</v>
      </c>
      <c r="CK1973">
        <v>3742.2</v>
      </c>
    </row>
    <row r="1974" spans="62:89" x14ac:dyDescent="0.25">
      <c r="BJ1974" s="1" t="s">
        <v>4068</v>
      </c>
      <c r="BK1974" s="1" t="s">
        <v>4069</v>
      </c>
      <c r="BL1974" s="1" t="str">
        <f>VLOOKUP(BK1974,INVENTARIOHABITTA[#All],8,FALSE)</f>
        <v xml:space="preserve">ESTANDAR A </v>
      </c>
      <c r="BO1974" s="1" t="s">
        <v>5068</v>
      </c>
      <c r="BP1974" s="1" t="s">
        <v>9555</v>
      </c>
      <c r="BQ1974" s="1" t="s">
        <v>7638</v>
      </c>
      <c r="BR1974" s="1" t="s">
        <v>9549</v>
      </c>
      <c r="BS1974" s="1" t="s">
        <v>27</v>
      </c>
      <c r="BT1974">
        <v>7</v>
      </c>
      <c r="BU1974" s="1" t="s">
        <v>7</v>
      </c>
      <c r="BV1974" s="1" t="s">
        <v>1961</v>
      </c>
      <c r="BW1974">
        <v>128</v>
      </c>
      <c r="BX1974" s="1" t="s">
        <v>8496</v>
      </c>
      <c r="BY1974">
        <v>5040</v>
      </c>
      <c r="BZ1974">
        <v>645120</v>
      </c>
      <c r="CA1974">
        <v>0.25</v>
      </c>
      <c r="CB1974">
        <v>3780</v>
      </c>
      <c r="CC1974">
        <v>483840</v>
      </c>
      <c r="CD1974">
        <v>0.1</v>
      </c>
      <c r="CE1974">
        <v>48384</v>
      </c>
      <c r="CF1974">
        <v>0.1</v>
      </c>
      <c r="CG1974">
        <v>4838.4000000000005</v>
      </c>
      <c r="CH1974">
        <v>43545.599999999999</v>
      </c>
      <c r="CI1974">
        <v>435456</v>
      </c>
      <c r="CJ1974">
        <v>479001.59999999998</v>
      </c>
      <c r="CK1974">
        <v>3742.2</v>
      </c>
    </row>
    <row r="1975" spans="62:89" x14ac:dyDescent="0.25">
      <c r="BJ1975" s="1" t="s">
        <v>4070</v>
      </c>
      <c r="BK1975" s="1" t="s">
        <v>4071</v>
      </c>
      <c r="BL1975" s="1" t="str">
        <f>VLOOKUP(BK1975,INVENTARIOHABITTA[#All],8,FALSE)</f>
        <v xml:space="preserve">ESTANDAR A </v>
      </c>
      <c r="BO1975" s="1" t="s">
        <v>5070</v>
      </c>
      <c r="BP1975" s="1" t="s">
        <v>9556</v>
      </c>
      <c r="BQ1975" s="1" t="s">
        <v>7638</v>
      </c>
      <c r="BR1975" s="1" t="s">
        <v>9549</v>
      </c>
      <c r="BS1975" s="1" t="s">
        <v>27</v>
      </c>
      <c r="BT1975">
        <v>8</v>
      </c>
      <c r="BU1975" s="1" t="s">
        <v>7</v>
      </c>
      <c r="BV1975" s="1" t="s">
        <v>1961</v>
      </c>
      <c r="BW1975">
        <v>128</v>
      </c>
      <c r="BX1975" s="1" t="s">
        <v>8496</v>
      </c>
      <c r="BY1975">
        <v>5040</v>
      </c>
      <c r="BZ1975">
        <v>645120</v>
      </c>
      <c r="CA1975">
        <v>0.25</v>
      </c>
      <c r="CB1975">
        <v>3780</v>
      </c>
      <c r="CC1975">
        <v>483840</v>
      </c>
      <c r="CD1975">
        <v>0.1</v>
      </c>
      <c r="CE1975">
        <v>48384</v>
      </c>
      <c r="CF1975">
        <v>0.1</v>
      </c>
      <c r="CG1975">
        <v>4838.4000000000005</v>
      </c>
      <c r="CH1975">
        <v>43545.599999999999</v>
      </c>
      <c r="CI1975">
        <v>435456</v>
      </c>
      <c r="CJ1975">
        <v>479001.59999999998</v>
      </c>
      <c r="CK1975">
        <v>3742.2</v>
      </c>
    </row>
    <row r="1976" spans="62:89" x14ac:dyDescent="0.25">
      <c r="BJ1976" s="1" t="s">
        <v>4072</v>
      </c>
      <c r="BK1976" s="1" t="s">
        <v>4073</v>
      </c>
      <c r="BL1976" s="1" t="str">
        <f>VLOOKUP(BK1976,INVENTARIOHABITTA[#All],8,FALSE)</f>
        <v xml:space="preserve">ESTANDAR A </v>
      </c>
      <c r="BO1976" s="1" t="s">
        <v>5072</v>
      </c>
      <c r="BP1976" s="1" t="s">
        <v>9557</v>
      </c>
      <c r="BQ1976" s="1" t="s">
        <v>7638</v>
      </c>
      <c r="BR1976" s="1" t="s">
        <v>9549</v>
      </c>
      <c r="BS1976" s="1" t="s">
        <v>27</v>
      </c>
      <c r="BT1976">
        <v>9</v>
      </c>
      <c r="BU1976" s="1" t="s">
        <v>7</v>
      </c>
      <c r="BV1976" s="1" t="s">
        <v>1961</v>
      </c>
      <c r="BW1976">
        <v>128</v>
      </c>
      <c r="BX1976" s="1" t="s">
        <v>8496</v>
      </c>
      <c r="BY1976">
        <v>5040</v>
      </c>
      <c r="BZ1976">
        <v>645120</v>
      </c>
      <c r="CA1976">
        <v>0.25</v>
      </c>
      <c r="CB1976">
        <v>3780</v>
      </c>
      <c r="CC1976">
        <v>483840</v>
      </c>
      <c r="CD1976">
        <v>0.1</v>
      </c>
      <c r="CE1976">
        <v>48384</v>
      </c>
      <c r="CF1976">
        <v>0.1</v>
      </c>
      <c r="CG1976">
        <v>4838.4000000000005</v>
      </c>
      <c r="CH1976">
        <v>43545.599999999999</v>
      </c>
      <c r="CI1976">
        <v>435456</v>
      </c>
      <c r="CJ1976">
        <v>479001.59999999998</v>
      </c>
      <c r="CK1976">
        <v>3742.2</v>
      </c>
    </row>
    <row r="1977" spans="62:89" x14ac:dyDescent="0.25">
      <c r="BJ1977" s="1" t="s">
        <v>4074</v>
      </c>
      <c r="BK1977" s="1" t="s">
        <v>4075</v>
      </c>
      <c r="BL1977" s="1" t="str">
        <f>VLOOKUP(BK1977,INVENTARIOHABITTA[#All],8,FALSE)</f>
        <v xml:space="preserve">ESTANDAR A </v>
      </c>
      <c r="BO1977" s="1" t="s">
        <v>5074</v>
      </c>
      <c r="BP1977" s="1" t="s">
        <v>9558</v>
      </c>
      <c r="BQ1977" s="1" t="s">
        <v>7638</v>
      </c>
      <c r="BR1977" s="1" t="s">
        <v>9549</v>
      </c>
      <c r="BS1977" s="1" t="s">
        <v>27</v>
      </c>
      <c r="BT1977">
        <v>10</v>
      </c>
      <c r="BU1977" s="1" t="s">
        <v>7</v>
      </c>
      <c r="BV1977" s="1" t="s">
        <v>1961</v>
      </c>
      <c r="BW1977">
        <v>128</v>
      </c>
      <c r="BX1977" s="1" t="s">
        <v>8496</v>
      </c>
      <c r="BY1977">
        <v>5290</v>
      </c>
      <c r="BZ1977">
        <v>677120</v>
      </c>
      <c r="CA1977">
        <v>0.25</v>
      </c>
      <c r="CB1977">
        <v>3967.5</v>
      </c>
      <c r="CC1977">
        <v>507840</v>
      </c>
      <c r="CD1977">
        <v>0.1</v>
      </c>
      <c r="CE1977">
        <v>50784</v>
      </c>
      <c r="CF1977">
        <v>0.1</v>
      </c>
      <c r="CG1977">
        <v>5078.4000000000005</v>
      </c>
      <c r="CH1977">
        <v>45705.599999999999</v>
      </c>
      <c r="CI1977">
        <v>457056</v>
      </c>
      <c r="CJ1977">
        <v>502761.6</v>
      </c>
      <c r="CK1977">
        <v>3927.8249999999998</v>
      </c>
    </row>
    <row r="1978" spans="62:89" x14ac:dyDescent="0.25">
      <c r="BJ1978" s="1" t="s">
        <v>4076</v>
      </c>
      <c r="BK1978" s="1" t="s">
        <v>4077</v>
      </c>
      <c r="BL1978" s="1" t="str">
        <f>VLOOKUP(BK1978,INVENTARIOHABITTA[#All],8,FALSE)</f>
        <v xml:space="preserve">ESTANDAR A </v>
      </c>
      <c r="BO1978" s="1" t="s">
        <v>5076</v>
      </c>
      <c r="BP1978" s="1" t="s">
        <v>9559</v>
      </c>
      <c r="BQ1978" s="1" t="s">
        <v>7638</v>
      </c>
      <c r="BR1978" s="1" t="s">
        <v>9549</v>
      </c>
      <c r="BS1978" s="1" t="s">
        <v>27</v>
      </c>
      <c r="BT1978">
        <v>11</v>
      </c>
      <c r="BU1978" s="1" t="s">
        <v>7</v>
      </c>
      <c r="BV1978" s="1" t="s">
        <v>1961</v>
      </c>
      <c r="BW1978">
        <v>128</v>
      </c>
      <c r="BX1978" s="1" t="s">
        <v>30</v>
      </c>
      <c r="BY1978">
        <v>5040</v>
      </c>
      <c r="BZ1978">
        <v>645120</v>
      </c>
      <c r="CA1978">
        <v>0.25</v>
      </c>
      <c r="CB1978">
        <v>3780</v>
      </c>
      <c r="CC1978">
        <v>483840</v>
      </c>
      <c r="CD1978">
        <v>0.1</v>
      </c>
      <c r="CE1978">
        <v>48384</v>
      </c>
      <c r="CF1978">
        <v>0.1</v>
      </c>
      <c r="CG1978">
        <v>4838.4000000000005</v>
      </c>
      <c r="CH1978">
        <v>43545.599999999999</v>
      </c>
      <c r="CI1978">
        <v>435456</v>
      </c>
      <c r="CJ1978">
        <v>479001.59999999998</v>
      </c>
      <c r="CK1978">
        <v>3742.2</v>
      </c>
    </row>
    <row r="1979" spans="62:89" x14ac:dyDescent="0.25">
      <c r="BJ1979" s="1" t="s">
        <v>4078</v>
      </c>
      <c r="BK1979" s="1" t="s">
        <v>4079</v>
      </c>
      <c r="BL1979" s="1" t="str">
        <f>VLOOKUP(BK1979,INVENTARIOHABITTA[#All],8,FALSE)</f>
        <v xml:space="preserve">ESTANDAR A </v>
      </c>
      <c r="BO1979" s="1" t="s">
        <v>5078</v>
      </c>
      <c r="BP1979" s="1" t="s">
        <v>9560</v>
      </c>
      <c r="BQ1979" s="1" t="s">
        <v>7638</v>
      </c>
      <c r="BR1979" s="1" t="s">
        <v>9549</v>
      </c>
      <c r="BS1979" s="1" t="s">
        <v>27</v>
      </c>
      <c r="BT1979">
        <v>12</v>
      </c>
      <c r="BU1979" s="1" t="s">
        <v>7</v>
      </c>
      <c r="BV1979" s="1" t="s">
        <v>1961</v>
      </c>
      <c r="BW1979">
        <v>128</v>
      </c>
      <c r="BX1979" s="1" t="s">
        <v>8496</v>
      </c>
      <c r="BY1979">
        <v>5040</v>
      </c>
      <c r="BZ1979">
        <v>645120</v>
      </c>
      <c r="CA1979">
        <v>0.25</v>
      </c>
      <c r="CB1979">
        <v>3780</v>
      </c>
      <c r="CC1979">
        <v>483840</v>
      </c>
      <c r="CD1979">
        <v>0.1</v>
      </c>
      <c r="CE1979">
        <v>48384</v>
      </c>
      <c r="CF1979">
        <v>0.1</v>
      </c>
      <c r="CG1979">
        <v>4838.4000000000005</v>
      </c>
      <c r="CH1979">
        <v>43545.599999999999</v>
      </c>
      <c r="CI1979">
        <v>435456</v>
      </c>
      <c r="CJ1979">
        <v>479001.59999999998</v>
      </c>
      <c r="CK1979">
        <v>3742.2</v>
      </c>
    </row>
    <row r="1980" spans="62:89" x14ac:dyDescent="0.25">
      <c r="BJ1980" s="1" t="s">
        <v>4080</v>
      </c>
      <c r="BK1980" s="1" t="s">
        <v>4081</v>
      </c>
      <c r="BL1980" s="1" t="str">
        <f>VLOOKUP(BK1980,INVENTARIOHABITTA[#All],8,FALSE)</f>
        <v xml:space="preserve">ESTANDAR A </v>
      </c>
      <c r="BO1980" s="1" t="s">
        <v>5080</v>
      </c>
      <c r="BP1980" s="1" t="s">
        <v>9561</v>
      </c>
      <c r="BQ1980" s="1" t="s">
        <v>7638</v>
      </c>
      <c r="BR1980" s="1" t="s">
        <v>9549</v>
      </c>
      <c r="BS1980" s="1" t="s">
        <v>27</v>
      </c>
      <c r="BT1980">
        <v>13</v>
      </c>
      <c r="BU1980" s="1" t="s">
        <v>7</v>
      </c>
      <c r="BV1980" s="1" t="s">
        <v>1961</v>
      </c>
      <c r="BW1980">
        <v>128</v>
      </c>
      <c r="BX1980" s="1" t="s">
        <v>8496</v>
      </c>
      <c r="BY1980">
        <v>5040</v>
      </c>
      <c r="BZ1980">
        <v>645120</v>
      </c>
      <c r="CA1980">
        <v>0.25</v>
      </c>
      <c r="CB1980">
        <v>3780</v>
      </c>
      <c r="CC1980">
        <v>483840</v>
      </c>
      <c r="CD1980">
        <v>0.1</v>
      </c>
      <c r="CE1980">
        <v>48384</v>
      </c>
      <c r="CF1980">
        <v>0.1</v>
      </c>
      <c r="CG1980">
        <v>4838.4000000000005</v>
      </c>
      <c r="CH1980">
        <v>43545.599999999999</v>
      </c>
      <c r="CI1980">
        <v>435456</v>
      </c>
      <c r="CJ1980">
        <v>479001.59999999998</v>
      </c>
      <c r="CK1980">
        <v>3742.2</v>
      </c>
    </row>
    <row r="1981" spans="62:89" x14ac:dyDescent="0.25">
      <c r="BJ1981" s="1" t="s">
        <v>4082</v>
      </c>
      <c r="BK1981" s="1" t="s">
        <v>4083</v>
      </c>
      <c r="BL1981" s="1" t="str">
        <f>VLOOKUP(BK1981,INVENTARIOHABITTA[#All],8,FALSE)</f>
        <v xml:space="preserve">ESTANDAR A </v>
      </c>
      <c r="BO1981" s="1" t="s">
        <v>5082</v>
      </c>
      <c r="BP1981" s="1" t="s">
        <v>9562</v>
      </c>
      <c r="BQ1981" s="1" t="s">
        <v>7638</v>
      </c>
      <c r="BR1981" s="1" t="s">
        <v>9549</v>
      </c>
      <c r="BS1981" s="1" t="s">
        <v>27</v>
      </c>
      <c r="BT1981">
        <v>14</v>
      </c>
      <c r="BU1981" s="1" t="s">
        <v>7</v>
      </c>
      <c r="BV1981" s="1" t="s">
        <v>1961</v>
      </c>
      <c r="BW1981">
        <v>128</v>
      </c>
      <c r="BX1981" s="1" t="s">
        <v>46</v>
      </c>
      <c r="BY1981">
        <v>6060</v>
      </c>
      <c r="BZ1981">
        <v>775680</v>
      </c>
      <c r="CA1981">
        <v>0.25</v>
      </c>
      <c r="CB1981">
        <v>4545</v>
      </c>
      <c r="CC1981">
        <v>581760</v>
      </c>
      <c r="CD1981">
        <v>0.1</v>
      </c>
      <c r="CE1981">
        <v>58176</v>
      </c>
      <c r="CF1981">
        <v>0.1</v>
      </c>
      <c r="CG1981">
        <v>5817.6</v>
      </c>
      <c r="CH1981">
        <v>52358.400000000001</v>
      </c>
      <c r="CI1981">
        <v>523584</v>
      </c>
      <c r="CJ1981">
        <v>575942.40000000002</v>
      </c>
      <c r="CK1981">
        <v>4499.55</v>
      </c>
    </row>
    <row r="1982" spans="62:89" x14ac:dyDescent="0.25">
      <c r="BJ1982" s="1" t="s">
        <v>4084</v>
      </c>
      <c r="BK1982" s="1" t="s">
        <v>4085</v>
      </c>
      <c r="BL1982" s="1" t="str">
        <f>VLOOKUP(BK1982,INVENTARIOHABITTA[#All],8,FALSE)</f>
        <v xml:space="preserve">ESTANDAR A </v>
      </c>
      <c r="BP1982" s="1" t="s">
        <v>9562</v>
      </c>
      <c r="BQ1982" s="1" t="s">
        <v>7638</v>
      </c>
      <c r="BR1982" s="1" t="s">
        <v>9549</v>
      </c>
      <c r="BS1982" s="1" t="s">
        <v>27</v>
      </c>
      <c r="BT1982">
        <v>14</v>
      </c>
      <c r="BU1982" s="1" t="s">
        <v>7</v>
      </c>
      <c r="BV1982" s="1" t="s">
        <v>1961</v>
      </c>
      <c r="BW1982">
        <v>128</v>
      </c>
      <c r="BX1982" s="1" t="s">
        <v>8496</v>
      </c>
      <c r="BY1982">
        <v>5040</v>
      </c>
      <c r="BZ1982">
        <v>645120</v>
      </c>
      <c r="CA1982">
        <v>0.25</v>
      </c>
      <c r="CB1982">
        <v>3780</v>
      </c>
      <c r="CC1982">
        <v>483840</v>
      </c>
      <c r="CD1982">
        <v>0.1</v>
      </c>
      <c r="CE1982">
        <v>48384</v>
      </c>
      <c r="CF1982">
        <v>0.1</v>
      </c>
      <c r="CG1982">
        <v>4838.4000000000005</v>
      </c>
      <c r="CH1982">
        <v>43545.599999999999</v>
      </c>
      <c r="CI1982">
        <v>435456</v>
      </c>
      <c r="CJ1982">
        <v>479001.59999999998</v>
      </c>
      <c r="CK1982">
        <v>3742.2</v>
      </c>
    </row>
    <row r="1983" spans="62:89" x14ac:dyDescent="0.25">
      <c r="BJ1983" s="1" t="s">
        <v>4086</v>
      </c>
      <c r="BK1983" s="1" t="s">
        <v>4087</v>
      </c>
      <c r="BL1983" s="1" t="str">
        <f>VLOOKUP(BK1983,INVENTARIOHABITTA[#All],8,FALSE)</f>
        <v>PREMIUM A</v>
      </c>
      <c r="BO1983" s="1" t="s">
        <v>5084</v>
      </c>
      <c r="BP1983" s="1" t="s">
        <v>9563</v>
      </c>
      <c r="BQ1983" s="1" t="s">
        <v>7638</v>
      </c>
      <c r="BR1983" s="1" t="s">
        <v>9549</v>
      </c>
      <c r="BS1983" s="1" t="s">
        <v>27</v>
      </c>
      <c r="BT1983">
        <v>15</v>
      </c>
      <c r="BU1983" s="1" t="s">
        <v>7</v>
      </c>
      <c r="BV1983" s="1" t="s">
        <v>1961</v>
      </c>
      <c r="BW1983">
        <v>128</v>
      </c>
      <c r="BX1983" s="1" t="s">
        <v>8496</v>
      </c>
      <c r="BY1983">
        <v>5040</v>
      </c>
      <c r="BZ1983">
        <v>645120</v>
      </c>
      <c r="CA1983">
        <v>0.25</v>
      </c>
      <c r="CB1983">
        <v>3780</v>
      </c>
      <c r="CC1983">
        <v>483840</v>
      </c>
      <c r="CD1983">
        <v>0.1</v>
      </c>
      <c r="CE1983">
        <v>48384</v>
      </c>
      <c r="CF1983">
        <v>0.1</v>
      </c>
      <c r="CG1983">
        <v>4838.4000000000005</v>
      </c>
      <c r="CH1983">
        <v>43545.599999999999</v>
      </c>
      <c r="CI1983">
        <v>435456</v>
      </c>
      <c r="CJ1983">
        <v>479001.59999999998</v>
      </c>
      <c r="CK1983">
        <v>3742.2</v>
      </c>
    </row>
    <row r="1984" spans="62:89" x14ac:dyDescent="0.25">
      <c r="BJ1984" s="1" t="s">
        <v>4088</v>
      </c>
      <c r="BK1984" s="1" t="s">
        <v>4089</v>
      </c>
      <c r="BL1984" s="1" t="str">
        <f>VLOOKUP(BK1984,INVENTARIOHABITTA[#All],8,FALSE)</f>
        <v>PREMIUM A</v>
      </c>
      <c r="BO1984" s="1" t="s">
        <v>5086</v>
      </c>
      <c r="BP1984" s="1" t="s">
        <v>9564</v>
      </c>
      <c r="BQ1984" s="1" t="s">
        <v>7638</v>
      </c>
      <c r="BR1984" s="1" t="s">
        <v>9549</v>
      </c>
      <c r="BS1984" s="1" t="s">
        <v>27</v>
      </c>
      <c r="BT1984">
        <v>16</v>
      </c>
      <c r="BU1984" s="1" t="s">
        <v>7</v>
      </c>
      <c r="BV1984" s="1" t="s">
        <v>1961</v>
      </c>
      <c r="BW1984">
        <v>128</v>
      </c>
      <c r="BX1984" s="1" t="s">
        <v>8496</v>
      </c>
      <c r="BY1984">
        <v>5040</v>
      </c>
      <c r="BZ1984">
        <v>645120</v>
      </c>
      <c r="CA1984">
        <v>0.25</v>
      </c>
      <c r="CB1984">
        <v>3780</v>
      </c>
      <c r="CC1984">
        <v>483840</v>
      </c>
      <c r="CD1984">
        <v>0.1</v>
      </c>
      <c r="CE1984">
        <v>48384</v>
      </c>
      <c r="CF1984">
        <v>0.1</v>
      </c>
      <c r="CG1984">
        <v>4838.4000000000005</v>
      </c>
      <c r="CH1984">
        <v>43545.599999999999</v>
      </c>
      <c r="CI1984">
        <v>435456</v>
      </c>
      <c r="CJ1984">
        <v>479001.59999999998</v>
      </c>
      <c r="CK1984">
        <v>3742.2</v>
      </c>
    </row>
    <row r="1985" spans="62:89" x14ac:dyDescent="0.25">
      <c r="BJ1985" s="1" t="s">
        <v>4090</v>
      </c>
      <c r="BK1985" s="1" t="s">
        <v>4091</v>
      </c>
      <c r="BL1985" s="1" t="str">
        <f>VLOOKUP(BK1985,INVENTARIOHABITTA[#All],8,FALSE)</f>
        <v>PREMIUM A</v>
      </c>
      <c r="BO1985" s="1" t="s">
        <v>5088</v>
      </c>
      <c r="BP1985" s="1" t="s">
        <v>9565</v>
      </c>
      <c r="BQ1985" s="1" t="s">
        <v>7638</v>
      </c>
      <c r="BR1985" s="1" t="s">
        <v>9549</v>
      </c>
      <c r="BS1985" s="1" t="s">
        <v>27</v>
      </c>
      <c r="BT1985">
        <v>17</v>
      </c>
      <c r="BU1985" s="1" t="s">
        <v>7</v>
      </c>
      <c r="BV1985" s="1" t="s">
        <v>1961</v>
      </c>
      <c r="BW1985">
        <v>128</v>
      </c>
      <c r="BX1985" s="1" t="s">
        <v>8496</v>
      </c>
      <c r="BY1985">
        <v>5040</v>
      </c>
      <c r="BZ1985">
        <v>645120</v>
      </c>
      <c r="CA1985">
        <v>0.25</v>
      </c>
      <c r="CB1985">
        <v>3780</v>
      </c>
      <c r="CC1985">
        <v>483840</v>
      </c>
      <c r="CD1985">
        <v>0.1</v>
      </c>
      <c r="CE1985">
        <v>48384</v>
      </c>
      <c r="CF1985">
        <v>0.1</v>
      </c>
      <c r="CG1985">
        <v>4838.4000000000005</v>
      </c>
      <c r="CH1985">
        <v>43545.599999999999</v>
      </c>
      <c r="CI1985">
        <v>435456</v>
      </c>
      <c r="CJ1985">
        <v>479001.59999999998</v>
      </c>
      <c r="CK1985">
        <v>3742.2</v>
      </c>
    </row>
    <row r="1986" spans="62:89" x14ac:dyDescent="0.25">
      <c r="BJ1986" s="1" t="s">
        <v>4092</v>
      </c>
      <c r="BK1986" s="1" t="s">
        <v>4093</v>
      </c>
      <c r="BL1986" s="1" t="str">
        <f>VLOOKUP(BK1986,INVENTARIOHABITTA[#All],8,FALSE)</f>
        <v xml:space="preserve">ESTANDAR A </v>
      </c>
      <c r="BO1986" s="1" t="s">
        <v>5090</v>
      </c>
      <c r="BP1986" s="1" t="s">
        <v>9566</v>
      </c>
      <c r="BQ1986" s="1" t="s">
        <v>7638</v>
      </c>
      <c r="BR1986" s="1" t="s">
        <v>9549</v>
      </c>
      <c r="BS1986" s="1" t="s">
        <v>27</v>
      </c>
      <c r="BT1986">
        <v>18</v>
      </c>
      <c r="BU1986" s="1" t="s">
        <v>7</v>
      </c>
      <c r="BV1986" s="1" t="s">
        <v>1961</v>
      </c>
      <c r="BW1986">
        <v>128</v>
      </c>
      <c r="BX1986" s="1" t="s">
        <v>46</v>
      </c>
      <c r="BY1986">
        <v>6060</v>
      </c>
      <c r="BZ1986">
        <v>775680</v>
      </c>
      <c r="CA1986">
        <v>0.23</v>
      </c>
      <c r="CB1986">
        <v>4666.2</v>
      </c>
      <c r="CC1986">
        <v>597273.59999999998</v>
      </c>
      <c r="CD1986">
        <v>0.1</v>
      </c>
      <c r="CE1986">
        <v>59727.360000000001</v>
      </c>
      <c r="CF1986">
        <v>0.1</v>
      </c>
      <c r="CG1986">
        <v>5972.7360000000008</v>
      </c>
      <c r="CH1986">
        <v>53754.623999999996</v>
      </c>
      <c r="CI1986">
        <v>537546.23999999999</v>
      </c>
      <c r="CJ1986">
        <v>591300.86399999994</v>
      </c>
      <c r="CK1986">
        <v>4619.5379999999996</v>
      </c>
    </row>
    <row r="1987" spans="62:89" x14ac:dyDescent="0.25">
      <c r="BJ1987" s="1" t="s">
        <v>4094</v>
      </c>
      <c r="BK1987" s="1" t="s">
        <v>4095</v>
      </c>
      <c r="BL1987" s="1" t="str">
        <f>VLOOKUP(BK1987,INVENTARIOHABITTA[#All],8,FALSE)</f>
        <v xml:space="preserve">ESTANDAR A </v>
      </c>
      <c r="BP1987" s="1" t="s">
        <v>9566</v>
      </c>
      <c r="BQ1987" s="1" t="s">
        <v>7638</v>
      </c>
      <c r="BR1987" s="1" t="s">
        <v>9549</v>
      </c>
      <c r="BS1987" s="1" t="s">
        <v>27</v>
      </c>
      <c r="BT1987">
        <v>18</v>
      </c>
      <c r="BU1987" s="1" t="s">
        <v>7</v>
      </c>
      <c r="BV1987" s="1" t="s">
        <v>1961</v>
      </c>
      <c r="BW1987">
        <v>128</v>
      </c>
      <c r="BX1987" s="1" t="s">
        <v>8496</v>
      </c>
      <c r="BY1987">
        <v>5040</v>
      </c>
      <c r="BZ1987">
        <v>645120</v>
      </c>
      <c r="CA1987">
        <v>0.23</v>
      </c>
      <c r="CB1987">
        <v>3880.8</v>
      </c>
      <c r="CC1987">
        <v>496742.40000000002</v>
      </c>
      <c r="CD1987">
        <v>0.1</v>
      </c>
      <c r="CE1987">
        <v>49674.240000000005</v>
      </c>
      <c r="CF1987">
        <v>0.1</v>
      </c>
      <c r="CG1987">
        <v>4967.4240000000009</v>
      </c>
      <c r="CH1987">
        <v>44706.816000000006</v>
      </c>
      <c r="CI1987">
        <v>447068.16000000003</v>
      </c>
      <c r="CJ1987">
        <v>491774.97600000002</v>
      </c>
      <c r="CK1987">
        <v>3841.9920000000002</v>
      </c>
    </row>
    <row r="1988" spans="62:89" x14ac:dyDescent="0.25">
      <c r="BJ1988" s="1" t="s">
        <v>4096</v>
      </c>
      <c r="BK1988" s="1" t="s">
        <v>4097</v>
      </c>
      <c r="BL1988" s="1" t="str">
        <f>VLOOKUP(BK1988,INVENTARIOHABITTA[#All],8,FALSE)</f>
        <v xml:space="preserve">ESTANDAR A </v>
      </c>
      <c r="BO1988" s="1" t="s">
        <v>5092</v>
      </c>
      <c r="BP1988" s="1" t="s">
        <v>9567</v>
      </c>
      <c r="BQ1988" s="1" t="s">
        <v>7638</v>
      </c>
      <c r="BR1988" s="1" t="s">
        <v>9549</v>
      </c>
      <c r="BS1988" s="1" t="s">
        <v>27</v>
      </c>
      <c r="BT1988">
        <v>19</v>
      </c>
      <c r="BU1988" s="1" t="s">
        <v>7</v>
      </c>
      <c r="BV1988" s="1" t="s">
        <v>1961</v>
      </c>
      <c r="BW1988">
        <v>128</v>
      </c>
      <c r="BX1988" s="1" t="s">
        <v>8496</v>
      </c>
      <c r="BY1988">
        <v>5040</v>
      </c>
      <c r="BZ1988">
        <v>645120</v>
      </c>
      <c r="CA1988">
        <v>0.25</v>
      </c>
      <c r="CB1988">
        <v>3780</v>
      </c>
      <c r="CC1988">
        <v>483840</v>
      </c>
      <c r="CD1988">
        <v>0.1</v>
      </c>
      <c r="CE1988">
        <v>48384</v>
      </c>
      <c r="CF1988">
        <v>0.1</v>
      </c>
      <c r="CG1988">
        <v>4838.4000000000005</v>
      </c>
      <c r="CH1988">
        <v>43545.599999999999</v>
      </c>
      <c r="CI1988">
        <v>435456</v>
      </c>
      <c r="CJ1988">
        <v>479001.59999999998</v>
      </c>
      <c r="CK1988">
        <v>3742.2</v>
      </c>
    </row>
    <row r="1989" spans="62:89" x14ac:dyDescent="0.25">
      <c r="BJ1989" s="1" t="s">
        <v>4098</v>
      </c>
      <c r="BK1989" s="1" t="s">
        <v>4099</v>
      </c>
      <c r="BL1989" s="1" t="str">
        <f>VLOOKUP(BK1989,INVENTARIOHABITTA[#All],8,FALSE)</f>
        <v xml:space="preserve">ESTANDAR A </v>
      </c>
      <c r="BO1989" s="1" t="s">
        <v>5094</v>
      </c>
      <c r="BP1989" s="1" t="s">
        <v>9568</v>
      </c>
      <c r="BQ1989" s="1" t="s">
        <v>7638</v>
      </c>
      <c r="BR1989" s="1" t="s">
        <v>9549</v>
      </c>
      <c r="BS1989" s="1" t="s">
        <v>27</v>
      </c>
      <c r="BT1989">
        <v>20</v>
      </c>
      <c r="BU1989" s="1" t="s">
        <v>7</v>
      </c>
      <c r="BV1989" s="1" t="s">
        <v>1961</v>
      </c>
      <c r="BW1989">
        <v>128</v>
      </c>
      <c r="BX1989" s="1" t="s">
        <v>8496</v>
      </c>
      <c r="BY1989">
        <v>5040</v>
      </c>
      <c r="BZ1989">
        <v>645120</v>
      </c>
      <c r="CA1989">
        <v>0.25</v>
      </c>
      <c r="CB1989">
        <v>3780</v>
      </c>
      <c r="CC1989">
        <v>483840</v>
      </c>
      <c r="CD1989">
        <v>0.1</v>
      </c>
      <c r="CE1989">
        <v>48384</v>
      </c>
      <c r="CF1989">
        <v>0.1</v>
      </c>
      <c r="CG1989">
        <v>4838.4000000000005</v>
      </c>
      <c r="CH1989">
        <v>43545.599999999999</v>
      </c>
      <c r="CI1989">
        <v>435456</v>
      </c>
      <c r="CJ1989">
        <v>479001.59999999998</v>
      </c>
      <c r="CK1989">
        <v>3742.2</v>
      </c>
    </row>
    <row r="1990" spans="62:89" x14ac:dyDescent="0.25">
      <c r="BJ1990" s="1" t="s">
        <v>4100</v>
      </c>
      <c r="BK1990" s="1" t="s">
        <v>4101</v>
      </c>
      <c r="BL1990" s="1" t="str">
        <f>VLOOKUP(BK1990,INVENTARIOHABITTA[#All],8,FALSE)</f>
        <v xml:space="preserve">ESTANDAR A </v>
      </c>
      <c r="BO1990" s="1" t="s">
        <v>5096</v>
      </c>
      <c r="BP1990" s="1" t="s">
        <v>9569</v>
      </c>
      <c r="BQ1990" s="1" t="s">
        <v>7638</v>
      </c>
      <c r="BR1990" s="1" t="s">
        <v>9549</v>
      </c>
      <c r="BS1990" s="1" t="s">
        <v>27</v>
      </c>
      <c r="BT1990">
        <v>21</v>
      </c>
      <c r="BU1990" s="1" t="s">
        <v>7</v>
      </c>
      <c r="BV1990" s="1" t="s">
        <v>146</v>
      </c>
      <c r="BW1990">
        <v>128</v>
      </c>
      <c r="BX1990" s="1" t="s">
        <v>8496</v>
      </c>
      <c r="BY1990">
        <v>5290</v>
      </c>
      <c r="BZ1990">
        <v>677120</v>
      </c>
      <c r="CA1990">
        <v>0.25</v>
      </c>
      <c r="CB1990">
        <v>3967.5</v>
      </c>
      <c r="CC1990">
        <v>507840</v>
      </c>
      <c r="CD1990">
        <v>0.1</v>
      </c>
      <c r="CE1990">
        <v>50784</v>
      </c>
      <c r="CF1990">
        <v>0.1</v>
      </c>
      <c r="CG1990">
        <v>5078.4000000000005</v>
      </c>
      <c r="CH1990">
        <v>45705.599999999999</v>
      </c>
      <c r="CI1990">
        <v>457056</v>
      </c>
      <c r="CJ1990">
        <v>502761.6</v>
      </c>
      <c r="CK1990">
        <v>3927.8249999999998</v>
      </c>
    </row>
    <row r="1991" spans="62:89" x14ac:dyDescent="0.25">
      <c r="BJ1991" s="1" t="s">
        <v>4102</v>
      </c>
      <c r="BK1991" s="1" t="s">
        <v>4103</v>
      </c>
      <c r="BL1991" s="1" t="str">
        <f>VLOOKUP(BK1991,INVENTARIOHABITTA[#All],8,FALSE)</f>
        <v xml:space="preserve">ESTANDAR A </v>
      </c>
      <c r="BP1991" s="1" t="s">
        <v>9570</v>
      </c>
      <c r="BQ1991" s="1" t="s">
        <v>7638</v>
      </c>
      <c r="BR1991" s="1" t="s">
        <v>9549</v>
      </c>
      <c r="BS1991" s="1" t="s">
        <v>27</v>
      </c>
      <c r="BT1991">
        <v>22</v>
      </c>
      <c r="BU1991" s="1" t="s">
        <v>7</v>
      </c>
      <c r="BV1991" s="1" t="s">
        <v>146</v>
      </c>
      <c r="BW1991">
        <v>128</v>
      </c>
      <c r="BX1991" s="1" t="s">
        <v>8496</v>
      </c>
      <c r="BY1991">
        <v>5290</v>
      </c>
      <c r="BZ1991">
        <v>677120</v>
      </c>
      <c r="CA1991">
        <v>0.23</v>
      </c>
      <c r="CB1991">
        <v>4073.3</v>
      </c>
      <c r="CC1991">
        <v>521382.40000000002</v>
      </c>
      <c r="CD1991">
        <v>0.1</v>
      </c>
      <c r="CE1991">
        <v>52138.240000000005</v>
      </c>
      <c r="CF1991">
        <v>0.19</v>
      </c>
      <c r="CG1991">
        <v>9906.2656000000006</v>
      </c>
      <c r="CH1991">
        <v>42231.974400000006</v>
      </c>
      <c r="CI1991">
        <v>469244.16000000003</v>
      </c>
      <c r="CJ1991">
        <v>511476.13440000004</v>
      </c>
      <c r="CK1991">
        <v>3995.9073000000003</v>
      </c>
    </row>
    <row r="1992" spans="62:89" x14ac:dyDescent="0.25">
      <c r="BJ1992" s="1" t="s">
        <v>4104</v>
      </c>
      <c r="BK1992" s="1" t="s">
        <v>4105</v>
      </c>
      <c r="BL1992" s="1" t="str">
        <f>VLOOKUP(BK1992,INVENTARIOHABITTA[#All],8,FALSE)</f>
        <v xml:space="preserve">ESTANDAR A </v>
      </c>
      <c r="BO1992" s="1" t="s">
        <v>5098</v>
      </c>
      <c r="BP1992" s="1" t="s">
        <v>9571</v>
      </c>
      <c r="BQ1992" s="1" t="s">
        <v>7638</v>
      </c>
      <c r="BR1992" s="1" t="s">
        <v>9549</v>
      </c>
      <c r="BS1992" s="1" t="s">
        <v>27</v>
      </c>
      <c r="BT1992" t="s">
        <v>7839</v>
      </c>
      <c r="BU1992" s="1" t="s">
        <v>7</v>
      </c>
      <c r="BV1992" s="1" t="s">
        <v>146</v>
      </c>
      <c r="BW1992">
        <v>128</v>
      </c>
      <c r="BX1992" s="1" t="s">
        <v>8496</v>
      </c>
      <c r="BY1992">
        <v>5290</v>
      </c>
      <c r="BZ1992">
        <v>677120</v>
      </c>
      <c r="CA1992">
        <v>0.23</v>
      </c>
      <c r="CB1992">
        <v>4073.3</v>
      </c>
      <c r="CC1992">
        <v>521382.40000000002</v>
      </c>
      <c r="CD1992">
        <v>0.1</v>
      </c>
      <c r="CE1992">
        <v>52138.240000000005</v>
      </c>
      <c r="CF1992">
        <v>0.19</v>
      </c>
      <c r="CG1992">
        <v>9906.2656000000006</v>
      </c>
      <c r="CH1992">
        <v>42231.974400000006</v>
      </c>
      <c r="CI1992">
        <v>469244.16000000003</v>
      </c>
      <c r="CJ1992">
        <v>511476.13440000004</v>
      </c>
      <c r="CK1992">
        <v>3995.9073000000003</v>
      </c>
    </row>
    <row r="1993" spans="62:89" x14ac:dyDescent="0.25">
      <c r="BJ1993" s="1" t="s">
        <v>4106</v>
      </c>
      <c r="BK1993" s="1" t="s">
        <v>4107</v>
      </c>
      <c r="BL1993" s="1" t="str">
        <f>VLOOKUP(BK1993,INVENTARIOHABITTA[#All],8,FALSE)</f>
        <v xml:space="preserve">ESTANDAR A </v>
      </c>
      <c r="BO1993" s="1" t="s">
        <v>5100</v>
      </c>
      <c r="BP1993" s="1" t="s">
        <v>9572</v>
      </c>
      <c r="BQ1993" s="1" t="s">
        <v>7638</v>
      </c>
      <c r="BR1993" s="1" t="s">
        <v>9549</v>
      </c>
      <c r="BS1993" s="1" t="s">
        <v>27</v>
      </c>
      <c r="BT1993">
        <v>23</v>
      </c>
      <c r="BU1993" s="1" t="s">
        <v>7</v>
      </c>
      <c r="BV1993" s="1" t="s">
        <v>1961</v>
      </c>
      <c r="BW1993">
        <v>128</v>
      </c>
      <c r="BX1993" s="1" t="s">
        <v>30</v>
      </c>
      <c r="BY1993">
        <v>5400</v>
      </c>
      <c r="BZ1993">
        <v>691200</v>
      </c>
      <c r="CA1993">
        <v>0.27</v>
      </c>
      <c r="CB1993">
        <v>3942</v>
      </c>
      <c r="CC1993">
        <v>504576</v>
      </c>
      <c r="CD1993">
        <v>0.1</v>
      </c>
      <c r="CE1993">
        <v>50457.600000000006</v>
      </c>
      <c r="CF1993">
        <v>0.1</v>
      </c>
      <c r="CG1993">
        <v>5045.7600000000011</v>
      </c>
      <c r="CH1993">
        <v>45411.840000000004</v>
      </c>
      <c r="CI1993">
        <v>454118.40000000002</v>
      </c>
      <c r="CJ1993">
        <v>499530.24000000005</v>
      </c>
      <c r="CK1993">
        <v>3902.5800000000004</v>
      </c>
    </row>
    <row r="1994" spans="62:89" x14ac:dyDescent="0.25">
      <c r="BJ1994" s="1" t="s">
        <v>4108</v>
      </c>
      <c r="BK1994" s="1" t="s">
        <v>4109</v>
      </c>
      <c r="BL1994" s="1" t="str">
        <f>VLOOKUP(BK1994,INVENTARIOHABITTA[#All],8,FALSE)</f>
        <v xml:space="preserve">ESTANDAR A </v>
      </c>
      <c r="BO1994" s="1" t="s">
        <v>5102</v>
      </c>
      <c r="BP1994" s="1" t="s">
        <v>9573</v>
      </c>
      <c r="BQ1994" s="1" t="s">
        <v>7638</v>
      </c>
      <c r="BR1994" s="1" t="s">
        <v>9549</v>
      </c>
      <c r="BS1994" s="1" t="s">
        <v>27</v>
      </c>
      <c r="BT1994">
        <v>24</v>
      </c>
      <c r="BU1994" s="1" t="s">
        <v>7</v>
      </c>
      <c r="BV1994" s="1" t="s">
        <v>1961</v>
      </c>
      <c r="BW1994">
        <v>128</v>
      </c>
      <c r="BX1994" s="1" t="s">
        <v>30</v>
      </c>
      <c r="BY1994">
        <v>5400</v>
      </c>
      <c r="BZ1994">
        <v>691200</v>
      </c>
      <c r="CA1994">
        <v>0.26</v>
      </c>
      <c r="CB1994">
        <v>3996</v>
      </c>
      <c r="CC1994">
        <v>511488</v>
      </c>
      <c r="CD1994">
        <v>0.1</v>
      </c>
      <c r="CE1994">
        <v>51148.800000000003</v>
      </c>
      <c r="CF1994">
        <v>0.10000000000000002</v>
      </c>
      <c r="CG1994">
        <v>5114.880000000001</v>
      </c>
      <c r="CH1994">
        <v>46033.919999999998</v>
      </c>
      <c r="CI1994">
        <v>460339.20000000001</v>
      </c>
      <c r="CJ1994">
        <v>506373.12</v>
      </c>
      <c r="CK1994">
        <v>3956.04</v>
      </c>
    </row>
    <row r="1995" spans="62:89" x14ac:dyDescent="0.25">
      <c r="BJ1995" s="1" t="s">
        <v>4110</v>
      </c>
      <c r="BK1995" s="1" t="s">
        <v>4111</v>
      </c>
      <c r="BL1995" s="1" t="str">
        <f>VLOOKUP(BK1995,INVENTARIOHABITTA[#All],8,FALSE)</f>
        <v>PREMIUM AA</v>
      </c>
      <c r="BO1995" s="1" t="s">
        <v>5104</v>
      </c>
      <c r="BP1995" s="1" t="s">
        <v>9574</v>
      </c>
      <c r="BQ1995" s="1" t="s">
        <v>7638</v>
      </c>
      <c r="BR1995" s="1" t="s">
        <v>9549</v>
      </c>
      <c r="BS1995" s="1" t="s">
        <v>27</v>
      </c>
      <c r="BT1995">
        <v>25</v>
      </c>
      <c r="BU1995" s="1" t="s">
        <v>7</v>
      </c>
      <c r="BV1995" s="1" t="s">
        <v>1961</v>
      </c>
      <c r="BW1995">
        <v>128</v>
      </c>
      <c r="BX1995" s="1" t="s">
        <v>30</v>
      </c>
      <c r="BY1995">
        <v>5400</v>
      </c>
      <c r="BZ1995">
        <v>691200</v>
      </c>
      <c r="CA1995">
        <v>0.27</v>
      </c>
      <c r="CB1995">
        <v>3942</v>
      </c>
      <c r="CC1995">
        <v>504576</v>
      </c>
      <c r="CD1995">
        <v>0.1</v>
      </c>
      <c r="CE1995">
        <v>50457.600000000006</v>
      </c>
      <c r="CF1995">
        <v>0.1</v>
      </c>
      <c r="CG1995">
        <v>5045.7600000000011</v>
      </c>
      <c r="CH1995">
        <v>45411.840000000004</v>
      </c>
      <c r="CI1995">
        <v>454118.40000000002</v>
      </c>
      <c r="CJ1995">
        <v>499530.24000000005</v>
      </c>
      <c r="CK1995">
        <v>3902.5800000000004</v>
      </c>
    </row>
    <row r="1996" spans="62:89" x14ac:dyDescent="0.25">
      <c r="BJ1996" s="1" t="s">
        <v>4112</v>
      </c>
      <c r="BK1996" s="1" t="s">
        <v>4113</v>
      </c>
      <c r="BL1996" s="1" t="str">
        <f>VLOOKUP(BK1996,INVENTARIOHABITTA[#All],8,FALSE)</f>
        <v>PREMIUM AA</v>
      </c>
      <c r="BO1996" s="1" t="s">
        <v>5106</v>
      </c>
      <c r="BP1996" s="1" t="s">
        <v>9575</v>
      </c>
      <c r="BQ1996" s="1" t="s">
        <v>7638</v>
      </c>
      <c r="BR1996" s="1" t="s">
        <v>9549</v>
      </c>
      <c r="BS1996" s="1" t="s">
        <v>27</v>
      </c>
      <c r="BT1996">
        <v>26</v>
      </c>
      <c r="BU1996" s="1" t="s">
        <v>7</v>
      </c>
      <c r="BV1996" s="1" t="s">
        <v>1961</v>
      </c>
      <c r="BW1996">
        <v>128</v>
      </c>
      <c r="BX1996" s="1" t="s">
        <v>30</v>
      </c>
      <c r="BY1996">
        <v>5400</v>
      </c>
      <c r="BZ1996">
        <v>691200</v>
      </c>
      <c r="CA1996">
        <v>0.27</v>
      </c>
      <c r="CB1996">
        <v>3942</v>
      </c>
      <c r="CC1996">
        <v>504576</v>
      </c>
      <c r="CD1996">
        <v>0.1</v>
      </c>
      <c r="CE1996">
        <v>50457.600000000006</v>
      </c>
      <c r="CF1996">
        <v>0</v>
      </c>
      <c r="CG1996">
        <v>0</v>
      </c>
      <c r="CH1996">
        <v>50457.600000000006</v>
      </c>
      <c r="CI1996">
        <v>454118.40000000002</v>
      </c>
      <c r="CJ1996">
        <v>504576</v>
      </c>
      <c r="CK1996">
        <v>3942</v>
      </c>
    </row>
    <row r="1997" spans="62:89" x14ac:dyDescent="0.25">
      <c r="BJ1997" s="1" t="s">
        <v>4114</v>
      </c>
      <c r="BK1997" s="1" t="s">
        <v>4115</v>
      </c>
      <c r="BL1997" s="1" t="str">
        <f>VLOOKUP(BK1997,INVENTARIOHABITTA[#All],8,FALSE)</f>
        <v>ESTANDAR AA</v>
      </c>
      <c r="BO1997" s="1" t="s">
        <v>5108</v>
      </c>
      <c r="BP1997" s="1" t="s">
        <v>9576</v>
      </c>
      <c r="BQ1997" s="1" t="s">
        <v>7638</v>
      </c>
      <c r="BR1997" s="1" t="s">
        <v>9549</v>
      </c>
      <c r="BS1997" s="1" t="s">
        <v>27</v>
      </c>
      <c r="BT1997">
        <v>27</v>
      </c>
      <c r="BU1997" s="1" t="s">
        <v>7</v>
      </c>
      <c r="BV1997" s="1" t="s">
        <v>1961</v>
      </c>
      <c r="BW1997">
        <v>128</v>
      </c>
      <c r="BX1997" s="1" t="s">
        <v>30</v>
      </c>
      <c r="BY1997">
        <v>5400</v>
      </c>
      <c r="BZ1997">
        <v>691200</v>
      </c>
      <c r="CA1997">
        <v>0.27</v>
      </c>
      <c r="CB1997">
        <v>3942</v>
      </c>
      <c r="CC1997">
        <v>504576</v>
      </c>
      <c r="CD1997">
        <v>0.1</v>
      </c>
      <c r="CE1997">
        <v>50457.600000000006</v>
      </c>
      <c r="CF1997">
        <v>0.1</v>
      </c>
      <c r="CG1997">
        <v>5045.7600000000011</v>
      </c>
      <c r="CH1997">
        <v>45411.840000000004</v>
      </c>
      <c r="CI1997">
        <v>454118.40000000002</v>
      </c>
      <c r="CJ1997">
        <v>499530.24000000005</v>
      </c>
      <c r="CK1997">
        <v>3902.5800000000004</v>
      </c>
    </row>
    <row r="1998" spans="62:89" x14ac:dyDescent="0.25">
      <c r="BJ1998" s="1" t="s">
        <v>4116</v>
      </c>
      <c r="BK1998" s="1" t="s">
        <v>4117</v>
      </c>
      <c r="BL1998" s="1" t="str">
        <f>VLOOKUP(BK1998,INVENTARIOHABITTA[#All],8,FALSE)</f>
        <v>ESTANDAR AA</v>
      </c>
      <c r="BO1998" s="1" t="s">
        <v>5110</v>
      </c>
      <c r="BP1998" s="1" t="s">
        <v>9577</v>
      </c>
      <c r="BQ1998" s="1" t="s">
        <v>7638</v>
      </c>
      <c r="BR1998" s="1" t="s">
        <v>9549</v>
      </c>
      <c r="BS1998" s="1" t="s">
        <v>27</v>
      </c>
      <c r="BT1998">
        <v>28</v>
      </c>
      <c r="BU1998" s="1" t="s">
        <v>7</v>
      </c>
      <c r="BV1998" s="1" t="s">
        <v>1961</v>
      </c>
      <c r="BW1998">
        <v>128</v>
      </c>
      <c r="BX1998" s="1" t="s">
        <v>8496</v>
      </c>
      <c r="BY1998">
        <v>5400</v>
      </c>
      <c r="BZ1998">
        <v>691200</v>
      </c>
      <c r="CA1998">
        <v>0.27</v>
      </c>
      <c r="CB1998">
        <v>3942</v>
      </c>
      <c r="CC1998">
        <v>504576</v>
      </c>
      <c r="CD1998">
        <v>0.1</v>
      </c>
      <c r="CE1998">
        <v>50457.600000000006</v>
      </c>
      <c r="CF1998">
        <v>0.1</v>
      </c>
      <c r="CG1998">
        <v>5045.7600000000011</v>
      </c>
      <c r="CH1998">
        <v>45411.840000000004</v>
      </c>
      <c r="CI1998">
        <v>454118.40000000002</v>
      </c>
      <c r="CJ1998">
        <v>499530.24000000005</v>
      </c>
      <c r="CK1998">
        <v>3902.5800000000004</v>
      </c>
    </row>
    <row r="1999" spans="62:89" x14ac:dyDescent="0.25">
      <c r="BJ1999" s="1" t="s">
        <v>4118</v>
      </c>
      <c r="BK1999" s="1" t="s">
        <v>4119</v>
      </c>
      <c r="BL1999" s="1" t="str">
        <f>VLOOKUP(BK1999,INVENTARIOHABITTA[#All],8,FALSE)</f>
        <v>ESTANDAR AA</v>
      </c>
      <c r="BO1999" s="1" t="s">
        <v>5112</v>
      </c>
      <c r="BP1999" s="1" t="s">
        <v>9578</v>
      </c>
      <c r="BQ1999" s="1" t="s">
        <v>7638</v>
      </c>
      <c r="BR1999" s="1" t="s">
        <v>9549</v>
      </c>
      <c r="BS1999" s="1" t="s">
        <v>27</v>
      </c>
      <c r="BT1999">
        <v>29</v>
      </c>
      <c r="BU1999" s="1" t="s">
        <v>7</v>
      </c>
      <c r="BV1999" s="1" t="s">
        <v>1961</v>
      </c>
      <c r="BW1999">
        <v>128</v>
      </c>
      <c r="BX1999" s="1" t="s">
        <v>30</v>
      </c>
      <c r="BY1999">
        <v>5400</v>
      </c>
      <c r="BZ1999">
        <v>691200</v>
      </c>
      <c r="CA1999">
        <v>0.25</v>
      </c>
      <c r="CB1999">
        <v>4050</v>
      </c>
      <c r="CC1999">
        <v>518400</v>
      </c>
      <c r="CD1999">
        <v>0.1</v>
      </c>
      <c r="CE1999">
        <v>51840</v>
      </c>
      <c r="CF1999">
        <v>0.1</v>
      </c>
      <c r="CG1999">
        <v>5184</v>
      </c>
      <c r="CH1999">
        <v>46656</v>
      </c>
      <c r="CI1999">
        <v>466560</v>
      </c>
      <c r="CJ1999">
        <v>513216</v>
      </c>
      <c r="CK1999">
        <v>4009.5</v>
      </c>
    </row>
    <row r="2000" spans="62:89" x14ac:dyDescent="0.25">
      <c r="BJ2000" s="1" t="s">
        <v>4120</v>
      </c>
      <c r="BK2000" s="1" t="s">
        <v>4121</v>
      </c>
      <c r="BL2000" s="1" t="str">
        <f>VLOOKUP(BK2000,INVENTARIOHABITTA[#All],8,FALSE)</f>
        <v>ESTANDAR AA</v>
      </c>
      <c r="BO2000" s="1" t="s">
        <v>5114</v>
      </c>
      <c r="BP2000" s="1" t="s">
        <v>9579</v>
      </c>
      <c r="BQ2000" s="1" t="s">
        <v>7638</v>
      </c>
      <c r="BR2000" s="1" t="s">
        <v>9549</v>
      </c>
      <c r="BS2000" s="1" t="s">
        <v>27</v>
      </c>
      <c r="BT2000">
        <v>30</v>
      </c>
      <c r="BU2000" s="1" t="s">
        <v>7</v>
      </c>
      <c r="BV2000" s="1" t="s">
        <v>1961</v>
      </c>
      <c r="BW2000">
        <v>128</v>
      </c>
      <c r="BX2000" s="1" t="s">
        <v>30</v>
      </c>
      <c r="BY2000">
        <v>5400</v>
      </c>
      <c r="BZ2000">
        <v>691200</v>
      </c>
      <c r="CA2000">
        <v>0.25</v>
      </c>
      <c r="CB2000">
        <v>4050</v>
      </c>
      <c r="CC2000">
        <v>518400</v>
      </c>
      <c r="CD2000">
        <v>0.1</v>
      </c>
      <c r="CE2000">
        <v>51840</v>
      </c>
      <c r="CF2000">
        <v>0.15</v>
      </c>
      <c r="CG2000">
        <v>7776</v>
      </c>
      <c r="CH2000">
        <v>44064</v>
      </c>
      <c r="CI2000">
        <v>466560</v>
      </c>
      <c r="CJ2000">
        <v>510624</v>
      </c>
      <c r="CK2000">
        <v>3989.25</v>
      </c>
    </row>
    <row r="2001" spans="62:89" x14ac:dyDescent="0.25">
      <c r="BJ2001" s="1" t="s">
        <v>4122</v>
      </c>
      <c r="BK2001" s="1" t="s">
        <v>4123</v>
      </c>
      <c r="BL2001" s="1" t="str">
        <f>VLOOKUP(BK2001,INVENTARIOHABITTA[#All],8,FALSE)</f>
        <v>ESTANDAR AA</v>
      </c>
      <c r="BO2001" s="1" t="s">
        <v>5116</v>
      </c>
      <c r="BP2001" s="1" t="s">
        <v>9580</v>
      </c>
      <c r="BQ2001" s="1" t="s">
        <v>7638</v>
      </c>
      <c r="BR2001" s="1" t="s">
        <v>9549</v>
      </c>
      <c r="BS2001" s="1" t="s">
        <v>27</v>
      </c>
      <c r="BT2001">
        <v>31</v>
      </c>
      <c r="BU2001" s="1" t="s">
        <v>7</v>
      </c>
      <c r="BV2001" s="1" t="s">
        <v>1961</v>
      </c>
      <c r="BW2001">
        <v>128</v>
      </c>
      <c r="BX2001" s="1" t="s">
        <v>46</v>
      </c>
      <c r="BY2001">
        <v>6060</v>
      </c>
      <c r="BZ2001">
        <v>775680</v>
      </c>
      <c r="CA2001">
        <v>0.25</v>
      </c>
      <c r="CB2001">
        <v>4545</v>
      </c>
      <c r="CC2001">
        <v>581760</v>
      </c>
      <c r="CD2001">
        <v>0.1</v>
      </c>
      <c r="CE2001">
        <v>58176</v>
      </c>
      <c r="CF2001">
        <v>0.15</v>
      </c>
      <c r="CG2001">
        <v>8726.4</v>
      </c>
      <c r="CH2001">
        <v>49449.599999999999</v>
      </c>
      <c r="CI2001">
        <v>523584</v>
      </c>
      <c r="CJ2001">
        <v>573033.6</v>
      </c>
      <c r="CK2001">
        <v>4476.8249999999998</v>
      </c>
    </row>
    <row r="2002" spans="62:89" x14ac:dyDescent="0.25">
      <c r="BJ2002" s="1" t="s">
        <v>4124</v>
      </c>
      <c r="BK2002" s="1" t="s">
        <v>4125</v>
      </c>
      <c r="BL2002" s="1" t="str">
        <f>VLOOKUP(BK2002,INVENTARIOHABITTA[#All],8,FALSE)</f>
        <v>ESTANDAR AA</v>
      </c>
      <c r="BP2002" s="1" t="s">
        <v>9580</v>
      </c>
      <c r="BQ2002" s="1" t="s">
        <v>7638</v>
      </c>
      <c r="BR2002" s="1" t="s">
        <v>9549</v>
      </c>
      <c r="BS2002" s="1" t="s">
        <v>27</v>
      </c>
      <c r="BT2002">
        <v>31</v>
      </c>
      <c r="BU2002" s="1" t="s">
        <v>7</v>
      </c>
      <c r="BV2002" s="1" t="s">
        <v>1961</v>
      </c>
      <c r="BW2002">
        <v>128</v>
      </c>
      <c r="BX2002" s="1" t="s">
        <v>30</v>
      </c>
      <c r="BY2002">
        <v>5400</v>
      </c>
      <c r="BZ2002">
        <v>691200</v>
      </c>
      <c r="CA2002">
        <v>0.25</v>
      </c>
      <c r="CB2002">
        <v>4050</v>
      </c>
      <c r="CC2002">
        <v>518400</v>
      </c>
      <c r="CD2002">
        <v>0.1</v>
      </c>
      <c r="CE2002">
        <v>51840</v>
      </c>
      <c r="CF2002">
        <v>0.15</v>
      </c>
      <c r="CG2002">
        <v>7776</v>
      </c>
      <c r="CH2002">
        <v>44064</v>
      </c>
      <c r="CI2002">
        <v>466560</v>
      </c>
      <c r="CJ2002">
        <v>510624</v>
      </c>
      <c r="CK2002">
        <v>3989.25</v>
      </c>
    </row>
    <row r="2003" spans="62:89" x14ac:dyDescent="0.25">
      <c r="BJ2003" s="1" t="s">
        <v>4126</v>
      </c>
      <c r="BK2003" s="1" t="s">
        <v>4127</v>
      </c>
      <c r="BL2003" s="1" t="str">
        <f>VLOOKUP(BK2003,INVENTARIOHABITTA[#All],8,FALSE)</f>
        <v>ESTANDAR AA</v>
      </c>
      <c r="BO2003" s="1" t="s">
        <v>5118</v>
      </c>
      <c r="BP2003" s="1" t="s">
        <v>9581</v>
      </c>
      <c r="BQ2003" s="1" t="s">
        <v>7638</v>
      </c>
      <c r="BR2003" s="1" t="s">
        <v>9549</v>
      </c>
      <c r="BS2003" s="1" t="s">
        <v>27</v>
      </c>
      <c r="BT2003">
        <v>32</v>
      </c>
      <c r="BU2003" s="1" t="s">
        <v>7</v>
      </c>
      <c r="BV2003" s="1" t="s">
        <v>1961</v>
      </c>
      <c r="BW2003">
        <v>128</v>
      </c>
      <c r="BX2003" s="1" t="s">
        <v>8496</v>
      </c>
      <c r="BY2003">
        <v>5040</v>
      </c>
      <c r="BZ2003">
        <v>645120</v>
      </c>
      <c r="CA2003">
        <v>0.23</v>
      </c>
      <c r="CB2003">
        <v>3880.8</v>
      </c>
      <c r="CC2003">
        <v>496742.40000000002</v>
      </c>
      <c r="CD2003">
        <v>0.1</v>
      </c>
      <c r="CE2003">
        <v>49674.240000000005</v>
      </c>
      <c r="CF2003">
        <v>0.1</v>
      </c>
      <c r="CG2003">
        <v>4967.4240000000009</v>
      </c>
      <c r="CH2003">
        <v>44706.816000000006</v>
      </c>
      <c r="CI2003">
        <v>447068.16000000003</v>
      </c>
      <c r="CJ2003">
        <v>491774.97600000002</v>
      </c>
      <c r="CK2003">
        <v>3841.9920000000002</v>
      </c>
    </row>
    <row r="2004" spans="62:89" x14ac:dyDescent="0.25">
      <c r="BJ2004" s="1" t="s">
        <v>4128</v>
      </c>
      <c r="BK2004" s="1" t="s">
        <v>4129</v>
      </c>
      <c r="BL2004" s="1" t="str">
        <f>VLOOKUP(BK2004,INVENTARIOHABITTA[#All],8,FALSE)</f>
        <v>ESTANDAR AA</v>
      </c>
      <c r="BO2004" s="1" t="s">
        <v>5120</v>
      </c>
      <c r="BP2004" s="1" t="s">
        <v>9582</v>
      </c>
      <c r="BQ2004" s="1" t="s">
        <v>7638</v>
      </c>
      <c r="BR2004" s="1" t="s">
        <v>9549</v>
      </c>
      <c r="BS2004" s="1" t="s">
        <v>27</v>
      </c>
      <c r="BT2004">
        <v>33</v>
      </c>
      <c r="BU2004" s="1" t="s">
        <v>7</v>
      </c>
      <c r="BV2004" s="1" t="s">
        <v>1961</v>
      </c>
      <c r="BW2004">
        <v>144</v>
      </c>
      <c r="BX2004" s="1" t="s">
        <v>8496</v>
      </c>
      <c r="BY2004">
        <v>5040</v>
      </c>
      <c r="BZ2004">
        <v>725760</v>
      </c>
      <c r="CA2004">
        <v>0.25</v>
      </c>
      <c r="CB2004">
        <v>3780</v>
      </c>
      <c r="CC2004">
        <v>544320</v>
      </c>
      <c r="CD2004">
        <v>0.1</v>
      </c>
      <c r="CE2004">
        <v>54432</v>
      </c>
      <c r="CF2004">
        <v>0.10000000000000002</v>
      </c>
      <c r="CG2004">
        <v>5443.2000000000007</v>
      </c>
      <c r="CH2004">
        <v>48988.800000000003</v>
      </c>
      <c r="CI2004">
        <v>489888</v>
      </c>
      <c r="CJ2004">
        <v>538876.80000000005</v>
      </c>
      <c r="CK2004">
        <v>3742.2000000000003</v>
      </c>
    </row>
    <row r="2005" spans="62:89" x14ac:dyDescent="0.25">
      <c r="BJ2005" s="1" t="s">
        <v>4130</v>
      </c>
      <c r="BK2005" s="1" t="s">
        <v>4131</v>
      </c>
      <c r="BL2005" s="1" t="str">
        <f>VLOOKUP(BK2005,INVENTARIOHABITTA[#All],8,FALSE)</f>
        <v>ESTANDAR AA</v>
      </c>
      <c r="BO2005" s="1" t="s">
        <v>5122</v>
      </c>
      <c r="BP2005" s="1" t="s">
        <v>9583</v>
      </c>
      <c r="BQ2005" s="1" t="s">
        <v>7638</v>
      </c>
      <c r="BR2005" s="1" t="s">
        <v>9549</v>
      </c>
      <c r="BS2005" s="1" t="s">
        <v>27</v>
      </c>
      <c r="BT2005">
        <v>34</v>
      </c>
      <c r="BU2005" s="1" t="s">
        <v>7</v>
      </c>
      <c r="BV2005" s="1" t="s">
        <v>1961</v>
      </c>
      <c r="BW2005">
        <v>144</v>
      </c>
      <c r="BX2005" s="1" t="s">
        <v>8496</v>
      </c>
      <c r="BY2005">
        <v>5040</v>
      </c>
      <c r="BZ2005">
        <v>725760</v>
      </c>
      <c r="CA2005">
        <v>0.25</v>
      </c>
      <c r="CB2005">
        <v>3780</v>
      </c>
      <c r="CC2005">
        <v>544320</v>
      </c>
      <c r="CD2005">
        <v>0.1</v>
      </c>
      <c r="CE2005">
        <v>54432</v>
      </c>
      <c r="CF2005">
        <v>0.10000000000000002</v>
      </c>
      <c r="CG2005">
        <v>5443.2000000000007</v>
      </c>
      <c r="CH2005">
        <v>48988.800000000003</v>
      </c>
      <c r="CI2005">
        <v>489888</v>
      </c>
      <c r="CJ2005">
        <v>538876.80000000005</v>
      </c>
      <c r="CK2005">
        <v>3742.2000000000003</v>
      </c>
    </row>
    <row r="2006" spans="62:89" x14ac:dyDescent="0.25">
      <c r="BJ2006" s="1" t="s">
        <v>4132</v>
      </c>
      <c r="BK2006" s="1" t="s">
        <v>4133</v>
      </c>
      <c r="BL2006" s="1" t="str">
        <f>VLOOKUP(BK2006,INVENTARIOHABITTA[#All],8,FALSE)</f>
        <v>PREMIUM AA</v>
      </c>
      <c r="BO2006" s="1" t="s">
        <v>5124</v>
      </c>
      <c r="BP2006" s="1" t="s">
        <v>9584</v>
      </c>
      <c r="BQ2006" s="1" t="s">
        <v>7638</v>
      </c>
      <c r="BR2006" s="1" t="s">
        <v>9549</v>
      </c>
      <c r="BS2006" s="1" t="s">
        <v>27</v>
      </c>
      <c r="BT2006">
        <v>35</v>
      </c>
      <c r="BU2006" s="1" t="s">
        <v>7</v>
      </c>
      <c r="BV2006" s="1" t="s">
        <v>1961</v>
      </c>
      <c r="BW2006">
        <v>144</v>
      </c>
      <c r="BX2006" s="1" t="s">
        <v>30</v>
      </c>
      <c r="BY2006">
        <v>5040</v>
      </c>
      <c r="BZ2006">
        <v>725760</v>
      </c>
      <c r="CA2006">
        <v>0.23</v>
      </c>
      <c r="CB2006">
        <v>3880.8</v>
      </c>
      <c r="CC2006">
        <v>558835.20000000007</v>
      </c>
      <c r="CD2006">
        <v>0.1</v>
      </c>
      <c r="CE2006">
        <v>55883.520000000011</v>
      </c>
      <c r="CF2006">
        <v>0.1</v>
      </c>
      <c r="CG2006">
        <v>5588.3520000000017</v>
      </c>
      <c r="CH2006">
        <v>50295.168000000012</v>
      </c>
      <c r="CI2006">
        <v>502951.68000000005</v>
      </c>
      <c r="CJ2006">
        <v>553246.84800000011</v>
      </c>
      <c r="CK2006">
        <v>3841.9920000000006</v>
      </c>
    </row>
    <row r="2007" spans="62:89" x14ac:dyDescent="0.25">
      <c r="BJ2007" s="1" t="s">
        <v>4134</v>
      </c>
      <c r="BK2007" s="1" t="s">
        <v>4135</v>
      </c>
      <c r="BL2007" s="1" t="str">
        <f>VLOOKUP(BK2007,INVENTARIOHABITTA[#All],8,FALSE)</f>
        <v>PREMIUM AA</v>
      </c>
      <c r="BO2007" s="1" t="s">
        <v>5126</v>
      </c>
      <c r="BP2007" s="1" t="s">
        <v>9585</v>
      </c>
      <c r="BQ2007" s="1" t="s">
        <v>7638</v>
      </c>
      <c r="BR2007" s="1" t="s">
        <v>9549</v>
      </c>
      <c r="BS2007" s="1" t="s">
        <v>27</v>
      </c>
      <c r="BT2007">
        <v>36</v>
      </c>
      <c r="BU2007" s="1" t="s">
        <v>7</v>
      </c>
      <c r="BV2007" s="1" t="s">
        <v>146</v>
      </c>
      <c r="BW2007">
        <v>147.43</v>
      </c>
      <c r="BX2007" s="1" t="s">
        <v>8496</v>
      </c>
      <c r="BY2007">
        <v>5290</v>
      </c>
      <c r="BZ2007">
        <v>779904.70000000007</v>
      </c>
      <c r="CA2007">
        <v>0.25</v>
      </c>
      <c r="CB2007">
        <v>3967.5</v>
      </c>
      <c r="CC2007">
        <v>584928.52500000002</v>
      </c>
      <c r="CD2007">
        <v>0.1</v>
      </c>
      <c r="CE2007">
        <v>58492.852500000008</v>
      </c>
      <c r="CF2007">
        <v>0.1</v>
      </c>
      <c r="CG2007">
        <v>5849.2852500000008</v>
      </c>
      <c r="CH2007">
        <v>52643.567250000007</v>
      </c>
      <c r="CI2007">
        <v>526435.67249999999</v>
      </c>
      <c r="CJ2007">
        <v>579079.23974999995</v>
      </c>
      <c r="CK2007">
        <v>3927.8249999999994</v>
      </c>
    </row>
    <row r="2008" spans="62:89" x14ac:dyDescent="0.25">
      <c r="BJ2008" s="1" t="s">
        <v>4136</v>
      </c>
      <c r="BK2008" s="1" t="s">
        <v>4137</v>
      </c>
      <c r="BL2008" s="1" t="str">
        <f>VLOOKUP(BK2008,INVENTARIOHABITTA[#All],8,FALSE)</f>
        <v xml:space="preserve">ESTANDAR A </v>
      </c>
      <c r="BP2008" s="1" t="s">
        <v>9586</v>
      </c>
      <c r="BQ2008" s="1" t="s">
        <v>7638</v>
      </c>
      <c r="BR2008" s="1" t="s">
        <v>9549</v>
      </c>
      <c r="BS2008" s="1" t="s">
        <v>27</v>
      </c>
      <c r="BT2008">
        <v>37</v>
      </c>
      <c r="BU2008" s="1" t="s">
        <v>7</v>
      </c>
      <c r="BV2008" s="1" t="s">
        <v>146</v>
      </c>
      <c r="BW2008">
        <v>157.97</v>
      </c>
      <c r="BX2008" s="1" t="s">
        <v>8496</v>
      </c>
      <c r="BY2008">
        <v>6200</v>
      </c>
      <c r="BZ2008">
        <v>979414</v>
      </c>
      <c r="CA2008">
        <v>0.33</v>
      </c>
      <c r="CB2008">
        <v>4154</v>
      </c>
      <c r="CC2008">
        <v>656207.38</v>
      </c>
      <c r="CD2008">
        <v>0.1</v>
      </c>
      <c r="CE2008">
        <v>656207.38</v>
      </c>
      <c r="CF2008">
        <v>0</v>
      </c>
      <c r="CG2008">
        <v>0</v>
      </c>
      <c r="CH2008">
        <v>656207.38</v>
      </c>
      <c r="CI2008">
        <v>0</v>
      </c>
      <c r="CJ2008">
        <v>656207.38</v>
      </c>
      <c r="CK2008">
        <v>4154</v>
      </c>
    </row>
    <row r="2009" spans="62:89" x14ac:dyDescent="0.25">
      <c r="BJ2009" s="1" t="s">
        <v>4138</v>
      </c>
      <c r="BK2009" s="1" t="s">
        <v>4139</v>
      </c>
      <c r="BL2009" s="1" t="str">
        <f>VLOOKUP(BK2009,INVENTARIOHABITTA[#All],8,FALSE)</f>
        <v xml:space="preserve">ESTANDAR A </v>
      </c>
      <c r="BO2009" s="1" t="s">
        <v>5128</v>
      </c>
      <c r="BP2009" s="1" t="s">
        <v>9587</v>
      </c>
      <c r="BQ2009" s="1" t="s">
        <v>7638</v>
      </c>
      <c r="BR2009" s="1" t="s">
        <v>9549</v>
      </c>
      <c r="BS2009" s="1" t="s">
        <v>27</v>
      </c>
      <c r="BT2009" t="s">
        <v>7888</v>
      </c>
      <c r="BU2009" s="1" t="s">
        <v>7</v>
      </c>
      <c r="BV2009" s="1" t="s">
        <v>146</v>
      </c>
      <c r="BW2009">
        <v>157.97</v>
      </c>
      <c r="BX2009" s="1" t="s">
        <v>8496</v>
      </c>
      <c r="BY2009">
        <v>6200</v>
      </c>
      <c r="BZ2009">
        <v>979414</v>
      </c>
      <c r="CA2009">
        <v>0.33</v>
      </c>
      <c r="CB2009">
        <v>4154</v>
      </c>
      <c r="CC2009">
        <v>656207.38</v>
      </c>
      <c r="CD2009">
        <v>0.1</v>
      </c>
      <c r="CE2009">
        <v>656207.38</v>
      </c>
      <c r="CF2009">
        <v>0</v>
      </c>
      <c r="CG2009">
        <v>0</v>
      </c>
      <c r="CH2009">
        <v>656207.38</v>
      </c>
      <c r="CI2009">
        <v>0</v>
      </c>
      <c r="CJ2009">
        <v>656207.38</v>
      </c>
      <c r="CK2009">
        <v>4154</v>
      </c>
    </row>
    <row r="2010" spans="62:89" x14ac:dyDescent="0.25">
      <c r="BJ2010" s="1" t="s">
        <v>4140</v>
      </c>
      <c r="BK2010" s="1" t="s">
        <v>4141</v>
      </c>
      <c r="BL2010" s="1" t="str">
        <f>VLOOKUP(BK2010,INVENTARIOHABITTA[#All],8,FALSE)</f>
        <v xml:space="preserve">ESTANDAR A </v>
      </c>
      <c r="BP2010" s="1" t="s">
        <v>9586</v>
      </c>
      <c r="BQ2010" s="1" t="s">
        <v>7638</v>
      </c>
      <c r="BR2010" s="1" t="s">
        <v>9549</v>
      </c>
      <c r="BS2010" s="1" t="s">
        <v>27</v>
      </c>
      <c r="BT2010">
        <v>37</v>
      </c>
      <c r="BU2010" s="1" t="s">
        <v>7</v>
      </c>
      <c r="BV2010" s="1" t="s">
        <v>146</v>
      </c>
      <c r="BW2010">
        <v>157.97</v>
      </c>
      <c r="BX2010" s="1" t="s">
        <v>8496</v>
      </c>
      <c r="BY2010">
        <v>5290</v>
      </c>
      <c r="BZ2010">
        <v>835661.3</v>
      </c>
      <c r="CA2010">
        <v>0.2</v>
      </c>
      <c r="CB2010">
        <v>4232</v>
      </c>
      <c r="CC2010">
        <v>668529.04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668529.04</v>
      </c>
      <c r="CJ2010">
        <v>668529.04</v>
      </c>
      <c r="CK2010">
        <v>4232</v>
      </c>
    </row>
    <row r="2011" spans="62:89" x14ac:dyDescent="0.25">
      <c r="BJ2011" s="1" t="s">
        <v>4142</v>
      </c>
      <c r="BK2011" s="1" t="s">
        <v>4143</v>
      </c>
      <c r="BL2011" s="1" t="str">
        <f>VLOOKUP(BK2011,INVENTARIOHABITTA[#All],8,FALSE)</f>
        <v xml:space="preserve">ESTANDAR A </v>
      </c>
      <c r="BO2011" s="1" t="s">
        <v>5130</v>
      </c>
      <c r="BP2011" s="1" t="s">
        <v>9588</v>
      </c>
      <c r="BQ2011" s="1" t="s">
        <v>7638</v>
      </c>
      <c r="BR2011" s="1" t="s">
        <v>9549</v>
      </c>
      <c r="BS2011" s="1" t="s">
        <v>27</v>
      </c>
      <c r="BT2011">
        <v>38</v>
      </c>
      <c r="BU2011" s="1" t="s">
        <v>7</v>
      </c>
      <c r="BV2011" s="1" t="s">
        <v>1961</v>
      </c>
      <c r="BW2011">
        <v>140</v>
      </c>
      <c r="BX2011" s="1" t="s">
        <v>8496</v>
      </c>
      <c r="BY2011">
        <v>5040</v>
      </c>
      <c r="BZ2011">
        <v>705600</v>
      </c>
      <c r="CA2011">
        <v>0.25</v>
      </c>
      <c r="CB2011">
        <v>3780</v>
      </c>
      <c r="CC2011">
        <v>529200</v>
      </c>
      <c r="CD2011">
        <v>0.1</v>
      </c>
      <c r="CE2011">
        <v>52920</v>
      </c>
      <c r="CF2011">
        <v>0.1</v>
      </c>
      <c r="CG2011">
        <v>5292</v>
      </c>
      <c r="CH2011">
        <v>47628</v>
      </c>
      <c r="CI2011">
        <v>476280</v>
      </c>
      <c r="CJ2011">
        <v>523908</v>
      </c>
      <c r="CK2011">
        <v>3742.2</v>
      </c>
    </row>
    <row r="2012" spans="62:89" x14ac:dyDescent="0.25">
      <c r="BJ2012" s="1" t="s">
        <v>4144</v>
      </c>
      <c r="BK2012" s="1" t="s">
        <v>4145</v>
      </c>
      <c r="BL2012" s="1" t="str">
        <f>VLOOKUP(BK2012,INVENTARIOHABITTA[#All],8,FALSE)</f>
        <v xml:space="preserve">ESTANDAR A </v>
      </c>
      <c r="BO2012" s="1" t="s">
        <v>5132</v>
      </c>
      <c r="BP2012" s="1" t="s">
        <v>9589</v>
      </c>
      <c r="BQ2012" s="1" t="s">
        <v>7638</v>
      </c>
      <c r="BR2012" s="1" t="s">
        <v>9549</v>
      </c>
      <c r="BS2012" s="1" t="s">
        <v>27</v>
      </c>
      <c r="BT2012">
        <v>39</v>
      </c>
      <c r="BU2012" s="1" t="s">
        <v>7</v>
      </c>
      <c r="BV2012" s="1" t="s">
        <v>1961</v>
      </c>
      <c r="BW2012">
        <v>140</v>
      </c>
      <c r="BX2012" s="1" t="s">
        <v>8496</v>
      </c>
      <c r="BY2012">
        <v>5040</v>
      </c>
      <c r="BZ2012">
        <v>705600</v>
      </c>
      <c r="CA2012">
        <v>0.25</v>
      </c>
      <c r="CB2012">
        <v>3780</v>
      </c>
      <c r="CC2012">
        <v>529200</v>
      </c>
      <c r="CD2012">
        <v>0.1</v>
      </c>
      <c r="CE2012">
        <v>52920</v>
      </c>
      <c r="CF2012">
        <v>0.1</v>
      </c>
      <c r="CG2012">
        <v>5292</v>
      </c>
      <c r="CH2012">
        <v>47628</v>
      </c>
      <c r="CI2012">
        <v>476280</v>
      </c>
      <c r="CJ2012">
        <v>523908</v>
      </c>
      <c r="CK2012">
        <v>3742.2</v>
      </c>
    </row>
    <row r="2013" spans="62:89" x14ac:dyDescent="0.25">
      <c r="BJ2013" s="1" t="s">
        <v>4146</v>
      </c>
      <c r="BK2013" s="1" t="s">
        <v>4147</v>
      </c>
      <c r="BL2013" s="1" t="str">
        <f>VLOOKUP(BK2013,INVENTARIOHABITTA[#All],8,FALSE)</f>
        <v xml:space="preserve">ESTANDAR A </v>
      </c>
      <c r="BP2013" s="1" t="s">
        <v>9590</v>
      </c>
      <c r="BQ2013" s="1" t="s">
        <v>7638</v>
      </c>
      <c r="BR2013" s="1" t="s">
        <v>9549</v>
      </c>
      <c r="BS2013" s="1" t="s">
        <v>27</v>
      </c>
      <c r="BT2013">
        <v>40</v>
      </c>
      <c r="BU2013" s="1" t="s">
        <v>7</v>
      </c>
      <c r="BV2013" s="1" t="s">
        <v>1961</v>
      </c>
      <c r="BW2013">
        <v>140</v>
      </c>
      <c r="BX2013" s="1" t="s">
        <v>8496</v>
      </c>
      <c r="BY2013">
        <v>5040</v>
      </c>
      <c r="BZ2013">
        <v>705600</v>
      </c>
      <c r="CA2013">
        <v>0.25</v>
      </c>
      <c r="CB2013">
        <v>3780</v>
      </c>
      <c r="CC2013">
        <v>529200</v>
      </c>
      <c r="CD2013">
        <v>0.1</v>
      </c>
      <c r="CE2013">
        <v>52920</v>
      </c>
      <c r="CF2013">
        <v>0.1</v>
      </c>
      <c r="CG2013">
        <v>5292</v>
      </c>
      <c r="CH2013">
        <v>47628</v>
      </c>
      <c r="CI2013">
        <v>476280</v>
      </c>
      <c r="CJ2013">
        <v>523908</v>
      </c>
      <c r="CK2013">
        <v>3742.2</v>
      </c>
    </row>
    <row r="2014" spans="62:89" x14ac:dyDescent="0.25">
      <c r="BJ2014" s="1" t="s">
        <v>4148</v>
      </c>
      <c r="BK2014" s="1" t="s">
        <v>4149</v>
      </c>
      <c r="BL2014" s="1" t="str">
        <f>VLOOKUP(BK2014,INVENTARIOHABITTA[#All],8,FALSE)</f>
        <v xml:space="preserve">ESTANDAR A </v>
      </c>
      <c r="BO2014" s="1" t="s">
        <v>5134</v>
      </c>
      <c r="BP2014" s="1" t="s">
        <v>9591</v>
      </c>
      <c r="BQ2014" s="1" t="s">
        <v>7638</v>
      </c>
      <c r="BR2014" s="1" t="s">
        <v>9549</v>
      </c>
      <c r="BS2014" s="1" t="s">
        <v>27</v>
      </c>
      <c r="BT2014" t="s">
        <v>8622</v>
      </c>
      <c r="BU2014" s="1" t="s">
        <v>7</v>
      </c>
      <c r="BV2014" s="1" t="s">
        <v>1961</v>
      </c>
      <c r="BW2014">
        <v>140</v>
      </c>
      <c r="BX2014" s="1" t="s">
        <v>8496</v>
      </c>
      <c r="BY2014">
        <v>5040</v>
      </c>
      <c r="BZ2014">
        <v>705600</v>
      </c>
      <c r="CA2014">
        <v>0.25</v>
      </c>
      <c r="CB2014">
        <v>3780</v>
      </c>
      <c r="CC2014">
        <v>529200</v>
      </c>
      <c r="CD2014">
        <v>0.1</v>
      </c>
      <c r="CE2014">
        <v>52920</v>
      </c>
      <c r="CF2014">
        <v>0.1</v>
      </c>
      <c r="CG2014">
        <v>5292</v>
      </c>
      <c r="CH2014">
        <v>47628</v>
      </c>
      <c r="CI2014">
        <v>476280</v>
      </c>
      <c r="CJ2014">
        <v>523908</v>
      </c>
      <c r="CK2014">
        <v>3742.2</v>
      </c>
    </row>
    <row r="2015" spans="62:89" x14ac:dyDescent="0.25">
      <c r="BJ2015" s="1" t="s">
        <v>4150</v>
      </c>
      <c r="BK2015" s="1" t="s">
        <v>4151</v>
      </c>
      <c r="BL2015" s="1" t="str">
        <f>VLOOKUP(BK2015,INVENTARIOHABITTA[#All],8,FALSE)</f>
        <v xml:space="preserve">ESTANDAR A </v>
      </c>
      <c r="BP2015" s="1" t="s">
        <v>9592</v>
      </c>
      <c r="BQ2015" s="1" t="s">
        <v>7638</v>
      </c>
      <c r="BR2015" s="1" t="s">
        <v>9549</v>
      </c>
      <c r="BS2015" s="1" t="s">
        <v>27</v>
      </c>
      <c r="BT2015">
        <v>41</v>
      </c>
      <c r="BU2015" s="1" t="s">
        <v>7</v>
      </c>
      <c r="BV2015" s="1" t="s">
        <v>146</v>
      </c>
      <c r="BW2015">
        <v>140</v>
      </c>
      <c r="BX2015" s="1" t="s">
        <v>8496</v>
      </c>
      <c r="BY2015">
        <v>5290</v>
      </c>
      <c r="BZ2015">
        <v>740600</v>
      </c>
      <c r="CA2015">
        <v>0.25</v>
      </c>
      <c r="CB2015">
        <v>3967.5</v>
      </c>
      <c r="CC2015">
        <v>555450</v>
      </c>
      <c r="CD2015">
        <v>0.1</v>
      </c>
      <c r="CE2015">
        <v>55545</v>
      </c>
      <c r="CF2015">
        <v>0.1</v>
      </c>
      <c r="CG2015">
        <v>5554.5</v>
      </c>
      <c r="CH2015">
        <v>49990.5</v>
      </c>
      <c r="CI2015">
        <v>499905</v>
      </c>
      <c r="CJ2015">
        <v>549895.5</v>
      </c>
      <c r="CK2015">
        <v>3927.8249999999998</v>
      </c>
    </row>
    <row r="2016" spans="62:89" x14ac:dyDescent="0.25">
      <c r="BJ2016" s="1" t="s">
        <v>4152</v>
      </c>
      <c r="BK2016" s="1" t="s">
        <v>4153</v>
      </c>
      <c r="BL2016" s="1" t="str">
        <f>VLOOKUP(BK2016,INVENTARIOHABITTA[#All],8,FALSE)</f>
        <v xml:space="preserve">ESTANDAR A </v>
      </c>
      <c r="BO2016" s="1" t="s">
        <v>5136</v>
      </c>
      <c r="BP2016" s="1" t="s">
        <v>9593</v>
      </c>
      <c r="BQ2016" s="1" t="s">
        <v>7638</v>
      </c>
      <c r="BR2016" s="1" t="s">
        <v>9549</v>
      </c>
      <c r="BS2016" s="1" t="s">
        <v>27</v>
      </c>
      <c r="BT2016" t="s">
        <v>8603</v>
      </c>
      <c r="BU2016" s="1" t="s">
        <v>7</v>
      </c>
      <c r="BV2016" s="1" t="s">
        <v>146</v>
      </c>
      <c r="BW2016">
        <v>140</v>
      </c>
      <c r="BX2016" s="1" t="s">
        <v>8496</v>
      </c>
      <c r="BY2016">
        <v>5290</v>
      </c>
      <c r="BZ2016">
        <v>740600</v>
      </c>
      <c r="CA2016">
        <v>0.25</v>
      </c>
      <c r="CB2016">
        <v>3967.5</v>
      </c>
      <c r="CC2016">
        <v>555450</v>
      </c>
      <c r="CD2016">
        <v>0.1</v>
      </c>
      <c r="CE2016">
        <v>55545</v>
      </c>
      <c r="CF2016">
        <v>0.1</v>
      </c>
      <c r="CG2016">
        <v>5554.5</v>
      </c>
      <c r="CH2016">
        <v>49990.5</v>
      </c>
      <c r="CI2016">
        <v>499905</v>
      </c>
      <c r="CJ2016">
        <v>549895.5</v>
      </c>
      <c r="CK2016">
        <v>3927.8249999999998</v>
      </c>
    </row>
    <row r="2017" spans="62:89" x14ac:dyDescent="0.25">
      <c r="BJ2017" s="1" t="s">
        <v>4154</v>
      </c>
      <c r="BK2017" s="1" t="s">
        <v>4155</v>
      </c>
      <c r="BL2017" s="1" t="str">
        <f>VLOOKUP(BK2017,INVENTARIOHABITTA[#All],8,FALSE)</f>
        <v xml:space="preserve">ESTANDAR A </v>
      </c>
      <c r="BO2017" s="1" t="s">
        <v>5138</v>
      </c>
      <c r="BP2017" s="1" t="s">
        <v>9594</v>
      </c>
      <c r="BQ2017" s="1" t="s">
        <v>7638</v>
      </c>
      <c r="BR2017" s="1" t="s">
        <v>9549</v>
      </c>
      <c r="BS2017" s="1" t="s">
        <v>27</v>
      </c>
      <c r="BT2017">
        <v>42</v>
      </c>
      <c r="BU2017" s="1" t="s">
        <v>7</v>
      </c>
      <c r="BV2017" s="1" t="s">
        <v>146</v>
      </c>
      <c r="BW2017">
        <v>140</v>
      </c>
      <c r="BX2017" s="1" t="s">
        <v>8496</v>
      </c>
      <c r="BY2017">
        <v>5290</v>
      </c>
      <c r="BZ2017">
        <v>740600</v>
      </c>
      <c r="CA2017">
        <v>0.25</v>
      </c>
      <c r="CB2017">
        <v>3967.5</v>
      </c>
      <c r="CC2017">
        <v>555450</v>
      </c>
      <c r="CD2017">
        <v>0.1</v>
      </c>
      <c r="CE2017">
        <v>55545</v>
      </c>
      <c r="CF2017">
        <v>0.1</v>
      </c>
      <c r="CG2017">
        <v>5554.5</v>
      </c>
      <c r="CH2017">
        <v>49990.5</v>
      </c>
      <c r="CI2017">
        <v>499905</v>
      </c>
      <c r="CJ2017">
        <v>549895.5</v>
      </c>
      <c r="CK2017">
        <v>3927.8249999999998</v>
      </c>
    </row>
    <row r="2018" spans="62:89" x14ac:dyDescent="0.25">
      <c r="BJ2018" s="1" t="s">
        <v>4156</v>
      </c>
      <c r="BK2018" s="1" t="s">
        <v>4157</v>
      </c>
      <c r="BL2018" s="1" t="str">
        <f>VLOOKUP(BK2018,INVENTARIOHABITTA[#All],8,FALSE)</f>
        <v xml:space="preserve">ESTANDAR A </v>
      </c>
      <c r="BO2018" s="1" t="s">
        <v>5140</v>
      </c>
      <c r="BP2018" s="1" t="s">
        <v>9595</v>
      </c>
      <c r="BQ2018" s="1" t="s">
        <v>7638</v>
      </c>
      <c r="BR2018" s="1" t="s">
        <v>9549</v>
      </c>
      <c r="BS2018" s="1" t="s">
        <v>27</v>
      </c>
      <c r="BT2018">
        <v>43</v>
      </c>
      <c r="BU2018" s="1" t="s">
        <v>7</v>
      </c>
      <c r="BV2018" s="1" t="s">
        <v>146</v>
      </c>
      <c r="BW2018">
        <v>157.5</v>
      </c>
      <c r="BX2018" s="1" t="s">
        <v>8496</v>
      </c>
      <c r="BY2018">
        <v>5290</v>
      </c>
      <c r="BZ2018">
        <v>833175</v>
      </c>
      <c r="CA2018">
        <v>0.25</v>
      </c>
      <c r="CB2018">
        <v>3967.5</v>
      </c>
      <c r="CC2018">
        <v>624881.25</v>
      </c>
      <c r="CD2018">
        <v>0.1</v>
      </c>
      <c r="CE2018">
        <v>62488.125</v>
      </c>
      <c r="CF2018">
        <v>0</v>
      </c>
      <c r="CG2018">
        <v>0</v>
      </c>
      <c r="CH2018">
        <v>62488.125</v>
      </c>
      <c r="CI2018">
        <v>562393.11499999999</v>
      </c>
      <c r="CJ2018">
        <v>624881.24</v>
      </c>
      <c r="CK2018">
        <v>3967.4999365079366</v>
      </c>
    </row>
    <row r="2019" spans="62:89" x14ac:dyDescent="0.25">
      <c r="BJ2019" s="1" t="s">
        <v>4158</v>
      </c>
      <c r="BK2019" s="1" t="s">
        <v>4159</v>
      </c>
      <c r="BL2019" s="1" t="str">
        <f>VLOOKUP(BK2019,INVENTARIOHABITTA[#All],8,FALSE)</f>
        <v xml:space="preserve">ESTANDAR A </v>
      </c>
      <c r="BO2019" s="1" t="s">
        <v>5142</v>
      </c>
      <c r="BP2019" s="1" t="s">
        <v>9596</v>
      </c>
      <c r="BQ2019" s="1" t="s">
        <v>7638</v>
      </c>
      <c r="BR2019" s="1" t="s">
        <v>9549</v>
      </c>
      <c r="BS2019" s="1" t="s">
        <v>27</v>
      </c>
      <c r="BT2019">
        <v>44</v>
      </c>
      <c r="BU2019" s="1" t="s">
        <v>7</v>
      </c>
      <c r="BV2019" s="1" t="s">
        <v>146</v>
      </c>
      <c r="BW2019">
        <v>157.5</v>
      </c>
      <c r="BX2019" s="1" t="s">
        <v>8496</v>
      </c>
      <c r="BY2019">
        <v>5290</v>
      </c>
      <c r="BZ2019">
        <v>833175</v>
      </c>
      <c r="CA2019">
        <v>0.25</v>
      </c>
      <c r="CB2019">
        <v>3967.5</v>
      </c>
      <c r="CC2019">
        <v>624881.25</v>
      </c>
      <c r="CD2019">
        <v>0.1</v>
      </c>
      <c r="CE2019">
        <v>62488.125</v>
      </c>
      <c r="CF2019">
        <v>0</v>
      </c>
      <c r="CG2019">
        <v>0</v>
      </c>
      <c r="CH2019">
        <v>62488.125</v>
      </c>
      <c r="CI2019">
        <v>562393.11499999999</v>
      </c>
      <c r="CJ2019">
        <v>624881.24</v>
      </c>
      <c r="CK2019">
        <v>3967.4999365079366</v>
      </c>
    </row>
    <row r="2020" spans="62:89" x14ac:dyDescent="0.25">
      <c r="BJ2020" s="1" t="s">
        <v>4160</v>
      </c>
      <c r="BK2020" s="1" t="s">
        <v>4161</v>
      </c>
      <c r="BL2020" s="1" t="str">
        <f>VLOOKUP(BK2020,INVENTARIOHABITTA[#All],8,FALSE)</f>
        <v>PREMIUM A</v>
      </c>
      <c r="BO2020" s="1" t="s">
        <v>5144</v>
      </c>
      <c r="BP2020" s="1" t="s">
        <v>9597</v>
      </c>
      <c r="BQ2020" s="1" t="s">
        <v>7638</v>
      </c>
      <c r="BR2020" s="1" t="s">
        <v>9549</v>
      </c>
      <c r="BS2020" s="1" t="s">
        <v>27</v>
      </c>
      <c r="BT2020">
        <v>45</v>
      </c>
      <c r="BU2020" s="1" t="s">
        <v>7</v>
      </c>
      <c r="BV2020" s="1" t="s">
        <v>146</v>
      </c>
      <c r="BW2020">
        <v>157.5</v>
      </c>
      <c r="BX2020" s="1" t="s">
        <v>8496</v>
      </c>
      <c r="BY2020">
        <v>5290</v>
      </c>
      <c r="BZ2020">
        <v>833175</v>
      </c>
      <c r="CA2020">
        <v>0.25</v>
      </c>
      <c r="CB2020">
        <v>3967.5</v>
      </c>
      <c r="CC2020">
        <v>624881.25</v>
      </c>
      <c r="CD2020">
        <v>0.1</v>
      </c>
      <c r="CE2020">
        <v>62488.125</v>
      </c>
      <c r="CF2020">
        <v>0.1</v>
      </c>
      <c r="CG2020">
        <v>6248.8125</v>
      </c>
      <c r="CH2020">
        <v>56239.3125</v>
      </c>
      <c r="CI2020">
        <v>562393.125</v>
      </c>
      <c r="CJ2020">
        <v>618632.4375</v>
      </c>
      <c r="CK2020">
        <v>3927.8249999999998</v>
      </c>
    </row>
    <row r="2021" spans="62:89" x14ac:dyDescent="0.25">
      <c r="BJ2021" s="1" t="s">
        <v>4162</v>
      </c>
      <c r="BK2021" s="1" t="s">
        <v>4163</v>
      </c>
      <c r="BL2021" s="1" t="str">
        <f>VLOOKUP(BK2021,INVENTARIOHABITTA[#All],8,FALSE)</f>
        <v>PREMIUM A</v>
      </c>
      <c r="BO2021" s="1" t="s">
        <v>5146</v>
      </c>
      <c r="BP2021" s="1" t="s">
        <v>9598</v>
      </c>
      <c r="BQ2021" s="1" t="s">
        <v>7638</v>
      </c>
      <c r="BR2021" s="1" t="s">
        <v>9549</v>
      </c>
      <c r="BS2021" s="1" t="s">
        <v>27</v>
      </c>
      <c r="BT2021">
        <v>46</v>
      </c>
      <c r="BU2021" s="1" t="s">
        <v>7</v>
      </c>
      <c r="BV2021" s="1" t="s">
        <v>146</v>
      </c>
      <c r="BW2021">
        <v>140</v>
      </c>
      <c r="BX2021" s="1" t="s">
        <v>8496</v>
      </c>
      <c r="BY2021">
        <v>5290</v>
      </c>
      <c r="BZ2021">
        <v>740600</v>
      </c>
      <c r="CA2021">
        <v>0.25</v>
      </c>
      <c r="CB2021">
        <v>3967.5</v>
      </c>
      <c r="CC2021">
        <v>555450</v>
      </c>
      <c r="CD2021">
        <v>0.1</v>
      </c>
      <c r="CE2021">
        <v>55545</v>
      </c>
      <c r="CF2021">
        <v>0.1</v>
      </c>
      <c r="CG2021">
        <v>5554.5</v>
      </c>
      <c r="CH2021">
        <v>49990.5</v>
      </c>
      <c r="CI2021">
        <v>499905</v>
      </c>
      <c r="CJ2021">
        <v>549895.5</v>
      </c>
      <c r="CK2021">
        <v>3927.8249999999998</v>
      </c>
    </row>
    <row r="2022" spans="62:89" x14ac:dyDescent="0.25">
      <c r="BJ2022" s="1" t="s">
        <v>4164</v>
      </c>
      <c r="BK2022" s="1" t="s">
        <v>4165</v>
      </c>
      <c r="BL2022" s="1" t="str">
        <f>VLOOKUP(BK2022,INVENTARIOHABITTA[#All],8,FALSE)</f>
        <v>PREMIUM A</v>
      </c>
      <c r="BO2022" s="1" t="s">
        <v>5148</v>
      </c>
      <c r="BP2022" s="1" t="s">
        <v>9599</v>
      </c>
      <c r="BQ2022" s="1" t="s">
        <v>7638</v>
      </c>
      <c r="BR2022" s="1" t="s">
        <v>9549</v>
      </c>
      <c r="BS2022" s="1" t="s">
        <v>27</v>
      </c>
      <c r="BT2022">
        <v>47</v>
      </c>
      <c r="BU2022" s="1" t="s">
        <v>7</v>
      </c>
      <c r="BV2022" s="1" t="s">
        <v>146</v>
      </c>
      <c r="BW2022">
        <v>140</v>
      </c>
      <c r="BX2022" s="1" t="s">
        <v>8496</v>
      </c>
      <c r="BY2022">
        <v>5290</v>
      </c>
      <c r="BZ2022">
        <v>740600</v>
      </c>
      <c r="CA2022">
        <v>0.25</v>
      </c>
      <c r="CB2022">
        <v>3967.5</v>
      </c>
      <c r="CC2022">
        <v>555450</v>
      </c>
      <c r="CD2022">
        <v>0.1</v>
      </c>
      <c r="CE2022">
        <v>55545</v>
      </c>
      <c r="CF2022">
        <v>0.1</v>
      </c>
      <c r="CG2022">
        <v>5554.5</v>
      </c>
      <c r="CH2022">
        <v>49990.5</v>
      </c>
      <c r="CI2022">
        <v>499905</v>
      </c>
      <c r="CJ2022">
        <v>549895.5</v>
      </c>
      <c r="CK2022">
        <v>3927.8249999999998</v>
      </c>
    </row>
    <row r="2023" spans="62:89" x14ac:dyDescent="0.25">
      <c r="BJ2023" s="1" t="s">
        <v>4166</v>
      </c>
      <c r="BK2023" s="1" t="s">
        <v>4167</v>
      </c>
      <c r="BL2023" s="1" t="str">
        <f>VLOOKUP(BK2023,INVENTARIOHABITTA[#All],8,FALSE)</f>
        <v>PREMIUM A</v>
      </c>
      <c r="BO2023" s="1" t="s">
        <v>5150</v>
      </c>
      <c r="BP2023" s="1" t="s">
        <v>9600</v>
      </c>
      <c r="BQ2023" s="1" t="s">
        <v>7638</v>
      </c>
      <c r="BR2023" s="1" t="s">
        <v>9549</v>
      </c>
      <c r="BS2023" s="1" t="s">
        <v>27</v>
      </c>
      <c r="BT2023">
        <v>48</v>
      </c>
      <c r="BU2023" s="1" t="s">
        <v>7</v>
      </c>
      <c r="BV2023" s="1" t="s">
        <v>1961</v>
      </c>
      <c r="BW2023">
        <v>140</v>
      </c>
      <c r="BX2023" s="1" t="s">
        <v>8496</v>
      </c>
      <c r="BY2023">
        <v>5290</v>
      </c>
      <c r="BZ2023">
        <v>740600</v>
      </c>
      <c r="CA2023">
        <v>0.23</v>
      </c>
      <c r="CB2023">
        <v>4073.3</v>
      </c>
      <c r="CC2023">
        <v>570262</v>
      </c>
      <c r="CD2023">
        <v>0.1</v>
      </c>
      <c r="CE2023">
        <v>57026.200000000004</v>
      </c>
      <c r="CF2023">
        <v>0.19</v>
      </c>
      <c r="CG2023">
        <v>10834.978000000001</v>
      </c>
      <c r="CH2023">
        <v>46191.222000000002</v>
      </c>
      <c r="CI2023">
        <v>513235.8</v>
      </c>
      <c r="CJ2023">
        <v>559427.022</v>
      </c>
      <c r="CK2023">
        <v>3995.9072999999999</v>
      </c>
    </row>
    <row r="2024" spans="62:89" x14ac:dyDescent="0.25">
      <c r="BJ2024" s="1" t="s">
        <v>4168</v>
      </c>
      <c r="BK2024" s="1" t="s">
        <v>4169</v>
      </c>
      <c r="BL2024" s="1" t="str">
        <f>VLOOKUP(BK2024,INVENTARIOHABITTA[#All],8,FALSE)</f>
        <v>PREMIUM A</v>
      </c>
      <c r="BO2024" s="1" t="s">
        <v>5152</v>
      </c>
      <c r="BP2024" s="1" t="s">
        <v>9601</v>
      </c>
      <c r="BQ2024" s="1" t="s">
        <v>7638</v>
      </c>
      <c r="BR2024" s="1" t="s">
        <v>9549</v>
      </c>
      <c r="BS2024" s="1" t="s">
        <v>27</v>
      </c>
      <c r="BT2024">
        <v>49</v>
      </c>
      <c r="BU2024" s="1" t="s">
        <v>7</v>
      </c>
      <c r="BV2024" s="1" t="s">
        <v>1961</v>
      </c>
      <c r="BW2024">
        <v>140</v>
      </c>
      <c r="BX2024" s="1" t="s">
        <v>8496</v>
      </c>
      <c r="BY2024">
        <v>5040</v>
      </c>
      <c r="BZ2024">
        <v>705600</v>
      </c>
      <c r="CA2024">
        <v>0.25</v>
      </c>
      <c r="CB2024">
        <v>3780</v>
      </c>
      <c r="CC2024">
        <v>529200</v>
      </c>
      <c r="CD2024">
        <v>0.1</v>
      </c>
      <c r="CE2024">
        <v>52920</v>
      </c>
      <c r="CF2024">
        <v>0.1</v>
      </c>
      <c r="CG2024">
        <v>5292</v>
      </c>
      <c r="CH2024">
        <v>47628</v>
      </c>
      <c r="CI2024">
        <v>476280</v>
      </c>
      <c r="CJ2024">
        <v>523908</v>
      </c>
      <c r="CK2024">
        <v>3742.2</v>
      </c>
    </row>
    <row r="2025" spans="62:89" x14ac:dyDescent="0.25">
      <c r="BJ2025" s="1" t="s">
        <v>4170</v>
      </c>
      <c r="BK2025" s="1" t="s">
        <v>4171</v>
      </c>
      <c r="BL2025" s="1" t="str">
        <f>VLOOKUP(BK2025,INVENTARIOHABITTA[#All],8,FALSE)</f>
        <v>PREMIUM A</v>
      </c>
      <c r="BO2025" s="1" t="s">
        <v>5154</v>
      </c>
      <c r="BP2025" s="1" t="s">
        <v>9602</v>
      </c>
      <c r="BQ2025" s="1" t="s">
        <v>7638</v>
      </c>
      <c r="BR2025" s="1" t="s">
        <v>9549</v>
      </c>
      <c r="BS2025" s="1" t="s">
        <v>27</v>
      </c>
      <c r="BT2025">
        <v>50</v>
      </c>
      <c r="BU2025" s="1" t="s">
        <v>7</v>
      </c>
      <c r="BV2025" s="1" t="s">
        <v>1961</v>
      </c>
      <c r="BW2025">
        <v>140</v>
      </c>
      <c r="BX2025" s="1" t="s">
        <v>8496</v>
      </c>
      <c r="BY2025">
        <v>5040</v>
      </c>
      <c r="BZ2025">
        <v>705600</v>
      </c>
      <c r="CA2025">
        <v>0.25</v>
      </c>
      <c r="CB2025">
        <v>3780</v>
      </c>
      <c r="CC2025">
        <v>529200</v>
      </c>
      <c r="CD2025">
        <v>0.1</v>
      </c>
      <c r="CE2025">
        <v>52920</v>
      </c>
      <c r="CF2025">
        <v>0.1</v>
      </c>
      <c r="CG2025">
        <v>5292</v>
      </c>
      <c r="CH2025">
        <v>47628</v>
      </c>
      <c r="CI2025">
        <v>476280</v>
      </c>
      <c r="CJ2025">
        <v>523908</v>
      </c>
      <c r="CK2025">
        <v>3742.2</v>
      </c>
    </row>
    <row r="2026" spans="62:89" x14ac:dyDescent="0.25">
      <c r="BJ2026" s="1" t="s">
        <v>4172</v>
      </c>
      <c r="BK2026" s="1" t="s">
        <v>4173</v>
      </c>
      <c r="BL2026" s="1" t="str">
        <f>VLOOKUP(BK2026,INVENTARIOHABITTA[#All],8,FALSE)</f>
        <v>PREMIUM A</v>
      </c>
      <c r="BO2026" s="1" t="s">
        <v>5156</v>
      </c>
      <c r="BP2026" s="1" t="s">
        <v>9603</v>
      </c>
      <c r="BQ2026" s="1" t="s">
        <v>7638</v>
      </c>
      <c r="BR2026" s="1" t="s">
        <v>9549</v>
      </c>
      <c r="BS2026" s="1" t="s">
        <v>27</v>
      </c>
      <c r="BT2026">
        <v>51</v>
      </c>
      <c r="BU2026" s="1" t="s">
        <v>7</v>
      </c>
      <c r="BV2026" s="1" t="s">
        <v>1961</v>
      </c>
      <c r="BW2026">
        <v>140</v>
      </c>
      <c r="BX2026" s="1" t="s">
        <v>30</v>
      </c>
      <c r="BY2026">
        <v>5400</v>
      </c>
      <c r="BZ2026">
        <v>756000</v>
      </c>
      <c r="CA2026">
        <v>0.25</v>
      </c>
      <c r="CB2026">
        <v>4050</v>
      </c>
      <c r="CC2026">
        <v>567000</v>
      </c>
      <c r="CD2026">
        <v>0.1</v>
      </c>
      <c r="CE2026">
        <v>56700</v>
      </c>
      <c r="CF2026">
        <v>0.1</v>
      </c>
      <c r="CG2026">
        <v>5670</v>
      </c>
      <c r="CH2026">
        <v>51030</v>
      </c>
      <c r="CI2026">
        <v>510300</v>
      </c>
      <c r="CJ2026">
        <v>561330</v>
      </c>
      <c r="CK2026">
        <v>4009.5</v>
      </c>
    </row>
    <row r="2027" spans="62:89" x14ac:dyDescent="0.25">
      <c r="BJ2027" s="1" t="s">
        <v>4174</v>
      </c>
      <c r="BK2027" s="1" t="s">
        <v>4175</v>
      </c>
      <c r="BL2027" s="1" t="str">
        <f>VLOOKUP(BK2027,INVENTARIOHABITTA[#All],8,FALSE)</f>
        <v xml:space="preserve">ESTANDAR A </v>
      </c>
      <c r="BO2027" s="1" t="s">
        <v>5158</v>
      </c>
      <c r="BP2027" s="1" t="s">
        <v>9604</v>
      </c>
      <c r="BQ2027" s="1" t="s">
        <v>7638</v>
      </c>
      <c r="BR2027" s="1" t="s">
        <v>9549</v>
      </c>
      <c r="BS2027" s="1" t="s">
        <v>27</v>
      </c>
      <c r="BT2027">
        <v>52</v>
      </c>
      <c r="BU2027" s="1" t="s">
        <v>7</v>
      </c>
      <c r="BV2027" s="1" t="s">
        <v>1961</v>
      </c>
      <c r="BW2027">
        <v>140</v>
      </c>
      <c r="BX2027" s="1" t="s">
        <v>8496</v>
      </c>
      <c r="BY2027">
        <v>5040</v>
      </c>
      <c r="BZ2027">
        <v>705600</v>
      </c>
      <c r="CA2027">
        <v>0.25</v>
      </c>
      <c r="CB2027">
        <v>3780</v>
      </c>
      <c r="CC2027">
        <v>529200</v>
      </c>
      <c r="CD2027">
        <v>0.1</v>
      </c>
      <c r="CE2027">
        <v>52920</v>
      </c>
      <c r="CF2027">
        <v>0.1</v>
      </c>
      <c r="CG2027">
        <v>5292</v>
      </c>
      <c r="CH2027">
        <v>47628</v>
      </c>
      <c r="CI2027">
        <v>476280</v>
      </c>
      <c r="CJ2027">
        <v>523908</v>
      </c>
      <c r="CK2027">
        <v>3742.2</v>
      </c>
    </row>
    <row r="2028" spans="62:89" x14ac:dyDescent="0.25">
      <c r="BJ2028" s="1" t="s">
        <v>4176</v>
      </c>
      <c r="BK2028" s="1" t="s">
        <v>4177</v>
      </c>
      <c r="BL2028" s="1" t="str">
        <f>VLOOKUP(BK2028,INVENTARIOHABITTA[#All],8,FALSE)</f>
        <v xml:space="preserve">ESTANDAR A </v>
      </c>
      <c r="BO2028" s="1" t="s">
        <v>5160</v>
      </c>
      <c r="BP2028" s="1" t="s">
        <v>9605</v>
      </c>
      <c r="BQ2028" s="1" t="s">
        <v>7638</v>
      </c>
      <c r="BR2028" s="1" t="s">
        <v>9549</v>
      </c>
      <c r="BS2028" s="1" t="s">
        <v>27</v>
      </c>
      <c r="BT2028">
        <v>53</v>
      </c>
      <c r="BU2028" s="1" t="s">
        <v>7</v>
      </c>
      <c r="BV2028" s="1" t="s">
        <v>1961</v>
      </c>
      <c r="BW2028">
        <v>140</v>
      </c>
      <c r="BX2028" s="1" t="s">
        <v>46</v>
      </c>
      <c r="BY2028">
        <v>6060</v>
      </c>
      <c r="BZ2028">
        <v>848400</v>
      </c>
      <c r="CA2028">
        <v>0.25</v>
      </c>
      <c r="CB2028">
        <v>4545</v>
      </c>
      <c r="CC2028">
        <v>636300</v>
      </c>
      <c r="CD2028">
        <v>0.1</v>
      </c>
      <c r="CE2028">
        <v>63630</v>
      </c>
      <c r="CF2028">
        <v>0.1</v>
      </c>
      <c r="CG2028">
        <v>6363</v>
      </c>
      <c r="CH2028">
        <v>57267</v>
      </c>
      <c r="CI2028">
        <v>572670</v>
      </c>
      <c r="CJ2028">
        <v>629937</v>
      </c>
      <c r="CK2028">
        <v>4499.55</v>
      </c>
    </row>
    <row r="2029" spans="62:89" x14ac:dyDescent="0.25">
      <c r="BJ2029" s="1" t="s">
        <v>4178</v>
      </c>
      <c r="BK2029" s="1" t="s">
        <v>4179</v>
      </c>
      <c r="BL2029" s="1" t="str">
        <f>VLOOKUP(BK2029,INVENTARIOHABITTA[#All],8,FALSE)</f>
        <v xml:space="preserve">ESTANDAR A </v>
      </c>
      <c r="BP2029" s="1" t="s">
        <v>9605</v>
      </c>
      <c r="BQ2029" s="1" t="s">
        <v>7638</v>
      </c>
      <c r="BR2029" s="1" t="s">
        <v>9549</v>
      </c>
      <c r="BS2029" s="1" t="s">
        <v>27</v>
      </c>
      <c r="BT2029">
        <v>53</v>
      </c>
      <c r="BU2029" s="1" t="s">
        <v>7</v>
      </c>
      <c r="BV2029" s="1" t="s">
        <v>1961</v>
      </c>
      <c r="BW2029">
        <v>140</v>
      </c>
      <c r="BX2029" s="1" t="s">
        <v>8496</v>
      </c>
      <c r="BY2029">
        <v>5040</v>
      </c>
      <c r="BZ2029">
        <v>705600</v>
      </c>
      <c r="CA2029">
        <v>0.25</v>
      </c>
      <c r="CB2029">
        <v>3780</v>
      </c>
      <c r="CC2029">
        <v>529200</v>
      </c>
      <c r="CD2029">
        <v>0.1</v>
      </c>
      <c r="CE2029">
        <v>52920</v>
      </c>
      <c r="CF2029">
        <v>0.1</v>
      </c>
      <c r="CG2029">
        <v>5292</v>
      </c>
      <c r="CH2029">
        <v>47628</v>
      </c>
      <c r="CI2029">
        <v>476280</v>
      </c>
      <c r="CJ2029">
        <v>523908</v>
      </c>
      <c r="CK2029">
        <v>3742.2</v>
      </c>
    </row>
    <row r="2030" spans="62:89" x14ac:dyDescent="0.25">
      <c r="BJ2030" s="1" t="s">
        <v>4180</v>
      </c>
      <c r="BK2030" s="1" t="s">
        <v>4181</v>
      </c>
      <c r="BL2030" s="1" t="str">
        <f>VLOOKUP(BK2030,INVENTARIOHABITTA[#All],8,FALSE)</f>
        <v xml:space="preserve">ESTANDAR A </v>
      </c>
      <c r="BO2030" s="1" t="s">
        <v>5162</v>
      </c>
      <c r="BP2030" s="1" t="s">
        <v>9606</v>
      </c>
      <c r="BQ2030" s="1" t="s">
        <v>7638</v>
      </c>
      <c r="BR2030" s="1" t="s">
        <v>9549</v>
      </c>
      <c r="BS2030" s="1" t="s">
        <v>27</v>
      </c>
      <c r="BT2030">
        <v>54</v>
      </c>
      <c r="BU2030" s="1" t="s">
        <v>7</v>
      </c>
      <c r="BV2030" s="1" t="s">
        <v>1961</v>
      </c>
      <c r="BW2030">
        <v>140</v>
      </c>
      <c r="BX2030" s="1" t="s">
        <v>30</v>
      </c>
      <c r="BY2030">
        <v>5400</v>
      </c>
      <c r="BZ2030">
        <v>756000</v>
      </c>
      <c r="CA2030">
        <v>0.25</v>
      </c>
      <c r="CB2030">
        <v>4050</v>
      </c>
      <c r="CC2030">
        <v>567000</v>
      </c>
      <c r="CD2030">
        <v>0.1</v>
      </c>
      <c r="CE2030">
        <v>56700</v>
      </c>
      <c r="CF2030">
        <v>0.1</v>
      </c>
      <c r="CG2030">
        <v>5670</v>
      </c>
      <c r="CH2030">
        <v>51030</v>
      </c>
      <c r="CI2030">
        <v>510300</v>
      </c>
      <c r="CJ2030">
        <v>561330</v>
      </c>
      <c r="CK2030">
        <v>4009.5</v>
      </c>
    </row>
    <row r="2031" spans="62:89" x14ac:dyDescent="0.25">
      <c r="BJ2031" s="1" t="s">
        <v>4182</v>
      </c>
      <c r="BK2031" s="1" t="s">
        <v>4183</v>
      </c>
      <c r="BL2031" s="1" t="str">
        <f>VLOOKUP(BK2031,INVENTARIOHABITTA[#All],8,FALSE)</f>
        <v xml:space="preserve">ESTANDAR A </v>
      </c>
      <c r="BO2031" s="1" t="s">
        <v>5164</v>
      </c>
      <c r="BP2031" s="1" t="s">
        <v>9607</v>
      </c>
      <c r="BQ2031" s="1" t="s">
        <v>7638</v>
      </c>
      <c r="BR2031" s="1" t="s">
        <v>9549</v>
      </c>
      <c r="BS2031" s="1" t="s">
        <v>27</v>
      </c>
      <c r="BT2031">
        <v>55</v>
      </c>
      <c r="BU2031" s="1" t="s">
        <v>7</v>
      </c>
      <c r="BV2031" s="1" t="s">
        <v>1961</v>
      </c>
      <c r="BW2031">
        <v>140</v>
      </c>
      <c r="BX2031" s="1" t="s">
        <v>30</v>
      </c>
      <c r="BY2031">
        <v>5400</v>
      </c>
      <c r="BZ2031">
        <v>756000</v>
      </c>
      <c r="CA2031">
        <v>0.25</v>
      </c>
      <c r="CB2031">
        <v>4050</v>
      </c>
      <c r="CC2031">
        <v>567000</v>
      </c>
      <c r="CD2031">
        <v>0.1</v>
      </c>
      <c r="CE2031">
        <v>56700</v>
      </c>
      <c r="CF2031">
        <v>0.1</v>
      </c>
      <c r="CG2031">
        <v>5670</v>
      </c>
      <c r="CH2031">
        <v>51030</v>
      </c>
      <c r="CI2031">
        <v>510300</v>
      </c>
      <c r="CJ2031">
        <v>561330</v>
      </c>
      <c r="CK2031">
        <v>4009.5</v>
      </c>
    </row>
    <row r="2032" spans="62:89" x14ac:dyDescent="0.25">
      <c r="BJ2032" s="1" t="s">
        <v>4184</v>
      </c>
      <c r="BK2032" s="1" t="s">
        <v>4185</v>
      </c>
      <c r="BL2032" s="1" t="str">
        <f>VLOOKUP(BK2032,INVENTARIOHABITTA[#All],8,FALSE)</f>
        <v xml:space="preserve">ESTANDAR A </v>
      </c>
      <c r="BO2032" s="1" t="s">
        <v>5166</v>
      </c>
      <c r="BP2032" s="1" t="s">
        <v>9608</v>
      </c>
      <c r="BQ2032" s="1" t="s">
        <v>7638</v>
      </c>
      <c r="BR2032" s="1" t="s">
        <v>9549</v>
      </c>
      <c r="BS2032" s="1" t="s">
        <v>27</v>
      </c>
      <c r="BT2032">
        <v>56</v>
      </c>
      <c r="BU2032" s="1" t="s">
        <v>7</v>
      </c>
      <c r="BV2032" s="1" t="s">
        <v>1961</v>
      </c>
      <c r="BW2032">
        <v>140</v>
      </c>
      <c r="BX2032" s="1" t="s">
        <v>8496</v>
      </c>
      <c r="BY2032">
        <v>5040</v>
      </c>
      <c r="BZ2032">
        <v>705600</v>
      </c>
      <c r="CA2032">
        <v>0.25</v>
      </c>
      <c r="CB2032">
        <v>3780</v>
      </c>
      <c r="CC2032">
        <v>529200</v>
      </c>
      <c r="CD2032">
        <v>0.1</v>
      </c>
      <c r="CE2032">
        <v>52920</v>
      </c>
      <c r="CF2032">
        <v>0.15</v>
      </c>
      <c r="CG2032">
        <v>7938</v>
      </c>
      <c r="CH2032">
        <v>44982</v>
      </c>
      <c r="CI2032">
        <v>476280</v>
      </c>
      <c r="CJ2032">
        <v>521262</v>
      </c>
      <c r="CK2032">
        <v>3723.3</v>
      </c>
    </row>
    <row r="2033" spans="62:89" x14ac:dyDescent="0.25">
      <c r="BJ2033" s="1" t="s">
        <v>4186</v>
      </c>
      <c r="BK2033" s="1" t="s">
        <v>4187</v>
      </c>
      <c r="BL2033" s="1" t="str">
        <f>VLOOKUP(BK2033,INVENTARIOHABITTA[#All],8,FALSE)</f>
        <v>PREMIUM A</v>
      </c>
      <c r="BO2033" s="1" t="s">
        <v>5168</v>
      </c>
      <c r="BP2033" s="1" t="s">
        <v>9609</v>
      </c>
      <c r="BQ2033" s="1" t="s">
        <v>7638</v>
      </c>
      <c r="BR2033" s="1" t="s">
        <v>9549</v>
      </c>
      <c r="BS2033" s="1" t="s">
        <v>27</v>
      </c>
      <c r="BT2033">
        <v>57</v>
      </c>
      <c r="BU2033" s="1" t="s">
        <v>7</v>
      </c>
      <c r="BV2033" s="1" t="s">
        <v>146</v>
      </c>
      <c r="BW2033">
        <v>158.41999999999999</v>
      </c>
      <c r="BX2033" s="1" t="s">
        <v>8496</v>
      </c>
      <c r="BY2033">
        <v>5290</v>
      </c>
      <c r="BZ2033">
        <v>838041.79999999993</v>
      </c>
      <c r="CA2033">
        <v>0.25</v>
      </c>
      <c r="CB2033">
        <v>3967.5</v>
      </c>
      <c r="CC2033">
        <v>628531.35</v>
      </c>
      <c r="CD2033">
        <v>0.1</v>
      </c>
      <c r="CE2033">
        <v>62853.135000000002</v>
      </c>
      <c r="CF2033">
        <v>0.1</v>
      </c>
      <c r="CG2033">
        <v>6285.3135000000002</v>
      </c>
      <c r="CH2033">
        <v>56567.821500000005</v>
      </c>
      <c r="CI2033">
        <v>565678.21499999997</v>
      </c>
      <c r="CJ2033">
        <v>622246.03649999993</v>
      </c>
      <c r="CK2033">
        <v>3927.8249999999998</v>
      </c>
    </row>
    <row r="2034" spans="62:89" x14ac:dyDescent="0.25">
      <c r="BJ2034" s="1" t="s">
        <v>4188</v>
      </c>
      <c r="BK2034" s="1" t="s">
        <v>4189</v>
      </c>
      <c r="BL2034" s="1" t="str">
        <f>VLOOKUP(BK2034,INVENTARIOHABITTA[#All],8,FALSE)</f>
        <v>PREMIUM A</v>
      </c>
      <c r="BO2034" s="1" t="s">
        <v>5170</v>
      </c>
      <c r="BP2034" s="1" t="s">
        <v>9610</v>
      </c>
      <c r="BQ2034" s="1" t="s">
        <v>7638</v>
      </c>
      <c r="BR2034" s="1" t="s">
        <v>9549</v>
      </c>
      <c r="BS2034" s="1" t="s">
        <v>27</v>
      </c>
      <c r="BT2034">
        <v>58</v>
      </c>
      <c r="BU2034" s="1" t="s">
        <v>7</v>
      </c>
      <c r="BV2034" s="1" t="s">
        <v>146</v>
      </c>
      <c r="BW2034">
        <v>155.36000000000001</v>
      </c>
      <c r="BX2034" s="1" t="s">
        <v>8496</v>
      </c>
      <c r="BY2034">
        <v>5290</v>
      </c>
      <c r="BZ2034">
        <v>821854.4</v>
      </c>
      <c r="CA2034">
        <v>0.25</v>
      </c>
      <c r="CB2034">
        <v>3967.5</v>
      </c>
      <c r="CC2034">
        <v>616390.80000000005</v>
      </c>
      <c r="CD2034">
        <v>0.1</v>
      </c>
      <c r="CE2034">
        <v>61639.080000000009</v>
      </c>
      <c r="CF2034">
        <v>0.1</v>
      </c>
      <c r="CG2034">
        <v>6163.9080000000013</v>
      </c>
      <c r="CH2034">
        <v>55475.172000000006</v>
      </c>
      <c r="CI2034">
        <v>554751.72000000009</v>
      </c>
      <c r="CJ2034">
        <v>610226.89200000011</v>
      </c>
      <c r="CK2034">
        <v>3927.8250000000003</v>
      </c>
    </row>
    <row r="2035" spans="62:89" x14ac:dyDescent="0.25">
      <c r="BJ2035" s="1" t="s">
        <v>4190</v>
      </c>
      <c r="BK2035" s="1" t="s">
        <v>4191</v>
      </c>
      <c r="BL2035" s="1" t="str">
        <f>VLOOKUP(BK2035,INVENTARIOHABITTA[#All],8,FALSE)</f>
        <v xml:space="preserve">ESTANDAR A </v>
      </c>
      <c r="BO2035" s="1" t="s">
        <v>5172</v>
      </c>
      <c r="BP2035" s="1" t="s">
        <v>9611</v>
      </c>
      <c r="BQ2035" s="1" t="s">
        <v>7638</v>
      </c>
      <c r="BR2035" s="1" t="s">
        <v>9549</v>
      </c>
      <c r="BS2035" s="1" t="s">
        <v>27</v>
      </c>
      <c r="BT2035">
        <v>59</v>
      </c>
      <c r="BU2035" s="1" t="s">
        <v>7</v>
      </c>
      <c r="BV2035" s="1" t="s">
        <v>1961</v>
      </c>
      <c r="BW2035">
        <v>134.19999999999999</v>
      </c>
      <c r="BX2035" s="1" t="s">
        <v>8496</v>
      </c>
      <c r="BY2035">
        <v>5040</v>
      </c>
      <c r="BZ2035">
        <v>676368</v>
      </c>
      <c r="CA2035">
        <v>0.23</v>
      </c>
      <c r="CB2035">
        <v>3880.8</v>
      </c>
      <c r="CC2035">
        <v>520803.36</v>
      </c>
      <c r="CD2035">
        <v>0.1</v>
      </c>
      <c r="CE2035">
        <v>52080.336000000003</v>
      </c>
      <c r="CF2035">
        <v>0.19000000000000003</v>
      </c>
      <c r="CG2035">
        <v>9895.2638400000014</v>
      </c>
      <c r="CH2035">
        <v>42185.072160000003</v>
      </c>
      <c r="CI2035">
        <v>468723.03399999999</v>
      </c>
      <c r="CJ2035">
        <v>510908.10615999997</v>
      </c>
      <c r="CK2035">
        <v>3807.0648745156482</v>
      </c>
    </row>
    <row r="2036" spans="62:89" x14ac:dyDescent="0.25">
      <c r="BJ2036" s="1" t="s">
        <v>4192</v>
      </c>
      <c r="BK2036" s="1" t="s">
        <v>4193</v>
      </c>
      <c r="BL2036" s="1" t="str">
        <f>VLOOKUP(BK2036,INVENTARIOHABITTA[#All],8,FALSE)</f>
        <v xml:space="preserve">ESTANDAR A </v>
      </c>
      <c r="BO2036" s="1" t="s">
        <v>5174</v>
      </c>
      <c r="BP2036" s="1" t="s">
        <v>9612</v>
      </c>
      <c r="BQ2036" s="1" t="s">
        <v>7638</v>
      </c>
      <c r="BR2036" s="1" t="s">
        <v>9549</v>
      </c>
      <c r="BS2036" s="1" t="s">
        <v>27</v>
      </c>
      <c r="BT2036">
        <v>60</v>
      </c>
      <c r="BU2036" s="1" t="s">
        <v>7</v>
      </c>
      <c r="BV2036" s="1" t="s">
        <v>1961</v>
      </c>
      <c r="BW2036">
        <v>123.47</v>
      </c>
      <c r="BX2036" s="1" t="s">
        <v>8496</v>
      </c>
      <c r="BY2036">
        <v>5040</v>
      </c>
      <c r="BZ2036">
        <v>622288.80000000005</v>
      </c>
      <c r="CA2036">
        <v>0.25</v>
      </c>
      <c r="CB2036">
        <v>3780</v>
      </c>
      <c r="CC2036">
        <v>466716.6</v>
      </c>
      <c r="CD2036">
        <v>0.1</v>
      </c>
      <c r="CE2036">
        <v>46671.66</v>
      </c>
      <c r="CF2036">
        <v>9.9999999999999992E-2</v>
      </c>
      <c r="CG2036">
        <v>4667.1660000000002</v>
      </c>
      <c r="CH2036">
        <v>42004.494000000006</v>
      </c>
      <c r="CI2036">
        <v>420044.93999999994</v>
      </c>
      <c r="CJ2036">
        <v>462049.43399999995</v>
      </c>
      <c r="CK2036">
        <v>3742.2</v>
      </c>
    </row>
    <row r="2037" spans="62:89" x14ac:dyDescent="0.25">
      <c r="BJ2037" s="1" t="s">
        <v>4194</v>
      </c>
      <c r="BK2037" s="1" t="s">
        <v>4195</v>
      </c>
      <c r="BL2037" s="1" t="str">
        <f>VLOOKUP(BK2037,INVENTARIOHABITTA[#All],8,FALSE)</f>
        <v xml:space="preserve">ESTANDAR A </v>
      </c>
      <c r="BO2037" s="1" t="s">
        <v>5176</v>
      </c>
      <c r="BP2037" s="1" t="s">
        <v>9613</v>
      </c>
      <c r="BQ2037" s="1" t="s">
        <v>7638</v>
      </c>
      <c r="BR2037" s="1" t="s">
        <v>9549</v>
      </c>
      <c r="BS2037" s="1" t="s">
        <v>27</v>
      </c>
      <c r="BT2037">
        <v>61</v>
      </c>
      <c r="BU2037" s="1" t="s">
        <v>7</v>
      </c>
      <c r="BV2037" s="1" t="s">
        <v>1961</v>
      </c>
      <c r="BW2037">
        <v>124.08</v>
      </c>
      <c r="BX2037" s="1" t="s">
        <v>8496</v>
      </c>
      <c r="BY2037">
        <v>5400</v>
      </c>
      <c r="BZ2037">
        <v>670032</v>
      </c>
      <c r="CA2037">
        <v>0.27</v>
      </c>
      <c r="CB2037">
        <v>3942</v>
      </c>
      <c r="CC2037">
        <v>489123.36</v>
      </c>
      <c r="CD2037">
        <v>0.1</v>
      </c>
      <c r="CE2037">
        <v>48912.336000000003</v>
      </c>
      <c r="CF2037">
        <v>0.1</v>
      </c>
      <c r="CG2037">
        <v>4891.2336000000005</v>
      </c>
      <c r="CH2037">
        <v>44021.102400000003</v>
      </c>
      <c r="CI2037">
        <v>440211.03399999999</v>
      </c>
      <c r="CJ2037">
        <v>484232.13639999996</v>
      </c>
      <c r="CK2037">
        <v>3902.5800805931653</v>
      </c>
    </row>
    <row r="2038" spans="62:89" x14ac:dyDescent="0.25">
      <c r="BJ2038" s="1" t="s">
        <v>4196</v>
      </c>
      <c r="BK2038" s="1" t="s">
        <v>4197</v>
      </c>
      <c r="BL2038" s="1" t="str">
        <f>VLOOKUP(BK2038,INVENTARIOHABITTA[#All],8,FALSE)</f>
        <v>ESTANDAR AA</v>
      </c>
      <c r="BO2038" s="1" t="s">
        <v>5178</v>
      </c>
      <c r="BP2038" s="1" t="s">
        <v>9614</v>
      </c>
      <c r="BQ2038" s="1" t="s">
        <v>7638</v>
      </c>
      <c r="BR2038" s="1" t="s">
        <v>9549</v>
      </c>
      <c r="BS2038" s="1" t="s">
        <v>27</v>
      </c>
      <c r="BT2038">
        <v>62</v>
      </c>
      <c r="BU2038" s="1" t="s">
        <v>7</v>
      </c>
      <c r="BV2038" s="1" t="s">
        <v>1961</v>
      </c>
      <c r="BW2038">
        <v>153.07</v>
      </c>
      <c r="BX2038" s="1" t="s">
        <v>8496</v>
      </c>
      <c r="BY2038">
        <v>5040</v>
      </c>
      <c r="BZ2038">
        <v>771472.79999999993</v>
      </c>
      <c r="CA2038">
        <v>0.23</v>
      </c>
      <c r="CB2038">
        <v>3880.8</v>
      </c>
      <c r="CC2038">
        <v>594034.05599999998</v>
      </c>
      <c r="CD2038">
        <v>0.1</v>
      </c>
      <c r="CE2038">
        <v>59403.405599999998</v>
      </c>
      <c r="CF2038">
        <v>0.1</v>
      </c>
      <c r="CG2038">
        <v>5940.3405600000006</v>
      </c>
      <c r="CH2038">
        <v>53463.065040000001</v>
      </c>
      <c r="CI2038">
        <v>534630.65039999993</v>
      </c>
      <c r="CJ2038">
        <v>588093.71543999994</v>
      </c>
      <c r="CK2038">
        <v>3841.9919999999997</v>
      </c>
    </row>
    <row r="2039" spans="62:89" x14ac:dyDescent="0.25">
      <c r="BJ2039" s="1" t="s">
        <v>4198</v>
      </c>
      <c r="BK2039" s="1" t="s">
        <v>4199</v>
      </c>
      <c r="BL2039" s="1" t="str">
        <f>VLOOKUP(BK2039,INVENTARIOHABITTA[#All],8,FALSE)</f>
        <v>ESTANDAR AA</v>
      </c>
      <c r="BP2039" s="1" t="s">
        <v>9614</v>
      </c>
      <c r="BQ2039" s="1" t="s">
        <v>7638</v>
      </c>
      <c r="BR2039" s="1" t="s">
        <v>9549</v>
      </c>
      <c r="BS2039" s="1" t="s">
        <v>27</v>
      </c>
      <c r="BT2039">
        <v>62</v>
      </c>
      <c r="BU2039" s="1" t="s">
        <v>7</v>
      </c>
      <c r="BV2039" s="1" t="s">
        <v>1961</v>
      </c>
      <c r="BW2039">
        <v>153.07</v>
      </c>
      <c r="BX2039" s="1" t="s">
        <v>8496</v>
      </c>
      <c r="BY2039">
        <v>5040</v>
      </c>
      <c r="BZ2039">
        <v>771472.79999999993</v>
      </c>
      <c r="CA2039">
        <v>0.23</v>
      </c>
      <c r="CB2039">
        <v>3880.8</v>
      </c>
      <c r="CC2039">
        <v>594034.05599999998</v>
      </c>
      <c r="CD2039">
        <v>0.1</v>
      </c>
      <c r="CE2039">
        <v>59403.405599999998</v>
      </c>
      <c r="CF2039">
        <v>0.1</v>
      </c>
      <c r="CG2039">
        <v>5940.3405600000006</v>
      </c>
      <c r="CH2039">
        <v>53463.065040000001</v>
      </c>
      <c r="CI2039">
        <v>534630.65039999993</v>
      </c>
      <c r="CJ2039">
        <v>588093.71543999994</v>
      </c>
      <c r="CK2039">
        <v>3841.9919999999997</v>
      </c>
    </row>
    <row r="2040" spans="62:89" x14ac:dyDescent="0.25">
      <c r="BJ2040" s="1" t="s">
        <v>4200</v>
      </c>
      <c r="BK2040" s="1" t="s">
        <v>4201</v>
      </c>
      <c r="BL2040" s="1" t="str">
        <f>VLOOKUP(BK2040,INVENTARIOHABITTA[#All],8,FALSE)</f>
        <v>ESTANDAR AA</v>
      </c>
      <c r="BP2040" s="1" t="s">
        <v>9614</v>
      </c>
      <c r="BQ2040" s="1" t="s">
        <v>7638</v>
      </c>
      <c r="BR2040" s="1" t="s">
        <v>9549</v>
      </c>
      <c r="BS2040" s="1" t="s">
        <v>27</v>
      </c>
      <c r="BT2040">
        <v>62</v>
      </c>
      <c r="BU2040" s="1" t="s">
        <v>7</v>
      </c>
      <c r="BV2040" s="1" t="s">
        <v>1961</v>
      </c>
      <c r="BW2040">
        <v>153.07</v>
      </c>
      <c r="BX2040" s="1" t="s">
        <v>8496</v>
      </c>
      <c r="BY2040">
        <v>5040</v>
      </c>
      <c r="BZ2040">
        <v>771472.79999999993</v>
      </c>
      <c r="CA2040">
        <v>0.23</v>
      </c>
      <c r="CB2040">
        <v>3880.8</v>
      </c>
      <c r="CC2040">
        <v>594034.05599999998</v>
      </c>
      <c r="CD2040">
        <v>0.1</v>
      </c>
      <c r="CE2040">
        <v>59403.405599999998</v>
      </c>
      <c r="CF2040">
        <v>0.1</v>
      </c>
      <c r="CG2040">
        <v>5940.3405600000006</v>
      </c>
      <c r="CH2040">
        <v>53463.065040000001</v>
      </c>
      <c r="CI2040">
        <v>534630.65039999993</v>
      </c>
      <c r="CJ2040">
        <v>588093.71543999994</v>
      </c>
      <c r="CK2040">
        <v>3841.9919999999997</v>
      </c>
    </row>
    <row r="2041" spans="62:89" x14ac:dyDescent="0.25">
      <c r="BJ2041" s="1" t="s">
        <v>4202</v>
      </c>
      <c r="BK2041" s="1" t="s">
        <v>4203</v>
      </c>
      <c r="BL2041" s="1" t="str">
        <f>VLOOKUP(BK2041,INVENTARIOHABITTA[#All],8,FALSE)</f>
        <v>PREMIUM AA</v>
      </c>
      <c r="BO2041" s="1" t="s">
        <v>5180</v>
      </c>
      <c r="BP2041" s="1" t="s">
        <v>9615</v>
      </c>
      <c r="BQ2041" s="1" t="s">
        <v>7638</v>
      </c>
      <c r="BR2041" s="1" t="s">
        <v>9549</v>
      </c>
      <c r="BS2041" s="1" t="s">
        <v>27</v>
      </c>
      <c r="BT2041">
        <v>63</v>
      </c>
      <c r="BU2041" s="1" t="s">
        <v>7</v>
      </c>
      <c r="BV2041" s="1" t="s">
        <v>1961</v>
      </c>
      <c r="BW2041">
        <v>156.47999999999999</v>
      </c>
      <c r="BX2041" s="1" t="s">
        <v>8496</v>
      </c>
      <c r="BY2041">
        <v>5040</v>
      </c>
      <c r="BZ2041">
        <v>788659.19999999995</v>
      </c>
      <c r="CA2041">
        <v>0.23</v>
      </c>
      <c r="CB2041">
        <v>3880.8</v>
      </c>
      <c r="CC2041">
        <v>607267.58400000003</v>
      </c>
      <c r="CD2041">
        <v>0.1</v>
      </c>
      <c r="CE2041">
        <v>60726.758400000006</v>
      </c>
      <c r="CF2041">
        <v>0.19</v>
      </c>
      <c r="CG2041">
        <v>11538.084096</v>
      </c>
      <c r="CH2041">
        <v>49188.674304000007</v>
      </c>
      <c r="CI2041">
        <v>546540.82559999998</v>
      </c>
      <c r="CJ2041">
        <v>595729.49990399997</v>
      </c>
      <c r="CK2041">
        <v>3807.0648000000001</v>
      </c>
    </row>
    <row r="2042" spans="62:89" x14ac:dyDescent="0.25">
      <c r="BJ2042" s="1" t="s">
        <v>4204</v>
      </c>
      <c r="BK2042" s="1" t="s">
        <v>4205</v>
      </c>
      <c r="BL2042" s="1" t="str">
        <f>VLOOKUP(BK2042,INVENTARIOHABITTA[#All],8,FALSE)</f>
        <v>PREMIUM AA</v>
      </c>
      <c r="BO2042" s="1" t="s">
        <v>5182</v>
      </c>
      <c r="BP2042" s="1" t="s">
        <v>9616</v>
      </c>
      <c r="BQ2042" s="1" t="s">
        <v>7638</v>
      </c>
      <c r="BR2042" s="1" t="s">
        <v>9549</v>
      </c>
      <c r="BS2042" s="1" t="s">
        <v>27</v>
      </c>
      <c r="BT2042">
        <v>64</v>
      </c>
      <c r="BU2042" s="1" t="s">
        <v>7</v>
      </c>
      <c r="BV2042" s="1" t="s">
        <v>146</v>
      </c>
      <c r="BW2042">
        <v>159.04</v>
      </c>
      <c r="BX2042" s="1" t="s">
        <v>8496</v>
      </c>
      <c r="BY2042">
        <v>5290</v>
      </c>
      <c r="BZ2042">
        <v>841321.6</v>
      </c>
      <c r="CA2042">
        <v>0.25</v>
      </c>
      <c r="CB2042">
        <v>3967.5</v>
      </c>
      <c r="CC2042">
        <v>630991.19999999995</v>
      </c>
      <c r="CD2042">
        <v>0.25</v>
      </c>
      <c r="CE2042">
        <v>157747.79999999999</v>
      </c>
      <c r="CF2042">
        <v>4.0000000000000008E-2</v>
      </c>
      <c r="CG2042">
        <v>6309.9120000000012</v>
      </c>
      <c r="CH2042">
        <v>151437.88799999998</v>
      </c>
      <c r="CI2042">
        <v>473243.39999999997</v>
      </c>
      <c r="CJ2042">
        <v>624681.28799999994</v>
      </c>
      <c r="CK2042">
        <v>3927.8249999999998</v>
      </c>
    </row>
    <row r="2043" spans="62:89" x14ac:dyDescent="0.25">
      <c r="BJ2043" s="1" t="s">
        <v>4206</v>
      </c>
      <c r="BK2043" s="1" t="s">
        <v>4207</v>
      </c>
      <c r="BL2043" s="1" t="str">
        <f>VLOOKUP(BK2043,INVENTARIOHABITTA[#All],8,FALSE)</f>
        <v>PREMIUM AA</v>
      </c>
      <c r="BO2043" s="1" t="s">
        <v>5184</v>
      </c>
      <c r="BP2043" s="1" t="s">
        <v>9617</v>
      </c>
      <c r="BQ2043" s="1" t="s">
        <v>7638</v>
      </c>
      <c r="BR2043" s="1" t="s">
        <v>9549</v>
      </c>
      <c r="BS2043" s="1" t="s">
        <v>27</v>
      </c>
      <c r="BT2043">
        <v>65</v>
      </c>
      <c r="BU2043" s="1" t="s">
        <v>7</v>
      </c>
      <c r="BV2043" s="1" t="s">
        <v>146</v>
      </c>
      <c r="BW2043">
        <v>144</v>
      </c>
      <c r="BX2043" s="1" t="s">
        <v>8496</v>
      </c>
      <c r="BY2043">
        <v>5290</v>
      </c>
      <c r="BZ2043">
        <v>761760</v>
      </c>
      <c r="CA2043">
        <v>0.25</v>
      </c>
      <c r="CB2043">
        <v>3967.5</v>
      </c>
      <c r="CC2043">
        <v>571320</v>
      </c>
      <c r="CD2043">
        <v>0.1</v>
      </c>
      <c r="CE2043">
        <v>57132</v>
      </c>
      <c r="CF2043">
        <v>0.10000000000000002</v>
      </c>
      <c r="CG2043">
        <v>5713.2000000000007</v>
      </c>
      <c r="CH2043">
        <v>51418.8</v>
      </c>
      <c r="CI2043">
        <v>514188</v>
      </c>
      <c r="CJ2043">
        <v>565606.80000000005</v>
      </c>
      <c r="CK2043">
        <v>3927.8250000000003</v>
      </c>
    </row>
    <row r="2044" spans="62:89" x14ac:dyDescent="0.25">
      <c r="BJ2044" s="1" t="s">
        <v>4208</v>
      </c>
      <c r="BK2044" s="1" t="s">
        <v>4209</v>
      </c>
      <c r="BL2044" s="1" t="str">
        <f>VLOOKUP(BK2044,INVENTARIOHABITTA[#All],8,FALSE)</f>
        <v>PREMIUM AA</v>
      </c>
      <c r="BO2044" s="1" t="s">
        <v>5186</v>
      </c>
      <c r="BP2044" s="1" t="s">
        <v>9618</v>
      </c>
      <c r="BQ2044" s="1" t="s">
        <v>7638</v>
      </c>
      <c r="BR2044" s="1" t="s">
        <v>9549</v>
      </c>
      <c r="BS2044" s="1" t="s">
        <v>27</v>
      </c>
      <c r="BT2044">
        <v>66</v>
      </c>
      <c r="BU2044" s="1" t="s">
        <v>7</v>
      </c>
      <c r="BV2044" s="1" t="s">
        <v>1961</v>
      </c>
      <c r="BW2044">
        <v>128</v>
      </c>
      <c r="BX2044" s="1" t="s">
        <v>30</v>
      </c>
      <c r="BY2044">
        <v>5040</v>
      </c>
      <c r="BZ2044">
        <v>645120</v>
      </c>
      <c r="CA2044">
        <v>0.25</v>
      </c>
      <c r="CB2044">
        <v>3780</v>
      </c>
      <c r="CC2044">
        <v>483840</v>
      </c>
      <c r="CD2044">
        <v>0.1</v>
      </c>
      <c r="CE2044">
        <v>48384</v>
      </c>
      <c r="CF2044">
        <v>0.1</v>
      </c>
      <c r="CG2044">
        <v>4838.4000000000005</v>
      </c>
      <c r="CH2044">
        <v>43545.599999999999</v>
      </c>
      <c r="CI2044">
        <v>435456</v>
      </c>
      <c r="CJ2044">
        <v>479001.59999999998</v>
      </c>
      <c r="CK2044">
        <v>3742.2</v>
      </c>
    </row>
    <row r="2045" spans="62:89" x14ac:dyDescent="0.25">
      <c r="BJ2045" s="1" t="s">
        <v>4210</v>
      </c>
      <c r="BK2045" s="1" t="s">
        <v>4211</v>
      </c>
      <c r="BL2045" s="1" t="str">
        <f>VLOOKUP(BK2045,INVENTARIOHABITTA[#All],8,FALSE)</f>
        <v>PREMIUM AA</v>
      </c>
      <c r="BO2045" s="1" t="s">
        <v>5188</v>
      </c>
      <c r="BP2045" s="1" t="s">
        <v>9619</v>
      </c>
      <c r="BQ2045" s="1" t="s">
        <v>7638</v>
      </c>
      <c r="BR2045" s="1" t="s">
        <v>9549</v>
      </c>
      <c r="BS2045" s="1" t="s">
        <v>27</v>
      </c>
      <c r="BT2045">
        <v>67</v>
      </c>
      <c r="BU2045" s="1" t="s">
        <v>7</v>
      </c>
      <c r="BV2045" s="1" t="s">
        <v>1961</v>
      </c>
      <c r="BW2045">
        <v>128</v>
      </c>
      <c r="BX2045" s="1" t="s">
        <v>30</v>
      </c>
      <c r="BY2045">
        <v>5040</v>
      </c>
      <c r="BZ2045">
        <v>645120</v>
      </c>
      <c r="CA2045">
        <v>0.25</v>
      </c>
      <c r="CB2045">
        <v>3780</v>
      </c>
      <c r="CC2045">
        <v>483840</v>
      </c>
      <c r="CD2045">
        <v>0.1</v>
      </c>
      <c r="CE2045">
        <v>48384</v>
      </c>
      <c r="CF2045">
        <v>0.1</v>
      </c>
      <c r="CG2045">
        <v>4838.4000000000005</v>
      </c>
      <c r="CH2045">
        <v>43545.599999999999</v>
      </c>
      <c r="CI2045">
        <v>435456</v>
      </c>
      <c r="CJ2045">
        <v>479001.59999999998</v>
      </c>
      <c r="CK2045">
        <v>3742.2</v>
      </c>
    </row>
    <row r="2046" spans="62:89" x14ac:dyDescent="0.25">
      <c r="BJ2046" s="1" t="s">
        <v>4212</v>
      </c>
      <c r="BK2046" s="1" t="s">
        <v>4213</v>
      </c>
      <c r="BL2046" s="1" t="str">
        <f>VLOOKUP(BK2046,INVENTARIOHABITTA[#All],8,FALSE)</f>
        <v>PREMIUM AA</v>
      </c>
      <c r="BO2046" s="1" t="s">
        <v>5190</v>
      </c>
      <c r="BP2046" s="1" t="s">
        <v>9620</v>
      </c>
      <c r="BQ2046" s="1" t="s">
        <v>7638</v>
      </c>
      <c r="BR2046" s="1" t="s">
        <v>9549</v>
      </c>
      <c r="BS2046" s="1" t="s">
        <v>27</v>
      </c>
      <c r="BT2046">
        <v>68</v>
      </c>
      <c r="BU2046" s="1" t="s">
        <v>7</v>
      </c>
      <c r="BV2046" s="1" t="s">
        <v>1961</v>
      </c>
      <c r="BW2046">
        <v>128</v>
      </c>
      <c r="BX2046" s="1" t="s">
        <v>8496</v>
      </c>
      <c r="BY2046">
        <v>5040</v>
      </c>
      <c r="BZ2046">
        <v>645120</v>
      </c>
      <c r="CA2046">
        <v>0.23</v>
      </c>
      <c r="CB2046">
        <v>3880.8</v>
      </c>
      <c r="CC2046">
        <v>496742.40000000002</v>
      </c>
      <c r="CD2046">
        <v>0.1</v>
      </c>
      <c r="CE2046">
        <v>49674.240000000005</v>
      </c>
      <c r="CF2046">
        <v>0.19</v>
      </c>
      <c r="CG2046">
        <v>9438.1056000000008</v>
      </c>
      <c r="CH2046">
        <v>40236.134400000003</v>
      </c>
      <c r="CI2046">
        <v>447068.16000000003</v>
      </c>
      <c r="CJ2046">
        <v>487304.29440000001</v>
      </c>
      <c r="CK2046">
        <v>3807.0648000000001</v>
      </c>
    </row>
    <row r="2047" spans="62:89" x14ac:dyDescent="0.25">
      <c r="BJ2047" s="1" t="s">
        <v>4214</v>
      </c>
      <c r="BK2047" s="1" t="s">
        <v>4215</v>
      </c>
      <c r="BL2047" s="1" t="str">
        <f>VLOOKUP(BK2047,INVENTARIOHABITTA[#All],8,FALSE)</f>
        <v>PREMIUM AA</v>
      </c>
      <c r="BO2047" s="1" t="s">
        <v>5192</v>
      </c>
      <c r="BP2047" s="1" t="s">
        <v>9621</v>
      </c>
      <c r="BQ2047" s="1" t="s">
        <v>7638</v>
      </c>
      <c r="BR2047" s="1" t="s">
        <v>9549</v>
      </c>
      <c r="BS2047" s="1" t="s">
        <v>27</v>
      </c>
      <c r="BT2047">
        <v>69</v>
      </c>
      <c r="BU2047" s="1" t="s">
        <v>7</v>
      </c>
      <c r="BV2047" s="1" t="s">
        <v>1961</v>
      </c>
      <c r="BW2047">
        <v>128</v>
      </c>
      <c r="BX2047" s="1" t="s">
        <v>8496</v>
      </c>
      <c r="BY2047">
        <v>5040</v>
      </c>
      <c r="BZ2047">
        <v>645120</v>
      </c>
      <c r="CA2047">
        <v>0.25</v>
      </c>
      <c r="CB2047">
        <v>3780</v>
      </c>
      <c r="CC2047">
        <v>483840</v>
      </c>
      <c r="CD2047">
        <v>0.1</v>
      </c>
      <c r="CE2047">
        <v>48384</v>
      </c>
      <c r="CF2047">
        <v>0.1</v>
      </c>
      <c r="CG2047">
        <v>4838.4000000000005</v>
      </c>
      <c r="CH2047">
        <v>43545.599999999999</v>
      </c>
      <c r="CI2047">
        <v>435456</v>
      </c>
      <c r="CJ2047">
        <v>479001.59999999998</v>
      </c>
      <c r="CK2047">
        <v>3742.2</v>
      </c>
    </row>
    <row r="2048" spans="62:89" x14ac:dyDescent="0.25">
      <c r="BJ2048" s="1" t="s">
        <v>4216</v>
      </c>
      <c r="BK2048" s="1" t="s">
        <v>4217</v>
      </c>
      <c r="BL2048" s="1" t="str">
        <f>VLOOKUP(BK2048,INVENTARIOHABITTA[#All],8,FALSE)</f>
        <v>PREMIUM AA</v>
      </c>
      <c r="BO2048" s="1" t="s">
        <v>5194</v>
      </c>
      <c r="BP2048" s="1" t="s">
        <v>9622</v>
      </c>
      <c r="BQ2048" s="1" t="s">
        <v>7638</v>
      </c>
      <c r="BR2048" s="1" t="s">
        <v>9549</v>
      </c>
      <c r="BS2048" s="1" t="s">
        <v>27</v>
      </c>
      <c r="BT2048">
        <v>70</v>
      </c>
      <c r="BU2048" s="1" t="s">
        <v>7</v>
      </c>
      <c r="BV2048" s="1" t="s">
        <v>146</v>
      </c>
      <c r="BW2048">
        <v>154.65</v>
      </c>
      <c r="BX2048" s="1" t="s">
        <v>8496</v>
      </c>
      <c r="BY2048">
        <v>5290</v>
      </c>
      <c r="BZ2048">
        <v>818098.5</v>
      </c>
      <c r="CA2048">
        <v>0.25</v>
      </c>
      <c r="CB2048">
        <v>3967.5</v>
      </c>
      <c r="CC2048">
        <v>613573.875</v>
      </c>
      <c r="CD2048">
        <v>0.1</v>
      </c>
      <c r="CE2048">
        <v>61357.387500000004</v>
      </c>
      <c r="CF2048">
        <v>0.1</v>
      </c>
      <c r="CG2048">
        <v>6135.7387500000004</v>
      </c>
      <c r="CH2048">
        <v>55221.648750000008</v>
      </c>
      <c r="CI2048">
        <v>552216.48750000005</v>
      </c>
      <c r="CJ2048">
        <v>607438.1362500001</v>
      </c>
      <c r="CK2048">
        <v>3927.8250000000003</v>
      </c>
    </row>
    <row r="2049" spans="62:89" x14ac:dyDescent="0.25">
      <c r="BJ2049" s="1" t="s">
        <v>4218</v>
      </c>
      <c r="BK2049" s="1" t="s">
        <v>4219</v>
      </c>
      <c r="BL2049" s="1" t="str">
        <f>VLOOKUP(BK2049,INVENTARIOHABITTA[#All],8,FALSE)</f>
        <v>PREMIUM AA</v>
      </c>
      <c r="BO2049" s="1" t="s">
        <v>5196</v>
      </c>
      <c r="BP2049" s="1" t="s">
        <v>9623</v>
      </c>
      <c r="BQ2049" s="1" t="s">
        <v>7638</v>
      </c>
      <c r="BR2049" s="1" t="s">
        <v>9549</v>
      </c>
      <c r="BS2049" s="1" t="s">
        <v>27</v>
      </c>
      <c r="BT2049">
        <v>71</v>
      </c>
      <c r="BU2049" s="1" t="s">
        <v>7</v>
      </c>
      <c r="BV2049" s="1" t="s">
        <v>146</v>
      </c>
      <c r="BW2049">
        <v>168.7</v>
      </c>
      <c r="BX2049" s="1" t="s">
        <v>8496</v>
      </c>
      <c r="BY2049">
        <v>5290</v>
      </c>
      <c r="BZ2049">
        <v>892422.99999999988</v>
      </c>
      <c r="CA2049">
        <v>0.25</v>
      </c>
      <c r="CB2049">
        <v>3967.5</v>
      </c>
      <c r="CC2049">
        <v>669317.25</v>
      </c>
      <c r="CD2049">
        <v>0.1</v>
      </c>
      <c r="CE2049">
        <v>66931.725000000006</v>
      </c>
      <c r="CF2049">
        <v>0</v>
      </c>
      <c r="CG2049">
        <v>0</v>
      </c>
      <c r="CH2049">
        <v>66931.725000000006</v>
      </c>
      <c r="CI2049">
        <v>602385.52500000002</v>
      </c>
      <c r="CJ2049">
        <v>669317.25</v>
      </c>
      <c r="CK2049">
        <v>3967.5000000000005</v>
      </c>
    </row>
    <row r="2050" spans="62:89" x14ac:dyDescent="0.25">
      <c r="BJ2050" s="1" t="s">
        <v>4220</v>
      </c>
      <c r="BK2050" s="1" t="s">
        <v>4221</v>
      </c>
      <c r="BL2050" s="1" t="str">
        <f>VLOOKUP(BK2050,INVENTARIOHABITTA[#All],8,FALSE)</f>
        <v>PREMIUM AA</v>
      </c>
      <c r="BO2050" s="1" t="s">
        <v>5198</v>
      </c>
      <c r="BP2050" s="1" t="s">
        <v>9624</v>
      </c>
      <c r="BQ2050" s="1" t="s">
        <v>7638</v>
      </c>
      <c r="BR2050" s="1" t="s">
        <v>9549</v>
      </c>
      <c r="BS2050" s="1" t="s">
        <v>27</v>
      </c>
      <c r="BT2050">
        <v>72</v>
      </c>
      <c r="BU2050" s="1" t="s">
        <v>7</v>
      </c>
      <c r="BV2050" s="1" t="s">
        <v>1961</v>
      </c>
      <c r="BW2050">
        <v>144</v>
      </c>
      <c r="BX2050" s="1" t="s">
        <v>8496</v>
      </c>
      <c r="BY2050">
        <v>5040</v>
      </c>
      <c r="BZ2050">
        <v>725760</v>
      </c>
      <c r="CA2050">
        <v>0.3</v>
      </c>
      <c r="CB2050">
        <v>3528</v>
      </c>
      <c r="CC2050">
        <v>508032</v>
      </c>
      <c r="CD2050">
        <v>0.1</v>
      </c>
      <c r="CE2050">
        <v>50803.200000000004</v>
      </c>
      <c r="CF2050">
        <v>0.1</v>
      </c>
      <c r="CG2050">
        <v>5080.3200000000006</v>
      </c>
      <c r="CH2050">
        <v>45722.880000000005</v>
      </c>
      <c r="CI2050">
        <v>457228.79999999999</v>
      </c>
      <c r="CJ2050">
        <v>502951.67999999999</v>
      </c>
      <c r="CK2050">
        <v>3492.72</v>
      </c>
    </row>
    <row r="2051" spans="62:89" x14ac:dyDescent="0.25">
      <c r="BJ2051" s="1" t="s">
        <v>4222</v>
      </c>
      <c r="BK2051" s="1" t="s">
        <v>4223</v>
      </c>
      <c r="BL2051" s="1" t="str">
        <f>VLOOKUP(BK2051,INVENTARIOHABITTA[#All],8,FALSE)</f>
        <v>PREMIUM AA</v>
      </c>
      <c r="BP2051" s="1" t="s">
        <v>9625</v>
      </c>
      <c r="BQ2051" s="1" t="s">
        <v>7638</v>
      </c>
      <c r="BR2051" s="1" t="s">
        <v>9549</v>
      </c>
      <c r="BS2051" s="1" t="s">
        <v>27</v>
      </c>
      <c r="BT2051">
        <v>73</v>
      </c>
      <c r="BU2051" s="1" t="s">
        <v>7</v>
      </c>
      <c r="BV2051" s="1" t="s">
        <v>1961</v>
      </c>
      <c r="BW2051">
        <v>128</v>
      </c>
      <c r="BX2051" s="1" t="s">
        <v>7642</v>
      </c>
      <c r="BY2051">
        <v>5770.3</v>
      </c>
      <c r="BZ2051">
        <v>738598.40000000002</v>
      </c>
      <c r="CA2051">
        <v>0.3</v>
      </c>
      <c r="CB2051">
        <v>4039.21</v>
      </c>
      <c r="CC2051">
        <v>517018.88</v>
      </c>
      <c r="CD2051">
        <v>0.1</v>
      </c>
      <c r="CE2051">
        <v>51701.888000000006</v>
      </c>
      <c r="CF2051">
        <v>0.1</v>
      </c>
      <c r="CG2051">
        <v>5170.1888000000008</v>
      </c>
      <c r="CH2051">
        <v>46531.699200000003</v>
      </c>
      <c r="CI2051">
        <v>465316.99199999997</v>
      </c>
      <c r="CJ2051">
        <v>511848.6912</v>
      </c>
      <c r="CK2051">
        <v>3998.8179</v>
      </c>
    </row>
    <row r="2052" spans="62:89" x14ac:dyDescent="0.25">
      <c r="BJ2052" s="1" t="s">
        <v>4224</v>
      </c>
      <c r="BK2052" s="1" t="s">
        <v>4225</v>
      </c>
      <c r="BL2052" s="1" t="str">
        <f>VLOOKUP(BK2052,INVENTARIOHABITTA[#All],8,FALSE)</f>
        <v>PREMIUM AA</v>
      </c>
      <c r="BO2052" s="1" t="s">
        <v>5200</v>
      </c>
      <c r="BP2052" s="1" t="s">
        <v>9626</v>
      </c>
      <c r="BQ2052" s="1" t="s">
        <v>7638</v>
      </c>
      <c r="BR2052" s="1" t="s">
        <v>9549</v>
      </c>
      <c r="BS2052" s="1" t="s">
        <v>27</v>
      </c>
      <c r="BT2052" t="s">
        <v>9303</v>
      </c>
      <c r="BU2052" s="1" t="s">
        <v>7</v>
      </c>
      <c r="BV2052" s="1" t="s">
        <v>1961</v>
      </c>
      <c r="BW2052">
        <v>128</v>
      </c>
      <c r="BX2052" s="1" t="s">
        <v>7642</v>
      </c>
      <c r="BY2052">
        <v>5770.3</v>
      </c>
      <c r="BZ2052">
        <v>738598.40000000002</v>
      </c>
      <c r="CA2052">
        <v>0.3</v>
      </c>
      <c r="CB2052">
        <v>4039.21</v>
      </c>
      <c r="CC2052">
        <v>517018.88</v>
      </c>
      <c r="CD2052">
        <v>0.1</v>
      </c>
      <c r="CE2052">
        <v>51701.888000000006</v>
      </c>
      <c r="CF2052">
        <v>0.1</v>
      </c>
      <c r="CG2052">
        <v>5170.1888000000008</v>
      </c>
      <c r="CH2052">
        <v>46531.699200000003</v>
      </c>
      <c r="CI2052">
        <v>465316.99199999997</v>
      </c>
      <c r="CJ2052">
        <v>511848.6912</v>
      </c>
      <c r="CK2052">
        <v>3998.8179</v>
      </c>
    </row>
    <row r="2053" spans="62:89" x14ac:dyDescent="0.25">
      <c r="BJ2053" s="1" t="s">
        <v>4226</v>
      </c>
      <c r="BK2053" s="1" t="s">
        <v>4227</v>
      </c>
      <c r="BL2053" s="1" t="str">
        <f>VLOOKUP(BK2053,INVENTARIOHABITTA[#All],8,FALSE)</f>
        <v>PREMIUM AA</v>
      </c>
      <c r="BP2053" s="1" t="s">
        <v>9625</v>
      </c>
      <c r="BQ2053" s="1" t="s">
        <v>7638</v>
      </c>
      <c r="BR2053" s="1" t="s">
        <v>9549</v>
      </c>
      <c r="BS2053" s="1" t="s">
        <v>27</v>
      </c>
      <c r="BT2053">
        <v>73</v>
      </c>
      <c r="BU2053" s="1" t="s">
        <v>7</v>
      </c>
      <c r="BV2053" s="1" t="s">
        <v>1961</v>
      </c>
      <c r="BW2053">
        <v>128</v>
      </c>
      <c r="BX2053" s="1" t="s">
        <v>8496</v>
      </c>
      <c r="BY2053">
        <v>5040</v>
      </c>
      <c r="BZ2053">
        <v>645120</v>
      </c>
      <c r="CA2053">
        <v>0.2</v>
      </c>
      <c r="CB2053">
        <v>4032</v>
      </c>
      <c r="CC2053">
        <v>516096</v>
      </c>
      <c r="CD2053">
        <v>0.1</v>
      </c>
      <c r="CE2053">
        <v>51609.600000000006</v>
      </c>
      <c r="CF2053">
        <v>0</v>
      </c>
      <c r="CG2053">
        <v>0</v>
      </c>
      <c r="CH2053">
        <v>51609.600000000006</v>
      </c>
      <c r="CI2053">
        <v>464486.40000000002</v>
      </c>
      <c r="CJ2053">
        <v>516096</v>
      </c>
      <c r="CK2053">
        <v>4032</v>
      </c>
    </row>
    <row r="2054" spans="62:89" x14ac:dyDescent="0.25">
      <c r="BJ2054" s="1" t="s">
        <v>4228</v>
      </c>
      <c r="BK2054" s="1" t="s">
        <v>4229</v>
      </c>
      <c r="BL2054" s="1" t="str">
        <f>VLOOKUP(BK2054,INVENTARIOHABITTA[#All],8,FALSE)</f>
        <v>PREMIUM AA</v>
      </c>
      <c r="BO2054" s="1" t="s">
        <v>5202</v>
      </c>
      <c r="BP2054" s="1" t="s">
        <v>9627</v>
      </c>
      <c r="BQ2054" s="1" t="s">
        <v>7638</v>
      </c>
      <c r="BR2054" s="1" t="s">
        <v>9549</v>
      </c>
      <c r="BS2054" s="1" t="s">
        <v>27</v>
      </c>
      <c r="BT2054">
        <v>74</v>
      </c>
      <c r="BU2054" s="1" t="s">
        <v>7</v>
      </c>
      <c r="BV2054" s="1" t="s">
        <v>1961</v>
      </c>
      <c r="BW2054">
        <v>128</v>
      </c>
      <c r="BX2054" s="1" t="s">
        <v>8496</v>
      </c>
      <c r="BY2054">
        <v>5040</v>
      </c>
      <c r="BZ2054">
        <v>645120</v>
      </c>
      <c r="CA2054">
        <v>0.23</v>
      </c>
      <c r="CB2054">
        <v>3880.8</v>
      </c>
      <c r="CC2054">
        <v>496742.40000000002</v>
      </c>
      <c r="CD2054">
        <v>0.1</v>
      </c>
      <c r="CE2054">
        <v>49674.240000000005</v>
      </c>
      <c r="CF2054">
        <v>0.1</v>
      </c>
      <c r="CG2054">
        <v>4967.4240000000009</v>
      </c>
      <c r="CH2054">
        <v>44706.816000000006</v>
      </c>
      <c r="CI2054">
        <v>447068.16000000003</v>
      </c>
      <c r="CJ2054">
        <v>491774.97600000002</v>
      </c>
      <c r="CK2054">
        <v>3841.9920000000002</v>
      </c>
    </row>
    <row r="2055" spans="62:89" x14ac:dyDescent="0.25">
      <c r="BJ2055" s="1" t="s">
        <v>4230</v>
      </c>
      <c r="BK2055" s="1" t="s">
        <v>4231</v>
      </c>
      <c r="BL2055" s="1" t="str">
        <f>VLOOKUP(BK2055,INVENTARIOHABITTA[#All],8,FALSE)</f>
        <v>PREMIUM AA</v>
      </c>
      <c r="BO2055" s="1" t="s">
        <v>5204</v>
      </c>
      <c r="BP2055" s="1" t="s">
        <v>9628</v>
      </c>
      <c r="BQ2055" s="1" t="s">
        <v>7638</v>
      </c>
      <c r="BR2055" s="1" t="s">
        <v>9549</v>
      </c>
      <c r="BS2055" s="1" t="s">
        <v>27</v>
      </c>
      <c r="BT2055">
        <v>75</v>
      </c>
      <c r="BU2055" s="1" t="s">
        <v>7</v>
      </c>
      <c r="BV2055" s="1" t="s">
        <v>1961</v>
      </c>
      <c r="BW2055">
        <v>128</v>
      </c>
      <c r="BX2055" s="1" t="s">
        <v>8496</v>
      </c>
      <c r="BY2055">
        <v>5040</v>
      </c>
      <c r="BZ2055">
        <v>645120</v>
      </c>
      <c r="CA2055">
        <v>0.23</v>
      </c>
      <c r="CB2055">
        <v>3880.8</v>
      </c>
      <c r="CC2055">
        <v>496742.40000000002</v>
      </c>
      <c r="CD2055">
        <v>0.1</v>
      </c>
      <c r="CE2055">
        <v>49674.240000000005</v>
      </c>
      <c r="CF2055">
        <v>0.1</v>
      </c>
      <c r="CG2055">
        <v>4967.4240000000009</v>
      </c>
      <c r="CH2055">
        <v>44706.816000000006</v>
      </c>
      <c r="CI2055">
        <v>447068.16000000003</v>
      </c>
      <c r="CJ2055">
        <v>491774.97600000002</v>
      </c>
      <c r="CK2055">
        <v>3841.9920000000002</v>
      </c>
    </row>
    <row r="2056" spans="62:89" x14ac:dyDescent="0.25">
      <c r="BJ2056" s="1" t="s">
        <v>4232</v>
      </c>
      <c r="BK2056" s="1" t="s">
        <v>4233</v>
      </c>
      <c r="BL2056" s="1" t="str">
        <f>VLOOKUP(BK2056,INVENTARIOHABITTA[#All],8,FALSE)</f>
        <v>PREMIUM AA</v>
      </c>
      <c r="BP2056" s="1" t="s">
        <v>9629</v>
      </c>
      <c r="BQ2056" s="1" t="s">
        <v>7638</v>
      </c>
      <c r="BR2056" s="1" t="s">
        <v>9549</v>
      </c>
      <c r="BS2056" s="1" t="s">
        <v>27</v>
      </c>
      <c r="BT2056">
        <v>76</v>
      </c>
      <c r="BU2056" s="1" t="s">
        <v>7</v>
      </c>
      <c r="BV2056" s="1" t="s">
        <v>146</v>
      </c>
      <c r="BW2056">
        <v>144</v>
      </c>
      <c r="BX2056" s="1" t="s">
        <v>8496</v>
      </c>
      <c r="BY2056">
        <v>5290</v>
      </c>
      <c r="BZ2056">
        <v>761760</v>
      </c>
      <c r="CA2056">
        <v>0.25</v>
      </c>
      <c r="CB2056">
        <v>3967.5</v>
      </c>
      <c r="CC2056">
        <v>571320</v>
      </c>
      <c r="CD2056">
        <v>0.1</v>
      </c>
      <c r="CE2056">
        <v>57132</v>
      </c>
      <c r="CF2056">
        <v>0.10000000000000002</v>
      </c>
      <c r="CG2056">
        <v>5713.2000000000007</v>
      </c>
      <c r="CH2056">
        <v>51418.8</v>
      </c>
      <c r="CI2056">
        <v>514188</v>
      </c>
      <c r="CJ2056">
        <v>565606.80000000005</v>
      </c>
      <c r="CK2056">
        <v>3927.8250000000003</v>
      </c>
    </row>
    <row r="2057" spans="62:89" x14ac:dyDescent="0.25">
      <c r="BJ2057" s="1" t="s">
        <v>4234</v>
      </c>
      <c r="BK2057" s="1" t="s">
        <v>4235</v>
      </c>
      <c r="BL2057" s="1" t="str">
        <f>VLOOKUP(BK2057,INVENTARIOHABITTA[#All],8,FALSE)</f>
        <v>PREMIUM AA</v>
      </c>
      <c r="BO2057" s="1" t="s">
        <v>5206</v>
      </c>
      <c r="BP2057" s="1" t="s">
        <v>9629</v>
      </c>
      <c r="BQ2057" s="1" t="s">
        <v>7638</v>
      </c>
      <c r="BR2057" s="1" t="s">
        <v>9549</v>
      </c>
      <c r="BS2057" s="1" t="s">
        <v>27</v>
      </c>
      <c r="BT2057">
        <v>76</v>
      </c>
      <c r="BU2057" s="1" t="s">
        <v>7</v>
      </c>
      <c r="BV2057" s="1" t="s">
        <v>146</v>
      </c>
      <c r="BW2057">
        <v>144</v>
      </c>
      <c r="BX2057" s="1" t="s">
        <v>8496</v>
      </c>
      <c r="BY2057">
        <v>5290</v>
      </c>
      <c r="BZ2057">
        <v>761760</v>
      </c>
      <c r="CA2057">
        <v>0.25</v>
      </c>
      <c r="CB2057">
        <v>3967.5</v>
      </c>
      <c r="CC2057">
        <v>571320</v>
      </c>
      <c r="CD2057">
        <v>0.1</v>
      </c>
      <c r="CE2057">
        <v>57132</v>
      </c>
      <c r="CF2057">
        <v>0.10000000000000002</v>
      </c>
      <c r="CG2057">
        <v>5713.2000000000007</v>
      </c>
      <c r="CH2057">
        <v>51418.8</v>
      </c>
      <c r="CI2057">
        <v>514188</v>
      </c>
      <c r="CJ2057">
        <v>565606.80000000005</v>
      </c>
      <c r="CK2057">
        <v>3927.8250000000003</v>
      </c>
    </row>
    <row r="2058" spans="62:89" x14ac:dyDescent="0.25">
      <c r="BJ2058" s="1" t="s">
        <v>4236</v>
      </c>
      <c r="BK2058" s="1" t="s">
        <v>4237</v>
      </c>
      <c r="BL2058" s="1" t="str">
        <f>VLOOKUP(BK2058,INVENTARIOHABITTA[#All],8,FALSE)</f>
        <v>PREMIUM AA</v>
      </c>
      <c r="BO2058" s="1" t="s">
        <v>5208</v>
      </c>
      <c r="BP2058" s="1" t="s">
        <v>9630</v>
      </c>
      <c r="BQ2058" s="1" t="s">
        <v>7638</v>
      </c>
      <c r="BR2058" s="1" t="s">
        <v>9549</v>
      </c>
      <c r="BS2058" s="1" t="s">
        <v>27</v>
      </c>
      <c r="BT2058">
        <v>77</v>
      </c>
      <c r="BU2058" s="1" t="s">
        <v>7</v>
      </c>
      <c r="BV2058" s="1" t="s">
        <v>146</v>
      </c>
      <c r="BW2058">
        <v>144</v>
      </c>
      <c r="BX2058" s="1" t="s">
        <v>8496</v>
      </c>
      <c r="BY2058">
        <v>5290</v>
      </c>
      <c r="BZ2058">
        <v>761760</v>
      </c>
      <c r="CA2058">
        <v>0.23</v>
      </c>
      <c r="CB2058">
        <v>4073.3</v>
      </c>
      <c r="CC2058">
        <v>586555.20000000007</v>
      </c>
      <c r="CD2058">
        <v>0.1</v>
      </c>
      <c r="CE2058">
        <v>58655.520000000011</v>
      </c>
      <c r="CF2058">
        <v>0.1</v>
      </c>
      <c r="CG2058">
        <v>5865.5520000000015</v>
      </c>
      <c r="CH2058">
        <v>52789.968000000008</v>
      </c>
      <c r="CI2058">
        <v>527899.68000000005</v>
      </c>
      <c r="CJ2058">
        <v>580689.64800000004</v>
      </c>
      <c r="CK2058">
        <v>4032.5670000000005</v>
      </c>
    </row>
    <row r="2059" spans="62:89" x14ac:dyDescent="0.25">
      <c r="BJ2059" s="1" t="s">
        <v>4238</v>
      </c>
      <c r="BK2059" s="1" t="s">
        <v>4239</v>
      </c>
      <c r="BL2059" s="1" t="str">
        <f>VLOOKUP(BK2059,INVENTARIOHABITTA[#All],8,FALSE)</f>
        <v>PREMIUM AA</v>
      </c>
      <c r="BO2059" s="1" t="s">
        <v>5210</v>
      </c>
      <c r="BP2059" s="1" t="s">
        <v>9631</v>
      </c>
      <c r="BQ2059" s="1" t="s">
        <v>7638</v>
      </c>
      <c r="BR2059" s="1" t="s">
        <v>9549</v>
      </c>
      <c r="BS2059" s="1" t="s">
        <v>27</v>
      </c>
      <c r="BT2059">
        <v>78</v>
      </c>
      <c r="BU2059" s="1" t="s">
        <v>7</v>
      </c>
      <c r="BV2059" s="1" t="s">
        <v>1961</v>
      </c>
      <c r="BW2059">
        <v>144</v>
      </c>
      <c r="BX2059" s="1" t="s">
        <v>8496</v>
      </c>
      <c r="BY2059">
        <v>5040</v>
      </c>
      <c r="BZ2059">
        <v>725760</v>
      </c>
      <c r="CA2059">
        <v>0.23</v>
      </c>
      <c r="CB2059">
        <v>3880.8</v>
      </c>
      <c r="CC2059">
        <v>558835.20000000007</v>
      </c>
      <c r="CD2059">
        <v>0.1</v>
      </c>
      <c r="CE2059">
        <v>55883.520000000011</v>
      </c>
      <c r="CF2059">
        <v>0.19</v>
      </c>
      <c r="CG2059">
        <v>10617.868800000002</v>
      </c>
      <c r="CH2059">
        <v>45265.651200000008</v>
      </c>
      <c r="CI2059">
        <v>502951.68000000005</v>
      </c>
      <c r="CJ2059">
        <v>548217.33120000002</v>
      </c>
      <c r="CK2059">
        <v>3807.0648000000001</v>
      </c>
    </row>
    <row r="2060" spans="62:89" x14ac:dyDescent="0.25">
      <c r="BJ2060" s="1" t="s">
        <v>4240</v>
      </c>
      <c r="BK2060" s="1" t="s">
        <v>4241</v>
      </c>
      <c r="BL2060" s="1" t="str">
        <f>VLOOKUP(BK2060,INVENTARIOHABITTA[#All],8,FALSE)</f>
        <v>PREMIUM A</v>
      </c>
      <c r="BO2060" s="1" t="s">
        <v>5212</v>
      </c>
      <c r="BP2060" s="1" t="s">
        <v>9632</v>
      </c>
      <c r="BQ2060" s="1" t="s">
        <v>7638</v>
      </c>
      <c r="BR2060" s="1" t="s">
        <v>9549</v>
      </c>
      <c r="BS2060" s="1" t="s">
        <v>27</v>
      </c>
      <c r="BT2060">
        <v>79</v>
      </c>
      <c r="BU2060" s="1" t="s">
        <v>7</v>
      </c>
      <c r="BV2060" s="1" t="s">
        <v>1961</v>
      </c>
      <c r="BW2060">
        <v>128</v>
      </c>
      <c r="BX2060" s="1" t="s">
        <v>8496</v>
      </c>
      <c r="BY2060">
        <v>5040</v>
      </c>
      <c r="BZ2060">
        <v>645120</v>
      </c>
      <c r="CA2060">
        <v>0.23</v>
      </c>
      <c r="CB2060">
        <v>3880.8</v>
      </c>
      <c r="CC2060">
        <v>496742.40000000002</v>
      </c>
      <c r="CD2060">
        <v>0.1</v>
      </c>
      <c r="CE2060">
        <v>49674.240000000005</v>
      </c>
      <c r="CF2060">
        <v>0.1</v>
      </c>
      <c r="CG2060">
        <v>4967.4240000000009</v>
      </c>
      <c r="CH2060">
        <v>44706.816000000006</v>
      </c>
      <c r="CI2060">
        <v>447068.16000000003</v>
      </c>
      <c r="CJ2060">
        <v>491774.97600000002</v>
      </c>
      <c r="CK2060">
        <v>3841.9920000000002</v>
      </c>
    </row>
    <row r="2061" spans="62:89" x14ac:dyDescent="0.25">
      <c r="BJ2061" s="1" t="s">
        <v>4242</v>
      </c>
      <c r="BK2061" s="1" t="s">
        <v>4243</v>
      </c>
      <c r="BL2061" s="1" t="str">
        <f>VLOOKUP(BK2061,INVENTARIOHABITTA[#All],8,FALSE)</f>
        <v xml:space="preserve">ESTANDAR A </v>
      </c>
      <c r="BO2061" s="1" t="s">
        <v>5214</v>
      </c>
      <c r="BP2061" s="1" t="s">
        <v>9633</v>
      </c>
      <c r="BQ2061" s="1" t="s">
        <v>7638</v>
      </c>
      <c r="BR2061" s="1" t="s">
        <v>9549</v>
      </c>
      <c r="BS2061" s="1" t="s">
        <v>27</v>
      </c>
      <c r="BT2061">
        <v>80</v>
      </c>
      <c r="BU2061" s="1" t="s">
        <v>7</v>
      </c>
      <c r="BV2061" s="1" t="s">
        <v>1961</v>
      </c>
      <c r="BW2061">
        <v>128</v>
      </c>
      <c r="BX2061" s="1" t="s">
        <v>8496</v>
      </c>
      <c r="BY2061">
        <v>5040</v>
      </c>
      <c r="BZ2061">
        <v>645120</v>
      </c>
      <c r="CA2061">
        <v>0.25</v>
      </c>
      <c r="CB2061">
        <v>3780</v>
      </c>
      <c r="CC2061">
        <v>483840</v>
      </c>
      <c r="CD2061">
        <v>0.26450000000000001</v>
      </c>
      <c r="CE2061">
        <v>127975.68000000001</v>
      </c>
      <c r="CF2061">
        <v>3.780718336483932E-2</v>
      </c>
      <c r="CG2061">
        <v>4838.4000000000005</v>
      </c>
      <c r="CH2061">
        <v>123137.28000000001</v>
      </c>
      <c r="CI2061">
        <v>355864.32000000001</v>
      </c>
      <c r="CJ2061">
        <v>479001.60000000003</v>
      </c>
      <c r="CK2061">
        <v>3742.2000000000003</v>
      </c>
    </row>
    <row r="2062" spans="62:89" x14ac:dyDescent="0.25">
      <c r="BJ2062" s="1" t="s">
        <v>4244</v>
      </c>
      <c r="BK2062" s="1" t="s">
        <v>4245</v>
      </c>
      <c r="BL2062" s="1" t="str">
        <f>VLOOKUP(BK2062,INVENTARIOHABITTA[#All],8,FALSE)</f>
        <v xml:space="preserve">ESTANDAR A </v>
      </c>
      <c r="BO2062" s="1" t="s">
        <v>5216</v>
      </c>
      <c r="BP2062" s="1" t="s">
        <v>9634</v>
      </c>
      <c r="BQ2062" s="1" t="s">
        <v>7638</v>
      </c>
      <c r="BR2062" s="1" t="s">
        <v>9549</v>
      </c>
      <c r="BS2062" s="1" t="s">
        <v>27</v>
      </c>
      <c r="BT2062">
        <v>81</v>
      </c>
      <c r="BU2062" s="1" t="s">
        <v>7</v>
      </c>
      <c r="BV2062" s="1" t="s">
        <v>1961</v>
      </c>
      <c r="BW2062">
        <v>144</v>
      </c>
      <c r="BX2062" s="1" t="s">
        <v>8496</v>
      </c>
      <c r="BY2062">
        <v>5040</v>
      </c>
      <c r="BZ2062">
        <v>725760</v>
      </c>
      <c r="CA2062">
        <v>0.23</v>
      </c>
      <c r="CB2062">
        <v>3880.8</v>
      </c>
      <c r="CC2062">
        <v>558835.20000000007</v>
      </c>
      <c r="CD2062">
        <v>0.1</v>
      </c>
      <c r="CE2062">
        <v>55883.520000000011</v>
      </c>
      <c r="CF2062">
        <v>0.19</v>
      </c>
      <c r="CG2062">
        <v>10617.868800000002</v>
      </c>
      <c r="CH2062">
        <v>45265.651200000008</v>
      </c>
      <c r="CI2062">
        <v>502951.68000000005</v>
      </c>
      <c r="CJ2062">
        <v>548217.33120000002</v>
      </c>
      <c r="CK2062">
        <v>3807.0648000000001</v>
      </c>
    </row>
    <row r="2063" spans="62:89" x14ac:dyDescent="0.25">
      <c r="BJ2063" s="1" t="s">
        <v>4246</v>
      </c>
      <c r="BK2063" s="1" t="s">
        <v>4247</v>
      </c>
      <c r="BL2063" s="1" t="str">
        <f>VLOOKUP(BK2063,INVENTARIOHABITTA[#All],8,FALSE)</f>
        <v xml:space="preserve">ESTANDAR A </v>
      </c>
      <c r="BP2063" s="1" t="s">
        <v>9635</v>
      </c>
      <c r="BQ2063" s="1" t="s">
        <v>7638</v>
      </c>
      <c r="BR2063" s="1" t="s">
        <v>9549</v>
      </c>
      <c r="BS2063" s="1" t="s">
        <v>27</v>
      </c>
      <c r="BT2063">
        <v>82</v>
      </c>
      <c r="BU2063" s="1" t="s">
        <v>7</v>
      </c>
      <c r="BV2063" s="1" t="s">
        <v>146</v>
      </c>
      <c r="BW2063">
        <v>144</v>
      </c>
      <c r="BX2063" s="1" t="s">
        <v>8496</v>
      </c>
      <c r="BY2063">
        <v>5290</v>
      </c>
      <c r="BZ2063">
        <v>761760</v>
      </c>
      <c r="CA2063">
        <v>0.28000000000000003</v>
      </c>
      <c r="CB2063">
        <v>3808.8</v>
      </c>
      <c r="CC2063">
        <v>548467.20000000007</v>
      </c>
      <c r="CD2063">
        <v>0.08</v>
      </c>
      <c r="CE2063">
        <v>43877.376000000004</v>
      </c>
      <c r="CF2063">
        <v>0</v>
      </c>
      <c r="CG2063">
        <v>0</v>
      </c>
      <c r="CH2063">
        <v>43877.376000000004</v>
      </c>
      <c r="CI2063">
        <v>504589.82400000008</v>
      </c>
      <c r="CJ2063">
        <v>548467.20000000007</v>
      </c>
      <c r="CK2063">
        <v>3808.8000000000006</v>
      </c>
    </row>
    <row r="2064" spans="62:89" x14ac:dyDescent="0.25">
      <c r="BJ2064" s="1" t="s">
        <v>4248</v>
      </c>
      <c r="BK2064" s="1" t="s">
        <v>4249</v>
      </c>
      <c r="BL2064" s="1" t="str">
        <f>VLOOKUP(BK2064,INVENTARIOHABITTA[#All],8,FALSE)</f>
        <v xml:space="preserve">ESTANDAR A </v>
      </c>
      <c r="BO2064" s="1" t="s">
        <v>5218</v>
      </c>
      <c r="BP2064" s="1" t="s">
        <v>9636</v>
      </c>
      <c r="BQ2064" s="1" t="s">
        <v>7638</v>
      </c>
      <c r="BR2064" s="1" t="s">
        <v>9549</v>
      </c>
      <c r="BS2064" s="1" t="s">
        <v>27</v>
      </c>
      <c r="BT2064" t="s">
        <v>9296</v>
      </c>
      <c r="BU2064" s="1" t="s">
        <v>7</v>
      </c>
      <c r="BV2064" s="1" t="s">
        <v>146</v>
      </c>
      <c r="BW2064">
        <v>144</v>
      </c>
      <c r="BX2064" s="1" t="s">
        <v>8496</v>
      </c>
      <c r="BY2064">
        <v>5290</v>
      </c>
      <c r="BZ2064">
        <v>761760</v>
      </c>
      <c r="CA2064">
        <v>0.28000000000000003</v>
      </c>
      <c r="CB2064">
        <v>3808.8</v>
      </c>
      <c r="CC2064">
        <v>548467.20000000007</v>
      </c>
      <c r="CD2064">
        <v>0.08</v>
      </c>
      <c r="CE2064">
        <v>43877.376000000004</v>
      </c>
      <c r="CF2064">
        <v>0</v>
      </c>
      <c r="CG2064">
        <v>0</v>
      </c>
      <c r="CH2064">
        <v>43877.376000000004</v>
      </c>
      <c r="CI2064">
        <v>504589.82400000008</v>
      </c>
      <c r="CJ2064">
        <v>548467.20000000007</v>
      </c>
      <c r="CK2064">
        <v>3808.8000000000006</v>
      </c>
    </row>
    <row r="2065" spans="62:89" x14ac:dyDescent="0.25">
      <c r="BJ2065" s="1" t="s">
        <v>4250</v>
      </c>
      <c r="BK2065" s="1" t="s">
        <v>4251</v>
      </c>
      <c r="BL2065" s="1" t="str">
        <f>VLOOKUP(BK2065,INVENTARIOHABITTA[#All],8,FALSE)</f>
        <v xml:space="preserve">ESTANDAR A </v>
      </c>
      <c r="BO2065" s="1" t="s">
        <v>5220</v>
      </c>
      <c r="BP2065" s="1" t="s">
        <v>9637</v>
      </c>
      <c r="BQ2065" s="1" t="s">
        <v>7638</v>
      </c>
      <c r="BR2065" s="1" t="s">
        <v>9549</v>
      </c>
      <c r="BS2065" s="1" t="s">
        <v>27</v>
      </c>
      <c r="BT2065">
        <v>83</v>
      </c>
      <c r="BU2065" s="1" t="s">
        <v>7</v>
      </c>
      <c r="BV2065" s="1" t="s">
        <v>146</v>
      </c>
      <c r="BW2065">
        <v>169</v>
      </c>
      <c r="BX2065" s="1" t="s">
        <v>8496</v>
      </c>
      <c r="BY2065">
        <v>6200</v>
      </c>
      <c r="BZ2065">
        <v>1047800</v>
      </c>
      <c r="CA2065">
        <v>0.3</v>
      </c>
      <c r="CB2065">
        <v>4340</v>
      </c>
      <c r="CC2065">
        <v>733460</v>
      </c>
      <c r="CD2065">
        <v>0.1</v>
      </c>
      <c r="CE2065">
        <v>73346</v>
      </c>
      <c r="CF2065">
        <v>0.1</v>
      </c>
      <c r="CG2065">
        <v>7334.6</v>
      </c>
      <c r="CH2065">
        <v>66011.399999999994</v>
      </c>
      <c r="CI2065">
        <v>660114</v>
      </c>
      <c r="CJ2065">
        <v>726125.4</v>
      </c>
      <c r="CK2065">
        <v>4296.6000000000004</v>
      </c>
    </row>
    <row r="2066" spans="62:89" x14ac:dyDescent="0.25">
      <c r="BJ2066" s="1" t="s">
        <v>4252</v>
      </c>
      <c r="BK2066" s="1" t="s">
        <v>4253</v>
      </c>
      <c r="BL2066" s="1" t="str">
        <f>VLOOKUP(BK2066,INVENTARIOHABITTA[#All],8,FALSE)</f>
        <v xml:space="preserve">ESTANDAR A </v>
      </c>
      <c r="BP2066" s="1" t="s">
        <v>9637</v>
      </c>
      <c r="BQ2066" s="1" t="s">
        <v>7638</v>
      </c>
      <c r="BR2066" s="1" t="s">
        <v>9549</v>
      </c>
      <c r="BS2066" s="1" t="s">
        <v>27</v>
      </c>
      <c r="BT2066">
        <v>83</v>
      </c>
      <c r="BU2066" s="1" t="s">
        <v>7</v>
      </c>
      <c r="BV2066" s="1" t="s">
        <v>146</v>
      </c>
      <c r="BW2066">
        <v>169</v>
      </c>
      <c r="BX2066" s="1" t="s">
        <v>8496</v>
      </c>
      <c r="BY2066">
        <v>5290</v>
      </c>
      <c r="BZ2066">
        <v>894010</v>
      </c>
      <c r="CA2066">
        <v>0.25</v>
      </c>
      <c r="CB2066">
        <v>3967.5</v>
      </c>
      <c r="CC2066">
        <v>670507.5</v>
      </c>
      <c r="CD2066">
        <v>0.1</v>
      </c>
      <c r="CE2066">
        <v>67050.75</v>
      </c>
      <c r="CF2066">
        <v>0.1</v>
      </c>
      <c r="CG2066">
        <v>6705.0750000000007</v>
      </c>
      <c r="CH2066">
        <v>60345.675000000003</v>
      </c>
      <c r="CI2066">
        <v>603456.75</v>
      </c>
      <c r="CJ2066">
        <v>663802.42500000005</v>
      </c>
      <c r="CK2066">
        <v>3967.5</v>
      </c>
    </row>
    <row r="2067" spans="62:89" x14ac:dyDescent="0.25">
      <c r="BJ2067" s="1" t="s">
        <v>4254</v>
      </c>
      <c r="BK2067" s="1" t="s">
        <v>4255</v>
      </c>
      <c r="BL2067" s="1" t="str">
        <f>VLOOKUP(BK2067,INVENTARIOHABITTA[#All],8,FALSE)</f>
        <v xml:space="preserve">ESTANDAR A </v>
      </c>
      <c r="BO2067" s="1" t="s">
        <v>5222</v>
      </c>
      <c r="BP2067" s="1" t="s">
        <v>9638</v>
      </c>
      <c r="BQ2067" s="1" t="s">
        <v>7638</v>
      </c>
      <c r="BR2067" s="1" t="s">
        <v>9549</v>
      </c>
      <c r="BS2067" s="1" t="s">
        <v>27</v>
      </c>
      <c r="BT2067">
        <v>84</v>
      </c>
      <c r="BU2067" s="1" t="s">
        <v>7</v>
      </c>
      <c r="BV2067" s="1" t="s">
        <v>146</v>
      </c>
      <c r="BW2067">
        <v>160</v>
      </c>
      <c r="BX2067" s="1" t="s">
        <v>8496</v>
      </c>
      <c r="BY2067">
        <v>6200</v>
      </c>
      <c r="BZ2067">
        <v>992000</v>
      </c>
      <c r="CA2067">
        <v>0.25</v>
      </c>
      <c r="CB2067">
        <v>4650</v>
      </c>
      <c r="CC2067">
        <v>744000</v>
      </c>
      <c r="CD2067">
        <v>0.1</v>
      </c>
      <c r="CE2067">
        <v>74400</v>
      </c>
      <c r="CF2067">
        <v>0.1</v>
      </c>
      <c r="CG2067">
        <v>7440</v>
      </c>
      <c r="CH2067">
        <v>66960</v>
      </c>
      <c r="CI2067">
        <v>669600</v>
      </c>
      <c r="CJ2067">
        <v>736560</v>
      </c>
      <c r="CK2067">
        <v>4603.5</v>
      </c>
    </row>
    <row r="2068" spans="62:89" x14ac:dyDescent="0.25">
      <c r="BJ2068" s="1" t="s">
        <v>4256</v>
      </c>
      <c r="BK2068" s="1" t="s">
        <v>4257</v>
      </c>
      <c r="BL2068" s="1" t="str">
        <f>VLOOKUP(BK2068,INVENTARIOHABITTA[#All],8,FALSE)</f>
        <v xml:space="preserve">ESTANDAR A </v>
      </c>
      <c r="BP2068" s="1" t="s">
        <v>9638</v>
      </c>
      <c r="BQ2068" s="1" t="s">
        <v>7638</v>
      </c>
      <c r="BR2068" s="1" t="s">
        <v>9549</v>
      </c>
      <c r="BS2068" s="1" t="s">
        <v>27</v>
      </c>
      <c r="BT2068">
        <v>84</v>
      </c>
      <c r="BU2068" s="1" t="s">
        <v>7</v>
      </c>
      <c r="BV2068" s="1" t="s">
        <v>146</v>
      </c>
      <c r="BW2068">
        <v>160</v>
      </c>
      <c r="BX2068" s="1" t="s">
        <v>8496</v>
      </c>
      <c r="BY2068">
        <v>5290</v>
      </c>
      <c r="BZ2068">
        <v>846400</v>
      </c>
      <c r="CA2068">
        <v>0.25</v>
      </c>
      <c r="CB2068">
        <v>3967.5</v>
      </c>
      <c r="CC2068">
        <v>634800</v>
      </c>
      <c r="CD2068">
        <v>0.1</v>
      </c>
      <c r="CE2068">
        <v>63480</v>
      </c>
      <c r="CF2068">
        <v>0.1</v>
      </c>
      <c r="CG2068">
        <v>6348</v>
      </c>
      <c r="CH2068">
        <v>57132</v>
      </c>
      <c r="CI2068">
        <v>571320</v>
      </c>
      <c r="CJ2068">
        <v>628452</v>
      </c>
      <c r="CK2068">
        <v>3967.5</v>
      </c>
    </row>
    <row r="2069" spans="62:89" x14ac:dyDescent="0.25">
      <c r="BJ2069" s="1" t="s">
        <v>4258</v>
      </c>
      <c r="BK2069" s="1" t="s">
        <v>4259</v>
      </c>
      <c r="BL2069" s="1" t="str">
        <f>VLOOKUP(BK2069,INVENTARIOHABITTA[#All],8,FALSE)</f>
        <v>PREMIUM A</v>
      </c>
      <c r="BO2069" s="1" t="s">
        <v>5224</v>
      </c>
      <c r="BP2069" s="1" t="s">
        <v>9639</v>
      </c>
      <c r="BQ2069" s="1" t="s">
        <v>7638</v>
      </c>
      <c r="BR2069" s="1" t="s">
        <v>9549</v>
      </c>
      <c r="BS2069" s="1" t="s">
        <v>27</v>
      </c>
      <c r="BT2069">
        <v>85</v>
      </c>
      <c r="BU2069" s="1" t="s">
        <v>7</v>
      </c>
      <c r="BV2069" s="1" t="s">
        <v>146</v>
      </c>
      <c r="BW2069">
        <v>160</v>
      </c>
      <c r="BX2069" s="1" t="s">
        <v>30</v>
      </c>
      <c r="BY2069">
        <v>5700</v>
      </c>
      <c r="BZ2069">
        <v>912000</v>
      </c>
      <c r="CA2069">
        <v>0.27</v>
      </c>
      <c r="CB2069">
        <v>4161</v>
      </c>
      <c r="CC2069">
        <v>665760</v>
      </c>
      <c r="CD2069">
        <v>0.1</v>
      </c>
      <c r="CE2069">
        <v>66576</v>
      </c>
      <c r="CF2069">
        <v>0.1</v>
      </c>
      <c r="CG2069">
        <v>6657.6</v>
      </c>
      <c r="CH2069">
        <v>59918.400000000001</v>
      </c>
      <c r="CI2069">
        <v>599184</v>
      </c>
      <c r="CJ2069">
        <v>659102.4</v>
      </c>
      <c r="CK2069">
        <v>4119.3900000000003</v>
      </c>
    </row>
    <row r="2070" spans="62:89" x14ac:dyDescent="0.25">
      <c r="BJ2070" s="1" t="s">
        <v>4260</v>
      </c>
      <c r="BK2070" s="1" t="s">
        <v>4261</v>
      </c>
      <c r="BL2070" s="1" t="str">
        <f>VLOOKUP(BK2070,INVENTARIOHABITTA[#All],8,FALSE)</f>
        <v>PREMIUM A</v>
      </c>
      <c r="BO2070" s="1" t="s">
        <v>5226</v>
      </c>
      <c r="BP2070" s="1" t="s">
        <v>9640</v>
      </c>
      <c r="BQ2070" s="1" t="s">
        <v>7638</v>
      </c>
      <c r="BR2070" s="1" t="s">
        <v>9549</v>
      </c>
      <c r="BS2070" s="1" t="s">
        <v>27</v>
      </c>
      <c r="BT2070">
        <v>86</v>
      </c>
      <c r="BU2070" s="1" t="s">
        <v>7</v>
      </c>
      <c r="BV2070" s="1" t="s">
        <v>146</v>
      </c>
      <c r="BW2070">
        <v>160</v>
      </c>
      <c r="BX2070" s="1" t="s">
        <v>8496</v>
      </c>
      <c r="BY2070">
        <v>5290</v>
      </c>
      <c r="BZ2070">
        <v>846400</v>
      </c>
      <c r="CA2070">
        <v>0.25</v>
      </c>
      <c r="CB2070">
        <v>3967.5</v>
      </c>
      <c r="CC2070">
        <v>634800</v>
      </c>
      <c r="CD2070">
        <v>0.1</v>
      </c>
      <c r="CE2070">
        <v>63480</v>
      </c>
      <c r="CF2070">
        <v>0.1</v>
      </c>
      <c r="CG2070">
        <v>6348</v>
      </c>
      <c r="CH2070">
        <v>57132</v>
      </c>
      <c r="CI2070">
        <v>571320</v>
      </c>
      <c r="CJ2070">
        <v>628452</v>
      </c>
      <c r="CK2070">
        <v>3927.8249999999998</v>
      </c>
    </row>
    <row r="2071" spans="62:89" x14ac:dyDescent="0.25">
      <c r="BJ2071" s="1" t="s">
        <v>4262</v>
      </c>
      <c r="BK2071" s="1" t="s">
        <v>4263</v>
      </c>
      <c r="BL2071" s="1" t="str">
        <f>VLOOKUP(BK2071,INVENTARIOHABITTA[#All],8,FALSE)</f>
        <v xml:space="preserve">ESTANDAR A </v>
      </c>
      <c r="BP2071" s="1" t="s">
        <v>9641</v>
      </c>
      <c r="BQ2071" s="1" t="s">
        <v>7638</v>
      </c>
      <c r="BR2071" s="1" t="s">
        <v>9549</v>
      </c>
      <c r="BS2071" s="1" t="s">
        <v>27</v>
      </c>
      <c r="BT2071">
        <v>87</v>
      </c>
      <c r="BU2071" s="1" t="s">
        <v>7</v>
      </c>
      <c r="BV2071" s="1" t="s">
        <v>146</v>
      </c>
      <c r="BW2071">
        <v>160</v>
      </c>
      <c r="BX2071" s="1" t="s">
        <v>8496</v>
      </c>
      <c r="BY2071">
        <v>5290</v>
      </c>
      <c r="BZ2071">
        <v>846400</v>
      </c>
      <c r="CA2071">
        <v>0.25</v>
      </c>
      <c r="CB2071">
        <v>3967.5</v>
      </c>
      <c r="CC2071">
        <v>634800</v>
      </c>
      <c r="CD2071">
        <v>0.1</v>
      </c>
      <c r="CE2071">
        <v>63480</v>
      </c>
      <c r="CF2071">
        <v>0.1</v>
      </c>
      <c r="CG2071">
        <v>6348</v>
      </c>
      <c r="CH2071">
        <v>57132</v>
      </c>
      <c r="CI2071">
        <v>571320</v>
      </c>
      <c r="CJ2071">
        <v>628452</v>
      </c>
      <c r="CK2071">
        <v>3927.8249999999998</v>
      </c>
    </row>
    <row r="2072" spans="62:89" x14ac:dyDescent="0.25">
      <c r="BJ2072" s="1" t="s">
        <v>4264</v>
      </c>
      <c r="BK2072" s="1" t="s">
        <v>4265</v>
      </c>
      <c r="BL2072" s="1" t="str">
        <f>VLOOKUP(BK2072,INVENTARIOHABITTA[#All],8,FALSE)</f>
        <v xml:space="preserve">ESTANDAR A </v>
      </c>
      <c r="BO2072" s="1" t="s">
        <v>5228</v>
      </c>
      <c r="BP2072" s="1" t="s">
        <v>9642</v>
      </c>
      <c r="BQ2072" s="1" t="s">
        <v>7638</v>
      </c>
      <c r="BR2072" s="1" t="s">
        <v>9549</v>
      </c>
      <c r="BS2072" s="1" t="s">
        <v>27</v>
      </c>
      <c r="BT2072" t="s">
        <v>9286</v>
      </c>
      <c r="BU2072" s="1" t="s">
        <v>7</v>
      </c>
      <c r="BV2072" s="1" t="s">
        <v>146</v>
      </c>
      <c r="BW2072">
        <v>160</v>
      </c>
      <c r="BX2072" s="1" t="s">
        <v>8496</v>
      </c>
      <c r="BY2072">
        <v>5290</v>
      </c>
      <c r="BZ2072">
        <v>846400</v>
      </c>
      <c r="CA2072">
        <v>0.25</v>
      </c>
      <c r="CB2072">
        <v>3967.5</v>
      </c>
      <c r="CC2072">
        <v>634800</v>
      </c>
      <c r="CD2072">
        <v>0.1</v>
      </c>
      <c r="CE2072">
        <v>63480</v>
      </c>
      <c r="CF2072">
        <v>0.1</v>
      </c>
      <c r="CG2072">
        <v>6348</v>
      </c>
      <c r="CH2072">
        <v>57132</v>
      </c>
      <c r="CI2072">
        <v>571320</v>
      </c>
      <c r="CJ2072">
        <v>628452</v>
      </c>
      <c r="CK2072">
        <v>3927.8249999999998</v>
      </c>
    </row>
    <row r="2073" spans="62:89" x14ac:dyDescent="0.25">
      <c r="BJ2073" s="1" t="s">
        <v>4266</v>
      </c>
      <c r="BK2073" s="1" t="s">
        <v>4267</v>
      </c>
      <c r="BL2073" s="1" t="str">
        <f>VLOOKUP(BK2073,INVENTARIOHABITTA[#All],8,FALSE)</f>
        <v xml:space="preserve">ESTANDAR A </v>
      </c>
      <c r="BP2073" s="1" t="s">
        <v>9643</v>
      </c>
      <c r="BQ2073" s="1" t="s">
        <v>7638</v>
      </c>
      <c r="BR2073" s="1" t="s">
        <v>9549</v>
      </c>
      <c r="BS2073" s="1" t="s">
        <v>27</v>
      </c>
      <c r="BT2073">
        <v>88</v>
      </c>
      <c r="BU2073" s="1" t="s">
        <v>7</v>
      </c>
      <c r="BV2073" s="1" t="s">
        <v>146</v>
      </c>
      <c r="BW2073">
        <v>160</v>
      </c>
      <c r="BX2073" s="1" t="s">
        <v>8496</v>
      </c>
      <c r="BY2073">
        <v>5290</v>
      </c>
      <c r="BZ2073">
        <v>846400</v>
      </c>
      <c r="CA2073">
        <v>0.25</v>
      </c>
      <c r="CB2073">
        <v>3967.5</v>
      </c>
      <c r="CC2073">
        <v>634800</v>
      </c>
      <c r="CD2073">
        <v>0.1</v>
      </c>
      <c r="CE2073">
        <v>63480</v>
      </c>
      <c r="CF2073">
        <v>0.1</v>
      </c>
      <c r="CG2073">
        <v>6348</v>
      </c>
      <c r="CH2073">
        <v>57132</v>
      </c>
      <c r="CI2073">
        <v>571320</v>
      </c>
      <c r="CJ2073">
        <v>628452</v>
      </c>
      <c r="CK2073">
        <v>3927.8249999999998</v>
      </c>
    </row>
    <row r="2074" spans="62:89" x14ac:dyDescent="0.25">
      <c r="BJ2074" s="1" t="s">
        <v>4268</v>
      </c>
      <c r="BK2074" s="1" t="s">
        <v>4269</v>
      </c>
      <c r="BL2074" s="1" t="str">
        <f>VLOOKUP(BK2074,INVENTARIOHABITTA[#All],8,FALSE)</f>
        <v xml:space="preserve">ESTANDAR A </v>
      </c>
      <c r="BO2074" s="1" t="s">
        <v>5230</v>
      </c>
      <c r="BP2074" s="1" t="s">
        <v>9644</v>
      </c>
      <c r="BQ2074" s="1" t="s">
        <v>7638</v>
      </c>
      <c r="BR2074" s="1" t="s">
        <v>9549</v>
      </c>
      <c r="BS2074" s="1" t="s">
        <v>27</v>
      </c>
      <c r="BT2074" t="s">
        <v>8533</v>
      </c>
      <c r="BU2074" s="1" t="s">
        <v>7</v>
      </c>
      <c r="BV2074" s="1" t="s">
        <v>146</v>
      </c>
      <c r="BW2074">
        <v>160</v>
      </c>
      <c r="BX2074" s="1" t="s">
        <v>8496</v>
      </c>
      <c r="BY2074">
        <v>5290</v>
      </c>
      <c r="BZ2074">
        <v>846400</v>
      </c>
      <c r="CA2074">
        <v>0.25</v>
      </c>
      <c r="CB2074">
        <v>3967.5</v>
      </c>
      <c r="CC2074">
        <v>634800</v>
      </c>
      <c r="CD2074">
        <v>0.1</v>
      </c>
      <c r="CE2074">
        <v>63480</v>
      </c>
      <c r="CF2074">
        <v>0.1</v>
      </c>
      <c r="CG2074">
        <v>6348</v>
      </c>
      <c r="CH2074">
        <v>57132</v>
      </c>
      <c r="CI2074">
        <v>571320</v>
      </c>
      <c r="CJ2074">
        <v>628452</v>
      </c>
      <c r="CK2074">
        <v>3927.8249999999998</v>
      </c>
    </row>
    <row r="2075" spans="62:89" x14ac:dyDescent="0.25">
      <c r="BJ2075" s="1" t="s">
        <v>4270</v>
      </c>
      <c r="BK2075" s="1" t="s">
        <v>4271</v>
      </c>
      <c r="BL2075" s="1" t="str">
        <f>VLOOKUP(BK2075,INVENTARIOHABITTA[#All],8,FALSE)</f>
        <v xml:space="preserve">ESTANDAR A </v>
      </c>
      <c r="BO2075" s="1" t="s">
        <v>5232</v>
      </c>
      <c r="BP2075" s="1" t="s">
        <v>9645</v>
      </c>
      <c r="BQ2075" s="1" t="s">
        <v>7638</v>
      </c>
      <c r="BR2075" s="1" t="s">
        <v>9549</v>
      </c>
      <c r="BS2075" s="1" t="s">
        <v>27</v>
      </c>
      <c r="BT2075">
        <v>89</v>
      </c>
      <c r="BU2075" s="1" t="s">
        <v>7</v>
      </c>
      <c r="BV2075" s="1" t="s">
        <v>146</v>
      </c>
      <c r="BW2075">
        <v>160</v>
      </c>
      <c r="BX2075" s="1" t="s">
        <v>8496</v>
      </c>
      <c r="BY2075">
        <v>5290</v>
      </c>
      <c r="BZ2075">
        <v>846400</v>
      </c>
      <c r="CA2075">
        <v>0.25</v>
      </c>
      <c r="CB2075">
        <v>3967.5</v>
      </c>
      <c r="CC2075">
        <v>634800</v>
      </c>
      <c r="CD2075">
        <v>0.1</v>
      </c>
      <c r="CE2075">
        <v>63480</v>
      </c>
      <c r="CF2075">
        <v>0.1</v>
      </c>
      <c r="CG2075">
        <v>6348</v>
      </c>
      <c r="CH2075">
        <v>57132</v>
      </c>
      <c r="CI2075">
        <v>571320</v>
      </c>
      <c r="CJ2075">
        <v>628452</v>
      </c>
      <c r="CK2075">
        <v>3927.8249999999998</v>
      </c>
    </row>
    <row r="2076" spans="62:89" x14ac:dyDescent="0.25">
      <c r="BJ2076" s="1" t="s">
        <v>4272</v>
      </c>
      <c r="BK2076" s="1" t="s">
        <v>4273</v>
      </c>
      <c r="BL2076" s="1" t="str">
        <f>VLOOKUP(BK2076,INVENTARIOHABITTA[#All],8,FALSE)</f>
        <v xml:space="preserve">ESTANDAR A </v>
      </c>
      <c r="BO2076" s="1" t="s">
        <v>5234</v>
      </c>
      <c r="BP2076" s="1" t="s">
        <v>9646</v>
      </c>
      <c r="BQ2076" s="1" t="s">
        <v>7638</v>
      </c>
      <c r="BR2076" s="1" t="s">
        <v>9549</v>
      </c>
      <c r="BS2076" s="1" t="s">
        <v>27</v>
      </c>
      <c r="BT2076">
        <v>90</v>
      </c>
      <c r="BU2076" s="1" t="s">
        <v>7</v>
      </c>
      <c r="BV2076" s="1" t="s">
        <v>146</v>
      </c>
      <c r="BW2076">
        <v>160</v>
      </c>
      <c r="BX2076" s="1" t="s">
        <v>8496</v>
      </c>
      <c r="BY2076">
        <v>5290</v>
      </c>
      <c r="BZ2076">
        <v>846400</v>
      </c>
      <c r="CA2076">
        <v>0.25</v>
      </c>
      <c r="CB2076">
        <v>3967.5</v>
      </c>
      <c r="CC2076">
        <v>634800</v>
      </c>
      <c r="CD2076">
        <v>0.1</v>
      </c>
      <c r="CE2076">
        <v>63480</v>
      </c>
      <c r="CF2076">
        <v>0.1</v>
      </c>
      <c r="CG2076">
        <v>6348</v>
      </c>
      <c r="CH2076">
        <v>57132</v>
      </c>
      <c r="CI2076">
        <v>571320</v>
      </c>
      <c r="CJ2076">
        <v>628452</v>
      </c>
      <c r="CK2076">
        <v>3927.8249999999998</v>
      </c>
    </row>
    <row r="2077" spans="62:89" x14ac:dyDescent="0.25">
      <c r="BJ2077" s="1" t="s">
        <v>4274</v>
      </c>
      <c r="BK2077" s="1" t="s">
        <v>4275</v>
      </c>
      <c r="BL2077" s="1" t="str">
        <f>VLOOKUP(BK2077,INVENTARIOHABITTA[#All],8,FALSE)</f>
        <v xml:space="preserve">ESTANDAR A </v>
      </c>
      <c r="BO2077" s="1" t="s">
        <v>5236</v>
      </c>
      <c r="BP2077" s="1" t="s">
        <v>9647</v>
      </c>
      <c r="BQ2077" s="1" t="s">
        <v>7638</v>
      </c>
      <c r="BR2077" s="1" t="s">
        <v>9549</v>
      </c>
      <c r="BS2077" s="1" t="s">
        <v>27</v>
      </c>
      <c r="BT2077">
        <v>91</v>
      </c>
      <c r="BU2077" s="1" t="s">
        <v>7</v>
      </c>
      <c r="BV2077" s="1" t="s">
        <v>146</v>
      </c>
      <c r="BW2077">
        <v>160</v>
      </c>
      <c r="BX2077" s="1" t="s">
        <v>8496</v>
      </c>
      <c r="BY2077">
        <v>5290</v>
      </c>
      <c r="BZ2077">
        <v>846400</v>
      </c>
      <c r="CA2077">
        <v>0.25</v>
      </c>
      <c r="CB2077">
        <v>3967.5</v>
      </c>
      <c r="CC2077">
        <v>634800</v>
      </c>
      <c r="CD2077">
        <v>0.1</v>
      </c>
      <c r="CE2077">
        <v>63480</v>
      </c>
      <c r="CF2077">
        <v>0.1</v>
      </c>
      <c r="CG2077">
        <v>6348</v>
      </c>
      <c r="CH2077">
        <v>57132</v>
      </c>
      <c r="CI2077">
        <v>571320</v>
      </c>
      <c r="CJ2077">
        <v>628452</v>
      </c>
      <c r="CK2077">
        <v>3927.8249999999998</v>
      </c>
    </row>
    <row r="2078" spans="62:89" x14ac:dyDescent="0.25">
      <c r="BJ2078" s="1" t="s">
        <v>4276</v>
      </c>
      <c r="BK2078" s="1" t="s">
        <v>4277</v>
      </c>
      <c r="BL2078" s="1" t="str">
        <f>VLOOKUP(BK2078,INVENTARIOHABITTA[#All],8,FALSE)</f>
        <v xml:space="preserve">ESTANDAR A </v>
      </c>
      <c r="BO2078" s="1" t="s">
        <v>5238</v>
      </c>
      <c r="BP2078" s="1" t="s">
        <v>9648</v>
      </c>
      <c r="BQ2078" s="1" t="s">
        <v>7638</v>
      </c>
      <c r="BR2078" s="1" t="s">
        <v>9549</v>
      </c>
      <c r="BS2078" s="1" t="s">
        <v>27</v>
      </c>
      <c r="BT2078">
        <v>92</v>
      </c>
      <c r="BU2078" s="1" t="s">
        <v>7</v>
      </c>
      <c r="BV2078" s="1" t="s">
        <v>146</v>
      </c>
      <c r="BW2078">
        <v>160</v>
      </c>
      <c r="BX2078" s="1" t="s">
        <v>8496</v>
      </c>
      <c r="BY2078">
        <v>5290</v>
      </c>
      <c r="BZ2078">
        <v>846400</v>
      </c>
      <c r="CA2078">
        <v>0.25</v>
      </c>
      <c r="CB2078">
        <v>3967.5</v>
      </c>
      <c r="CC2078">
        <v>634800</v>
      </c>
      <c r="CD2078">
        <v>0.1</v>
      </c>
      <c r="CE2078">
        <v>63480</v>
      </c>
      <c r="CF2078">
        <v>0.15</v>
      </c>
      <c r="CG2078">
        <v>9522</v>
      </c>
      <c r="CH2078">
        <v>53958</v>
      </c>
      <c r="CI2078">
        <v>571320</v>
      </c>
      <c r="CJ2078">
        <v>625278</v>
      </c>
      <c r="CK2078">
        <v>3907.9875000000002</v>
      </c>
    </row>
    <row r="2079" spans="62:89" x14ac:dyDescent="0.25">
      <c r="BJ2079" s="1" t="s">
        <v>4278</v>
      </c>
      <c r="BK2079" s="1" t="s">
        <v>4279</v>
      </c>
      <c r="BL2079" s="1" t="str">
        <f>VLOOKUP(BK2079,INVENTARIOHABITTA[#All],8,FALSE)</f>
        <v>PREMIUM A</v>
      </c>
      <c r="BO2079" s="1" t="s">
        <v>5240</v>
      </c>
      <c r="BP2079" s="1" t="s">
        <v>9649</v>
      </c>
      <c r="BQ2079" s="1" t="s">
        <v>7638</v>
      </c>
      <c r="BR2079" s="1" t="s">
        <v>9549</v>
      </c>
      <c r="BS2079" s="1" t="s">
        <v>27</v>
      </c>
      <c r="BT2079">
        <v>93</v>
      </c>
      <c r="BU2079" s="1" t="s">
        <v>7</v>
      </c>
      <c r="BV2079" s="1" t="s">
        <v>146</v>
      </c>
      <c r="BW2079">
        <v>160</v>
      </c>
      <c r="BX2079" s="1" t="s">
        <v>8496</v>
      </c>
      <c r="BY2079">
        <v>5290</v>
      </c>
      <c r="BZ2079">
        <v>846400</v>
      </c>
      <c r="CA2079">
        <v>0.25</v>
      </c>
      <c r="CB2079">
        <v>3967.5</v>
      </c>
      <c r="CC2079">
        <v>634800</v>
      </c>
      <c r="CD2079">
        <v>0.1</v>
      </c>
      <c r="CE2079">
        <v>63480</v>
      </c>
      <c r="CF2079">
        <v>0</v>
      </c>
      <c r="CG2079">
        <v>0</v>
      </c>
      <c r="CH2079">
        <v>63480</v>
      </c>
      <c r="CI2079">
        <v>571320</v>
      </c>
      <c r="CJ2079">
        <v>634800</v>
      </c>
      <c r="CK2079">
        <v>3967.5</v>
      </c>
    </row>
    <row r="2080" spans="62:89" x14ac:dyDescent="0.25">
      <c r="BJ2080" s="1" t="s">
        <v>4280</v>
      </c>
      <c r="BK2080" s="1" t="s">
        <v>4281</v>
      </c>
      <c r="BL2080" s="1" t="str">
        <f>VLOOKUP(BK2080,INVENTARIOHABITTA[#All],8,FALSE)</f>
        <v>PREMIUM A</v>
      </c>
      <c r="BO2080" s="1" t="s">
        <v>5242</v>
      </c>
      <c r="BP2080" s="1" t="s">
        <v>9650</v>
      </c>
      <c r="BQ2080" s="1" t="s">
        <v>7638</v>
      </c>
      <c r="BR2080" s="1" t="s">
        <v>9549</v>
      </c>
      <c r="BS2080" s="1" t="s">
        <v>27</v>
      </c>
      <c r="BT2080">
        <v>94</v>
      </c>
      <c r="BU2080" s="1" t="s">
        <v>7</v>
      </c>
      <c r="BV2080" s="1" t="s">
        <v>146</v>
      </c>
      <c r="BW2080">
        <v>160</v>
      </c>
      <c r="BX2080" s="1" t="s">
        <v>8496</v>
      </c>
      <c r="BY2080">
        <v>5290</v>
      </c>
      <c r="BZ2080">
        <v>846400</v>
      </c>
      <c r="CA2080">
        <v>0.25</v>
      </c>
      <c r="CB2080">
        <v>3967.5</v>
      </c>
      <c r="CC2080">
        <v>634800</v>
      </c>
      <c r="CD2080">
        <v>0.1</v>
      </c>
      <c r="CE2080">
        <v>63480</v>
      </c>
      <c r="CF2080">
        <v>0.1</v>
      </c>
      <c r="CG2080">
        <v>6348</v>
      </c>
      <c r="CH2080">
        <v>57132</v>
      </c>
      <c r="CI2080">
        <v>571320</v>
      </c>
      <c r="CJ2080">
        <v>628452</v>
      </c>
      <c r="CK2080">
        <v>3927.8249999999998</v>
      </c>
    </row>
    <row r="2081" spans="62:89" x14ac:dyDescent="0.25">
      <c r="BJ2081" s="1" t="s">
        <v>4282</v>
      </c>
      <c r="BK2081" s="1" t="s">
        <v>4283</v>
      </c>
      <c r="BL2081" s="1" t="str">
        <f>VLOOKUP(BK2081,INVENTARIOHABITTA[#All],8,FALSE)</f>
        <v xml:space="preserve">ESTANDAR A </v>
      </c>
      <c r="BO2081" s="1" t="s">
        <v>5244</v>
      </c>
      <c r="BP2081" s="1" t="s">
        <v>9651</v>
      </c>
      <c r="BQ2081" s="1" t="s">
        <v>7638</v>
      </c>
      <c r="BR2081" s="1" t="s">
        <v>9549</v>
      </c>
      <c r="BS2081" s="1" t="s">
        <v>27</v>
      </c>
      <c r="BT2081">
        <v>95</v>
      </c>
      <c r="BU2081" s="1" t="s">
        <v>7</v>
      </c>
      <c r="BV2081" s="1" t="s">
        <v>146</v>
      </c>
      <c r="BW2081">
        <v>180</v>
      </c>
      <c r="BX2081" s="1" t="s">
        <v>8496</v>
      </c>
      <c r="BY2081">
        <v>5290</v>
      </c>
      <c r="BZ2081">
        <v>952200</v>
      </c>
      <c r="CA2081">
        <v>0.25</v>
      </c>
      <c r="CB2081">
        <v>3967.5</v>
      </c>
      <c r="CC2081">
        <v>714150</v>
      </c>
      <c r="CD2081">
        <v>0.1</v>
      </c>
      <c r="CE2081">
        <v>71415</v>
      </c>
      <c r="CF2081">
        <v>0.1</v>
      </c>
      <c r="CG2081">
        <v>7141.5</v>
      </c>
      <c r="CH2081">
        <v>64273.5</v>
      </c>
      <c r="CI2081">
        <v>642735</v>
      </c>
      <c r="CJ2081">
        <v>707008.5</v>
      </c>
      <c r="CK2081">
        <v>3927.8249999999998</v>
      </c>
    </row>
    <row r="2082" spans="62:89" x14ac:dyDescent="0.25">
      <c r="BJ2082" s="1" t="s">
        <v>4284</v>
      </c>
      <c r="BK2082" s="1" t="s">
        <v>4285</v>
      </c>
      <c r="BL2082" s="1" t="str">
        <f>VLOOKUP(BK2082,INVENTARIOHABITTA[#All],8,FALSE)</f>
        <v xml:space="preserve">ESTANDAR A </v>
      </c>
      <c r="BO2082" s="1" t="s">
        <v>5246</v>
      </c>
      <c r="BP2082" s="1" t="s">
        <v>9652</v>
      </c>
      <c r="BQ2082" s="1" t="s">
        <v>7638</v>
      </c>
      <c r="BR2082" s="1" t="s">
        <v>9549</v>
      </c>
      <c r="BS2082" s="1" t="s">
        <v>27</v>
      </c>
      <c r="BT2082">
        <v>96</v>
      </c>
      <c r="BU2082" s="1" t="s">
        <v>7</v>
      </c>
      <c r="BV2082" s="1" t="s">
        <v>146</v>
      </c>
      <c r="BW2082">
        <v>160</v>
      </c>
      <c r="BX2082" s="1" t="s">
        <v>8496</v>
      </c>
      <c r="BY2082">
        <v>5290</v>
      </c>
      <c r="BZ2082">
        <v>846400</v>
      </c>
      <c r="CA2082">
        <v>0.25</v>
      </c>
      <c r="CB2082">
        <v>3967.5</v>
      </c>
      <c r="CC2082">
        <v>634800</v>
      </c>
      <c r="CD2082">
        <v>0.1</v>
      </c>
      <c r="CE2082">
        <v>63480</v>
      </c>
      <c r="CF2082">
        <v>0.1</v>
      </c>
      <c r="CG2082">
        <v>6348</v>
      </c>
      <c r="CH2082">
        <v>57132</v>
      </c>
      <c r="CI2082">
        <v>571320</v>
      </c>
      <c r="CJ2082">
        <v>628452</v>
      </c>
      <c r="CK2082">
        <v>3927.8249999999998</v>
      </c>
    </row>
    <row r="2083" spans="62:89" x14ac:dyDescent="0.25">
      <c r="BJ2083" s="1" t="s">
        <v>4286</v>
      </c>
      <c r="BK2083" s="1" t="s">
        <v>4287</v>
      </c>
      <c r="BL2083" s="1" t="str">
        <f>VLOOKUP(BK2083,INVENTARIOHABITTA[#All],8,FALSE)</f>
        <v xml:space="preserve">ESTANDAR A </v>
      </c>
      <c r="BO2083" s="1" t="s">
        <v>5248</v>
      </c>
      <c r="BP2083" s="1" t="s">
        <v>9653</v>
      </c>
      <c r="BQ2083" s="1" t="s">
        <v>7638</v>
      </c>
      <c r="BR2083" s="1" t="s">
        <v>9549</v>
      </c>
      <c r="BS2083" s="1" t="s">
        <v>27</v>
      </c>
      <c r="BT2083">
        <v>97</v>
      </c>
      <c r="BU2083" s="1" t="s">
        <v>7</v>
      </c>
      <c r="BV2083" s="1" t="s">
        <v>146</v>
      </c>
      <c r="BW2083">
        <v>160</v>
      </c>
      <c r="BX2083" s="1" t="s">
        <v>8496</v>
      </c>
      <c r="BY2083">
        <v>5290</v>
      </c>
      <c r="BZ2083">
        <v>846400</v>
      </c>
      <c r="CA2083">
        <v>0.25</v>
      </c>
      <c r="CB2083">
        <v>3967.5</v>
      </c>
      <c r="CC2083">
        <v>634800</v>
      </c>
      <c r="CD2083">
        <v>0.1</v>
      </c>
      <c r="CE2083">
        <v>63480</v>
      </c>
      <c r="CF2083">
        <v>0.1</v>
      </c>
      <c r="CG2083">
        <v>6348</v>
      </c>
      <c r="CH2083">
        <v>57132</v>
      </c>
      <c r="CI2083">
        <v>571320</v>
      </c>
      <c r="CJ2083">
        <v>628452</v>
      </c>
      <c r="CK2083">
        <v>3927.8249999999998</v>
      </c>
    </row>
    <row r="2084" spans="62:89" x14ac:dyDescent="0.25">
      <c r="BJ2084" s="1" t="s">
        <v>4288</v>
      </c>
      <c r="BK2084" s="1" t="s">
        <v>4289</v>
      </c>
      <c r="BL2084" s="1" t="str">
        <f>VLOOKUP(BK2084,INVENTARIOHABITTA[#All],8,FALSE)</f>
        <v xml:space="preserve">ESTANDAR A </v>
      </c>
      <c r="BO2084" s="1" t="s">
        <v>5250</v>
      </c>
      <c r="BP2084" s="1" t="s">
        <v>9654</v>
      </c>
      <c r="BQ2084" s="1" t="s">
        <v>7638</v>
      </c>
      <c r="BR2084" s="1" t="s">
        <v>9549</v>
      </c>
      <c r="BS2084" s="1" t="s">
        <v>27</v>
      </c>
      <c r="BT2084">
        <v>98</v>
      </c>
      <c r="BU2084" s="1" t="s">
        <v>7</v>
      </c>
      <c r="BV2084" s="1" t="s">
        <v>146</v>
      </c>
      <c r="BW2084">
        <v>160</v>
      </c>
      <c r="BX2084" s="1" t="s">
        <v>8496</v>
      </c>
      <c r="BY2084">
        <v>5290</v>
      </c>
      <c r="BZ2084">
        <v>846400</v>
      </c>
      <c r="CA2084">
        <v>0.25</v>
      </c>
      <c r="CB2084">
        <v>3967.5</v>
      </c>
      <c r="CC2084">
        <v>634800</v>
      </c>
      <c r="CD2084">
        <v>0.1</v>
      </c>
      <c r="CE2084">
        <v>63480</v>
      </c>
      <c r="CF2084">
        <v>0.1</v>
      </c>
      <c r="CG2084">
        <v>6348</v>
      </c>
      <c r="CH2084">
        <v>57132</v>
      </c>
      <c r="CI2084">
        <v>571320</v>
      </c>
      <c r="CJ2084">
        <v>628452</v>
      </c>
      <c r="CK2084">
        <v>3927.8249999999998</v>
      </c>
    </row>
    <row r="2085" spans="62:89" x14ac:dyDescent="0.25">
      <c r="BJ2085" s="1" t="s">
        <v>4290</v>
      </c>
      <c r="BK2085" s="1" t="s">
        <v>4291</v>
      </c>
      <c r="BL2085" s="1" t="str">
        <f>VLOOKUP(BK2085,INVENTARIOHABITTA[#All],8,FALSE)</f>
        <v xml:space="preserve">ESTANDAR A </v>
      </c>
      <c r="BO2085" s="1" t="s">
        <v>5252</v>
      </c>
      <c r="BP2085" s="1" t="s">
        <v>9655</v>
      </c>
      <c r="BQ2085" s="1" t="s">
        <v>7638</v>
      </c>
      <c r="BR2085" s="1" t="s">
        <v>9549</v>
      </c>
      <c r="BS2085" s="1" t="s">
        <v>27</v>
      </c>
      <c r="BT2085">
        <v>99</v>
      </c>
      <c r="BU2085" s="1" t="s">
        <v>7</v>
      </c>
      <c r="BV2085" s="1" t="s">
        <v>146</v>
      </c>
      <c r="BW2085">
        <v>160</v>
      </c>
      <c r="BX2085" s="1" t="s">
        <v>8496</v>
      </c>
      <c r="BY2085">
        <v>5290</v>
      </c>
      <c r="BZ2085">
        <v>846400</v>
      </c>
      <c r="CA2085">
        <v>0.25</v>
      </c>
      <c r="CB2085">
        <v>3967.5</v>
      </c>
      <c r="CC2085">
        <v>634800</v>
      </c>
      <c r="CD2085">
        <v>0.1</v>
      </c>
      <c r="CE2085">
        <v>63480</v>
      </c>
      <c r="CF2085">
        <v>0.1</v>
      </c>
      <c r="CG2085">
        <v>6348</v>
      </c>
      <c r="CH2085">
        <v>57132</v>
      </c>
      <c r="CI2085">
        <v>571320</v>
      </c>
      <c r="CJ2085">
        <v>628452</v>
      </c>
      <c r="CK2085">
        <v>3927.8249999999998</v>
      </c>
    </row>
    <row r="2086" spans="62:89" x14ac:dyDescent="0.25">
      <c r="BJ2086" s="1" t="s">
        <v>4292</v>
      </c>
      <c r="BK2086" s="1" t="s">
        <v>4293</v>
      </c>
      <c r="BL2086" s="1" t="str">
        <f>VLOOKUP(BK2086,INVENTARIOHABITTA[#All],8,FALSE)</f>
        <v xml:space="preserve">ESTANDAR A </v>
      </c>
      <c r="BO2086" s="1" t="s">
        <v>5254</v>
      </c>
      <c r="BP2086" s="1" t="s">
        <v>9656</v>
      </c>
      <c r="BQ2086" s="1" t="s">
        <v>7638</v>
      </c>
      <c r="BR2086" s="1" t="s">
        <v>9549</v>
      </c>
      <c r="BS2086" s="1" t="s">
        <v>27</v>
      </c>
      <c r="BT2086">
        <v>100</v>
      </c>
      <c r="BU2086" s="1" t="s">
        <v>7</v>
      </c>
      <c r="BV2086" s="1" t="s">
        <v>146</v>
      </c>
      <c r="BW2086">
        <v>160</v>
      </c>
      <c r="BX2086" s="1" t="s">
        <v>8496</v>
      </c>
      <c r="BY2086">
        <v>5290</v>
      </c>
      <c r="BZ2086">
        <v>846400</v>
      </c>
      <c r="CA2086">
        <v>0.25</v>
      </c>
      <c r="CB2086">
        <v>3967.5</v>
      </c>
      <c r="CC2086">
        <v>634800</v>
      </c>
      <c r="CD2086">
        <v>0.1</v>
      </c>
      <c r="CE2086">
        <v>63480</v>
      </c>
      <c r="CF2086">
        <v>0.1</v>
      </c>
      <c r="CG2086">
        <v>6348</v>
      </c>
      <c r="CH2086">
        <v>57132</v>
      </c>
      <c r="CI2086">
        <v>571320</v>
      </c>
      <c r="CJ2086">
        <v>628452</v>
      </c>
      <c r="CK2086">
        <v>3927.8249999999998</v>
      </c>
    </row>
    <row r="2087" spans="62:89" x14ac:dyDescent="0.25">
      <c r="BJ2087" s="1" t="s">
        <v>4294</v>
      </c>
      <c r="BK2087" s="1" t="s">
        <v>4295</v>
      </c>
      <c r="BL2087" s="1" t="str">
        <f>VLOOKUP(BK2087,INVENTARIOHABITTA[#All],8,FALSE)</f>
        <v xml:space="preserve">ESTANDAR A </v>
      </c>
      <c r="BO2087" s="1" t="s">
        <v>5256</v>
      </c>
      <c r="BP2087" s="1" t="s">
        <v>9657</v>
      </c>
      <c r="BQ2087" s="1" t="s">
        <v>7638</v>
      </c>
      <c r="BR2087" s="1" t="s">
        <v>9549</v>
      </c>
      <c r="BS2087" s="1" t="s">
        <v>27</v>
      </c>
      <c r="BT2087">
        <v>101</v>
      </c>
      <c r="BU2087" s="1" t="s">
        <v>7</v>
      </c>
      <c r="BV2087" s="1" t="s">
        <v>146</v>
      </c>
      <c r="BW2087">
        <v>160</v>
      </c>
      <c r="BX2087" s="1" t="s">
        <v>8496</v>
      </c>
      <c r="BY2087">
        <v>5290</v>
      </c>
      <c r="BZ2087">
        <v>846400</v>
      </c>
      <c r="CA2087">
        <v>0.25</v>
      </c>
      <c r="CB2087">
        <v>3967.5</v>
      </c>
      <c r="CC2087">
        <v>634800</v>
      </c>
      <c r="CD2087">
        <v>0.1</v>
      </c>
      <c r="CE2087">
        <v>63480</v>
      </c>
      <c r="CF2087">
        <v>0.1</v>
      </c>
      <c r="CG2087">
        <v>6348</v>
      </c>
      <c r="CH2087">
        <v>57132</v>
      </c>
      <c r="CI2087">
        <v>571320</v>
      </c>
      <c r="CJ2087">
        <v>628452</v>
      </c>
      <c r="CK2087">
        <v>3927.8249999999998</v>
      </c>
    </row>
    <row r="2088" spans="62:89" x14ac:dyDescent="0.25">
      <c r="BJ2088" s="1" t="s">
        <v>4296</v>
      </c>
      <c r="BK2088" s="1" t="s">
        <v>4297</v>
      </c>
      <c r="BL2088" s="1" t="str">
        <f>VLOOKUP(BK2088,INVENTARIOHABITTA[#All],8,FALSE)</f>
        <v xml:space="preserve">ESTANDAR A </v>
      </c>
      <c r="BO2088" s="1" t="s">
        <v>5258</v>
      </c>
      <c r="BP2088" s="1" t="s">
        <v>9658</v>
      </c>
      <c r="BQ2088" s="1" t="s">
        <v>7638</v>
      </c>
      <c r="BR2088" s="1" t="s">
        <v>9549</v>
      </c>
      <c r="BS2088" s="1" t="s">
        <v>27</v>
      </c>
      <c r="BT2088">
        <v>102</v>
      </c>
      <c r="BU2088" s="1" t="s">
        <v>7</v>
      </c>
      <c r="BV2088" s="1" t="s">
        <v>146</v>
      </c>
      <c r="BW2088">
        <v>196.98</v>
      </c>
      <c r="BX2088" s="1" t="s">
        <v>8496</v>
      </c>
      <c r="BY2088">
        <v>5290</v>
      </c>
      <c r="BZ2088">
        <v>1042024.2</v>
      </c>
      <c r="CA2088">
        <v>0.25</v>
      </c>
      <c r="CB2088">
        <v>3967.5</v>
      </c>
      <c r="CC2088">
        <v>781518.14999999991</v>
      </c>
      <c r="CD2088">
        <v>9.9999999999999992E-2</v>
      </c>
      <c r="CE2088">
        <v>78151.814999999988</v>
      </c>
      <c r="CF2088">
        <v>0.1</v>
      </c>
      <c r="CG2088">
        <v>7815.1814999999988</v>
      </c>
      <c r="CH2088">
        <v>70336.633499999996</v>
      </c>
      <c r="CI2088">
        <v>703366.33499999996</v>
      </c>
      <c r="CJ2088">
        <v>773702.96849999996</v>
      </c>
      <c r="CK2088">
        <v>3927.8249999999998</v>
      </c>
    </row>
    <row r="2089" spans="62:89" x14ac:dyDescent="0.25">
      <c r="BJ2089" s="1" t="s">
        <v>4298</v>
      </c>
      <c r="BK2089" s="1" t="s">
        <v>4299</v>
      </c>
      <c r="BL2089" s="1" t="str">
        <f>VLOOKUP(BK2089,INVENTARIOHABITTA[#All],8,FALSE)</f>
        <v xml:space="preserve">ESTANDAR A </v>
      </c>
      <c r="BO2089" s="1" t="s">
        <v>5260</v>
      </c>
      <c r="BP2089" s="1" t="s">
        <v>9659</v>
      </c>
      <c r="BQ2089" s="1" t="s">
        <v>7638</v>
      </c>
      <c r="BR2089" s="1" t="s">
        <v>9549</v>
      </c>
      <c r="BS2089" s="1" t="s">
        <v>27</v>
      </c>
      <c r="BT2089">
        <v>103</v>
      </c>
      <c r="BU2089" s="1" t="s">
        <v>7</v>
      </c>
      <c r="BV2089" s="1" t="s">
        <v>146</v>
      </c>
      <c r="BW2089">
        <v>191.39</v>
      </c>
      <c r="BX2089" s="1" t="s">
        <v>8496</v>
      </c>
      <c r="BY2089">
        <v>5290</v>
      </c>
      <c r="BZ2089">
        <v>1012453.1</v>
      </c>
      <c r="CA2089">
        <v>0.25</v>
      </c>
      <c r="CB2089">
        <v>3967.5</v>
      </c>
      <c r="CC2089">
        <v>759339.82499999995</v>
      </c>
      <c r="CD2089">
        <v>0.1</v>
      </c>
      <c r="CE2089">
        <v>75933.982499999998</v>
      </c>
      <c r="CF2089">
        <v>0.1</v>
      </c>
      <c r="CG2089">
        <v>7593.3982500000002</v>
      </c>
      <c r="CH2089">
        <v>68340.58425</v>
      </c>
      <c r="CI2089">
        <v>683405.85249999992</v>
      </c>
      <c r="CJ2089">
        <v>751746.43674999988</v>
      </c>
      <c r="CK2089">
        <v>3927.8250522493336</v>
      </c>
    </row>
    <row r="2090" spans="62:89" x14ac:dyDescent="0.25">
      <c r="BJ2090" s="1" t="s">
        <v>4300</v>
      </c>
      <c r="BK2090" s="1" t="s">
        <v>4301</v>
      </c>
      <c r="BL2090" s="1" t="str">
        <f>VLOOKUP(BK2090,INVENTARIOHABITTA[#All],8,FALSE)</f>
        <v>PREMIUM A</v>
      </c>
      <c r="BO2090" s="1" t="s">
        <v>5262</v>
      </c>
      <c r="BP2090" s="1" t="s">
        <v>9660</v>
      </c>
      <c r="BQ2090" s="1" t="s">
        <v>7638</v>
      </c>
      <c r="BR2090" s="1" t="s">
        <v>9549</v>
      </c>
      <c r="BS2090" s="1" t="s">
        <v>27</v>
      </c>
      <c r="BT2090">
        <v>104</v>
      </c>
      <c r="BU2090" s="1" t="s">
        <v>7</v>
      </c>
      <c r="BV2090" s="1" t="s">
        <v>1961</v>
      </c>
      <c r="BW2090">
        <v>128</v>
      </c>
      <c r="BX2090" s="1" t="s">
        <v>8496</v>
      </c>
      <c r="BY2090">
        <v>5040</v>
      </c>
      <c r="BZ2090">
        <v>645120</v>
      </c>
      <c r="CA2090">
        <v>0.25</v>
      </c>
      <c r="CB2090">
        <v>3780</v>
      </c>
      <c r="CC2090">
        <v>483840</v>
      </c>
      <c r="CD2090">
        <v>0.1</v>
      </c>
      <c r="CE2090">
        <v>48384</v>
      </c>
      <c r="CF2090">
        <v>0.1</v>
      </c>
      <c r="CG2090">
        <v>4838.4000000000005</v>
      </c>
      <c r="CH2090">
        <v>43545.599999999999</v>
      </c>
      <c r="CI2090">
        <v>435456</v>
      </c>
      <c r="CJ2090">
        <v>479001.59999999998</v>
      </c>
      <c r="CK2090">
        <v>3742.2</v>
      </c>
    </row>
    <row r="2091" spans="62:89" x14ac:dyDescent="0.25">
      <c r="BJ2091" s="1" t="s">
        <v>4302</v>
      </c>
      <c r="BK2091" s="1" t="s">
        <v>4303</v>
      </c>
      <c r="BL2091" s="1" t="str">
        <f>VLOOKUP(BK2091,INVENTARIOHABITTA[#All],8,FALSE)</f>
        <v>PREMIUM A</v>
      </c>
      <c r="BO2091" s="1" t="s">
        <v>5264</v>
      </c>
      <c r="BP2091" s="1" t="s">
        <v>9661</v>
      </c>
      <c r="BQ2091" s="1" t="s">
        <v>7638</v>
      </c>
      <c r="BR2091" s="1" t="s">
        <v>9549</v>
      </c>
      <c r="BS2091" s="1" t="s">
        <v>27</v>
      </c>
      <c r="BT2091">
        <v>105</v>
      </c>
      <c r="BU2091" s="1" t="s">
        <v>7</v>
      </c>
      <c r="BV2091" s="1" t="s">
        <v>1961</v>
      </c>
      <c r="BW2091">
        <v>128</v>
      </c>
      <c r="BX2091" s="1" t="s">
        <v>8496</v>
      </c>
      <c r="BY2091">
        <v>5040</v>
      </c>
      <c r="BZ2091">
        <v>645120</v>
      </c>
      <c r="CA2091">
        <v>0.23</v>
      </c>
      <c r="CB2091">
        <v>3880.8</v>
      </c>
      <c r="CC2091">
        <v>496742.40000000002</v>
      </c>
      <c r="CD2091">
        <v>0.1</v>
      </c>
      <c r="CE2091">
        <v>49674.240000000005</v>
      </c>
      <c r="CF2091">
        <v>0.19</v>
      </c>
      <c r="CG2091">
        <v>9438.1056000000008</v>
      </c>
      <c r="CH2091">
        <v>40236.134400000003</v>
      </c>
      <c r="CI2091">
        <v>447068.16000000003</v>
      </c>
      <c r="CJ2091">
        <v>487304.29440000001</v>
      </c>
      <c r="CK2091">
        <v>3807.0648000000001</v>
      </c>
    </row>
    <row r="2092" spans="62:89" x14ac:dyDescent="0.25">
      <c r="BJ2092" s="1" t="s">
        <v>4304</v>
      </c>
      <c r="BK2092" s="1" t="s">
        <v>4305</v>
      </c>
      <c r="BL2092" s="1" t="str">
        <f>VLOOKUP(BK2092,INVENTARIOHABITTA[#All],8,FALSE)</f>
        <v xml:space="preserve">ESTANDAR A </v>
      </c>
      <c r="BO2092" s="1" t="s">
        <v>5266</v>
      </c>
      <c r="BP2092" s="1" t="s">
        <v>9662</v>
      </c>
      <c r="BQ2092" s="1" t="s">
        <v>7638</v>
      </c>
      <c r="BR2092" s="1" t="s">
        <v>9549</v>
      </c>
      <c r="BS2092" s="1" t="s">
        <v>27</v>
      </c>
      <c r="BT2092">
        <v>106</v>
      </c>
      <c r="BU2092" s="1" t="s">
        <v>7</v>
      </c>
      <c r="BV2092" s="1" t="s">
        <v>1961</v>
      </c>
      <c r="BW2092">
        <v>128</v>
      </c>
      <c r="BX2092" s="1" t="s">
        <v>8496</v>
      </c>
      <c r="BY2092">
        <v>5040</v>
      </c>
      <c r="BZ2092">
        <v>645120</v>
      </c>
      <c r="CA2092">
        <v>0.25</v>
      </c>
      <c r="CB2092">
        <v>3780</v>
      </c>
      <c r="CC2092">
        <v>483840</v>
      </c>
      <c r="CD2092">
        <v>0.1</v>
      </c>
      <c r="CE2092">
        <v>48384</v>
      </c>
      <c r="CF2092">
        <v>0.1</v>
      </c>
      <c r="CG2092">
        <v>4838.4000000000005</v>
      </c>
      <c r="CH2092">
        <v>43545.599999999999</v>
      </c>
      <c r="CI2092">
        <v>435456</v>
      </c>
      <c r="CJ2092">
        <v>479001.59999999998</v>
      </c>
      <c r="CK2092">
        <v>3742.2</v>
      </c>
    </row>
    <row r="2093" spans="62:89" x14ac:dyDescent="0.25">
      <c r="BJ2093" s="1" t="s">
        <v>4306</v>
      </c>
      <c r="BK2093" s="1" t="s">
        <v>4307</v>
      </c>
      <c r="BL2093" s="1" t="str">
        <f>VLOOKUP(BK2093,INVENTARIOHABITTA[#All],8,FALSE)</f>
        <v xml:space="preserve">ESTANDAR A </v>
      </c>
      <c r="BO2093" s="1" t="s">
        <v>5268</v>
      </c>
      <c r="BP2093" s="1" t="s">
        <v>9663</v>
      </c>
      <c r="BQ2093" s="1" t="s">
        <v>7638</v>
      </c>
      <c r="BR2093" s="1" t="s">
        <v>9549</v>
      </c>
      <c r="BS2093" s="1" t="s">
        <v>27</v>
      </c>
      <c r="BT2093">
        <v>107</v>
      </c>
      <c r="BU2093" s="1" t="s">
        <v>7</v>
      </c>
      <c r="BV2093" s="1" t="s">
        <v>1961</v>
      </c>
      <c r="BW2093">
        <v>128</v>
      </c>
      <c r="BX2093" s="1" t="s">
        <v>8496</v>
      </c>
      <c r="BY2093">
        <v>5040</v>
      </c>
      <c r="BZ2093">
        <v>645120</v>
      </c>
      <c r="CA2093">
        <v>0.25</v>
      </c>
      <c r="CB2093">
        <v>3780</v>
      </c>
      <c r="CC2093">
        <v>483840</v>
      </c>
      <c r="CD2093">
        <v>0.1</v>
      </c>
      <c r="CE2093">
        <v>48384</v>
      </c>
      <c r="CF2093">
        <v>0.1</v>
      </c>
      <c r="CG2093">
        <v>4838.4000000000005</v>
      </c>
      <c r="CH2093">
        <v>43545.599999999999</v>
      </c>
      <c r="CI2093">
        <v>435456</v>
      </c>
      <c r="CJ2093">
        <v>479001.59999999998</v>
      </c>
      <c r="CK2093">
        <v>3742.2</v>
      </c>
    </row>
    <row r="2094" spans="62:89" x14ac:dyDescent="0.25">
      <c r="BJ2094" s="1" t="s">
        <v>4308</v>
      </c>
      <c r="BK2094" s="1" t="s">
        <v>4309</v>
      </c>
      <c r="BL2094" s="1" t="str">
        <f>VLOOKUP(BK2094,INVENTARIOHABITTA[#All],8,FALSE)</f>
        <v xml:space="preserve">ESTANDAR A </v>
      </c>
      <c r="BO2094" s="1" t="s">
        <v>5270</v>
      </c>
      <c r="BP2094" s="1" t="s">
        <v>9664</v>
      </c>
      <c r="BQ2094" s="1" t="s">
        <v>7638</v>
      </c>
      <c r="BR2094" s="1" t="s">
        <v>9549</v>
      </c>
      <c r="BS2094" s="1" t="s">
        <v>27</v>
      </c>
      <c r="BT2094">
        <v>108</v>
      </c>
      <c r="BU2094" s="1" t="s">
        <v>7</v>
      </c>
      <c r="BV2094" s="1" t="s">
        <v>1961</v>
      </c>
      <c r="BW2094">
        <v>128</v>
      </c>
      <c r="BX2094" s="1" t="s">
        <v>30</v>
      </c>
      <c r="BY2094">
        <v>5400</v>
      </c>
      <c r="BZ2094">
        <v>691200</v>
      </c>
      <c r="CA2094">
        <v>0.25</v>
      </c>
      <c r="CB2094">
        <v>4050</v>
      </c>
      <c r="CC2094">
        <v>518400</v>
      </c>
      <c r="CD2094">
        <v>0.1</v>
      </c>
      <c r="CE2094">
        <v>51840</v>
      </c>
      <c r="CF2094">
        <v>0.1</v>
      </c>
      <c r="CG2094">
        <v>5184</v>
      </c>
      <c r="CH2094">
        <v>46656</v>
      </c>
      <c r="CI2094">
        <v>466560</v>
      </c>
      <c r="CJ2094">
        <v>513216</v>
      </c>
      <c r="CK2094">
        <v>4009.5</v>
      </c>
    </row>
    <row r="2095" spans="62:89" x14ac:dyDescent="0.25">
      <c r="BJ2095" s="1" t="s">
        <v>4310</v>
      </c>
      <c r="BK2095" s="1" t="s">
        <v>4311</v>
      </c>
      <c r="BL2095" s="1" t="str">
        <f>VLOOKUP(BK2095,INVENTARIOHABITTA[#All],8,FALSE)</f>
        <v xml:space="preserve">ESTANDAR A </v>
      </c>
      <c r="BO2095" s="1" t="s">
        <v>5272</v>
      </c>
      <c r="BP2095" s="1" t="s">
        <v>9665</v>
      </c>
      <c r="BQ2095" s="1" t="s">
        <v>7638</v>
      </c>
      <c r="BR2095" s="1" t="s">
        <v>9549</v>
      </c>
      <c r="BS2095" s="1" t="s">
        <v>27</v>
      </c>
      <c r="BT2095">
        <v>109</v>
      </c>
      <c r="BU2095" s="1" t="s">
        <v>7</v>
      </c>
      <c r="BV2095" s="1" t="s">
        <v>1961</v>
      </c>
      <c r="BW2095">
        <v>128</v>
      </c>
      <c r="BX2095" s="1" t="s">
        <v>8496</v>
      </c>
      <c r="BY2095">
        <v>5040</v>
      </c>
      <c r="BZ2095">
        <v>645120</v>
      </c>
      <c r="CA2095">
        <v>0.23</v>
      </c>
      <c r="CB2095">
        <v>3880.8</v>
      </c>
      <c r="CC2095">
        <v>496742.40000000002</v>
      </c>
      <c r="CD2095">
        <v>0.1</v>
      </c>
      <c r="CE2095">
        <v>49674.240000000005</v>
      </c>
      <c r="CF2095">
        <v>0.19</v>
      </c>
      <c r="CG2095">
        <v>9438.1056000000008</v>
      </c>
      <c r="CH2095">
        <v>40236.134400000003</v>
      </c>
      <c r="CI2095">
        <v>447068.16000000003</v>
      </c>
      <c r="CJ2095">
        <v>487304.29440000001</v>
      </c>
      <c r="CK2095">
        <v>3807.0648000000001</v>
      </c>
    </row>
    <row r="2096" spans="62:89" x14ac:dyDescent="0.25">
      <c r="BJ2096" s="1" t="s">
        <v>4312</v>
      </c>
      <c r="BK2096" s="1" t="s">
        <v>4313</v>
      </c>
      <c r="BL2096" s="1" t="str">
        <f>VLOOKUP(BK2096,INVENTARIOHABITTA[#All],8,FALSE)</f>
        <v xml:space="preserve">ESTANDAR A </v>
      </c>
      <c r="BO2096" s="1" t="s">
        <v>5274</v>
      </c>
      <c r="BP2096" s="1" t="s">
        <v>9666</v>
      </c>
      <c r="BQ2096" s="1" t="s">
        <v>7638</v>
      </c>
      <c r="BR2096" s="1" t="s">
        <v>9549</v>
      </c>
      <c r="BS2096" s="1" t="s">
        <v>27</v>
      </c>
      <c r="BT2096">
        <v>110</v>
      </c>
      <c r="BU2096" s="1" t="s">
        <v>7</v>
      </c>
      <c r="BV2096" s="1" t="s">
        <v>146</v>
      </c>
      <c r="BW2096">
        <v>144</v>
      </c>
      <c r="BX2096" s="1" t="s">
        <v>8496</v>
      </c>
      <c r="BY2096">
        <v>5290</v>
      </c>
      <c r="BZ2096">
        <v>761760</v>
      </c>
      <c r="CA2096">
        <v>0.25</v>
      </c>
      <c r="CB2096">
        <v>3967.5</v>
      </c>
      <c r="CC2096">
        <v>571320</v>
      </c>
      <c r="CD2096">
        <v>0.1</v>
      </c>
      <c r="CE2096">
        <v>57132</v>
      </c>
      <c r="CF2096">
        <v>0.10000000000000002</v>
      </c>
      <c r="CG2096">
        <v>5713.2000000000007</v>
      </c>
      <c r="CH2096">
        <v>51418.8</v>
      </c>
      <c r="CI2096">
        <v>514188</v>
      </c>
      <c r="CJ2096">
        <v>565606.80000000005</v>
      </c>
      <c r="CK2096">
        <v>3927.8250000000003</v>
      </c>
    </row>
    <row r="2097" spans="62:89" x14ac:dyDescent="0.25">
      <c r="BJ2097" s="1" t="s">
        <v>4314</v>
      </c>
      <c r="BK2097" s="1" t="s">
        <v>4315</v>
      </c>
      <c r="BL2097" s="1" t="str">
        <f>VLOOKUP(BK2097,INVENTARIOHABITTA[#All],8,FALSE)</f>
        <v xml:space="preserve">ESTANDAR A </v>
      </c>
      <c r="BO2097" s="1" t="s">
        <v>5276</v>
      </c>
      <c r="BP2097" s="1" t="s">
        <v>9667</v>
      </c>
      <c r="BQ2097" s="1" t="s">
        <v>7638</v>
      </c>
      <c r="BR2097" s="1" t="s">
        <v>9549</v>
      </c>
      <c r="BS2097" s="1" t="s">
        <v>28</v>
      </c>
      <c r="BT2097">
        <v>1</v>
      </c>
      <c r="BU2097" s="1" t="s">
        <v>7</v>
      </c>
      <c r="BV2097" s="1" t="s">
        <v>146</v>
      </c>
      <c r="BW2097">
        <v>148.52000000000001</v>
      </c>
      <c r="BX2097" s="1" t="s">
        <v>8496</v>
      </c>
      <c r="BY2097">
        <v>5290</v>
      </c>
      <c r="BZ2097">
        <v>785670.8</v>
      </c>
      <c r="CA2097">
        <v>0.2</v>
      </c>
      <c r="CB2097">
        <v>4232</v>
      </c>
      <c r="CC2097">
        <v>628536.64</v>
      </c>
      <c r="CD2097">
        <v>0.1</v>
      </c>
      <c r="CE2097">
        <v>62853.664000000004</v>
      </c>
      <c r="CF2097">
        <v>0</v>
      </c>
      <c r="CG2097">
        <v>0</v>
      </c>
      <c r="CH2097">
        <v>62853.664000000004</v>
      </c>
      <c r="CI2097">
        <v>565682.97600000002</v>
      </c>
      <c r="CJ2097">
        <v>628536.64</v>
      </c>
      <c r="CK2097">
        <v>4232</v>
      </c>
    </row>
    <row r="2098" spans="62:89" x14ac:dyDescent="0.25">
      <c r="BJ2098" s="1" t="s">
        <v>4316</v>
      </c>
      <c r="BK2098" s="1" t="s">
        <v>4317</v>
      </c>
      <c r="BL2098" s="1" t="str">
        <f>VLOOKUP(BK2098,INVENTARIOHABITTA[#All],8,FALSE)</f>
        <v xml:space="preserve">ESTANDAR A </v>
      </c>
      <c r="BO2098" s="1" t="s">
        <v>5278</v>
      </c>
      <c r="BP2098" s="1" t="s">
        <v>9668</v>
      </c>
      <c r="BQ2098" s="1" t="s">
        <v>7638</v>
      </c>
      <c r="BR2098" s="1" t="s">
        <v>9549</v>
      </c>
      <c r="BS2098" s="1" t="s">
        <v>28</v>
      </c>
      <c r="BT2098">
        <v>2</v>
      </c>
      <c r="BU2098" s="1" t="s">
        <v>7</v>
      </c>
      <c r="BV2098" s="1" t="s">
        <v>1961</v>
      </c>
      <c r="BW2098">
        <v>128</v>
      </c>
      <c r="BX2098" s="1" t="s">
        <v>8496</v>
      </c>
      <c r="BY2098">
        <v>5040</v>
      </c>
      <c r="BZ2098">
        <v>645120</v>
      </c>
      <c r="CA2098">
        <v>0.25</v>
      </c>
      <c r="CB2098">
        <v>3780</v>
      </c>
      <c r="CC2098">
        <v>483840</v>
      </c>
      <c r="CD2098">
        <v>1</v>
      </c>
      <c r="CE2098">
        <v>483840</v>
      </c>
      <c r="CF2098">
        <v>0</v>
      </c>
      <c r="CG2098">
        <v>0</v>
      </c>
      <c r="CH2098">
        <v>483840</v>
      </c>
      <c r="CI2098">
        <v>0</v>
      </c>
      <c r="CJ2098">
        <v>483840</v>
      </c>
      <c r="CK2098">
        <v>3780</v>
      </c>
    </row>
    <row r="2099" spans="62:89" x14ac:dyDescent="0.25">
      <c r="BJ2099" s="1" t="s">
        <v>4318</v>
      </c>
      <c r="BK2099" s="1" t="s">
        <v>4319</v>
      </c>
      <c r="BL2099" s="1" t="str">
        <f>VLOOKUP(BK2099,INVENTARIOHABITTA[#All],8,FALSE)</f>
        <v xml:space="preserve">ESTANDAR A </v>
      </c>
      <c r="BO2099" s="1" t="s">
        <v>5280</v>
      </c>
      <c r="BP2099" s="1" t="s">
        <v>9669</v>
      </c>
      <c r="BQ2099" s="1" t="s">
        <v>7638</v>
      </c>
      <c r="BR2099" s="1" t="s">
        <v>9549</v>
      </c>
      <c r="BS2099" s="1" t="s">
        <v>28</v>
      </c>
      <c r="BT2099">
        <v>3</v>
      </c>
      <c r="BU2099" s="1" t="s">
        <v>7</v>
      </c>
      <c r="BV2099" s="1" t="s">
        <v>1961</v>
      </c>
      <c r="BW2099">
        <v>128</v>
      </c>
      <c r="BX2099" s="1" t="s">
        <v>30</v>
      </c>
      <c r="BY2099">
        <v>5040</v>
      </c>
      <c r="BZ2099">
        <v>645120</v>
      </c>
      <c r="CA2099">
        <v>0.25</v>
      </c>
      <c r="CB2099">
        <v>3780</v>
      </c>
      <c r="CC2099">
        <v>483840</v>
      </c>
      <c r="CD2099">
        <v>0.1</v>
      </c>
      <c r="CE2099">
        <v>48384</v>
      </c>
      <c r="CF2099">
        <v>0.1</v>
      </c>
      <c r="CG2099">
        <v>4838.4000000000005</v>
      </c>
      <c r="CH2099">
        <v>43545.599999999999</v>
      </c>
      <c r="CI2099">
        <v>435456</v>
      </c>
      <c r="CJ2099">
        <v>479001.59999999998</v>
      </c>
      <c r="CK2099">
        <v>3742.2</v>
      </c>
    </row>
    <row r="2100" spans="62:89" x14ac:dyDescent="0.25">
      <c r="BJ2100" s="1" t="s">
        <v>4320</v>
      </c>
      <c r="BK2100" s="1" t="s">
        <v>4321</v>
      </c>
      <c r="BL2100" s="1" t="str">
        <f>VLOOKUP(BK2100,INVENTARIOHABITTA[#All],8,FALSE)</f>
        <v>PREMIUM A</v>
      </c>
      <c r="BO2100" s="1" t="s">
        <v>5282</v>
      </c>
      <c r="BP2100" s="1" t="s">
        <v>9670</v>
      </c>
      <c r="BQ2100" s="1" t="s">
        <v>7638</v>
      </c>
      <c r="BR2100" s="1" t="s">
        <v>9549</v>
      </c>
      <c r="BS2100" s="1" t="s">
        <v>28</v>
      </c>
      <c r="BT2100">
        <v>4</v>
      </c>
      <c r="BU2100" s="1" t="s">
        <v>7</v>
      </c>
      <c r="BV2100" s="1" t="s">
        <v>1961</v>
      </c>
      <c r="BW2100">
        <v>128</v>
      </c>
      <c r="BX2100" s="1" t="s">
        <v>7642</v>
      </c>
      <c r="BY2100">
        <v>5770.3</v>
      </c>
      <c r="BZ2100">
        <v>738598.40000000002</v>
      </c>
      <c r="CA2100">
        <v>0.28000000000000003</v>
      </c>
      <c r="CB2100">
        <v>4154.616</v>
      </c>
      <c r="CC2100">
        <v>531790.848</v>
      </c>
      <c r="CD2100">
        <v>0.1</v>
      </c>
      <c r="CE2100">
        <v>53179.084800000004</v>
      </c>
      <c r="CF2100">
        <v>0.1</v>
      </c>
      <c r="CG2100">
        <v>5317.908480000001</v>
      </c>
      <c r="CH2100">
        <v>47861.176320000006</v>
      </c>
      <c r="CI2100">
        <v>478611.76319999999</v>
      </c>
      <c r="CJ2100">
        <v>526472.93952000001</v>
      </c>
      <c r="CK2100">
        <v>4113.0698400000001</v>
      </c>
    </row>
    <row r="2101" spans="62:89" x14ac:dyDescent="0.25">
      <c r="BJ2101" s="1" t="s">
        <v>4322</v>
      </c>
      <c r="BK2101" s="1" t="s">
        <v>4323</v>
      </c>
      <c r="BL2101" s="1" t="str">
        <f>VLOOKUP(BK2101,INVENTARIOHABITTA[#All],8,FALSE)</f>
        <v>PREMIUM A</v>
      </c>
      <c r="BO2101" s="1" t="s">
        <v>5284</v>
      </c>
      <c r="BP2101" s="1" t="s">
        <v>9671</v>
      </c>
      <c r="BQ2101" s="1" t="s">
        <v>7638</v>
      </c>
      <c r="BR2101" s="1" t="s">
        <v>9549</v>
      </c>
      <c r="BS2101" s="1" t="s">
        <v>28</v>
      </c>
      <c r="BT2101">
        <v>5</v>
      </c>
      <c r="BU2101" s="1" t="s">
        <v>7</v>
      </c>
      <c r="BV2101" s="1" t="s">
        <v>1961</v>
      </c>
      <c r="BW2101">
        <v>128</v>
      </c>
      <c r="BX2101" s="1" t="s">
        <v>46</v>
      </c>
      <c r="BY2101">
        <v>6060</v>
      </c>
      <c r="BZ2101">
        <v>775680</v>
      </c>
      <c r="CA2101">
        <v>0.23</v>
      </c>
      <c r="CB2101">
        <v>4666.2</v>
      </c>
      <c r="CC2101">
        <v>597273.59999999998</v>
      </c>
      <c r="CD2101">
        <v>0.1</v>
      </c>
      <c r="CE2101">
        <v>59727.360000000001</v>
      </c>
      <c r="CF2101">
        <v>0.15</v>
      </c>
      <c r="CG2101">
        <v>8959.1039999999994</v>
      </c>
      <c r="CH2101">
        <v>50768.256000000001</v>
      </c>
      <c r="CI2101">
        <v>537546.23999999999</v>
      </c>
      <c r="CJ2101">
        <v>588314.49600000004</v>
      </c>
      <c r="CK2101">
        <v>4596.2070000000003</v>
      </c>
    </row>
    <row r="2102" spans="62:89" x14ac:dyDescent="0.25">
      <c r="BJ2102" s="1" t="s">
        <v>4324</v>
      </c>
      <c r="BK2102" s="1" t="s">
        <v>4325</v>
      </c>
      <c r="BL2102" s="1" t="str">
        <f>VLOOKUP(BK2102,INVENTARIOHABITTA[#All],8,FALSE)</f>
        <v xml:space="preserve">ESTANDAR A </v>
      </c>
      <c r="BP2102" s="1" t="s">
        <v>9671</v>
      </c>
      <c r="BQ2102" s="1" t="s">
        <v>7638</v>
      </c>
      <c r="BR2102" s="1" t="s">
        <v>9549</v>
      </c>
      <c r="BS2102" s="1" t="s">
        <v>28</v>
      </c>
      <c r="BT2102">
        <v>5</v>
      </c>
      <c r="BU2102" s="1" t="s">
        <v>7</v>
      </c>
      <c r="BV2102" s="1" t="s">
        <v>1961</v>
      </c>
      <c r="BW2102">
        <v>128</v>
      </c>
      <c r="BX2102" s="1" t="s">
        <v>8496</v>
      </c>
      <c r="BY2102">
        <v>5040</v>
      </c>
      <c r="BZ2102">
        <v>645120</v>
      </c>
      <c r="CA2102">
        <v>0.23</v>
      </c>
      <c r="CB2102">
        <v>3880.8</v>
      </c>
      <c r="CC2102">
        <v>496742.40000000002</v>
      </c>
      <c r="CD2102">
        <v>0.1</v>
      </c>
      <c r="CE2102">
        <v>49674.240000000005</v>
      </c>
      <c r="CF2102">
        <v>0.15</v>
      </c>
      <c r="CG2102">
        <v>7451.1360000000004</v>
      </c>
      <c r="CH2102">
        <v>42223.104000000007</v>
      </c>
      <c r="CI2102">
        <v>447068.16000000003</v>
      </c>
      <c r="CJ2102">
        <v>489291.26400000002</v>
      </c>
      <c r="CK2102">
        <v>3822.5880000000002</v>
      </c>
    </row>
    <row r="2103" spans="62:89" x14ac:dyDescent="0.25">
      <c r="BJ2103" s="1" t="s">
        <v>4326</v>
      </c>
      <c r="BK2103" s="1" t="s">
        <v>4327</v>
      </c>
      <c r="BL2103" s="1" t="str">
        <f>VLOOKUP(BK2103,INVENTARIOHABITTA[#All],8,FALSE)</f>
        <v xml:space="preserve">ESTANDAR A </v>
      </c>
      <c r="BO2103" s="1" t="s">
        <v>5286</v>
      </c>
      <c r="BP2103" s="1" t="s">
        <v>9672</v>
      </c>
      <c r="BQ2103" s="1" t="s">
        <v>7638</v>
      </c>
      <c r="BR2103" s="1" t="s">
        <v>9549</v>
      </c>
      <c r="BS2103" s="1" t="s">
        <v>28</v>
      </c>
      <c r="BT2103">
        <v>6</v>
      </c>
      <c r="BU2103" s="1" t="s">
        <v>7</v>
      </c>
      <c r="BV2103" s="1" t="s">
        <v>1961</v>
      </c>
      <c r="BW2103">
        <v>128</v>
      </c>
      <c r="BX2103" s="1" t="s">
        <v>46</v>
      </c>
      <c r="BY2103">
        <v>6060</v>
      </c>
      <c r="BZ2103">
        <v>775680</v>
      </c>
      <c r="CA2103">
        <v>0.23</v>
      </c>
      <c r="CB2103">
        <v>4666.2</v>
      </c>
      <c r="CC2103">
        <v>597273.59999999998</v>
      </c>
      <c r="CD2103">
        <v>0.1</v>
      </c>
      <c r="CE2103">
        <v>59727.360000000001</v>
      </c>
      <c r="CF2103">
        <v>0.15</v>
      </c>
      <c r="CG2103">
        <v>8959.1039999999994</v>
      </c>
      <c r="CH2103">
        <v>50768.256000000001</v>
      </c>
      <c r="CI2103">
        <v>537546.23999999999</v>
      </c>
      <c r="CJ2103">
        <v>588314.49600000004</v>
      </c>
      <c r="CK2103">
        <v>4596.2070000000003</v>
      </c>
    </row>
    <row r="2104" spans="62:89" x14ac:dyDescent="0.25">
      <c r="BJ2104" s="1" t="s">
        <v>4328</v>
      </c>
      <c r="BK2104" s="1" t="s">
        <v>4329</v>
      </c>
      <c r="BL2104" s="1" t="str">
        <f>VLOOKUP(BK2104,INVENTARIOHABITTA[#All],8,FALSE)</f>
        <v xml:space="preserve">ESTANDAR A </v>
      </c>
      <c r="BP2104" s="1" t="s">
        <v>9672</v>
      </c>
      <c r="BQ2104" s="1" t="s">
        <v>7638</v>
      </c>
      <c r="BR2104" s="1" t="s">
        <v>9549</v>
      </c>
      <c r="BS2104" s="1" t="s">
        <v>28</v>
      </c>
      <c r="BT2104">
        <v>6</v>
      </c>
      <c r="BU2104" s="1" t="s">
        <v>7</v>
      </c>
      <c r="BV2104" s="1" t="s">
        <v>1961</v>
      </c>
      <c r="BW2104">
        <v>128</v>
      </c>
      <c r="BX2104" s="1" t="s">
        <v>8496</v>
      </c>
      <c r="BY2104">
        <v>5040</v>
      </c>
      <c r="BZ2104">
        <v>645120</v>
      </c>
      <c r="CA2104">
        <v>0.23</v>
      </c>
      <c r="CB2104">
        <v>3880.8</v>
      </c>
      <c r="CC2104">
        <v>496742.40000000002</v>
      </c>
      <c r="CD2104">
        <v>0.1</v>
      </c>
      <c r="CE2104">
        <v>49674.240000000005</v>
      </c>
      <c r="CF2104">
        <v>0.15</v>
      </c>
      <c r="CG2104">
        <v>7451.1360000000004</v>
      </c>
      <c r="CH2104">
        <v>42223.104000000007</v>
      </c>
      <c r="CI2104">
        <v>447068.16000000003</v>
      </c>
      <c r="CJ2104">
        <v>489291.26400000002</v>
      </c>
      <c r="CK2104">
        <v>3822.5880000000002</v>
      </c>
    </row>
    <row r="2105" spans="62:89" x14ac:dyDescent="0.25">
      <c r="BJ2105" s="1" t="s">
        <v>4330</v>
      </c>
      <c r="BK2105" s="1" t="s">
        <v>4331</v>
      </c>
      <c r="BL2105" s="1" t="str">
        <f>VLOOKUP(BK2105,INVENTARIOHABITTA[#All],8,FALSE)</f>
        <v xml:space="preserve">ESTANDAR A </v>
      </c>
      <c r="BO2105" s="1" t="s">
        <v>5288</v>
      </c>
      <c r="BP2105" s="1" t="s">
        <v>9673</v>
      </c>
      <c r="BQ2105" s="1" t="s">
        <v>7638</v>
      </c>
      <c r="BR2105" s="1" t="s">
        <v>9549</v>
      </c>
      <c r="BS2105" s="1" t="s">
        <v>28</v>
      </c>
      <c r="BT2105">
        <v>7</v>
      </c>
      <c r="BU2105" s="1" t="s">
        <v>7</v>
      </c>
      <c r="BV2105" s="1" t="s">
        <v>1961</v>
      </c>
      <c r="BW2105">
        <v>128</v>
      </c>
      <c r="BX2105" s="1" t="s">
        <v>30</v>
      </c>
      <c r="BY2105">
        <v>5400</v>
      </c>
      <c r="BZ2105">
        <v>691200</v>
      </c>
      <c r="CA2105">
        <v>0.27</v>
      </c>
      <c r="CB2105">
        <v>3942</v>
      </c>
      <c r="CC2105">
        <v>504576</v>
      </c>
      <c r="CD2105">
        <v>0.1</v>
      </c>
      <c r="CE2105">
        <v>50457.600000000006</v>
      </c>
      <c r="CF2105">
        <v>0.1</v>
      </c>
      <c r="CG2105">
        <v>5045.7600000000011</v>
      </c>
      <c r="CH2105">
        <v>45411.840000000004</v>
      </c>
      <c r="CI2105">
        <v>454118.40000000002</v>
      </c>
      <c r="CJ2105">
        <v>499530.24000000005</v>
      </c>
      <c r="CK2105">
        <v>3902.5800000000004</v>
      </c>
    </row>
    <row r="2106" spans="62:89" x14ac:dyDescent="0.25">
      <c r="BJ2106" s="1" t="s">
        <v>4332</v>
      </c>
      <c r="BK2106" s="1" t="s">
        <v>4333</v>
      </c>
      <c r="BL2106" s="1" t="str">
        <f>VLOOKUP(BK2106,INVENTARIOHABITTA[#All],8,FALSE)</f>
        <v xml:space="preserve">ESTANDAR A </v>
      </c>
      <c r="BO2106" s="1" t="s">
        <v>5290</v>
      </c>
      <c r="BP2106" s="1" t="s">
        <v>9674</v>
      </c>
      <c r="BQ2106" s="1" t="s">
        <v>7638</v>
      </c>
      <c r="BR2106" s="1" t="s">
        <v>9549</v>
      </c>
      <c r="BS2106" s="1" t="s">
        <v>28</v>
      </c>
      <c r="BT2106">
        <v>8</v>
      </c>
      <c r="BU2106" s="1" t="s">
        <v>7</v>
      </c>
      <c r="BV2106" s="1" t="s">
        <v>1961</v>
      </c>
      <c r="BW2106">
        <v>128</v>
      </c>
      <c r="BX2106" s="1" t="s">
        <v>30</v>
      </c>
      <c r="BY2106">
        <v>5400</v>
      </c>
      <c r="BZ2106">
        <v>691200</v>
      </c>
      <c r="CA2106">
        <v>0.25</v>
      </c>
      <c r="CB2106">
        <v>4050</v>
      </c>
      <c r="CC2106">
        <v>518400</v>
      </c>
      <c r="CD2106">
        <v>0.1</v>
      </c>
      <c r="CE2106">
        <v>51840</v>
      </c>
      <c r="CF2106">
        <v>0.1</v>
      </c>
      <c r="CG2106">
        <v>5184</v>
      </c>
      <c r="CH2106">
        <v>46656</v>
      </c>
      <c r="CI2106">
        <v>466560</v>
      </c>
      <c r="CJ2106">
        <v>513216</v>
      </c>
      <c r="CK2106">
        <v>4009.5</v>
      </c>
    </row>
    <row r="2107" spans="62:89" x14ac:dyDescent="0.25">
      <c r="BJ2107" s="1" t="s">
        <v>4334</v>
      </c>
      <c r="BK2107" s="1" t="s">
        <v>4335</v>
      </c>
      <c r="BL2107" s="1" t="str">
        <f>VLOOKUP(BK2107,INVENTARIOHABITTA[#All],8,FALSE)</f>
        <v xml:space="preserve">ESTANDAR A </v>
      </c>
      <c r="BO2107" s="1" t="s">
        <v>5292</v>
      </c>
      <c r="BP2107" s="1" t="s">
        <v>9675</v>
      </c>
      <c r="BQ2107" s="1" t="s">
        <v>7638</v>
      </c>
      <c r="BR2107" s="1" t="s">
        <v>9549</v>
      </c>
      <c r="BS2107" s="1" t="s">
        <v>28</v>
      </c>
      <c r="BT2107">
        <v>9</v>
      </c>
      <c r="BU2107" s="1" t="s">
        <v>7</v>
      </c>
      <c r="BV2107" s="1" t="s">
        <v>1961</v>
      </c>
      <c r="BW2107">
        <v>128</v>
      </c>
      <c r="BX2107" s="1" t="s">
        <v>46</v>
      </c>
      <c r="BY2107">
        <v>6060</v>
      </c>
      <c r="BZ2107">
        <v>775680</v>
      </c>
      <c r="CA2107">
        <v>0.23</v>
      </c>
      <c r="CB2107">
        <v>4666.2</v>
      </c>
      <c r="CC2107">
        <v>597273.59999999998</v>
      </c>
      <c r="CD2107">
        <v>0.1</v>
      </c>
      <c r="CE2107">
        <v>59727.360000000001</v>
      </c>
      <c r="CF2107">
        <v>0.19</v>
      </c>
      <c r="CG2107">
        <v>11348.198400000001</v>
      </c>
      <c r="CH2107">
        <v>48379.161599999999</v>
      </c>
      <c r="CI2107">
        <v>537546.23999999999</v>
      </c>
      <c r="CJ2107">
        <v>585925.40159999998</v>
      </c>
      <c r="CK2107">
        <v>4577.5421999999999</v>
      </c>
    </row>
    <row r="2108" spans="62:89" x14ac:dyDescent="0.25">
      <c r="BJ2108" s="1" t="s">
        <v>4336</v>
      </c>
      <c r="BK2108" s="1" t="s">
        <v>4337</v>
      </c>
      <c r="BL2108" s="1" t="str">
        <f>VLOOKUP(BK2108,INVENTARIOHABITTA[#All],8,FALSE)</f>
        <v xml:space="preserve">ESTANDAR A </v>
      </c>
      <c r="BP2108" s="1" t="s">
        <v>9675</v>
      </c>
      <c r="BQ2108" s="1" t="s">
        <v>7638</v>
      </c>
      <c r="BR2108" s="1" t="s">
        <v>9549</v>
      </c>
      <c r="BS2108" s="1" t="s">
        <v>28</v>
      </c>
      <c r="BT2108">
        <v>9</v>
      </c>
      <c r="BU2108" s="1" t="s">
        <v>7</v>
      </c>
      <c r="BV2108" s="1" t="s">
        <v>1961</v>
      </c>
      <c r="BW2108">
        <v>128</v>
      </c>
      <c r="BX2108" s="1" t="s">
        <v>8496</v>
      </c>
      <c r="BY2108">
        <v>5040</v>
      </c>
      <c r="BZ2108">
        <v>645120</v>
      </c>
      <c r="CA2108">
        <v>0.23</v>
      </c>
      <c r="CB2108">
        <v>3880.8</v>
      </c>
      <c r="CC2108">
        <v>496742.40000000002</v>
      </c>
      <c r="CD2108">
        <v>0.1</v>
      </c>
      <c r="CE2108">
        <v>49674.240000000005</v>
      </c>
      <c r="CF2108">
        <v>0.19</v>
      </c>
      <c r="CG2108">
        <v>9438.1056000000008</v>
      </c>
      <c r="CH2108">
        <v>40236.134400000003</v>
      </c>
      <c r="CI2108">
        <v>447068.16000000003</v>
      </c>
      <c r="CJ2108">
        <v>487304.29440000001</v>
      </c>
      <c r="CK2108">
        <v>3807.0648000000001</v>
      </c>
    </row>
    <row r="2109" spans="62:89" x14ac:dyDescent="0.25">
      <c r="BJ2109" s="1" t="s">
        <v>4338</v>
      </c>
      <c r="BK2109" s="1" t="s">
        <v>4339</v>
      </c>
      <c r="BL2109" s="1" t="str">
        <f>VLOOKUP(BK2109,INVENTARIOHABITTA[#All],8,FALSE)</f>
        <v xml:space="preserve">ESTANDAR A </v>
      </c>
      <c r="BO2109" s="1" t="s">
        <v>5294</v>
      </c>
      <c r="BP2109" s="1" t="s">
        <v>9676</v>
      </c>
      <c r="BQ2109" s="1" t="s">
        <v>7638</v>
      </c>
      <c r="BR2109" s="1" t="s">
        <v>9549</v>
      </c>
      <c r="BS2109" s="1" t="s">
        <v>28</v>
      </c>
      <c r="BT2109">
        <v>10</v>
      </c>
      <c r="BU2109" s="1" t="s">
        <v>7</v>
      </c>
      <c r="BV2109" s="1" t="s">
        <v>1961</v>
      </c>
      <c r="BW2109">
        <v>128</v>
      </c>
      <c r="BX2109" s="1" t="s">
        <v>8496</v>
      </c>
      <c r="BY2109">
        <v>5040</v>
      </c>
      <c r="BZ2109">
        <v>645120</v>
      </c>
      <c r="CA2109">
        <v>0.23</v>
      </c>
      <c r="CB2109">
        <v>3880.8</v>
      </c>
      <c r="CC2109">
        <v>496742.40000000002</v>
      </c>
      <c r="CD2109">
        <v>0.1</v>
      </c>
      <c r="CE2109">
        <v>49674.240000000005</v>
      </c>
      <c r="CF2109">
        <v>0.19</v>
      </c>
      <c r="CG2109">
        <v>9438.1056000000008</v>
      </c>
      <c r="CH2109">
        <v>40236.134400000003</v>
      </c>
      <c r="CI2109">
        <v>447068.16000000003</v>
      </c>
      <c r="CJ2109">
        <v>487304.29440000001</v>
      </c>
      <c r="CK2109">
        <v>3807.0648000000001</v>
      </c>
    </row>
    <row r="2110" spans="62:89" x14ac:dyDescent="0.25">
      <c r="BJ2110" s="1" t="s">
        <v>4340</v>
      </c>
      <c r="BK2110" s="1" t="s">
        <v>4341</v>
      </c>
      <c r="BL2110" s="1" t="str">
        <f>VLOOKUP(BK2110,INVENTARIOHABITTA[#All],8,FALSE)</f>
        <v xml:space="preserve">ESTANDAR A </v>
      </c>
      <c r="BO2110" s="1" t="s">
        <v>5296</v>
      </c>
      <c r="BP2110" s="1" t="s">
        <v>9677</v>
      </c>
      <c r="BQ2110" s="1" t="s">
        <v>7638</v>
      </c>
      <c r="BR2110" s="1" t="s">
        <v>9549</v>
      </c>
      <c r="BS2110" s="1" t="s">
        <v>28</v>
      </c>
      <c r="BT2110">
        <v>11</v>
      </c>
      <c r="BU2110" s="1" t="s">
        <v>7</v>
      </c>
      <c r="BV2110" s="1" t="s">
        <v>1961</v>
      </c>
      <c r="BW2110">
        <v>128</v>
      </c>
      <c r="BX2110" s="1" t="s">
        <v>8496</v>
      </c>
      <c r="BY2110">
        <v>5040</v>
      </c>
      <c r="BZ2110">
        <v>645120</v>
      </c>
      <c r="CA2110">
        <v>0.23</v>
      </c>
      <c r="CB2110">
        <v>3880.8</v>
      </c>
      <c r="CC2110">
        <v>496742.40000000002</v>
      </c>
      <c r="CD2110">
        <v>0.1</v>
      </c>
      <c r="CE2110">
        <v>49674.240000000005</v>
      </c>
      <c r="CF2110">
        <v>0.19</v>
      </c>
      <c r="CG2110">
        <v>9438.1056000000008</v>
      </c>
      <c r="CH2110">
        <v>40236.134400000003</v>
      </c>
      <c r="CI2110">
        <v>447068.16000000003</v>
      </c>
      <c r="CJ2110">
        <v>487304.29440000001</v>
      </c>
      <c r="CK2110">
        <v>3807.0648000000001</v>
      </c>
    </row>
    <row r="2111" spans="62:89" x14ac:dyDescent="0.25">
      <c r="BJ2111" s="1" t="s">
        <v>4342</v>
      </c>
      <c r="BK2111" s="1" t="s">
        <v>4343</v>
      </c>
      <c r="BL2111" s="1" t="str">
        <f>VLOOKUP(BK2111,INVENTARIOHABITTA[#All],8,FALSE)</f>
        <v xml:space="preserve">ESTANDAR A </v>
      </c>
      <c r="BO2111" s="1" t="s">
        <v>5298</v>
      </c>
      <c r="BP2111" s="1" t="s">
        <v>9678</v>
      </c>
      <c r="BQ2111" s="1" t="s">
        <v>7638</v>
      </c>
      <c r="BR2111" s="1" t="s">
        <v>9549</v>
      </c>
      <c r="BS2111" s="1" t="s">
        <v>28</v>
      </c>
      <c r="BT2111">
        <v>12</v>
      </c>
      <c r="BU2111" s="1" t="s">
        <v>7</v>
      </c>
      <c r="BV2111" s="1" t="s">
        <v>1961</v>
      </c>
      <c r="BW2111">
        <v>128</v>
      </c>
      <c r="BX2111" s="1" t="s">
        <v>8496</v>
      </c>
      <c r="BY2111">
        <v>5040</v>
      </c>
      <c r="BZ2111">
        <v>645120</v>
      </c>
      <c r="CA2111">
        <v>0.23</v>
      </c>
      <c r="CB2111">
        <v>3880.8</v>
      </c>
      <c r="CC2111">
        <v>496742.40000000002</v>
      </c>
      <c r="CD2111">
        <v>0.1</v>
      </c>
      <c r="CE2111">
        <v>49674.240000000005</v>
      </c>
      <c r="CF2111">
        <v>0.19</v>
      </c>
      <c r="CG2111">
        <v>9438.1056000000008</v>
      </c>
      <c r="CH2111">
        <v>40236.134400000003</v>
      </c>
      <c r="CI2111">
        <v>447068.16000000003</v>
      </c>
      <c r="CJ2111">
        <v>487304.29440000001</v>
      </c>
      <c r="CK2111">
        <v>3807.0648000000001</v>
      </c>
    </row>
    <row r="2112" spans="62:89" x14ac:dyDescent="0.25">
      <c r="BJ2112" s="1" t="s">
        <v>4344</v>
      </c>
      <c r="BK2112" s="1" t="s">
        <v>4345</v>
      </c>
      <c r="BL2112" s="1" t="str">
        <f>VLOOKUP(BK2112,INVENTARIOHABITTA[#All],8,FALSE)</f>
        <v>PREMIUM A</v>
      </c>
      <c r="BO2112" s="1" t="s">
        <v>5300</v>
      </c>
      <c r="BP2112" s="1" t="s">
        <v>9679</v>
      </c>
      <c r="BQ2112" s="1" t="s">
        <v>7638</v>
      </c>
      <c r="BR2112" s="1" t="s">
        <v>9549</v>
      </c>
      <c r="BS2112" s="1" t="s">
        <v>28</v>
      </c>
      <c r="BT2112">
        <v>13</v>
      </c>
      <c r="BU2112" s="1" t="s">
        <v>7</v>
      </c>
      <c r="BV2112" s="1" t="s">
        <v>1961</v>
      </c>
      <c r="BW2112">
        <v>128</v>
      </c>
      <c r="BX2112" s="1" t="s">
        <v>8496</v>
      </c>
      <c r="BY2112">
        <v>5040</v>
      </c>
      <c r="BZ2112">
        <v>645120</v>
      </c>
      <c r="CA2112">
        <v>0.23</v>
      </c>
      <c r="CB2112">
        <v>3880.8</v>
      </c>
      <c r="CC2112">
        <v>496742.40000000002</v>
      </c>
      <c r="CD2112">
        <v>0.1</v>
      </c>
      <c r="CE2112">
        <v>49674.240000000005</v>
      </c>
      <c r="CF2112">
        <v>0.1</v>
      </c>
      <c r="CG2112">
        <v>4967.4240000000009</v>
      </c>
      <c r="CH2112">
        <v>44706.816000000006</v>
      </c>
      <c r="CI2112">
        <v>447068.16000000003</v>
      </c>
      <c r="CJ2112">
        <v>491774.97600000002</v>
      </c>
      <c r="CK2112">
        <v>3841.9920000000002</v>
      </c>
    </row>
    <row r="2113" spans="62:89" x14ac:dyDescent="0.25">
      <c r="BJ2113" s="1" t="s">
        <v>4346</v>
      </c>
      <c r="BK2113" s="1" t="s">
        <v>4347</v>
      </c>
      <c r="BL2113" s="1" t="str">
        <f>VLOOKUP(BK2113,INVENTARIOHABITTA[#All],8,FALSE)</f>
        <v>PREMIUM A</v>
      </c>
      <c r="BO2113" s="1" t="s">
        <v>5302</v>
      </c>
      <c r="BP2113" s="1" t="s">
        <v>9680</v>
      </c>
      <c r="BQ2113" s="1" t="s">
        <v>7638</v>
      </c>
      <c r="BR2113" s="1" t="s">
        <v>9549</v>
      </c>
      <c r="BS2113" s="1" t="s">
        <v>28</v>
      </c>
      <c r="BT2113">
        <v>14</v>
      </c>
      <c r="BU2113" s="1" t="s">
        <v>7</v>
      </c>
      <c r="BV2113" s="1" t="s">
        <v>1961</v>
      </c>
      <c r="BW2113">
        <v>128</v>
      </c>
      <c r="BX2113" s="1" t="s">
        <v>30</v>
      </c>
      <c r="BY2113">
        <v>5400</v>
      </c>
      <c r="BZ2113">
        <v>691200</v>
      </c>
      <c r="CA2113">
        <v>0.25</v>
      </c>
      <c r="CB2113">
        <v>4050</v>
      </c>
      <c r="CC2113">
        <v>518400</v>
      </c>
      <c r="CD2113">
        <v>0.1</v>
      </c>
      <c r="CE2113">
        <v>51840</v>
      </c>
      <c r="CF2113">
        <v>0.1</v>
      </c>
      <c r="CG2113">
        <v>5184</v>
      </c>
      <c r="CH2113">
        <v>46656</v>
      </c>
      <c r="CI2113">
        <v>466560</v>
      </c>
      <c r="CJ2113">
        <v>513216</v>
      </c>
      <c r="CK2113">
        <v>4009.5</v>
      </c>
    </row>
    <row r="2114" spans="62:89" x14ac:dyDescent="0.25">
      <c r="BJ2114" s="1" t="s">
        <v>4348</v>
      </c>
      <c r="BK2114" s="1" t="s">
        <v>4349</v>
      </c>
      <c r="BL2114" s="1" t="str">
        <f>VLOOKUP(BK2114,INVENTARIOHABITTA[#All],8,FALSE)</f>
        <v xml:space="preserve">ESTANDAR A </v>
      </c>
      <c r="BO2114" s="1" t="s">
        <v>5304</v>
      </c>
      <c r="BP2114" s="1" t="s">
        <v>9681</v>
      </c>
      <c r="BQ2114" s="1" t="s">
        <v>7638</v>
      </c>
      <c r="BR2114" s="1" t="s">
        <v>9549</v>
      </c>
      <c r="BS2114" s="1" t="s">
        <v>28</v>
      </c>
      <c r="BT2114">
        <v>15</v>
      </c>
      <c r="BU2114" s="1" t="s">
        <v>7</v>
      </c>
      <c r="BV2114" s="1" t="s">
        <v>1961</v>
      </c>
      <c r="BW2114">
        <v>128</v>
      </c>
      <c r="BX2114" s="1" t="s">
        <v>8496</v>
      </c>
      <c r="BY2114">
        <v>5040</v>
      </c>
      <c r="BZ2114">
        <v>645120</v>
      </c>
      <c r="CA2114">
        <v>0.23</v>
      </c>
      <c r="CB2114">
        <v>3880.8</v>
      </c>
      <c r="CC2114">
        <v>496742.40000000002</v>
      </c>
      <c r="CD2114">
        <v>0.1</v>
      </c>
      <c r="CE2114">
        <v>49674.240000000005</v>
      </c>
      <c r="CF2114">
        <v>0.1</v>
      </c>
      <c r="CG2114">
        <v>4967.4240000000009</v>
      </c>
      <c r="CH2114">
        <v>44706.816000000006</v>
      </c>
      <c r="CI2114">
        <v>447068.16000000003</v>
      </c>
      <c r="CJ2114">
        <v>491774.97600000002</v>
      </c>
      <c r="CK2114">
        <v>3841.9920000000002</v>
      </c>
    </row>
    <row r="2115" spans="62:89" x14ac:dyDescent="0.25">
      <c r="BJ2115" s="1" t="s">
        <v>4350</v>
      </c>
      <c r="BK2115" s="1" t="s">
        <v>4351</v>
      </c>
      <c r="BL2115" s="1" t="str">
        <f>VLOOKUP(BK2115,INVENTARIOHABITTA[#All],8,FALSE)</f>
        <v xml:space="preserve">ESTANDAR A </v>
      </c>
      <c r="BO2115" s="1" t="s">
        <v>5306</v>
      </c>
      <c r="BP2115" s="1" t="s">
        <v>9682</v>
      </c>
      <c r="BQ2115" s="1" t="s">
        <v>7638</v>
      </c>
      <c r="BR2115" s="1" t="s">
        <v>9549</v>
      </c>
      <c r="BS2115" s="1" t="s">
        <v>28</v>
      </c>
      <c r="BT2115">
        <v>16</v>
      </c>
      <c r="BU2115" s="1" t="s">
        <v>7</v>
      </c>
      <c r="BV2115" s="1" t="s">
        <v>1961</v>
      </c>
      <c r="BW2115">
        <v>128</v>
      </c>
      <c r="BX2115" s="1" t="s">
        <v>8496</v>
      </c>
      <c r="BY2115">
        <v>5040</v>
      </c>
      <c r="BZ2115">
        <v>645120</v>
      </c>
      <c r="CA2115">
        <v>0.23</v>
      </c>
      <c r="CB2115">
        <v>3880.8</v>
      </c>
      <c r="CC2115">
        <v>496742.40000000002</v>
      </c>
      <c r="CD2115">
        <v>0.1</v>
      </c>
      <c r="CE2115">
        <v>49674.240000000005</v>
      </c>
      <c r="CF2115">
        <v>0.19</v>
      </c>
      <c r="CG2115">
        <v>9438.1056000000008</v>
      </c>
      <c r="CH2115">
        <v>40236.134400000003</v>
      </c>
      <c r="CI2115">
        <v>447068.16000000003</v>
      </c>
      <c r="CJ2115">
        <v>487304.29440000001</v>
      </c>
      <c r="CK2115">
        <v>3807.0648000000001</v>
      </c>
    </row>
    <row r="2116" spans="62:89" x14ac:dyDescent="0.25">
      <c r="BJ2116" s="1" t="s">
        <v>4352</v>
      </c>
      <c r="BK2116" s="1" t="s">
        <v>4353</v>
      </c>
      <c r="BL2116" s="1" t="str">
        <f>VLOOKUP(BK2116,INVENTARIOHABITTA[#All],8,FALSE)</f>
        <v xml:space="preserve">ESTANDAR A </v>
      </c>
      <c r="BO2116" s="1" t="s">
        <v>5308</v>
      </c>
      <c r="BP2116" s="1" t="s">
        <v>9683</v>
      </c>
      <c r="BQ2116" s="1" t="s">
        <v>7638</v>
      </c>
      <c r="BR2116" s="1" t="s">
        <v>9549</v>
      </c>
      <c r="BS2116" s="1" t="s">
        <v>28</v>
      </c>
      <c r="BT2116">
        <v>17</v>
      </c>
      <c r="BU2116" s="1" t="s">
        <v>7</v>
      </c>
      <c r="BV2116" s="1" t="s">
        <v>1961</v>
      </c>
      <c r="BW2116">
        <v>128</v>
      </c>
      <c r="BX2116" s="1" t="s">
        <v>8496</v>
      </c>
      <c r="BY2116">
        <v>5040</v>
      </c>
      <c r="BZ2116">
        <v>645120</v>
      </c>
      <c r="CA2116">
        <v>0.23</v>
      </c>
      <c r="CB2116">
        <v>3880.8</v>
      </c>
      <c r="CC2116">
        <v>496742.40000000002</v>
      </c>
      <c r="CD2116">
        <v>0.1</v>
      </c>
      <c r="CE2116">
        <v>49674.240000000005</v>
      </c>
      <c r="CF2116">
        <v>0.19</v>
      </c>
      <c r="CG2116">
        <v>9438.1056000000008</v>
      </c>
      <c r="CH2116">
        <v>40236.134400000003</v>
      </c>
      <c r="CI2116">
        <v>447068.16000000003</v>
      </c>
      <c r="CJ2116">
        <v>487304.29440000001</v>
      </c>
      <c r="CK2116">
        <v>3807.0648000000001</v>
      </c>
    </row>
    <row r="2117" spans="62:89" x14ac:dyDescent="0.25">
      <c r="BJ2117" s="1" t="s">
        <v>4354</v>
      </c>
      <c r="BK2117" s="1" t="s">
        <v>4355</v>
      </c>
      <c r="BL2117" s="1" t="str">
        <f>VLOOKUP(BK2117,INVENTARIOHABITTA[#All],8,FALSE)</f>
        <v xml:space="preserve">ESTANDAR A </v>
      </c>
      <c r="BO2117" s="1" t="s">
        <v>5310</v>
      </c>
      <c r="BP2117" s="1" t="s">
        <v>9684</v>
      </c>
      <c r="BQ2117" s="1" t="s">
        <v>7638</v>
      </c>
      <c r="BR2117" s="1" t="s">
        <v>9549</v>
      </c>
      <c r="BS2117" s="1" t="s">
        <v>28</v>
      </c>
      <c r="BT2117">
        <v>18</v>
      </c>
      <c r="BU2117" s="1" t="s">
        <v>7</v>
      </c>
      <c r="BV2117" s="1" t="s">
        <v>1961</v>
      </c>
      <c r="BW2117">
        <v>128</v>
      </c>
      <c r="BX2117" s="1" t="s">
        <v>8496</v>
      </c>
      <c r="BY2117">
        <v>5040</v>
      </c>
      <c r="BZ2117">
        <v>645120</v>
      </c>
      <c r="CA2117">
        <v>0.23</v>
      </c>
      <c r="CB2117">
        <v>3880.8</v>
      </c>
      <c r="CC2117">
        <v>496742.40000000002</v>
      </c>
      <c r="CD2117">
        <v>0.1</v>
      </c>
      <c r="CE2117">
        <v>49674.240000000005</v>
      </c>
      <c r="CF2117">
        <v>0.19</v>
      </c>
      <c r="CG2117">
        <v>9438.1056000000008</v>
      </c>
      <c r="CH2117">
        <v>40236.134400000003</v>
      </c>
      <c r="CI2117">
        <v>447068.16000000003</v>
      </c>
      <c r="CJ2117">
        <v>487304.29440000001</v>
      </c>
      <c r="CK2117">
        <v>3807.0648000000001</v>
      </c>
    </row>
    <row r="2118" spans="62:89" x14ac:dyDescent="0.25">
      <c r="BJ2118" s="1" t="s">
        <v>4356</v>
      </c>
      <c r="BK2118" s="1" t="s">
        <v>4357</v>
      </c>
      <c r="BL2118" s="1" t="str">
        <f>VLOOKUP(BK2118,INVENTARIOHABITTA[#All],8,FALSE)</f>
        <v xml:space="preserve">ESTANDAR A </v>
      </c>
      <c r="BO2118" s="1" t="s">
        <v>5312</v>
      </c>
      <c r="BP2118" s="1" t="s">
        <v>9685</v>
      </c>
      <c r="BQ2118" s="1" t="s">
        <v>7638</v>
      </c>
      <c r="BR2118" s="1" t="s">
        <v>9549</v>
      </c>
      <c r="BS2118" s="1" t="s">
        <v>28</v>
      </c>
      <c r="BT2118">
        <v>19</v>
      </c>
      <c r="BU2118" s="1" t="s">
        <v>7</v>
      </c>
      <c r="BV2118" s="1" t="s">
        <v>1961</v>
      </c>
      <c r="BW2118">
        <v>128</v>
      </c>
      <c r="BX2118" s="1" t="s">
        <v>8496</v>
      </c>
      <c r="BY2118">
        <v>5040</v>
      </c>
      <c r="BZ2118">
        <v>645120</v>
      </c>
      <c r="CA2118">
        <v>0.23</v>
      </c>
      <c r="CB2118">
        <v>3880.8</v>
      </c>
      <c r="CC2118">
        <v>496742.40000000002</v>
      </c>
      <c r="CD2118">
        <v>0.1</v>
      </c>
      <c r="CE2118">
        <v>49674.240000000005</v>
      </c>
      <c r="CF2118">
        <v>0.19</v>
      </c>
      <c r="CG2118">
        <v>9438.1056000000008</v>
      </c>
      <c r="CH2118">
        <v>40236.134400000003</v>
      </c>
      <c r="CI2118">
        <v>447068.16000000003</v>
      </c>
      <c r="CJ2118">
        <v>487304.29440000001</v>
      </c>
      <c r="CK2118">
        <v>3807.0648000000001</v>
      </c>
    </row>
    <row r="2119" spans="62:89" x14ac:dyDescent="0.25">
      <c r="BJ2119" s="1" t="s">
        <v>4358</v>
      </c>
      <c r="BK2119" s="1" t="s">
        <v>4359</v>
      </c>
      <c r="BL2119" s="1" t="str">
        <f>VLOOKUP(BK2119,INVENTARIOHABITTA[#All],8,FALSE)</f>
        <v xml:space="preserve">ESTANDAR A </v>
      </c>
      <c r="BO2119" s="1" t="s">
        <v>5314</v>
      </c>
      <c r="BP2119" s="1" t="s">
        <v>9686</v>
      </c>
      <c r="BQ2119" s="1" t="s">
        <v>7638</v>
      </c>
      <c r="BR2119" s="1" t="s">
        <v>9549</v>
      </c>
      <c r="BS2119" s="1" t="s">
        <v>28</v>
      </c>
      <c r="BT2119">
        <v>20</v>
      </c>
      <c r="BU2119" s="1" t="s">
        <v>7</v>
      </c>
      <c r="BV2119" s="1" t="s">
        <v>1961</v>
      </c>
      <c r="BW2119">
        <v>128</v>
      </c>
      <c r="BX2119" s="1" t="s">
        <v>8496</v>
      </c>
      <c r="BY2119">
        <v>5040</v>
      </c>
      <c r="BZ2119">
        <v>645120</v>
      </c>
      <c r="CA2119">
        <v>0.23</v>
      </c>
      <c r="CB2119">
        <v>3880.8</v>
      </c>
      <c r="CC2119">
        <v>496742.40000000002</v>
      </c>
      <c r="CD2119">
        <v>0.1</v>
      </c>
      <c r="CE2119">
        <v>49674.240000000005</v>
      </c>
      <c r="CF2119">
        <v>0.15</v>
      </c>
      <c r="CG2119">
        <v>7451.1360000000004</v>
      </c>
      <c r="CH2119">
        <v>42223.104000000007</v>
      </c>
      <c r="CI2119">
        <v>447068.16000000003</v>
      </c>
      <c r="CJ2119">
        <v>489291.26400000002</v>
      </c>
      <c r="CK2119">
        <v>3822.5880000000002</v>
      </c>
    </row>
    <row r="2120" spans="62:89" x14ac:dyDescent="0.25">
      <c r="BJ2120" s="1" t="s">
        <v>4360</v>
      </c>
      <c r="BK2120" s="1" t="s">
        <v>4361</v>
      </c>
      <c r="BL2120" s="1" t="str">
        <f>VLOOKUP(BK2120,INVENTARIOHABITTA[#All],8,FALSE)</f>
        <v xml:space="preserve">ESTANDAR A </v>
      </c>
      <c r="BO2120" s="1" t="s">
        <v>5316</v>
      </c>
      <c r="BP2120" s="1" t="s">
        <v>9687</v>
      </c>
      <c r="BQ2120" s="1" t="s">
        <v>7638</v>
      </c>
      <c r="BR2120" s="1" t="s">
        <v>9549</v>
      </c>
      <c r="BS2120" s="1" t="s">
        <v>28</v>
      </c>
      <c r="BT2120">
        <v>21</v>
      </c>
      <c r="BU2120" s="1" t="s">
        <v>7</v>
      </c>
      <c r="BV2120" s="1" t="s">
        <v>1961</v>
      </c>
      <c r="BW2120">
        <v>128</v>
      </c>
      <c r="BX2120" s="1" t="s">
        <v>8496</v>
      </c>
      <c r="BY2120">
        <v>5040</v>
      </c>
      <c r="BZ2120">
        <v>645120</v>
      </c>
      <c r="CA2120">
        <v>0.25</v>
      </c>
      <c r="CB2120">
        <v>3780</v>
      </c>
      <c r="CC2120">
        <v>483840</v>
      </c>
      <c r="CD2120">
        <v>0.1</v>
      </c>
      <c r="CE2120">
        <v>48384</v>
      </c>
      <c r="CF2120">
        <v>0.1</v>
      </c>
      <c r="CG2120">
        <v>4838.4000000000005</v>
      </c>
      <c r="CH2120">
        <v>43545.599999999999</v>
      </c>
      <c r="CI2120">
        <v>435456</v>
      </c>
      <c r="CJ2120">
        <v>479001.59999999998</v>
      </c>
      <c r="CK2120">
        <v>3742.2</v>
      </c>
    </row>
    <row r="2121" spans="62:89" x14ac:dyDescent="0.25">
      <c r="BJ2121" s="1" t="s">
        <v>4362</v>
      </c>
      <c r="BK2121" s="1" t="s">
        <v>4363</v>
      </c>
      <c r="BL2121" s="1" t="str">
        <f>VLOOKUP(BK2121,INVENTARIOHABITTA[#All],8,FALSE)</f>
        <v xml:space="preserve">ESTANDAR A </v>
      </c>
      <c r="BO2121" s="1" t="s">
        <v>5318</v>
      </c>
      <c r="BP2121" s="1" t="s">
        <v>9688</v>
      </c>
      <c r="BQ2121" s="1" t="s">
        <v>7638</v>
      </c>
      <c r="BR2121" s="1" t="s">
        <v>9549</v>
      </c>
      <c r="BS2121" s="1" t="s">
        <v>28</v>
      </c>
      <c r="BT2121">
        <v>22</v>
      </c>
      <c r="BU2121" s="1" t="s">
        <v>7</v>
      </c>
      <c r="BV2121" s="1" t="s">
        <v>146</v>
      </c>
      <c r="BW2121">
        <v>128</v>
      </c>
      <c r="BX2121" s="1" t="s">
        <v>8496</v>
      </c>
      <c r="BY2121">
        <v>5290</v>
      </c>
      <c r="BZ2121">
        <v>677120</v>
      </c>
      <c r="CA2121">
        <v>0.25</v>
      </c>
      <c r="CB2121">
        <v>3967.5</v>
      </c>
      <c r="CC2121">
        <v>507840</v>
      </c>
      <c r="CD2121">
        <v>0.1</v>
      </c>
      <c r="CE2121">
        <v>50784</v>
      </c>
      <c r="CF2121">
        <v>0.1</v>
      </c>
      <c r="CG2121">
        <v>5078.4000000000005</v>
      </c>
      <c r="CH2121">
        <v>45705.599999999999</v>
      </c>
      <c r="CI2121">
        <v>457056</v>
      </c>
      <c r="CJ2121">
        <v>502761.6</v>
      </c>
      <c r="CK2121">
        <v>3927.8249999999998</v>
      </c>
    </row>
    <row r="2122" spans="62:89" x14ac:dyDescent="0.25">
      <c r="BJ2122" s="1" t="s">
        <v>4364</v>
      </c>
      <c r="BK2122" s="1" t="s">
        <v>4365</v>
      </c>
      <c r="BL2122" s="1" t="str">
        <f>VLOOKUP(BK2122,INVENTARIOHABITTA[#All],8,FALSE)</f>
        <v xml:space="preserve">ESTANDAR A </v>
      </c>
      <c r="BO2122" s="1" t="s">
        <v>5320</v>
      </c>
      <c r="BP2122" s="1" t="s">
        <v>9689</v>
      </c>
      <c r="BQ2122" s="1" t="s">
        <v>7638</v>
      </c>
      <c r="BR2122" s="1" t="s">
        <v>9549</v>
      </c>
      <c r="BS2122" s="1" t="s">
        <v>28</v>
      </c>
      <c r="BT2122">
        <v>23</v>
      </c>
      <c r="BU2122" s="1" t="s">
        <v>7</v>
      </c>
      <c r="BV2122" s="1" t="s">
        <v>146</v>
      </c>
      <c r="BW2122">
        <v>137.6</v>
      </c>
      <c r="BX2122" s="1" t="s">
        <v>8496</v>
      </c>
      <c r="BY2122">
        <v>5290</v>
      </c>
      <c r="BZ2122">
        <v>727904</v>
      </c>
      <c r="CA2122">
        <v>0.23</v>
      </c>
      <c r="CB2122">
        <v>4073.3</v>
      </c>
      <c r="CC2122">
        <v>560486.07999999996</v>
      </c>
      <c r="CD2122">
        <v>0.1</v>
      </c>
      <c r="CE2122">
        <v>56048.608</v>
      </c>
      <c r="CF2122">
        <v>0.19</v>
      </c>
      <c r="CG2122">
        <v>10649.23552</v>
      </c>
      <c r="CH2122">
        <v>45399.372479999998</v>
      </c>
      <c r="CI2122">
        <v>504437.47199999995</v>
      </c>
      <c r="CJ2122">
        <v>549836.84447999997</v>
      </c>
      <c r="CK2122">
        <v>3995.9072999999999</v>
      </c>
    </row>
    <row r="2123" spans="62:89" x14ac:dyDescent="0.25">
      <c r="BJ2123" s="1" t="s">
        <v>4366</v>
      </c>
      <c r="BK2123" s="1" t="s">
        <v>4367</v>
      </c>
      <c r="BL2123" s="1" t="str">
        <f>VLOOKUP(BK2123,INVENTARIOHABITTA[#All],8,FALSE)</f>
        <v>PREMIUM A</v>
      </c>
      <c r="BO2123" s="1" t="s">
        <v>5322</v>
      </c>
      <c r="BP2123" s="1" t="s">
        <v>9690</v>
      </c>
      <c r="BQ2123" s="1" t="s">
        <v>7638</v>
      </c>
      <c r="BR2123" s="1" t="s">
        <v>9549</v>
      </c>
      <c r="BS2123" s="1" t="s">
        <v>28</v>
      </c>
      <c r="BT2123">
        <v>24</v>
      </c>
      <c r="BU2123" s="1" t="s">
        <v>7</v>
      </c>
      <c r="BV2123" s="1" t="s">
        <v>1961</v>
      </c>
      <c r="BW2123">
        <v>144</v>
      </c>
      <c r="BX2123" s="1" t="s">
        <v>8496</v>
      </c>
      <c r="BY2123">
        <v>5040</v>
      </c>
      <c r="BZ2123">
        <v>725760</v>
      </c>
      <c r="CA2123">
        <v>0.25</v>
      </c>
      <c r="CB2123">
        <v>3780</v>
      </c>
      <c r="CC2123">
        <v>544320</v>
      </c>
      <c r="CD2123">
        <v>0.1</v>
      </c>
      <c r="CE2123">
        <v>54432</v>
      </c>
      <c r="CF2123">
        <v>0.10000000000000002</v>
      </c>
      <c r="CG2123">
        <v>5443.2000000000007</v>
      </c>
      <c r="CH2123">
        <v>48988.800000000003</v>
      </c>
      <c r="CI2123">
        <v>489888</v>
      </c>
      <c r="CJ2123">
        <v>538876.80000000005</v>
      </c>
      <c r="CK2123">
        <v>3742.2000000000003</v>
      </c>
    </row>
    <row r="2124" spans="62:89" x14ac:dyDescent="0.25">
      <c r="BJ2124" s="1" t="s">
        <v>4368</v>
      </c>
      <c r="BK2124" s="1" t="s">
        <v>4369</v>
      </c>
      <c r="BL2124" s="1" t="str">
        <f>VLOOKUP(BK2124,INVENTARIOHABITTA[#All],8,FALSE)</f>
        <v>PREMIUM A</v>
      </c>
      <c r="BO2124" s="1" t="s">
        <v>5324</v>
      </c>
      <c r="BP2124" s="1" t="s">
        <v>9691</v>
      </c>
      <c r="BQ2124" s="1" t="s">
        <v>7638</v>
      </c>
      <c r="BR2124" s="1" t="s">
        <v>9549</v>
      </c>
      <c r="BS2124" s="1" t="s">
        <v>28</v>
      </c>
      <c r="BT2124">
        <v>25</v>
      </c>
      <c r="BU2124" s="1" t="s">
        <v>7</v>
      </c>
      <c r="BV2124" s="1" t="s">
        <v>1961</v>
      </c>
      <c r="BW2124">
        <v>144</v>
      </c>
      <c r="BX2124" s="1" t="s">
        <v>8496</v>
      </c>
      <c r="BY2124">
        <v>5040</v>
      </c>
      <c r="BZ2124">
        <v>725760</v>
      </c>
      <c r="CA2124">
        <v>0.25</v>
      </c>
      <c r="CB2124">
        <v>3780</v>
      </c>
      <c r="CC2124">
        <v>544320</v>
      </c>
      <c r="CD2124">
        <v>0.1</v>
      </c>
      <c r="CE2124">
        <v>54432</v>
      </c>
      <c r="CF2124">
        <v>0.10000000000000002</v>
      </c>
      <c r="CG2124">
        <v>5443.2000000000007</v>
      </c>
      <c r="CH2124">
        <v>48988.800000000003</v>
      </c>
      <c r="CI2124">
        <v>489888</v>
      </c>
      <c r="CJ2124">
        <v>538876.80000000005</v>
      </c>
      <c r="CK2124">
        <v>3742.2000000000003</v>
      </c>
    </row>
    <row r="2125" spans="62:89" x14ac:dyDescent="0.25">
      <c r="BJ2125" s="1" t="s">
        <v>4370</v>
      </c>
      <c r="BK2125" s="1" t="s">
        <v>4371</v>
      </c>
      <c r="BL2125" s="1" t="str">
        <f>VLOOKUP(BK2125,INVENTARIOHABITTA[#All],8,FALSE)</f>
        <v xml:space="preserve">ESTANDAR A </v>
      </c>
      <c r="BP2125" s="1" t="s">
        <v>9692</v>
      </c>
      <c r="BQ2125" s="1" t="s">
        <v>7638</v>
      </c>
      <c r="BR2125" s="1" t="s">
        <v>9549</v>
      </c>
      <c r="BS2125" s="1" t="s">
        <v>28</v>
      </c>
      <c r="BT2125">
        <v>26</v>
      </c>
      <c r="BU2125" s="1" t="s">
        <v>7</v>
      </c>
      <c r="BV2125" s="1" t="s">
        <v>1961</v>
      </c>
      <c r="BW2125">
        <v>128</v>
      </c>
      <c r="BX2125" s="1" t="s">
        <v>30</v>
      </c>
      <c r="BY2125">
        <v>5400</v>
      </c>
      <c r="BZ2125">
        <v>691200</v>
      </c>
      <c r="CA2125">
        <v>0.25</v>
      </c>
      <c r="CB2125">
        <v>4050</v>
      </c>
      <c r="CC2125">
        <v>518400</v>
      </c>
      <c r="CD2125">
        <v>0.1</v>
      </c>
      <c r="CE2125">
        <v>51840</v>
      </c>
      <c r="CF2125">
        <v>0.1</v>
      </c>
      <c r="CG2125">
        <v>5184</v>
      </c>
      <c r="CH2125">
        <v>46656</v>
      </c>
      <c r="CI2125">
        <v>466560</v>
      </c>
      <c r="CJ2125">
        <v>513216</v>
      </c>
      <c r="CK2125">
        <v>4009.5</v>
      </c>
    </row>
    <row r="2126" spans="62:89" x14ac:dyDescent="0.25">
      <c r="BJ2126" s="1" t="s">
        <v>4372</v>
      </c>
      <c r="BK2126" s="1" t="s">
        <v>4373</v>
      </c>
      <c r="BL2126" s="1" t="str">
        <f>VLOOKUP(BK2126,INVENTARIOHABITTA[#All],8,FALSE)</f>
        <v xml:space="preserve">ESTANDAR A </v>
      </c>
      <c r="BO2126" s="1" t="s">
        <v>5326</v>
      </c>
      <c r="BP2126" s="1" t="s">
        <v>9693</v>
      </c>
      <c r="BQ2126" s="1" t="s">
        <v>7638</v>
      </c>
      <c r="BR2126" s="1" t="s">
        <v>9549</v>
      </c>
      <c r="BS2126" s="1" t="s">
        <v>28</v>
      </c>
      <c r="BT2126" t="s">
        <v>7839</v>
      </c>
      <c r="BU2126" s="1" t="s">
        <v>7</v>
      </c>
      <c r="BV2126" s="1" t="s">
        <v>1961</v>
      </c>
      <c r="BW2126">
        <v>128</v>
      </c>
      <c r="BX2126" s="1" t="s">
        <v>30</v>
      </c>
      <c r="BY2126">
        <v>5400</v>
      </c>
      <c r="BZ2126">
        <v>691200</v>
      </c>
      <c r="CA2126">
        <v>0.25</v>
      </c>
      <c r="CB2126">
        <v>4050</v>
      </c>
      <c r="CC2126">
        <v>518400</v>
      </c>
      <c r="CD2126">
        <v>0.1</v>
      </c>
      <c r="CE2126">
        <v>51840</v>
      </c>
      <c r="CF2126">
        <v>0.1</v>
      </c>
      <c r="CG2126">
        <v>5184</v>
      </c>
      <c r="CH2126">
        <v>46656</v>
      </c>
      <c r="CI2126">
        <v>466560</v>
      </c>
      <c r="CJ2126">
        <v>513216</v>
      </c>
      <c r="CK2126">
        <v>4009.5</v>
      </c>
    </row>
    <row r="2127" spans="62:89" x14ac:dyDescent="0.25">
      <c r="BJ2127" s="1" t="s">
        <v>4374</v>
      </c>
      <c r="BK2127" s="1" t="s">
        <v>4375</v>
      </c>
      <c r="BL2127" s="1" t="str">
        <f>VLOOKUP(BK2127,INVENTARIOHABITTA[#All],8,FALSE)</f>
        <v xml:space="preserve">ESTANDAR A </v>
      </c>
      <c r="BO2127" s="1" t="s">
        <v>5328</v>
      </c>
      <c r="BP2127" s="1" t="s">
        <v>9694</v>
      </c>
      <c r="BQ2127" s="1" t="s">
        <v>7638</v>
      </c>
      <c r="BR2127" s="1" t="s">
        <v>9549</v>
      </c>
      <c r="BS2127" s="1" t="s">
        <v>28</v>
      </c>
      <c r="BT2127">
        <v>27</v>
      </c>
      <c r="BU2127" s="1" t="s">
        <v>7</v>
      </c>
      <c r="BV2127" s="1" t="s">
        <v>1961</v>
      </c>
      <c r="BW2127">
        <v>128</v>
      </c>
      <c r="BX2127" s="1" t="s">
        <v>30</v>
      </c>
      <c r="BY2127">
        <v>5400</v>
      </c>
      <c r="BZ2127">
        <v>691200</v>
      </c>
      <c r="CA2127">
        <v>0.25</v>
      </c>
      <c r="CB2127">
        <v>4050</v>
      </c>
      <c r="CC2127">
        <v>518400</v>
      </c>
      <c r="CD2127">
        <v>0.1</v>
      </c>
      <c r="CE2127">
        <v>51840</v>
      </c>
      <c r="CF2127">
        <v>0.1</v>
      </c>
      <c r="CG2127">
        <v>5184</v>
      </c>
      <c r="CH2127">
        <v>46656</v>
      </c>
      <c r="CI2127">
        <v>466560</v>
      </c>
      <c r="CJ2127">
        <v>513216</v>
      </c>
      <c r="CK2127">
        <v>4009.5</v>
      </c>
    </row>
    <row r="2128" spans="62:89" x14ac:dyDescent="0.25">
      <c r="BJ2128" s="1" t="s">
        <v>4376</v>
      </c>
      <c r="BK2128" s="1" t="s">
        <v>4377</v>
      </c>
      <c r="BL2128" s="1" t="str">
        <f>VLOOKUP(BK2128,INVENTARIOHABITTA[#All],8,FALSE)</f>
        <v xml:space="preserve">ESTANDAR A </v>
      </c>
      <c r="BO2128" s="1" t="s">
        <v>5330</v>
      </c>
      <c r="BP2128" s="1" t="s">
        <v>9695</v>
      </c>
      <c r="BQ2128" s="1" t="s">
        <v>7638</v>
      </c>
      <c r="BR2128" s="1" t="s">
        <v>9549</v>
      </c>
      <c r="BS2128" s="1" t="s">
        <v>28</v>
      </c>
      <c r="BT2128">
        <v>28</v>
      </c>
      <c r="BU2128" s="1" t="s">
        <v>7</v>
      </c>
      <c r="BV2128" s="1" t="s">
        <v>1961</v>
      </c>
      <c r="BW2128">
        <v>128</v>
      </c>
      <c r="BX2128" s="1" t="s">
        <v>30</v>
      </c>
      <c r="BY2128">
        <v>5400</v>
      </c>
      <c r="BZ2128">
        <v>691200</v>
      </c>
      <c r="CA2128">
        <v>0.2</v>
      </c>
      <c r="CB2128">
        <v>4320</v>
      </c>
      <c r="CC2128">
        <v>552960</v>
      </c>
      <c r="CD2128">
        <v>0.1</v>
      </c>
      <c r="CE2128">
        <v>55296</v>
      </c>
      <c r="CF2128">
        <v>0.1</v>
      </c>
      <c r="CG2128">
        <v>5529.6</v>
      </c>
      <c r="CH2128">
        <v>49766.400000000001</v>
      </c>
      <c r="CI2128">
        <v>497664</v>
      </c>
      <c r="CJ2128">
        <v>547430.40000000002</v>
      </c>
      <c r="CK2128">
        <v>4276.8</v>
      </c>
    </row>
    <row r="2129" spans="62:89" x14ac:dyDescent="0.25">
      <c r="BJ2129" s="1" t="s">
        <v>4378</v>
      </c>
      <c r="BK2129" s="1" t="s">
        <v>4379</v>
      </c>
      <c r="BL2129" s="1" t="str">
        <f>VLOOKUP(BK2129,INVENTARIOHABITTA[#All],8,FALSE)</f>
        <v xml:space="preserve">ESTANDAR A </v>
      </c>
      <c r="BO2129" s="1" t="s">
        <v>5332</v>
      </c>
      <c r="BP2129" s="1" t="s">
        <v>9696</v>
      </c>
      <c r="BQ2129" s="1" t="s">
        <v>7638</v>
      </c>
      <c r="BR2129" s="1" t="s">
        <v>9549</v>
      </c>
      <c r="BS2129" s="1" t="s">
        <v>28</v>
      </c>
      <c r="BT2129">
        <v>29</v>
      </c>
      <c r="BU2129" s="1" t="s">
        <v>7</v>
      </c>
      <c r="BV2129" s="1" t="s">
        <v>1961</v>
      </c>
      <c r="BW2129">
        <v>128</v>
      </c>
      <c r="BX2129" s="1" t="s">
        <v>7642</v>
      </c>
      <c r="BY2129">
        <v>5770.3</v>
      </c>
      <c r="BZ2129">
        <v>738598.40000000002</v>
      </c>
      <c r="CA2129">
        <v>0.23</v>
      </c>
      <c r="CB2129">
        <v>4443.1310000000003</v>
      </c>
      <c r="CC2129">
        <v>568720.76800000004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568720.76800000004</v>
      </c>
      <c r="CJ2129">
        <v>568720.76800000004</v>
      </c>
      <c r="CK2129">
        <v>4443.1310000000003</v>
      </c>
    </row>
    <row r="2130" spans="62:89" x14ac:dyDescent="0.25">
      <c r="BJ2130" s="1" t="s">
        <v>4380</v>
      </c>
      <c r="BK2130" s="1" t="s">
        <v>4381</v>
      </c>
      <c r="BL2130" s="1" t="str">
        <f>VLOOKUP(BK2130,INVENTARIOHABITTA[#All],8,FALSE)</f>
        <v xml:space="preserve">ESTANDAR A </v>
      </c>
      <c r="BO2130" s="1" t="s">
        <v>5334</v>
      </c>
      <c r="BP2130" s="1" t="s">
        <v>9697</v>
      </c>
      <c r="BQ2130" s="1" t="s">
        <v>7638</v>
      </c>
      <c r="BR2130" s="1" t="s">
        <v>9549</v>
      </c>
      <c r="BS2130" s="1" t="s">
        <v>28</v>
      </c>
      <c r="BT2130">
        <v>30</v>
      </c>
      <c r="BU2130" s="1" t="s">
        <v>7</v>
      </c>
      <c r="BV2130" s="1" t="s">
        <v>1961</v>
      </c>
      <c r="BW2130">
        <v>128</v>
      </c>
      <c r="BX2130" s="1" t="s">
        <v>46</v>
      </c>
      <c r="BY2130">
        <v>6060</v>
      </c>
      <c r="BZ2130">
        <v>775680</v>
      </c>
      <c r="CA2130">
        <v>0.23</v>
      </c>
      <c r="CB2130">
        <v>4666.2</v>
      </c>
      <c r="CC2130">
        <v>597273.59999999998</v>
      </c>
      <c r="CD2130">
        <v>0.1</v>
      </c>
      <c r="CE2130">
        <v>59727.360000000001</v>
      </c>
      <c r="CF2130">
        <v>0</v>
      </c>
      <c r="CG2130">
        <v>0</v>
      </c>
      <c r="CH2130">
        <v>59727.360000000001</v>
      </c>
      <c r="CI2130">
        <v>537546.23999999999</v>
      </c>
      <c r="CJ2130">
        <v>597273.59999999998</v>
      </c>
      <c r="CK2130">
        <v>4666.2</v>
      </c>
    </row>
    <row r="2131" spans="62:89" x14ac:dyDescent="0.25">
      <c r="BJ2131" s="1" t="s">
        <v>4382</v>
      </c>
      <c r="BK2131" s="1" t="s">
        <v>4383</v>
      </c>
      <c r="BL2131" s="1" t="str">
        <f>VLOOKUP(BK2131,INVENTARIOHABITTA[#All],8,FALSE)</f>
        <v xml:space="preserve">ESTANDAR A </v>
      </c>
      <c r="BO2131" s="1" t="s">
        <v>5336</v>
      </c>
      <c r="BP2131" s="1" t="s">
        <v>9698</v>
      </c>
      <c r="BQ2131" s="1" t="s">
        <v>7638</v>
      </c>
      <c r="BR2131" s="1" t="s">
        <v>9549</v>
      </c>
      <c r="BS2131" s="1" t="s">
        <v>28</v>
      </c>
      <c r="BT2131">
        <v>31</v>
      </c>
      <c r="BU2131" s="1" t="s">
        <v>7</v>
      </c>
      <c r="BV2131" s="1" t="s">
        <v>1961</v>
      </c>
      <c r="BW2131">
        <v>128</v>
      </c>
      <c r="BX2131" s="1" t="s">
        <v>30</v>
      </c>
      <c r="BY2131">
        <v>5400</v>
      </c>
      <c r="BZ2131">
        <v>691200</v>
      </c>
      <c r="CA2131">
        <v>0.25</v>
      </c>
      <c r="CB2131">
        <v>4050</v>
      </c>
      <c r="CC2131">
        <v>518400</v>
      </c>
      <c r="CD2131">
        <v>0.1</v>
      </c>
      <c r="CE2131">
        <v>51840</v>
      </c>
      <c r="CF2131">
        <v>0.1</v>
      </c>
      <c r="CG2131">
        <v>5184</v>
      </c>
      <c r="CH2131">
        <v>46656</v>
      </c>
      <c r="CI2131">
        <v>466560</v>
      </c>
      <c r="CJ2131">
        <v>513216</v>
      </c>
      <c r="CK2131">
        <v>4009.5</v>
      </c>
    </row>
    <row r="2132" spans="62:89" x14ac:dyDescent="0.25">
      <c r="BJ2132" s="1" t="s">
        <v>4384</v>
      </c>
      <c r="BK2132" s="1" t="s">
        <v>4385</v>
      </c>
      <c r="BL2132" s="1" t="str">
        <f>VLOOKUP(BK2132,INVENTARIOHABITTA[#All],8,FALSE)</f>
        <v xml:space="preserve">ESTANDAR A </v>
      </c>
      <c r="BO2132" s="1" t="s">
        <v>5338</v>
      </c>
      <c r="BP2132" s="1" t="s">
        <v>9699</v>
      </c>
      <c r="BQ2132" s="1" t="s">
        <v>7638</v>
      </c>
      <c r="BR2132" s="1" t="s">
        <v>9549</v>
      </c>
      <c r="BS2132" s="1" t="s">
        <v>28</v>
      </c>
      <c r="BT2132">
        <v>32</v>
      </c>
      <c r="BU2132" s="1" t="s">
        <v>7</v>
      </c>
      <c r="BV2132" s="1" t="s">
        <v>1961</v>
      </c>
      <c r="BW2132">
        <v>128</v>
      </c>
      <c r="BX2132" s="1" t="s">
        <v>30</v>
      </c>
      <c r="BY2132">
        <v>5400</v>
      </c>
      <c r="BZ2132">
        <v>691200</v>
      </c>
      <c r="CA2132">
        <v>0.27</v>
      </c>
      <c r="CB2132">
        <v>3942</v>
      </c>
      <c r="CC2132">
        <v>504576</v>
      </c>
      <c r="CD2132">
        <v>0.1</v>
      </c>
      <c r="CE2132">
        <v>50457.600000000006</v>
      </c>
      <c r="CF2132">
        <v>0.1</v>
      </c>
      <c r="CG2132">
        <v>5045.7600000000011</v>
      </c>
      <c r="CH2132">
        <v>45411.840000000004</v>
      </c>
      <c r="CI2132">
        <v>454118.40000000002</v>
      </c>
      <c r="CJ2132">
        <v>499530.24000000005</v>
      </c>
      <c r="CK2132">
        <v>3902.5800000000004</v>
      </c>
    </row>
    <row r="2133" spans="62:89" x14ac:dyDescent="0.25">
      <c r="BJ2133" s="1" t="s">
        <v>4386</v>
      </c>
      <c r="BK2133" s="1" t="s">
        <v>4387</v>
      </c>
      <c r="BL2133" s="1" t="str">
        <f>VLOOKUP(BK2133,INVENTARIOHABITTA[#All],8,FALSE)</f>
        <v>PREMIUM A</v>
      </c>
      <c r="BP2133" s="1" t="s">
        <v>9700</v>
      </c>
      <c r="BQ2133" s="1" t="s">
        <v>7638</v>
      </c>
      <c r="BR2133" s="1" t="s">
        <v>9549</v>
      </c>
      <c r="BS2133" s="1" t="s">
        <v>28</v>
      </c>
      <c r="BT2133">
        <v>33</v>
      </c>
      <c r="BU2133" s="1" t="s">
        <v>7</v>
      </c>
      <c r="BV2133" s="1" t="s">
        <v>1961</v>
      </c>
      <c r="BW2133">
        <v>128</v>
      </c>
      <c r="BX2133" s="1" t="s">
        <v>7642</v>
      </c>
      <c r="BY2133">
        <v>5770.3</v>
      </c>
      <c r="BZ2133">
        <v>738598.40000000002</v>
      </c>
      <c r="CA2133">
        <v>0.3</v>
      </c>
      <c r="CB2133">
        <v>4039.21</v>
      </c>
      <c r="CC2133">
        <v>517018.88</v>
      </c>
      <c r="CD2133">
        <v>0.1</v>
      </c>
      <c r="CE2133">
        <v>51701.888000000006</v>
      </c>
      <c r="CF2133">
        <v>0.1</v>
      </c>
      <c r="CG2133">
        <v>5170.1888000000008</v>
      </c>
      <c r="CH2133">
        <v>46531.699200000003</v>
      </c>
      <c r="CI2133">
        <v>465316.99199999997</v>
      </c>
      <c r="CJ2133">
        <v>511848.6912</v>
      </c>
      <c r="CK2133">
        <v>3998.8179</v>
      </c>
    </row>
    <row r="2134" spans="62:89" x14ac:dyDescent="0.25">
      <c r="BJ2134" s="1" t="s">
        <v>4388</v>
      </c>
      <c r="BK2134" s="1" t="s">
        <v>4389</v>
      </c>
      <c r="BL2134" s="1" t="str">
        <f>VLOOKUP(BK2134,INVENTARIOHABITTA[#All],8,FALSE)</f>
        <v>PREMIUM A</v>
      </c>
      <c r="BO2134" s="1" t="s">
        <v>5340</v>
      </c>
      <c r="BP2134" s="1" t="s">
        <v>9701</v>
      </c>
      <c r="BQ2134" s="1" t="s">
        <v>7638</v>
      </c>
      <c r="BR2134" s="1" t="s">
        <v>9549</v>
      </c>
      <c r="BS2134" s="1" t="s">
        <v>28</v>
      </c>
      <c r="BT2134">
        <v>34</v>
      </c>
      <c r="BU2134" s="1" t="s">
        <v>7</v>
      </c>
      <c r="BV2134" s="1" t="s">
        <v>1961</v>
      </c>
      <c r="BW2134">
        <v>128</v>
      </c>
      <c r="BX2134" s="1" t="s">
        <v>8496</v>
      </c>
      <c r="BY2134">
        <v>5040</v>
      </c>
      <c r="BZ2134">
        <v>645120</v>
      </c>
      <c r="CA2134">
        <v>0.23</v>
      </c>
      <c r="CB2134">
        <v>3880.8</v>
      </c>
      <c r="CC2134">
        <v>496742.40000000002</v>
      </c>
      <c r="CD2134">
        <v>0.1</v>
      </c>
      <c r="CE2134">
        <v>49674.240000000005</v>
      </c>
      <c r="CF2134">
        <v>0.1</v>
      </c>
      <c r="CG2134">
        <v>4967.4240000000009</v>
      </c>
      <c r="CH2134">
        <v>44706.816000000006</v>
      </c>
      <c r="CI2134">
        <v>447068.16000000003</v>
      </c>
      <c r="CJ2134">
        <v>491774.97600000002</v>
      </c>
      <c r="CK2134">
        <v>3841.9920000000002</v>
      </c>
    </row>
    <row r="2135" spans="62:89" x14ac:dyDescent="0.25">
      <c r="BJ2135" s="1" t="s">
        <v>4390</v>
      </c>
      <c r="BK2135" s="1" t="s">
        <v>4391</v>
      </c>
      <c r="BL2135" s="1" t="str">
        <f>VLOOKUP(BK2135,INVENTARIOHABITTA[#All],8,FALSE)</f>
        <v xml:space="preserve">ESTANDAR A </v>
      </c>
      <c r="BO2135" s="1" t="s">
        <v>5342</v>
      </c>
      <c r="BP2135" s="1" t="s">
        <v>9702</v>
      </c>
      <c r="BQ2135" s="1" t="s">
        <v>7638</v>
      </c>
      <c r="BR2135" s="1" t="s">
        <v>9549</v>
      </c>
      <c r="BS2135" s="1" t="s">
        <v>28</v>
      </c>
      <c r="BT2135">
        <v>35</v>
      </c>
      <c r="BU2135" s="1" t="s">
        <v>7</v>
      </c>
      <c r="BV2135" s="1" t="s">
        <v>1961</v>
      </c>
      <c r="BW2135">
        <v>128</v>
      </c>
      <c r="BX2135" s="1" t="s">
        <v>8496</v>
      </c>
      <c r="BY2135">
        <v>5040</v>
      </c>
      <c r="BZ2135">
        <v>645120</v>
      </c>
      <c r="CA2135">
        <v>0.25</v>
      </c>
      <c r="CB2135">
        <v>3780</v>
      </c>
      <c r="CC2135">
        <v>483840</v>
      </c>
      <c r="CD2135">
        <v>0.1</v>
      </c>
      <c r="CE2135">
        <v>48384</v>
      </c>
      <c r="CF2135">
        <v>0.1</v>
      </c>
      <c r="CG2135">
        <v>4838.4000000000005</v>
      </c>
      <c r="CH2135">
        <v>43545.599999999999</v>
      </c>
      <c r="CI2135">
        <v>435456</v>
      </c>
      <c r="CJ2135">
        <v>479001.59999999998</v>
      </c>
      <c r="CK2135">
        <v>3742.2</v>
      </c>
    </row>
    <row r="2136" spans="62:89" x14ac:dyDescent="0.25">
      <c r="BJ2136" s="1" t="s">
        <v>4392</v>
      </c>
      <c r="BK2136" s="1" t="s">
        <v>4393</v>
      </c>
      <c r="BL2136" s="1" t="str">
        <f>VLOOKUP(BK2136,INVENTARIOHABITTA[#All],8,FALSE)</f>
        <v xml:space="preserve">ESTANDAR A </v>
      </c>
      <c r="BO2136" s="1" t="s">
        <v>5344</v>
      </c>
      <c r="BP2136" s="1" t="s">
        <v>9703</v>
      </c>
      <c r="BQ2136" s="1" t="s">
        <v>7638</v>
      </c>
      <c r="BR2136" s="1" t="s">
        <v>9549</v>
      </c>
      <c r="BS2136" s="1" t="s">
        <v>28</v>
      </c>
      <c r="BT2136">
        <v>36</v>
      </c>
      <c r="BU2136" s="1" t="s">
        <v>7</v>
      </c>
      <c r="BV2136" s="1" t="s">
        <v>146</v>
      </c>
      <c r="BW2136">
        <v>128</v>
      </c>
      <c r="BX2136" s="1" t="s">
        <v>8496</v>
      </c>
      <c r="BY2136">
        <v>5290</v>
      </c>
      <c r="BZ2136">
        <v>677120</v>
      </c>
      <c r="CA2136">
        <v>0.25</v>
      </c>
      <c r="CB2136">
        <v>3967.5</v>
      </c>
      <c r="CC2136">
        <v>507840</v>
      </c>
      <c r="CD2136">
        <v>0.1</v>
      </c>
      <c r="CE2136">
        <v>50784</v>
      </c>
      <c r="CF2136">
        <v>0.1</v>
      </c>
      <c r="CG2136">
        <v>5078.4000000000005</v>
      </c>
      <c r="CH2136">
        <v>45705.599999999999</v>
      </c>
      <c r="CI2136">
        <v>457056</v>
      </c>
      <c r="CJ2136">
        <v>502761.6</v>
      </c>
      <c r="CK2136">
        <v>3927.8249999999998</v>
      </c>
    </row>
    <row r="2137" spans="62:89" x14ac:dyDescent="0.25">
      <c r="BJ2137" s="1" t="s">
        <v>4394</v>
      </c>
      <c r="BK2137" s="1" t="s">
        <v>4395</v>
      </c>
      <c r="BL2137" s="1" t="str">
        <f>VLOOKUP(BK2137,INVENTARIOHABITTA[#All],8,FALSE)</f>
        <v xml:space="preserve">ESTANDAR A </v>
      </c>
      <c r="BP2137" s="1" t="s">
        <v>9704</v>
      </c>
      <c r="BQ2137" s="1" t="s">
        <v>7638</v>
      </c>
      <c r="BR2137" s="1" t="s">
        <v>9549</v>
      </c>
      <c r="BS2137" s="1" t="s">
        <v>28</v>
      </c>
      <c r="BT2137">
        <v>37</v>
      </c>
      <c r="BU2137" s="1" t="s">
        <v>7</v>
      </c>
      <c r="BV2137" s="1" t="s">
        <v>146</v>
      </c>
      <c r="BW2137">
        <v>128</v>
      </c>
      <c r="BX2137" s="1" t="s">
        <v>8496</v>
      </c>
      <c r="BY2137">
        <v>5290</v>
      </c>
      <c r="BZ2137">
        <v>677120</v>
      </c>
      <c r="CA2137">
        <v>0.25</v>
      </c>
      <c r="CB2137">
        <v>3967.5</v>
      </c>
      <c r="CC2137">
        <v>507840</v>
      </c>
      <c r="CD2137">
        <v>0.1</v>
      </c>
      <c r="CE2137">
        <v>50784</v>
      </c>
      <c r="CF2137">
        <v>0.1</v>
      </c>
      <c r="CG2137">
        <v>5078.4000000000005</v>
      </c>
      <c r="CH2137">
        <v>45705.599999999999</v>
      </c>
      <c r="CI2137">
        <v>457056</v>
      </c>
      <c r="CJ2137">
        <v>502761.6</v>
      </c>
      <c r="CK2137">
        <v>3927.8249999999998</v>
      </c>
    </row>
    <row r="2138" spans="62:89" x14ac:dyDescent="0.25">
      <c r="BJ2138" s="1" t="s">
        <v>4396</v>
      </c>
      <c r="BK2138" s="1" t="s">
        <v>4397</v>
      </c>
      <c r="BL2138" s="1" t="str">
        <f>VLOOKUP(BK2138,INVENTARIOHABITTA[#All],8,FALSE)</f>
        <v xml:space="preserve">ESTANDAR A </v>
      </c>
      <c r="BO2138" s="1" t="s">
        <v>5346</v>
      </c>
      <c r="BP2138" s="1" t="s">
        <v>9705</v>
      </c>
      <c r="BQ2138" s="1" t="s">
        <v>7638</v>
      </c>
      <c r="BR2138" s="1" t="s">
        <v>9549</v>
      </c>
      <c r="BS2138" s="1" t="s">
        <v>28</v>
      </c>
      <c r="BT2138" t="s">
        <v>7770</v>
      </c>
      <c r="BU2138" s="1" t="s">
        <v>7</v>
      </c>
      <c r="BV2138" s="1" t="s">
        <v>146</v>
      </c>
      <c r="BW2138">
        <v>128</v>
      </c>
      <c r="BX2138" s="1" t="s">
        <v>8496</v>
      </c>
      <c r="BY2138">
        <v>5290</v>
      </c>
      <c r="BZ2138">
        <v>677120</v>
      </c>
      <c r="CA2138">
        <v>0.25</v>
      </c>
      <c r="CB2138">
        <v>3967.5</v>
      </c>
      <c r="CC2138">
        <v>507840</v>
      </c>
      <c r="CD2138">
        <v>0.1</v>
      </c>
      <c r="CE2138">
        <v>50784</v>
      </c>
      <c r="CF2138">
        <v>0.1</v>
      </c>
      <c r="CG2138">
        <v>5078.4000000000005</v>
      </c>
      <c r="CH2138">
        <v>45705.599999999999</v>
      </c>
      <c r="CI2138">
        <v>457056</v>
      </c>
      <c r="CJ2138">
        <v>502761.6</v>
      </c>
      <c r="CK2138">
        <v>3927.8249999999998</v>
      </c>
    </row>
    <row r="2139" spans="62:89" x14ac:dyDescent="0.25">
      <c r="BJ2139" s="1" t="s">
        <v>4398</v>
      </c>
      <c r="BK2139" s="1" t="s">
        <v>4399</v>
      </c>
      <c r="BL2139" s="1" t="str">
        <f>VLOOKUP(BK2139,INVENTARIOHABITTA[#All],8,FALSE)</f>
        <v xml:space="preserve">ESTANDAR A </v>
      </c>
      <c r="BO2139" s="1" t="s">
        <v>5348</v>
      </c>
      <c r="BP2139" s="1" t="s">
        <v>9706</v>
      </c>
      <c r="BQ2139" s="1" t="s">
        <v>7638</v>
      </c>
      <c r="BR2139" s="1" t="s">
        <v>9549</v>
      </c>
      <c r="BS2139" s="1" t="s">
        <v>28</v>
      </c>
      <c r="BT2139">
        <v>38</v>
      </c>
      <c r="BU2139" s="1" t="s">
        <v>7</v>
      </c>
      <c r="BV2139" s="1" t="s">
        <v>1961</v>
      </c>
      <c r="BW2139">
        <v>128</v>
      </c>
      <c r="BX2139" s="1" t="s">
        <v>8496</v>
      </c>
      <c r="BY2139">
        <v>5040</v>
      </c>
      <c r="BZ2139">
        <v>645120</v>
      </c>
      <c r="CA2139">
        <v>0.23</v>
      </c>
      <c r="CB2139">
        <v>3880.8</v>
      </c>
      <c r="CC2139">
        <v>496742.40000000002</v>
      </c>
      <c r="CD2139">
        <v>0.1</v>
      </c>
      <c r="CE2139">
        <v>49674.240000000005</v>
      </c>
      <c r="CF2139">
        <v>0.19</v>
      </c>
      <c r="CG2139">
        <v>9438.1056000000008</v>
      </c>
      <c r="CH2139">
        <v>40236.134400000003</v>
      </c>
      <c r="CI2139">
        <v>447068.16000000003</v>
      </c>
      <c r="CJ2139">
        <v>487304.29440000001</v>
      </c>
      <c r="CK2139">
        <v>3807.0648000000001</v>
      </c>
    </row>
    <row r="2140" spans="62:89" x14ac:dyDescent="0.25">
      <c r="BJ2140" s="1" t="s">
        <v>4400</v>
      </c>
      <c r="BK2140" s="1" t="s">
        <v>4401</v>
      </c>
      <c r="BL2140" s="1" t="str">
        <f>VLOOKUP(BK2140,INVENTARIOHABITTA[#All],8,FALSE)</f>
        <v>PREMIUM A</v>
      </c>
      <c r="BO2140" s="1" t="s">
        <v>5350</v>
      </c>
      <c r="BP2140" s="1" t="s">
        <v>9707</v>
      </c>
      <c r="BQ2140" s="1" t="s">
        <v>7638</v>
      </c>
      <c r="BR2140" s="1" t="s">
        <v>9549</v>
      </c>
      <c r="BS2140" s="1" t="s">
        <v>28</v>
      </c>
      <c r="BT2140">
        <v>39</v>
      </c>
      <c r="BU2140" s="1" t="s">
        <v>7</v>
      </c>
      <c r="BV2140" s="1" t="s">
        <v>1961</v>
      </c>
      <c r="BW2140">
        <v>128</v>
      </c>
      <c r="BX2140" s="1" t="s">
        <v>30</v>
      </c>
      <c r="BY2140">
        <v>5400</v>
      </c>
      <c r="BZ2140">
        <v>691200</v>
      </c>
      <c r="CA2140">
        <v>0.25</v>
      </c>
      <c r="CB2140">
        <v>4050</v>
      </c>
      <c r="CC2140">
        <v>518400</v>
      </c>
      <c r="CD2140">
        <v>0.1</v>
      </c>
      <c r="CE2140">
        <v>51840</v>
      </c>
      <c r="CF2140">
        <v>0.1</v>
      </c>
      <c r="CG2140">
        <v>5184</v>
      </c>
      <c r="CH2140">
        <v>46656</v>
      </c>
      <c r="CI2140">
        <v>466560</v>
      </c>
      <c r="CJ2140">
        <v>513216</v>
      </c>
      <c r="CK2140">
        <v>4009.5</v>
      </c>
    </row>
    <row r="2141" spans="62:89" x14ac:dyDescent="0.25">
      <c r="BJ2141" s="1" t="s">
        <v>4402</v>
      </c>
      <c r="BK2141" s="1" t="s">
        <v>4403</v>
      </c>
      <c r="BL2141" s="1" t="str">
        <f>VLOOKUP(BK2141,INVENTARIOHABITTA[#All],8,FALSE)</f>
        <v>PREMIUM A</v>
      </c>
      <c r="BP2141" s="1" t="s">
        <v>9708</v>
      </c>
      <c r="BQ2141" s="1" t="s">
        <v>7638</v>
      </c>
      <c r="BR2141" s="1" t="s">
        <v>9549</v>
      </c>
      <c r="BS2141" s="1" t="s">
        <v>28</v>
      </c>
      <c r="BT2141">
        <v>40</v>
      </c>
      <c r="BU2141" s="1" t="s">
        <v>7</v>
      </c>
      <c r="BV2141" s="1" t="s">
        <v>1961</v>
      </c>
      <c r="BW2141">
        <v>128</v>
      </c>
      <c r="BX2141" s="1" t="s">
        <v>8496</v>
      </c>
      <c r="BY2141">
        <v>5040</v>
      </c>
      <c r="BZ2141">
        <v>645120</v>
      </c>
      <c r="CA2141">
        <v>0.23</v>
      </c>
      <c r="CB2141">
        <v>3880.8</v>
      </c>
      <c r="CC2141">
        <v>496742.40000000002</v>
      </c>
      <c r="CD2141">
        <v>0.1</v>
      </c>
      <c r="CE2141">
        <v>49674.240000000005</v>
      </c>
      <c r="CF2141">
        <v>0.1</v>
      </c>
      <c r="CG2141">
        <v>4967.4240000000009</v>
      </c>
      <c r="CH2141">
        <v>44706.816000000006</v>
      </c>
      <c r="CI2141">
        <v>447068.16000000003</v>
      </c>
      <c r="CJ2141">
        <v>491774.97600000002</v>
      </c>
      <c r="CK2141">
        <v>3841.9920000000002</v>
      </c>
    </row>
    <row r="2142" spans="62:89" x14ac:dyDescent="0.25">
      <c r="BJ2142" s="1" t="s">
        <v>4404</v>
      </c>
      <c r="BK2142" s="1" t="s">
        <v>4405</v>
      </c>
      <c r="BL2142" s="1" t="str">
        <f>VLOOKUP(BK2142,INVENTARIOHABITTA[#All],8,FALSE)</f>
        <v xml:space="preserve">ESTANDAR A </v>
      </c>
      <c r="BO2142" s="1" t="s">
        <v>5352</v>
      </c>
      <c r="BP2142" s="1" t="s">
        <v>9709</v>
      </c>
      <c r="BQ2142" s="1" t="s">
        <v>7638</v>
      </c>
      <c r="BR2142" s="1" t="s">
        <v>9549</v>
      </c>
      <c r="BS2142" s="1" t="s">
        <v>28</v>
      </c>
      <c r="BT2142">
        <v>41</v>
      </c>
      <c r="BU2142" s="1" t="s">
        <v>7</v>
      </c>
      <c r="BV2142" s="1" t="s">
        <v>1961</v>
      </c>
      <c r="BW2142">
        <v>128</v>
      </c>
      <c r="BX2142" s="1" t="s">
        <v>8496</v>
      </c>
      <c r="BY2142">
        <v>5040</v>
      </c>
      <c r="BZ2142">
        <v>645120</v>
      </c>
      <c r="CA2142">
        <v>0.25</v>
      </c>
      <c r="CB2142">
        <v>3780</v>
      </c>
      <c r="CC2142">
        <v>483840</v>
      </c>
      <c r="CD2142">
        <v>0.1</v>
      </c>
      <c r="CE2142">
        <v>48384</v>
      </c>
      <c r="CF2142">
        <v>0.1</v>
      </c>
      <c r="CG2142">
        <v>4838.4000000000005</v>
      </c>
      <c r="CH2142">
        <v>43545.599999999999</v>
      </c>
      <c r="CI2142">
        <v>435456</v>
      </c>
      <c r="CJ2142">
        <v>479001.59999999998</v>
      </c>
      <c r="CK2142">
        <v>3742.2</v>
      </c>
    </row>
    <row r="2143" spans="62:89" x14ac:dyDescent="0.25">
      <c r="BJ2143" s="1" t="s">
        <v>4406</v>
      </c>
      <c r="BK2143" s="1" t="s">
        <v>4407</v>
      </c>
      <c r="BL2143" s="1" t="str">
        <f>VLOOKUP(BK2143,INVENTARIOHABITTA[#All],8,FALSE)</f>
        <v xml:space="preserve">ESTANDAR A </v>
      </c>
      <c r="BO2143" s="1" t="s">
        <v>5354</v>
      </c>
      <c r="BP2143" s="1" t="s">
        <v>9710</v>
      </c>
      <c r="BQ2143" s="1" t="s">
        <v>7638</v>
      </c>
      <c r="BR2143" s="1" t="s">
        <v>9549</v>
      </c>
      <c r="BS2143" s="1" t="s">
        <v>28</v>
      </c>
      <c r="BT2143">
        <v>42</v>
      </c>
      <c r="BU2143" s="1" t="s">
        <v>7</v>
      </c>
      <c r="BV2143" s="1" t="s">
        <v>146</v>
      </c>
      <c r="BW2143">
        <v>128</v>
      </c>
      <c r="BX2143" s="1" t="s">
        <v>8496</v>
      </c>
      <c r="BY2143">
        <v>5290</v>
      </c>
      <c r="BZ2143">
        <v>677120</v>
      </c>
      <c r="CA2143">
        <v>0.25</v>
      </c>
      <c r="CB2143">
        <v>3967.5</v>
      </c>
      <c r="CC2143">
        <v>507840</v>
      </c>
      <c r="CD2143">
        <v>0.1</v>
      </c>
      <c r="CE2143">
        <v>50784</v>
      </c>
      <c r="CF2143">
        <v>0.1</v>
      </c>
      <c r="CG2143">
        <v>5078.4000000000005</v>
      </c>
      <c r="CH2143">
        <v>45705.599999999999</v>
      </c>
      <c r="CI2143">
        <v>457056</v>
      </c>
      <c r="CJ2143">
        <v>502761.6</v>
      </c>
      <c r="CK2143">
        <v>3927.8249999999998</v>
      </c>
    </row>
    <row r="2144" spans="62:89" x14ac:dyDescent="0.25">
      <c r="BJ2144" s="1" t="s">
        <v>4408</v>
      </c>
      <c r="BK2144" s="1" t="s">
        <v>4409</v>
      </c>
      <c r="BL2144" s="1" t="str">
        <f>VLOOKUP(BK2144,INVENTARIOHABITTA[#All],8,FALSE)</f>
        <v xml:space="preserve">ESTANDAR A </v>
      </c>
      <c r="BO2144" s="1" t="s">
        <v>5356</v>
      </c>
      <c r="BP2144" s="1" t="s">
        <v>9711</v>
      </c>
      <c r="BQ2144" s="1" t="s">
        <v>7638</v>
      </c>
      <c r="BR2144" s="1" t="s">
        <v>9549</v>
      </c>
      <c r="BS2144" s="1" t="s">
        <v>28</v>
      </c>
      <c r="BT2144">
        <v>43</v>
      </c>
      <c r="BU2144" s="1" t="s">
        <v>7</v>
      </c>
      <c r="BV2144" s="1" t="s">
        <v>146</v>
      </c>
      <c r="BW2144">
        <v>144</v>
      </c>
      <c r="BX2144" s="1" t="s">
        <v>8496</v>
      </c>
      <c r="BY2144">
        <v>5290</v>
      </c>
      <c r="BZ2144">
        <v>761760</v>
      </c>
      <c r="CA2144">
        <v>0.25</v>
      </c>
      <c r="CB2144">
        <v>3967.5</v>
      </c>
      <c r="CC2144">
        <v>571320</v>
      </c>
      <c r="CD2144">
        <v>0.1</v>
      </c>
      <c r="CE2144">
        <v>57132</v>
      </c>
      <c r="CF2144">
        <v>0.10000000000000002</v>
      </c>
      <c r="CG2144">
        <v>5713.2000000000007</v>
      </c>
      <c r="CH2144">
        <v>51418.8</v>
      </c>
      <c r="CI2144">
        <v>514188</v>
      </c>
      <c r="CJ2144">
        <v>565606.80000000005</v>
      </c>
      <c r="CK2144">
        <v>3927.8250000000003</v>
      </c>
    </row>
    <row r="2145" spans="62:89" x14ac:dyDescent="0.25">
      <c r="BJ2145" s="1" t="s">
        <v>4410</v>
      </c>
      <c r="BK2145" s="1" t="s">
        <v>4411</v>
      </c>
      <c r="BL2145" s="1" t="str">
        <f>VLOOKUP(BK2145,INVENTARIOHABITTA[#All],8,FALSE)</f>
        <v xml:space="preserve">ESTANDAR A </v>
      </c>
      <c r="BO2145" s="1" t="s">
        <v>5358</v>
      </c>
      <c r="BP2145" s="1" t="s">
        <v>9712</v>
      </c>
      <c r="BQ2145" s="1" t="s">
        <v>7638</v>
      </c>
      <c r="BR2145" s="1" t="s">
        <v>9549</v>
      </c>
      <c r="BS2145" s="1" t="s">
        <v>28</v>
      </c>
      <c r="BT2145">
        <v>44</v>
      </c>
      <c r="BU2145" s="1" t="s">
        <v>7</v>
      </c>
      <c r="BV2145" s="1" t="s">
        <v>146</v>
      </c>
      <c r="BW2145">
        <v>144</v>
      </c>
      <c r="BX2145" s="1" t="s">
        <v>7642</v>
      </c>
      <c r="BY2145">
        <v>6200</v>
      </c>
      <c r="BZ2145">
        <v>892800</v>
      </c>
      <c r="CA2145">
        <v>0.3</v>
      </c>
      <c r="CB2145">
        <v>4340</v>
      </c>
      <c r="CC2145">
        <v>624960</v>
      </c>
      <c r="CD2145">
        <v>0.1</v>
      </c>
      <c r="CE2145">
        <v>62496</v>
      </c>
      <c r="CF2145">
        <v>0.1</v>
      </c>
      <c r="CG2145">
        <v>6249.6</v>
      </c>
      <c r="CH2145">
        <v>56246.400000000001</v>
      </c>
      <c r="CI2145">
        <v>562464</v>
      </c>
      <c r="CJ2145">
        <v>618710.4</v>
      </c>
      <c r="CK2145">
        <v>4296.6000000000004</v>
      </c>
    </row>
    <row r="2146" spans="62:89" x14ac:dyDescent="0.25">
      <c r="BJ2146" s="1" t="s">
        <v>4412</v>
      </c>
      <c r="BK2146" s="1" t="s">
        <v>4413</v>
      </c>
      <c r="BL2146" s="1" t="str">
        <f>VLOOKUP(BK2146,INVENTARIOHABITTA[#All],8,FALSE)</f>
        <v xml:space="preserve">ESTANDAR A </v>
      </c>
      <c r="BO2146" s="1" t="s">
        <v>5360</v>
      </c>
      <c r="BP2146" s="1" t="s">
        <v>9713</v>
      </c>
      <c r="BQ2146" s="1" t="s">
        <v>7638</v>
      </c>
      <c r="BR2146" s="1" t="s">
        <v>9549</v>
      </c>
      <c r="BS2146" s="1" t="s">
        <v>28</v>
      </c>
      <c r="BT2146">
        <v>45</v>
      </c>
      <c r="BU2146" s="1" t="s">
        <v>7</v>
      </c>
      <c r="BV2146" s="1" t="s">
        <v>146</v>
      </c>
      <c r="BW2146">
        <v>144</v>
      </c>
      <c r="BX2146" s="1" t="s">
        <v>8496</v>
      </c>
      <c r="BY2146">
        <v>5290</v>
      </c>
      <c r="BZ2146">
        <v>761760</v>
      </c>
      <c r="CA2146">
        <v>0.25</v>
      </c>
      <c r="CB2146">
        <v>3967.5</v>
      </c>
      <c r="CC2146">
        <v>571320</v>
      </c>
      <c r="CD2146">
        <v>0.1</v>
      </c>
      <c r="CE2146">
        <v>57132</v>
      </c>
      <c r="CF2146">
        <v>0</v>
      </c>
      <c r="CG2146">
        <v>0</v>
      </c>
      <c r="CH2146">
        <v>57132</v>
      </c>
      <c r="CI2146">
        <v>514188</v>
      </c>
      <c r="CJ2146">
        <v>571320</v>
      </c>
      <c r="CK2146">
        <v>3967.5</v>
      </c>
    </row>
    <row r="2147" spans="62:89" x14ac:dyDescent="0.25">
      <c r="BJ2147" s="1" t="s">
        <v>4414</v>
      </c>
      <c r="BK2147" s="1" t="s">
        <v>4415</v>
      </c>
      <c r="BL2147" s="1" t="str">
        <f>VLOOKUP(BK2147,INVENTARIOHABITTA[#All],8,FALSE)</f>
        <v>PREMIUM A</v>
      </c>
      <c r="BO2147" s="1" t="s">
        <v>5362</v>
      </c>
      <c r="BP2147" s="1" t="s">
        <v>9714</v>
      </c>
      <c r="BQ2147" s="1" t="s">
        <v>7638</v>
      </c>
      <c r="BR2147" s="1" t="s">
        <v>9549</v>
      </c>
      <c r="BS2147" s="1" t="s">
        <v>28</v>
      </c>
      <c r="BT2147">
        <v>46</v>
      </c>
      <c r="BU2147" s="1" t="s">
        <v>7</v>
      </c>
      <c r="BV2147" s="1" t="s">
        <v>146</v>
      </c>
      <c r="BW2147">
        <v>144</v>
      </c>
      <c r="BX2147" s="1" t="s">
        <v>8496</v>
      </c>
      <c r="BY2147">
        <v>5290</v>
      </c>
      <c r="BZ2147">
        <v>761760</v>
      </c>
      <c r="CA2147">
        <v>0.25</v>
      </c>
      <c r="CB2147">
        <v>3967.5</v>
      </c>
      <c r="CC2147">
        <v>571320</v>
      </c>
      <c r="CD2147">
        <v>0.1</v>
      </c>
      <c r="CE2147">
        <v>57132</v>
      </c>
      <c r="CF2147">
        <v>0.10000000000000002</v>
      </c>
      <c r="CG2147">
        <v>5713.2000000000007</v>
      </c>
      <c r="CH2147">
        <v>51418.8</v>
      </c>
      <c r="CI2147">
        <v>514188</v>
      </c>
      <c r="CJ2147">
        <v>565606.80000000005</v>
      </c>
      <c r="CK2147">
        <v>3927.8250000000003</v>
      </c>
    </row>
    <row r="2148" spans="62:89" x14ac:dyDescent="0.25">
      <c r="BJ2148" s="1" t="s">
        <v>4416</v>
      </c>
      <c r="BK2148" s="1" t="s">
        <v>4417</v>
      </c>
      <c r="BL2148" s="1" t="str">
        <f>VLOOKUP(BK2148,INVENTARIOHABITTA[#All],8,FALSE)</f>
        <v>PREMIUM A</v>
      </c>
      <c r="BO2148" s="1" t="s">
        <v>5364</v>
      </c>
      <c r="BP2148" s="1" t="s">
        <v>9715</v>
      </c>
      <c r="BQ2148" s="1" t="s">
        <v>7638</v>
      </c>
      <c r="BR2148" s="1" t="s">
        <v>9549</v>
      </c>
      <c r="BS2148" s="1" t="s">
        <v>28</v>
      </c>
      <c r="BT2148">
        <v>47</v>
      </c>
      <c r="BU2148" s="1" t="s">
        <v>7</v>
      </c>
      <c r="BV2148" s="1" t="s">
        <v>146</v>
      </c>
      <c r="BW2148">
        <v>128</v>
      </c>
      <c r="BX2148" s="1" t="s">
        <v>30</v>
      </c>
      <c r="BY2148">
        <v>5700</v>
      </c>
      <c r="BZ2148">
        <v>729600</v>
      </c>
      <c r="CA2148">
        <v>0.27</v>
      </c>
      <c r="CB2148">
        <v>4161</v>
      </c>
      <c r="CC2148">
        <v>532608</v>
      </c>
      <c r="CD2148">
        <v>0.1</v>
      </c>
      <c r="CE2148">
        <v>53260.800000000003</v>
      </c>
      <c r="CF2148">
        <v>0.1</v>
      </c>
      <c r="CG2148">
        <v>5326.0800000000008</v>
      </c>
      <c r="CH2148">
        <v>47934.720000000001</v>
      </c>
      <c r="CI2148">
        <v>479347.20000000001</v>
      </c>
      <c r="CJ2148">
        <v>527281.92000000004</v>
      </c>
      <c r="CK2148">
        <v>4119.3900000000003</v>
      </c>
    </row>
    <row r="2149" spans="62:89" x14ac:dyDescent="0.25">
      <c r="BJ2149" s="1" t="s">
        <v>4418</v>
      </c>
      <c r="BK2149" s="1" t="s">
        <v>4419</v>
      </c>
      <c r="BL2149" s="1" t="str">
        <f>VLOOKUP(BK2149,INVENTARIOHABITTA[#All],8,FALSE)</f>
        <v xml:space="preserve">ESTANDAR A </v>
      </c>
      <c r="BO2149" s="1" t="s">
        <v>5366</v>
      </c>
      <c r="BP2149" s="1" t="s">
        <v>9716</v>
      </c>
      <c r="BQ2149" s="1" t="s">
        <v>7638</v>
      </c>
      <c r="BR2149" s="1" t="s">
        <v>9549</v>
      </c>
      <c r="BS2149" s="1" t="s">
        <v>28</v>
      </c>
      <c r="BT2149">
        <v>48</v>
      </c>
      <c r="BU2149" s="1" t="s">
        <v>7</v>
      </c>
      <c r="BV2149" s="1" t="s">
        <v>1961</v>
      </c>
      <c r="BW2149">
        <v>128</v>
      </c>
      <c r="BX2149" s="1" t="s">
        <v>8496</v>
      </c>
      <c r="BY2149">
        <v>5040</v>
      </c>
      <c r="BZ2149">
        <v>645120</v>
      </c>
      <c r="CA2149">
        <v>0.25</v>
      </c>
      <c r="CB2149">
        <v>3780</v>
      </c>
      <c r="CC2149">
        <v>483840</v>
      </c>
      <c r="CD2149">
        <v>0.1</v>
      </c>
      <c r="CE2149">
        <v>48384</v>
      </c>
      <c r="CF2149">
        <v>0.1</v>
      </c>
      <c r="CG2149">
        <v>4838.4000000000005</v>
      </c>
      <c r="CH2149">
        <v>43545.599999999999</v>
      </c>
      <c r="CI2149">
        <v>435456</v>
      </c>
      <c r="CJ2149">
        <v>479001.59999999998</v>
      </c>
      <c r="CK2149">
        <v>3742.2</v>
      </c>
    </row>
    <row r="2150" spans="62:89" x14ac:dyDescent="0.25">
      <c r="BJ2150" s="1" t="s">
        <v>4420</v>
      </c>
      <c r="BK2150" s="1" t="s">
        <v>4421</v>
      </c>
      <c r="BL2150" s="1" t="str">
        <f>VLOOKUP(BK2150,INVENTARIOHABITTA[#All],8,FALSE)</f>
        <v xml:space="preserve">ESTANDAR A </v>
      </c>
      <c r="BO2150" s="1" t="s">
        <v>5368</v>
      </c>
      <c r="BP2150" s="1" t="s">
        <v>9717</v>
      </c>
      <c r="BQ2150" s="1" t="s">
        <v>7638</v>
      </c>
      <c r="BR2150" s="1" t="s">
        <v>9549</v>
      </c>
      <c r="BS2150" s="1" t="s">
        <v>28</v>
      </c>
      <c r="BT2150">
        <v>49</v>
      </c>
      <c r="BU2150" s="1" t="s">
        <v>7</v>
      </c>
      <c r="BV2150" s="1" t="s">
        <v>1961</v>
      </c>
      <c r="BW2150">
        <v>128</v>
      </c>
      <c r="BX2150" s="1" t="s">
        <v>8496</v>
      </c>
      <c r="BY2150">
        <v>5040</v>
      </c>
      <c r="BZ2150">
        <v>645120</v>
      </c>
      <c r="CA2150">
        <v>0.25</v>
      </c>
      <c r="CB2150">
        <v>3780</v>
      </c>
      <c r="CC2150">
        <v>483840</v>
      </c>
      <c r="CD2150">
        <v>0.1</v>
      </c>
      <c r="CE2150">
        <v>48384</v>
      </c>
      <c r="CF2150">
        <v>0.1</v>
      </c>
      <c r="CG2150">
        <v>4838.4000000000005</v>
      </c>
      <c r="CH2150">
        <v>43545.599999999999</v>
      </c>
      <c r="CI2150">
        <v>435456</v>
      </c>
      <c r="CJ2150">
        <v>479001.59999999998</v>
      </c>
      <c r="CK2150">
        <v>3742.2</v>
      </c>
    </row>
    <row r="2151" spans="62:89" x14ac:dyDescent="0.25">
      <c r="BJ2151" s="1" t="s">
        <v>4422</v>
      </c>
      <c r="BK2151" s="1" t="s">
        <v>4423</v>
      </c>
      <c r="BL2151" s="1" t="str">
        <f>VLOOKUP(BK2151,INVENTARIOHABITTA[#All],8,FALSE)</f>
        <v xml:space="preserve">ESTANDAR A </v>
      </c>
      <c r="BO2151" s="1" t="s">
        <v>5370</v>
      </c>
      <c r="BP2151" s="1" t="s">
        <v>9718</v>
      </c>
      <c r="BQ2151" s="1" t="s">
        <v>7638</v>
      </c>
      <c r="BR2151" s="1" t="s">
        <v>9549</v>
      </c>
      <c r="BS2151" s="1" t="s">
        <v>28</v>
      </c>
      <c r="BT2151">
        <v>50</v>
      </c>
      <c r="BU2151" s="1" t="s">
        <v>7</v>
      </c>
      <c r="BV2151" s="1" t="s">
        <v>1961</v>
      </c>
      <c r="BW2151">
        <v>128</v>
      </c>
      <c r="BX2151" s="1" t="s">
        <v>8496</v>
      </c>
      <c r="BY2151">
        <v>5040</v>
      </c>
      <c r="BZ2151">
        <v>645120</v>
      </c>
      <c r="CA2151">
        <v>0.25</v>
      </c>
      <c r="CB2151">
        <v>3780</v>
      </c>
      <c r="CC2151">
        <v>483840</v>
      </c>
      <c r="CD2151">
        <v>0.1</v>
      </c>
      <c r="CE2151">
        <v>48384</v>
      </c>
      <c r="CF2151">
        <v>0</v>
      </c>
      <c r="CG2151">
        <v>0</v>
      </c>
      <c r="CH2151">
        <v>48384</v>
      </c>
      <c r="CI2151">
        <v>435456</v>
      </c>
      <c r="CJ2151">
        <v>483840</v>
      </c>
      <c r="CK2151">
        <v>3780</v>
      </c>
    </row>
    <row r="2152" spans="62:89" x14ac:dyDescent="0.25">
      <c r="BJ2152" s="1" t="s">
        <v>4424</v>
      </c>
      <c r="BK2152" s="1" t="s">
        <v>4425</v>
      </c>
      <c r="BL2152" s="1" t="str">
        <f>VLOOKUP(BK2152,INVENTARIOHABITTA[#All],8,FALSE)</f>
        <v xml:space="preserve">ESTANDAR A </v>
      </c>
      <c r="BO2152" s="1" t="s">
        <v>5372</v>
      </c>
      <c r="BP2152" s="1" t="s">
        <v>9719</v>
      </c>
      <c r="BQ2152" s="1" t="s">
        <v>7638</v>
      </c>
      <c r="BR2152" s="1" t="s">
        <v>9549</v>
      </c>
      <c r="BS2152" s="1" t="s">
        <v>28</v>
      </c>
      <c r="BT2152">
        <v>51</v>
      </c>
      <c r="BU2152" s="1" t="s">
        <v>7</v>
      </c>
      <c r="BV2152" s="1" t="s">
        <v>1961</v>
      </c>
      <c r="BW2152">
        <v>128</v>
      </c>
      <c r="BX2152" s="1" t="s">
        <v>8496</v>
      </c>
      <c r="BY2152">
        <v>5040</v>
      </c>
      <c r="BZ2152">
        <v>645120</v>
      </c>
      <c r="CA2152">
        <v>0.23</v>
      </c>
      <c r="CB2152">
        <v>3880.8</v>
      </c>
      <c r="CC2152">
        <v>496742.40000000002</v>
      </c>
      <c r="CD2152">
        <v>0.1</v>
      </c>
      <c r="CE2152">
        <v>49674.240000000005</v>
      </c>
      <c r="CF2152">
        <v>0.19</v>
      </c>
      <c r="CG2152">
        <v>9438.1056000000008</v>
      </c>
      <c r="CH2152">
        <v>40236.134400000003</v>
      </c>
      <c r="CI2152">
        <v>447068.16000000003</v>
      </c>
      <c r="CJ2152">
        <v>487304.29440000001</v>
      </c>
      <c r="CK2152">
        <v>3807.0648000000001</v>
      </c>
    </row>
    <row r="2153" spans="62:89" x14ac:dyDescent="0.25">
      <c r="BJ2153" s="1" t="s">
        <v>4426</v>
      </c>
      <c r="BK2153" s="1" t="s">
        <v>4427</v>
      </c>
      <c r="BL2153" s="1" t="str">
        <f>VLOOKUP(BK2153,INVENTARIOHABITTA[#All],8,FALSE)</f>
        <v xml:space="preserve">ESTANDAR A </v>
      </c>
      <c r="BO2153" s="1" t="s">
        <v>5374</v>
      </c>
      <c r="BP2153" s="1" t="s">
        <v>9720</v>
      </c>
      <c r="BQ2153" s="1" t="s">
        <v>7638</v>
      </c>
      <c r="BR2153" s="1" t="s">
        <v>9549</v>
      </c>
      <c r="BS2153" s="1" t="s">
        <v>28</v>
      </c>
      <c r="BT2153">
        <v>52</v>
      </c>
      <c r="BU2153" s="1" t="s">
        <v>7</v>
      </c>
      <c r="BV2153" s="1" t="s">
        <v>1961</v>
      </c>
      <c r="BW2153">
        <v>128</v>
      </c>
      <c r="BX2153" s="1" t="s">
        <v>8496</v>
      </c>
      <c r="BY2153">
        <v>5040</v>
      </c>
      <c r="BZ2153">
        <v>645120</v>
      </c>
      <c r="CA2153">
        <v>0.23</v>
      </c>
      <c r="CB2153">
        <v>3880.8</v>
      </c>
      <c r="CC2153">
        <v>496742.40000000002</v>
      </c>
      <c r="CD2153">
        <v>0.1</v>
      </c>
      <c r="CE2153">
        <v>49674.240000000005</v>
      </c>
      <c r="CF2153">
        <v>0.1</v>
      </c>
      <c r="CG2153">
        <v>4967.4240000000009</v>
      </c>
      <c r="CH2153">
        <v>44706.816000000006</v>
      </c>
      <c r="CI2153">
        <v>447068.16000000003</v>
      </c>
      <c r="CJ2153">
        <v>491774.97600000002</v>
      </c>
      <c r="CK2153">
        <v>3841.9920000000002</v>
      </c>
    </row>
    <row r="2154" spans="62:89" x14ac:dyDescent="0.25">
      <c r="BJ2154" s="1" t="s">
        <v>4428</v>
      </c>
      <c r="BK2154" s="1" t="s">
        <v>4429</v>
      </c>
      <c r="BL2154" s="1" t="str">
        <f>VLOOKUP(BK2154,INVENTARIOHABITTA[#All],8,FALSE)</f>
        <v>PREMIUM A</v>
      </c>
      <c r="BO2154" s="1" t="s">
        <v>5376</v>
      </c>
      <c r="BP2154" s="1" t="s">
        <v>9721</v>
      </c>
      <c r="BQ2154" s="1" t="s">
        <v>7638</v>
      </c>
      <c r="BR2154" s="1" t="s">
        <v>9549</v>
      </c>
      <c r="BS2154" s="1" t="s">
        <v>28</v>
      </c>
      <c r="BT2154">
        <v>53</v>
      </c>
      <c r="BU2154" s="1" t="s">
        <v>7</v>
      </c>
      <c r="BV2154" s="1" t="s">
        <v>1961</v>
      </c>
      <c r="BW2154">
        <v>128</v>
      </c>
      <c r="BX2154" s="1" t="s">
        <v>46</v>
      </c>
      <c r="BY2154">
        <v>6060</v>
      </c>
      <c r="BZ2154">
        <v>775680</v>
      </c>
      <c r="CA2154">
        <v>0.25</v>
      </c>
      <c r="CB2154">
        <v>4545</v>
      </c>
      <c r="CC2154">
        <v>581760</v>
      </c>
      <c r="CD2154">
        <v>0.1</v>
      </c>
      <c r="CE2154">
        <v>58176</v>
      </c>
      <c r="CF2154">
        <v>0</v>
      </c>
      <c r="CG2154">
        <v>0</v>
      </c>
      <c r="CH2154">
        <v>58176</v>
      </c>
      <c r="CI2154">
        <v>523584</v>
      </c>
      <c r="CJ2154">
        <v>581760</v>
      </c>
      <c r="CK2154">
        <v>4545</v>
      </c>
    </row>
    <row r="2155" spans="62:89" x14ac:dyDescent="0.25">
      <c r="BJ2155" s="1" t="s">
        <v>4430</v>
      </c>
      <c r="BK2155" s="1" t="s">
        <v>4431</v>
      </c>
      <c r="BL2155" s="1" t="str">
        <f>VLOOKUP(BK2155,INVENTARIOHABITTA[#All],8,FALSE)</f>
        <v>PREMIUM A</v>
      </c>
      <c r="BP2155" s="1" t="s">
        <v>9721</v>
      </c>
      <c r="BQ2155" s="1" t="s">
        <v>7638</v>
      </c>
      <c r="BR2155" s="1" t="s">
        <v>9549</v>
      </c>
      <c r="BS2155" s="1" t="s">
        <v>28</v>
      </c>
      <c r="BT2155">
        <v>53</v>
      </c>
      <c r="BU2155" s="1" t="s">
        <v>7</v>
      </c>
      <c r="BV2155" s="1" t="s">
        <v>1961</v>
      </c>
      <c r="BW2155">
        <v>128</v>
      </c>
      <c r="BX2155" s="1" t="s">
        <v>30</v>
      </c>
      <c r="BY2155">
        <v>5040</v>
      </c>
      <c r="BZ2155">
        <v>645120</v>
      </c>
      <c r="CA2155">
        <v>0.25</v>
      </c>
      <c r="CB2155">
        <v>3780</v>
      </c>
      <c r="CC2155">
        <v>483840</v>
      </c>
      <c r="CD2155">
        <v>0.1</v>
      </c>
      <c r="CE2155">
        <v>48384</v>
      </c>
      <c r="CF2155">
        <v>0</v>
      </c>
      <c r="CG2155">
        <v>0</v>
      </c>
      <c r="CH2155">
        <v>48384</v>
      </c>
      <c r="CI2155">
        <v>435456</v>
      </c>
      <c r="CJ2155">
        <v>483840</v>
      </c>
      <c r="CK2155">
        <v>3780</v>
      </c>
    </row>
    <row r="2156" spans="62:89" x14ac:dyDescent="0.25">
      <c r="BJ2156" s="1" t="s">
        <v>4432</v>
      </c>
      <c r="BK2156" s="1" t="s">
        <v>4433</v>
      </c>
      <c r="BL2156" s="1" t="str">
        <f>VLOOKUP(BK2156,INVENTARIOHABITTA[#All],8,FALSE)</f>
        <v>PREMIUM A</v>
      </c>
      <c r="BO2156" s="1" t="s">
        <v>5378</v>
      </c>
      <c r="BP2156" s="1" t="s">
        <v>9722</v>
      </c>
      <c r="BQ2156" s="1" t="s">
        <v>7638</v>
      </c>
      <c r="BR2156" s="1" t="s">
        <v>9549</v>
      </c>
      <c r="BS2156" s="1" t="s">
        <v>28</v>
      </c>
      <c r="BT2156">
        <v>54</v>
      </c>
      <c r="BU2156" s="1" t="s">
        <v>7</v>
      </c>
      <c r="BV2156" s="1" t="s">
        <v>1961</v>
      </c>
      <c r="BW2156">
        <v>128</v>
      </c>
      <c r="BX2156" s="1" t="s">
        <v>30</v>
      </c>
      <c r="BY2156">
        <v>5040</v>
      </c>
      <c r="BZ2156">
        <v>645120</v>
      </c>
      <c r="CA2156">
        <v>0.25</v>
      </c>
      <c r="CB2156">
        <v>3780</v>
      </c>
      <c r="CC2156">
        <v>483840</v>
      </c>
      <c r="CD2156">
        <v>0.1</v>
      </c>
      <c r="CE2156">
        <v>48384</v>
      </c>
      <c r="CF2156">
        <v>0.1</v>
      </c>
      <c r="CG2156">
        <v>4838.4000000000005</v>
      </c>
      <c r="CH2156">
        <v>43545.599999999999</v>
      </c>
      <c r="CI2156">
        <v>435456</v>
      </c>
      <c r="CJ2156">
        <v>479001.59999999998</v>
      </c>
      <c r="CK2156">
        <v>3742.2</v>
      </c>
    </row>
    <row r="2157" spans="62:89" x14ac:dyDescent="0.25">
      <c r="BJ2157" s="1" t="s">
        <v>4434</v>
      </c>
      <c r="BK2157" s="1" t="s">
        <v>4435</v>
      </c>
      <c r="BL2157" s="1" t="str">
        <f>VLOOKUP(BK2157,INVENTARIOHABITTA[#All],8,FALSE)</f>
        <v>PREMIUM A</v>
      </c>
      <c r="BO2157" s="1" t="s">
        <v>5380</v>
      </c>
      <c r="BP2157" s="1" t="s">
        <v>9723</v>
      </c>
      <c r="BQ2157" s="1" t="s">
        <v>7638</v>
      </c>
      <c r="BR2157" s="1" t="s">
        <v>9549</v>
      </c>
      <c r="BS2157" s="1" t="s">
        <v>28</v>
      </c>
      <c r="BT2157">
        <v>55</v>
      </c>
      <c r="BU2157" s="1" t="s">
        <v>7</v>
      </c>
      <c r="BV2157" s="1" t="s">
        <v>1961</v>
      </c>
      <c r="BW2157">
        <v>128</v>
      </c>
      <c r="BX2157" s="1" t="s">
        <v>30</v>
      </c>
      <c r="BY2157">
        <v>5400</v>
      </c>
      <c r="BZ2157">
        <v>691200</v>
      </c>
      <c r="CA2157">
        <v>0.23</v>
      </c>
      <c r="CB2157">
        <v>4158</v>
      </c>
      <c r="CC2157">
        <v>532224</v>
      </c>
      <c r="CD2157">
        <v>0.1</v>
      </c>
      <c r="CE2157">
        <v>53222.400000000001</v>
      </c>
      <c r="CF2157">
        <v>0.1</v>
      </c>
      <c r="CG2157">
        <v>5322.2400000000007</v>
      </c>
      <c r="CH2157">
        <v>47900.160000000003</v>
      </c>
      <c r="CI2157">
        <v>479001.59999999998</v>
      </c>
      <c r="CJ2157">
        <v>526901.76000000001</v>
      </c>
      <c r="CK2157">
        <v>4116.42</v>
      </c>
    </row>
    <row r="2158" spans="62:89" x14ac:dyDescent="0.25">
      <c r="BJ2158" s="1" t="s">
        <v>4436</v>
      </c>
      <c r="BK2158" s="1" t="s">
        <v>4437</v>
      </c>
      <c r="BL2158" s="1" t="str">
        <f>VLOOKUP(BK2158,INVENTARIOHABITTA[#All],8,FALSE)</f>
        <v>PREMIUM A</v>
      </c>
      <c r="BO2158" s="1" t="s">
        <v>5382</v>
      </c>
      <c r="BP2158" s="1" t="s">
        <v>9724</v>
      </c>
      <c r="BQ2158" s="1" t="s">
        <v>7638</v>
      </c>
      <c r="BR2158" s="1" t="s">
        <v>9549</v>
      </c>
      <c r="BS2158" s="1" t="s">
        <v>28</v>
      </c>
      <c r="BT2158">
        <v>56</v>
      </c>
      <c r="BU2158" s="1" t="s">
        <v>7</v>
      </c>
      <c r="BV2158" s="1" t="s">
        <v>1961</v>
      </c>
      <c r="BW2158">
        <v>128</v>
      </c>
      <c r="BX2158" s="1" t="s">
        <v>30</v>
      </c>
      <c r="BY2158">
        <v>5400</v>
      </c>
      <c r="BZ2158">
        <v>691200</v>
      </c>
      <c r="CA2158">
        <v>0.23</v>
      </c>
      <c r="CB2158">
        <v>4158</v>
      </c>
      <c r="CC2158">
        <v>532224</v>
      </c>
      <c r="CD2158">
        <v>0.1</v>
      </c>
      <c r="CE2158">
        <v>53222.400000000001</v>
      </c>
      <c r="CF2158">
        <v>0.1</v>
      </c>
      <c r="CG2158">
        <v>5322.2400000000007</v>
      </c>
      <c r="CH2158">
        <v>47900.160000000003</v>
      </c>
      <c r="CI2158">
        <v>479001.59999999998</v>
      </c>
      <c r="CJ2158">
        <v>526901.76000000001</v>
      </c>
      <c r="CK2158">
        <v>4116.42</v>
      </c>
    </row>
    <row r="2159" spans="62:89" x14ac:dyDescent="0.25">
      <c r="BJ2159" s="1" t="s">
        <v>4438</v>
      </c>
      <c r="BK2159" s="1" t="s">
        <v>4439</v>
      </c>
      <c r="BL2159" s="1" t="str">
        <f>VLOOKUP(BK2159,INVENTARIOHABITTA[#All],8,FALSE)</f>
        <v>PREMIUM A</v>
      </c>
      <c r="BO2159" s="1" t="s">
        <v>5384</v>
      </c>
      <c r="BP2159" s="1" t="s">
        <v>9725</v>
      </c>
      <c r="BQ2159" s="1" t="s">
        <v>7638</v>
      </c>
      <c r="BR2159" s="1" t="s">
        <v>9549</v>
      </c>
      <c r="BS2159" s="1" t="s">
        <v>28</v>
      </c>
      <c r="BT2159">
        <v>57</v>
      </c>
      <c r="BU2159" s="1" t="s">
        <v>7</v>
      </c>
      <c r="BV2159" s="1" t="s">
        <v>1961</v>
      </c>
      <c r="BW2159">
        <v>128</v>
      </c>
      <c r="BX2159" s="1" t="s">
        <v>30</v>
      </c>
      <c r="BY2159">
        <v>5040</v>
      </c>
      <c r="BZ2159">
        <v>645120</v>
      </c>
      <c r="CA2159">
        <v>0.25</v>
      </c>
      <c r="CB2159">
        <v>3780</v>
      </c>
      <c r="CC2159">
        <v>483840</v>
      </c>
      <c r="CD2159">
        <v>0.1</v>
      </c>
      <c r="CE2159">
        <v>48384</v>
      </c>
      <c r="CF2159">
        <v>0.1</v>
      </c>
      <c r="CG2159">
        <v>4838.4000000000005</v>
      </c>
      <c r="CH2159">
        <v>43545.599999999999</v>
      </c>
      <c r="CI2159">
        <v>435456</v>
      </c>
      <c r="CJ2159">
        <v>479001.59999999998</v>
      </c>
      <c r="CK2159">
        <v>3742.2</v>
      </c>
    </row>
    <row r="2160" spans="62:89" x14ac:dyDescent="0.25">
      <c r="BJ2160" s="1" t="s">
        <v>4440</v>
      </c>
      <c r="BK2160" s="1" t="s">
        <v>4441</v>
      </c>
      <c r="BL2160" s="1" t="str">
        <f>VLOOKUP(BK2160,INVENTARIOHABITTA[#All],8,FALSE)</f>
        <v>PREMIUM A</v>
      </c>
      <c r="BO2160" s="1" t="s">
        <v>5386</v>
      </c>
      <c r="BP2160" s="1" t="s">
        <v>9726</v>
      </c>
      <c r="BQ2160" s="1" t="s">
        <v>7638</v>
      </c>
      <c r="BR2160" s="1" t="s">
        <v>9549</v>
      </c>
      <c r="BS2160" s="1" t="s">
        <v>28</v>
      </c>
      <c r="BT2160">
        <v>58</v>
      </c>
      <c r="BU2160" s="1" t="s">
        <v>7</v>
      </c>
      <c r="BV2160" s="1" t="s">
        <v>146</v>
      </c>
      <c r="BW2160">
        <v>147.65</v>
      </c>
      <c r="BX2160" s="1" t="s">
        <v>8496</v>
      </c>
      <c r="BY2160">
        <v>5290</v>
      </c>
      <c r="BZ2160">
        <v>781068.5</v>
      </c>
      <c r="CA2160">
        <v>0.23</v>
      </c>
      <c r="CB2160">
        <v>4073.3</v>
      </c>
      <c r="CC2160">
        <v>601422.745</v>
      </c>
      <c r="CD2160">
        <v>0.1</v>
      </c>
      <c r="CE2160">
        <v>60142.2745</v>
      </c>
      <c r="CF2160">
        <v>0.19</v>
      </c>
      <c r="CG2160">
        <v>11427.032155000001</v>
      </c>
      <c r="CH2160">
        <v>48715.242344999999</v>
      </c>
      <c r="CI2160">
        <v>541280.47050000005</v>
      </c>
      <c r="CJ2160">
        <v>589995.71284500009</v>
      </c>
      <c r="CK2160">
        <v>3995.9073000000003</v>
      </c>
    </row>
    <row r="2161" spans="62:89" x14ac:dyDescent="0.25">
      <c r="BJ2161" s="1" t="s">
        <v>4442</v>
      </c>
      <c r="BK2161" s="1" t="s">
        <v>4443</v>
      </c>
      <c r="BL2161" s="1" t="str">
        <f>VLOOKUP(BK2161,INVENTARIOHABITTA[#All],8,FALSE)</f>
        <v>PREMIUM A</v>
      </c>
      <c r="BO2161" s="1" t="s">
        <v>5388</v>
      </c>
      <c r="BP2161" s="1" t="s">
        <v>9727</v>
      </c>
      <c r="BQ2161" s="1" t="s">
        <v>7638</v>
      </c>
      <c r="BR2161" s="1" t="s">
        <v>9549</v>
      </c>
      <c r="BS2161" s="1" t="s">
        <v>28</v>
      </c>
      <c r="BT2161">
        <v>59</v>
      </c>
      <c r="BU2161" s="1" t="s">
        <v>7</v>
      </c>
      <c r="BV2161" s="1" t="s">
        <v>146</v>
      </c>
      <c r="BW2161">
        <v>138.19</v>
      </c>
      <c r="BX2161" s="1" t="s">
        <v>8496</v>
      </c>
      <c r="BY2161">
        <v>5290</v>
      </c>
      <c r="BZ2161">
        <v>731025.1</v>
      </c>
      <c r="CA2161">
        <v>0.25</v>
      </c>
      <c r="CB2161">
        <v>3967.5</v>
      </c>
      <c r="CC2161">
        <v>548268.82499999995</v>
      </c>
      <c r="CD2161">
        <v>0.1</v>
      </c>
      <c r="CE2161">
        <v>54826.8825</v>
      </c>
      <c r="CF2161">
        <v>0.1</v>
      </c>
      <c r="CG2161">
        <v>5482.6882500000002</v>
      </c>
      <c r="CH2161">
        <v>49344.19425</v>
      </c>
      <c r="CI2161">
        <v>493441.95249999996</v>
      </c>
      <c r="CJ2161">
        <v>542786.14674999996</v>
      </c>
      <c r="CK2161">
        <v>3927.8250723641363</v>
      </c>
    </row>
    <row r="2162" spans="62:89" x14ac:dyDescent="0.25">
      <c r="BJ2162" s="1" t="s">
        <v>4444</v>
      </c>
      <c r="BK2162" s="1" t="s">
        <v>4445</v>
      </c>
      <c r="BL2162" s="1" t="str">
        <f>VLOOKUP(BK2162,INVENTARIOHABITTA[#All],8,FALSE)</f>
        <v>PREMIUM A</v>
      </c>
      <c r="BO2162" s="1" t="s">
        <v>5390</v>
      </c>
      <c r="BP2162" s="1" t="s">
        <v>9728</v>
      </c>
      <c r="BQ2162" s="1" t="s">
        <v>7638</v>
      </c>
      <c r="BR2162" s="1" t="s">
        <v>9549</v>
      </c>
      <c r="BS2162" s="1" t="s">
        <v>28</v>
      </c>
      <c r="BT2162">
        <v>60</v>
      </c>
      <c r="BU2162" s="1" t="s">
        <v>7</v>
      </c>
      <c r="BV2162" s="1" t="s">
        <v>1961</v>
      </c>
      <c r="BW2162">
        <v>130.57</v>
      </c>
      <c r="BX2162" s="1" t="s">
        <v>8496</v>
      </c>
      <c r="BY2162">
        <v>5040</v>
      </c>
      <c r="BZ2162">
        <v>658072.79999999993</v>
      </c>
      <c r="CA2162">
        <v>0.23</v>
      </c>
      <c r="CB2162">
        <v>3880.8</v>
      </c>
      <c r="CC2162">
        <v>506716.05599999998</v>
      </c>
      <c r="CD2162">
        <v>0.1</v>
      </c>
      <c r="CE2162">
        <v>50671.605600000003</v>
      </c>
      <c r="CF2162">
        <v>0.1</v>
      </c>
      <c r="CG2162">
        <v>5067.1605600000003</v>
      </c>
      <c r="CH2162">
        <v>45604.445040000006</v>
      </c>
      <c r="CI2162">
        <v>456044.45039999997</v>
      </c>
      <c r="CJ2162">
        <v>501648.89543999999</v>
      </c>
      <c r="CK2162">
        <v>3841.9920000000002</v>
      </c>
    </row>
    <row r="2163" spans="62:89" x14ac:dyDescent="0.25">
      <c r="BJ2163" s="1" t="s">
        <v>4446</v>
      </c>
      <c r="BK2163" s="1" t="s">
        <v>4447</v>
      </c>
      <c r="BL2163" s="1" t="str">
        <f>VLOOKUP(BK2163,INVENTARIOHABITTA[#All],8,FALSE)</f>
        <v>PREMIUM A</v>
      </c>
      <c r="BO2163" s="1" t="s">
        <v>5392</v>
      </c>
      <c r="BP2163" s="1" t="s">
        <v>9729</v>
      </c>
      <c r="BQ2163" s="1" t="s">
        <v>7638</v>
      </c>
      <c r="BR2163" s="1" t="s">
        <v>9549</v>
      </c>
      <c r="BS2163" s="1" t="s">
        <v>28</v>
      </c>
      <c r="BT2163">
        <v>61</v>
      </c>
      <c r="BU2163" s="1" t="s">
        <v>7</v>
      </c>
      <c r="BV2163" s="1" t="s">
        <v>1961</v>
      </c>
      <c r="BW2163">
        <v>129.54</v>
      </c>
      <c r="BX2163" s="1" t="s">
        <v>8496</v>
      </c>
      <c r="BY2163">
        <v>5040</v>
      </c>
      <c r="BZ2163">
        <v>652881.6</v>
      </c>
      <c r="CA2163">
        <v>0.25</v>
      </c>
      <c r="CB2163">
        <v>3780</v>
      </c>
      <c r="CC2163">
        <v>489661.19999999995</v>
      </c>
      <c r="CD2163">
        <v>0.2</v>
      </c>
      <c r="CE2163">
        <v>97932.239999999991</v>
      </c>
      <c r="CF2163">
        <v>0.1</v>
      </c>
      <c r="CG2163">
        <v>9793.2240000000002</v>
      </c>
      <c r="CH2163">
        <v>88139.015999999989</v>
      </c>
      <c r="CI2163">
        <v>391728.95999999996</v>
      </c>
      <c r="CJ2163">
        <v>479867.97599999997</v>
      </c>
      <c r="CK2163">
        <v>3704.4</v>
      </c>
    </row>
    <row r="2164" spans="62:89" x14ac:dyDescent="0.25">
      <c r="BJ2164" s="1" t="s">
        <v>4448</v>
      </c>
      <c r="BK2164" s="1" t="s">
        <v>4449</v>
      </c>
      <c r="BL2164" s="1" t="str">
        <f>VLOOKUP(BK2164,INVENTARIOHABITTA[#All],8,FALSE)</f>
        <v>PREMIUM A</v>
      </c>
      <c r="BO2164" s="1" t="s">
        <v>5394</v>
      </c>
      <c r="BP2164" s="1" t="s">
        <v>9730</v>
      </c>
      <c r="BQ2164" s="1" t="s">
        <v>7638</v>
      </c>
      <c r="BR2164" s="1" t="s">
        <v>9549</v>
      </c>
      <c r="BS2164" s="1" t="s">
        <v>28</v>
      </c>
      <c r="BT2164">
        <v>62</v>
      </c>
      <c r="BU2164" s="1" t="s">
        <v>7</v>
      </c>
      <c r="BV2164" s="1" t="s">
        <v>1961</v>
      </c>
      <c r="BW2164">
        <v>128.57</v>
      </c>
      <c r="BX2164" s="1" t="s">
        <v>30</v>
      </c>
      <c r="BY2164">
        <v>5400</v>
      </c>
      <c r="BZ2164">
        <v>694278</v>
      </c>
      <c r="CA2164">
        <v>0.27</v>
      </c>
      <c r="CB2164">
        <v>3942</v>
      </c>
      <c r="CC2164">
        <v>506822.93999999994</v>
      </c>
      <c r="CD2164">
        <v>0.1</v>
      </c>
      <c r="CE2164">
        <v>50682.293999999994</v>
      </c>
      <c r="CF2164">
        <v>0.10000000000000002</v>
      </c>
      <c r="CG2164">
        <v>5068.2294000000002</v>
      </c>
      <c r="CH2164">
        <v>45614.064599999998</v>
      </c>
      <c r="CI2164">
        <v>456140.64599999995</v>
      </c>
      <c r="CJ2164">
        <v>501754.71059999993</v>
      </c>
      <c r="CK2164">
        <v>3902.5799999999995</v>
      </c>
    </row>
    <row r="2165" spans="62:89" x14ac:dyDescent="0.25">
      <c r="BJ2165" s="1" t="s">
        <v>4450</v>
      </c>
      <c r="BK2165" s="1" t="s">
        <v>4451</v>
      </c>
      <c r="BL2165" s="1" t="str">
        <f>VLOOKUP(BK2165,INVENTARIOHABITTA[#All],8,FALSE)</f>
        <v>PREMIUM A</v>
      </c>
      <c r="BP2165" s="1" t="s">
        <v>9730</v>
      </c>
      <c r="BQ2165" s="1" t="s">
        <v>7638</v>
      </c>
      <c r="BR2165" s="1" t="s">
        <v>9549</v>
      </c>
      <c r="BS2165" s="1" t="s">
        <v>28</v>
      </c>
      <c r="BT2165">
        <v>62</v>
      </c>
      <c r="BU2165" s="1" t="s">
        <v>7</v>
      </c>
      <c r="BV2165" s="1" t="s">
        <v>1961</v>
      </c>
      <c r="BW2165">
        <v>128.57</v>
      </c>
      <c r="BX2165" s="1" t="s">
        <v>30</v>
      </c>
      <c r="BY2165">
        <v>5400</v>
      </c>
      <c r="BZ2165">
        <v>694278</v>
      </c>
      <c r="CA2165">
        <v>0.27</v>
      </c>
      <c r="CB2165">
        <v>3942</v>
      </c>
      <c r="CC2165">
        <v>506822.93999999994</v>
      </c>
      <c r="CD2165">
        <v>0.1</v>
      </c>
      <c r="CE2165">
        <v>50682.293999999994</v>
      </c>
      <c r="CF2165">
        <v>0.10000000000000002</v>
      </c>
      <c r="CG2165">
        <v>5068.2294000000002</v>
      </c>
      <c r="CH2165">
        <v>45614.064599999998</v>
      </c>
      <c r="CI2165">
        <v>456140.64599999995</v>
      </c>
      <c r="CJ2165">
        <v>501754.71059999993</v>
      </c>
      <c r="CK2165">
        <v>3902.5799999999995</v>
      </c>
    </row>
    <row r="2166" spans="62:89" x14ac:dyDescent="0.25">
      <c r="BJ2166" s="1" t="s">
        <v>4452</v>
      </c>
      <c r="BK2166" s="1" t="s">
        <v>4453</v>
      </c>
      <c r="BL2166" s="1" t="str">
        <f>VLOOKUP(BK2166,INVENTARIOHABITTA[#All],8,FALSE)</f>
        <v>PREMIUM A</v>
      </c>
      <c r="BO2166" s="1" t="s">
        <v>5396</v>
      </c>
      <c r="BP2166" s="1" t="s">
        <v>9731</v>
      </c>
      <c r="BQ2166" s="1" t="s">
        <v>7638</v>
      </c>
      <c r="BR2166" s="1" t="s">
        <v>9549</v>
      </c>
      <c r="BS2166" s="1" t="s">
        <v>28</v>
      </c>
      <c r="BT2166">
        <v>63</v>
      </c>
      <c r="BU2166" s="1" t="s">
        <v>7</v>
      </c>
      <c r="BV2166" s="1" t="s">
        <v>1961</v>
      </c>
      <c r="BW2166">
        <v>128</v>
      </c>
      <c r="BX2166" s="1" t="s">
        <v>30</v>
      </c>
      <c r="BY2166">
        <v>5400</v>
      </c>
      <c r="BZ2166">
        <v>691200</v>
      </c>
      <c r="CA2166">
        <v>0.27</v>
      </c>
      <c r="CB2166">
        <v>3942</v>
      </c>
      <c r="CC2166">
        <v>504576</v>
      </c>
      <c r="CD2166">
        <v>0.1</v>
      </c>
      <c r="CE2166">
        <v>50457.600000000006</v>
      </c>
      <c r="CF2166">
        <v>0.1</v>
      </c>
      <c r="CG2166">
        <v>5045.7600000000011</v>
      </c>
      <c r="CH2166">
        <v>45411.840000000004</v>
      </c>
      <c r="CI2166">
        <v>454118.40000000002</v>
      </c>
      <c r="CJ2166">
        <v>499530.24000000005</v>
      </c>
      <c r="CK2166">
        <v>3902.5800000000004</v>
      </c>
    </row>
    <row r="2167" spans="62:89" x14ac:dyDescent="0.25">
      <c r="BJ2167" s="1" t="s">
        <v>4454</v>
      </c>
      <c r="BK2167" s="1" t="s">
        <v>4455</v>
      </c>
      <c r="BL2167" s="1" t="str">
        <f>VLOOKUP(BK2167,INVENTARIOHABITTA[#All],8,FALSE)</f>
        <v>PREMIUM A</v>
      </c>
      <c r="BO2167" s="1" t="s">
        <v>5398</v>
      </c>
      <c r="BP2167" s="1" t="s">
        <v>9732</v>
      </c>
      <c r="BQ2167" s="1" t="s">
        <v>7638</v>
      </c>
      <c r="BR2167" s="1" t="s">
        <v>9549</v>
      </c>
      <c r="BS2167" s="1" t="s">
        <v>28</v>
      </c>
      <c r="BT2167">
        <v>64</v>
      </c>
      <c r="BU2167" s="1" t="s">
        <v>7</v>
      </c>
      <c r="BV2167" s="1" t="s">
        <v>1961</v>
      </c>
      <c r="BW2167">
        <v>128</v>
      </c>
      <c r="BX2167" s="1" t="s">
        <v>30</v>
      </c>
      <c r="BY2167">
        <v>5400</v>
      </c>
      <c r="BZ2167">
        <v>691200</v>
      </c>
      <c r="CA2167">
        <v>0.25</v>
      </c>
      <c r="CB2167">
        <v>4050</v>
      </c>
      <c r="CC2167">
        <v>518400</v>
      </c>
      <c r="CD2167">
        <v>0.1</v>
      </c>
      <c r="CE2167">
        <v>51840</v>
      </c>
      <c r="CF2167">
        <v>0.1</v>
      </c>
      <c r="CG2167">
        <v>5184</v>
      </c>
      <c r="CH2167">
        <v>46656</v>
      </c>
      <c r="CI2167">
        <v>466560</v>
      </c>
      <c r="CJ2167">
        <v>513216</v>
      </c>
      <c r="CK2167">
        <v>4009.5</v>
      </c>
    </row>
    <row r="2168" spans="62:89" x14ac:dyDescent="0.25">
      <c r="BJ2168" s="1" t="s">
        <v>4456</v>
      </c>
      <c r="BK2168" s="1" t="s">
        <v>4457</v>
      </c>
      <c r="BL2168" s="1" t="str">
        <f>VLOOKUP(BK2168,INVENTARIOHABITTA[#All],8,FALSE)</f>
        <v>PREMIUM A</v>
      </c>
      <c r="BO2168" s="1" t="s">
        <v>5400</v>
      </c>
      <c r="BP2168" s="1" t="s">
        <v>9733</v>
      </c>
      <c r="BQ2168" s="1" t="s">
        <v>7638</v>
      </c>
      <c r="BR2168" s="1" t="s">
        <v>9549</v>
      </c>
      <c r="BS2168" s="1" t="s">
        <v>28</v>
      </c>
      <c r="BT2168">
        <v>65</v>
      </c>
      <c r="BU2168" s="1" t="s">
        <v>7</v>
      </c>
      <c r="BV2168" s="1" t="s">
        <v>1961</v>
      </c>
      <c r="BW2168">
        <v>128</v>
      </c>
      <c r="BX2168" s="1" t="s">
        <v>30</v>
      </c>
      <c r="BY2168">
        <v>5400</v>
      </c>
      <c r="BZ2168">
        <v>691200</v>
      </c>
      <c r="CA2168">
        <v>0.25</v>
      </c>
      <c r="CB2168">
        <v>4050</v>
      </c>
      <c r="CC2168">
        <v>518400</v>
      </c>
      <c r="CD2168">
        <v>0.11</v>
      </c>
      <c r="CE2168">
        <v>57024</v>
      </c>
      <c r="CF2168">
        <v>0.1</v>
      </c>
      <c r="CG2168">
        <v>5184</v>
      </c>
      <c r="CH2168">
        <v>51840</v>
      </c>
      <c r="CI2168">
        <v>461376</v>
      </c>
      <c r="CJ2168">
        <v>513216</v>
      </c>
      <c r="CK2168">
        <v>4009.5</v>
      </c>
    </row>
    <row r="2169" spans="62:89" x14ac:dyDescent="0.25">
      <c r="BJ2169" s="1" t="s">
        <v>4458</v>
      </c>
      <c r="BK2169" s="1" t="s">
        <v>4459</v>
      </c>
      <c r="BL2169" s="1" t="str">
        <f>VLOOKUP(BK2169,INVENTARIOHABITTA[#All],8,FALSE)</f>
        <v xml:space="preserve">ESTANDAR A </v>
      </c>
      <c r="BO2169" s="1" t="s">
        <v>5402</v>
      </c>
      <c r="BP2169" s="1" t="s">
        <v>9734</v>
      </c>
      <c r="BQ2169" s="1" t="s">
        <v>7638</v>
      </c>
      <c r="BR2169" s="1" t="s">
        <v>9549</v>
      </c>
      <c r="BS2169" s="1" t="s">
        <v>28</v>
      </c>
      <c r="BT2169">
        <v>66</v>
      </c>
      <c r="BU2169" s="1" t="s">
        <v>7</v>
      </c>
      <c r="BV2169" s="1" t="s">
        <v>1961</v>
      </c>
      <c r="BW2169">
        <v>128</v>
      </c>
      <c r="BX2169" s="1" t="s">
        <v>30</v>
      </c>
      <c r="BY2169">
        <v>5400</v>
      </c>
      <c r="BZ2169">
        <v>691200</v>
      </c>
      <c r="CA2169">
        <v>0.27</v>
      </c>
      <c r="CB2169">
        <v>3942</v>
      </c>
      <c r="CC2169">
        <v>504576</v>
      </c>
      <c r="CD2169">
        <v>0.1</v>
      </c>
      <c r="CE2169">
        <v>50457.600000000006</v>
      </c>
      <c r="CF2169">
        <v>0</v>
      </c>
      <c r="CG2169">
        <v>0</v>
      </c>
      <c r="CH2169">
        <v>50457.600000000006</v>
      </c>
      <c r="CI2169">
        <v>454118.40000000002</v>
      </c>
      <c r="CJ2169">
        <v>504576</v>
      </c>
      <c r="CK2169">
        <v>3942</v>
      </c>
    </row>
    <row r="2170" spans="62:89" x14ac:dyDescent="0.25">
      <c r="BJ2170" s="1" t="s">
        <v>4460</v>
      </c>
      <c r="BK2170" s="1" t="s">
        <v>4461</v>
      </c>
      <c r="BL2170" s="1" t="str">
        <f>VLOOKUP(BK2170,INVENTARIOHABITTA[#All],8,FALSE)</f>
        <v xml:space="preserve">ESTANDAR A </v>
      </c>
      <c r="BO2170" s="1" t="s">
        <v>5404</v>
      </c>
      <c r="BP2170" s="1" t="s">
        <v>9735</v>
      </c>
      <c r="BQ2170" s="1" t="s">
        <v>7638</v>
      </c>
      <c r="BR2170" s="1" t="s">
        <v>9549</v>
      </c>
      <c r="BS2170" s="1" t="s">
        <v>28</v>
      </c>
      <c r="BT2170">
        <v>67</v>
      </c>
      <c r="BU2170" s="1" t="s">
        <v>7</v>
      </c>
      <c r="BV2170" s="1" t="s">
        <v>1961</v>
      </c>
      <c r="BW2170">
        <v>128</v>
      </c>
      <c r="BX2170" s="1" t="s">
        <v>8496</v>
      </c>
      <c r="BY2170">
        <v>5040</v>
      </c>
      <c r="BZ2170">
        <v>645120</v>
      </c>
      <c r="CA2170">
        <v>0.23</v>
      </c>
      <c r="CB2170">
        <v>3880.8</v>
      </c>
      <c r="CC2170">
        <v>496742.40000000002</v>
      </c>
      <c r="CD2170">
        <v>0.1</v>
      </c>
      <c r="CE2170">
        <v>49674.240000000005</v>
      </c>
      <c r="CF2170">
        <v>0.15</v>
      </c>
      <c r="CG2170">
        <v>7451.1360000000004</v>
      </c>
      <c r="CH2170">
        <v>42223.104000000007</v>
      </c>
      <c r="CI2170">
        <v>447068.16000000003</v>
      </c>
      <c r="CJ2170">
        <v>489291.26400000002</v>
      </c>
      <c r="CK2170">
        <v>3822.5880000000002</v>
      </c>
    </row>
    <row r="2171" spans="62:89" x14ac:dyDescent="0.25">
      <c r="BJ2171" s="1" t="s">
        <v>4462</v>
      </c>
      <c r="BK2171" s="1" t="s">
        <v>4463</v>
      </c>
      <c r="BL2171" s="1" t="str">
        <f>VLOOKUP(BK2171,INVENTARIOHABITTA[#All],8,FALSE)</f>
        <v xml:space="preserve">ESTANDAR A </v>
      </c>
      <c r="BP2171" s="1" t="s">
        <v>9736</v>
      </c>
      <c r="BQ2171" s="1" t="s">
        <v>7638</v>
      </c>
      <c r="BR2171" s="1" t="s">
        <v>9549</v>
      </c>
      <c r="BS2171" s="1" t="s">
        <v>28</v>
      </c>
      <c r="BT2171">
        <v>68</v>
      </c>
      <c r="BU2171" s="1" t="s">
        <v>7</v>
      </c>
      <c r="BV2171" s="1" t="s">
        <v>146</v>
      </c>
      <c r="BW2171">
        <v>128</v>
      </c>
      <c r="BX2171" s="1" t="s">
        <v>30</v>
      </c>
      <c r="BY2171">
        <v>5700</v>
      </c>
      <c r="BZ2171">
        <v>729600</v>
      </c>
      <c r="CA2171">
        <v>0.25</v>
      </c>
      <c r="CB2171">
        <v>4275</v>
      </c>
      <c r="CC2171">
        <v>547200</v>
      </c>
      <c r="CD2171">
        <v>0.1</v>
      </c>
      <c r="CE2171">
        <v>54720</v>
      </c>
      <c r="CF2171">
        <v>0</v>
      </c>
      <c r="CG2171">
        <v>0</v>
      </c>
      <c r="CH2171">
        <v>54720</v>
      </c>
      <c r="CI2171">
        <v>492480</v>
      </c>
      <c r="CJ2171">
        <v>547200</v>
      </c>
      <c r="CK2171">
        <v>4275</v>
      </c>
    </row>
    <row r="2172" spans="62:89" x14ac:dyDescent="0.25">
      <c r="BJ2172" s="1" t="s">
        <v>4464</v>
      </c>
      <c r="BK2172" s="1" t="s">
        <v>4465</v>
      </c>
      <c r="BL2172" s="1" t="str">
        <f>VLOOKUP(BK2172,INVENTARIOHABITTA[#All],8,FALSE)</f>
        <v xml:space="preserve">ESTANDAR A </v>
      </c>
      <c r="BO2172" s="1" t="s">
        <v>5406</v>
      </c>
      <c r="BP2172" s="1" t="s">
        <v>9737</v>
      </c>
      <c r="BQ2172" s="1" t="s">
        <v>7638</v>
      </c>
      <c r="BR2172" s="1" t="s">
        <v>9549</v>
      </c>
      <c r="BS2172" s="1" t="s">
        <v>28</v>
      </c>
      <c r="BT2172" t="s">
        <v>9738</v>
      </c>
      <c r="BU2172" s="1" t="s">
        <v>7</v>
      </c>
      <c r="BV2172" s="1" t="s">
        <v>146</v>
      </c>
      <c r="BW2172">
        <v>128</v>
      </c>
      <c r="BX2172" s="1" t="s">
        <v>30</v>
      </c>
      <c r="BY2172">
        <v>5700</v>
      </c>
      <c r="BZ2172">
        <v>729600</v>
      </c>
      <c r="CA2172">
        <v>0.25</v>
      </c>
      <c r="CB2172">
        <v>4275</v>
      </c>
      <c r="CC2172">
        <v>547200</v>
      </c>
      <c r="CD2172">
        <v>0.1</v>
      </c>
      <c r="CE2172">
        <v>54720</v>
      </c>
      <c r="CF2172">
        <v>0</v>
      </c>
      <c r="CG2172">
        <v>0</v>
      </c>
      <c r="CH2172">
        <v>54720</v>
      </c>
      <c r="CI2172">
        <v>492480</v>
      </c>
      <c r="CJ2172">
        <v>547200</v>
      </c>
      <c r="CK2172">
        <v>4275</v>
      </c>
    </row>
    <row r="2173" spans="62:89" x14ac:dyDescent="0.25">
      <c r="BJ2173" s="1" t="s">
        <v>4466</v>
      </c>
      <c r="BK2173" s="1" t="s">
        <v>4467</v>
      </c>
      <c r="BL2173" s="1" t="str">
        <f>VLOOKUP(BK2173,INVENTARIOHABITTA[#All],8,FALSE)</f>
        <v>PREMIUM A</v>
      </c>
      <c r="BO2173" s="1" t="s">
        <v>5408</v>
      </c>
      <c r="BP2173" s="1" t="s">
        <v>9739</v>
      </c>
      <c r="BQ2173" s="1" t="s">
        <v>7638</v>
      </c>
      <c r="BR2173" s="1" t="s">
        <v>9549</v>
      </c>
      <c r="BS2173" s="1" t="s">
        <v>28</v>
      </c>
      <c r="BT2173">
        <v>69</v>
      </c>
      <c r="BU2173" s="1" t="s">
        <v>7</v>
      </c>
      <c r="BV2173" s="1" t="s">
        <v>146</v>
      </c>
      <c r="BW2173">
        <v>186.82</v>
      </c>
      <c r="BX2173" s="1" t="s">
        <v>8496</v>
      </c>
      <c r="BY2173">
        <v>5290</v>
      </c>
      <c r="BZ2173">
        <v>988277.79999999993</v>
      </c>
      <c r="CA2173">
        <v>0.23</v>
      </c>
      <c r="CB2173">
        <v>4073.3</v>
      </c>
      <c r="CC2173">
        <v>760973.90599999996</v>
      </c>
      <c r="CD2173">
        <v>0.1</v>
      </c>
      <c r="CE2173">
        <v>76097.390599999999</v>
      </c>
      <c r="CF2173">
        <v>0.19</v>
      </c>
      <c r="CG2173">
        <v>14458.504214000001</v>
      </c>
      <c r="CH2173">
        <v>61638.886385999998</v>
      </c>
      <c r="CI2173">
        <v>684876.50539999991</v>
      </c>
      <c r="CJ2173">
        <v>746515.39178599988</v>
      </c>
      <c r="CK2173">
        <v>3995.90724647254</v>
      </c>
    </row>
    <row r="2174" spans="62:89" x14ac:dyDescent="0.25">
      <c r="BJ2174" s="1" t="s">
        <v>4468</v>
      </c>
      <c r="BK2174" s="1" t="s">
        <v>4469</v>
      </c>
      <c r="BL2174" s="1" t="str">
        <f>VLOOKUP(BK2174,INVENTARIOHABITTA[#All],8,FALSE)</f>
        <v>PREMIUM A</v>
      </c>
      <c r="BO2174" s="1" t="s">
        <v>5410</v>
      </c>
      <c r="BP2174" s="1" t="s">
        <v>9740</v>
      </c>
      <c r="BQ2174" s="1" t="s">
        <v>7638</v>
      </c>
      <c r="BR2174" s="1" t="s">
        <v>9549</v>
      </c>
      <c r="BS2174" s="1" t="s">
        <v>28</v>
      </c>
      <c r="BT2174">
        <v>70</v>
      </c>
      <c r="BU2174" s="1" t="s">
        <v>7</v>
      </c>
      <c r="BV2174" s="1" t="s">
        <v>1961</v>
      </c>
      <c r="BW2174">
        <v>157.5</v>
      </c>
      <c r="BX2174" s="1" t="s">
        <v>8496</v>
      </c>
      <c r="BY2174">
        <v>5040</v>
      </c>
      <c r="BZ2174">
        <v>793800</v>
      </c>
      <c r="CA2174">
        <v>0.23</v>
      </c>
      <c r="CB2174">
        <v>3880.8</v>
      </c>
      <c r="CC2174">
        <v>611226</v>
      </c>
      <c r="CD2174">
        <v>0.1</v>
      </c>
      <c r="CE2174">
        <v>61122.600000000006</v>
      </c>
      <c r="CF2174">
        <v>0.1</v>
      </c>
      <c r="CG2174">
        <v>6112.2600000000011</v>
      </c>
      <c r="CH2174">
        <v>55010.340000000004</v>
      </c>
      <c r="CI2174">
        <v>550103.4</v>
      </c>
      <c r="CJ2174">
        <v>605113.74</v>
      </c>
      <c r="CK2174">
        <v>3841.9919999999997</v>
      </c>
    </row>
    <row r="2175" spans="62:89" x14ac:dyDescent="0.25">
      <c r="BJ2175" s="1" t="s">
        <v>4470</v>
      </c>
      <c r="BK2175" s="1" t="s">
        <v>4471</v>
      </c>
      <c r="BL2175" s="1" t="str">
        <f>VLOOKUP(BK2175,INVENTARIOHABITTA[#All],8,FALSE)</f>
        <v xml:space="preserve">ESTANDAR A </v>
      </c>
      <c r="BO2175" s="1" t="s">
        <v>5412</v>
      </c>
      <c r="BP2175" s="1" t="s">
        <v>9741</v>
      </c>
      <c r="BQ2175" s="1" t="s">
        <v>7638</v>
      </c>
      <c r="BR2175" s="1" t="s">
        <v>9549</v>
      </c>
      <c r="BS2175" s="1" t="s">
        <v>28</v>
      </c>
      <c r="BT2175">
        <v>71</v>
      </c>
      <c r="BU2175" s="1" t="s">
        <v>7</v>
      </c>
      <c r="BV2175" s="1" t="s">
        <v>1961</v>
      </c>
      <c r="BW2175">
        <v>140</v>
      </c>
      <c r="BX2175" s="1" t="s">
        <v>30</v>
      </c>
      <c r="BY2175">
        <v>5040</v>
      </c>
      <c r="BZ2175">
        <v>705600</v>
      </c>
      <c r="CA2175">
        <v>0.25</v>
      </c>
      <c r="CB2175">
        <v>3780</v>
      </c>
      <c r="CC2175">
        <v>529200</v>
      </c>
      <c r="CD2175">
        <v>0.1</v>
      </c>
      <c r="CE2175">
        <v>52920</v>
      </c>
      <c r="CF2175">
        <v>0.1</v>
      </c>
      <c r="CG2175">
        <v>5292</v>
      </c>
      <c r="CH2175">
        <v>47628</v>
      </c>
      <c r="CI2175">
        <v>476280</v>
      </c>
      <c r="CJ2175">
        <v>523908</v>
      </c>
      <c r="CK2175">
        <v>3742.2</v>
      </c>
    </row>
    <row r="2176" spans="62:89" x14ac:dyDescent="0.25">
      <c r="BJ2176" s="1" t="s">
        <v>4472</v>
      </c>
      <c r="BK2176" s="1" t="s">
        <v>4473</v>
      </c>
      <c r="BL2176" s="1" t="str">
        <f>VLOOKUP(BK2176,INVENTARIOHABITTA[#All],8,FALSE)</f>
        <v xml:space="preserve">ESTANDAR A </v>
      </c>
      <c r="BO2176" s="1" t="s">
        <v>5414</v>
      </c>
      <c r="BP2176" s="1" t="s">
        <v>9742</v>
      </c>
      <c r="BQ2176" s="1" t="s">
        <v>7638</v>
      </c>
      <c r="BR2176" s="1" t="s">
        <v>9549</v>
      </c>
      <c r="BS2176" s="1" t="s">
        <v>28</v>
      </c>
      <c r="BT2176">
        <v>72</v>
      </c>
      <c r="BU2176" s="1" t="s">
        <v>7</v>
      </c>
      <c r="BV2176" s="1" t="s">
        <v>1961</v>
      </c>
      <c r="BW2176">
        <v>140</v>
      </c>
      <c r="BX2176" s="1" t="s">
        <v>30</v>
      </c>
      <c r="BY2176">
        <v>5040</v>
      </c>
      <c r="BZ2176">
        <v>705600</v>
      </c>
      <c r="CA2176">
        <v>0.23</v>
      </c>
      <c r="CB2176">
        <v>3880.8</v>
      </c>
      <c r="CC2176">
        <v>543312</v>
      </c>
      <c r="CD2176">
        <v>0.1</v>
      </c>
      <c r="CE2176">
        <v>54331.200000000004</v>
      </c>
      <c r="CF2176">
        <v>0.1</v>
      </c>
      <c r="CG2176">
        <v>5433.1200000000008</v>
      </c>
      <c r="CH2176">
        <v>48898.080000000002</v>
      </c>
      <c r="CI2176">
        <v>488980.8</v>
      </c>
      <c r="CJ2176">
        <v>537878.88</v>
      </c>
      <c r="CK2176">
        <v>3841.9920000000002</v>
      </c>
    </row>
    <row r="2177" spans="62:89" x14ac:dyDescent="0.25">
      <c r="BJ2177" s="1" t="s">
        <v>4474</v>
      </c>
      <c r="BK2177" s="1" t="s">
        <v>4475</v>
      </c>
      <c r="BL2177" s="1" t="str">
        <f>VLOOKUP(BK2177,INVENTARIOHABITTA[#All],8,FALSE)</f>
        <v xml:space="preserve">ESTANDAR A </v>
      </c>
      <c r="BO2177" s="1" t="s">
        <v>5416</v>
      </c>
      <c r="BP2177" s="1" t="s">
        <v>9743</v>
      </c>
      <c r="BQ2177" s="1" t="s">
        <v>7638</v>
      </c>
      <c r="BR2177" s="1" t="s">
        <v>9549</v>
      </c>
      <c r="BS2177" s="1" t="s">
        <v>28</v>
      </c>
      <c r="BT2177">
        <v>73</v>
      </c>
      <c r="BU2177" s="1" t="s">
        <v>7</v>
      </c>
      <c r="BV2177" s="1" t="s">
        <v>1961</v>
      </c>
      <c r="BW2177">
        <v>140</v>
      </c>
      <c r="BX2177" s="1" t="s">
        <v>30</v>
      </c>
      <c r="BY2177">
        <v>5040</v>
      </c>
      <c r="BZ2177">
        <v>705600</v>
      </c>
      <c r="CA2177">
        <v>0.25</v>
      </c>
      <c r="CB2177">
        <v>3780</v>
      </c>
      <c r="CC2177">
        <v>529200</v>
      </c>
      <c r="CD2177">
        <v>0.1</v>
      </c>
      <c r="CE2177">
        <v>52920</v>
      </c>
      <c r="CF2177">
        <v>0.1</v>
      </c>
      <c r="CG2177">
        <v>5292</v>
      </c>
      <c r="CH2177">
        <v>47628</v>
      </c>
      <c r="CI2177">
        <v>476280</v>
      </c>
      <c r="CJ2177">
        <v>523908</v>
      </c>
      <c r="CK2177">
        <v>3742.2</v>
      </c>
    </row>
    <row r="2178" spans="62:89" x14ac:dyDescent="0.25">
      <c r="BJ2178" s="1" t="s">
        <v>4476</v>
      </c>
      <c r="BK2178" s="1" t="s">
        <v>4477</v>
      </c>
      <c r="BL2178" s="1" t="str">
        <f>VLOOKUP(BK2178,INVENTARIOHABITTA[#All],8,FALSE)</f>
        <v>PREMIUM A</v>
      </c>
      <c r="BO2178" s="1" t="s">
        <v>5418</v>
      </c>
      <c r="BP2178" s="1" t="s">
        <v>9744</v>
      </c>
      <c r="BQ2178" s="1" t="s">
        <v>7638</v>
      </c>
      <c r="BR2178" s="1" t="s">
        <v>9549</v>
      </c>
      <c r="BS2178" s="1" t="s">
        <v>28</v>
      </c>
      <c r="BT2178">
        <v>74</v>
      </c>
      <c r="BU2178" s="1" t="s">
        <v>7</v>
      </c>
      <c r="BV2178" s="1" t="s">
        <v>1961</v>
      </c>
      <c r="BW2178">
        <v>157.5</v>
      </c>
      <c r="BX2178" s="1" t="s">
        <v>8496</v>
      </c>
      <c r="BY2178">
        <v>5040</v>
      </c>
      <c r="BZ2178">
        <v>793800</v>
      </c>
      <c r="CA2178">
        <v>0.23</v>
      </c>
      <c r="CB2178">
        <v>3880.8</v>
      </c>
      <c r="CC2178">
        <v>611226</v>
      </c>
      <c r="CD2178">
        <v>0.1</v>
      </c>
      <c r="CE2178">
        <v>61122.600000000006</v>
      </c>
      <c r="CF2178">
        <v>0.1</v>
      </c>
      <c r="CG2178">
        <v>6112.2600000000011</v>
      </c>
      <c r="CH2178">
        <v>55010.340000000004</v>
      </c>
      <c r="CI2178">
        <v>550103.4</v>
      </c>
      <c r="CJ2178">
        <v>605113.74</v>
      </c>
      <c r="CK2178">
        <v>3841.9919999999997</v>
      </c>
    </row>
    <row r="2179" spans="62:89" x14ac:dyDescent="0.25">
      <c r="BJ2179" s="1" t="s">
        <v>4478</v>
      </c>
      <c r="BK2179" s="1" t="s">
        <v>4479</v>
      </c>
      <c r="BL2179" s="1" t="str">
        <f>VLOOKUP(BK2179,INVENTARIOHABITTA[#All],8,FALSE)</f>
        <v>PREMIUM A</v>
      </c>
      <c r="BO2179" s="1" t="s">
        <v>5420</v>
      </c>
      <c r="BP2179" s="1" t="s">
        <v>9745</v>
      </c>
      <c r="BQ2179" s="1" t="s">
        <v>7638</v>
      </c>
      <c r="BR2179" s="1" t="s">
        <v>9549</v>
      </c>
      <c r="BS2179" s="1" t="s">
        <v>28</v>
      </c>
      <c r="BT2179">
        <v>75</v>
      </c>
      <c r="BU2179" s="1" t="s">
        <v>7</v>
      </c>
      <c r="BV2179" s="1" t="s">
        <v>146</v>
      </c>
      <c r="BW2179">
        <v>199.08</v>
      </c>
      <c r="BX2179" s="1" t="s">
        <v>8496</v>
      </c>
      <c r="BY2179">
        <v>5290</v>
      </c>
      <c r="BZ2179">
        <v>1053133.2</v>
      </c>
      <c r="CA2179">
        <v>0.25</v>
      </c>
      <c r="CB2179">
        <v>3967.5</v>
      </c>
      <c r="CC2179">
        <v>789849.9</v>
      </c>
      <c r="CD2179">
        <v>0.1</v>
      </c>
      <c r="CE2179">
        <v>78984.990000000005</v>
      </c>
      <c r="CF2179">
        <v>0.1</v>
      </c>
      <c r="CG2179">
        <v>7898.4990000000007</v>
      </c>
      <c r="CH2179">
        <v>71086.491000000009</v>
      </c>
      <c r="CI2179">
        <v>710864.91</v>
      </c>
      <c r="CJ2179">
        <v>781951.40100000007</v>
      </c>
      <c r="CK2179">
        <v>3927.8250000000003</v>
      </c>
    </row>
    <row r="2180" spans="62:89" x14ac:dyDescent="0.25">
      <c r="BJ2180" s="1" t="s">
        <v>4480</v>
      </c>
      <c r="BK2180" s="1" t="s">
        <v>4481</v>
      </c>
      <c r="BL2180" s="1" t="str">
        <f>VLOOKUP(BK2180,INVENTARIOHABITTA[#All],8,FALSE)</f>
        <v xml:space="preserve">ESTANDAR A </v>
      </c>
      <c r="BO2180" s="1" t="s">
        <v>5422</v>
      </c>
      <c r="BP2180" s="1" t="s">
        <v>9746</v>
      </c>
      <c r="BQ2180" s="1" t="s">
        <v>7638</v>
      </c>
      <c r="BR2180" s="1" t="s">
        <v>9549</v>
      </c>
      <c r="BS2180" s="1" t="s">
        <v>28</v>
      </c>
      <c r="BT2180">
        <v>76</v>
      </c>
      <c r="BU2180" s="1" t="s">
        <v>7</v>
      </c>
      <c r="BV2180" s="1" t="s">
        <v>146</v>
      </c>
      <c r="BW2180">
        <v>186.82</v>
      </c>
      <c r="BX2180" s="1" t="s">
        <v>8496</v>
      </c>
      <c r="BY2180">
        <v>5700</v>
      </c>
      <c r="BZ2180">
        <v>1064874</v>
      </c>
      <c r="CA2180">
        <v>0.25</v>
      </c>
      <c r="CB2180">
        <v>4275</v>
      </c>
      <c r="CC2180">
        <v>798655.5</v>
      </c>
      <c r="CD2180">
        <v>0</v>
      </c>
      <c r="CE2180">
        <v>0</v>
      </c>
      <c r="CF2180">
        <v>0</v>
      </c>
      <c r="CG2180">
        <v>0</v>
      </c>
      <c r="CH2180">
        <v>0</v>
      </c>
      <c r="CI2180">
        <v>798655.5</v>
      </c>
      <c r="CJ2180">
        <v>798655.5</v>
      </c>
      <c r="CK2180">
        <v>4275</v>
      </c>
    </row>
    <row r="2181" spans="62:89" x14ac:dyDescent="0.25">
      <c r="BJ2181" s="1" t="s">
        <v>4482</v>
      </c>
      <c r="BK2181" s="1" t="s">
        <v>4483</v>
      </c>
      <c r="BL2181" s="1" t="str">
        <f>VLOOKUP(BK2181,INVENTARIOHABITTA[#All],8,FALSE)</f>
        <v xml:space="preserve">ESTANDAR A </v>
      </c>
      <c r="BO2181" s="1" t="s">
        <v>5424</v>
      </c>
      <c r="BP2181" s="1" t="s">
        <v>9747</v>
      </c>
      <c r="BQ2181" s="1" t="s">
        <v>7638</v>
      </c>
      <c r="BR2181" s="1" t="s">
        <v>9549</v>
      </c>
      <c r="BS2181" s="1" t="s">
        <v>28</v>
      </c>
      <c r="BT2181">
        <v>77</v>
      </c>
      <c r="BU2181" s="1" t="s">
        <v>7</v>
      </c>
      <c r="BV2181" s="1" t="s">
        <v>1961</v>
      </c>
      <c r="BW2181">
        <v>157.5</v>
      </c>
      <c r="BX2181" s="1" t="s">
        <v>8496</v>
      </c>
      <c r="BY2181">
        <v>5040</v>
      </c>
      <c r="BZ2181">
        <v>793800</v>
      </c>
      <c r="CA2181">
        <v>0.25</v>
      </c>
      <c r="CB2181">
        <v>3780</v>
      </c>
      <c r="CC2181">
        <v>595350</v>
      </c>
      <c r="CD2181">
        <v>0.1</v>
      </c>
      <c r="CE2181">
        <v>59535</v>
      </c>
      <c r="CF2181">
        <v>0.1</v>
      </c>
      <c r="CG2181">
        <v>5953.5</v>
      </c>
      <c r="CH2181">
        <v>53581.5</v>
      </c>
      <c r="CI2181">
        <v>535815</v>
      </c>
      <c r="CJ2181">
        <v>589396.5</v>
      </c>
      <c r="CK2181">
        <v>3742.2</v>
      </c>
    </row>
    <row r="2182" spans="62:89" x14ac:dyDescent="0.25">
      <c r="BJ2182" s="1" t="s">
        <v>4484</v>
      </c>
      <c r="BK2182" s="1" t="s">
        <v>4485</v>
      </c>
      <c r="BL2182" s="1" t="str">
        <f>VLOOKUP(BK2182,INVENTARIOHABITTA[#All],8,FALSE)</f>
        <v xml:space="preserve">ESTANDAR A </v>
      </c>
      <c r="BO2182" s="1" t="s">
        <v>5426</v>
      </c>
      <c r="BP2182" s="1" t="s">
        <v>9748</v>
      </c>
      <c r="BQ2182" s="1" t="s">
        <v>7638</v>
      </c>
      <c r="BR2182" s="1" t="s">
        <v>9549</v>
      </c>
      <c r="BS2182" s="1" t="s">
        <v>28</v>
      </c>
      <c r="BT2182">
        <v>78</v>
      </c>
      <c r="BU2182" s="1" t="s">
        <v>7</v>
      </c>
      <c r="BV2182" s="1" t="s">
        <v>1961</v>
      </c>
      <c r="BW2182">
        <v>140</v>
      </c>
      <c r="BX2182" s="1" t="s">
        <v>8496</v>
      </c>
      <c r="BY2182">
        <v>5040</v>
      </c>
      <c r="BZ2182">
        <v>705600</v>
      </c>
      <c r="CA2182">
        <v>0.25</v>
      </c>
      <c r="CB2182">
        <v>3780</v>
      </c>
      <c r="CC2182">
        <v>529200</v>
      </c>
      <c r="CD2182">
        <v>0.1</v>
      </c>
      <c r="CE2182">
        <v>52920</v>
      </c>
      <c r="CF2182">
        <v>0.1</v>
      </c>
      <c r="CG2182">
        <v>5292</v>
      </c>
      <c r="CH2182">
        <v>47628</v>
      </c>
      <c r="CI2182">
        <v>476280</v>
      </c>
      <c r="CJ2182">
        <v>523908</v>
      </c>
      <c r="CK2182">
        <v>3742.2</v>
      </c>
    </row>
    <row r="2183" spans="62:89" x14ac:dyDescent="0.25">
      <c r="BJ2183" s="1" t="s">
        <v>4486</v>
      </c>
      <c r="BK2183" s="1" t="s">
        <v>4487</v>
      </c>
      <c r="BL2183" s="1" t="str">
        <f>VLOOKUP(BK2183,INVENTARIOHABITTA[#All],8,FALSE)</f>
        <v>PREMIUM A</v>
      </c>
      <c r="BO2183" s="1" t="s">
        <v>5428</v>
      </c>
      <c r="BP2183" s="1" t="s">
        <v>9749</v>
      </c>
      <c r="BQ2183" s="1" t="s">
        <v>7638</v>
      </c>
      <c r="BR2183" s="1" t="s">
        <v>9549</v>
      </c>
      <c r="BS2183" s="1" t="s">
        <v>28</v>
      </c>
      <c r="BT2183">
        <v>79</v>
      </c>
      <c r="BU2183" s="1" t="s">
        <v>7</v>
      </c>
      <c r="BV2183" s="1" t="s">
        <v>1961</v>
      </c>
      <c r="BW2183">
        <v>140</v>
      </c>
      <c r="BX2183" s="1" t="s">
        <v>30</v>
      </c>
      <c r="BY2183">
        <v>5400</v>
      </c>
      <c r="BZ2183">
        <v>756000</v>
      </c>
      <c r="CA2183">
        <v>0.35</v>
      </c>
      <c r="CB2183">
        <v>3510</v>
      </c>
      <c r="CC2183">
        <v>491400</v>
      </c>
      <c r="CD2183">
        <v>0.1</v>
      </c>
      <c r="CE2183">
        <v>49140</v>
      </c>
      <c r="CF2183">
        <v>0</v>
      </c>
      <c r="CG2183">
        <v>0</v>
      </c>
      <c r="CH2183">
        <v>49140</v>
      </c>
      <c r="CI2183">
        <v>442260</v>
      </c>
      <c r="CJ2183">
        <v>491400</v>
      </c>
      <c r="CK2183">
        <v>3510</v>
      </c>
    </row>
    <row r="2184" spans="62:89" x14ac:dyDescent="0.25">
      <c r="BJ2184" s="1" t="s">
        <v>4488</v>
      </c>
      <c r="BK2184" s="1" t="s">
        <v>4489</v>
      </c>
      <c r="BL2184" s="1" t="str">
        <f>VLOOKUP(BK2184,INVENTARIOHABITTA[#All],8,FALSE)</f>
        <v>PREMIUM A</v>
      </c>
      <c r="BO2184" s="1" t="s">
        <v>5430</v>
      </c>
      <c r="BP2184" s="1" t="s">
        <v>9750</v>
      </c>
      <c r="BQ2184" s="1" t="s">
        <v>7638</v>
      </c>
      <c r="BR2184" s="1" t="s">
        <v>9549</v>
      </c>
      <c r="BS2184" s="1" t="s">
        <v>28</v>
      </c>
      <c r="BT2184">
        <v>80</v>
      </c>
      <c r="BU2184" s="1" t="s">
        <v>7</v>
      </c>
      <c r="BV2184" s="1" t="s">
        <v>1961</v>
      </c>
      <c r="BW2184">
        <v>140</v>
      </c>
      <c r="BX2184" s="1" t="s">
        <v>8496</v>
      </c>
      <c r="BY2184">
        <v>5040</v>
      </c>
      <c r="BZ2184">
        <v>705600</v>
      </c>
      <c r="CA2184">
        <v>0.23</v>
      </c>
      <c r="CB2184">
        <v>3880.8</v>
      </c>
      <c r="CC2184">
        <v>543312</v>
      </c>
      <c r="CD2184">
        <v>0.1</v>
      </c>
      <c r="CE2184">
        <v>54331.200000000004</v>
      </c>
      <c r="CF2184">
        <v>0.19</v>
      </c>
      <c r="CG2184">
        <v>10322.928000000002</v>
      </c>
      <c r="CH2184">
        <v>44008.272000000004</v>
      </c>
      <c r="CI2184">
        <v>488980.8</v>
      </c>
      <c r="CJ2184">
        <v>532989.07200000004</v>
      </c>
      <c r="CK2184">
        <v>3807.0648000000001</v>
      </c>
    </row>
    <row r="2185" spans="62:89" x14ac:dyDescent="0.25">
      <c r="BJ2185" s="1" t="s">
        <v>4490</v>
      </c>
      <c r="BK2185" s="1" t="s">
        <v>4491</v>
      </c>
      <c r="BL2185" s="1" t="str">
        <f>VLOOKUP(BK2185,INVENTARIOHABITTA[#All],8,FALSE)</f>
        <v xml:space="preserve">ESTANDAR A </v>
      </c>
      <c r="BO2185" s="1" t="s">
        <v>5432</v>
      </c>
      <c r="BP2185" s="1" t="s">
        <v>9751</v>
      </c>
      <c r="BQ2185" s="1" t="s">
        <v>7638</v>
      </c>
      <c r="BR2185" s="1" t="s">
        <v>9549</v>
      </c>
      <c r="BS2185" s="1" t="s">
        <v>28</v>
      </c>
      <c r="BT2185">
        <v>81</v>
      </c>
      <c r="BU2185" s="1" t="s">
        <v>7</v>
      </c>
      <c r="BV2185" s="1" t="s">
        <v>1961</v>
      </c>
      <c r="BW2185">
        <v>157.5</v>
      </c>
      <c r="BX2185" s="1" t="s">
        <v>8496</v>
      </c>
      <c r="BY2185">
        <v>5040</v>
      </c>
      <c r="BZ2185">
        <v>793800</v>
      </c>
      <c r="CA2185">
        <v>0.23</v>
      </c>
      <c r="CB2185">
        <v>3880.8</v>
      </c>
      <c r="CC2185">
        <v>611226</v>
      </c>
      <c r="CD2185">
        <v>0.1</v>
      </c>
      <c r="CE2185">
        <v>61122.600000000006</v>
      </c>
      <c r="CF2185">
        <v>0.1</v>
      </c>
      <c r="CG2185">
        <v>6112.2600000000011</v>
      </c>
      <c r="CH2185">
        <v>55010.340000000004</v>
      </c>
      <c r="CI2185">
        <v>550103.4</v>
      </c>
      <c r="CJ2185">
        <v>605113.74</v>
      </c>
      <c r="CK2185">
        <v>3841.9919999999997</v>
      </c>
    </row>
    <row r="2186" spans="62:89" x14ac:dyDescent="0.25">
      <c r="BJ2186" s="1" t="s">
        <v>4492</v>
      </c>
      <c r="BK2186" s="1" t="s">
        <v>4493</v>
      </c>
      <c r="BL2186" s="1" t="str">
        <f>VLOOKUP(BK2186,INVENTARIOHABITTA[#All],8,FALSE)</f>
        <v xml:space="preserve">ESTANDAR A </v>
      </c>
      <c r="BO2186" s="1" t="s">
        <v>5434</v>
      </c>
      <c r="BP2186" s="1" t="s">
        <v>9752</v>
      </c>
      <c r="BQ2186" s="1" t="s">
        <v>7638</v>
      </c>
      <c r="BR2186" s="1" t="s">
        <v>9549</v>
      </c>
      <c r="BS2186" s="1" t="s">
        <v>28</v>
      </c>
      <c r="BT2186">
        <v>82</v>
      </c>
      <c r="BU2186" s="1" t="s">
        <v>7</v>
      </c>
      <c r="BV2186" s="1" t="s">
        <v>146</v>
      </c>
      <c r="BW2186">
        <v>199.08</v>
      </c>
      <c r="BX2186" s="1" t="s">
        <v>46</v>
      </c>
      <c r="BY2186">
        <v>6510</v>
      </c>
      <c r="BZ2186">
        <v>1296010.8</v>
      </c>
      <c r="CA2186">
        <v>0.23</v>
      </c>
      <c r="CB2186">
        <v>5012.7</v>
      </c>
      <c r="CC2186">
        <v>997928.31599999999</v>
      </c>
      <c r="CD2186">
        <v>0.1</v>
      </c>
      <c r="CE2186">
        <v>99792.831600000005</v>
      </c>
      <c r="CF2186">
        <v>0.19</v>
      </c>
      <c r="CG2186">
        <v>15407.338716000002</v>
      </c>
      <c r="CH2186">
        <v>84385.492884000007</v>
      </c>
      <c r="CI2186">
        <v>898135.48439999996</v>
      </c>
      <c r="CJ2186">
        <v>982520.97728400002</v>
      </c>
      <c r="CK2186">
        <v>4935.3072999999995</v>
      </c>
    </row>
    <row r="2187" spans="62:89" x14ac:dyDescent="0.25">
      <c r="BJ2187" s="1" t="s">
        <v>4494</v>
      </c>
      <c r="BK2187" s="1" t="s">
        <v>4495</v>
      </c>
      <c r="BL2187" s="1" t="str">
        <f>VLOOKUP(BK2187,INVENTARIOHABITTA[#All],8,FALSE)</f>
        <v xml:space="preserve">ESTANDAR A </v>
      </c>
      <c r="BP2187" s="1" t="s">
        <v>9752</v>
      </c>
      <c r="BQ2187" s="1" t="s">
        <v>7638</v>
      </c>
      <c r="BR2187" s="1" t="s">
        <v>9549</v>
      </c>
      <c r="BS2187" s="1" t="s">
        <v>28</v>
      </c>
      <c r="BT2187">
        <v>82</v>
      </c>
      <c r="BU2187" s="1" t="s">
        <v>7</v>
      </c>
      <c r="BV2187" s="1" t="s">
        <v>146</v>
      </c>
      <c r="BW2187">
        <v>199.08</v>
      </c>
      <c r="BX2187" s="1" t="s">
        <v>8496</v>
      </c>
      <c r="BY2187">
        <v>5290</v>
      </c>
      <c r="BZ2187">
        <v>1053133.2</v>
      </c>
      <c r="CA2187">
        <v>0.23</v>
      </c>
      <c r="CB2187">
        <v>4073.3</v>
      </c>
      <c r="CC2187">
        <v>810912.56400000013</v>
      </c>
      <c r="CD2187">
        <v>0.1</v>
      </c>
      <c r="CE2187">
        <v>81091.256400000013</v>
      </c>
      <c r="CF2187">
        <v>0.19</v>
      </c>
      <c r="CG2187">
        <v>15407.338716000002</v>
      </c>
      <c r="CH2187">
        <v>65683.917684000015</v>
      </c>
      <c r="CI2187">
        <v>729821.30760000017</v>
      </c>
      <c r="CJ2187">
        <v>795505.22528400016</v>
      </c>
      <c r="CK2187">
        <v>3995.9073000000008</v>
      </c>
    </row>
    <row r="2188" spans="62:89" x14ac:dyDescent="0.25">
      <c r="BJ2188" s="1" t="s">
        <v>4496</v>
      </c>
      <c r="BK2188" s="1" t="s">
        <v>4497</v>
      </c>
      <c r="BL2188" s="1" t="str">
        <f>VLOOKUP(BK2188,INVENTARIOHABITTA[#All],8,FALSE)</f>
        <v xml:space="preserve">ESTANDAR A </v>
      </c>
      <c r="BP2188" s="1" t="s">
        <v>9753</v>
      </c>
      <c r="BQ2188" s="1" t="s">
        <v>7638</v>
      </c>
      <c r="BR2188" s="1" t="s">
        <v>9549</v>
      </c>
      <c r="BS2188" s="1" t="s">
        <v>28</v>
      </c>
      <c r="BT2188">
        <v>83</v>
      </c>
      <c r="BU2188" s="1" t="s">
        <v>7</v>
      </c>
      <c r="BV2188" s="1" t="s">
        <v>146</v>
      </c>
      <c r="BW2188">
        <v>185.95</v>
      </c>
      <c r="BX2188" s="1" t="s">
        <v>8496</v>
      </c>
      <c r="BY2188">
        <v>5290</v>
      </c>
      <c r="BZ2188">
        <v>983675.49999999988</v>
      </c>
      <c r="CA2188">
        <v>0.25</v>
      </c>
      <c r="CB2188">
        <v>3967.5</v>
      </c>
      <c r="CC2188">
        <v>737756.625</v>
      </c>
      <c r="CD2188">
        <v>0.1</v>
      </c>
      <c r="CE2188">
        <v>73775.662500000006</v>
      </c>
      <c r="CF2188">
        <v>0.1</v>
      </c>
      <c r="CG2188">
        <v>7377.5662500000008</v>
      </c>
      <c r="CH2188">
        <v>66398.096250000002</v>
      </c>
      <c r="CI2188">
        <v>663980.96250000002</v>
      </c>
      <c r="CJ2188">
        <v>730379.05875000008</v>
      </c>
      <c r="CK2188">
        <v>3927.8250000000007</v>
      </c>
    </row>
    <row r="2189" spans="62:89" x14ac:dyDescent="0.25">
      <c r="BJ2189" s="1" t="s">
        <v>4498</v>
      </c>
      <c r="BK2189" s="1" t="s">
        <v>4499</v>
      </c>
      <c r="BL2189" s="1" t="str">
        <f>VLOOKUP(BK2189,INVENTARIOHABITTA[#All],8,FALSE)</f>
        <v xml:space="preserve">ESTANDAR A </v>
      </c>
      <c r="BO2189" s="1" t="s">
        <v>5436</v>
      </c>
      <c r="BP2189" s="1" t="s">
        <v>9754</v>
      </c>
      <c r="BQ2189" s="1" t="s">
        <v>7638</v>
      </c>
      <c r="BR2189" s="1" t="s">
        <v>9549</v>
      </c>
      <c r="BS2189" s="1" t="s">
        <v>28</v>
      </c>
      <c r="BT2189" t="s">
        <v>8369</v>
      </c>
      <c r="BU2189" s="1" t="s">
        <v>7</v>
      </c>
      <c r="BV2189" s="1" t="s">
        <v>146</v>
      </c>
      <c r="BW2189">
        <v>186.03</v>
      </c>
      <c r="BX2189" s="1" t="s">
        <v>8496</v>
      </c>
      <c r="BY2189">
        <v>3927.8250000000007</v>
      </c>
      <c r="BZ2189">
        <v>730693.28475000011</v>
      </c>
      <c r="CA2189">
        <v>0</v>
      </c>
      <c r="CB2189">
        <v>3927.8250000000007</v>
      </c>
      <c r="CC2189">
        <v>730693.28475000011</v>
      </c>
      <c r="CD2189">
        <v>0.5234973524231501</v>
      </c>
      <c r="CE2189">
        <v>140400</v>
      </c>
      <c r="CF2189">
        <v>0</v>
      </c>
      <c r="CG2189">
        <v>0</v>
      </c>
      <c r="CH2189">
        <v>140400</v>
      </c>
      <c r="CI2189">
        <v>590293.28475000011</v>
      </c>
      <c r="CJ2189">
        <v>730693.28475000011</v>
      </c>
      <c r="CK2189">
        <v>3927.8250000000007</v>
      </c>
    </row>
    <row r="2190" spans="62:89" x14ac:dyDescent="0.25">
      <c r="BJ2190" s="1" t="s">
        <v>4500</v>
      </c>
      <c r="BK2190" s="1" t="s">
        <v>4501</v>
      </c>
      <c r="BL2190" s="1" t="str">
        <f>VLOOKUP(BK2190,INVENTARIOHABITTA[#All],8,FALSE)</f>
        <v xml:space="preserve">ESTANDAR A </v>
      </c>
      <c r="BO2190" s="1" t="s">
        <v>5438</v>
      </c>
      <c r="BP2190" s="1" t="s">
        <v>9755</v>
      </c>
      <c r="BQ2190" s="1" t="s">
        <v>7638</v>
      </c>
      <c r="BR2190" s="1" t="s">
        <v>9549</v>
      </c>
      <c r="BS2190" s="1" t="s">
        <v>28</v>
      </c>
      <c r="BT2190">
        <v>84</v>
      </c>
      <c r="BU2190" s="1" t="s">
        <v>7</v>
      </c>
      <c r="BV2190" s="1" t="s">
        <v>1961</v>
      </c>
      <c r="BW2190">
        <v>157.5</v>
      </c>
      <c r="BX2190" s="1" t="s">
        <v>8496</v>
      </c>
      <c r="BY2190">
        <v>5040</v>
      </c>
      <c r="BZ2190">
        <v>793800</v>
      </c>
      <c r="CA2190">
        <v>0.23</v>
      </c>
      <c r="CB2190">
        <v>3880.8</v>
      </c>
      <c r="CC2190">
        <v>611226</v>
      </c>
      <c r="CD2190">
        <v>0.1</v>
      </c>
      <c r="CE2190">
        <v>61122.600000000006</v>
      </c>
      <c r="CF2190">
        <v>0.19</v>
      </c>
      <c r="CG2190">
        <v>11613.294000000002</v>
      </c>
      <c r="CH2190">
        <v>49509.306000000004</v>
      </c>
      <c r="CI2190">
        <v>550103.4</v>
      </c>
      <c r="CJ2190">
        <v>599612.70600000001</v>
      </c>
      <c r="CK2190">
        <v>3807.0648000000001</v>
      </c>
    </row>
    <row r="2191" spans="62:89" x14ac:dyDescent="0.25">
      <c r="BJ2191" s="1" t="s">
        <v>4502</v>
      </c>
      <c r="BK2191" s="1" t="s">
        <v>4503</v>
      </c>
      <c r="BL2191" s="1" t="str">
        <f>VLOOKUP(BK2191,INVENTARIOHABITTA[#All],8,FALSE)</f>
        <v xml:space="preserve">ESTANDAR A </v>
      </c>
      <c r="BO2191" s="1" t="s">
        <v>5440</v>
      </c>
      <c r="BP2191" s="1" t="s">
        <v>9756</v>
      </c>
      <c r="BQ2191" s="1" t="s">
        <v>7638</v>
      </c>
      <c r="BR2191" s="1" t="s">
        <v>9549</v>
      </c>
      <c r="BS2191" s="1" t="s">
        <v>28</v>
      </c>
      <c r="BT2191">
        <v>85</v>
      </c>
      <c r="BU2191" s="1" t="s">
        <v>7</v>
      </c>
      <c r="BV2191" s="1" t="s">
        <v>1961</v>
      </c>
      <c r="BW2191">
        <v>140</v>
      </c>
      <c r="BX2191" s="1" t="s">
        <v>8496</v>
      </c>
      <c r="BY2191">
        <v>5040</v>
      </c>
      <c r="BZ2191">
        <v>705600</v>
      </c>
      <c r="CA2191">
        <v>0.23</v>
      </c>
      <c r="CB2191">
        <v>3880.8</v>
      </c>
      <c r="CC2191">
        <v>543312</v>
      </c>
      <c r="CD2191">
        <v>0.1</v>
      </c>
      <c r="CE2191">
        <v>54331.200000000004</v>
      </c>
      <c r="CF2191">
        <v>0.19</v>
      </c>
      <c r="CG2191">
        <v>10322.928000000002</v>
      </c>
      <c r="CH2191">
        <v>44008.272000000004</v>
      </c>
      <c r="CI2191">
        <v>488980.8</v>
      </c>
      <c r="CJ2191">
        <v>532989.07200000004</v>
      </c>
      <c r="CK2191">
        <v>3807.0648000000001</v>
      </c>
    </row>
    <row r="2192" spans="62:89" x14ac:dyDescent="0.25">
      <c r="BJ2192" s="1" t="s">
        <v>4504</v>
      </c>
      <c r="BK2192" s="1" t="s">
        <v>4505</v>
      </c>
      <c r="BL2192" s="1" t="str">
        <f>VLOOKUP(BK2192,INVENTARIOHABITTA[#All],8,FALSE)</f>
        <v xml:space="preserve">ESTANDAR A </v>
      </c>
      <c r="BO2192" s="1" t="s">
        <v>5442</v>
      </c>
      <c r="BP2192" s="1" t="s">
        <v>9757</v>
      </c>
      <c r="BQ2192" s="1" t="s">
        <v>7638</v>
      </c>
      <c r="BR2192" s="1" t="s">
        <v>9549</v>
      </c>
      <c r="BS2192" s="1" t="s">
        <v>28</v>
      </c>
      <c r="BT2192">
        <v>86</v>
      </c>
      <c r="BU2192" s="1" t="s">
        <v>7</v>
      </c>
      <c r="BV2192" s="1" t="s">
        <v>1961</v>
      </c>
      <c r="BW2192">
        <v>140</v>
      </c>
      <c r="BX2192" s="1" t="s">
        <v>8496</v>
      </c>
      <c r="BY2192">
        <v>5040</v>
      </c>
      <c r="BZ2192">
        <v>705600</v>
      </c>
      <c r="CA2192">
        <v>0.23</v>
      </c>
      <c r="CB2192">
        <v>3880.8</v>
      </c>
      <c r="CC2192">
        <v>543312</v>
      </c>
      <c r="CD2192">
        <v>0.1</v>
      </c>
      <c r="CE2192">
        <v>54331.200000000004</v>
      </c>
      <c r="CF2192">
        <v>0.1</v>
      </c>
      <c r="CG2192">
        <v>5433.1200000000008</v>
      </c>
      <c r="CH2192">
        <v>48898.080000000002</v>
      </c>
      <c r="CI2192">
        <v>488980.8</v>
      </c>
      <c r="CJ2192">
        <v>537878.88</v>
      </c>
      <c r="CK2192">
        <v>3841.9920000000002</v>
      </c>
    </row>
    <row r="2193" spans="62:89" x14ac:dyDescent="0.25">
      <c r="BJ2193" s="1" t="s">
        <v>4506</v>
      </c>
      <c r="BK2193" s="1" t="s">
        <v>4507</v>
      </c>
      <c r="BL2193" s="1" t="str">
        <f>VLOOKUP(BK2193,INVENTARIOHABITTA[#All],8,FALSE)</f>
        <v xml:space="preserve">ESTANDAR A </v>
      </c>
      <c r="BO2193" s="1" t="s">
        <v>5444</v>
      </c>
      <c r="BP2193" s="1" t="s">
        <v>9758</v>
      </c>
      <c r="BQ2193" s="1" t="s">
        <v>7638</v>
      </c>
      <c r="BR2193" s="1" t="s">
        <v>9549</v>
      </c>
      <c r="BS2193" s="1" t="s">
        <v>28</v>
      </c>
      <c r="BT2193">
        <v>87</v>
      </c>
      <c r="BU2193" s="1" t="s">
        <v>7</v>
      </c>
      <c r="BV2193" s="1" t="s">
        <v>1961</v>
      </c>
      <c r="BW2193">
        <v>140</v>
      </c>
      <c r="BX2193" s="1" t="s">
        <v>8496</v>
      </c>
      <c r="BY2193">
        <v>5040</v>
      </c>
      <c r="BZ2193">
        <v>705600</v>
      </c>
      <c r="CA2193">
        <v>0.25</v>
      </c>
      <c r="CB2193">
        <v>3780</v>
      </c>
      <c r="CC2193">
        <v>529200</v>
      </c>
      <c r="CD2193">
        <v>0.1</v>
      </c>
      <c r="CE2193">
        <v>52920</v>
      </c>
      <c r="CF2193">
        <v>0</v>
      </c>
      <c r="CG2193">
        <v>0</v>
      </c>
      <c r="CH2193">
        <v>52920</v>
      </c>
      <c r="CI2193">
        <v>476280</v>
      </c>
      <c r="CJ2193">
        <v>529200</v>
      </c>
      <c r="CK2193">
        <v>3780</v>
      </c>
    </row>
    <row r="2194" spans="62:89" x14ac:dyDescent="0.25">
      <c r="BJ2194" s="1" t="s">
        <v>4508</v>
      </c>
      <c r="BK2194" s="1" t="s">
        <v>4509</v>
      </c>
      <c r="BL2194" s="1" t="str">
        <f>VLOOKUP(BK2194,INVENTARIOHABITTA[#All],8,FALSE)</f>
        <v xml:space="preserve">ESTANDAR A </v>
      </c>
      <c r="BO2194" s="1" t="s">
        <v>5446</v>
      </c>
      <c r="BP2194" s="1" t="s">
        <v>9759</v>
      </c>
      <c r="BQ2194" s="1" t="s">
        <v>7638</v>
      </c>
      <c r="BR2194" s="1" t="s">
        <v>9549</v>
      </c>
      <c r="BS2194" s="1" t="s">
        <v>28</v>
      </c>
      <c r="BT2194">
        <v>88</v>
      </c>
      <c r="BU2194" s="1" t="s">
        <v>7</v>
      </c>
      <c r="BV2194" s="1" t="s">
        <v>1961</v>
      </c>
      <c r="BW2194">
        <v>157.5</v>
      </c>
      <c r="BX2194" s="1" t="s">
        <v>46</v>
      </c>
      <c r="BY2194">
        <v>6060</v>
      </c>
      <c r="BZ2194">
        <v>954450</v>
      </c>
      <c r="CA2194">
        <v>0.23</v>
      </c>
      <c r="CB2194">
        <v>4666.2</v>
      </c>
      <c r="CC2194">
        <v>734926.5</v>
      </c>
      <c r="CD2194">
        <v>0.1</v>
      </c>
      <c r="CE2194">
        <v>73492.650000000009</v>
      </c>
      <c r="CF2194">
        <v>0</v>
      </c>
      <c r="CG2194">
        <v>0</v>
      </c>
      <c r="CH2194">
        <v>73492.650000000009</v>
      </c>
      <c r="CI2194">
        <v>661433.85</v>
      </c>
      <c r="CJ2194">
        <v>734926.5</v>
      </c>
      <c r="CK2194">
        <v>4666.2</v>
      </c>
    </row>
    <row r="2195" spans="62:89" x14ac:dyDescent="0.25">
      <c r="BJ2195" s="1" t="s">
        <v>4510</v>
      </c>
      <c r="BK2195" s="1" t="s">
        <v>4511</v>
      </c>
      <c r="BL2195" s="1" t="str">
        <f>VLOOKUP(BK2195,INVENTARIOHABITTA[#All],8,FALSE)</f>
        <v xml:space="preserve">ESTANDAR A </v>
      </c>
      <c r="BP2195" s="1" t="s">
        <v>9759</v>
      </c>
      <c r="BQ2195" s="1" t="s">
        <v>7638</v>
      </c>
      <c r="BR2195" s="1" t="s">
        <v>9549</v>
      </c>
      <c r="BS2195" s="1" t="s">
        <v>28</v>
      </c>
      <c r="BT2195">
        <v>88</v>
      </c>
      <c r="BU2195" s="1" t="s">
        <v>7</v>
      </c>
      <c r="BV2195" s="1" t="s">
        <v>1961</v>
      </c>
      <c r="BW2195">
        <v>157.5</v>
      </c>
      <c r="BX2195" s="1" t="s">
        <v>8496</v>
      </c>
      <c r="BY2195">
        <v>5040</v>
      </c>
      <c r="BZ2195">
        <v>793800</v>
      </c>
      <c r="CA2195">
        <v>0.23</v>
      </c>
      <c r="CB2195">
        <v>3880.8</v>
      </c>
      <c r="CC2195">
        <v>611226</v>
      </c>
      <c r="CD2195">
        <v>0.1</v>
      </c>
      <c r="CE2195">
        <v>61122.600000000006</v>
      </c>
      <c r="CF2195">
        <v>0</v>
      </c>
      <c r="CG2195">
        <v>0</v>
      </c>
      <c r="CH2195">
        <v>61122.600000000006</v>
      </c>
      <c r="CI2195">
        <v>550103.4</v>
      </c>
      <c r="CJ2195">
        <v>611226</v>
      </c>
      <c r="CK2195">
        <v>3880.8</v>
      </c>
    </row>
    <row r="2196" spans="62:89" x14ac:dyDescent="0.25">
      <c r="BJ2196" s="1" t="s">
        <v>4512</v>
      </c>
      <c r="BK2196" s="1" t="s">
        <v>4513</v>
      </c>
      <c r="BL2196" s="1" t="str">
        <f>VLOOKUP(BK2196,INVENTARIOHABITTA[#All],8,FALSE)</f>
        <v xml:space="preserve">ESTANDAR A </v>
      </c>
      <c r="BO2196" s="1" t="s">
        <v>5448</v>
      </c>
      <c r="BP2196" s="1" t="s">
        <v>9760</v>
      </c>
      <c r="BQ2196" s="1" t="s">
        <v>7638</v>
      </c>
      <c r="BR2196" s="1" t="s">
        <v>9549</v>
      </c>
      <c r="BS2196" s="1" t="s">
        <v>28</v>
      </c>
      <c r="BT2196">
        <v>89</v>
      </c>
      <c r="BU2196" s="1" t="s">
        <v>7</v>
      </c>
      <c r="BV2196" s="1" t="s">
        <v>146</v>
      </c>
      <c r="BW2196">
        <v>199.95</v>
      </c>
      <c r="BX2196" s="1" t="s">
        <v>8496</v>
      </c>
      <c r="BY2196">
        <v>5290</v>
      </c>
      <c r="BZ2196">
        <v>1057735.5</v>
      </c>
      <c r="CA2196">
        <v>0.25</v>
      </c>
      <c r="CB2196">
        <v>3967.5</v>
      </c>
      <c r="CC2196">
        <v>793301.625</v>
      </c>
      <c r="CD2196">
        <v>0.1</v>
      </c>
      <c r="CE2196">
        <v>79330.162500000006</v>
      </c>
      <c r="CF2196">
        <v>0.1</v>
      </c>
      <c r="CG2196">
        <v>7933.0162500000006</v>
      </c>
      <c r="CH2196">
        <v>71397.146250000005</v>
      </c>
      <c r="CI2196">
        <v>713971.46250000002</v>
      </c>
      <c r="CJ2196">
        <v>785368.60875000001</v>
      </c>
      <c r="CK2196">
        <v>3927.8250000000003</v>
      </c>
    </row>
    <row r="2197" spans="62:89" x14ac:dyDescent="0.25">
      <c r="BJ2197" s="1" t="s">
        <v>4514</v>
      </c>
      <c r="BK2197" s="1" t="s">
        <v>4515</v>
      </c>
      <c r="BL2197" s="1" t="str">
        <f>VLOOKUP(BK2197,INVENTARIOHABITTA[#All],8,FALSE)</f>
        <v xml:space="preserve">ESTANDAR A </v>
      </c>
      <c r="BO2197" s="1" t="s">
        <v>5450</v>
      </c>
      <c r="BP2197" s="1" t="s">
        <v>9761</v>
      </c>
      <c r="BQ2197" s="1" t="s">
        <v>7638</v>
      </c>
      <c r="BR2197" s="1" t="s">
        <v>9549</v>
      </c>
      <c r="BS2197" s="1" t="s">
        <v>28</v>
      </c>
      <c r="BT2197">
        <v>90</v>
      </c>
      <c r="BU2197" s="1" t="s">
        <v>7</v>
      </c>
      <c r="BV2197" s="1" t="s">
        <v>171</v>
      </c>
      <c r="BW2197">
        <v>213.5</v>
      </c>
      <c r="BX2197" s="1" t="s">
        <v>8496</v>
      </c>
      <c r="BY2197">
        <v>5290</v>
      </c>
      <c r="BZ2197">
        <v>1129415</v>
      </c>
      <c r="CA2197">
        <v>0.25</v>
      </c>
      <c r="CB2197">
        <v>3967.5</v>
      </c>
      <c r="CC2197">
        <v>847061.25</v>
      </c>
      <c r="CD2197">
        <v>9.999881354506536E-2</v>
      </c>
      <c r="CE2197">
        <v>84705.12</v>
      </c>
      <c r="CF2197">
        <v>0.10000000000000002</v>
      </c>
      <c r="CG2197">
        <v>8470.6125000000011</v>
      </c>
      <c r="CH2197">
        <v>76234.507499999992</v>
      </c>
      <c r="CI2197">
        <v>762356.13</v>
      </c>
      <c r="CJ2197">
        <v>838590.63749999995</v>
      </c>
      <c r="CK2197">
        <v>3927.8249999999998</v>
      </c>
    </row>
    <row r="2198" spans="62:89" x14ac:dyDescent="0.25">
      <c r="BJ2198" s="1" t="s">
        <v>4516</v>
      </c>
      <c r="BK2198" s="1" t="s">
        <v>4517</v>
      </c>
      <c r="BL2198" s="1" t="str">
        <f>VLOOKUP(BK2198,INVENTARIOHABITTA[#All],8,FALSE)</f>
        <v xml:space="preserve">ESTANDAR A </v>
      </c>
      <c r="BO2198" s="1" t="s">
        <v>5452</v>
      </c>
      <c r="BP2198" s="1" t="s">
        <v>9762</v>
      </c>
      <c r="BQ2198" s="1" t="s">
        <v>7638</v>
      </c>
      <c r="BR2198" s="1" t="s">
        <v>9549</v>
      </c>
      <c r="BS2198" s="1" t="s">
        <v>28</v>
      </c>
      <c r="BT2198">
        <v>91</v>
      </c>
      <c r="BU2198" s="1" t="s">
        <v>7</v>
      </c>
      <c r="BV2198" s="1" t="s">
        <v>146</v>
      </c>
      <c r="BW2198">
        <v>180</v>
      </c>
      <c r="BX2198" s="1" t="s">
        <v>8496</v>
      </c>
      <c r="BY2198">
        <v>5290</v>
      </c>
      <c r="BZ2198">
        <v>952200</v>
      </c>
      <c r="CA2198">
        <v>0.23</v>
      </c>
      <c r="CB2198">
        <v>4073.3</v>
      </c>
      <c r="CC2198">
        <v>733194</v>
      </c>
      <c r="CD2198">
        <v>0.1</v>
      </c>
      <c r="CE2198">
        <v>73319.400000000009</v>
      </c>
      <c r="CF2198">
        <v>0.19</v>
      </c>
      <c r="CG2198">
        <v>13930.686000000002</v>
      </c>
      <c r="CH2198">
        <v>59388.714000000007</v>
      </c>
      <c r="CI2198">
        <v>659874.6</v>
      </c>
      <c r="CJ2198">
        <v>719263.31400000001</v>
      </c>
      <c r="CK2198">
        <v>3995.9072999999999</v>
      </c>
    </row>
    <row r="2199" spans="62:89" x14ac:dyDescent="0.25">
      <c r="BJ2199" s="1" t="s">
        <v>4518</v>
      </c>
      <c r="BK2199" s="1" t="s">
        <v>4519</v>
      </c>
      <c r="BL2199" s="1" t="str">
        <f>VLOOKUP(BK2199,INVENTARIOHABITTA[#All],8,FALSE)</f>
        <v xml:space="preserve">ESTANDAR A </v>
      </c>
      <c r="BO2199" s="1" t="s">
        <v>5454</v>
      </c>
      <c r="BP2199" s="1" t="s">
        <v>9763</v>
      </c>
      <c r="BQ2199" s="1" t="s">
        <v>7638</v>
      </c>
      <c r="BR2199" s="1" t="s">
        <v>9549</v>
      </c>
      <c r="BS2199" s="1" t="s">
        <v>28</v>
      </c>
      <c r="BT2199">
        <v>92</v>
      </c>
      <c r="BU2199" s="1" t="s">
        <v>7</v>
      </c>
      <c r="BV2199" s="1" t="s">
        <v>146</v>
      </c>
      <c r="BW2199">
        <v>160</v>
      </c>
      <c r="BX2199" s="1" t="s">
        <v>8496</v>
      </c>
      <c r="BY2199">
        <v>5290</v>
      </c>
      <c r="BZ2199">
        <v>846400</v>
      </c>
      <c r="CA2199">
        <v>0.23</v>
      </c>
      <c r="CB2199">
        <v>4073.3</v>
      </c>
      <c r="CC2199">
        <v>651728</v>
      </c>
      <c r="CD2199">
        <v>0.1</v>
      </c>
      <c r="CE2199">
        <v>65172.800000000003</v>
      </c>
      <c r="CF2199">
        <v>0.19</v>
      </c>
      <c r="CG2199">
        <v>12382.832</v>
      </c>
      <c r="CH2199">
        <v>52789.968000000001</v>
      </c>
      <c r="CI2199">
        <v>586555.19999999995</v>
      </c>
      <c r="CJ2199">
        <v>639345.16799999995</v>
      </c>
      <c r="CK2199">
        <v>3995.9072999999999</v>
      </c>
    </row>
    <row r="2200" spans="62:89" x14ac:dyDescent="0.25">
      <c r="BJ2200" s="1" t="s">
        <v>4520</v>
      </c>
      <c r="BK2200" s="1" t="s">
        <v>4521</v>
      </c>
      <c r="BL2200" s="1" t="str">
        <f>VLOOKUP(BK2200,INVENTARIOHABITTA[#All],8,FALSE)</f>
        <v xml:space="preserve">ESTANDAR A </v>
      </c>
      <c r="BO2200" s="1" t="s">
        <v>5456</v>
      </c>
      <c r="BP2200" s="1" t="s">
        <v>9764</v>
      </c>
      <c r="BQ2200" s="1" t="s">
        <v>7638</v>
      </c>
      <c r="BR2200" s="1" t="s">
        <v>9549</v>
      </c>
      <c r="BS2200" s="1" t="s">
        <v>28</v>
      </c>
      <c r="BT2200">
        <v>93</v>
      </c>
      <c r="BU2200" s="1" t="s">
        <v>7</v>
      </c>
      <c r="BV2200" s="1" t="s">
        <v>146</v>
      </c>
      <c r="BW2200">
        <v>160</v>
      </c>
      <c r="BX2200" s="1" t="s">
        <v>8496</v>
      </c>
      <c r="BY2200">
        <v>5700</v>
      </c>
      <c r="BZ2200">
        <v>912000</v>
      </c>
      <c r="CA2200">
        <v>0.25</v>
      </c>
      <c r="CB2200">
        <v>4275</v>
      </c>
      <c r="CC2200">
        <v>684000</v>
      </c>
      <c r="CD2200">
        <v>0.1</v>
      </c>
      <c r="CE2200">
        <v>68400</v>
      </c>
      <c r="CF2200">
        <v>0.1</v>
      </c>
      <c r="CG2200">
        <v>6840</v>
      </c>
      <c r="CH2200">
        <v>61560</v>
      </c>
      <c r="CI2200">
        <v>615600</v>
      </c>
      <c r="CJ2200">
        <v>677160</v>
      </c>
      <c r="CK2200">
        <v>4232.25</v>
      </c>
    </row>
    <row r="2201" spans="62:89" x14ac:dyDescent="0.25">
      <c r="BJ2201" s="1" t="s">
        <v>4522</v>
      </c>
      <c r="BK2201" s="1" t="s">
        <v>4523</v>
      </c>
      <c r="BL2201" s="1" t="str">
        <f>VLOOKUP(BK2201,INVENTARIOHABITTA[#All],8,FALSE)</f>
        <v xml:space="preserve">ESTANDAR A </v>
      </c>
      <c r="BO2201" s="1" t="s">
        <v>5458</v>
      </c>
      <c r="BP2201" s="1" t="s">
        <v>9765</v>
      </c>
      <c r="BQ2201" s="1" t="s">
        <v>7638</v>
      </c>
      <c r="BR2201" s="1" t="s">
        <v>9549</v>
      </c>
      <c r="BS2201" s="1" t="s">
        <v>28</v>
      </c>
      <c r="BT2201">
        <v>94</v>
      </c>
      <c r="BU2201" s="1" t="s">
        <v>7</v>
      </c>
      <c r="BV2201" s="1" t="s">
        <v>146</v>
      </c>
      <c r="BW2201">
        <v>160</v>
      </c>
      <c r="BX2201" s="1" t="s">
        <v>46</v>
      </c>
      <c r="BY2201">
        <v>6510</v>
      </c>
      <c r="BZ2201">
        <v>1041600</v>
      </c>
      <c r="CA2201">
        <v>0.23</v>
      </c>
      <c r="CB2201">
        <v>5012.7</v>
      </c>
      <c r="CC2201">
        <v>802032</v>
      </c>
      <c r="CD2201">
        <v>0</v>
      </c>
      <c r="CE2201">
        <v>0</v>
      </c>
      <c r="CF2201">
        <v>0</v>
      </c>
      <c r="CG2201">
        <v>0</v>
      </c>
      <c r="CH2201">
        <v>0</v>
      </c>
      <c r="CI2201">
        <v>802032</v>
      </c>
      <c r="CJ2201">
        <v>802032</v>
      </c>
      <c r="CK2201">
        <v>5012.7</v>
      </c>
    </row>
    <row r="2202" spans="62:89" x14ac:dyDescent="0.25">
      <c r="BJ2202" s="1" t="s">
        <v>4524</v>
      </c>
      <c r="BK2202" s="1" t="s">
        <v>4525</v>
      </c>
      <c r="BL2202" s="1" t="str">
        <f>VLOOKUP(BK2202,INVENTARIOHABITTA[#All],8,FALSE)</f>
        <v xml:space="preserve">ESTANDAR A </v>
      </c>
      <c r="BP2202" s="1" t="s">
        <v>9765</v>
      </c>
      <c r="BQ2202" s="1" t="s">
        <v>7638</v>
      </c>
      <c r="BR2202" s="1" t="s">
        <v>9549</v>
      </c>
      <c r="BS2202" s="1" t="s">
        <v>28</v>
      </c>
      <c r="BT2202">
        <v>94</v>
      </c>
      <c r="BU2202" s="1" t="s">
        <v>7</v>
      </c>
      <c r="BV2202" s="1" t="s">
        <v>146</v>
      </c>
      <c r="BW2202">
        <v>160</v>
      </c>
      <c r="BX2202" s="1" t="s">
        <v>8496</v>
      </c>
      <c r="BY2202">
        <v>5290</v>
      </c>
      <c r="BZ2202">
        <v>846400</v>
      </c>
      <c r="CA2202">
        <v>0.23</v>
      </c>
      <c r="CB2202">
        <v>4073.3</v>
      </c>
      <c r="CC2202">
        <v>651728</v>
      </c>
      <c r="CD2202">
        <v>0</v>
      </c>
      <c r="CE2202">
        <v>0</v>
      </c>
      <c r="CF2202">
        <v>0</v>
      </c>
      <c r="CG2202">
        <v>0</v>
      </c>
      <c r="CH2202">
        <v>0</v>
      </c>
      <c r="CI2202">
        <v>651728</v>
      </c>
      <c r="CJ2202">
        <v>651728</v>
      </c>
      <c r="CK2202">
        <v>4073.3</v>
      </c>
    </row>
    <row r="2203" spans="62:89" x14ac:dyDescent="0.25">
      <c r="BJ2203" s="1" t="s">
        <v>4526</v>
      </c>
      <c r="BK2203" s="1" t="s">
        <v>4527</v>
      </c>
      <c r="BL2203" s="1" t="str">
        <f>VLOOKUP(BK2203,INVENTARIOHABITTA[#All],8,FALSE)</f>
        <v>PREMIUM A</v>
      </c>
      <c r="BP2203" s="1" t="s">
        <v>9766</v>
      </c>
      <c r="BQ2203" s="1" t="s">
        <v>7638</v>
      </c>
      <c r="BR2203" s="1" t="s">
        <v>9549</v>
      </c>
      <c r="BS2203" s="1" t="s">
        <v>28</v>
      </c>
      <c r="BT2203">
        <v>95</v>
      </c>
      <c r="BU2203" s="1" t="s">
        <v>7</v>
      </c>
      <c r="BV2203" s="1" t="s">
        <v>146</v>
      </c>
      <c r="BW2203">
        <v>180</v>
      </c>
      <c r="BX2203" s="1" t="s">
        <v>30</v>
      </c>
      <c r="BY2203">
        <v>5700</v>
      </c>
      <c r="BZ2203">
        <v>1026000</v>
      </c>
      <c r="CA2203">
        <v>0.25</v>
      </c>
      <c r="CB2203">
        <v>4275</v>
      </c>
      <c r="CC2203">
        <v>769500</v>
      </c>
      <c r="CD2203">
        <v>0.1</v>
      </c>
      <c r="CE2203">
        <v>76950</v>
      </c>
      <c r="CF2203">
        <v>0</v>
      </c>
      <c r="CG2203">
        <v>0</v>
      </c>
      <c r="CH2203">
        <v>76950</v>
      </c>
      <c r="CI2203">
        <v>692550</v>
      </c>
      <c r="CJ2203">
        <v>769500</v>
      </c>
      <c r="CK2203">
        <v>4275</v>
      </c>
    </row>
    <row r="2204" spans="62:89" x14ac:dyDescent="0.25">
      <c r="BJ2204" s="1" t="s">
        <v>4528</v>
      </c>
      <c r="BK2204" s="1" t="s">
        <v>4529</v>
      </c>
      <c r="BL2204" s="1" t="str">
        <f>VLOOKUP(BK2204,INVENTARIOHABITTA[#All],8,FALSE)</f>
        <v>PREMIUM A</v>
      </c>
      <c r="BO2204" s="1" t="s">
        <v>5460</v>
      </c>
      <c r="BP2204" s="1" t="s">
        <v>9767</v>
      </c>
      <c r="BQ2204" s="1" t="s">
        <v>7638</v>
      </c>
      <c r="BR2204" s="1" t="s">
        <v>9549</v>
      </c>
      <c r="BS2204" s="1" t="s">
        <v>28</v>
      </c>
      <c r="BT2204" t="s">
        <v>8609</v>
      </c>
      <c r="BU2204" s="1" t="s">
        <v>7</v>
      </c>
      <c r="BV2204" s="1" t="s">
        <v>146</v>
      </c>
      <c r="BW2204">
        <v>180</v>
      </c>
      <c r="BX2204" s="1" t="s">
        <v>30</v>
      </c>
      <c r="BY2204">
        <v>5700</v>
      </c>
      <c r="BZ2204">
        <v>1026000</v>
      </c>
      <c r="CA2204">
        <v>0.25</v>
      </c>
      <c r="CB2204">
        <v>4275</v>
      </c>
      <c r="CC2204">
        <v>769500</v>
      </c>
      <c r="CD2204">
        <v>0.1</v>
      </c>
      <c r="CE2204">
        <v>76950</v>
      </c>
      <c r="CF2204">
        <v>0</v>
      </c>
      <c r="CG2204">
        <v>0</v>
      </c>
      <c r="CH2204">
        <v>76950</v>
      </c>
      <c r="CI2204">
        <v>692550</v>
      </c>
      <c r="CJ2204">
        <v>769500</v>
      </c>
      <c r="CK2204">
        <v>4275</v>
      </c>
    </row>
    <row r="2205" spans="62:89" x14ac:dyDescent="0.25">
      <c r="BJ2205" s="1" t="s">
        <v>4530</v>
      </c>
      <c r="BK2205" s="1" t="s">
        <v>4531</v>
      </c>
      <c r="BL2205" s="1" t="str">
        <f>VLOOKUP(BK2205,INVENTARIOHABITTA[#All],8,FALSE)</f>
        <v xml:space="preserve">ESTANDAR A </v>
      </c>
      <c r="BO2205" s="1" t="s">
        <v>5462</v>
      </c>
      <c r="BP2205" s="1" t="s">
        <v>9768</v>
      </c>
      <c r="BQ2205" s="1" t="s">
        <v>7638</v>
      </c>
      <c r="BR2205" s="1" t="s">
        <v>9549</v>
      </c>
      <c r="BS2205" s="1" t="s">
        <v>28</v>
      </c>
      <c r="BT2205">
        <v>96</v>
      </c>
      <c r="BU2205" s="1" t="s">
        <v>7</v>
      </c>
      <c r="BV2205" s="1" t="s">
        <v>171</v>
      </c>
      <c r="BW2205">
        <v>227.52</v>
      </c>
      <c r="BX2205" s="1" t="s">
        <v>8496</v>
      </c>
      <c r="BY2205">
        <v>5290</v>
      </c>
      <c r="BZ2205">
        <v>1203580.8</v>
      </c>
      <c r="CA2205">
        <v>0.25</v>
      </c>
      <c r="CB2205">
        <v>3967.5</v>
      </c>
      <c r="CC2205">
        <v>902685.60000000009</v>
      </c>
      <c r="CD2205">
        <v>0.1</v>
      </c>
      <c r="CE2205">
        <v>90268.560000000012</v>
      </c>
      <c r="CF2205">
        <v>0.1</v>
      </c>
      <c r="CG2205">
        <v>9026.8560000000016</v>
      </c>
      <c r="CH2205">
        <v>81241.704000000012</v>
      </c>
      <c r="CI2205">
        <v>812417.04</v>
      </c>
      <c r="CJ2205">
        <v>893658.74400000006</v>
      </c>
      <c r="CK2205">
        <v>3927.8250000000003</v>
      </c>
    </row>
    <row r="2206" spans="62:89" x14ac:dyDescent="0.25">
      <c r="BJ2206" s="1" t="s">
        <v>4532</v>
      </c>
      <c r="BK2206" s="1" t="s">
        <v>4533</v>
      </c>
      <c r="BL2206" s="1" t="str">
        <f>VLOOKUP(BK2206,INVENTARIOHABITTA[#All],8,FALSE)</f>
        <v xml:space="preserve">ESTANDAR A </v>
      </c>
      <c r="BO2206" s="1" t="s">
        <v>5464</v>
      </c>
      <c r="BP2206" s="1" t="s">
        <v>9769</v>
      </c>
      <c r="BQ2206" s="1" t="s">
        <v>7638</v>
      </c>
      <c r="BR2206" s="1" t="s">
        <v>9549</v>
      </c>
      <c r="BS2206" s="1" t="s">
        <v>28</v>
      </c>
      <c r="BT2206">
        <v>97</v>
      </c>
      <c r="BU2206" s="1" t="s">
        <v>7</v>
      </c>
      <c r="BV2206" s="1" t="s">
        <v>146</v>
      </c>
      <c r="BW2206">
        <v>168</v>
      </c>
      <c r="BX2206" s="1" t="s">
        <v>8496</v>
      </c>
      <c r="BY2206">
        <v>6200</v>
      </c>
      <c r="BZ2206">
        <v>1041600</v>
      </c>
      <c r="CA2206">
        <v>0.3</v>
      </c>
      <c r="CB2206">
        <v>4340</v>
      </c>
      <c r="CC2206">
        <v>729120</v>
      </c>
      <c r="CD2206">
        <v>0.1</v>
      </c>
      <c r="CE2206">
        <v>72912</v>
      </c>
      <c r="CF2206">
        <v>0.1</v>
      </c>
      <c r="CG2206">
        <v>7291.2000000000007</v>
      </c>
      <c r="CH2206">
        <v>65620.800000000003</v>
      </c>
      <c r="CI2206">
        <v>656208</v>
      </c>
      <c r="CJ2206">
        <v>721828.8</v>
      </c>
      <c r="CK2206">
        <v>4296.6000000000004</v>
      </c>
    </row>
    <row r="2207" spans="62:89" x14ac:dyDescent="0.25">
      <c r="BJ2207" s="1" t="s">
        <v>4534</v>
      </c>
      <c r="BK2207" s="1" t="s">
        <v>4535</v>
      </c>
      <c r="BL2207" s="1" t="str">
        <f>VLOOKUP(BK2207,INVENTARIOHABITTA[#All],8,FALSE)</f>
        <v xml:space="preserve">ESTANDAR A </v>
      </c>
      <c r="BP2207" s="1" t="s">
        <v>9769</v>
      </c>
      <c r="BQ2207" s="1" t="s">
        <v>7638</v>
      </c>
      <c r="BR2207" s="1" t="s">
        <v>9549</v>
      </c>
      <c r="BS2207" s="1" t="s">
        <v>28</v>
      </c>
      <c r="BT2207">
        <v>97</v>
      </c>
      <c r="BU2207" s="1" t="s">
        <v>7</v>
      </c>
      <c r="BV2207" s="1" t="s">
        <v>146</v>
      </c>
      <c r="BW2207">
        <v>168</v>
      </c>
      <c r="BX2207" s="1" t="s">
        <v>8496</v>
      </c>
      <c r="BY2207">
        <v>6200</v>
      </c>
      <c r="BZ2207">
        <v>1041600</v>
      </c>
      <c r="CA2207">
        <v>0.2</v>
      </c>
      <c r="CB2207">
        <v>4960</v>
      </c>
      <c r="CC2207">
        <v>833280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833280</v>
      </c>
      <c r="CJ2207">
        <v>833280</v>
      </c>
      <c r="CK2207">
        <v>4960</v>
      </c>
    </row>
    <row r="2208" spans="62:89" x14ac:dyDescent="0.25">
      <c r="BJ2208" s="1" t="s">
        <v>4536</v>
      </c>
      <c r="BK2208" s="1" t="s">
        <v>4537</v>
      </c>
      <c r="BL2208" s="1" t="str">
        <f>VLOOKUP(BK2208,INVENTARIOHABITTA[#All],8,FALSE)</f>
        <v xml:space="preserve">ESTANDAR A </v>
      </c>
      <c r="BP2208" s="1" t="s">
        <v>9770</v>
      </c>
      <c r="BQ2208" s="1" t="s">
        <v>7638</v>
      </c>
      <c r="BR2208" s="1" t="s">
        <v>9549</v>
      </c>
      <c r="BS2208" s="1" t="s">
        <v>28</v>
      </c>
      <c r="BT2208">
        <v>98</v>
      </c>
      <c r="BU2208" s="1" t="s">
        <v>7</v>
      </c>
      <c r="BV2208" s="1" t="s">
        <v>146</v>
      </c>
      <c r="BW2208">
        <v>160</v>
      </c>
      <c r="BX2208" s="1" t="s">
        <v>8496</v>
      </c>
      <c r="BY2208">
        <v>5290</v>
      </c>
      <c r="BZ2208">
        <v>846400</v>
      </c>
      <c r="CA2208">
        <v>0.25</v>
      </c>
      <c r="CB2208">
        <v>3967.5</v>
      </c>
      <c r="CC2208">
        <v>634800</v>
      </c>
      <c r="CD2208">
        <v>0.1</v>
      </c>
      <c r="CE2208">
        <v>63480</v>
      </c>
      <c r="CF2208">
        <v>0.1</v>
      </c>
      <c r="CG2208">
        <v>6348</v>
      </c>
      <c r="CH2208">
        <v>57132</v>
      </c>
      <c r="CI2208">
        <v>571320</v>
      </c>
      <c r="CJ2208">
        <v>628452</v>
      </c>
      <c r="CK2208">
        <v>3927.8249999999998</v>
      </c>
    </row>
    <row r="2209" spans="62:89" x14ac:dyDescent="0.25">
      <c r="BJ2209" s="1" t="s">
        <v>4538</v>
      </c>
      <c r="BK2209" s="1" t="s">
        <v>4539</v>
      </c>
      <c r="BL2209" s="1" t="str">
        <f>VLOOKUP(BK2209,INVENTARIOHABITTA[#All],8,FALSE)</f>
        <v xml:space="preserve">ESTANDAR A </v>
      </c>
      <c r="BO2209" s="1" t="s">
        <v>5466</v>
      </c>
      <c r="BP2209" s="1" t="s">
        <v>9771</v>
      </c>
      <c r="BQ2209" s="1" t="s">
        <v>7638</v>
      </c>
      <c r="BR2209" s="1" t="s">
        <v>9549</v>
      </c>
      <c r="BS2209" s="1" t="s">
        <v>28</v>
      </c>
      <c r="BT2209" t="s">
        <v>8897</v>
      </c>
      <c r="BU2209" s="1" t="s">
        <v>7</v>
      </c>
      <c r="BV2209" s="1" t="s">
        <v>146</v>
      </c>
      <c r="BW2209">
        <v>160</v>
      </c>
      <c r="BX2209" s="1" t="s">
        <v>8496</v>
      </c>
      <c r="BY2209">
        <v>5290</v>
      </c>
      <c r="BZ2209">
        <v>846400</v>
      </c>
      <c r="CA2209">
        <v>0.25</v>
      </c>
      <c r="CB2209">
        <v>3967.5</v>
      </c>
      <c r="CC2209">
        <v>634800</v>
      </c>
      <c r="CD2209">
        <v>0.1</v>
      </c>
      <c r="CE2209">
        <v>63480</v>
      </c>
      <c r="CF2209">
        <v>0.1</v>
      </c>
      <c r="CG2209">
        <v>6348</v>
      </c>
      <c r="CH2209">
        <v>57132</v>
      </c>
      <c r="CI2209">
        <v>571320</v>
      </c>
      <c r="CJ2209">
        <v>628452</v>
      </c>
      <c r="CK2209">
        <v>3927.8249999999998</v>
      </c>
    </row>
    <row r="2210" spans="62:89" x14ac:dyDescent="0.25">
      <c r="BJ2210" s="1" t="s">
        <v>4540</v>
      </c>
      <c r="BK2210" s="1" t="s">
        <v>4541</v>
      </c>
      <c r="BL2210" s="1" t="str">
        <f>VLOOKUP(BK2210,INVENTARIOHABITTA[#All],8,FALSE)</f>
        <v>PREMIUM AA</v>
      </c>
      <c r="BP2210" s="1" t="s">
        <v>9772</v>
      </c>
      <c r="BQ2210" s="1" t="s">
        <v>7638</v>
      </c>
      <c r="BR2210" s="1" t="s">
        <v>9549</v>
      </c>
      <c r="BS2210" s="1" t="s">
        <v>28</v>
      </c>
      <c r="BT2210">
        <v>99</v>
      </c>
      <c r="BU2210" s="1" t="s">
        <v>7</v>
      </c>
      <c r="BV2210" s="1" t="s">
        <v>146</v>
      </c>
      <c r="BW2210">
        <v>160</v>
      </c>
      <c r="BX2210" s="1" t="s">
        <v>8496</v>
      </c>
      <c r="BY2210">
        <v>5290</v>
      </c>
      <c r="BZ2210">
        <v>846400</v>
      </c>
      <c r="CA2210">
        <v>0.25</v>
      </c>
      <c r="CB2210">
        <v>3967.5</v>
      </c>
      <c r="CC2210">
        <v>634800</v>
      </c>
      <c r="CD2210">
        <v>0.1</v>
      </c>
      <c r="CE2210">
        <v>63480</v>
      </c>
      <c r="CF2210">
        <v>0.1</v>
      </c>
      <c r="CG2210">
        <v>6348</v>
      </c>
      <c r="CH2210">
        <v>57132</v>
      </c>
      <c r="CI2210">
        <v>571320</v>
      </c>
      <c r="CJ2210">
        <v>628452</v>
      </c>
      <c r="CK2210">
        <v>3927.8249999999998</v>
      </c>
    </row>
    <row r="2211" spans="62:89" x14ac:dyDescent="0.25">
      <c r="BJ2211" s="1" t="s">
        <v>4542</v>
      </c>
      <c r="BK2211" s="1" t="s">
        <v>4543</v>
      </c>
      <c r="BL2211" s="1" t="str">
        <f>VLOOKUP(BK2211,INVENTARIOHABITTA[#All],8,FALSE)</f>
        <v xml:space="preserve">ESTANDAR A </v>
      </c>
      <c r="BO2211" s="1" t="s">
        <v>5468</v>
      </c>
      <c r="BP2211" s="1" t="s">
        <v>9773</v>
      </c>
      <c r="BQ2211" s="1" t="s">
        <v>7638</v>
      </c>
      <c r="BR2211" s="1" t="s">
        <v>9549</v>
      </c>
      <c r="BS2211" s="1" t="s">
        <v>28</v>
      </c>
      <c r="BT2211" t="s">
        <v>9774</v>
      </c>
      <c r="BU2211" s="1" t="s">
        <v>7</v>
      </c>
      <c r="BV2211" s="1" t="s">
        <v>146</v>
      </c>
      <c r="BW2211">
        <v>160</v>
      </c>
      <c r="BX2211" s="1" t="s">
        <v>8496</v>
      </c>
      <c r="BY2211">
        <v>5290</v>
      </c>
      <c r="BZ2211">
        <v>846400</v>
      </c>
      <c r="CA2211">
        <v>0.25</v>
      </c>
      <c r="CB2211">
        <v>3967.5</v>
      </c>
      <c r="CC2211">
        <v>634800</v>
      </c>
      <c r="CD2211">
        <v>0.1</v>
      </c>
      <c r="CE2211">
        <v>63480</v>
      </c>
      <c r="CF2211">
        <v>0.1</v>
      </c>
      <c r="CG2211">
        <v>6348</v>
      </c>
      <c r="CH2211">
        <v>57132</v>
      </c>
      <c r="CI2211">
        <v>571320</v>
      </c>
      <c r="CJ2211">
        <v>628452</v>
      </c>
      <c r="CK2211">
        <v>3927.8249999999998</v>
      </c>
    </row>
    <row r="2212" spans="62:89" x14ac:dyDescent="0.25">
      <c r="BJ2212" s="1" t="s">
        <v>4544</v>
      </c>
      <c r="BK2212" s="1" t="s">
        <v>4545</v>
      </c>
      <c r="BL2212" s="1" t="str">
        <f>VLOOKUP(BK2212,INVENTARIOHABITTA[#All],8,FALSE)</f>
        <v xml:space="preserve">ESTANDAR A </v>
      </c>
      <c r="BO2212" s="1" t="s">
        <v>5470</v>
      </c>
      <c r="BP2212" s="1" t="s">
        <v>9775</v>
      </c>
      <c r="BQ2212" s="1" t="s">
        <v>7638</v>
      </c>
      <c r="BR2212" s="1" t="s">
        <v>9549</v>
      </c>
      <c r="BS2212" s="1" t="s">
        <v>28</v>
      </c>
      <c r="BT2212">
        <v>100</v>
      </c>
      <c r="BU2212" s="1" t="s">
        <v>7</v>
      </c>
      <c r="BV2212" s="1" t="s">
        <v>146</v>
      </c>
      <c r="BW2212">
        <v>160</v>
      </c>
      <c r="BX2212" s="1" t="s">
        <v>8496</v>
      </c>
      <c r="BY2212">
        <v>5290</v>
      </c>
      <c r="BZ2212">
        <v>846400</v>
      </c>
      <c r="CA2212">
        <v>0.25</v>
      </c>
      <c r="CB2212">
        <v>3967.5</v>
      </c>
      <c r="CC2212">
        <v>634800</v>
      </c>
      <c r="CD2212">
        <v>0.1</v>
      </c>
      <c r="CE2212">
        <v>63480</v>
      </c>
      <c r="CF2212">
        <v>0.1</v>
      </c>
      <c r="CG2212">
        <v>6348</v>
      </c>
      <c r="CH2212">
        <v>57132</v>
      </c>
      <c r="CI2212">
        <v>571320</v>
      </c>
      <c r="CJ2212">
        <v>628452</v>
      </c>
      <c r="CK2212">
        <v>3927.8249999999998</v>
      </c>
    </row>
    <row r="2213" spans="62:89" x14ac:dyDescent="0.25">
      <c r="BJ2213" s="1" t="s">
        <v>4546</v>
      </c>
      <c r="BK2213" s="1" t="s">
        <v>4547</v>
      </c>
      <c r="BL2213" s="1" t="str">
        <f>VLOOKUP(BK2213,INVENTARIOHABITTA[#All],8,FALSE)</f>
        <v xml:space="preserve">ESTANDAR A </v>
      </c>
      <c r="BO2213" s="1" t="s">
        <v>5472</v>
      </c>
      <c r="BP2213" s="1" t="s">
        <v>9776</v>
      </c>
      <c r="BQ2213" s="1" t="s">
        <v>7638</v>
      </c>
      <c r="BR2213" s="1" t="s">
        <v>9549</v>
      </c>
      <c r="BS2213" s="1" t="s">
        <v>28</v>
      </c>
      <c r="BT2213">
        <v>101</v>
      </c>
      <c r="BU2213" s="1" t="s">
        <v>7</v>
      </c>
      <c r="BV2213" s="1" t="s">
        <v>146</v>
      </c>
      <c r="BW2213">
        <v>160</v>
      </c>
      <c r="BX2213" s="1" t="s">
        <v>8496</v>
      </c>
      <c r="BY2213">
        <v>5290</v>
      </c>
      <c r="BZ2213">
        <v>846400</v>
      </c>
      <c r="CA2213">
        <v>0.2</v>
      </c>
      <c r="CB2213">
        <v>4232</v>
      </c>
      <c r="CC2213">
        <v>677120</v>
      </c>
      <c r="CD2213">
        <v>0.1</v>
      </c>
      <c r="CE2213">
        <v>67712</v>
      </c>
      <c r="CF2213">
        <v>0.1</v>
      </c>
      <c r="CG2213">
        <v>6771.2000000000007</v>
      </c>
      <c r="CH2213">
        <v>60940.800000000003</v>
      </c>
      <c r="CI2213">
        <v>609408</v>
      </c>
      <c r="CJ2213">
        <v>670348.80000000005</v>
      </c>
      <c r="CK2213">
        <v>4189.68</v>
      </c>
    </row>
    <row r="2214" spans="62:89" x14ac:dyDescent="0.25">
      <c r="BJ2214" s="1" t="s">
        <v>4548</v>
      </c>
      <c r="BK2214" s="1" t="s">
        <v>4549</v>
      </c>
      <c r="BL2214" s="1" t="str">
        <f>VLOOKUP(BK2214,INVENTARIOHABITTA[#All],8,FALSE)</f>
        <v xml:space="preserve">ESTANDAR A </v>
      </c>
      <c r="BO2214" s="1" t="s">
        <v>5474</v>
      </c>
      <c r="BP2214" s="1" t="s">
        <v>9777</v>
      </c>
      <c r="BQ2214" s="1" t="s">
        <v>7638</v>
      </c>
      <c r="BR2214" s="1" t="s">
        <v>9549</v>
      </c>
      <c r="BS2214" s="1" t="s">
        <v>28</v>
      </c>
      <c r="BT2214">
        <v>102</v>
      </c>
      <c r="BU2214" s="1" t="s">
        <v>7</v>
      </c>
      <c r="BV2214" s="1" t="s">
        <v>146</v>
      </c>
      <c r="BW2214">
        <v>160</v>
      </c>
      <c r="BX2214" s="1" t="s">
        <v>8496</v>
      </c>
      <c r="BY2214">
        <v>5290</v>
      </c>
      <c r="BZ2214">
        <v>846400</v>
      </c>
      <c r="CA2214">
        <v>0.25</v>
      </c>
      <c r="CB2214">
        <v>3967.5</v>
      </c>
      <c r="CC2214">
        <v>634800</v>
      </c>
      <c r="CD2214">
        <v>0.1</v>
      </c>
      <c r="CE2214">
        <v>63480</v>
      </c>
      <c r="CF2214">
        <v>0.1</v>
      </c>
      <c r="CG2214">
        <v>6348</v>
      </c>
      <c r="CH2214">
        <v>57132</v>
      </c>
      <c r="CI2214">
        <v>571320</v>
      </c>
      <c r="CJ2214">
        <v>628452</v>
      </c>
      <c r="CK2214">
        <v>3927.8249999999998</v>
      </c>
    </row>
    <row r="2215" spans="62:89" x14ac:dyDescent="0.25">
      <c r="BJ2215" s="1" t="s">
        <v>4550</v>
      </c>
      <c r="BK2215" s="1" t="s">
        <v>4551</v>
      </c>
      <c r="BL2215" s="1" t="str">
        <f>VLOOKUP(BK2215,INVENTARIOHABITTA[#All],8,FALSE)</f>
        <v>PREMIUM A</v>
      </c>
      <c r="BO2215" s="1" t="s">
        <v>5476</v>
      </c>
      <c r="BP2215" s="1" t="s">
        <v>9778</v>
      </c>
      <c r="BQ2215" s="1" t="s">
        <v>7638</v>
      </c>
      <c r="BR2215" s="1" t="s">
        <v>9549</v>
      </c>
      <c r="BS2215" s="1" t="s">
        <v>28</v>
      </c>
      <c r="BT2215">
        <v>103</v>
      </c>
      <c r="BU2215" s="1" t="s">
        <v>7</v>
      </c>
      <c r="BV2215" s="1" t="s">
        <v>146</v>
      </c>
      <c r="BW2215">
        <v>160</v>
      </c>
      <c r="BX2215" s="1" t="s">
        <v>8496</v>
      </c>
      <c r="BY2215">
        <v>5290</v>
      </c>
      <c r="BZ2215">
        <v>846400</v>
      </c>
      <c r="CA2215">
        <v>0.23</v>
      </c>
      <c r="CB2215">
        <v>4073.3</v>
      </c>
      <c r="CC2215">
        <v>651728</v>
      </c>
      <c r="CD2215">
        <v>0.1</v>
      </c>
      <c r="CE2215">
        <v>65172.800000000003</v>
      </c>
      <c r="CF2215">
        <v>0.15</v>
      </c>
      <c r="CG2215">
        <v>9775.92</v>
      </c>
      <c r="CH2215">
        <v>55396.880000000005</v>
      </c>
      <c r="CI2215">
        <v>586555.19999999995</v>
      </c>
      <c r="CJ2215">
        <v>641952.07999999996</v>
      </c>
      <c r="CK2215">
        <v>4012.2004999999999</v>
      </c>
    </row>
    <row r="2216" spans="62:89" x14ac:dyDescent="0.25">
      <c r="BJ2216" s="1" t="s">
        <v>4552</v>
      </c>
      <c r="BK2216" s="1" t="s">
        <v>4553</v>
      </c>
      <c r="BL2216" s="1" t="str">
        <f>VLOOKUP(BK2216,INVENTARIOHABITTA[#All],8,FALSE)</f>
        <v>PREMIUM AA</v>
      </c>
      <c r="BP2216" s="1" t="s">
        <v>9779</v>
      </c>
      <c r="BQ2216" s="1" t="s">
        <v>7638</v>
      </c>
      <c r="BR2216" s="1" t="s">
        <v>9549</v>
      </c>
      <c r="BS2216" s="1" t="s">
        <v>28</v>
      </c>
      <c r="BT2216">
        <v>104</v>
      </c>
      <c r="BU2216" s="1" t="s">
        <v>7</v>
      </c>
      <c r="BV2216" s="1" t="s">
        <v>146</v>
      </c>
      <c r="BW2216">
        <v>160</v>
      </c>
      <c r="BX2216" s="1" t="s">
        <v>8496</v>
      </c>
      <c r="BY2216">
        <v>5290</v>
      </c>
      <c r="BZ2216">
        <v>846400</v>
      </c>
      <c r="CA2216">
        <v>0.23</v>
      </c>
      <c r="CB2216">
        <v>4073.3</v>
      </c>
      <c r="CC2216">
        <v>651728</v>
      </c>
      <c r="CD2216">
        <v>0.1</v>
      </c>
      <c r="CE2216">
        <v>65172.800000000003</v>
      </c>
      <c r="CF2216">
        <v>0</v>
      </c>
      <c r="CG2216">
        <v>0</v>
      </c>
      <c r="CH2216">
        <v>65172.800000000003</v>
      </c>
      <c r="CI2216">
        <v>586555.19999999995</v>
      </c>
      <c r="CJ2216">
        <v>651728</v>
      </c>
      <c r="CK2216">
        <v>4073.3</v>
      </c>
    </row>
    <row r="2217" spans="62:89" x14ac:dyDescent="0.25">
      <c r="BJ2217" s="1" t="s">
        <v>4554</v>
      </c>
      <c r="BK2217" s="1" t="s">
        <v>4555</v>
      </c>
      <c r="BL2217" s="1" t="str">
        <f>VLOOKUP(BK2217,INVENTARIOHABITTA[#All],8,FALSE)</f>
        <v xml:space="preserve">ESTANDAR A </v>
      </c>
      <c r="BO2217" s="1" t="s">
        <v>5478</v>
      </c>
      <c r="BP2217" s="1" t="s">
        <v>9780</v>
      </c>
      <c r="BQ2217" s="1" t="s">
        <v>7638</v>
      </c>
      <c r="BR2217" s="1" t="s">
        <v>9549</v>
      </c>
      <c r="BS2217" s="1" t="s">
        <v>28</v>
      </c>
      <c r="BT2217" t="s">
        <v>7863</v>
      </c>
      <c r="BU2217" s="1" t="s">
        <v>7</v>
      </c>
      <c r="BV2217" s="1" t="s">
        <v>146</v>
      </c>
      <c r="BW2217">
        <v>160</v>
      </c>
      <c r="BX2217" s="1" t="s">
        <v>8496</v>
      </c>
      <c r="BY2217">
        <v>5290</v>
      </c>
      <c r="BZ2217">
        <v>846400</v>
      </c>
      <c r="CA2217">
        <v>0.23</v>
      </c>
      <c r="CB2217">
        <v>4073.3</v>
      </c>
      <c r="CC2217">
        <v>651728</v>
      </c>
      <c r="CD2217">
        <v>0.1</v>
      </c>
      <c r="CE2217">
        <v>65172.800000000003</v>
      </c>
      <c r="CF2217">
        <v>0</v>
      </c>
      <c r="CG2217">
        <v>0</v>
      </c>
      <c r="CH2217">
        <v>65172.800000000003</v>
      </c>
      <c r="CI2217">
        <v>586555.19999999995</v>
      </c>
      <c r="CJ2217">
        <v>651728</v>
      </c>
      <c r="CK2217">
        <v>4073.3</v>
      </c>
    </row>
    <row r="2218" spans="62:89" x14ac:dyDescent="0.25">
      <c r="BJ2218" s="1" t="s">
        <v>4556</v>
      </c>
      <c r="BK2218" s="1" t="s">
        <v>4557</v>
      </c>
      <c r="BL2218" s="1" t="str">
        <f>VLOOKUP(BK2218,INVENTARIOHABITTA[#All],8,FALSE)</f>
        <v xml:space="preserve">ESTANDAR A </v>
      </c>
      <c r="BP2218" s="1" t="s">
        <v>9781</v>
      </c>
      <c r="BQ2218" s="1" t="s">
        <v>7638</v>
      </c>
      <c r="BR2218" s="1" t="s">
        <v>9549</v>
      </c>
      <c r="BS2218" s="1" t="s">
        <v>28</v>
      </c>
      <c r="BT2218">
        <v>105</v>
      </c>
      <c r="BU2218" s="1" t="s">
        <v>7</v>
      </c>
      <c r="BV2218" s="1" t="s">
        <v>146</v>
      </c>
      <c r="BW2218">
        <v>160</v>
      </c>
      <c r="BX2218" s="1" t="s">
        <v>30</v>
      </c>
      <c r="BY2218">
        <v>5700</v>
      </c>
      <c r="BZ2218">
        <v>912000</v>
      </c>
      <c r="CA2218">
        <v>0.27</v>
      </c>
      <c r="CB2218">
        <v>4161</v>
      </c>
      <c r="CC2218">
        <v>665760</v>
      </c>
      <c r="CD2218">
        <v>0.1</v>
      </c>
      <c r="CE2218">
        <v>66576</v>
      </c>
      <c r="CF2218">
        <v>0.1</v>
      </c>
      <c r="CG2218">
        <v>6657.6</v>
      </c>
      <c r="CH2218">
        <v>59918.400000000001</v>
      </c>
      <c r="CI2218">
        <v>599184</v>
      </c>
      <c r="CJ2218">
        <v>659102.4</v>
      </c>
      <c r="CK2218">
        <v>4119.3900000000003</v>
      </c>
    </row>
    <row r="2219" spans="62:89" x14ac:dyDescent="0.25">
      <c r="BJ2219" s="1" t="s">
        <v>4558</v>
      </c>
      <c r="BK2219" s="1" t="s">
        <v>4559</v>
      </c>
      <c r="BL2219" s="1" t="str">
        <f>VLOOKUP(BK2219,INVENTARIOHABITTA[#All],8,FALSE)</f>
        <v xml:space="preserve">ESTANDAR A </v>
      </c>
      <c r="BO2219" s="1" t="s">
        <v>5480</v>
      </c>
      <c r="BP2219" s="1" t="s">
        <v>9782</v>
      </c>
      <c r="BQ2219" s="1" t="s">
        <v>7638</v>
      </c>
      <c r="BR2219" s="1" t="s">
        <v>9549</v>
      </c>
      <c r="BS2219" s="1" t="s">
        <v>28</v>
      </c>
      <c r="BT2219" t="s">
        <v>9783</v>
      </c>
      <c r="BU2219" s="1" t="s">
        <v>7</v>
      </c>
      <c r="BV2219" s="1" t="s">
        <v>146</v>
      </c>
      <c r="BW2219">
        <v>160</v>
      </c>
      <c r="BX2219" s="1" t="s">
        <v>30</v>
      </c>
      <c r="BY2219">
        <v>4119.3900000000003</v>
      </c>
      <c r="BZ2219">
        <v>659102.4</v>
      </c>
      <c r="CA2219">
        <v>0</v>
      </c>
      <c r="CB2219">
        <v>4119.3900000000003</v>
      </c>
      <c r="CC2219">
        <v>659102.4</v>
      </c>
      <c r="CD2219">
        <v>0</v>
      </c>
      <c r="CE2219">
        <v>139809.60000000001</v>
      </c>
      <c r="CF2219">
        <v>0</v>
      </c>
      <c r="CG2219">
        <v>0</v>
      </c>
      <c r="CH2219">
        <v>139809.60000000001</v>
      </c>
      <c r="CI2219">
        <v>519292.80000000005</v>
      </c>
      <c r="CJ2219">
        <v>659102.4</v>
      </c>
      <c r="CK2219">
        <v>4119.3900000000003</v>
      </c>
    </row>
    <row r="2220" spans="62:89" x14ac:dyDescent="0.25">
      <c r="BJ2220" s="1" t="s">
        <v>4560</v>
      </c>
      <c r="BK2220" s="1" t="s">
        <v>4561</v>
      </c>
      <c r="BL2220" s="1" t="str">
        <f>VLOOKUP(BK2220,INVENTARIOHABITTA[#All],8,FALSE)</f>
        <v xml:space="preserve">ESTANDAR A </v>
      </c>
      <c r="BO2220" s="1" t="s">
        <v>5482</v>
      </c>
      <c r="BP2220" s="1" t="s">
        <v>9784</v>
      </c>
      <c r="BQ2220" s="1" t="s">
        <v>7638</v>
      </c>
      <c r="BR2220" s="1" t="s">
        <v>9549</v>
      </c>
      <c r="BS2220" s="1" t="s">
        <v>28</v>
      </c>
      <c r="BT2220">
        <v>106</v>
      </c>
      <c r="BU2220" s="1" t="s">
        <v>7</v>
      </c>
      <c r="BV2220" s="1" t="s">
        <v>146</v>
      </c>
      <c r="BW2220">
        <v>160</v>
      </c>
      <c r="BX2220" s="1" t="s">
        <v>8496</v>
      </c>
      <c r="BY2220">
        <v>5290</v>
      </c>
      <c r="BZ2220">
        <v>846400</v>
      </c>
      <c r="CA2220">
        <v>0.23</v>
      </c>
      <c r="CB2220">
        <v>4073.3</v>
      </c>
      <c r="CC2220">
        <v>651728</v>
      </c>
      <c r="CD2220">
        <v>0.1</v>
      </c>
      <c r="CE2220">
        <v>65172.800000000003</v>
      </c>
      <c r="CF2220">
        <v>0.19</v>
      </c>
      <c r="CG2220">
        <v>12382.832</v>
      </c>
      <c r="CH2220">
        <v>52789.968000000001</v>
      </c>
      <c r="CI2220">
        <v>586555.19999999995</v>
      </c>
      <c r="CJ2220">
        <v>639345.16799999995</v>
      </c>
      <c r="CK2220">
        <v>3995.9072999999999</v>
      </c>
    </row>
    <row r="2221" spans="62:89" x14ac:dyDescent="0.25">
      <c r="BJ2221" s="1" t="s">
        <v>4562</v>
      </c>
      <c r="BK2221" s="1" t="s">
        <v>4563</v>
      </c>
      <c r="BL2221" s="1" t="str">
        <f>VLOOKUP(BK2221,INVENTARIOHABITTA[#All],8,FALSE)</f>
        <v>PREMIUM A</v>
      </c>
      <c r="BO2221" s="1" t="s">
        <v>5484</v>
      </c>
      <c r="BP2221" s="1" t="s">
        <v>9785</v>
      </c>
      <c r="BQ2221" s="1" t="s">
        <v>7638</v>
      </c>
      <c r="BR2221" s="1" t="s">
        <v>9549</v>
      </c>
      <c r="BS2221" s="1" t="s">
        <v>28</v>
      </c>
      <c r="BT2221">
        <v>107</v>
      </c>
      <c r="BU2221" s="1" t="s">
        <v>7</v>
      </c>
      <c r="BV2221" s="1" t="s">
        <v>146</v>
      </c>
      <c r="BW2221">
        <v>160</v>
      </c>
      <c r="BX2221" s="1" t="s">
        <v>8496</v>
      </c>
      <c r="BY2221">
        <v>5290</v>
      </c>
      <c r="BZ2221">
        <v>846400</v>
      </c>
      <c r="CA2221">
        <v>0.23</v>
      </c>
      <c r="CB2221">
        <v>4073.3</v>
      </c>
      <c r="CC2221">
        <v>651728</v>
      </c>
      <c r="CD2221">
        <v>0.1</v>
      </c>
      <c r="CE2221">
        <v>65172.800000000003</v>
      </c>
      <c r="CF2221">
        <v>0.19</v>
      </c>
      <c r="CG2221">
        <v>12382.832</v>
      </c>
      <c r="CH2221">
        <v>52789.968000000001</v>
      </c>
      <c r="CI2221">
        <v>586555.19999999995</v>
      </c>
      <c r="CJ2221">
        <v>639345.16799999995</v>
      </c>
      <c r="CK2221">
        <v>3995.9072999999999</v>
      </c>
    </row>
    <row r="2222" spans="62:89" x14ac:dyDescent="0.25">
      <c r="BJ2222" s="1" t="s">
        <v>4564</v>
      </c>
      <c r="BK2222" s="1" t="s">
        <v>4565</v>
      </c>
      <c r="BL2222" s="1" t="str">
        <f>VLOOKUP(BK2222,INVENTARIOHABITTA[#All],8,FALSE)</f>
        <v>PREMIUM A</v>
      </c>
      <c r="BO2222" s="1" t="s">
        <v>5486</v>
      </c>
      <c r="BP2222" s="1" t="s">
        <v>9786</v>
      </c>
      <c r="BQ2222" s="1" t="s">
        <v>7638</v>
      </c>
      <c r="BR2222" s="1" t="s">
        <v>9549</v>
      </c>
      <c r="BS2222" s="1" t="s">
        <v>28</v>
      </c>
      <c r="BT2222">
        <v>108</v>
      </c>
      <c r="BU2222" s="1" t="s">
        <v>7</v>
      </c>
      <c r="BV2222" s="1" t="s">
        <v>146</v>
      </c>
      <c r="BW2222">
        <v>160</v>
      </c>
      <c r="BX2222" s="1" t="s">
        <v>8496</v>
      </c>
      <c r="BY2222">
        <v>5290</v>
      </c>
      <c r="BZ2222">
        <v>846400</v>
      </c>
      <c r="CA2222">
        <v>0.25</v>
      </c>
      <c r="CB2222">
        <v>3967.5</v>
      </c>
      <c r="CC2222">
        <v>634800</v>
      </c>
      <c r="CD2222">
        <v>0.1</v>
      </c>
      <c r="CE2222">
        <v>63480</v>
      </c>
      <c r="CF2222">
        <v>0.1</v>
      </c>
      <c r="CG2222">
        <v>6348</v>
      </c>
      <c r="CH2222">
        <v>57132</v>
      </c>
      <c r="CI2222">
        <v>571320</v>
      </c>
      <c r="CJ2222">
        <v>628452</v>
      </c>
      <c r="CK2222">
        <v>3927.8249999999998</v>
      </c>
    </row>
    <row r="2223" spans="62:89" x14ac:dyDescent="0.25">
      <c r="BJ2223" s="1" t="s">
        <v>4566</v>
      </c>
      <c r="BK2223" s="1" t="s">
        <v>4567</v>
      </c>
      <c r="BL2223" s="1" t="str">
        <f>VLOOKUP(BK2223,INVENTARIOHABITTA[#All],8,FALSE)</f>
        <v>PREMIUM A</v>
      </c>
      <c r="BO2223" s="1" t="s">
        <v>5488</v>
      </c>
      <c r="BP2223" s="1" t="s">
        <v>9787</v>
      </c>
      <c r="BQ2223" s="1" t="s">
        <v>7638</v>
      </c>
      <c r="BR2223" s="1" t="s">
        <v>9549</v>
      </c>
      <c r="BS2223" s="1" t="s">
        <v>28</v>
      </c>
      <c r="BT2223">
        <v>109</v>
      </c>
      <c r="BU2223" s="1" t="s">
        <v>7</v>
      </c>
      <c r="BV2223" s="1" t="s">
        <v>146</v>
      </c>
      <c r="BW2223">
        <v>160</v>
      </c>
      <c r="BX2223" s="1" t="s">
        <v>8496</v>
      </c>
      <c r="BY2223">
        <v>5290</v>
      </c>
      <c r="BZ2223">
        <v>846400</v>
      </c>
      <c r="CA2223">
        <v>0.25</v>
      </c>
      <c r="CB2223">
        <v>3967.5</v>
      </c>
      <c r="CC2223">
        <v>634800</v>
      </c>
      <c r="CD2223">
        <v>0.1</v>
      </c>
      <c r="CE2223">
        <v>63480</v>
      </c>
      <c r="CF2223">
        <v>0.1</v>
      </c>
      <c r="CG2223">
        <v>6348</v>
      </c>
      <c r="CH2223">
        <v>57132</v>
      </c>
      <c r="CI2223">
        <v>571320</v>
      </c>
      <c r="CJ2223">
        <v>628452</v>
      </c>
      <c r="CK2223">
        <v>3927.8249999999998</v>
      </c>
    </row>
    <row r="2224" spans="62:89" x14ac:dyDescent="0.25">
      <c r="BJ2224" s="1" t="s">
        <v>4568</v>
      </c>
      <c r="BK2224" s="1" t="s">
        <v>4569</v>
      </c>
      <c r="BL2224" s="1" t="str">
        <f>VLOOKUP(BK2224,INVENTARIOHABITTA[#All],8,FALSE)</f>
        <v xml:space="preserve">PREMIUM A </v>
      </c>
      <c r="BO2224" s="1" t="s">
        <v>5490</v>
      </c>
      <c r="BP2224" s="1" t="s">
        <v>9788</v>
      </c>
      <c r="BQ2224" s="1" t="s">
        <v>7638</v>
      </c>
      <c r="BR2224" s="1" t="s">
        <v>9549</v>
      </c>
      <c r="BS2224" s="1" t="s">
        <v>28</v>
      </c>
      <c r="BT2224">
        <v>110</v>
      </c>
      <c r="BU2224" s="1" t="s">
        <v>7</v>
      </c>
      <c r="BV2224" s="1" t="s">
        <v>146</v>
      </c>
      <c r="BW2224">
        <v>140</v>
      </c>
      <c r="BX2224" s="1" t="s">
        <v>8496</v>
      </c>
      <c r="BY2224">
        <v>5290</v>
      </c>
      <c r="BZ2224">
        <v>740600</v>
      </c>
      <c r="CA2224">
        <v>0.25</v>
      </c>
      <c r="CB2224">
        <v>3967.5</v>
      </c>
      <c r="CC2224">
        <v>555450</v>
      </c>
      <c r="CD2224">
        <v>0.1</v>
      </c>
      <c r="CE2224">
        <v>55545</v>
      </c>
      <c r="CF2224">
        <v>0.1</v>
      </c>
      <c r="CG2224">
        <v>5554.5</v>
      </c>
      <c r="CH2224">
        <v>49990.5</v>
      </c>
      <c r="CI2224">
        <v>499905</v>
      </c>
      <c r="CJ2224">
        <v>549895.5</v>
      </c>
      <c r="CK2224">
        <v>3927.8249999999998</v>
      </c>
    </row>
    <row r="2225" spans="62:89" x14ac:dyDescent="0.25">
      <c r="BJ2225" s="1" t="s">
        <v>4571</v>
      </c>
      <c r="BK2225" s="1" t="s">
        <v>4572</v>
      </c>
      <c r="BL2225" s="1" t="str">
        <f>VLOOKUP(BK2225,INVENTARIOHABITTA[#All],8,FALSE)</f>
        <v>PREMIUM A</v>
      </c>
      <c r="BO2225" s="1" t="s">
        <v>5492</v>
      </c>
      <c r="BP2225" s="1" t="s">
        <v>9789</v>
      </c>
      <c r="BQ2225" s="1" t="s">
        <v>7638</v>
      </c>
      <c r="BR2225" s="1" t="s">
        <v>9549</v>
      </c>
      <c r="BS2225" s="1" t="s">
        <v>28</v>
      </c>
      <c r="BT2225">
        <v>111</v>
      </c>
      <c r="BU2225" s="1" t="s">
        <v>7</v>
      </c>
      <c r="BV2225" s="1" t="s">
        <v>1961</v>
      </c>
      <c r="BW2225">
        <v>140</v>
      </c>
      <c r="BX2225" s="1" t="s">
        <v>30</v>
      </c>
      <c r="BY2225">
        <v>5400</v>
      </c>
      <c r="BZ2225">
        <v>756000</v>
      </c>
      <c r="CA2225">
        <v>0.27</v>
      </c>
      <c r="CB2225">
        <v>3942</v>
      </c>
      <c r="CC2225">
        <v>551880</v>
      </c>
      <c r="CD2225">
        <v>0.1</v>
      </c>
      <c r="CE2225">
        <v>55188</v>
      </c>
      <c r="CF2225">
        <v>0</v>
      </c>
      <c r="CG2225">
        <v>0</v>
      </c>
      <c r="CH2225">
        <v>55188</v>
      </c>
      <c r="CI2225">
        <v>496692</v>
      </c>
      <c r="CJ2225">
        <v>551880</v>
      </c>
      <c r="CK2225">
        <v>3942</v>
      </c>
    </row>
    <row r="2226" spans="62:89" x14ac:dyDescent="0.25">
      <c r="BJ2226" s="1" t="s">
        <v>4573</v>
      </c>
      <c r="BK2226" s="1" t="s">
        <v>4574</v>
      </c>
      <c r="BL2226" s="1" t="str">
        <f>VLOOKUP(BK2226,INVENTARIOHABITTA[#All],8,FALSE)</f>
        <v xml:space="preserve">ESTANDAR A </v>
      </c>
      <c r="BO2226" s="1" t="s">
        <v>5494</v>
      </c>
      <c r="BP2226" s="1" t="s">
        <v>9790</v>
      </c>
      <c r="BQ2226" s="1" t="s">
        <v>7638</v>
      </c>
      <c r="BR2226" s="1" t="s">
        <v>9549</v>
      </c>
      <c r="BS2226" s="1" t="s">
        <v>28</v>
      </c>
      <c r="BT2226">
        <v>112</v>
      </c>
      <c r="BU2226" s="1" t="s">
        <v>7</v>
      </c>
      <c r="BV2226" s="1" t="s">
        <v>1961</v>
      </c>
      <c r="BW2226">
        <v>140</v>
      </c>
      <c r="BX2226" s="1" t="s">
        <v>8496</v>
      </c>
      <c r="BY2226">
        <v>5040</v>
      </c>
      <c r="BZ2226">
        <v>705600</v>
      </c>
      <c r="CA2226">
        <v>0.23</v>
      </c>
      <c r="CB2226">
        <v>3880.8</v>
      </c>
      <c r="CC2226">
        <v>543312</v>
      </c>
      <c r="CD2226">
        <v>0.1</v>
      </c>
      <c r="CE2226">
        <v>54331.200000000004</v>
      </c>
      <c r="CF2226">
        <v>0.1</v>
      </c>
      <c r="CG2226">
        <v>5433.1200000000008</v>
      </c>
      <c r="CH2226">
        <v>48898.080000000002</v>
      </c>
      <c r="CI2226">
        <v>488980.8</v>
      </c>
      <c r="CJ2226">
        <v>537878.88</v>
      </c>
      <c r="CK2226">
        <v>3841.9920000000002</v>
      </c>
    </row>
    <row r="2227" spans="62:89" x14ac:dyDescent="0.25">
      <c r="BJ2227" s="1" t="s">
        <v>4575</v>
      </c>
      <c r="BK2227" s="1" t="s">
        <v>4576</v>
      </c>
      <c r="BL2227" s="1" t="str">
        <f>VLOOKUP(BK2227,INVENTARIOHABITTA[#All],8,FALSE)</f>
        <v xml:space="preserve">ESTANDAR A </v>
      </c>
      <c r="BO2227" s="1" t="s">
        <v>5496</v>
      </c>
      <c r="BP2227" s="1" t="s">
        <v>9791</v>
      </c>
      <c r="BQ2227" s="1" t="s">
        <v>7638</v>
      </c>
      <c r="BR2227" s="1" t="s">
        <v>9549</v>
      </c>
      <c r="BS2227" s="1" t="s">
        <v>28</v>
      </c>
      <c r="BT2227">
        <v>113</v>
      </c>
      <c r="BU2227" s="1" t="s">
        <v>7</v>
      </c>
      <c r="BV2227" s="1" t="s">
        <v>1961</v>
      </c>
      <c r="BW2227">
        <v>140</v>
      </c>
      <c r="BX2227" s="1" t="s">
        <v>8496</v>
      </c>
      <c r="BY2227">
        <v>5040</v>
      </c>
      <c r="BZ2227">
        <v>705600</v>
      </c>
      <c r="CA2227">
        <v>0.23</v>
      </c>
      <c r="CB2227">
        <v>3880.8</v>
      </c>
      <c r="CC2227">
        <v>543312</v>
      </c>
      <c r="CD2227">
        <v>0.1</v>
      </c>
      <c r="CE2227">
        <v>54331.200000000004</v>
      </c>
      <c r="CF2227">
        <v>0.1</v>
      </c>
      <c r="CG2227">
        <v>5433.1200000000008</v>
      </c>
      <c r="CH2227">
        <v>48898.080000000002</v>
      </c>
      <c r="CI2227">
        <v>488980.8</v>
      </c>
      <c r="CJ2227">
        <v>537878.88</v>
      </c>
      <c r="CK2227">
        <v>3841.9920000000002</v>
      </c>
    </row>
    <row r="2228" spans="62:89" x14ac:dyDescent="0.25">
      <c r="BJ2228" s="1" t="s">
        <v>4577</v>
      </c>
      <c r="BK2228" s="1" t="s">
        <v>4578</v>
      </c>
      <c r="BL2228" s="1" t="str">
        <f>VLOOKUP(BK2228,INVENTARIOHABITTA[#All],8,FALSE)</f>
        <v xml:space="preserve">ESTANDAR A </v>
      </c>
      <c r="BO2228" s="1" t="s">
        <v>5498</v>
      </c>
      <c r="BP2228" s="1" t="s">
        <v>9792</v>
      </c>
      <c r="BQ2228" s="1" t="s">
        <v>7638</v>
      </c>
      <c r="BR2228" s="1" t="s">
        <v>9549</v>
      </c>
      <c r="BS2228" s="1" t="s">
        <v>28</v>
      </c>
      <c r="BT2228">
        <v>114</v>
      </c>
      <c r="BU2228" s="1" t="s">
        <v>7</v>
      </c>
      <c r="BV2228" s="1" t="s">
        <v>1961</v>
      </c>
      <c r="BW2228">
        <v>140</v>
      </c>
      <c r="BX2228" s="1" t="s">
        <v>8496</v>
      </c>
      <c r="BY2228">
        <v>5040</v>
      </c>
      <c r="BZ2228">
        <v>705600</v>
      </c>
      <c r="CA2228">
        <v>0.23</v>
      </c>
      <c r="CB2228">
        <v>3880.8</v>
      </c>
      <c r="CC2228">
        <v>543312</v>
      </c>
      <c r="CD2228">
        <v>0.1</v>
      </c>
      <c r="CE2228">
        <v>54331.200000000004</v>
      </c>
      <c r="CF2228">
        <v>0.1</v>
      </c>
      <c r="CG2228">
        <v>5433.1200000000008</v>
      </c>
      <c r="CH2228">
        <v>48898.080000000002</v>
      </c>
      <c r="CI2228">
        <v>488980.8</v>
      </c>
      <c r="CJ2228">
        <v>537878.88</v>
      </c>
      <c r="CK2228">
        <v>3841.9920000000002</v>
      </c>
    </row>
    <row r="2229" spans="62:89" x14ac:dyDescent="0.25">
      <c r="BJ2229" s="1" t="s">
        <v>4579</v>
      </c>
      <c r="BK2229" s="1" t="s">
        <v>4580</v>
      </c>
      <c r="BL2229" s="1" t="str">
        <f>VLOOKUP(BK2229,INVENTARIOHABITTA[#All],8,FALSE)</f>
        <v xml:space="preserve">ESTANDAR A </v>
      </c>
      <c r="BO2229" s="1" t="s">
        <v>5500</v>
      </c>
      <c r="BP2229" s="1" t="s">
        <v>9793</v>
      </c>
      <c r="BQ2229" s="1" t="s">
        <v>7638</v>
      </c>
      <c r="BR2229" s="1" t="s">
        <v>9549</v>
      </c>
      <c r="BS2229" s="1" t="s">
        <v>28</v>
      </c>
      <c r="BT2229">
        <v>115</v>
      </c>
      <c r="BU2229" s="1" t="s">
        <v>7</v>
      </c>
      <c r="BV2229" s="1" t="s">
        <v>1961</v>
      </c>
      <c r="BW2229">
        <v>140</v>
      </c>
      <c r="BX2229" s="1" t="s">
        <v>30</v>
      </c>
      <c r="BY2229">
        <v>5400</v>
      </c>
      <c r="BZ2229">
        <v>756000</v>
      </c>
      <c r="CA2229">
        <v>0.2</v>
      </c>
      <c r="CB2229">
        <v>4320</v>
      </c>
      <c r="CC2229">
        <v>604800</v>
      </c>
      <c r="CD2229">
        <v>0.1</v>
      </c>
      <c r="CE2229">
        <v>60480</v>
      </c>
      <c r="CF2229">
        <v>0.1</v>
      </c>
      <c r="CG2229">
        <v>6048</v>
      </c>
      <c r="CH2229">
        <v>54432</v>
      </c>
      <c r="CI2229">
        <v>544320</v>
      </c>
      <c r="CJ2229">
        <v>598752</v>
      </c>
      <c r="CK2229">
        <v>4276.8</v>
      </c>
    </row>
    <row r="2230" spans="62:89" x14ac:dyDescent="0.25">
      <c r="BJ2230" s="1" t="s">
        <v>4581</v>
      </c>
      <c r="BK2230" s="1" t="s">
        <v>4582</v>
      </c>
      <c r="BL2230" s="1" t="str">
        <f>VLOOKUP(BK2230,INVENTARIOHABITTA[#All],8,FALSE)</f>
        <v xml:space="preserve">ESTANDAR A </v>
      </c>
      <c r="BO2230" s="1" t="s">
        <v>5502</v>
      </c>
      <c r="BP2230" s="1" t="s">
        <v>9794</v>
      </c>
      <c r="BQ2230" s="1" t="s">
        <v>7638</v>
      </c>
      <c r="BR2230" s="1" t="s">
        <v>9549</v>
      </c>
      <c r="BS2230" s="1" t="s">
        <v>28</v>
      </c>
      <c r="BT2230">
        <v>116</v>
      </c>
      <c r="BU2230" s="1" t="s">
        <v>7</v>
      </c>
      <c r="BV2230" s="1" t="s">
        <v>1961</v>
      </c>
      <c r="BW2230">
        <v>140</v>
      </c>
      <c r="BX2230" s="1" t="s">
        <v>8496</v>
      </c>
      <c r="BY2230">
        <v>5040</v>
      </c>
      <c r="BZ2230">
        <v>705600</v>
      </c>
      <c r="CA2230">
        <v>0.23</v>
      </c>
      <c r="CB2230">
        <v>3880.8</v>
      </c>
      <c r="CC2230">
        <v>543312</v>
      </c>
      <c r="CD2230">
        <v>0.1</v>
      </c>
      <c r="CE2230">
        <v>54331.200000000004</v>
      </c>
      <c r="CF2230">
        <v>0.1</v>
      </c>
      <c r="CG2230">
        <v>5433.1200000000008</v>
      </c>
      <c r="CH2230">
        <v>48898.080000000002</v>
      </c>
      <c r="CI2230">
        <v>488980.8</v>
      </c>
      <c r="CJ2230">
        <v>537878.88</v>
      </c>
      <c r="CK2230">
        <v>3841.9920000000002</v>
      </c>
    </row>
    <row r="2231" spans="62:89" x14ac:dyDescent="0.25">
      <c r="BJ2231" s="1" t="s">
        <v>4583</v>
      </c>
      <c r="BK2231" s="1" t="s">
        <v>4584</v>
      </c>
      <c r="BL2231" s="1" t="str">
        <f>VLOOKUP(BK2231,INVENTARIOHABITTA[#All],8,FALSE)</f>
        <v xml:space="preserve">ESTANDAR A </v>
      </c>
      <c r="BO2231" s="1" t="s">
        <v>5504</v>
      </c>
      <c r="BP2231" s="1" t="s">
        <v>9795</v>
      </c>
      <c r="BQ2231" s="1" t="s">
        <v>7638</v>
      </c>
      <c r="BR2231" s="1" t="s">
        <v>9549</v>
      </c>
      <c r="BS2231" s="1" t="s">
        <v>28</v>
      </c>
      <c r="BT2231">
        <v>117</v>
      </c>
      <c r="BU2231" s="1" t="s">
        <v>7</v>
      </c>
      <c r="BV2231" s="1" t="s">
        <v>146</v>
      </c>
      <c r="BW2231">
        <v>140</v>
      </c>
      <c r="BX2231" s="1" t="s">
        <v>8496</v>
      </c>
      <c r="BY2231">
        <v>5290</v>
      </c>
      <c r="BZ2231">
        <v>740600</v>
      </c>
      <c r="CA2231">
        <v>0.25</v>
      </c>
      <c r="CB2231">
        <v>3967.5</v>
      </c>
      <c r="CC2231">
        <v>555450</v>
      </c>
      <c r="CD2231">
        <v>0.1</v>
      </c>
      <c r="CE2231">
        <v>55545</v>
      </c>
      <c r="CF2231">
        <v>0.1</v>
      </c>
      <c r="CG2231">
        <v>5554.5</v>
      </c>
      <c r="CH2231">
        <v>49990.5</v>
      </c>
      <c r="CI2231">
        <v>499904.5</v>
      </c>
      <c r="CJ2231">
        <v>549895</v>
      </c>
      <c r="CK2231">
        <v>3927.8214285714284</v>
      </c>
    </row>
    <row r="2232" spans="62:89" x14ac:dyDescent="0.25">
      <c r="BJ2232" s="1" t="s">
        <v>4585</v>
      </c>
      <c r="BK2232" s="1" t="s">
        <v>4586</v>
      </c>
      <c r="BL2232" s="1" t="str">
        <f>VLOOKUP(BK2232,INVENTARIOHABITTA[#All],8,FALSE)</f>
        <v xml:space="preserve">ESTANDAR A </v>
      </c>
      <c r="BO2232" s="1" t="s">
        <v>5506</v>
      </c>
      <c r="BP2232" s="1" t="s">
        <v>9796</v>
      </c>
      <c r="BQ2232" s="1" t="s">
        <v>7638</v>
      </c>
      <c r="BR2232" s="1" t="s">
        <v>9549</v>
      </c>
      <c r="BS2232" s="1" t="s">
        <v>29</v>
      </c>
      <c r="BT2232">
        <v>1</v>
      </c>
      <c r="BU2232" s="1" t="s">
        <v>7</v>
      </c>
      <c r="BV2232" s="1" t="s">
        <v>146</v>
      </c>
      <c r="BW2232">
        <v>180</v>
      </c>
      <c r="BX2232" s="1" t="s">
        <v>30</v>
      </c>
      <c r="BY2232">
        <v>5700</v>
      </c>
      <c r="BZ2232">
        <v>1026000</v>
      </c>
      <c r="CA2232">
        <v>0.25</v>
      </c>
      <c r="CB2232">
        <v>4275</v>
      </c>
      <c r="CC2232">
        <v>769500</v>
      </c>
      <c r="CD2232">
        <v>0.22442495126705653</v>
      </c>
      <c r="CE2232">
        <v>172695</v>
      </c>
      <c r="CF2232">
        <v>0.1</v>
      </c>
      <c r="CG2232">
        <v>7695</v>
      </c>
      <c r="CH2232">
        <v>165000</v>
      </c>
      <c r="CI2232">
        <v>596805</v>
      </c>
      <c r="CJ2232">
        <v>761805</v>
      </c>
      <c r="CK2232">
        <v>4232.25</v>
      </c>
    </row>
    <row r="2233" spans="62:89" x14ac:dyDescent="0.25">
      <c r="BJ2233" s="1" t="s">
        <v>4587</v>
      </c>
      <c r="BK2233" s="1" t="s">
        <v>4588</v>
      </c>
      <c r="BL2233" s="1" t="str">
        <f>VLOOKUP(BK2233,INVENTARIOHABITTA[#All],8,FALSE)</f>
        <v xml:space="preserve">ESTANDAR A </v>
      </c>
      <c r="BO2233" s="1" t="s">
        <v>5508</v>
      </c>
      <c r="BP2233" s="1" t="s">
        <v>9797</v>
      </c>
      <c r="BQ2233" s="1" t="s">
        <v>7638</v>
      </c>
      <c r="BR2233" s="1" t="s">
        <v>9549</v>
      </c>
      <c r="BS2233" s="1" t="s">
        <v>29</v>
      </c>
      <c r="BT2233">
        <v>2</v>
      </c>
      <c r="BU2233" s="1" t="s">
        <v>7</v>
      </c>
      <c r="BV2233" s="1" t="s">
        <v>1961</v>
      </c>
      <c r="BW2233">
        <v>180</v>
      </c>
      <c r="BX2233" s="1" t="s">
        <v>8496</v>
      </c>
      <c r="BY2233">
        <v>5040</v>
      </c>
      <c r="BZ2233">
        <v>907200</v>
      </c>
      <c r="CA2233">
        <v>0.25</v>
      </c>
      <c r="CB2233">
        <v>3780</v>
      </c>
      <c r="CC2233">
        <v>680400</v>
      </c>
      <c r="CD2233">
        <v>0.1</v>
      </c>
      <c r="CE2233">
        <v>68040</v>
      </c>
      <c r="CF2233">
        <v>0.1</v>
      </c>
      <c r="CG2233">
        <v>6804</v>
      </c>
      <c r="CH2233">
        <v>61236</v>
      </c>
      <c r="CI2233">
        <v>612360</v>
      </c>
      <c r="CJ2233">
        <v>673596</v>
      </c>
      <c r="CK2233">
        <v>3742.2</v>
      </c>
    </row>
    <row r="2234" spans="62:89" x14ac:dyDescent="0.25">
      <c r="BJ2234" s="1" t="s">
        <v>4589</v>
      </c>
      <c r="BK2234" s="1" t="s">
        <v>4590</v>
      </c>
      <c r="BL2234" s="1" t="str">
        <f>VLOOKUP(BK2234,INVENTARIOHABITTA[#All],8,FALSE)</f>
        <v xml:space="preserve">ESTANDAR A </v>
      </c>
      <c r="BO2234" s="1" t="s">
        <v>5510</v>
      </c>
      <c r="BP2234" s="1" t="s">
        <v>9798</v>
      </c>
      <c r="BQ2234" s="1" t="s">
        <v>7638</v>
      </c>
      <c r="BR2234" s="1" t="s">
        <v>9549</v>
      </c>
      <c r="BS2234" s="1" t="s">
        <v>29</v>
      </c>
      <c r="BT2234">
        <v>3</v>
      </c>
      <c r="BU2234" s="1" t="s">
        <v>7</v>
      </c>
      <c r="BV2234" s="1" t="s">
        <v>1961</v>
      </c>
      <c r="BW2234">
        <v>180</v>
      </c>
      <c r="BX2234" s="1" t="s">
        <v>8496</v>
      </c>
      <c r="BY2234">
        <v>5040</v>
      </c>
      <c r="BZ2234">
        <v>907200</v>
      </c>
      <c r="CA2234">
        <v>0.25</v>
      </c>
      <c r="CB2234">
        <v>3780</v>
      </c>
      <c r="CC2234">
        <v>680400</v>
      </c>
      <c r="CD2234">
        <v>0.1</v>
      </c>
      <c r="CE2234">
        <v>68040</v>
      </c>
      <c r="CF2234">
        <v>0.1</v>
      </c>
      <c r="CG2234">
        <v>6804</v>
      </c>
      <c r="CH2234">
        <v>61236</v>
      </c>
      <c r="CI2234">
        <v>612360</v>
      </c>
      <c r="CJ2234">
        <v>673596</v>
      </c>
      <c r="CK2234">
        <v>3742.2</v>
      </c>
    </row>
    <row r="2235" spans="62:89" x14ac:dyDescent="0.25">
      <c r="BJ2235" s="1" t="s">
        <v>4591</v>
      </c>
      <c r="BK2235" s="1" t="s">
        <v>4592</v>
      </c>
      <c r="BL2235" s="1" t="str">
        <f>VLOOKUP(BK2235,INVENTARIOHABITTA[#All],8,FALSE)</f>
        <v xml:space="preserve">ESTANDAR A </v>
      </c>
      <c r="BO2235" s="1" t="s">
        <v>5512</v>
      </c>
      <c r="BP2235" s="1" t="s">
        <v>9799</v>
      </c>
      <c r="BQ2235" s="1" t="s">
        <v>7638</v>
      </c>
      <c r="BR2235" s="1" t="s">
        <v>9549</v>
      </c>
      <c r="BS2235" s="1" t="s">
        <v>29</v>
      </c>
      <c r="BT2235">
        <v>4</v>
      </c>
      <c r="BU2235" s="1" t="s">
        <v>7</v>
      </c>
      <c r="BV2235" s="1" t="s">
        <v>1961</v>
      </c>
      <c r="BW2235">
        <v>180</v>
      </c>
      <c r="BX2235" s="1" t="s">
        <v>8496</v>
      </c>
      <c r="BY2235">
        <v>5040</v>
      </c>
      <c r="BZ2235">
        <v>907200</v>
      </c>
      <c r="CA2235">
        <v>0.25</v>
      </c>
      <c r="CB2235">
        <v>3780</v>
      </c>
      <c r="CC2235">
        <v>680400</v>
      </c>
      <c r="CD2235">
        <v>0.1</v>
      </c>
      <c r="CE2235">
        <v>68040</v>
      </c>
      <c r="CF2235">
        <v>0</v>
      </c>
      <c r="CG2235">
        <v>0</v>
      </c>
      <c r="CH2235">
        <v>68040</v>
      </c>
      <c r="CI2235">
        <v>612360</v>
      </c>
      <c r="CJ2235">
        <v>680400</v>
      </c>
      <c r="CK2235">
        <v>3780</v>
      </c>
    </row>
    <row r="2236" spans="62:89" x14ac:dyDescent="0.25">
      <c r="BJ2236" s="1" t="s">
        <v>4593</v>
      </c>
      <c r="BK2236" s="1" t="s">
        <v>4594</v>
      </c>
      <c r="BL2236" s="1" t="str">
        <f>VLOOKUP(BK2236,INVENTARIOHABITTA[#All],8,FALSE)</f>
        <v>PREMIUM A</v>
      </c>
      <c r="BO2236" s="1" t="s">
        <v>5514</v>
      </c>
      <c r="BP2236" s="1" t="s">
        <v>9800</v>
      </c>
      <c r="BQ2236" s="1" t="s">
        <v>7638</v>
      </c>
      <c r="BR2236" s="1" t="s">
        <v>9549</v>
      </c>
      <c r="BS2236" s="1" t="s">
        <v>29</v>
      </c>
      <c r="BT2236">
        <v>5</v>
      </c>
      <c r="BU2236" s="1" t="s">
        <v>7</v>
      </c>
      <c r="BV2236" s="1" t="s">
        <v>1961</v>
      </c>
      <c r="BW2236">
        <v>180</v>
      </c>
      <c r="BX2236" s="1" t="s">
        <v>8496</v>
      </c>
      <c r="BY2236">
        <v>5040</v>
      </c>
      <c r="BZ2236">
        <v>907200</v>
      </c>
      <c r="CA2236">
        <v>0.25</v>
      </c>
      <c r="CB2236">
        <v>3780</v>
      </c>
      <c r="CC2236">
        <v>680400</v>
      </c>
      <c r="CD2236">
        <v>0.1</v>
      </c>
      <c r="CE2236">
        <v>68040</v>
      </c>
      <c r="CF2236">
        <v>0.1</v>
      </c>
      <c r="CG2236">
        <v>6804</v>
      </c>
      <c r="CH2236">
        <v>61236</v>
      </c>
      <c r="CI2236">
        <v>612360</v>
      </c>
      <c r="CJ2236">
        <v>673596</v>
      </c>
      <c r="CK2236">
        <v>3742.2</v>
      </c>
    </row>
    <row r="2237" spans="62:89" x14ac:dyDescent="0.25">
      <c r="BJ2237" s="1" t="s">
        <v>4595</v>
      </c>
      <c r="BK2237" s="1" t="s">
        <v>4596</v>
      </c>
      <c r="BL2237" s="1" t="str">
        <f>VLOOKUP(BK2237,INVENTARIOHABITTA[#All],8,FALSE)</f>
        <v>PREMIUM A</v>
      </c>
      <c r="BO2237" s="1" t="s">
        <v>5516</v>
      </c>
      <c r="BP2237" s="1" t="s">
        <v>9801</v>
      </c>
      <c r="BQ2237" s="1" t="s">
        <v>7638</v>
      </c>
      <c r="BR2237" s="1" t="s">
        <v>9549</v>
      </c>
      <c r="BS2237" s="1" t="s">
        <v>29</v>
      </c>
      <c r="BT2237">
        <v>6</v>
      </c>
      <c r="BU2237" s="1" t="s">
        <v>7</v>
      </c>
      <c r="BV2237" s="1" t="s">
        <v>1961</v>
      </c>
      <c r="BW2237">
        <v>180</v>
      </c>
      <c r="BX2237" s="1" t="s">
        <v>30</v>
      </c>
      <c r="BY2237">
        <v>5400</v>
      </c>
      <c r="BZ2237">
        <v>972000</v>
      </c>
      <c r="CA2237">
        <v>0.25</v>
      </c>
      <c r="CB2237">
        <v>4050</v>
      </c>
      <c r="CC2237">
        <v>729000</v>
      </c>
      <c r="CD2237">
        <v>0.1</v>
      </c>
      <c r="CE2237">
        <v>72900</v>
      </c>
      <c r="CF2237">
        <v>0.1</v>
      </c>
      <c r="CG2237">
        <v>7290</v>
      </c>
      <c r="CH2237">
        <v>65610</v>
      </c>
      <c r="CI2237">
        <v>656100</v>
      </c>
      <c r="CJ2237">
        <v>721710</v>
      </c>
      <c r="CK2237">
        <v>4009.5</v>
      </c>
    </row>
    <row r="2238" spans="62:89" x14ac:dyDescent="0.25">
      <c r="BJ2238" s="1" t="s">
        <v>4597</v>
      </c>
      <c r="BK2238" s="1" t="s">
        <v>4598</v>
      </c>
      <c r="BL2238" s="1" t="str">
        <f>VLOOKUP(BK2238,INVENTARIOHABITTA[#All],8,FALSE)</f>
        <v xml:space="preserve">ESTANDAR A </v>
      </c>
      <c r="BO2238" s="1" t="s">
        <v>5518</v>
      </c>
      <c r="BP2238" s="1" t="s">
        <v>9802</v>
      </c>
      <c r="BQ2238" s="1" t="s">
        <v>7638</v>
      </c>
      <c r="BR2238" s="1" t="s">
        <v>9549</v>
      </c>
      <c r="BS2238" s="1" t="s">
        <v>29</v>
      </c>
      <c r="BT2238">
        <v>7</v>
      </c>
      <c r="BU2238" s="1" t="s">
        <v>7</v>
      </c>
      <c r="BV2238" s="1" t="s">
        <v>1961</v>
      </c>
      <c r="BW2238">
        <v>180</v>
      </c>
      <c r="BX2238" s="1" t="s">
        <v>30</v>
      </c>
      <c r="BY2238">
        <v>5400</v>
      </c>
      <c r="BZ2238">
        <v>972000</v>
      </c>
      <c r="CA2238">
        <v>0.25</v>
      </c>
      <c r="CB2238">
        <v>4050</v>
      </c>
      <c r="CC2238">
        <v>729000</v>
      </c>
      <c r="CD2238">
        <v>0.1</v>
      </c>
      <c r="CE2238">
        <v>72900</v>
      </c>
      <c r="CF2238">
        <v>0.1</v>
      </c>
      <c r="CG2238">
        <v>7290</v>
      </c>
      <c r="CH2238">
        <v>65610</v>
      </c>
      <c r="CI2238">
        <v>656100</v>
      </c>
      <c r="CJ2238">
        <v>721710</v>
      </c>
      <c r="CK2238">
        <v>4009.5</v>
      </c>
    </row>
    <row r="2239" spans="62:89" x14ac:dyDescent="0.25">
      <c r="BJ2239" s="1" t="s">
        <v>4599</v>
      </c>
      <c r="BK2239" s="1" t="s">
        <v>4600</v>
      </c>
      <c r="BL2239" s="1" t="str">
        <f>VLOOKUP(BK2239,INVENTARIOHABITTA[#All],8,FALSE)</f>
        <v xml:space="preserve">ESTANDAR A </v>
      </c>
      <c r="BO2239" s="1" t="s">
        <v>5520</v>
      </c>
      <c r="BP2239" s="1" t="s">
        <v>9803</v>
      </c>
      <c r="BQ2239" s="1" t="s">
        <v>7638</v>
      </c>
      <c r="BR2239" s="1" t="s">
        <v>9549</v>
      </c>
      <c r="BS2239" s="1" t="s">
        <v>29</v>
      </c>
      <c r="BT2239">
        <v>8</v>
      </c>
      <c r="BU2239" s="1" t="s">
        <v>7</v>
      </c>
      <c r="BV2239" s="1" t="s">
        <v>146</v>
      </c>
      <c r="BW2239">
        <v>180</v>
      </c>
      <c r="BX2239" s="1" t="s">
        <v>8496</v>
      </c>
      <c r="BY2239">
        <v>5290</v>
      </c>
      <c r="BZ2239">
        <v>952200</v>
      </c>
      <c r="CA2239">
        <v>0.23</v>
      </c>
      <c r="CB2239">
        <v>4073.3</v>
      </c>
      <c r="CC2239">
        <v>733194</v>
      </c>
      <c r="CD2239">
        <v>0.1</v>
      </c>
      <c r="CE2239">
        <v>73319.400000000009</v>
      </c>
      <c r="CF2239">
        <v>0.1</v>
      </c>
      <c r="CG2239">
        <v>7331.9400000000014</v>
      </c>
      <c r="CH2239">
        <v>65987.460000000006</v>
      </c>
      <c r="CI2239">
        <v>659874.6</v>
      </c>
      <c r="CJ2239">
        <v>725862.05999999994</v>
      </c>
      <c r="CK2239">
        <v>4032.5669999999996</v>
      </c>
    </row>
    <row r="2240" spans="62:89" x14ac:dyDescent="0.25">
      <c r="BJ2240" s="1" t="s">
        <v>4601</v>
      </c>
      <c r="BK2240" s="1" t="s">
        <v>4602</v>
      </c>
      <c r="BL2240" s="1" t="str">
        <f>VLOOKUP(BK2240,INVENTARIOHABITTA[#All],8,FALSE)</f>
        <v xml:space="preserve">ESTANDAR A </v>
      </c>
      <c r="BO2240" s="1" t="s">
        <v>5522</v>
      </c>
      <c r="BP2240" s="1" t="s">
        <v>9804</v>
      </c>
      <c r="BQ2240" s="1" t="s">
        <v>7638</v>
      </c>
      <c r="BR2240" s="1" t="s">
        <v>9549</v>
      </c>
      <c r="BS2240" s="1" t="s">
        <v>29</v>
      </c>
      <c r="BT2240">
        <v>9</v>
      </c>
      <c r="BU2240" s="1" t="s">
        <v>7</v>
      </c>
      <c r="BV2240" s="1" t="s">
        <v>146</v>
      </c>
      <c r="BW2240">
        <v>180</v>
      </c>
      <c r="BX2240" s="1" t="s">
        <v>8496</v>
      </c>
      <c r="BY2240">
        <v>5290</v>
      </c>
      <c r="BZ2240">
        <v>952200</v>
      </c>
      <c r="CA2240">
        <v>0.23</v>
      </c>
      <c r="CB2240">
        <v>4073.3</v>
      </c>
      <c r="CC2240">
        <v>733194</v>
      </c>
      <c r="CD2240">
        <v>0.1</v>
      </c>
      <c r="CE2240">
        <v>73319.400000000009</v>
      </c>
      <c r="CF2240">
        <v>0.19</v>
      </c>
      <c r="CG2240">
        <v>13930.686000000002</v>
      </c>
      <c r="CH2240">
        <v>59388.714000000007</v>
      </c>
      <c r="CI2240">
        <v>659874.6</v>
      </c>
      <c r="CJ2240">
        <v>719263.31400000001</v>
      </c>
      <c r="CK2240">
        <v>3995.9072999999999</v>
      </c>
    </row>
    <row r="2241" spans="62:89" x14ac:dyDescent="0.25">
      <c r="BJ2241" s="1" t="s">
        <v>4603</v>
      </c>
      <c r="BK2241" s="1" t="s">
        <v>4604</v>
      </c>
      <c r="BL2241" s="1" t="str">
        <f>VLOOKUP(BK2241,INVENTARIOHABITTA[#All],8,FALSE)</f>
        <v xml:space="preserve">ESTANDAR A </v>
      </c>
      <c r="BO2241" s="1" t="s">
        <v>5524</v>
      </c>
      <c r="BP2241" s="1" t="s">
        <v>9805</v>
      </c>
      <c r="BQ2241" s="1" t="s">
        <v>7638</v>
      </c>
      <c r="BR2241" s="1" t="s">
        <v>9549</v>
      </c>
      <c r="BS2241" s="1" t="s">
        <v>29</v>
      </c>
      <c r="BT2241">
        <v>10</v>
      </c>
      <c r="BU2241" s="1" t="s">
        <v>7</v>
      </c>
      <c r="BV2241" s="1" t="s">
        <v>1961</v>
      </c>
      <c r="BW2241">
        <v>160</v>
      </c>
      <c r="BX2241" s="1" t="s">
        <v>8496</v>
      </c>
      <c r="BY2241">
        <v>5040</v>
      </c>
      <c r="BZ2241">
        <v>806400</v>
      </c>
      <c r="CA2241">
        <v>0.25</v>
      </c>
      <c r="CB2241">
        <v>3780</v>
      </c>
      <c r="CC2241">
        <v>604800</v>
      </c>
      <c r="CD2241">
        <v>0.1</v>
      </c>
      <c r="CE2241">
        <v>60480</v>
      </c>
      <c r="CF2241">
        <v>0.15</v>
      </c>
      <c r="CG2241">
        <v>9072</v>
      </c>
      <c r="CH2241">
        <v>51408</v>
      </c>
      <c r="CI2241">
        <v>544320</v>
      </c>
      <c r="CJ2241">
        <v>595728</v>
      </c>
      <c r="CK2241">
        <v>3723.3</v>
      </c>
    </row>
    <row r="2242" spans="62:89" x14ac:dyDescent="0.25">
      <c r="BJ2242" s="1" t="s">
        <v>4605</v>
      </c>
      <c r="BK2242" s="1" t="s">
        <v>4606</v>
      </c>
      <c r="BL2242" s="1" t="str">
        <f>VLOOKUP(BK2242,INVENTARIOHABITTA[#All],8,FALSE)</f>
        <v xml:space="preserve">ESTANDAR A </v>
      </c>
      <c r="BO2242" s="1" t="s">
        <v>5526</v>
      </c>
      <c r="BP2242" s="1" t="s">
        <v>9806</v>
      </c>
      <c r="BQ2242" s="1" t="s">
        <v>7638</v>
      </c>
      <c r="BR2242" s="1" t="s">
        <v>9549</v>
      </c>
      <c r="BS2242" s="1" t="s">
        <v>29</v>
      </c>
      <c r="BT2242">
        <v>11</v>
      </c>
      <c r="BU2242" s="1" t="s">
        <v>7</v>
      </c>
      <c r="BV2242" s="1" t="s">
        <v>1961</v>
      </c>
      <c r="BW2242">
        <v>160</v>
      </c>
      <c r="BX2242" s="1" t="s">
        <v>8496</v>
      </c>
      <c r="BY2242">
        <v>5040</v>
      </c>
      <c r="BZ2242">
        <v>806400</v>
      </c>
      <c r="CA2242">
        <v>0.23</v>
      </c>
      <c r="CB2242">
        <v>3880.8</v>
      </c>
      <c r="CC2242">
        <v>620928</v>
      </c>
      <c r="CD2242">
        <v>0.1</v>
      </c>
      <c r="CE2242">
        <v>62092.800000000003</v>
      </c>
      <c r="CF2242">
        <v>0.19</v>
      </c>
      <c r="CG2242">
        <v>11797.632000000001</v>
      </c>
      <c r="CH2242">
        <v>50295.168000000005</v>
      </c>
      <c r="CI2242">
        <v>558835.19999999995</v>
      </c>
      <c r="CJ2242">
        <v>609130.36800000002</v>
      </c>
      <c r="CK2242">
        <v>3807.0648000000001</v>
      </c>
    </row>
    <row r="2243" spans="62:89" x14ac:dyDescent="0.25">
      <c r="BJ2243" s="1" t="s">
        <v>4607</v>
      </c>
      <c r="BK2243" s="1" t="s">
        <v>4608</v>
      </c>
      <c r="BL2243" s="1" t="str">
        <f>VLOOKUP(BK2243,INVENTARIOHABITTA[#All],8,FALSE)</f>
        <v xml:space="preserve">ESTANDAR A </v>
      </c>
      <c r="BO2243" s="1" t="s">
        <v>5528</v>
      </c>
      <c r="BP2243" s="1" t="s">
        <v>9807</v>
      </c>
      <c r="BQ2243" s="1" t="s">
        <v>7638</v>
      </c>
      <c r="BR2243" s="1" t="s">
        <v>9549</v>
      </c>
      <c r="BS2243" s="1" t="s">
        <v>29</v>
      </c>
      <c r="BT2243">
        <v>12</v>
      </c>
      <c r="BU2243" s="1" t="s">
        <v>7</v>
      </c>
      <c r="BV2243" s="1" t="s">
        <v>1961</v>
      </c>
      <c r="BW2243">
        <v>160</v>
      </c>
      <c r="BX2243" s="1" t="s">
        <v>46</v>
      </c>
      <c r="BY2243">
        <v>6060</v>
      </c>
      <c r="BZ2243">
        <v>969600</v>
      </c>
      <c r="CA2243">
        <v>0.23</v>
      </c>
      <c r="CB2243">
        <v>4666.2</v>
      </c>
      <c r="CC2243">
        <v>746592</v>
      </c>
      <c r="CD2243">
        <v>0.1</v>
      </c>
      <c r="CE2243">
        <v>74659.199999999997</v>
      </c>
      <c r="CF2243">
        <v>0.19</v>
      </c>
      <c r="CG2243">
        <v>11797.632000000001</v>
      </c>
      <c r="CH2243">
        <v>62861.567999999999</v>
      </c>
      <c r="CI2243">
        <v>671932.8</v>
      </c>
      <c r="CJ2243">
        <v>734794.36800000002</v>
      </c>
      <c r="CK2243">
        <v>4592.4647999999997</v>
      </c>
    </row>
    <row r="2244" spans="62:89" x14ac:dyDescent="0.25">
      <c r="BJ2244" s="1" t="s">
        <v>4609</v>
      </c>
      <c r="BK2244" s="1" t="s">
        <v>4610</v>
      </c>
      <c r="BL2244" s="1" t="str">
        <f>VLOOKUP(BK2244,INVENTARIOHABITTA[#All],8,FALSE)</f>
        <v xml:space="preserve">ESTANDAR A </v>
      </c>
      <c r="BP2244" s="1" t="s">
        <v>9807</v>
      </c>
      <c r="BQ2244" s="1" t="s">
        <v>7638</v>
      </c>
      <c r="BR2244" s="1" t="s">
        <v>9549</v>
      </c>
      <c r="BS2244" s="1" t="s">
        <v>29</v>
      </c>
      <c r="BT2244">
        <v>12</v>
      </c>
      <c r="BU2244" s="1" t="s">
        <v>7</v>
      </c>
      <c r="BV2244" s="1" t="s">
        <v>1961</v>
      </c>
      <c r="BW2244">
        <v>160</v>
      </c>
      <c r="BX2244" s="1" t="s">
        <v>8496</v>
      </c>
      <c r="BY2244">
        <v>5040</v>
      </c>
      <c r="BZ2244">
        <v>806400</v>
      </c>
      <c r="CA2244">
        <v>0.23</v>
      </c>
      <c r="CB2244">
        <v>3880.8</v>
      </c>
      <c r="CC2244">
        <v>620928</v>
      </c>
      <c r="CD2244">
        <v>0.1</v>
      </c>
      <c r="CE2244">
        <v>62092.800000000003</v>
      </c>
      <c r="CF2244">
        <v>0.19</v>
      </c>
      <c r="CG2244">
        <v>11797.632000000001</v>
      </c>
      <c r="CH2244">
        <v>50295.168000000005</v>
      </c>
      <c r="CI2244">
        <v>558835.19999999995</v>
      </c>
      <c r="CJ2244">
        <v>609130.36800000002</v>
      </c>
      <c r="CK2244">
        <v>3807.0648000000001</v>
      </c>
    </row>
    <row r="2245" spans="62:89" x14ac:dyDescent="0.25">
      <c r="BJ2245" s="1" t="s">
        <v>4611</v>
      </c>
      <c r="BK2245" s="1" t="s">
        <v>4612</v>
      </c>
      <c r="BL2245" s="1" t="str">
        <f>VLOOKUP(BK2245,INVENTARIOHABITTA[#All],8,FALSE)</f>
        <v>PREMIUM A</v>
      </c>
      <c r="BO2245" s="1" t="s">
        <v>5530</v>
      </c>
      <c r="BP2245" s="1" t="s">
        <v>9808</v>
      </c>
      <c r="BQ2245" s="1" t="s">
        <v>7638</v>
      </c>
      <c r="BR2245" s="1" t="s">
        <v>9549</v>
      </c>
      <c r="BS2245" s="1" t="s">
        <v>29</v>
      </c>
      <c r="BT2245">
        <v>13</v>
      </c>
      <c r="BU2245" s="1" t="s">
        <v>7</v>
      </c>
      <c r="BV2245" s="1" t="s">
        <v>1961</v>
      </c>
      <c r="BW2245">
        <v>160</v>
      </c>
      <c r="BX2245" s="1" t="s">
        <v>8496</v>
      </c>
      <c r="BY2245">
        <v>5040</v>
      </c>
      <c r="BZ2245">
        <v>806400</v>
      </c>
      <c r="CA2245">
        <v>0.23</v>
      </c>
      <c r="CB2245">
        <v>3880.8</v>
      </c>
      <c r="CC2245">
        <v>620928</v>
      </c>
      <c r="CD2245">
        <v>9.9998711605854468E-2</v>
      </c>
      <c r="CE2245">
        <v>62092</v>
      </c>
      <c r="CF2245">
        <v>0.15</v>
      </c>
      <c r="CG2245">
        <v>9313.92</v>
      </c>
      <c r="CH2245">
        <v>52778.080000000002</v>
      </c>
      <c r="CI2245">
        <v>558836</v>
      </c>
      <c r="CJ2245">
        <v>611614.07999999996</v>
      </c>
      <c r="CK2245">
        <v>3822.5879999999997</v>
      </c>
    </row>
    <row r="2246" spans="62:89" x14ac:dyDescent="0.25">
      <c r="BJ2246" s="1" t="s">
        <v>4613</v>
      </c>
      <c r="BK2246" s="1" t="s">
        <v>4614</v>
      </c>
      <c r="BL2246" s="1" t="str">
        <f>VLOOKUP(BK2246,INVENTARIOHABITTA[#All],8,FALSE)</f>
        <v>PREMIUM A</v>
      </c>
      <c r="BO2246" s="1" t="s">
        <v>5532</v>
      </c>
      <c r="BP2246" s="1" t="s">
        <v>9809</v>
      </c>
      <c r="BQ2246" s="1" t="s">
        <v>7638</v>
      </c>
      <c r="BR2246" s="1" t="s">
        <v>9549</v>
      </c>
      <c r="BS2246" s="1" t="s">
        <v>29</v>
      </c>
      <c r="BT2246">
        <v>14</v>
      </c>
      <c r="BU2246" s="1" t="s">
        <v>7</v>
      </c>
      <c r="BV2246" s="1" t="s">
        <v>1961</v>
      </c>
      <c r="BW2246">
        <v>160</v>
      </c>
      <c r="BX2246" s="1" t="s">
        <v>8496</v>
      </c>
      <c r="BY2246">
        <v>5040</v>
      </c>
      <c r="BZ2246">
        <v>806400</v>
      </c>
      <c r="CA2246">
        <v>0.25</v>
      </c>
      <c r="CB2246">
        <v>3780</v>
      </c>
      <c r="CC2246">
        <v>604800</v>
      </c>
      <c r="CD2246">
        <v>0.1</v>
      </c>
      <c r="CE2246">
        <v>60480</v>
      </c>
      <c r="CF2246">
        <v>0.15</v>
      </c>
      <c r="CG2246">
        <v>9072</v>
      </c>
      <c r="CH2246">
        <v>51408</v>
      </c>
      <c r="CI2246">
        <v>544320</v>
      </c>
      <c r="CJ2246">
        <v>595728</v>
      </c>
      <c r="CK2246">
        <v>3723.3</v>
      </c>
    </row>
    <row r="2247" spans="62:89" x14ac:dyDescent="0.25">
      <c r="BJ2247" s="1" t="s">
        <v>4615</v>
      </c>
      <c r="BK2247" s="1" t="s">
        <v>4616</v>
      </c>
      <c r="BL2247" s="1" t="str">
        <f>VLOOKUP(BK2247,INVENTARIOHABITTA[#All],8,FALSE)</f>
        <v xml:space="preserve">ESTANDAR A </v>
      </c>
      <c r="BO2247" s="1" t="s">
        <v>5534</v>
      </c>
      <c r="BP2247" s="1" t="s">
        <v>9810</v>
      </c>
      <c r="BQ2247" s="1" t="s">
        <v>7638</v>
      </c>
      <c r="BR2247" s="1" t="s">
        <v>9549</v>
      </c>
      <c r="BS2247" s="1" t="s">
        <v>29</v>
      </c>
      <c r="BT2247">
        <v>15</v>
      </c>
      <c r="BU2247" s="1" t="s">
        <v>7</v>
      </c>
      <c r="BV2247" s="1" t="s">
        <v>1961</v>
      </c>
      <c r="BW2247">
        <v>160</v>
      </c>
      <c r="BX2247" s="1" t="s">
        <v>8496</v>
      </c>
      <c r="BY2247">
        <v>5040</v>
      </c>
      <c r="BZ2247">
        <v>806400</v>
      </c>
      <c r="CA2247">
        <v>0.25</v>
      </c>
      <c r="CB2247">
        <v>3780</v>
      </c>
      <c r="CC2247">
        <v>604800</v>
      </c>
      <c r="CD2247">
        <v>0.1</v>
      </c>
      <c r="CE2247">
        <v>60480</v>
      </c>
      <c r="CF2247">
        <v>0.15</v>
      </c>
      <c r="CG2247">
        <v>9072</v>
      </c>
      <c r="CH2247">
        <v>51408</v>
      </c>
      <c r="CI2247">
        <v>544320</v>
      </c>
      <c r="CJ2247">
        <v>595728</v>
      </c>
      <c r="CK2247">
        <v>3723.3</v>
      </c>
    </row>
    <row r="2248" spans="62:89" x14ac:dyDescent="0.25">
      <c r="BJ2248" s="1" t="s">
        <v>4617</v>
      </c>
      <c r="BK2248" s="1" t="s">
        <v>4618</v>
      </c>
      <c r="BL2248" s="1" t="str">
        <f>VLOOKUP(BK2248,INVENTARIOHABITTA[#All],8,FALSE)</f>
        <v xml:space="preserve">ESTANDAR A </v>
      </c>
      <c r="BP2248" s="1" t="s">
        <v>9811</v>
      </c>
      <c r="BQ2248" s="1" t="s">
        <v>7638</v>
      </c>
      <c r="BR2248" s="1" t="s">
        <v>9549</v>
      </c>
      <c r="BS2248" s="1" t="s">
        <v>29</v>
      </c>
      <c r="BT2248">
        <v>16</v>
      </c>
      <c r="BU2248" s="1" t="s">
        <v>7</v>
      </c>
      <c r="BV2248" s="1" t="s">
        <v>1961</v>
      </c>
      <c r="BW2248">
        <v>180</v>
      </c>
      <c r="BX2248" s="1" t="s">
        <v>8496</v>
      </c>
      <c r="BY2248">
        <v>5040</v>
      </c>
      <c r="BZ2248">
        <v>907200</v>
      </c>
      <c r="CA2248">
        <v>0.25</v>
      </c>
      <c r="CB2248">
        <v>3780</v>
      </c>
      <c r="CC2248">
        <v>680400</v>
      </c>
      <c r="CD2248">
        <v>0.1</v>
      </c>
      <c r="CE2248">
        <v>68040</v>
      </c>
      <c r="CF2248">
        <v>0.1</v>
      </c>
      <c r="CG2248">
        <v>6804</v>
      </c>
      <c r="CH2248">
        <v>61236</v>
      </c>
      <c r="CI2248">
        <v>612360</v>
      </c>
      <c r="CJ2248">
        <v>673596</v>
      </c>
      <c r="CK2248">
        <v>3742.2</v>
      </c>
    </row>
    <row r="2249" spans="62:89" x14ac:dyDescent="0.25">
      <c r="BJ2249" s="1" t="s">
        <v>4619</v>
      </c>
      <c r="BK2249" s="1" t="s">
        <v>4620</v>
      </c>
      <c r="BL2249" s="1" t="str">
        <f>VLOOKUP(BK2249,INVENTARIOHABITTA[#All],8,FALSE)</f>
        <v xml:space="preserve">ESTANDAR A </v>
      </c>
      <c r="BO2249" s="1" t="s">
        <v>5536</v>
      </c>
      <c r="BP2249" s="1" t="s">
        <v>9812</v>
      </c>
      <c r="BQ2249" s="1" t="s">
        <v>7638</v>
      </c>
      <c r="BR2249" s="1" t="s">
        <v>7655</v>
      </c>
      <c r="BS2249" s="1" t="s">
        <v>18</v>
      </c>
      <c r="BT2249" t="s">
        <v>7667</v>
      </c>
      <c r="BU2249" s="1" t="s">
        <v>7</v>
      </c>
      <c r="BV2249" s="1" t="s">
        <v>260</v>
      </c>
      <c r="BW2249">
        <v>200</v>
      </c>
      <c r="BX2249" s="1" t="s">
        <v>8496</v>
      </c>
      <c r="BY2249">
        <v>3742.2</v>
      </c>
      <c r="BZ2249">
        <v>748440</v>
      </c>
      <c r="CA2249">
        <v>0</v>
      </c>
      <c r="CB2249">
        <v>3742.2</v>
      </c>
      <c r="CC2249">
        <v>748440</v>
      </c>
      <c r="CD2249">
        <v>0.18002244668911335</v>
      </c>
      <c r="CE2249">
        <v>134736</v>
      </c>
      <c r="CF2249">
        <v>0</v>
      </c>
      <c r="CG2249">
        <v>0</v>
      </c>
      <c r="CH2249">
        <v>134736</v>
      </c>
      <c r="CI2249">
        <v>613704</v>
      </c>
      <c r="CJ2249">
        <v>748440</v>
      </c>
      <c r="CK2249">
        <v>3742.2</v>
      </c>
    </row>
    <row r="2250" spans="62:89" x14ac:dyDescent="0.25">
      <c r="BJ2250" s="1" t="s">
        <v>4621</v>
      </c>
      <c r="BK2250" s="1" t="s">
        <v>4622</v>
      </c>
      <c r="BL2250" s="1" t="str">
        <f>VLOOKUP(BK2250,INVENTARIOHABITTA[#All],8,FALSE)</f>
        <v xml:space="preserve">ESTANDAR A </v>
      </c>
      <c r="BO2250" s="1" t="s">
        <v>5538</v>
      </c>
      <c r="BP2250" s="1" t="s">
        <v>9813</v>
      </c>
      <c r="BQ2250" s="1" t="s">
        <v>7638</v>
      </c>
      <c r="BR2250" s="1" t="s">
        <v>9549</v>
      </c>
      <c r="BS2250" s="1" t="s">
        <v>29</v>
      </c>
      <c r="BT2250">
        <v>17</v>
      </c>
      <c r="BU2250" s="1" t="s">
        <v>7</v>
      </c>
      <c r="BV2250" s="1" t="s">
        <v>146</v>
      </c>
      <c r="BW2250">
        <v>184.6</v>
      </c>
      <c r="BX2250" s="1" t="s">
        <v>46</v>
      </c>
      <c r="BY2250">
        <v>6510</v>
      </c>
      <c r="BZ2250">
        <v>1201746</v>
      </c>
      <c r="CA2250">
        <v>0.25</v>
      </c>
      <c r="CB2250">
        <v>4882.5</v>
      </c>
      <c r="CC2250">
        <v>901309.5</v>
      </c>
      <c r="CD2250">
        <v>0.1</v>
      </c>
      <c r="CE2250">
        <v>90130.950000000012</v>
      </c>
      <c r="CF2250">
        <v>0.1</v>
      </c>
      <c r="CG2250">
        <v>9013.0950000000012</v>
      </c>
      <c r="CH2250">
        <v>81117.85500000001</v>
      </c>
      <c r="CI2250">
        <v>811178.55</v>
      </c>
      <c r="CJ2250">
        <v>892296.40500000003</v>
      </c>
      <c r="CK2250">
        <v>4833.6750000000002</v>
      </c>
    </row>
    <row r="2251" spans="62:89" x14ac:dyDescent="0.25">
      <c r="BJ2251" s="1" t="s">
        <v>4623</v>
      </c>
      <c r="BK2251" s="1" t="s">
        <v>4624</v>
      </c>
      <c r="BL2251" s="1" t="str">
        <f>VLOOKUP(BK2251,INVENTARIOHABITTA[#All],8,FALSE)</f>
        <v xml:space="preserve">ESTANDAR A </v>
      </c>
      <c r="BP2251" s="1" t="s">
        <v>9813</v>
      </c>
      <c r="BQ2251" s="1" t="s">
        <v>7638</v>
      </c>
      <c r="BR2251" s="1" t="s">
        <v>9549</v>
      </c>
      <c r="BS2251" s="1" t="s">
        <v>29</v>
      </c>
      <c r="BT2251">
        <v>17</v>
      </c>
      <c r="BU2251" s="1" t="s">
        <v>7</v>
      </c>
      <c r="BV2251" s="1" t="s">
        <v>146</v>
      </c>
      <c r="BW2251">
        <v>184.6</v>
      </c>
      <c r="BX2251" s="1" t="s">
        <v>8496</v>
      </c>
      <c r="BY2251">
        <v>5290</v>
      </c>
      <c r="BZ2251">
        <v>976534</v>
      </c>
      <c r="CA2251">
        <v>0.25</v>
      </c>
      <c r="CB2251">
        <v>3967.5</v>
      </c>
      <c r="CC2251">
        <v>732400.5</v>
      </c>
      <c r="CD2251">
        <v>0.1</v>
      </c>
      <c r="CE2251">
        <v>73240.05</v>
      </c>
      <c r="CF2251">
        <v>0.1</v>
      </c>
      <c r="CG2251">
        <v>7324.005000000001</v>
      </c>
      <c r="CH2251">
        <v>65916.044999999998</v>
      </c>
      <c r="CI2251">
        <v>659160.44999999995</v>
      </c>
      <c r="CJ2251">
        <v>725076.495</v>
      </c>
      <c r="CK2251">
        <v>3927.8250000000003</v>
      </c>
    </row>
    <row r="2252" spans="62:89" x14ac:dyDescent="0.25">
      <c r="BJ2252" s="1" t="s">
        <v>4625</v>
      </c>
      <c r="BK2252" s="1" t="s">
        <v>4626</v>
      </c>
      <c r="BL2252" s="1" t="str">
        <f>VLOOKUP(BK2252,INVENTARIOHABITTA[#All],8,FALSE)</f>
        <v xml:space="preserve">ESTANDAR A </v>
      </c>
      <c r="BO2252" s="1" t="s">
        <v>5540</v>
      </c>
      <c r="BP2252" s="1" t="s">
        <v>9814</v>
      </c>
      <c r="BQ2252" s="1" t="s">
        <v>7638</v>
      </c>
      <c r="BR2252" s="1" t="s">
        <v>9549</v>
      </c>
      <c r="BS2252" s="1" t="s">
        <v>29</v>
      </c>
      <c r="BT2252">
        <v>18</v>
      </c>
      <c r="BU2252" s="1" t="s">
        <v>7</v>
      </c>
      <c r="BV2252" s="1" t="s">
        <v>146</v>
      </c>
      <c r="BW2252">
        <v>160</v>
      </c>
      <c r="BX2252" s="1" t="s">
        <v>8496</v>
      </c>
      <c r="BY2252">
        <v>5290</v>
      </c>
      <c r="BZ2252">
        <v>846400</v>
      </c>
      <c r="CA2252">
        <v>0.25</v>
      </c>
      <c r="CB2252">
        <v>3967.5</v>
      </c>
      <c r="CC2252">
        <v>634800</v>
      </c>
      <c r="CD2252">
        <v>0.1</v>
      </c>
      <c r="CE2252">
        <v>63480</v>
      </c>
      <c r="CF2252">
        <v>0.1</v>
      </c>
      <c r="CG2252">
        <v>6348</v>
      </c>
      <c r="CH2252">
        <v>57132</v>
      </c>
      <c r="CI2252">
        <v>571320</v>
      </c>
      <c r="CJ2252">
        <v>628452</v>
      </c>
      <c r="CK2252">
        <v>3927.8249999999998</v>
      </c>
    </row>
    <row r="2253" spans="62:89" x14ac:dyDescent="0.25">
      <c r="BJ2253" s="1" t="s">
        <v>4627</v>
      </c>
      <c r="BK2253" s="1" t="s">
        <v>4628</v>
      </c>
      <c r="BL2253" s="1" t="str">
        <f>VLOOKUP(BK2253,INVENTARIOHABITTA[#All],8,FALSE)</f>
        <v xml:space="preserve">ESTANDAR A </v>
      </c>
      <c r="BO2253" s="1" t="s">
        <v>5542</v>
      </c>
      <c r="BP2253" s="1" t="s">
        <v>9815</v>
      </c>
      <c r="BQ2253" s="1" t="s">
        <v>7638</v>
      </c>
      <c r="BR2253" s="1" t="s">
        <v>9549</v>
      </c>
      <c r="BS2253" s="1" t="s">
        <v>29</v>
      </c>
      <c r="BT2253">
        <v>19</v>
      </c>
      <c r="BU2253" s="1" t="s">
        <v>7</v>
      </c>
      <c r="BV2253" s="1" t="s">
        <v>1961</v>
      </c>
      <c r="BW2253">
        <v>160</v>
      </c>
      <c r="BX2253" s="1" t="s">
        <v>30</v>
      </c>
      <c r="BY2253">
        <v>5400</v>
      </c>
      <c r="BZ2253">
        <v>864000</v>
      </c>
      <c r="CA2253">
        <v>0.25</v>
      </c>
      <c r="CB2253">
        <v>4050</v>
      </c>
      <c r="CC2253">
        <v>648000</v>
      </c>
      <c r="CD2253">
        <v>0.1</v>
      </c>
      <c r="CE2253">
        <v>64800</v>
      </c>
      <c r="CF2253">
        <v>0</v>
      </c>
      <c r="CG2253">
        <v>0</v>
      </c>
      <c r="CH2253">
        <v>64800</v>
      </c>
      <c r="CI2253">
        <v>583200</v>
      </c>
      <c r="CJ2253">
        <v>648000</v>
      </c>
      <c r="CK2253">
        <v>4050</v>
      </c>
    </row>
    <row r="2254" spans="62:89" x14ac:dyDescent="0.25">
      <c r="BJ2254" s="1" t="s">
        <v>4629</v>
      </c>
      <c r="BK2254" s="1" t="s">
        <v>4630</v>
      </c>
      <c r="BL2254" s="1" t="str">
        <f>VLOOKUP(BK2254,INVENTARIOHABITTA[#All],8,FALSE)</f>
        <v>PREMIUM A</v>
      </c>
      <c r="BO2254" s="1" t="s">
        <v>5544</v>
      </c>
      <c r="BP2254" s="1" t="s">
        <v>9816</v>
      </c>
      <c r="BQ2254" s="1" t="s">
        <v>7638</v>
      </c>
      <c r="BR2254" s="1" t="s">
        <v>9549</v>
      </c>
      <c r="BS2254" s="1" t="s">
        <v>29</v>
      </c>
      <c r="BT2254">
        <v>20</v>
      </c>
      <c r="BU2254" s="1" t="s">
        <v>7</v>
      </c>
      <c r="BV2254" s="1" t="s">
        <v>1961</v>
      </c>
      <c r="BW2254">
        <v>160</v>
      </c>
      <c r="BX2254" s="1" t="s">
        <v>8496</v>
      </c>
      <c r="BY2254">
        <v>5040</v>
      </c>
      <c r="BZ2254">
        <v>806400</v>
      </c>
      <c r="CA2254">
        <v>0.23</v>
      </c>
      <c r="CB2254">
        <v>3880.8</v>
      </c>
      <c r="CC2254">
        <v>620928</v>
      </c>
      <c r="CD2254">
        <v>0.1</v>
      </c>
      <c r="CE2254">
        <v>62092.800000000003</v>
      </c>
      <c r="CF2254">
        <v>0</v>
      </c>
      <c r="CG2254">
        <v>0</v>
      </c>
      <c r="CH2254">
        <v>62092.800000000003</v>
      </c>
      <c r="CI2254">
        <v>558835.19999999995</v>
      </c>
      <c r="CJ2254">
        <v>620928</v>
      </c>
      <c r="CK2254">
        <v>3880.8</v>
      </c>
    </row>
    <row r="2255" spans="62:89" x14ac:dyDescent="0.25">
      <c r="BJ2255" s="1" t="s">
        <v>4631</v>
      </c>
      <c r="BK2255" s="1" t="s">
        <v>4632</v>
      </c>
      <c r="BL2255" s="1" t="str">
        <f>VLOOKUP(BK2255,INVENTARIOHABITTA[#All],8,FALSE)</f>
        <v>PREMIUM A</v>
      </c>
      <c r="BO2255" s="1" t="s">
        <v>5546</v>
      </c>
      <c r="BP2255" s="1" t="s">
        <v>9817</v>
      </c>
      <c r="BQ2255" s="1" t="s">
        <v>7638</v>
      </c>
      <c r="BR2255" s="1" t="s">
        <v>9549</v>
      </c>
      <c r="BS2255" s="1" t="s">
        <v>29</v>
      </c>
      <c r="BT2255">
        <v>21</v>
      </c>
      <c r="BU2255" s="1" t="s">
        <v>7</v>
      </c>
      <c r="BV2255" s="1" t="s">
        <v>1961</v>
      </c>
      <c r="BW2255">
        <v>160</v>
      </c>
      <c r="BX2255" s="1" t="s">
        <v>8496</v>
      </c>
      <c r="BY2255">
        <v>5040</v>
      </c>
      <c r="BZ2255">
        <v>806400</v>
      </c>
      <c r="CA2255">
        <v>0.25</v>
      </c>
      <c r="CB2255">
        <v>3780</v>
      </c>
      <c r="CC2255">
        <v>604800</v>
      </c>
      <c r="CD2255">
        <v>0.1</v>
      </c>
      <c r="CE2255">
        <v>60480</v>
      </c>
      <c r="CF2255">
        <v>0.1</v>
      </c>
      <c r="CG2255">
        <v>6048</v>
      </c>
      <c r="CH2255">
        <v>54432</v>
      </c>
      <c r="CI2255">
        <v>544320</v>
      </c>
      <c r="CJ2255">
        <v>598752</v>
      </c>
      <c r="CK2255">
        <v>3742.2</v>
      </c>
    </row>
    <row r="2256" spans="62:89" x14ac:dyDescent="0.25">
      <c r="BJ2256" s="1" t="s">
        <v>4633</v>
      </c>
      <c r="BK2256" s="1" t="s">
        <v>4634</v>
      </c>
      <c r="BL2256" s="1" t="str">
        <f>VLOOKUP(BK2256,INVENTARIOHABITTA[#All],8,FALSE)</f>
        <v xml:space="preserve">ESTANDAR A </v>
      </c>
      <c r="BO2256" s="1" t="s">
        <v>5548</v>
      </c>
      <c r="BP2256" s="1" t="s">
        <v>9818</v>
      </c>
      <c r="BQ2256" s="1" t="s">
        <v>7638</v>
      </c>
      <c r="BR2256" s="1" t="s">
        <v>9549</v>
      </c>
      <c r="BS2256" s="1" t="s">
        <v>29</v>
      </c>
      <c r="BT2256">
        <v>22</v>
      </c>
      <c r="BU2256" s="1" t="s">
        <v>7</v>
      </c>
      <c r="BV2256" s="1" t="s">
        <v>1961</v>
      </c>
      <c r="BW2256">
        <v>160</v>
      </c>
      <c r="BX2256" s="1" t="s">
        <v>30</v>
      </c>
      <c r="BY2256">
        <v>5400</v>
      </c>
      <c r="BZ2256">
        <v>864000</v>
      </c>
      <c r="CA2256">
        <v>0.25</v>
      </c>
      <c r="CB2256">
        <v>4050</v>
      </c>
      <c r="CC2256">
        <v>648000</v>
      </c>
      <c r="CD2256">
        <v>0.1</v>
      </c>
      <c r="CE2256">
        <v>64800</v>
      </c>
      <c r="CF2256">
        <v>0.1</v>
      </c>
      <c r="CG2256">
        <v>6480</v>
      </c>
      <c r="CH2256">
        <v>58320</v>
      </c>
      <c r="CI2256">
        <v>583200</v>
      </c>
      <c r="CJ2256">
        <v>641520</v>
      </c>
      <c r="CK2256">
        <v>4009.5</v>
      </c>
    </row>
    <row r="2257" spans="62:89" x14ac:dyDescent="0.25">
      <c r="BJ2257" s="1" t="s">
        <v>4635</v>
      </c>
      <c r="BK2257" s="1" t="s">
        <v>4636</v>
      </c>
      <c r="BL2257" s="1" t="str">
        <f>VLOOKUP(BK2257,INVENTARIOHABITTA[#All],8,FALSE)</f>
        <v xml:space="preserve">ESTANDAR A </v>
      </c>
      <c r="BO2257" s="1" t="s">
        <v>5550</v>
      </c>
      <c r="BP2257" s="1" t="s">
        <v>9819</v>
      </c>
      <c r="BQ2257" s="1" t="s">
        <v>7638</v>
      </c>
      <c r="BR2257" s="1" t="s">
        <v>9549</v>
      </c>
      <c r="BS2257" s="1" t="s">
        <v>29</v>
      </c>
      <c r="BT2257">
        <v>23</v>
      </c>
      <c r="BU2257" s="1" t="s">
        <v>7</v>
      </c>
      <c r="BV2257" s="1" t="s">
        <v>1961</v>
      </c>
      <c r="BW2257">
        <v>160</v>
      </c>
      <c r="BX2257" s="1" t="s">
        <v>30</v>
      </c>
      <c r="BY2257">
        <v>5400</v>
      </c>
      <c r="BZ2257">
        <v>864000</v>
      </c>
      <c r="CA2257">
        <v>0.27</v>
      </c>
      <c r="CB2257">
        <v>3942</v>
      </c>
      <c r="CC2257">
        <v>630720</v>
      </c>
      <c r="CD2257">
        <v>0.1</v>
      </c>
      <c r="CE2257">
        <v>63072</v>
      </c>
      <c r="CF2257">
        <v>0.1</v>
      </c>
      <c r="CG2257">
        <v>6307.2000000000007</v>
      </c>
      <c r="CH2257">
        <v>56764.800000000003</v>
      </c>
      <c r="CI2257">
        <v>567648</v>
      </c>
      <c r="CJ2257">
        <v>624412.80000000005</v>
      </c>
      <c r="CK2257">
        <v>3902.5800000000004</v>
      </c>
    </row>
    <row r="2258" spans="62:89" x14ac:dyDescent="0.25">
      <c r="BJ2258" s="1" t="s">
        <v>4637</v>
      </c>
      <c r="BK2258" s="1" t="s">
        <v>4638</v>
      </c>
      <c r="BL2258" s="1" t="str">
        <f>VLOOKUP(BK2258,INVENTARIOHABITTA[#All],8,FALSE)</f>
        <v xml:space="preserve">ESTANDAR A </v>
      </c>
      <c r="BO2258" s="1" t="s">
        <v>5552</v>
      </c>
      <c r="BP2258" s="1" t="s">
        <v>9820</v>
      </c>
      <c r="BQ2258" s="1" t="s">
        <v>7638</v>
      </c>
      <c r="BR2258" s="1" t="s">
        <v>9549</v>
      </c>
      <c r="BS2258" s="1" t="s">
        <v>29</v>
      </c>
      <c r="BT2258">
        <v>24</v>
      </c>
      <c r="BU2258" s="1" t="s">
        <v>7</v>
      </c>
      <c r="BV2258" s="1" t="s">
        <v>1961</v>
      </c>
      <c r="BW2258">
        <v>160</v>
      </c>
      <c r="BX2258" s="1" t="s">
        <v>30</v>
      </c>
      <c r="BY2258">
        <v>5400</v>
      </c>
      <c r="BZ2258">
        <v>864000</v>
      </c>
      <c r="CA2258">
        <v>0.25</v>
      </c>
      <c r="CB2258">
        <v>4050</v>
      </c>
      <c r="CC2258">
        <v>648000</v>
      </c>
      <c r="CD2258">
        <v>0.1</v>
      </c>
      <c r="CE2258">
        <v>64800</v>
      </c>
      <c r="CF2258">
        <v>0.1</v>
      </c>
      <c r="CG2258">
        <v>6480</v>
      </c>
      <c r="CH2258">
        <v>58320</v>
      </c>
      <c r="CI2258">
        <v>583200</v>
      </c>
      <c r="CJ2258">
        <v>641520</v>
      </c>
      <c r="CK2258">
        <v>4009.5</v>
      </c>
    </row>
    <row r="2259" spans="62:89" x14ac:dyDescent="0.25">
      <c r="BJ2259" s="1" t="s">
        <v>4639</v>
      </c>
      <c r="BK2259" s="1" t="s">
        <v>4640</v>
      </c>
      <c r="BL2259" s="1" t="str">
        <f>VLOOKUP(BK2259,INVENTARIOHABITTA[#All],8,FALSE)</f>
        <v xml:space="preserve">ESTANDAR A </v>
      </c>
      <c r="BO2259" s="1" t="s">
        <v>5554</v>
      </c>
      <c r="BP2259" s="1" t="s">
        <v>9821</v>
      </c>
      <c r="BQ2259" s="1" t="s">
        <v>7638</v>
      </c>
      <c r="BR2259" s="1" t="s">
        <v>9549</v>
      </c>
      <c r="BS2259" s="1" t="s">
        <v>29</v>
      </c>
      <c r="BT2259">
        <v>25</v>
      </c>
      <c r="BU2259" s="1" t="s">
        <v>7</v>
      </c>
      <c r="BV2259" s="1" t="s">
        <v>1961</v>
      </c>
      <c r="BW2259">
        <v>160</v>
      </c>
      <c r="BX2259" s="1" t="s">
        <v>8496</v>
      </c>
      <c r="BY2259">
        <v>5040</v>
      </c>
      <c r="BZ2259">
        <v>806400</v>
      </c>
      <c r="CA2259">
        <v>0.23</v>
      </c>
      <c r="CB2259">
        <v>3880.8</v>
      </c>
      <c r="CC2259">
        <v>620928</v>
      </c>
      <c r="CD2259">
        <v>0.1</v>
      </c>
      <c r="CE2259">
        <v>62092.800000000003</v>
      </c>
      <c r="CF2259">
        <v>0.1</v>
      </c>
      <c r="CG2259">
        <v>6209.2800000000007</v>
      </c>
      <c r="CH2259">
        <v>55883.520000000004</v>
      </c>
      <c r="CI2259">
        <v>558835.19999999995</v>
      </c>
      <c r="CJ2259">
        <v>614718.71999999997</v>
      </c>
      <c r="CK2259">
        <v>3841.9919999999997</v>
      </c>
    </row>
    <row r="2260" spans="62:89" x14ac:dyDescent="0.25">
      <c r="BJ2260" s="1" t="s">
        <v>4641</v>
      </c>
      <c r="BK2260" s="1" t="s">
        <v>4642</v>
      </c>
      <c r="BL2260" s="1" t="str">
        <f>VLOOKUP(BK2260,INVENTARIOHABITTA[#All],8,FALSE)</f>
        <v xml:space="preserve">ESTANDAR A </v>
      </c>
      <c r="BO2260" s="1" t="s">
        <v>5556</v>
      </c>
      <c r="BP2260" s="1" t="s">
        <v>9822</v>
      </c>
      <c r="BQ2260" s="1" t="s">
        <v>7638</v>
      </c>
      <c r="BR2260" s="1" t="s">
        <v>9549</v>
      </c>
      <c r="BS2260" s="1" t="s">
        <v>29</v>
      </c>
      <c r="BT2260">
        <v>26</v>
      </c>
      <c r="BU2260" s="1" t="s">
        <v>7</v>
      </c>
      <c r="BV2260" s="1" t="s">
        <v>1961</v>
      </c>
      <c r="BW2260">
        <v>160</v>
      </c>
      <c r="BX2260" s="1" t="s">
        <v>8496</v>
      </c>
      <c r="BY2260">
        <v>5040</v>
      </c>
      <c r="BZ2260">
        <v>806400</v>
      </c>
      <c r="CA2260">
        <v>0.23</v>
      </c>
      <c r="CB2260">
        <v>3880.8</v>
      </c>
      <c r="CC2260">
        <v>620928</v>
      </c>
      <c r="CD2260">
        <v>0.1</v>
      </c>
      <c r="CE2260">
        <v>62092.800000000003</v>
      </c>
      <c r="CF2260">
        <v>0.15</v>
      </c>
      <c r="CG2260">
        <v>9313.92</v>
      </c>
      <c r="CH2260">
        <v>52778.880000000005</v>
      </c>
      <c r="CI2260">
        <v>558835.19999999995</v>
      </c>
      <c r="CJ2260">
        <v>611614.07999999996</v>
      </c>
      <c r="CK2260">
        <v>3822.5879999999997</v>
      </c>
    </row>
    <row r="2261" spans="62:89" x14ac:dyDescent="0.25">
      <c r="BJ2261" s="1" t="s">
        <v>4643</v>
      </c>
      <c r="BK2261" s="1" t="s">
        <v>4644</v>
      </c>
      <c r="BL2261" s="1" t="str">
        <f>VLOOKUP(BK2261,INVENTARIOHABITTA[#All],8,FALSE)</f>
        <v xml:space="preserve">ESTANDAR A </v>
      </c>
      <c r="BO2261" s="1" t="s">
        <v>5558</v>
      </c>
      <c r="BP2261" s="1" t="s">
        <v>9823</v>
      </c>
      <c r="BQ2261" s="1" t="s">
        <v>7638</v>
      </c>
      <c r="BR2261" s="1" t="s">
        <v>9549</v>
      </c>
      <c r="BS2261" s="1" t="s">
        <v>29</v>
      </c>
      <c r="BT2261">
        <v>27</v>
      </c>
      <c r="BU2261" s="1" t="s">
        <v>7</v>
      </c>
      <c r="BV2261" s="1" t="s">
        <v>1961</v>
      </c>
      <c r="BW2261">
        <v>160</v>
      </c>
      <c r="BX2261" s="1" t="s">
        <v>8496</v>
      </c>
      <c r="BY2261">
        <v>5040</v>
      </c>
      <c r="BZ2261">
        <v>806400</v>
      </c>
      <c r="CA2261">
        <v>0.22</v>
      </c>
      <c r="CB2261">
        <v>3931.2</v>
      </c>
      <c r="CC2261">
        <v>628992</v>
      </c>
      <c r="CD2261">
        <v>0.1</v>
      </c>
      <c r="CE2261">
        <v>62899.200000000004</v>
      </c>
      <c r="CF2261">
        <v>0.1</v>
      </c>
      <c r="CG2261">
        <v>6289.920000000001</v>
      </c>
      <c r="CH2261">
        <v>56609.280000000006</v>
      </c>
      <c r="CI2261">
        <v>566092.80000000005</v>
      </c>
      <c r="CJ2261">
        <v>622702.08000000007</v>
      </c>
      <c r="CK2261">
        <v>3891.8880000000004</v>
      </c>
    </row>
    <row r="2262" spans="62:89" x14ac:dyDescent="0.25">
      <c r="BJ2262" s="1" t="s">
        <v>4645</v>
      </c>
      <c r="BK2262" s="1" t="s">
        <v>4646</v>
      </c>
      <c r="BL2262" s="1" t="str">
        <f>VLOOKUP(BK2262,INVENTARIOHABITTA[#All],8,FALSE)</f>
        <v xml:space="preserve">ESTANDAR A </v>
      </c>
      <c r="BO2262" s="1" t="s">
        <v>5560</v>
      </c>
      <c r="BP2262" s="1" t="s">
        <v>9824</v>
      </c>
      <c r="BQ2262" s="1" t="s">
        <v>7638</v>
      </c>
      <c r="BR2262" s="1" t="s">
        <v>9549</v>
      </c>
      <c r="BS2262" s="1" t="s">
        <v>29</v>
      </c>
      <c r="BT2262">
        <v>28</v>
      </c>
      <c r="BU2262" s="1" t="s">
        <v>7</v>
      </c>
      <c r="BV2262" s="1" t="s">
        <v>1961</v>
      </c>
      <c r="BW2262">
        <v>160</v>
      </c>
      <c r="BX2262" s="1" t="s">
        <v>46</v>
      </c>
      <c r="BY2262">
        <v>6060</v>
      </c>
      <c r="BZ2262">
        <v>969600</v>
      </c>
      <c r="CA2262">
        <v>0.2</v>
      </c>
      <c r="CB2262">
        <v>4848</v>
      </c>
      <c r="CC2262">
        <v>775680</v>
      </c>
      <c r="CD2262">
        <v>0.1</v>
      </c>
      <c r="CE2262">
        <v>77568</v>
      </c>
      <c r="CF2262">
        <v>0.1</v>
      </c>
      <c r="CG2262">
        <v>7756.8</v>
      </c>
      <c r="CH2262">
        <v>69811.199999999997</v>
      </c>
      <c r="CI2262">
        <v>698112</v>
      </c>
      <c r="CJ2262">
        <v>767923.19999999995</v>
      </c>
      <c r="CK2262">
        <v>4799.5199999999995</v>
      </c>
    </row>
    <row r="2263" spans="62:89" x14ac:dyDescent="0.25">
      <c r="BJ2263" s="1" t="s">
        <v>4647</v>
      </c>
      <c r="BK2263" s="1" t="s">
        <v>4648</v>
      </c>
      <c r="BL2263" s="1" t="str">
        <f>VLOOKUP(BK2263,INVENTARIOHABITTA[#All],8,FALSE)</f>
        <v>PREMIUM A</v>
      </c>
      <c r="BP2263" s="1" t="s">
        <v>9824</v>
      </c>
      <c r="BQ2263" s="1" t="s">
        <v>7638</v>
      </c>
      <c r="BR2263" s="1" t="s">
        <v>9549</v>
      </c>
      <c r="BS2263" s="1" t="s">
        <v>29</v>
      </c>
      <c r="BT2263">
        <v>28</v>
      </c>
      <c r="BU2263" s="1" t="s">
        <v>7</v>
      </c>
      <c r="BV2263" s="1" t="s">
        <v>1961</v>
      </c>
      <c r="BW2263">
        <v>160</v>
      </c>
      <c r="BX2263" s="1" t="s">
        <v>8496</v>
      </c>
      <c r="BY2263">
        <v>5040</v>
      </c>
      <c r="BZ2263">
        <v>806400</v>
      </c>
      <c r="CA2263">
        <v>0.2</v>
      </c>
      <c r="CB2263">
        <v>4032</v>
      </c>
      <c r="CC2263">
        <v>645120</v>
      </c>
      <c r="CD2263">
        <v>0</v>
      </c>
      <c r="CE2263">
        <v>0</v>
      </c>
      <c r="CF2263">
        <v>0</v>
      </c>
      <c r="CG2263">
        <v>0</v>
      </c>
      <c r="CH2263">
        <v>0</v>
      </c>
      <c r="CI2263">
        <v>645120</v>
      </c>
      <c r="CJ2263">
        <v>645120</v>
      </c>
      <c r="CK2263">
        <v>4032</v>
      </c>
    </row>
    <row r="2264" spans="62:89" x14ac:dyDescent="0.25">
      <c r="BJ2264" s="1" t="s">
        <v>4649</v>
      </c>
      <c r="BK2264" s="1" t="s">
        <v>4650</v>
      </c>
      <c r="BL2264" s="1" t="str">
        <f>VLOOKUP(BK2264,INVENTARIOHABITTA[#All],8,FALSE)</f>
        <v>PREMIUM A</v>
      </c>
      <c r="BO2264" s="1" t="s">
        <v>5562</v>
      </c>
      <c r="BP2264" s="1" t="s">
        <v>9825</v>
      </c>
      <c r="BQ2264" s="1" t="s">
        <v>7638</v>
      </c>
      <c r="BR2264" s="1" t="s">
        <v>9549</v>
      </c>
      <c r="BS2264" s="1" t="s">
        <v>29</v>
      </c>
      <c r="BT2264">
        <v>29</v>
      </c>
      <c r="BU2264" s="1" t="s">
        <v>7</v>
      </c>
      <c r="BV2264" s="1" t="s">
        <v>1961</v>
      </c>
      <c r="BW2264">
        <v>160</v>
      </c>
      <c r="BX2264" s="1" t="s">
        <v>8496</v>
      </c>
      <c r="BY2264">
        <v>5040</v>
      </c>
      <c r="BZ2264">
        <v>806400</v>
      </c>
      <c r="CA2264">
        <v>0.25</v>
      </c>
      <c r="CB2264">
        <v>3780</v>
      </c>
      <c r="CC2264">
        <v>604800</v>
      </c>
      <c r="CD2264">
        <v>0.1</v>
      </c>
      <c r="CE2264">
        <v>60480</v>
      </c>
      <c r="CF2264">
        <v>0.1</v>
      </c>
      <c r="CG2264">
        <v>6048</v>
      </c>
      <c r="CH2264">
        <v>54432</v>
      </c>
      <c r="CI2264">
        <v>544320</v>
      </c>
      <c r="CJ2264">
        <v>598752</v>
      </c>
      <c r="CK2264">
        <v>3742.2</v>
      </c>
    </row>
    <row r="2265" spans="62:89" x14ac:dyDescent="0.25">
      <c r="BJ2265" s="1" t="s">
        <v>4651</v>
      </c>
      <c r="BK2265" s="1" t="s">
        <v>4652</v>
      </c>
      <c r="BL2265" s="1" t="str">
        <f>VLOOKUP(BK2265,INVENTARIOHABITTA[#All],8,FALSE)</f>
        <v xml:space="preserve">ESTANDAR A </v>
      </c>
      <c r="BO2265" s="1" t="s">
        <v>5564</v>
      </c>
      <c r="BP2265" s="1" t="s">
        <v>9826</v>
      </c>
      <c r="BQ2265" s="1" t="s">
        <v>7638</v>
      </c>
      <c r="BR2265" s="1" t="s">
        <v>9549</v>
      </c>
      <c r="BS2265" s="1" t="s">
        <v>29</v>
      </c>
      <c r="BT2265">
        <v>30</v>
      </c>
      <c r="BU2265" s="1" t="s">
        <v>7</v>
      </c>
      <c r="BV2265" s="1" t="s">
        <v>1961</v>
      </c>
      <c r="BW2265">
        <v>160</v>
      </c>
      <c r="BX2265" s="1" t="s">
        <v>8496</v>
      </c>
      <c r="BY2265">
        <v>5040</v>
      </c>
      <c r="BZ2265">
        <v>806400</v>
      </c>
      <c r="CA2265">
        <v>0.25</v>
      </c>
      <c r="CB2265">
        <v>3780</v>
      </c>
      <c r="CC2265">
        <v>604800</v>
      </c>
      <c r="CD2265">
        <v>0.1</v>
      </c>
      <c r="CE2265">
        <v>60480</v>
      </c>
      <c r="CF2265">
        <v>0.1</v>
      </c>
      <c r="CG2265">
        <v>6048</v>
      </c>
      <c r="CH2265">
        <v>54432</v>
      </c>
      <c r="CI2265">
        <v>544320</v>
      </c>
      <c r="CJ2265">
        <v>598752</v>
      </c>
      <c r="CK2265">
        <v>3742.2</v>
      </c>
    </row>
    <row r="2266" spans="62:89" x14ac:dyDescent="0.25">
      <c r="BJ2266" s="1" t="s">
        <v>4653</v>
      </c>
      <c r="BK2266" s="1" t="s">
        <v>4654</v>
      </c>
      <c r="BL2266" s="1" t="str">
        <f>VLOOKUP(BK2266,INVENTARIOHABITTA[#All],8,FALSE)</f>
        <v xml:space="preserve">ESTANDAR A </v>
      </c>
      <c r="BO2266" s="1" t="s">
        <v>5566</v>
      </c>
      <c r="BP2266" s="1" t="s">
        <v>9827</v>
      </c>
      <c r="BQ2266" s="1" t="s">
        <v>7638</v>
      </c>
      <c r="BR2266" s="1" t="s">
        <v>9549</v>
      </c>
      <c r="BS2266" s="1" t="s">
        <v>29</v>
      </c>
      <c r="BT2266">
        <v>31</v>
      </c>
      <c r="BU2266" s="1" t="s">
        <v>7</v>
      </c>
      <c r="BV2266" s="1" t="s">
        <v>1961</v>
      </c>
      <c r="BW2266">
        <v>160</v>
      </c>
      <c r="BX2266" s="1" t="s">
        <v>8496</v>
      </c>
      <c r="BY2266">
        <v>5040</v>
      </c>
      <c r="BZ2266">
        <v>806400</v>
      </c>
      <c r="CA2266">
        <v>0.25</v>
      </c>
      <c r="CB2266">
        <v>3780</v>
      </c>
      <c r="CC2266">
        <v>604800</v>
      </c>
      <c r="CD2266">
        <v>0.1</v>
      </c>
      <c r="CE2266">
        <v>60480</v>
      </c>
      <c r="CF2266">
        <v>0.1</v>
      </c>
      <c r="CG2266">
        <v>6048</v>
      </c>
      <c r="CH2266">
        <v>54432</v>
      </c>
      <c r="CI2266">
        <v>544320</v>
      </c>
      <c r="CJ2266">
        <v>598752</v>
      </c>
      <c r="CK2266">
        <v>3742.2</v>
      </c>
    </row>
    <row r="2267" spans="62:89" x14ac:dyDescent="0.25">
      <c r="BJ2267" s="1" t="s">
        <v>4655</v>
      </c>
      <c r="BK2267" s="1" t="s">
        <v>4656</v>
      </c>
      <c r="BL2267" s="1" t="str">
        <f>VLOOKUP(BK2267,INVENTARIOHABITTA[#All],8,FALSE)</f>
        <v xml:space="preserve">ESTANDAR A </v>
      </c>
      <c r="BO2267" s="1" t="s">
        <v>5568</v>
      </c>
      <c r="BP2267" s="1" t="s">
        <v>9828</v>
      </c>
      <c r="BQ2267" s="1" t="s">
        <v>7638</v>
      </c>
      <c r="BR2267" s="1" t="s">
        <v>9549</v>
      </c>
      <c r="BS2267" s="1" t="s">
        <v>29</v>
      </c>
      <c r="BT2267">
        <v>32</v>
      </c>
      <c r="BU2267" s="1" t="s">
        <v>7</v>
      </c>
      <c r="BV2267" s="1" t="s">
        <v>146</v>
      </c>
      <c r="BW2267">
        <v>160</v>
      </c>
      <c r="BX2267" s="1" t="s">
        <v>8496</v>
      </c>
      <c r="BY2267">
        <v>5290</v>
      </c>
      <c r="BZ2267">
        <v>846400</v>
      </c>
      <c r="CA2267">
        <v>0.2</v>
      </c>
      <c r="CB2267">
        <v>4232</v>
      </c>
      <c r="CC2267">
        <v>677120</v>
      </c>
      <c r="CD2267">
        <v>0.1</v>
      </c>
      <c r="CE2267">
        <v>67712</v>
      </c>
      <c r="CF2267">
        <v>0.1</v>
      </c>
      <c r="CG2267">
        <v>6771.2000000000007</v>
      </c>
      <c r="CH2267">
        <v>60940.800000000003</v>
      </c>
      <c r="CI2267">
        <v>609408</v>
      </c>
      <c r="CJ2267">
        <v>670348.80000000005</v>
      </c>
      <c r="CK2267">
        <v>4189.68</v>
      </c>
    </row>
    <row r="2268" spans="62:89" x14ac:dyDescent="0.25">
      <c r="BJ2268" s="1" t="s">
        <v>4657</v>
      </c>
      <c r="BK2268" s="1" t="s">
        <v>4658</v>
      </c>
      <c r="BL2268" s="1" t="str">
        <f>VLOOKUP(BK2268,INVENTARIOHABITTA[#All],8,FALSE)</f>
        <v xml:space="preserve">ESTANDAR A </v>
      </c>
      <c r="BO2268" s="1" t="s">
        <v>5570</v>
      </c>
      <c r="BP2268" s="1" t="s">
        <v>9829</v>
      </c>
      <c r="BQ2268" s="1" t="s">
        <v>7638</v>
      </c>
      <c r="BR2268" s="1" t="s">
        <v>9549</v>
      </c>
      <c r="BS2268" s="1" t="s">
        <v>29</v>
      </c>
      <c r="BT2268">
        <v>33</v>
      </c>
      <c r="BU2268" s="1" t="s">
        <v>7</v>
      </c>
      <c r="BV2268" s="1" t="s">
        <v>146</v>
      </c>
      <c r="BW2268">
        <v>160</v>
      </c>
      <c r="BX2268" s="1" t="s">
        <v>8496</v>
      </c>
      <c r="BY2268">
        <v>5290</v>
      </c>
      <c r="BZ2268">
        <v>846400</v>
      </c>
      <c r="CA2268">
        <v>0.23</v>
      </c>
      <c r="CB2268">
        <v>4073.3</v>
      </c>
      <c r="CC2268">
        <v>651728</v>
      </c>
      <c r="CD2268">
        <v>0.1</v>
      </c>
      <c r="CE2268">
        <v>65172.800000000003</v>
      </c>
      <c r="CF2268">
        <v>0.19</v>
      </c>
      <c r="CG2268">
        <v>12382.832</v>
      </c>
      <c r="CH2268">
        <v>52789.968000000001</v>
      </c>
      <c r="CI2268">
        <v>586555.19999999995</v>
      </c>
      <c r="CJ2268">
        <v>639345.16799999995</v>
      </c>
      <c r="CK2268">
        <v>3995.9072999999999</v>
      </c>
    </row>
    <row r="2269" spans="62:89" x14ac:dyDescent="0.25">
      <c r="BJ2269" s="1" t="s">
        <v>4659</v>
      </c>
      <c r="BK2269" s="1" t="s">
        <v>4660</v>
      </c>
      <c r="BL2269" s="1" t="str">
        <f>VLOOKUP(BK2269,INVENTARIOHABITTA[#All],8,FALSE)</f>
        <v>PREMIUM A</v>
      </c>
      <c r="BO2269" s="1" t="s">
        <v>5572</v>
      </c>
      <c r="BP2269" s="1" t="s">
        <v>9830</v>
      </c>
      <c r="BQ2269" s="1" t="s">
        <v>7638</v>
      </c>
      <c r="BR2269" s="1" t="s">
        <v>9549</v>
      </c>
      <c r="BS2269" s="1" t="s">
        <v>29</v>
      </c>
      <c r="BT2269">
        <v>34</v>
      </c>
      <c r="BU2269" s="1" t="s">
        <v>7</v>
      </c>
      <c r="BV2269" s="1" t="s">
        <v>146</v>
      </c>
      <c r="BW2269">
        <v>160</v>
      </c>
      <c r="BX2269" s="1" t="s">
        <v>8496</v>
      </c>
      <c r="BY2269">
        <v>5290</v>
      </c>
      <c r="BZ2269">
        <v>846400</v>
      </c>
      <c r="CA2269">
        <v>0.23</v>
      </c>
      <c r="CB2269">
        <v>4073.3</v>
      </c>
      <c r="CC2269">
        <v>651728</v>
      </c>
      <c r="CD2269">
        <v>0.1</v>
      </c>
      <c r="CE2269">
        <v>65172.800000000003</v>
      </c>
      <c r="CF2269">
        <v>0.19</v>
      </c>
      <c r="CG2269">
        <v>12382.832</v>
      </c>
      <c r="CH2269">
        <v>52789.968000000001</v>
      </c>
      <c r="CI2269">
        <v>586555.19999999995</v>
      </c>
      <c r="CJ2269">
        <v>639345.16799999995</v>
      </c>
      <c r="CK2269">
        <v>3995.9072999999999</v>
      </c>
    </row>
    <row r="2270" spans="62:89" x14ac:dyDescent="0.25">
      <c r="BJ2270" s="1" t="s">
        <v>4661</v>
      </c>
      <c r="BK2270" s="1" t="s">
        <v>4662</v>
      </c>
      <c r="BL2270" s="1" t="str">
        <f>VLOOKUP(BK2270,INVENTARIOHABITTA[#All],8,FALSE)</f>
        <v>PREMIUM A</v>
      </c>
      <c r="BO2270" s="1" t="s">
        <v>5574</v>
      </c>
      <c r="BP2270" s="1" t="s">
        <v>9831</v>
      </c>
      <c r="BQ2270" s="1" t="s">
        <v>7638</v>
      </c>
      <c r="BR2270" s="1" t="s">
        <v>9549</v>
      </c>
      <c r="BS2270" s="1" t="s">
        <v>29</v>
      </c>
      <c r="BT2270">
        <v>35</v>
      </c>
      <c r="BU2270" s="1" t="s">
        <v>7</v>
      </c>
      <c r="BV2270" s="1" t="s">
        <v>146</v>
      </c>
      <c r="BW2270">
        <v>160</v>
      </c>
      <c r="BX2270" s="1" t="s">
        <v>8496</v>
      </c>
      <c r="BY2270">
        <v>5290</v>
      </c>
      <c r="BZ2270">
        <v>846400</v>
      </c>
      <c r="CA2270">
        <v>0.23</v>
      </c>
      <c r="CB2270">
        <v>4073.3</v>
      </c>
      <c r="CC2270">
        <v>651728</v>
      </c>
      <c r="CD2270">
        <v>0.1</v>
      </c>
      <c r="CE2270">
        <v>65172.800000000003</v>
      </c>
      <c r="CF2270">
        <v>0.15</v>
      </c>
      <c r="CG2270">
        <v>9775.92</v>
      </c>
      <c r="CH2270">
        <v>55396.880000000005</v>
      </c>
      <c r="CI2270">
        <v>586555.19999999995</v>
      </c>
      <c r="CJ2270">
        <v>641952.07999999996</v>
      </c>
      <c r="CK2270">
        <v>4012.2004999999999</v>
      </c>
    </row>
    <row r="2271" spans="62:89" x14ac:dyDescent="0.25">
      <c r="BJ2271" s="1" t="s">
        <v>4663</v>
      </c>
      <c r="BK2271" s="1" t="s">
        <v>4664</v>
      </c>
      <c r="BL2271" s="1" t="str">
        <f>VLOOKUP(BK2271,INVENTARIOHABITTA[#All],8,FALSE)</f>
        <v>PREMIUM A</v>
      </c>
      <c r="BO2271" s="1" t="s">
        <v>5576</v>
      </c>
      <c r="BP2271" s="1" t="s">
        <v>9832</v>
      </c>
      <c r="BQ2271" s="1" t="s">
        <v>7638</v>
      </c>
      <c r="BR2271" s="1" t="s">
        <v>9549</v>
      </c>
      <c r="BS2271" s="1" t="s">
        <v>29</v>
      </c>
      <c r="BT2271">
        <v>36</v>
      </c>
      <c r="BU2271" s="1" t="s">
        <v>7</v>
      </c>
      <c r="BV2271" s="1" t="s">
        <v>146</v>
      </c>
      <c r="BW2271">
        <v>160</v>
      </c>
      <c r="BX2271" s="1" t="s">
        <v>8496</v>
      </c>
      <c r="BY2271">
        <v>5290</v>
      </c>
      <c r="BZ2271">
        <v>846400</v>
      </c>
      <c r="CA2271">
        <v>0.23</v>
      </c>
      <c r="CB2271">
        <v>4073.3</v>
      </c>
      <c r="CC2271">
        <v>651728</v>
      </c>
      <c r="CD2271">
        <v>0.1</v>
      </c>
      <c r="CE2271">
        <v>65172.800000000003</v>
      </c>
      <c r="CF2271">
        <v>0.15</v>
      </c>
      <c r="CG2271">
        <v>9775.92</v>
      </c>
      <c r="CH2271">
        <v>55396.880000000005</v>
      </c>
      <c r="CI2271">
        <v>586555.19999999995</v>
      </c>
      <c r="CJ2271">
        <v>641952.07999999996</v>
      </c>
      <c r="CK2271">
        <v>4012.2004999999999</v>
      </c>
    </row>
    <row r="2272" spans="62:89" x14ac:dyDescent="0.25">
      <c r="BJ2272" s="1" t="s">
        <v>4665</v>
      </c>
      <c r="BK2272" s="1" t="s">
        <v>4666</v>
      </c>
      <c r="BL2272" s="1" t="str">
        <f>VLOOKUP(BK2272,INVENTARIOHABITTA[#All],8,FALSE)</f>
        <v>PREMIUM A</v>
      </c>
      <c r="BO2272" s="1" t="s">
        <v>5578</v>
      </c>
      <c r="BP2272" s="1" t="s">
        <v>9833</v>
      </c>
      <c r="BQ2272" s="1" t="s">
        <v>7638</v>
      </c>
      <c r="BR2272" s="1" t="s">
        <v>9549</v>
      </c>
      <c r="BS2272" s="1" t="s">
        <v>29</v>
      </c>
      <c r="BT2272">
        <v>37</v>
      </c>
      <c r="BU2272" s="1" t="s">
        <v>7</v>
      </c>
      <c r="BV2272" s="1" t="s">
        <v>146</v>
      </c>
      <c r="BW2272">
        <v>160</v>
      </c>
      <c r="BX2272" s="1" t="s">
        <v>8496</v>
      </c>
      <c r="BY2272">
        <v>5290</v>
      </c>
      <c r="BZ2272">
        <v>846400</v>
      </c>
      <c r="CA2272">
        <v>0.23</v>
      </c>
      <c r="CB2272">
        <v>4073.3</v>
      </c>
      <c r="CC2272">
        <v>651728</v>
      </c>
      <c r="CD2272">
        <v>0.1</v>
      </c>
      <c r="CE2272">
        <v>65172.800000000003</v>
      </c>
      <c r="CF2272">
        <v>0.19</v>
      </c>
      <c r="CG2272">
        <v>12382.832</v>
      </c>
      <c r="CH2272">
        <v>52789.968000000001</v>
      </c>
      <c r="CI2272">
        <v>586555.19999999995</v>
      </c>
      <c r="CJ2272">
        <v>639345.16799999995</v>
      </c>
      <c r="CK2272">
        <v>3995.9072999999999</v>
      </c>
    </row>
    <row r="2273" spans="62:89" x14ac:dyDescent="0.25">
      <c r="BJ2273" s="1" t="s">
        <v>4667</v>
      </c>
      <c r="BK2273" s="1" t="s">
        <v>4668</v>
      </c>
      <c r="BL2273" s="1" t="str">
        <f>VLOOKUP(BK2273,INVENTARIOHABITTA[#All],8,FALSE)</f>
        <v>PREMIUM A</v>
      </c>
      <c r="BO2273" s="1" t="s">
        <v>5580</v>
      </c>
      <c r="BP2273" s="1" t="s">
        <v>9834</v>
      </c>
      <c r="BQ2273" s="1" t="s">
        <v>7638</v>
      </c>
      <c r="BR2273" s="1" t="s">
        <v>9549</v>
      </c>
      <c r="BS2273" s="1" t="s">
        <v>29</v>
      </c>
      <c r="BT2273">
        <v>38</v>
      </c>
      <c r="BU2273" s="1" t="s">
        <v>7</v>
      </c>
      <c r="BV2273" s="1" t="s">
        <v>1961</v>
      </c>
      <c r="BW2273">
        <v>160</v>
      </c>
      <c r="BX2273" s="1" t="s">
        <v>8496</v>
      </c>
      <c r="BY2273">
        <v>5290</v>
      </c>
      <c r="BZ2273">
        <v>846400</v>
      </c>
      <c r="CA2273">
        <v>0.25</v>
      </c>
      <c r="CB2273">
        <v>3967.5</v>
      </c>
      <c r="CC2273">
        <v>634800</v>
      </c>
      <c r="CD2273">
        <v>0.1</v>
      </c>
      <c r="CE2273">
        <v>63480</v>
      </c>
      <c r="CF2273">
        <v>0.1</v>
      </c>
      <c r="CG2273">
        <v>6348</v>
      </c>
      <c r="CH2273">
        <v>57132</v>
      </c>
      <c r="CI2273">
        <v>571320</v>
      </c>
      <c r="CJ2273">
        <v>628452</v>
      </c>
      <c r="CK2273">
        <v>3927.8249999999998</v>
      </c>
    </row>
    <row r="2274" spans="62:89" x14ac:dyDescent="0.25">
      <c r="BJ2274" s="1" t="s">
        <v>4669</v>
      </c>
      <c r="BK2274" s="1" t="s">
        <v>4670</v>
      </c>
      <c r="BL2274" s="1" t="str">
        <f>VLOOKUP(BK2274,INVENTARIOHABITTA[#All],8,FALSE)</f>
        <v>PREMIUM A</v>
      </c>
      <c r="BO2274" s="1" t="s">
        <v>5582</v>
      </c>
      <c r="BP2274" s="1" t="s">
        <v>9835</v>
      </c>
      <c r="BQ2274" s="1" t="s">
        <v>7638</v>
      </c>
      <c r="BR2274" s="1" t="s">
        <v>9549</v>
      </c>
      <c r="BS2274" s="1" t="s">
        <v>29</v>
      </c>
      <c r="BT2274">
        <v>39</v>
      </c>
      <c r="BU2274" s="1" t="s">
        <v>7</v>
      </c>
      <c r="BV2274" s="1" t="s">
        <v>1961</v>
      </c>
      <c r="BW2274">
        <v>160</v>
      </c>
      <c r="BX2274" s="1" t="s">
        <v>8496</v>
      </c>
      <c r="BY2274">
        <v>5040</v>
      </c>
      <c r="BZ2274">
        <v>806400</v>
      </c>
      <c r="CA2274">
        <v>0.25</v>
      </c>
      <c r="CB2274">
        <v>3780</v>
      </c>
      <c r="CC2274">
        <v>604800</v>
      </c>
      <c r="CD2274">
        <v>0.1</v>
      </c>
      <c r="CE2274">
        <v>60480</v>
      </c>
      <c r="CF2274">
        <v>0.1</v>
      </c>
      <c r="CG2274">
        <v>6048</v>
      </c>
      <c r="CH2274">
        <v>54432</v>
      </c>
      <c r="CI2274">
        <v>544320</v>
      </c>
      <c r="CJ2274">
        <v>598752</v>
      </c>
      <c r="CK2274">
        <v>3742.2</v>
      </c>
    </row>
    <row r="2275" spans="62:89" x14ac:dyDescent="0.25">
      <c r="BJ2275" s="1" t="s">
        <v>4671</v>
      </c>
      <c r="BK2275" s="1" t="s">
        <v>4672</v>
      </c>
      <c r="BL2275" s="1" t="str">
        <f>VLOOKUP(BK2275,INVENTARIOHABITTA[#All],8,FALSE)</f>
        <v>PREMIUM A</v>
      </c>
      <c r="BO2275" s="1" t="s">
        <v>5584</v>
      </c>
      <c r="BP2275" s="1" t="s">
        <v>9836</v>
      </c>
      <c r="BQ2275" s="1" t="s">
        <v>7638</v>
      </c>
      <c r="BR2275" s="1" t="s">
        <v>9549</v>
      </c>
      <c r="BS2275" s="1" t="s">
        <v>29</v>
      </c>
      <c r="BT2275">
        <v>40</v>
      </c>
      <c r="BU2275" s="1" t="s">
        <v>7</v>
      </c>
      <c r="BV2275" s="1" t="s">
        <v>1961</v>
      </c>
      <c r="BW2275">
        <v>160</v>
      </c>
      <c r="BX2275" s="1" t="s">
        <v>8496</v>
      </c>
      <c r="BY2275">
        <v>5040</v>
      </c>
      <c r="BZ2275">
        <v>806400</v>
      </c>
      <c r="CA2275">
        <v>0.25</v>
      </c>
      <c r="CB2275">
        <v>3780</v>
      </c>
      <c r="CC2275">
        <v>604800</v>
      </c>
      <c r="CD2275">
        <v>0.1</v>
      </c>
      <c r="CE2275">
        <v>60480</v>
      </c>
      <c r="CF2275">
        <v>0.15</v>
      </c>
      <c r="CG2275">
        <v>9072</v>
      </c>
      <c r="CH2275">
        <v>51408</v>
      </c>
      <c r="CI2275">
        <v>544320</v>
      </c>
      <c r="CJ2275">
        <v>595728</v>
      </c>
      <c r="CK2275">
        <v>3723.3</v>
      </c>
    </row>
    <row r="2276" spans="62:89" x14ac:dyDescent="0.25">
      <c r="BJ2276" s="1" t="s">
        <v>4673</v>
      </c>
      <c r="BK2276" s="1" t="s">
        <v>4674</v>
      </c>
      <c r="BL2276" s="1" t="str">
        <f>VLOOKUP(BK2276,INVENTARIOHABITTA[#All],8,FALSE)</f>
        <v>PREMIUM A</v>
      </c>
      <c r="BO2276" s="1" t="s">
        <v>5586</v>
      </c>
      <c r="BP2276" s="1" t="s">
        <v>9837</v>
      </c>
      <c r="BQ2276" s="1" t="s">
        <v>7638</v>
      </c>
      <c r="BR2276" s="1" t="s">
        <v>9549</v>
      </c>
      <c r="BS2276" s="1" t="s">
        <v>29</v>
      </c>
      <c r="BT2276">
        <v>41</v>
      </c>
      <c r="BU2276" s="1" t="s">
        <v>7</v>
      </c>
      <c r="BV2276" s="1" t="s">
        <v>1961</v>
      </c>
      <c r="BW2276">
        <v>160</v>
      </c>
      <c r="BX2276" s="1" t="s">
        <v>8496</v>
      </c>
      <c r="BY2276">
        <v>5040</v>
      </c>
      <c r="BZ2276">
        <v>806400</v>
      </c>
      <c r="CA2276">
        <v>0.25</v>
      </c>
      <c r="CB2276">
        <v>3780</v>
      </c>
      <c r="CC2276">
        <v>604800</v>
      </c>
      <c r="CD2276">
        <v>0.1</v>
      </c>
      <c r="CE2276">
        <v>60480</v>
      </c>
      <c r="CF2276">
        <v>0.1</v>
      </c>
      <c r="CG2276">
        <v>6048</v>
      </c>
      <c r="CH2276">
        <v>54432</v>
      </c>
      <c r="CI2276">
        <v>544320</v>
      </c>
      <c r="CJ2276">
        <v>598752</v>
      </c>
      <c r="CK2276">
        <v>3742.2</v>
      </c>
    </row>
    <row r="2277" spans="62:89" x14ac:dyDescent="0.25">
      <c r="BJ2277" s="1" t="s">
        <v>4675</v>
      </c>
      <c r="BK2277" s="1" t="s">
        <v>4676</v>
      </c>
      <c r="BL2277" s="1" t="str">
        <f>VLOOKUP(BK2277,INVENTARIOHABITTA[#All],8,FALSE)</f>
        <v>PREMIUM A</v>
      </c>
      <c r="BO2277" s="1" t="s">
        <v>5588</v>
      </c>
      <c r="BP2277" s="1" t="s">
        <v>9838</v>
      </c>
      <c r="BQ2277" s="1" t="s">
        <v>7638</v>
      </c>
      <c r="BR2277" s="1" t="s">
        <v>9549</v>
      </c>
      <c r="BS2277" s="1" t="s">
        <v>29</v>
      </c>
      <c r="BT2277">
        <v>42</v>
      </c>
      <c r="BU2277" s="1" t="s">
        <v>7</v>
      </c>
      <c r="BV2277" s="1" t="s">
        <v>1961</v>
      </c>
      <c r="BW2277">
        <v>160</v>
      </c>
      <c r="BX2277" s="1" t="s">
        <v>8496</v>
      </c>
      <c r="BY2277">
        <v>5040</v>
      </c>
      <c r="BZ2277">
        <v>806400</v>
      </c>
      <c r="CA2277">
        <v>0.25</v>
      </c>
      <c r="CB2277">
        <v>3780</v>
      </c>
      <c r="CC2277">
        <v>604800</v>
      </c>
      <c r="CD2277">
        <v>0.1</v>
      </c>
      <c r="CE2277">
        <v>60480</v>
      </c>
      <c r="CF2277">
        <v>0.1</v>
      </c>
      <c r="CG2277">
        <v>6048</v>
      </c>
      <c r="CH2277">
        <v>54432</v>
      </c>
      <c r="CI2277">
        <v>544320</v>
      </c>
      <c r="CJ2277">
        <v>598752</v>
      </c>
      <c r="CK2277">
        <v>3742.2</v>
      </c>
    </row>
    <row r="2278" spans="62:89" x14ac:dyDescent="0.25">
      <c r="BJ2278" s="1" t="s">
        <v>4677</v>
      </c>
      <c r="BK2278" s="1" t="s">
        <v>4678</v>
      </c>
      <c r="BL2278" s="1" t="str">
        <f>VLOOKUP(BK2278,INVENTARIOHABITTA[#All],8,FALSE)</f>
        <v>PREMIUM A</v>
      </c>
      <c r="BO2278" s="1" t="s">
        <v>5590</v>
      </c>
      <c r="BP2278" s="1" t="s">
        <v>9839</v>
      </c>
      <c r="BQ2278" s="1" t="s">
        <v>7638</v>
      </c>
      <c r="BR2278" s="1" t="s">
        <v>9549</v>
      </c>
      <c r="BS2278" s="1" t="s">
        <v>29</v>
      </c>
      <c r="BT2278">
        <v>43</v>
      </c>
      <c r="BU2278" s="1" t="s">
        <v>7</v>
      </c>
      <c r="BV2278" s="1" t="s">
        <v>1961</v>
      </c>
      <c r="BW2278">
        <v>160</v>
      </c>
      <c r="BX2278" s="1" t="s">
        <v>8496</v>
      </c>
      <c r="BY2278">
        <v>5040</v>
      </c>
      <c r="BZ2278">
        <v>806400</v>
      </c>
      <c r="CA2278">
        <v>0.23</v>
      </c>
      <c r="CB2278">
        <v>3880.8</v>
      </c>
      <c r="CC2278">
        <v>620928</v>
      </c>
      <c r="CD2278">
        <v>0.1</v>
      </c>
      <c r="CE2278">
        <v>62092.800000000003</v>
      </c>
      <c r="CF2278">
        <v>0.19</v>
      </c>
      <c r="CG2278">
        <v>11797.632000000001</v>
      </c>
      <c r="CH2278">
        <v>50295.168000000005</v>
      </c>
      <c r="CI2278">
        <v>558835.19999999995</v>
      </c>
      <c r="CJ2278">
        <v>609130.36800000002</v>
      </c>
      <c r="CK2278">
        <v>3807.0648000000001</v>
      </c>
    </row>
    <row r="2279" spans="62:89" x14ac:dyDescent="0.25">
      <c r="BJ2279" s="1" t="s">
        <v>4679</v>
      </c>
      <c r="BK2279" s="1" t="s">
        <v>4680</v>
      </c>
      <c r="BL2279" s="1" t="str">
        <f>VLOOKUP(BK2279,INVENTARIOHABITTA[#All],8,FALSE)</f>
        <v>PREMIUM A</v>
      </c>
      <c r="BO2279" s="1" t="s">
        <v>5592</v>
      </c>
      <c r="BP2279" s="1" t="s">
        <v>9840</v>
      </c>
      <c r="BQ2279" s="1" t="s">
        <v>7638</v>
      </c>
      <c r="BR2279" s="1" t="s">
        <v>9549</v>
      </c>
      <c r="BS2279" s="1" t="s">
        <v>29</v>
      </c>
      <c r="BT2279">
        <v>44</v>
      </c>
      <c r="BU2279" s="1" t="s">
        <v>7</v>
      </c>
      <c r="BV2279" s="1" t="s">
        <v>1961</v>
      </c>
      <c r="BW2279">
        <v>160</v>
      </c>
      <c r="BX2279" s="1" t="s">
        <v>8496</v>
      </c>
      <c r="BY2279">
        <v>5040</v>
      </c>
      <c r="BZ2279">
        <v>806400</v>
      </c>
      <c r="CA2279">
        <v>0.23</v>
      </c>
      <c r="CB2279">
        <v>3880.8</v>
      </c>
      <c r="CC2279">
        <v>620928</v>
      </c>
      <c r="CD2279">
        <v>0.1</v>
      </c>
      <c r="CE2279">
        <v>62092.800000000003</v>
      </c>
      <c r="CF2279">
        <v>0.1</v>
      </c>
      <c r="CG2279">
        <v>6209.2800000000007</v>
      </c>
      <c r="CH2279">
        <v>55883.520000000004</v>
      </c>
      <c r="CI2279">
        <v>558835.19999999995</v>
      </c>
      <c r="CJ2279">
        <v>614718.71999999997</v>
      </c>
      <c r="CK2279">
        <v>3841.9919999999997</v>
      </c>
    </row>
    <row r="2280" spans="62:89" x14ac:dyDescent="0.25">
      <c r="BJ2280" s="1" t="s">
        <v>4681</v>
      </c>
      <c r="BK2280" s="1" t="s">
        <v>4682</v>
      </c>
      <c r="BL2280" s="1" t="str">
        <f>VLOOKUP(BK2280,INVENTARIOHABITTA[#All],8,FALSE)</f>
        <v>PREMIUM A</v>
      </c>
      <c r="BO2280" s="1" t="s">
        <v>5594</v>
      </c>
      <c r="BP2280" s="1" t="s">
        <v>9841</v>
      </c>
      <c r="BQ2280" s="1" t="s">
        <v>7638</v>
      </c>
      <c r="BR2280" s="1" t="s">
        <v>9549</v>
      </c>
      <c r="BS2280" s="1" t="s">
        <v>29</v>
      </c>
      <c r="BT2280">
        <v>45</v>
      </c>
      <c r="BU2280" s="1" t="s">
        <v>7</v>
      </c>
      <c r="BV2280" s="1" t="s">
        <v>1961</v>
      </c>
      <c r="BW2280">
        <v>160</v>
      </c>
      <c r="BX2280" s="1" t="s">
        <v>8496</v>
      </c>
      <c r="BY2280">
        <v>5400</v>
      </c>
      <c r="BZ2280">
        <v>864000</v>
      </c>
      <c r="CA2280">
        <v>0.2</v>
      </c>
      <c r="CB2280">
        <v>4320</v>
      </c>
      <c r="CC2280">
        <v>691200</v>
      </c>
      <c r="CD2280">
        <v>0.1</v>
      </c>
      <c r="CE2280">
        <v>69120</v>
      </c>
      <c r="CF2280">
        <v>0.1</v>
      </c>
      <c r="CG2280">
        <v>6912</v>
      </c>
      <c r="CH2280">
        <v>62208</v>
      </c>
      <c r="CI2280">
        <v>622080</v>
      </c>
      <c r="CJ2280">
        <v>684288</v>
      </c>
      <c r="CK2280">
        <v>4276.8</v>
      </c>
    </row>
    <row r="2281" spans="62:89" x14ac:dyDescent="0.25">
      <c r="BJ2281" s="1" t="s">
        <v>4683</v>
      </c>
      <c r="BK2281" s="1" t="s">
        <v>4684</v>
      </c>
      <c r="BL2281" s="1" t="str">
        <f>VLOOKUP(BK2281,INVENTARIOHABITTA[#All],8,FALSE)</f>
        <v xml:space="preserve">ESTANDAR A </v>
      </c>
      <c r="BO2281" s="1" t="s">
        <v>5596</v>
      </c>
      <c r="BP2281" s="1" t="s">
        <v>9842</v>
      </c>
      <c r="BQ2281" s="1" t="s">
        <v>7638</v>
      </c>
      <c r="BR2281" s="1" t="s">
        <v>9549</v>
      </c>
      <c r="BS2281" s="1" t="s">
        <v>29</v>
      </c>
      <c r="BT2281">
        <v>46</v>
      </c>
      <c r="BU2281" s="1" t="s">
        <v>7</v>
      </c>
      <c r="BV2281" s="1" t="s">
        <v>1961</v>
      </c>
      <c r="BW2281">
        <v>160</v>
      </c>
      <c r="BX2281" s="1" t="s">
        <v>8496</v>
      </c>
      <c r="BY2281">
        <v>5040</v>
      </c>
      <c r="BZ2281">
        <v>806400</v>
      </c>
      <c r="CA2281">
        <v>0.25</v>
      </c>
      <c r="CB2281">
        <v>3780</v>
      </c>
      <c r="CC2281">
        <v>604800</v>
      </c>
      <c r="CD2281">
        <v>0.1</v>
      </c>
      <c r="CE2281">
        <v>60480</v>
      </c>
      <c r="CF2281">
        <v>0.1</v>
      </c>
      <c r="CG2281">
        <v>6048</v>
      </c>
      <c r="CH2281">
        <v>54432</v>
      </c>
      <c r="CI2281">
        <v>544320</v>
      </c>
      <c r="CJ2281">
        <v>598752</v>
      </c>
      <c r="CK2281">
        <v>3742.2</v>
      </c>
    </row>
    <row r="2282" spans="62:89" x14ac:dyDescent="0.25">
      <c r="BJ2282" s="1" t="s">
        <v>4685</v>
      </c>
      <c r="BK2282" s="1" t="s">
        <v>4686</v>
      </c>
      <c r="BL2282" s="1" t="str">
        <f>VLOOKUP(BK2282,INVENTARIOHABITTA[#All],8,FALSE)</f>
        <v xml:space="preserve">ESTANDAR A </v>
      </c>
      <c r="BO2282" s="1" t="s">
        <v>5598</v>
      </c>
      <c r="BP2282" s="1" t="s">
        <v>9843</v>
      </c>
      <c r="BQ2282" s="1" t="s">
        <v>7638</v>
      </c>
      <c r="BR2282" s="1" t="s">
        <v>9549</v>
      </c>
      <c r="BS2282" s="1" t="s">
        <v>29</v>
      </c>
      <c r="BT2282">
        <v>47</v>
      </c>
      <c r="BU2282" s="1" t="s">
        <v>7</v>
      </c>
      <c r="BV2282" s="1" t="s">
        <v>146</v>
      </c>
      <c r="BW2282">
        <v>185.24</v>
      </c>
      <c r="BX2282" s="1" t="s">
        <v>46</v>
      </c>
      <c r="BY2282">
        <v>6510</v>
      </c>
      <c r="BZ2282">
        <v>1205912.4000000001</v>
      </c>
      <c r="CA2282">
        <v>0.23</v>
      </c>
      <c r="CB2282">
        <v>5012.7</v>
      </c>
      <c r="CC2282">
        <v>928552.54800000007</v>
      </c>
      <c r="CD2282">
        <v>9.9999999999999992E-2</v>
      </c>
      <c r="CE2282">
        <v>92855.25480000001</v>
      </c>
      <c r="CF2282">
        <v>0.19</v>
      </c>
      <c r="CG2282">
        <v>14336.223748</v>
      </c>
      <c r="CH2282">
        <v>78519.031052000006</v>
      </c>
      <c r="CI2282">
        <v>835697.29320000007</v>
      </c>
      <c r="CJ2282">
        <v>914216.32425200008</v>
      </c>
      <c r="CK2282">
        <v>4935.3073000000004</v>
      </c>
    </row>
    <row r="2283" spans="62:89" x14ac:dyDescent="0.25">
      <c r="BJ2283" s="1" t="s">
        <v>4687</v>
      </c>
      <c r="BK2283" s="1" t="s">
        <v>4688</v>
      </c>
      <c r="BL2283" s="1" t="str">
        <f>VLOOKUP(BK2283,INVENTARIOHABITTA[#All],8,FALSE)</f>
        <v xml:space="preserve">ESTANDAR A </v>
      </c>
      <c r="BP2283" s="1" t="s">
        <v>9843</v>
      </c>
      <c r="BQ2283" s="1" t="s">
        <v>7638</v>
      </c>
      <c r="BR2283" s="1" t="s">
        <v>9549</v>
      </c>
      <c r="BS2283" s="1" t="s">
        <v>29</v>
      </c>
      <c r="BT2283">
        <v>47</v>
      </c>
      <c r="BU2283" s="1" t="s">
        <v>7</v>
      </c>
      <c r="BV2283" s="1" t="s">
        <v>146</v>
      </c>
      <c r="BW2283">
        <v>185.24</v>
      </c>
      <c r="BX2283" s="1" t="s">
        <v>8496</v>
      </c>
      <c r="BY2283">
        <v>5290</v>
      </c>
      <c r="BZ2283">
        <v>979919.60000000009</v>
      </c>
      <c r="CA2283">
        <v>0.23</v>
      </c>
      <c r="CB2283">
        <v>4073.3</v>
      </c>
      <c r="CC2283">
        <v>754538.09200000006</v>
      </c>
      <c r="CD2283">
        <v>9.9999999999999992E-2</v>
      </c>
      <c r="CE2283">
        <v>75453.809200000003</v>
      </c>
      <c r="CF2283">
        <v>0.19</v>
      </c>
      <c r="CG2283">
        <v>14336.223748</v>
      </c>
      <c r="CH2283">
        <v>61117.585451999999</v>
      </c>
      <c r="CI2283">
        <v>679084.28280000004</v>
      </c>
      <c r="CJ2283">
        <v>740201.86825200007</v>
      </c>
      <c r="CK2283">
        <v>3995.9073000000003</v>
      </c>
    </row>
    <row r="2284" spans="62:89" x14ac:dyDescent="0.25">
      <c r="BJ2284" s="1" t="s">
        <v>4689</v>
      </c>
      <c r="BK2284" s="1" t="s">
        <v>4690</v>
      </c>
      <c r="BL2284" s="1" t="str">
        <f>VLOOKUP(BK2284,INVENTARIOHABITTA[#All],8,FALSE)</f>
        <v xml:space="preserve">ESTANDAR A </v>
      </c>
      <c r="BO2284" s="1" t="s">
        <v>5600</v>
      </c>
      <c r="BP2284" s="1" t="s">
        <v>9844</v>
      </c>
      <c r="BQ2284" s="1" t="s">
        <v>7638</v>
      </c>
      <c r="BR2284" s="1" t="s">
        <v>9549</v>
      </c>
      <c r="BS2284" s="1" t="s">
        <v>29</v>
      </c>
      <c r="BT2284">
        <v>48</v>
      </c>
      <c r="BU2284" s="1" t="s">
        <v>7</v>
      </c>
      <c r="BV2284" s="1" t="s">
        <v>146</v>
      </c>
      <c r="BW2284">
        <v>198.75</v>
      </c>
      <c r="BX2284" s="1" t="s">
        <v>8496</v>
      </c>
      <c r="BY2284">
        <v>5290</v>
      </c>
      <c r="BZ2284">
        <v>1051387.5</v>
      </c>
      <c r="CA2284">
        <v>0.25</v>
      </c>
      <c r="CB2284">
        <v>3967.5</v>
      </c>
      <c r="CC2284">
        <v>788540.625</v>
      </c>
      <c r="CD2284">
        <v>0.1</v>
      </c>
      <c r="CE2284">
        <v>78854.0625</v>
      </c>
      <c r="CF2284">
        <v>0.1</v>
      </c>
      <c r="CG2284">
        <v>7885.40625</v>
      </c>
      <c r="CH2284">
        <v>70968.65625</v>
      </c>
      <c r="CI2284">
        <v>709686.5625</v>
      </c>
      <c r="CJ2284">
        <v>780655.21875</v>
      </c>
      <c r="CK2284">
        <v>3927.8249999999998</v>
      </c>
    </row>
    <row r="2285" spans="62:89" x14ac:dyDescent="0.25">
      <c r="BJ2285" s="1" t="s">
        <v>4691</v>
      </c>
      <c r="BK2285" s="1" t="s">
        <v>4692</v>
      </c>
      <c r="BL2285" s="1" t="str">
        <f>VLOOKUP(BK2285,INVENTARIOHABITTA[#All],8,FALSE)</f>
        <v>PREMIUM A</v>
      </c>
      <c r="BO2285" s="1" t="s">
        <v>5602</v>
      </c>
      <c r="BP2285" s="1" t="s">
        <v>9845</v>
      </c>
      <c r="BQ2285" s="1" t="s">
        <v>7638</v>
      </c>
      <c r="BR2285" s="1" t="s">
        <v>9549</v>
      </c>
      <c r="BS2285" s="1" t="s">
        <v>29</v>
      </c>
      <c r="BT2285">
        <v>49</v>
      </c>
      <c r="BU2285" s="1" t="s">
        <v>7</v>
      </c>
      <c r="BV2285" s="1" t="s">
        <v>1961</v>
      </c>
      <c r="BW2285">
        <v>160</v>
      </c>
      <c r="BX2285" s="1" t="s">
        <v>8496</v>
      </c>
      <c r="BY2285">
        <v>5040</v>
      </c>
      <c r="BZ2285">
        <v>806400</v>
      </c>
      <c r="CA2285">
        <v>0.26</v>
      </c>
      <c r="CB2285">
        <v>3729.6</v>
      </c>
      <c r="CC2285">
        <v>596736</v>
      </c>
      <c r="CD2285">
        <v>0.1</v>
      </c>
      <c r="CE2285">
        <v>59673.600000000006</v>
      </c>
      <c r="CF2285">
        <v>0.1</v>
      </c>
      <c r="CG2285">
        <v>5967.3600000000006</v>
      </c>
      <c r="CH2285">
        <v>53706.240000000005</v>
      </c>
      <c r="CI2285">
        <v>537062.40000000002</v>
      </c>
      <c r="CJ2285">
        <v>590768.64000000001</v>
      </c>
      <c r="CK2285">
        <v>3692.3040000000001</v>
      </c>
    </row>
    <row r="2286" spans="62:89" x14ac:dyDescent="0.25">
      <c r="BJ2286" s="1" t="s">
        <v>4693</v>
      </c>
      <c r="BK2286" s="1" t="s">
        <v>4694</v>
      </c>
      <c r="BL2286" s="1" t="str">
        <f>VLOOKUP(BK2286,INVENTARIOHABITTA[#All],8,FALSE)</f>
        <v>PREMIUM A</v>
      </c>
      <c r="BO2286" s="1" t="s">
        <v>5604</v>
      </c>
      <c r="BP2286" s="1" t="s">
        <v>9846</v>
      </c>
      <c r="BQ2286" s="1" t="s">
        <v>7638</v>
      </c>
      <c r="BR2286" s="1" t="s">
        <v>9549</v>
      </c>
      <c r="BS2286" s="1" t="s">
        <v>29</v>
      </c>
      <c r="BT2286">
        <v>50</v>
      </c>
      <c r="BU2286" s="1" t="s">
        <v>7</v>
      </c>
      <c r="BV2286" s="1" t="s">
        <v>1961</v>
      </c>
      <c r="BW2286">
        <v>160</v>
      </c>
      <c r="BX2286" s="1" t="s">
        <v>8496</v>
      </c>
      <c r="BY2286">
        <v>5040</v>
      </c>
      <c r="BZ2286">
        <v>806400</v>
      </c>
      <c r="CA2286">
        <v>0.26</v>
      </c>
      <c r="CB2286">
        <v>3729.6</v>
      </c>
      <c r="CC2286">
        <v>596736</v>
      </c>
      <c r="CD2286">
        <v>0.1</v>
      </c>
      <c r="CE2286">
        <v>59673.600000000006</v>
      </c>
      <c r="CF2286">
        <v>0.1</v>
      </c>
      <c r="CG2286">
        <v>5967.3600000000006</v>
      </c>
      <c r="CH2286">
        <v>53706.240000000005</v>
      </c>
      <c r="CI2286">
        <v>537062.40000000002</v>
      </c>
      <c r="CJ2286">
        <v>590768.64000000001</v>
      </c>
      <c r="CK2286">
        <v>3692.3040000000001</v>
      </c>
    </row>
    <row r="2287" spans="62:89" x14ac:dyDescent="0.25">
      <c r="BJ2287" s="1" t="s">
        <v>4695</v>
      </c>
      <c r="BK2287" s="1" t="s">
        <v>4696</v>
      </c>
      <c r="BL2287" s="1" t="str">
        <f>VLOOKUP(BK2287,INVENTARIOHABITTA[#All],8,FALSE)</f>
        <v>PREMIUM A</v>
      </c>
      <c r="BO2287" s="1" t="s">
        <v>5606</v>
      </c>
      <c r="BP2287" s="1" t="s">
        <v>9847</v>
      </c>
      <c r="BQ2287" s="1" t="s">
        <v>7638</v>
      </c>
      <c r="BR2287" s="1" t="s">
        <v>9549</v>
      </c>
      <c r="BS2287" s="1" t="s">
        <v>29</v>
      </c>
      <c r="BT2287">
        <v>51</v>
      </c>
      <c r="BU2287" s="1" t="s">
        <v>7</v>
      </c>
      <c r="BV2287" s="1" t="s">
        <v>1961</v>
      </c>
      <c r="BW2287">
        <v>160</v>
      </c>
      <c r="BX2287" s="1" t="s">
        <v>8496</v>
      </c>
      <c r="BY2287">
        <v>5040</v>
      </c>
      <c r="BZ2287">
        <v>806400</v>
      </c>
      <c r="CA2287">
        <v>0.26</v>
      </c>
      <c r="CB2287">
        <v>3729.6</v>
      </c>
      <c r="CC2287">
        <v>596736</v>
      </c>
      <c r="CD2287">
        <v>0.1</v>
      </c>
      <c r="CE2287">
        <v>59673.600000000006</v>
      </c>
      <c r="CF2287">
        <v>0.1</v>
      </c>
      <c r="CG2287">
        <v>5967.3600000000006</v>
      </c>
      <c r="CH2287">
        <v>53706.240000000005</v>
      </c>
      <c r="CI2287">
        <v>537062.40000000002</v>
      </c>
      <c r="CJ2287">
        <v>590768.64000000001</v>
      </c>
      <c r="CK2287">
        <v>3692.3040000000001</v>
      </c>
    </row>
    <row r="2288" spans="62:89" x14ac:dyDescent="0.25">
      <c r="BJ2288" s="1" t="s">
        <v>4697</v>
      </c>
      <c r="BK2288" s="1" t="s">
        <v>4698</v>
      </c>
      <c r="BL2288" s="1" t="str">
        <f>VLOOKUP(BK2288,INVENTARIOHABITTA[#All],8,FALSE)</f>
        <v>PREMIUM A</v>
      </c>
      <c r="BP2288" s="1" t="s">
        <v>9848</v>
      </c>
      <c r="BQ2288" s="1" t="s">
        <v>7638</v>
      </c>
      <c r="BR2288" s="1" t="s">
        <v>9549</v>
      </c>
      <c r="BS2288" s="1" t="s">
        <v>29</v>
      </c>
      <c r="BT2288">
        <v>52</v>
      </c>
      <c r="BU2288" s="1" t="s">
        <v>7</v>
      </c>
      <c r="BV2288" s="1" t="s">
        <v>146</v>
      </c>
      <c r="BW2288">
        <v>198.75</v>
      </c>
      <c r="BX2288" s="1" t="s">
        <v>8496</v>
      </c>
      <c r="BY2288">
        <v>5290</v>
      </c>
      <c r="BZ2288">
        <v>1051387.5</v>
      </c>
      <c r="CA2288">
        <v>0.25</v>
      </c>
      <c r="CB2288">
        <v>3967.5</v>
      </c>
      <c r="CC2288">
        <v>788540.625</v>
      </c>
      <c r="CD2288">
        <v>0.1</v>
      </c>
      <c r="CE2288">
        <v>78854.0625</v>
      </c>
      <c r="CF2288">
        <v>0.1</v>
      </c>
      <c r="CG2288">
        <v>7885.40625</v>
      </c>
      <c r="CH2288">
        <v>70968.65625</v>
      </c>
      <c r="CI2288">
        <v>709686.5625</v>
      </c>
      <c r="CJ2288">
        <v>780655.21875</v>
      </c>
      <c r="CK2288">
        <v>3927.8249999999998</v>
      </c>
    </row>
    <row r="2289" spans="62:89" x14ac:dyDescent="0.25">
      <c r="BJ2289" s="1" t="s">
        <v>4699</v>
      </c>
      <c r="BK2289" s="1" t="s">
        <v>4700</v>
      </c>
      <c r="BL2289" s="1" t="str">
        <f>VLOOKUP(BK2289,INVENTARIOHABITTA[#All],8,FALSE)</f>
        <v>PREMIUM A</v>
      </c>
      <c r="BO2289" s="1" t="s">
        <v>5608</v>
      </c>
      <c r="BP2289" s="1" t="s">
        <v>9849</v>
      </c>
      <c r="BQ2289" s="1" t="s">
        <v>7638</v>
      </c>
      <c r="BR2289" s="1" t="s">
        <v>9549</v>
      </c>
      <c r="BS2289" s="1" t="s">
        <v>29</v>
      </c>
      <c r="BT2289" t="s">
        <v>9224</v>
      </c>
      <c r="BU2289" s="1" t="s">
        <v>7</v>
      </c>
      <c r="BV2289" s="1" t="s">
        <v>146</v>
      </c>
      <c r="BW2289">
        <v>198.75</v>
      </c>
      <c r="BX2289" s="1" t="s">
        <v>8496</v>
      </c>
      <c r="BY2289">
        <v>5290</v>
      </c>
      <c r="BZ2289">
        <v>1051387.5</v>
      </c>
      <c r="CA2289">
        <v>0.25</v>
      </c>
      <c r="CB2289">
        <v>3967.5</v>
      </c>
      <c r="CC2289">
        <v>788540.625</v>
      </c>
      <c r="CD2289">
        <v>0.1</v>
      </c>
      <c r="CE2289">
        <v>78854.0625</v>
      </c>
      <c r="CF2289">
        <v>0.1</v>
      </c>
      <c r="CG2289">
        <v>7885.40625</v>
      </c>
      <c r="CH2289">
        <v>70968.65625</v>
      </c>
      <c r="CI2289">
        <v>709686.5625</v>
      </c>
      <c r="CJ2289">
        <v>780655.21875</v>
      </c>
      <c r="CK2289">
        <v>3927.8249999999998</v>
      </c>
    </row>
    <row r="2290" spans="62:89" x14ac:dyDescent="0.25">
      <c r="BJ2290" s="1" t="s">
        <v>4701</v>
      </c>
      <c r="BK2290" s="1" t="s">
        <v>4702</v>
      </c>
      <c r="BL2290" s="1" t="str">
        <f>VLOOKUP(BK2290,INVENTARIOHABITTA[#All],8,FALSE)</f>
        <v xml:space="preserve">ESTANDAR A </v>
      </c>
      <c r="BO2290" s="1" t="s">
        <v>5610</v>
      </c>
      <c r="BP2290" s="1" t="s">
        <v>9850</v>
      </c>
      <c r="BQ2290" s="1" t="s">
        <v>7638</v>
      </c>
      <c r="BR2290" s="1" t="s">
        <v>9549</v>
      </c>
      <c r="BS2290" s="1" t="s">
        <v>29</v>
      </c>
      <c r="BT2290">
        <v>53</v>
      </c>
      <c r="BU2290" s="1" t="s">
        <v>7</v>
      </c>
      <c r="BV2290" s="1" t="s">
        <v>146</v>
      </c>
      <c r="BW2290">
        <v>196.19</v>
      </c>
      <c r="BX2290" s="1" t="s">
        <v>8496</v>
      </c>
      <c r="BY2290">
        <v>5290</v>
      </c>
      <c r="BZ2290">
        <v>1037845.1</v>
      </c>
      <c r="CA2290">
        <v>0.25</v>
      </c>
      <c r="CB2290">
        <v>3967.5</v>
      </c>
      <c r="CC2290">
        <v>778383.82499999995</v>
      </c>
      <c r="CD2290">
        <v>9.9999999999999992E-2</v>
      </c>
      <c r="CE2290">
        <v>77838.382499999992</v>
      </c>
      <c r="CF2290">
        <v>0</v>
      </c>
      <c r="CG2290">
        <v>0</v>
      </c>
      <c r="CH2290">
        <v>77838.382499999992</v>
      </c>
      <c r="CI2290">
        <v>700545.45250000001</v>
      </c>
      <c r="CJ2290">
        <v>778383.83499999996</v>
      </c>
      <c r="CK2290">
        <v>3967.5000509709976</v>
      </c>
    </row>
    <row r="2291" spans="62:89" x14ac:dyDescent="0.25">
      <c r="BJ2291" s="1" t="s">
        <v>4703</v>
      </c>
      <c r="BK2291" s="1" t="s">
        <v>4704</v>
      </c>
      <c r="BL2291" s="1" t="str">
        <f>VLOOKUP(BK2291,INVENTARIOHABITTA[#All],8,FALSE)</f>
        <v xml:space="preserve">ESTANDAR A </v>
      </c>
      <c r="BO2291" s="1" t="s">
        <v>5612</v>
      </c>
      <c r="BP2291" s="1" t="s">
        <v>9851</v>
      </c>
      <c r="BQ2291" s="1" t="s">
        <v>7638</v>
      </c>
      <c r="BR2291" s="1" t="s">
        <v>9549</v>
      </c>
      <c r="BS2291" s="1" t="s">
        <v>29</v>
      </c>
      <c r="BT2291">
        <v>54</v>
      </c>
      <c r="BU2291" s="1" t="s">
        <v>7</v>
      </c>
      <c r="BV2291" s="1" t="s">
        <v>1961</v>
      </c>
      <c r="BW2291">
        <v>160</v>
      </c>
      <c r="BX2291" s="1" t="s">
        <v>8496</v>
      </c>
      <c r="BY2291">
        <v>5040</v>
      </c>
      <c r="BZ2291">
        <v>806400</v>
      </c>
      <c r="CA2291">
        <v>0.23</v>
      </c>
      <c r="CB2291">
        <v>3880.8</v>
      </c>
      <c r="CC2291">
        <v>620928</v>
      </c>
      <c r="CD2291">
        <v>0.1</v>
      </c>
      <c r="CE2291">
        <v>62092.800000000003</v>
      </c>
      <c r="CF2291">
        <v>0.19</v>
      </c>
      <c r="CG2291">
        <v>11797.632000000001</v>
      </c>
      <c r="CH2291">
        <v>50295.168000000005</v>
      </c>
      <c r="CI2291">
        <v>558835.19999999995</v>
      </c>
      <c r="CJ2291">
        <v>609130.36800000002</v>
      </c>
      <c r="CK2291">
        <v>3807.0648000000001</v>
      </c>
    </row>
    <row r="2292" spans="62:89" x14ac:dyDescent="0.25">
      <c r="BJ2292" s="1" t="s">
        <v>4705</v>
      </c>
      <c r="BK2292" s="1" t="s">
        <v>4706</v>
      </c>
      <c r="BL2292" s="1" t="str">
        <f>VLOOKUP(BK2292,INVENTARIOHABITTA[#All],8,FALSE)</f>
        <v xml:space="preserve">ESTANDAR A </v>
      </c>
      <c r="BO2292" s="1" t="s">
        <v>5614</v>
      </c>
      <c r="BP2292" s="1" t="s">
        <v>9852</v>
      </c>
      <c r="BQ2292" s="1" t="s">
        <v>7638</v>
      </c>
      <c r="BR2292" s="1" t="s">
        <v>9549</v>
      </c>
      <c r="BS2292" s="1" t="s">
        <v>29</v>
      </c>
      <c r="BT2292">
        <v>55</v>
      </c>
      <c r="BU2292" s="1" t="s">
        <v>7</v>
      </c>
      <c r="BV2292" s="1" t="s">
        <v>1961</v>
      </c>
      <c r="BW2292">
        <v>160</v>
      </c>
      <c r="BX2292" s="1" t="s">
        <v>8496</v>
      </c>
      <c r="BY2292">
        <v>5040</v>
      </c>
      <c r="BZ2292">
        <v>806400</v>
      </c>
      <c r="CA2292">
        <v>0.23</v>
      </c>
      <c r="CB2292">
        <v>3880.8</v>
      </c>
      <c r="CC2292">
        <v>620928</v>
      </c>
      <c r="CD2292">
        <v>0.1</v>
      </c>
      <c r="CE2292">
        <v>62092.800000000003</v>
      </c>
      <c r="CF2292">
        <v>0.19</v>
      </c>
      <c r="CG2292">
        <v>11797.632000000001</v>
      </c>
      <c r="CH2292">
        <v>50295.168000000005</v>
      </c>
      <c r="CI2292">
        <v>558835.19999999995</v>
      </c>
      <c r="CJ2292">
        <v>609130.36800000002</v>
      </c>
      <c r="CK2292">
        <v>3807.0648000000001</v>
      </c>
    </row>
    <row r="2293" spans="62:89" x14ac:dyDescent="0.25">
      <c r="BJ2293" s="1" t="s">
        <v>4707</v>
      </c>
      <c r="BK2293" s="1" t="s">
        <v>4708</v>
      </c>
      <c r="BL2293" s="1" t="str">
        <f>VLOOKUP(BK2293,INVENTARIOHABITTA[#All],8,FALSE)</f>
        <v xml:space="preserve">ESTANDAR A </v>
      </c>
      <c r="BO2293" s="1" t="s">
        <v>5616</v>
      </c>
      <c r="BP2293" s="1" t="s">
        <v>9853</v>
      </c>
      <c r="BQ2293" s="1" t="s">
        <v>7638</v>
      </c>
      <c r="BR2293" s="1" t="s">
        <v>9549</v>
      </c>
      <c r="BS2293" s="1" t="s">
        <v>29</v>
      </c>
      <c r="BT2293">
        <v>56</v>
      </c>
      <c r="BU2293" s="1" t="s">
        <v>7</v>
      </c>
      <c r="BV2293" s="1" t="s">
        <v>1961</v>
      </c>
      <c r="BW2293">
        <v>160</v>
      </c>
      <c r="BX2293" s="1" t="s">
        <v>8496</v>
      </c>
      <c r="BY2293">
        <v>5040</v>
      </c>
      <c r="BZ2293">
        <v>806400</v>
      </c>
      <c r="CA2293">
        <v>0.23</v>
      </c>
      <c r="CB2293">
        <v>3880.8</v>
      </c>
      <c r="CC2293">
        <v>620928</v>
      </c>
      <c r="CD2293">
        <v>0.1</v>
      </c>
      <c r="CE2293">
        <v>62092.800000000003</v>
      </c>
      <c r="CF2293">
        <v>0.19</v>
      </c>
      <c r="CG2293">
        <v>11797.632000000001</v>
      </c>
      <c r="CH2293">
        <v>50295.168000000005</v>
      </c>
      <c r="CI2293">
        <v>558835.19999999995</v>
      </c>
      <c r="CJ2293">
        <v>609130.36800000002</v>
      </c>
      <c r="CK2293">
        <v>3807.0648000000001</v>
      </c>
    </row>
    <row r="2294" spans="62:89" x14ac:dyDescent="0.25">
      <c r="BJ2294" s="1" t="s">
        <v>4709</v>
      </c>
      <c r="BK2294" s="1" t="s">
        <v>4710</v>
      </c>
      <c r="BL2294" s="1" t="str">
        <f>VLOOKUP(BK2294,INVENTARIOHABITTA[#All],8,FALSE)</f>
        <v xml:space="preserve">ESTANDAR A </v>
      </c>
      <c r="BO2294" s="1" t="s">
        <v>5618</v>
      </c>
      <c r="BP2294" s="1" t="s">
        <v>9854</v>
      </c>
      <c r="BQ2294" s="1" t="s">
        <v>7638</v>
      </c>
      <c r="BR2294" s="1" t="s">
        <v>9549</v>
      </c>
      <c r="BS2294" s="1" t="s">
        <v>29</v>
      </c>
      <c r="BT2294">
        <v>57</v>
      </c>
      <c r="BU2294" s="1" t="s">
        <v>7</v>
      </c>
      <c r="BV2294" s="1" t="s">
        <v>1961</v>
      </c>
      <c r="BW2294">
        <v>160</v>
      </c>
      <c r="BX2294" s="1" t="s">
        <v>8496</v>
      </c>
      <c r="BY2294">
        <v>5040</v>
      </c>
      <c r="BZ2294">
        <v>806400</v>
      </c>
      <c r="CA2294">
        <v>0.23</v>
      </c>
      <c r="CB2294">
        <v>3880.8</v>
      </c>
      <c r="CC2294">
        <v>620928</v>
      </c>
      <c r="CD2294">
        <v>0.1</v>
      </c>
      <c r="CE2294">
        <v>62092.800000000003</v>
      </c>
      <c r="CF2294">
        <v>0.19</v>
      </c>
      <c r="CG2294">
        <v>11797.632000000001</v>
      </c>
      <c r="CH2294">
        <v>50295.168000000005</v>
      </c>
      <c r="CI2294">
        <v>558835.19999999995</v>
      </c>
      <c r="CJ2294">
        <v>609130.36800000002</v>
      </c>
      <c r="CK2294">
        <v>3807.0648000000001</v>
      </c>
    </row>
    <row r="2295" spans="62:89" x14ac:dyDescent="0.25">
      <c r="BJ2295" s="1" t="s">
        <v>4711</v>
      </c>
      <c r="BK2295" s="1" t="s">
        <v>4712</v>
      </c>
      <c r="BL2295" s="1" t="str">
        <f>VLOOKUP(BK2295,INVENTARIOHABITTA[#All],8,FALSE)</f>
        <v xml:space="preserve">ESTANDAR A </v>
      </c>
      <c r="BO2295" s="1" t="s">
        <v>5620</v>
      </c>
      <c r="BP2295" s="1" t="s">
        <v>9855</v>
      </c>
      <c r="BQ2295" s="1" t="s">
        <v>7638</v>
      </c>
      <c r="BR2295" s="1" t="s">
        <v>9549</v>
      </c>
      <c r="BS2295" s="1" t="s">
        <v>29</v>
      </c>
      <c r="BT2295">
        <v>58</v>
      </c>
      <c r="BU2295" s="1" t="s">
        <v>7</v>
      </c>
      <c r="BV2295" s="1" t="s">
        <v>1961</v>
      </c>
      <c r="BW2295">
        <v>160</v>
      </c>
      <c r="BX2295" s="1" t="s">
        <v>8496</v>
      </c>
      <c r="BY2295">
        <v>5040</v>
      </c>
      <c r="BZ2295">
        <v>806400</v>
      </c>
      <c r="CA2295">
        <v>0.23</v>
      </c>
      <c r="CB2295">
        <v>3880.8</v>
      </c>
      <c r="CC2295">
        <v>620928</v>
      </c>
      <c r="CD2295">
        <v>0.1</v>
      </c>
      <c r="CE2295">
        <v>62092.800000000003</v>
      </c>
      <c r="CF2295">
        <v>0.19</v>
      </c>
      <c r="CG2295">
        <v>11797.632000000001</v>
      </c>
      <c r="CH2295">
        <v>50295.168000000005</v>
      </c>
      <c r="CI2295">
        <v>558835.19999999995</v>
      </c>
      <c r="CJ2295">
        <v>609130.36800000002</v>
      </c>
      <c r="CK2295">
        <v>3807.0648000000001</v>
      </c>
    </row>
    <row r="2296" spans="62:89" x14ac:dyDescent="0.25">
      <c r="BJ2296" s="1" t="s">
        <v>4713</v>
      </c>
      <c r="BK2296" s="1" t="s">
        <v>4714</v>
      </c>
      <c r="BL2296" s="1" t="str">
        <f>VLOOKUP(BK2296,INVENTARIOHABITTA[#All],8,FALSE)</f>
        <v xml:space="preserve">ESTANDAR A </v>
      </c>
      <c r="BO2296" s="1" t="s">
        <v>5622</v>
      </c>
      <c r="BP2296" s="1" t="s">
        <v>9856</v>
      </c>
      <c r="BQ2296" s="1" t="s">
        <v>7638</v>
      </c>
      <c r="BR2296" s="1" t="s">
        <v>9549</v>
      </c>
      <c r="BS2296" s="1" t="s">
        <v>29</v>
      </c>
      <c r="BT2296">
        <v>59</v>
      </c>
      <c r="BU2296" s="1" t="s">
        <v>7</v>
      </c>
      <c r="BV2296" s="1" t="s">
        <v>1961</v>
      </c>
      <c r="BW2296">
        <v>160</v>
      </c>
      <c r="BX2296" s="1" t="s">
        <v>8496</v>
      </c>
      <c r="BY2296">
        <v>5040</v>
      </c>
      <c r="BZ2296">
        <v>806400</v>
      </c>
      <c r="CA2296">
        <v>0.25</v>
      </c>
      <c r="CB2296">
        <v>3780</v>
      </c>
      <c r="CC2296">
        <v>604800</v>
      </c>
      <c r="CD2296">
        <v>0.1</v>
      </c>
      <c r="CE2296">
        <v>60480</v>
      </c>
      <c r="CF2296">
        <v>0.1</v>
      </c>
      <c r="CG2296">
        <v>6048</v>
      </c>
      <c r="CH2296">
        <v>54432</v>
      </c>
      <c r="CI2296">
        <v>544320</v>
      </c>
      <c r="CJ2296">
        <v>598752</v>
      </c>
      <c r="CK2296">
        <v>3742.2</v>
      </c>
    </row>
    <row r="2297" spans="62:89" x14ac:dyDescent="0.25">
      <c r="BJ2297" s="1" t="s">
        <v>4715</v>
      </c>
      <c r="BK2297" s="1" t="s">
        <v>4716</v>
      </c>
      <c r="BL2297" s="1" t="str">
        <f>VLOOKUP(BK2297,INVENTARIOHABITTA[#All],8,FALSE)</f>
        <v>PREMIUM A</v>
      </c>
      <c r="BO2297" s="1" t="s">
        <v>5624</v>
      </c>
      <c r="BP2297" s="1" t="s">
        <v>9857</v>
      </c>
      <c r="BQ2297" s="1" t="s">
        <v>7638</v>
      </c>
      <c r="BR2297" s="1" t="s">
        <v>9549</v>
      </c>
      <c r="BS2297" s="1" t="s">
        <v>29</v>
      </c>
      <c r="BT2297">
        <v>60</v>
      </c>
      <c r="BU2297" s="1" t="s">
        <v>7</v>
      </c>
      <c r="BV2297" s="1" t="s">
        <v>1961</v>
      </c>
      <c r="BW2297">
        <v>160</v>
      </c>
      <c r="BX2297" s="1" t="s">
        <v>8496</v>
      </c>
      <c r="BY2297">
        <v>5040</v>
      </c>
      <c r="BZ2297">
        <v>806400</v>
      </c>
      <c r="CA2297">
        <v>0.25</v>
      </c>
      <c r="CB2297">
        <v>3780</v>
      </c>
      <c r="CC2297">
        <v>604800</v>
      </c>
      <c r="CD2297">
        <v>0.1</v>
      </c>
      <c r="CE2297">
        <v>60480</v>
      </c>
      <c r="CF2297">
        <v>0.1</v>
      </c>
      <c r="CG2297">
        <v>6048</v>
      </c>
      <c r="CH2297">
        <v>54432</v>
      </c>
      <c r="CI2297">
        <v>544320</v>
      </c>
      <c r="CJ2297">
        <v>598752</v>
      </c>
      <c r="CK2297">
        <v>3742.2</v>
      </c>
    </row>
    <row r="2298" spans="62:89" x14ac:dyDescent="0.25">
      <c r="BJ2298" s="1" t="s">
        <v>4717</v>
      </c>
      <c r="BK2298" s="1" t="s">
        <v>4718</v>
      </c>
      <c r="BL2298" s="1" t="str">
        <f>VLOOKUP(BK2298,INVENTARIOHABITTA[#All],8,FALSE)</f>
        <v>PREMIUM AA</v>
      </c>
      <c r="BP2298" s="1" t="s">
        <v>9858</v>
      </c>
      <c r="BQ2298" s="1" t="s">
        <v>7638</v>
      </c>
      <c r="BR2298" s="1" t="s">
        <v>9549</v>
      </c>
      <c r="BS2298" s="1" t="s">
        <v>29</v>
      </c>
      <c r="BT2298">
        <v>61</v>
      </c>
      <c r="BU2298" s="1" t="s">
        <v>7</v>
      </c>
      <c r="BV2298" s="1" t="s">
        <v>1961</v>
      </c>
      <c r="BW2298">
        <v>160</v>
      </c>
      <c r="BX2298" s="1" t="s">
        <v>8496</v>
      </c>
      <c r="BY2298">
        <v>5040</v>
      </c>
      <c r="BZ2298">
        <v>806400</v>
      </c>
      <c r="CA2298">
        <v>0.25</v>
      </c>
      <c r="CB2298">
        <v>3780</v>
      </c>
      <c r="CC2298">
        <v>604800</v>
      </c>
      <c r="CD2298">
        <v>0.1</v>
      </c>
      <c r="CE2298">
        <v>60480</v>
      </c>
      <c r="CF2298">
        <v>0.1</v>
      </c>
      <c r="CG2298">
        <v>6048</v>
      </c>
      <c r="CH2298">
        <v>54432</v>
      </c>
      <c r="CI2298">
        <v>544320</v>
      </c>
      <c r="CJ2298">
        <v>598752</v>
      </c>
      <c r="CK2298">
        <v>3742.2</v>
      </c>
    </row>
    <row r="2299" spans="62:89" x14ac:dyDescent="0.25">
      <c r="BJ2299" s="1" t="s">
        <v>4719</v>
      </c>
      <c r="BK2299" s="1" t="s">
        <v>4720</v>
      </c>
      <c r="BL2299" s="1" t="str">
        <f>VLOOKUP(BK2299,INVENTARIOHABITTA[#All],8,FALSE)</f>
        <v xml:space="preserve">ESTANDAR A </v>
      </c>
      <c r="BO2299" s="1" t="s">
        <v>5626</v>
      </c>
      <c r="BP2299" s="1" t="s">
        <v>9859</v>
      </c>
      <c r="BQ2299" s="1" t="s">
        <v>7638</v>
      </c>
      <c r="BR2299" s="1" t="s">
        <v>9549</v>
      </c>
      <c r="BS2299" s="1" t="s">
        <v>29</v>
      </c>
      <c r="BT2299" t="s">
        <v>8359</v>
      </c>
      <c r="BU2299" s="1" t="s">
        <v>7</v>
      </c>
      <c r="BV2299" s="1" t="s">
        <v>1961</v>
      </c>
      <c r="BW2299">
        <v>160</v>
      </c>
      <c r="BX2299" s="1" t="s">
        <v>8496</v>
      </c>
      <c r="BY2299">
        <v>5040</v>
      </c>
      <c r="BZ2299">
        <v>806400</v>
      </c>
      <c r="CA2299">
        <v>0.25</v>
      </c>
      <c r="CB2299">
        <v>3780</v>
      </c>
      <c r="CC2299">
        <v>604800</v>
      </c>
      <c r="CD2299">
        <v>0.1</v>
      </c>
      <c r="CE2299">
        <v>60480</v>
      </c>
      <c r="CF2299">
        <v>0.1</v>
      </c>
      <c r="CG2299">
        <v>6048</v>
      </c>
      <c r="CH2299">
        <v>54432</v>
      </c>
      <c r="CI2299">
        <v>544320</v>
      </c>
      <c r="CJ2299">
        <v>598752</v>
      </c>
      <c r="CK2299">
        <v>3742.2</v>
      </c>
    </row>
    <row r="2300" spans="62:89" x14ac:dyDescent="0.25">
      <c r="BJ2300" s="1" t="s">
        <v>4721</v>
      </c>
      <c r="BK2300" s="1" t="s">
        <v>4722</v>
      </c>
      <c r="BL2300" s="1" t="str">
        <f>VLOOKUP(BK2300,INVENTARIOHABITTA[#All],8,FALSE)</f>
        <v xml:space="preserve">ESTANDAR A </v>
      </c>
      <c r="BP2300" s="1" t="s">
        <v>9860</v>
      </c>
      <c r="BQ2300" s="1" t="s">
        <v>7638</v>
      </c>
      <c r="BR2300" s="1" t="s">
        <v>9549</v>
      </c>
      <c r="BS2300" s="1" t="s">
        <v>29</v>
      </c>
      <c r="BT2300">
        <v>62</v>
      </c>
      <c r="BU2300" s="1" t="s">
        <v>7</v>
      </c>
      <c r="BV2300" s="1" t="s">
        <v>1961</v>
      </c>
      <c r="BW2300">
        <v>160</v>
      </c>
      <c r="BX2300" s="1" t="s">
        <v>8496</v>
      </c>
      <c r="BY2300">
        <v>5040</v>
      </c>
      <c r="BZ2300">
        <v>806400</v>
      </c>
      <c r="CA2300">
        <v>0.25</v>
      </c>
      <c r="CB2300">
        <v>3780</v>
      </c>
      <c r="CC2300">
        <v>604800</v>
      </c>
      <c r="CD2300">
        <v>0.1</v>
      </c>
      <c r="CE2300">
        <v>60480</v>
      </c>
      <c r="CF2300">
        <v>0.1</v>
      </c>
      <c r="CG2300">
        <v>6048</v>
      </c>
      <c r="CH2300">
        <v>54432</v>
      </c>
      <c r="CI2300">
        <v>544320</v>
      </c>
      <c r="CJ2300">
        <v>598752</v>
      </c>
      <c r="CK2300">
        <v>3742.2</v>
      </c>
    </row>
    <row r="2301" spans="62:89" x14ac:dyDescent="0.25">
      <c r="BJ2301" s="1" t="s">
        <v>4723</v>
      </c>
      <c r="BK2301" s="1" t="s">
        <v>4724</v>
      </c>
      <c r="BL2301" s="1" t="str">
        <f>VLOOKUP(BK2301,INVENTARIOHABITTA[#All],8,FALSE)</f>
        <v xml:space="preserve">ESTANDAR A </v>
      </c>
      <c r="BO2301" s="1" t="s">
        <v>5628</v>
      </c>
      <c r="BP2301" s="1" t="s">
        <v>9861</v>
      </c>
      <c r="BQ2301" s="1" t="s">
        <v>7638</v>
      </c>
      <c r="BR2301" s="1" t="s">
        <v>9549</v>
      </c>
      <c r="BS2301" s="1" t="s">
        <v>29</v>
      </c>
      <c r="BT2301" t="s">
        <v>9738</v>
      </c>
      <c r="BU2301" s="1" t="s">
        <v>7</v>
      </c>
      <c r="BV2301" s="1" t="s">
        <v>1961</v>
      </c>
      <c r="BW2301">
        <v>160</v>
      </c>
      <c r="BX2301" s="1" t="s">
        <v>8496</v>
      </c>
      <c r="BY2301">
        <v>5040</v>
      </c>
      <c r="BZ2301">
        <v>806400</v>
      </c>
      <c r="CA2301">
        <v>0.25</v>
      </c>
      <c r="CB2301">
        <v>3780</v>
      </c>
      <c r="CC2301">
        <v>604800</v>
      </c>
      <c r="CD2301">
        <v>0.1</v>
      </c>
      <c r="CE2301">
        <v>60480</v>
      </c>
      <c r="CF2301">
        <v>0.1</v>
      </c>
      <c r="CG2301">
        <v>6048</v>
      </c>
      <c r="CH2301">
        <v>54432</v>
      </c>
      <c r="CI2301">
        <v>544320</v>
      </c>
      <c r="CJ2301">
        <v>598752</v>
      </c>
      <c r="CK2301">
        <v>3742.2</v>
      </c>
    </row>
    <row r="2302" spans="62:89" x14ac:dyDescent="0.25">
      <c r="BJ2302" s="1" t="s">
        <v>4725</v>
      </c>
      <c r="BK2302" s="1" t="s">
        <v>4726</v>
      </c>
      <c r="BL2302" s="1" t="str">
        <f>VLOOKUP(BK2302,INVENTARIOHABITTA[#All],8,FALSE)</f>
        <v xml:space="preserve">ESTANDAR A </v>
      </c>
      <c r="BP2302" s="1" t="s">
        <v>9862</v>
      </c>
      <c r="BQ2302" s="1" t="s">
        <v>7638</v>
      </c>
      <c r="BR2302" s="1" t="s">
        <v>9549</v>
      </c>
      <c r="BS2302" s="1" t="s">
        <v>29</v>
      </c>
      <c r="BT2302">
        <v>63</v>
      </c>
      <c r="BU2302" s="1" t="s">
        <v>7</v>
      </c>
      <c r="BV2302" s="1" t="s">
        <v>1961</v>
      </c>
      <c r="BW2302">
        <v>160</v>
      </c>
      <c r="BX2302" s="1" t="s">
        <v>8496</v>
      </c>
      <c r="BY2302">
        <v>5040</v>
      </c>
      <c r="BZ2302">
        <v>806400</v>
      </c>
      <c r="CA2302">
        <v>0.25</v>
      </c>
      <c r="CB2302">
        <v>3780</v>
      </c>
      <c r="CC2302">
        <v>604800</v>
      </c>
      <c r="CD2302">
        <v>0.1</v>
      </c>
      <c r="CE2302">
        <v>60480</v>
      </c>
      <c r="CF2302">
        <v>0.1</v>
      </c>
      <c r="CG2302">
        <v>6048</v>
      </c>
      <c r="CH2302">
        <v>54432</v>
      </c>
      <c r="CI2302">
        <v>544320</v>
      </c>
      <c r="CJ2302">
        <v>598752</v>
      </c>
      <c r="CK2302">
        <v>3742.2</v>
      </c>
    </row>
    <row r="2303" spans="62:89" x14ac:dyDescent="0.25">
      <c r="BJ2303" s="1" t="s">
        <v>4727</v>
      </c>
      <c r="BK2303" s="1" t="s">
        <v>4728</v>
      </c>
      <c r="BL2303" s="1" t="str">
        <f>VLOOKUP(BK2303,INVENTARIOHABITTA[#All],8,FALSE)</f>
        <v xml:space="preserve">ESTANDAR A </v>
      </c>
      <c r="BO2303" s="1" t="s">
        <v>5630</v>
      </c>
      <c r="BP2303" s="1" t="s">
        <v>9863</v>
      </c>
      <c r="BQ2303" s="1" t="s">
        <v>7638</v>
      </c>
      <c r="BR2303" s="1" t="s">
        <v>9549</v>
      </c>
      <c r="BS2303" s="1" t="s">
        <v>29</v>
      </c>
      <c r="BT2303" t="s">
        <v>8652</v>
      </c>
      <c r="BU2303" s="1" t="s">
        <v>7</v>
      </c>
      <c r="BV2303" s="1" t="s">
        <v>1961</v>
      </c>
      <c r="BW2303">
        <v>160</v>
      </c>
      <c r="BX2303" s="1" t="s">
        <v>8496</v>
      </c>
      <c r="BY2303">
        <v>5040</v>
      </c>
      <c r="BZ2303">
        <v>806400</v>
      </c>
      <c r="CA2303">
        <v>0.25</v>
      </c>
      <c r="CB2303">
        <v>3780</v>
      </c>
      <c r="CC2303">
        <v>604800</v>
      </c>
      <c r="CD2303">
        <v>0.1</v>
      </c>
      <c r="CE2303">
        <v>60480</v>
      </c>
      <c r="CF2303">
        <v>0.1</v>
      </c>
      <c r="CG2303">
        <v>6048</v>
      </c>
      <c r="CH2303">
        <v>54432</v>
      </c>
      <c r="CI2303">
        <v>544320</v>
      </c>
      <c r="CJ2303">
        <v>598752</v>
      </c>
      <c r="CK2303">
        <v>3742.2</v>
      </c>
    </row>
    <row r="2304" spans="62:89" x14ac:dyDescent="0.25">
      <c r="BJ2304" s="1" t="s">
        <v>4729</v>
      </c>
      <c r="BK2304" s="1" t="s">
        <v>4730</v>
      </c>
      <c r="BL2304" s="1" t="str">
        <f>VLOOKUP(BK2304,INVENTARIOHABITTA[#All],8,FALSE)</f>
        <v xml:space="preserve">ESTANDAR A </v>
      </c>
      <c r="BO2304" s="1" t="s">
        <v>5632</v>
      </c>
      <c r="BP2304" s="1" t="s">
        <v>9864</v>
      </c>
      <c r="BQ2304" s="1" t="s">
        <v>7638</v>
      </c>
      <c r="BR2304" s="1" t="s">
        <v>9549</v>
      </c>
      <c r="BS2304" s="1" t="s">
        <v>29</v>
      </c>
      <c r="BT2304">
        <v>64</v>
      </c>
      <c r="BU2304" s="1" t="s">
        <v>7</v>
      </c>
      <c r="BV2304" s="1" t="s">
        <v>146</v>
      </c>
      <c r="BW2304">
        <v>160</v>
      </c>
      <c r="BX2304" s="1" t="s">
        <v>8496</v>
      </c>
      <c r="BY2304">
        <v>5290</v>
      </c>
      <c r="BZ2304">
        <v>846400</v>
      </c>
      <c r="CA2304">
        <v>0.23</v>
      </c>
      <c r="CB2304">
        <v>4073.3</v>
      </c>
      <c r="CC2304">
        <v>651728</v>
      </c>
      <c r="CD2304">
        <v>0.1</v>
      </c>
      <c r="CE2304">
        <v>65172.800000000003</v>
      </c>
      <c r="CF2304">
        <v>0.19</v>
      </c>
      <c r="CG2304">
        <v>12382.832</v>
      </c>
      <c r="CH2304">
        <v>52789.968000000001</v>
      </c>
      <c r="CI2304">
        <v>586555.19999999995</v>
      </c>
      <c r="CJ2304">
        <v>639345.16799999995</v>
      </c>
      <c r="CK2304">
        <v>3995.9072999999999</v>
      </c>
    </row>
    <row r="2305" spans="62:89" x14ac:dyDescent="0.25">
      <c r="BJ2305" s="1" t="s">
        <v>4731</v>
      </c>
      <c r="BK2305" s="1" t="s">
        <v>4732</v>
      </c>
      <c r="BL2305" s="1" t="str">
        <f>VLOOKUP(BK2305,INVENTARIOHABITTA[#All],8,FALSE)</f>
        <v xml:space="preserve">ESTANDAR A </v>
      </c>
      <c r="BO2305" s="1" t="s">
        <v>5634</v>
      </c>
      <c r="BP2305" s="1" t="s">
        <v>9865</v>
      </c>
      <c r="BQ2305" s="1" t="s">
        <v>7638</v>
      </c>
      <c r="BR2305" s="1" t="s">
        <v>9549</v>
      </c>
      <c r="BS2305" s="1" t="s">
        <v>29</v>
      </c>
      <c r="BT2305">
        <v>65</v>
      </c>
      <c r="BU2305" s="1" t="s">
        <v>7</v>
      </c>
      <c r="BV2305" s="1" t="s">
        <v>146</v>
      </c>
      <c r="BW2305">
        <v>160</v>
      </c>
      <c r="BX2305" s="1" t="s">
        <v>46</v>
      </c>
      <c r="BY2305">
        <v>6510</v>
      </c>
      <c r="BZ2305">
        <v>1041600</v>
      </c>
      <c r="CA2305">
        <v>0.25</v>
      </c>
      <c r="CB2305">
        <v>4882.5</v>
      </c>
      <c r="CC2305">
        <v>781200</v>
      </c>
      <c r="CD2305">
        <v>0.1</v>
      </c>
      <c r="CE2305">
        <v>78120</v>
      </c>
      <c r="CF2305">
        <v>0.1</v>
      </c>
      <c r="CG2305">
        <v>7812</v>
      </c>
      <c r="CH2305">
        <v>70308</v>
      </c>
      <c r="CI2305">
        <v>703080</v>
      </c>
      <c r="CJ2305">
        <v>773388</v>
      </c>
      <c r="CK2305">
        <v>4833.6750000000002</v>
      </c>
    </row>
    <row r="2306" spans="62:89" x14ac:dyDescent="0.25">
      <c r="BJ2306" s="1" t="s">
        <v>4733</v>
      </c>
      <c r="BK2306" s="1" t="s">
        <v>4734</v>
      </c>
      <c r="BL2306" s="1" t="str">
        <f>VLOOKUP(BK2306,INVENTARIOHABITTA[#All],8,FALSE)</f>
        <v xml:space="preserve">ESTANDAR A </v>
      </c>
      <c r="BP2306" s="1" t="s">
        <v>9865</v>
      </c>
      <c r="BQ2306" s="1" t="s">
        <v>7638</v>
      </c>
      <c r="BR2306" s="1" t="s">
        <v>9549</v>
      </c>
      <c r="BS2306" s="1" t="s">
        <v>29</v>
      </c>
      <c r="BT2306">
        <v>65</v>
      </c>
      <c r="BU2306" s="1" t="s">
        <v>7</v>
      </c>
      <c r="BV2306" s="1" t="s">
        <v>146</v>
      </c>
      <c r="BW2306">
        <v>160</v>
      </c>
      <c r="BX2306" s="1" t="s">
        <v>8496</v>
      </c>
      <c r="BY2306">
        <v>5290</v>
      </c>
      <c r="BZ2306">
        <v>846400</v>
      </c>
      <c r="CA2306">
        <v>0.25</v>
      </c>
      <c r="CB2306">
        <v>3967.5</v>
      </c>
      <c r="CC2306">
        <v>634800</v>
      </c>
      <c r="CD2306">
        <v>0.1</v>
      </c>
      <c r="CE2306">
        <v>63480</v>
      </c>
      <c r="CF2306">
        <v>0.1</v>
      </c>
      <c r="CG2306">
        <v>6348</v>
      </c>
      <c r="CH2306">
        <v>57132</v>
      </c>
      <c r="CI2306">
        <v>571320</v>
      </c>
      <c r="CJ2306">
        <v>628452</v>
      </c>
      <c r="CK2306">
        <v>3927.8249999999998</v>
      </c>
    </row>
    <row r="2307" spans="62:89" x14ac:dyDescent="0.25">
      <c r="BJ2307" s="1" t="s">
        <v>4735</v>
      </c>
      <c r="BK2307" s="1" t="s">
        <v>4736</v>
      </c>
      <c r="BL2307" s="1" t="str">
        <f>VLOOKUP(BK2307,INVENTARIOHABITTA[#All],8,FALSE)</f>
        <v xml:space="preserve">ESTANDAR A </v>
      </c>
      <c r="BP2307" s="1" t="s">
        <v>9866</v>
      </c>
      <c r="BQ2307" s="1" t="s">
        <v>7638</v>
      </c>
      <c r="BR2307" s="1" t="s">
        <v>9549</v>
      </c>
      <c r="BS2307" s="1" t="s">
        <v>29</v>
      </c>
      <c r="BT2307">
        <v>66</v>
      </c>
      <c r="BU2307" s="1" t="s">
        <v>7</v>
      </c>
      <c r="BV2307" s="1" t="s">
        <v>146</v>
      </c>
      <c r="BW2307">
        <v>160</v>
      </c>
      <c r="BX2307" s="1" t="s">
        <v>8496</v>
      </c>
      <c r="BY2307">
        <v>5290</v>
      </c>
      <c r="BZ2307">
        <v>846400</v>
      </c>
      <c r="CA2307">
        <v>0.25</v>
      </c>
      <c r="CB2307">
        <v>3967.5</v>
      </c>
      <c r="CC2307">
        <v>634800</v>
      </c>
      <c r="CD2307">
        <v>0.1</v>
      </c>
      <c r="CE2307">
        <v>63480</v>
      </c>
      <c r="CF2307">
        <v>0.1</v>
      </c>
      <c r="CG2307">
        <v>6348</v>
      </c>
      <c r="CH2307">
        <v>57132</v>
      </c>
      <c r="CI2307">
        <v>571320</v>
      </c>
      <c r="CJ2307">
        <v>628452</v>
      </c>
      <c r="CK2307">
        <v>3927.8249999999998</v>
      </c>
    </row>
    <row r="2308" spans="62:89" x14ac:dyDescent="0.25">
      <c r="BJ2308" s="1" t="s">
        <v>4737</v>
      </c>
      <c r="BK2308" s="1" t="s">
        <v>4738</v>
      </c>
      <c r="BL2308" s="1" t="str">
        <f>VLOOKUP(BK2308,INVENTARIOHABITTA[#All],8,FALSE)</f>
        <v xml:space="preserve">ESTANDAR A </v>
      </c>
      <c r="BO2308" s="1" t="s">
        <v>5636</v>
      </c>
      <c r="BP2308" s="1" t="s">
        <v>9867</v>
      </c>
      <c r="BQ2308" s="1" t="s">
        <v>7638</v>
      </c>
      <c r="BR2308" s="1" t="s">
        <v>9549</v>
      </c>
      <c r="BS2308" s="1" t="s">
        <v>29</v>
      </c>
      <c r="BT2308" t="s">
        <v>7695</v>
      </c>
      <c r="BU2308" s="1" t="s">
        <v>7</v>
      </c>
      <c r="BV2308" s="1" t="s">
        <v>146</v>
      </c>
      <c r="BW2308">
        <v>176.8</v>
      </c>
      <c r="BX2308" s="1" t="s">
        <v>8496</v>
      </c>
      <c r="BY2308">
        <v>3927.8249999999998</v>
      </c>
      <c r="BZ2308">
        <v>694439.46</v>
      </c>
      <c r="CA2308">
        <v>0</v>
      </c>
      <c r="CB2308">
        <v>3927.8249999999998</v>
      </c>
      <c r="CC2308">
        <v>694439.46</v>
      </c>
      <c r="CD2308">
        <v>0.19722381559365881</v>
      </c>
      <c r="CE2308">
        <v>136960</v>
      </c>
      <c r="CF2308">
        <v>0</v>
      </c>
      <c r="CG2308">
        <v>0</v>
      </c>
      <c r="CH2308">
        <v>136960</v>
      </c>
      <c r="CI2308">
        <v>557479.46</v>
      </c>
      <c r="CJ2308">
        <v>694439.46</v>
      </c>
      <c r="CK2308">
        <v>3927.8249999999994</v>
      </c>
    </row>
    <row r="2309" spans="62:89" x14ac:dyDescent="0.25">
      <c r="BJ2309" s="1" t="s">
        <v>4739</v>
      </c>
      <c r="BK2309" s="1" t="s">
        <v>4740</v>
      </c>
      <c r="BL2309" s="1" t="str">
        <f>VLOOKUP(BK2309,INVENTARIOHABITTA[#All],8,FALSE)</f>
        <v xml:space="preserve">ESTANDAR A </v>
      </c>
      <c r="BO2309" s="1" t="s">
        <v>5638</v>
      </c>
      <c r="BP2309" s="1" t="s">
        <v>9868</v>
      </c>
      <c r="BQ2309" s="1" t="s">
        <v>7638</v>
      </c>
      <c r="BR2309" s="1" t="s">
        <v>9549</v>
      </c>
      <c r="BS2309" s="1" t="s">
        <v>29</v>
      </c>
      <c r="BT2309">
        <v>67</v>
      </c>
      <c r="BU2309" s="1" t="s">
        <v>7</v>
      </c>
      <c r="BV2309" s="1" t="s">
        <v>146</v>
      </c>
      <c r="BW2309">
        <v>160</v>
      </c>
      <c r="BX2309" s="1" t="s">
        <v>46</v>
      </c>
      <c r="BY2309">
        <v>6510</v>
      </c>
      <c r="BZ2309">
        <v>1041600</v>
      </c>
      <c r="CA2309">
        <v>0.3</v>
      </c>
      <c r="CB2309">
        <v>4557</v>
      </c>
      <c r="CC2309">
        <v>729120</v>
      </c>
      <c r="CD2309">
        <v>0.1</v>
      </c>
      <c r="CE2309">
        <v>72912</v>
      </c>
      <c r="CF2309">
        <v>0</v>
      </c>
      <c r="CG2309">
        <v>0</v>
      </c>
      <c r="CH2309">
        <v>72912</v>
      </c>
      <c r="CI2309">
        <v>656208</v>
      </c>
      <c r="CJ2309">
        <v>729120</v>
      </c>
      <c r="CK2309">
        <v>4557</v>
      </c>
    </row>
    <row r="2310" spans="62:89" x14ac:dyDescent="0.25">
      <c r="BJ2310" s="1" t="s">
        <v>4741</v>
      </c>
      <c r="BK2310" s="1" t="s">
        <v>4742</v>
      </c>
      <c r="BL2310" s="1" t="str">
        <f>VLOOKUP(BK2310,INVENTARIOHABITTA[#All],8,FALSE)</f>
        <v xml:space="preserve">ESTANDAR A </v>
      </c>
      <c r="BP2310" s="1" t="s">
        <v>9868</v>
      </c>
      <c r="BQ2310" s="1" t="s">
        <v>7638</v>
      </c>
      <c r="BR2310" s="1" t="s">
        <v>9549</v>
      </c>
      <c r="BS2310" s="1" t="s">
        <v>29</v>
      </c>
      <c r="BT2310">
        <v>67</v>
      </c>
      <c r="BU2310" s="1" t="s">
        <v>7</v>
      </c>
      <c r="BV2310" s="1" t="s">
        <v>146</v>
      </c>
      <c r="BW2310">
        <v>160</v>
      </c>
      <c r="BX2310" s="1" t="s">
        <v>8496</v>
      </c>
      <c r="BY2310">
        <v>6200</v>
      </c>
      <c r="BZ2310">
        <v>992000</v>
      </c>
      <c r="CA2310">
        <v>0.3</v>
      </c>
      <c r="CB2310">
        <v>4340</v>
      </c>
      <c r="CC2310">
        <v>694400</v>
      </c>
      <c r="CD2310">
        <v>0.1</v>
      </c>
      <c r="CE2310">
        <v>69440</v>
      </c>
      <c r="CF2310">
        <v>0</v>
      </c>
      <c r="CG2310">
        <v>0</v>
      </c>
      <c r="CH2310">
        <v>69440</v>
      </c>
      <c r="CI2310">
        <v>624960</v>
      </c>
      <c r="CJ2310">
        <v>694400</v>
      </c>
      <c r="CK2310">
        <v>4340</v>
      </c>
    </row>
    <row r="2311" spans="62:89" x14ac:dyDescent="0.25">
      <c r="BJ2311" s="1" t="s">
        <v>4743</v>
      </c>
      <c r="BK2311" s="1" t="s">
        <v>4744</v>
      </c>
      <c r="BL2311" s="1" t="str">
        <f>VLOOKUP(BK2311,INVENTARIOHABITTA[#All],8,FALSE)</f>
        <v xml:space="preserve">ESTANDAR A </v>
      </c>
      <c r="BP2311" s="1" t="s">
        <v>9868</v>
      </c>
      <c r="BQ2311" s="1" t="s">
        <v>7638</v>
      </c>
      <c r="BR2311" s="1" t="s">
        <v>9549</v>
      </c>
      <c r="BS2311" s="1" t="s">
        <v>29</v>
      </c>
      <c r="BT2311">
        <v>67</v>
      </c>
      <c r="BU2311" s="1" t="s">
        <v>7</v>
      </c>
      <c r="BV2311" s="1" t="s">
        <v>146</v>
      </c>
      <c r="BW2311">
        <v>160</v>
      </c>
      <c r="BX2311" s="1" t="s">
        <v>8496</v>
      </c>
      <c r="BY2311">
        <v>5290</v>
      </c>
      <c r="BZ2311">
        <v>846400</v>
      </c>
      <c r="CA2311">
        <v>0.25</v>
      </c>
      <c r="CB2311">
        <v>3967.5</v>
      </c>
      <c r="CC2311">
        <v>634800</v>
      </c>
      <c r="CD2311">
        <v>0.1</v>
      </c>
      <c r="CE2311">
        <v>63480</v>
      </c>
      <c r="CF2311">
        <v>0.15</v>
      </c>
      <c r="CG2311">
        <v>9522</v>
      </c>
      <c r="CH2311">
        <v>53958</v>
      </c>
      <c r="CI2311">
        <v>571320</v>
      </c>
      <c r="CJ2311">
        <v>625278</v>
      </c>
      <c r="CK2311">
        <v>3907.9875000000002</v>
      </c>
    </row>
    <row r="2312" spans="62:89" x14ac:dyDescent="0.25">
      <c r="BJ2312" s="1" t="s">
        <v>4745</v>
      </c>
      <c r="BK2312" s="1" t="s">
        <v>4746</v>
      </c>
      <c r="BL2312" s="1" t="str">
        <f>VLOOKUP(BK2312,INVENTARIOHABITTA[#All],8,FALSE)</f>
        <v>PREMIUM A</v>
      </c>
      <c r="BO2312" s="1" t="s">
        <v>5640</v>
      </c>
      <c r="BP2312" s="1" t="s">
        <v>9869</v>
      </c>
      <c r="BQ2312" s="1" t="s">
        <v>7638</v>
      </c>
      <c r="BR2312" s="1" t="s">
        <v>9549</v>
      </c>
      <c r="BS2312" s="1" t="s">
        <v>29</v>
      </c>
      <c r="BT2312">
        <v>68</v>
      </c>
      <c r="BU2312" s="1" t="s">
        <v>7</v>
      </c>
      <c r="BV2312" s="1" t="s">
        <v>1961</v>
      </c>
      <c r="BW2312">
        <v>160</v>
      </c>
      <c r="BX2312" s="1" t="s">
        <v>8496</v>
      </c>
      <c r="BY2312">
        <v>5040</v>
      </c>
      <c r="BZ2312">
        <v>806400</v>
      </c>
      <c r="CA2312">
        <v>0.23</v>
      </c>
      <c r="CB2312">
        <v>3880.8</v>
      </c>
      <c r="CC2312">
        <v>620928</v>
      </c>
      <c r="CD2312">
        <v>0.1</v>
      </c>
      <c r="CE2312">
        <v>62092.800000000003</v>
      </c>
      <c r="CF2312">
        <v>0.19</v>
      </c>
      <c r="CG2312">
        <v>11797.632000000001</v>
      </c>
      <c r="CH2312">
        <v>50295.168000000005</v>
      </c>
      <c r="CI2312">
        <v>558835.19999999995</v>
      </c>
      <c r="CJ2312">
        <v>609130.36800000002</v>
      </c>
      <c r="CK2312">
        <v>3807.0648000000001</v>
      </c>
    </row>
    <row r="2313" spans="62:89" x14ac:dyDescent="0.25">
      <c r="BJ2313" s="1" t="s">
        <v>4747</v>
      </c>
      <c r="BK2313" s="1" t="s">
        <v>4748</v>
      </c>
      <c r="BL2313" s="1" t="str">
        <f>VLOOKUP(BK2313,INVENTARIOHABITTA[#All],8,FALSE)</f>
        <v>PREMIUM AA</v>
      </c>
      <c r="BO2313" s="1" t="s">
        <v>5642</v>
      </c>
      <c r="BP2313" s="1" t="s">
        <v>9870</v>
      </c>
      <c r="BQ2313" s="1" t="s">
        <v>7638</v>
      </c>
      <c r="BR2313" s="1" t="s">
        <v>9549</v>
      </c>
      <c r="BS2313" s="1" t="s">
        <v>29</v>
      </c>
      <c r="BT2313">
        <v>69</v>
      </c>
      <c r="BU2313" s="1" t="s">
        <v>7</v>
      </c>
      <c r="BV2313" s="1" t="s">
        <v>1961</v>
      </c>
      <c r="BW2313">
        <v>180</v>
      </c>
      <c r="BX2313" s="1" t="s">
        <v>8496</v>
      </c>
      <c r="BY2313">
        <v>5040</v>
      </c>
      <c r="BZ2313">
        <v>907200</v>
      </c>
      <c r="CA2313">
        <v>0.25</v>
      </c>
      <c r="CB2313">
        <v>3780</v>
      </c>
      <c r="CC2313">
        <v>680400</v>
      </c>
      <c r="CD2313">
        <v>0.1</v>
      </c>
      <c r="CE2313">
        <v>68040</v>
      </c>
      <c r="CF2313">
        <v>0.1</v>
      </c>
      <c r="CG2313">
        <v>6804</v>
      </c>
      <c r="CH2313">
        <v>61236</v>
      </c>
      <c r="CI2313">
        <v>612360</v>
      </c>
      <c r="CJ2313">
        <v>673596</v>
      </c>
      <c r="CK2313">
        <v>3742.2</v>
      </c>
    </row>
    <row r="2314" spans="62:89" x14ac:dyDescent="0.25">
      <c r="BJ2314" s="1" t="s">
        <v>4749</v>
      </c>
      <c r="BK2314" s="1" t="s">
        <v>4750</v>
      </c>
      <c r="BL2314" s="1" t="str">
        <f>VLOOKUP(BK2314,INVENTARIOHABITTA[#All],8,FALSE)</f>
        <v>ESTANDAR AA</v>
      </c>
      <c r="BO2314" s="1" t="s">
        <v>5644</v>
      </c>
      <c r="BP2314" s="1" t="s">
        <v>9871</v>
      </c>
      <c r="BQ2314" s="1" t="s">
        <v>7638</v>
      </c>
      <c r="BR2314" s="1" t="s">
        <v>9549</v>
      </c>
      <c r="BS2314" s="1" t="s">
        <v>29</v>
      </c>
      <c r="BT2314">
        <v>70</v>
      </c>
      <c r="BU2314" s="1" t="s">
        <v>7</v>
      </c>
      <c r="BV2314" s="1" t="s">
        <v>1961</v>
      </c>
      <c r="BW2314">
        <v>180</v>
      </c>
      <c r="BX2314" s="1" t="s">
        <v>8496</v>
      </c>
      <c r="BY2314">
        <v>5040</v>
      </c>
      <c r="BZ2314">
        <v>907200</v>
      </c>
      <c r="CA2314">
        <v>0.25</v>
      </c>
      <c r="CB2314">
        <v>3780</v>
      </c>
      <c r="CC2314">
        <v>680400</v>
      </c>
      <c r="CD2314">
        <v>0.1</v>
      </c>
      <c r="CE2314">
        <v>68040</v>
      </c>
      <c r="CF2314">
        <v>0.1</v>
      </c>
      <c r="CG2314">
        <v>6804</v>
      </c>
      <c r="CH2314">
        <v>61236</v>
      </c>
      <c r="CI2314">
        <v>612360</v>
      </c>
      <c r="CJ2314">
        <v>673596</v>
      </c>
      <c r="CK2314">
        <v>3742.2</v>
      </c>
    </row>
    <row r="2315" spans="62:89" x14ac:dyDescent="0.25">
      <c r="BJ2315" s="1" t="s">
        <v>4751</v>
      </c>
      <c r="BK2315" s="1" t="s">
        <v>4752</v>
      </c>
      <c r="BL2315" s="1" t="str">
        <f>VLOOKUP(BK2315,INVENTARIOHABITTA[#All],8,FALSE)</f>
        <v>ESTANDAR AA</v>
      </c>
      <c r="BO2315" s="1" t="s">
        <v>5646</v>
      </c>
      <c r="BP2315" s="1" t="s">
        <v>9872</v>
      </c>
      <c r="BQ2315" s="1" t="s">
        <v>7638</v>
      </c>
      <c r="BR2315" s="1" t="s">
        <v>9549</v>
      </c>
      <c r="BS2315" s="1" t="s">
        <v>29</v>
      </c>
      <c r="BT2315">
        <v>71</v>
      </c>
      <c r="BU2315" s="1" t="s">
        <v>7</v>
      </c>
      <c r="BV2315" s="1" t="s">
        <v>146</v>
      </c>
      <c r="BW2315">
        <v>180</v>
      </c>
      <c r="BX2315" s="1" t="s">
        <v>8496</v>
      </c>
      <c r="BY2315">
        <v>5290</v>
      </c>
      <c r="BZ2315">
        <v>952200</v>
      </c>
      <c r="CA2315">
        <v>0.25</v>
      </c>
      <c r="CB2315">
        <v>3967.5</v>
      </c>
      <c r="CC2315">
        <v>714150</v>
      </c>
      <c r="CD2315">
        <v>0.1</v>
      </c>
      <c r="CE2315">
        <v>71415</v>
      </c>
      <c r="CF2315">
        <v>0.1</v>
      </c>
      <c r="CG2315">
        <v>7141.5</v>
      </c>
      <c r="CH2315">
        <v>64273.5</v>
      </c>
      <c r="CI2315">
        <v>642735</v>
      </c>
      <c r="CJ2315">
        <v>707008.5</v>
      </c>
      <c r="CK2315">
        <v>3927.8249999999998</v>
      </c>
    </row>
    <row r="2316" spans="62:89" x14ac:dyDescent="0.25">
      <c r="BJ2316" s="1" t="s">
        <v>4753</v>
      </c>
      <c r="BK2316" s="1" t="s">
        <v>4754</v>
      </c>
      <c r="BL2316" s="1" t="str">
        <f>VLOOKUP(BK2316,INVENTARIOHABITTA[#All],8,FALSE)</f>
        <v>ESTANDAR AA</v>
      </c>
      <c r="BO2316" s="1" t="s">
        <v>5648</v>
      </c>
      <c r="BP2316" s="1" t="s">
        <v>9873</v>
      </c>
      <c r="BQ2316" s="1" t="s">
        <v>7638</v>
      </c>
      <c r="BR2316" s="1" t="s">
        <v>9549</v>
      </c>
      <c r="BS2316" s="1" t="s">
        <v>29</v>
      </c>
      <c r="BT2316">
        <v>72</v>
      </c>
      <c r="BU2316" s="1" t="s">
        <v>7</v>
      </c>
      <c r="BV2316" s="1" t="s">
        <v>171</v>
      </c>
      <c r="BW2316">
        <v>202.5</v>
      </c>
      <c r="BX2316" s="1" t="s">
        <v>8496</v>
      </c>
      <c r="BY2316">
        <v>5290</v>
      </c>
      <c r="BZ2316">
        <v>1071225</v>
      </c>
      <c r="CA2316">
        <v>0.25</v>
      </c>
      <c r="CB2316">
        <v>3967.5</v>
      </c>
      <c r="CC2316">
        <v>803418.75</v>
      </c>
      <c r="CD2316">
        <v>0.1</v>
      </c>
      <c r="CE2316">
        <v>80341.875</v>
      </c>
      <c r="CF2316">
        <v>0.1</v>
      </c>
      <c r="CG2316">
        <v>8034.1875</v>
      </c>
      <c r="CH2316">
        <v>72307.6875</v>
      </c>
      <c r="CI2316">
        <v>723076.86499999999</v>
      </c>
      <c r="CJ2316">
        <v>795384.55249999999</v>
      </c>
      <c r="CK2316">
        <v>3927.8249506172838</v>
      </c>
    </row>
    <row r="2317" spans="62:89" x14ac:dyDescent="0.25">
      <c r="BJ2317" s="1" t="s">
        <v>4755</v>
      </c>
      <c r="BK2317" s="1" t="s">
        <v>4756</v>
      </c>
      <c r="BL2317" s="1" t="str">
        <f>VLOOKUP(BK2317,INVENTARIOHABITTA[#All],8,FALSE)</f>
        <v>ESTANDAR AA</v>
      </c>
      <c r="BO2317" s="1" t="s">
        <v>5650</v>
      </c>
      <c r="BP2317" s="1" t="s">
        <v>9874</v>
      </c>
      <c r="BQ2317" s="1" t="s">
        <v>7638</v>
      </c>
      <c r="BR2317" s="1" t="s">
        <v>9549</v>
      </c>
      <c r="BS2317" s="1" t="s">
        <v>29</v>
      </c>
      <c r="BT2317">
        <v>73</v>
      </c>
      <c r="BU2317" s="1" t="s">
        <v>7</v>
      </c>
      <c r="BV2317" s="1" t="s">
        <v>1961</v>
      </c>
      <c r="BW2317">
        <v>180</v>
      </c>
      <c r="BX2317" s="1" t="s">
        <v>8496</v>
      </c>
      <c r="BY2317">
        <v>5040</v>
      </c>
      <c r="BZ2317">
        <v>907200</v>
      </c>
      <c r="CA2317">
        <v>0.23</v>
      </c>
      <c r="CB2317">
        <v>3880.8</v>
      </c>
      <c r="CC2317">
        <v>698544</v>
      </c>
      <c r="CD2317">
        <v>0.10000000000000002</v>
      </c>
      <c r="CE2317">
        <v>69854.400000000009</v>
      </c>
      <c r="CF2317">
        <v>0.19</v>
      </c>
      <c r="CG2317">
        <v>13272.336000000001</v>
      </c>
      <c r="CH2317">
        <v>56582.064000000006</v>
      </c>
      <c r="CI2317">
        <v>628689.6</v>
      </c>
      <c r="CJ2317">
        <v>685271.66399999999</v>
      </c>
      <c r="CK2317">
        <v>3807.0648000000001</v>
      </c>
    </row>
    <row r="2318" spans="62:89" x14ac:dyDescent="0.25">
      <c r="BJ2318" s="1" t="s">
        <v>4757</v>
      </c>
      <c r="BK2318" s="1" t="s">
        <v>4758</v>
      </c>
      <c r="BL2318" s="1" t="str">
        <f>VLOOKUP(BK2318,INVENTARIOHABITTA[#All],8,FALSE)</f>
        <v>ESTANDAR AA</v>
      </c>
      <c r="BO2318" s="1" t="s">
        <v>5652</v>
      </c>
      <c r="BP2318" s="1" t="s">
        <v>9875</v>
      </c>
      <c r="BQ2318" s="1" t="s">
        <v>7638</v>
      </c>
      <c r="BR2318" s="1" t="s">
        <v>9549</v>
      </c>
      <c r="BS2318" s="1" t="s">
        <v>29</v>
      </c>
      <c r="BT2318">
        <v>74</v>
      </c>
      <c r="BU2318" s="1" t="s">
        <v>7</v>
      </c>
      <c r="BV2318" s="1" t="s">
        <v>1961</v>
      </c>
      <c r="BW2318">
        <v>180</v>
      </c>
      <c r="BX2318" s="1" t="s">
        <v>8496</v>
      </c>
      <c r="BY2318">
        <v>5040</v>
      </c>
      <c r="BZ2318">
        <v>907200</v>
      </c>
      <c r="CA2318">
        <v>0.23</v>
      </c>
      <c r="CB2318">
        <v>3880.8</v>
      </c>
      <c r="CC2318">
        <v>698544</v>
      </c>
      <c r="CD2318">
        <v>0.10000000000000002</v>
      </c>
      <c r="CE2318">
        <v>69854.400000000009</v>
      </c>
      <c r="CF2318">
        <v>0.1</v>
      </c>
      <c r="CG2318">
        <v>6985.4400000000014</v>
      </c>
      <c r="CH2318">
        <v>62868.960000000006</v>
      </c>
      <c r="CI2318">
        <v>628689.6</v>
      </c>
      <c r="CJ2318">
        <v>691558.55999999994</v>
      </c>
      <c r="CK2318">
        <v>3841.9919999999997</v>
      </c>
    </row>
    <row r="2319" spans="62:89" x14ac:dyDescent="0.25">
      <c r="BJ2319" s="1" t="s">
        <v>4759</v>
      </c>
      <c r="BK2319" s="1" t="s">
        <v>4760</v>
      </c>
      <c r="BL2319" s="1" t="str">
        <f>VLOOKUP(BK2319,INVENTARIOHABITTA[#All],8,FALSE)</f>
        <v>ESTANDAR AA</v>
      </c>
      <c r="BO2319" s="1" t="s">
        <v>5654</v>
      </c>
      <c r="BP2319" s="1" t="s">
        <v>9876</v>
      </c>
      <c r="BQ2319" s="1" t="s">
        <v>7638</v>
      </c>
      <c r="BR2319" s="1" t="s">
        <v>9549</v>
      </c>
      <c r="BS2319" s="1" t="s">
        <v>29</v>
      </c>
      <c r="BT2319">
        <v>75</v>
      </c>
      <c r="BU2319" s="1" t="s">
        <v>7</v>
      </c>
      <c r="BV2319" s="1" t="s">
        <v>1961</v>
      </c>
      <c r="BW2319">
        <v>180</v>
      </c>
      <c r="BX2319" s="1" t="s">
        <v>30</v>
      </c>
      <c r="BY2319">
        <v>5400</v>
      </c>
      <c r="BZ2319">
        <v>972000</v>
      </c>
      <c r="CA2319">
        <v>0.38</v>
      </c>
      <c r="CB2319">
        <v>3348</v>
      </c>
      <c r="CC2319">
        <v>602640</v>
      </c>
      <c r="CD2319">
        <v>0.12556100000000001</v>
      </c>
      <c r="CE2319">
        <v>75668.081040000005</v>
      </c>
      <c r="CF2319">
        <v>0</v>
      </c>
      <c r="CG2319">
        <v>0</v>
      </c>
      <c r="CH2319">
        <v>75668.081040000005</v>
      </c>
      <c r="CI2319">
        <v>526971.91896000004</v>
      </c>
      <c r="CJ2319">
        <v>602640</v>
      </c>
      <c r="CK2319">
        <v>3348</v>
      </c>
    </row>
    <row r="2320" spans="62:89" x14ac:dyDescent="0.25">
      <c r="BJ2320" s="1" t="s">
        <v>4761</v>
      </c>
      <c r="BK2320" s="1" t="s">
        <v>4762</v>
      </c>
      <c r="BL2320" s="1" t="str">
        <f>VLOOKUP(BK2320,INVENTARIOHABITTA[#All],8,FALSE)</f>
        <v>ESTANDAR AA</v>
      </c>
      <c r="BO2320" s="1" t="s">
        <v>5656</v>
      </c>
      <c r="BP2320" s="1" t="s">
        <v>9877</v>
      </c>
      <c r="BQ2320" s="1" t="s">
        <v>7638</v>
      </c>
      <c r="BR2320" s="1" t="s">
        <v>9549</v>
      </c>
      <c r="BS2320" s="1" t="s">
        <v>29</v>
      </c>
      <c r="BT2320">
        <v>76</v>
      </c>
      <c r="BU2320" s="1" t="s">
        <v>7</v>
      </c>
      <c r="BV2320" s="1" t="s">
        <v>1961</v>
      </c>
      <c r="BW2320">
        <v>180</v>
      </c>
      <c r="BX2320" s="1" t="s">
        <v>30</v>
      </c>
      <c r="BY2320">
        <v>5400</v>
      </c>
      <c r="BZ2320">
        <v>972000</v>
      </c>
      <c r="CA2320">
        <v>0.38</v>
      </c>
      <c r="CB2320">
        <v>3348</v>
      </c>
      <c r="CC2320">
        <v>602640</v>
      </c>
      <c r="CD2320">
        <v>0.15104967999999999</v>
      </c>
      <c r="CE2320">
        <v>91028.579155200001</v>
      </c>
      <c r="CF2320">
        <v>0</v>
      </c>
      <c r="CG2320">
        <v>0</v>
      </c>
      <c r="CH2320">
        <v>91028.579155200001</v>
      </c>
      <c r="CI2320">
        <v>511611.42084480001</v>
      </c>
      <c r="CJ2320">
        <v>602640</v>
      </c>
      <c r="CK2320">
        <v>3348</v>
      </c>
    </row>
    <row r="2321" spans="62:89" x14ac:dyDescent="0.25">
      <c r="BJ2321" s="1" t="s">
        <v>4763</v>
      </c>
      <c r="BK2321" s="1" t="s">
        <v>4764</v>
      </c>
      <c r="BL2321" s="1" t="str">
        <f>VLOOKUP(BK2321,INVENTARIOHABITTA[#All],8,FALSE)</f>
        <v>ESTANDAR AA</v>
      </c>
      <c r="BO2321" s="1" t="s">
        <v>5658</v>
      </c>
      <c r="BP2321" s="1" t="s">
        <v>9878</v>
      </c>
      <c r="BQ2321" s="1" t="s">
        <v>7638</v>
      </c>
      <c r="BR2321" s="1" t="s">
        <v>9549</v>
      </c>
      <c r="BS2321" s="1" t="s">
        <v>29</v>
      </c>
      <c r="BT2321">
        <v>77</v>
      </c>
      <c r="BU2321" s="1" t="s">
        <v>7</v>
      </c>
      <c r="BV2321" s="1" t="s">
        <v>1961</v>
      </c>
      <c r="BW2321">
        <v>180</v>
      </c>
      <c r="BX2321" s="1" t="s">
        <v>8496</v>
      </c>
      <c r="BY2321">
        <v>5040</v>
      </c>
      <c r="BZ2321">
        <v>907200</v>
      </c>
      <c r="CA2321">
        <v>0.23</v>
      </c>
      <c r="CB2321">
        <v>3880.8</v>
      </c>
      <c r="CC2321">
        <v>698544</v>
      </c>
      <c r="CD2321">
        <v>0.10000000000000002</v>
      </c>
      <c r="CE2321">
        <v>69854.400000000009</v>
      </c>
      <c r="CF2321">
        <v>0.1</v>
      </c>
      <c r="CG2321">
        <v>6985.4400000000014</v>
      </c>
      <c r="CH2321">
        <v>62868.960000000006</v>
      </c>
      <c r="CI2321">
        <v>628689.6</v>
      </c>
      <c r="CJ2321">
        <v>691558.55999999994</v>
      </c>
      <c r="CK2321">
        <v>3841.9919999999997</v>
      </c>
    </row>
    <row r="2322" spans="62:89" x14ac:dyDescent="0.25">
      <c r="BJ2322" s="1" t="s">
        <v>4765</v>
      </c>
      <c r="BK2322" s="1" t="s">
        <v>4766</v>
      </c>
      <c r="BL2322" s="1" t="str">
        <f>VLOOKUP(BK2322,INVENTARIOHABITTA[#All],8,FALSE)</f>
        <v>ESTANDAR AA</v>
      </c>
      <c r="BO2322" s="1" t="s">
        <v>5660</v>
      </c>
      <c r="BP2322" s="1" t="s">
        <v>9879</v>
      </c>
      <c r="BQ2322" s="1" t="s">
        <v>7638</v>
      </c>
      <c r="BR2322" s="1" t="s">
        <v>9549</v>
      </c>
      <c r="BS2322" s="1" t="s">
        <v>29</v>
      </c>
      <c r="BT2322">
        <v>78</v>
      </c>
      <c r="BU2322" s="1" t="s">
        <v>7</v>
      </c>
      <c r="BV2322" s="1" t="s">
        <v>1961</v>
      </c>
      <c r="BW2322">
        <v>180</v>
      </c>
      <c r="BX2322" s="1" t="s">
        <v>8496</v>
      </c>
      <c r="BY2322">
        <v>5040</v>
      </c>
      <c r="BZ2322">
        <v>907200</v>
      </c>
      <c r="CA2322">
        <v>0.2</v>
      </c>
      <c r="CB2322">
        <v>4032</v>
      </c>
      <c r="CC2322">
        <v>725760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725760</v>
      </c>
      <c r="CJ2322">
        <v>725760</v>
      </c>
      <c r="CK2322">
        <v>4032</v>
      </c>
    </row>
    <row r="2323" spans="62:89" x14ac:dyDescent="0.25">
      <c r="BJ2323" s="1" t="s">
        <v>4767</v>
      </c>
      <c r="BK2323" s="1" t="s">
        <v>4768</v>
      </c>
      <c r="BL2323" s="1" t="str">
        <f>VLOOKUP(BK2323,INVENTARIOHABITTA[#All],8,FALSE)</f>
        <v>ESTANDAR AA</v>
      </c>
      <c r="BO2323" s="1" t="s">
        <v>5662</v>
      </c>
      <c r="BP2323" s="1" t="s">
        <v>9880</v>
      </c>
      <c r="BQ2323" s="1" t="s">
        <v>7638</v>
      </c>
      <c r="BR2323" s="1" t="s">
        <v>9549</v>
      </c>
      <c r="BS2323" s="1" t="s">
        <v>29</v>
      </c>
      <c r="BT2323">
        <v>79</v>
      </c>
      <c r="BU2323" s="1" t="s">
        <v>7</v>
      </c>
      <c r="BV2323" s="1" t="s">
        <v>260</v>
      </c>
      <c r="BW2323">
        <v>202.5</v>
      </c>
      <c r="BX2323" s="1" t="s">
        <v>8496</v>
      </c>
      <c r="BY2323">
        <v>5040</v>
      </c>
      <c r="BZ2323">
        <v>1020600</v>
      </c>
      <c r="CA2323">
        <v>0.25</v>
      </c>
      <c r="CB2323">
        <v>3780</v>
      </c>
      <c r="CC2323">
        <v>765450</v>
      </c>
      <c r="CD2323">
        <v>0.1</v>
      </c>
      <c r="CE2323">
        <v>76545</v>
      </c>
      <c r="CF2323">
        <v>0.1</v>
      </c>
      <c r="CG2323">
        <v>7654.5</v>
      </c>
      <c r="CH2323">
        <v>68890.5</v>
      </c>
      <c r="CI2323">
        <v>688905</v>
      </c>
      <c r="CJ2323">
        <v>757795.5</v>
      </c>
      <c r="CK2323">
        <v>3742.2</v>
      </c>
    </row>
    <row r="2324" spans="62:89" x14ac:dyDescent="0.25">
      <c r="BJ2324" s="1" t="s">
        <v>4769</v>
      </c>
      <c r="BK2324" s="1" t="s">
        <v>4770</v>
      </c>
      <c r="BL2324" s="1" t="str">
        <f>VLOOKUP(BK2324,INVENTARIOHABITTA[#All],8,FALSE)</f>
        <v>ESTANDAR AA</v>
      </c>
      <c r="BO2324" s="1" t="s">
        <v>5664</v>
      </c>
      <c r="BP2324" s="1" t="s">
        <v>9881</v>
      </c>
      <c r="BQ2324" s="1" t="s">
        <v>7638</v>
      </c>
      <c r="BR2324" s="1" t="s">
        <v>9549</v>
      </c>
      <c r="BS2324" s="1" t="s">
        <v>29</v>
      </c>
      <c r="BT2324">
        <v>80</v>
      </c>
      <c r="BU2324" s="1" t="s">
        <v>7</v>
      </c>
      <c r="BV2324" s="1" t="s">
        <v>171</v>
      </c>
      <c r="BW2324">
        <v>207.68</v>
      </c>
      <c r="BX2324" s="1" t="s">
        <v>8496</v>
      </c>
      <c r="BY2324">
        <v>5290</v>
      </c>
      <c r="BZ2324">
        <v>1098627.2</v>
      </c>
      <c r="CA2324">
        <v>0.25</v>
      </c>
      <c r="CB2324">
        <v>3967.5</v>
      </c>
      <c r="CC2324">
        <v>823970.4</v>
      </c>
      <c r="CD2324">
        <v>0.1</v>
      </c>
      <c r="CE2324">
        <v>82397.040000000008</v>
      </c>
      <c r="CF2324">
        <v>0.15</v>
      </c>
      <c r="CG2324">
        <v>12359.556</v>
      </c>
      <c r="CH2324">
        <v>70037.484000000011</v>
      </c>
      <c r="CI2324">
        <v>741573.36</v>
      </c>
      <c r="CJ2324">
        <v>811610.84400000004</v>
      </c>
      <c r="CK2324">
        <v>3907.9875000000002</v>
      </c>
    </row>
    <row r="2325" spans="62:89" x14ac:dyDescent="0.25">
      <c r="BJ2325" s="1" t="s">
        <v>4771</v>
      </c>
      <c r="BK2325" s="1" t="s">
        <v>4772</v>
      </c>
      <c r="BL2325" s="1" t="str">
        <f>VLOOKUP(BK2325,INVENTARIOHABITTA[#All],8,FALSE)</f>
        <v>ESTANDAR AA</v>
      </c>
      <c r="BO2325" s="1" t="s">
        <v>5666</v>
      </c>
      <c r="BP2325" s="1" t="s">
        <v>9882</v>
      </c>
      <c r="BQ2325" s="1" t="s">
        <v>7638</v>
      </c>
      <c r="BR2325" s="1" t="s">
        <v>9549</v>
      </c>
      <c r="BS2325" s="1" t="s">
        <v>29</v>
      </c>
      <c r="BT2325">
        <v>81</v>
      </c>
      <c r="BU2325" s="1" t="s">
        <v>7</v>
      </c>
      <c r="BV2325" s="1" t="s">
        <v>171</v>
      </c>
      <c r="BW2325">
        <v>207.68</v>
      </c>
      <c r="BX2325" s="1" t="s">
        <v>8496</v>
      </c>
      <c r="BY2325">
        <v>5290</v>
      </c>
      <c r="BZ2325">
        <v>1098627.2</v>
      </c>
      <c r="CA2325">
        <v>0.25</v>
      </c>
      <c r="CB2325">
        <v>3967.5</v>
      </c>
      <c r="CC2325">
        <v>823970.4</v>
      </c>
      <c r="CD2325">
        <v>0.1</v>
      </c>
      <c r="CE2325">
        <v>82397.040000000008</v>
      </c>
      <c r="CF2325">
        <v>0.1</v>
      </c>
      <c r="CG2325">
        <v>8239.7040000000015</v>
      </c>
      <c r="CH2325">
        <v>74157.33600000001</v>
      </c>
      <c r="CI2325">
        <v>741573.36</v>
      </c>
      <c r="CJ2325">
        <v>815730.696</v>
      </c>
      <c r="CK2325">
        <v>3927.8249999999998</v>
      </c>
    </row>
    <row r="2326" spans="62:89" x14ac:dyDescent="0.25">
      <c r="BJ2326" s="1" t="s">
        <v>4773</v>
      </c>
      <c r="BK2326" s="1" t="s">
        <v>4774</v>
      </c>
      <c r="BL2326" s="1" t="str">
        <f>VLOOKUP(BK2326,INVENTARIOHABITTA[#All],8,FALSE)</f>
        <v>ESTANDAR AA</v>
      </c>
      <c r="BO2326" s="1" t="s">
        <v>5668</v>
      </c>
      <c r="BP2326" s="1" t="s">
        <v>9883</v>
      </c>
      <c r="BQ2326" s="1" t="s">
        <v>7638</v>
      </c>
      <c r="BR2326" s="1" t="s">
        <v>9549</v>
      </c>
      <c r="BS2326" s="1" t="s">
        <v>29</v>
      </c>
      <c r="BT2326">
        <v>82</v>
      </c>
      <c r="BU2326" s="1" t="s">
        <v>7</v>
      </c>
      <c r="BV2326" s="1" t="s">
        <v>260</v>
      </c>
      <c r="BW2326">
        <v>202.5</v>
      </c>
      <c r="BX2326" s="1" t="s">
        <v>8496</v>
      </c>
      <c r="BY2326">
        <v>5040</v>
      </c>
      <c r="BZ2326">
        <v>1020600</v>
      </c>
      <c r="CA2326">
        <v>0.25</v>
      </c>
      <c r="CB2326">
        <v>3780</v>
      </c>
      <c r="CC2326">
        <v>765450</v>
      </c>
      <c r="CD2326">
        <v>0.1</v>
      </c>
      <c r="CE2326">
        <v>76545</v>
      </c>
      <c r="CF2326">
        <v>0.1</v>
      </c>
      <c r="CG2326">
        <v>7654.5</v>
      </c>
      <c r="CH2326">
        <v>68890.5</v>
      </c>
      <c r="CI2326">
        <v>688905</v>
      </c>
      <c r="CJ2326">
        <v>757795.5</v>
      </c>
      <c r="CK2326">
        <v>3742.2</v>
      </c>
    </row>
    <row r="2327" spans="62:89" x14ac:dyDescent="0.25">
      <c r="BJ2327" s="1" t="s">
        <v>4775</v>
      </c>
      <c r="BK2327" s="1" t="s">
        <v>4776</v>
      </c>
      <c r="BL2327" s="1" t="str">
        <f>VLOOKUP(BK2327,INVENTARIOHABITTA[#All],8,FALSE)</f>
        <v>ESTANDAR AA</v>
      </c>
      <c r="BO2327" s="1" t="s">
        <v>5670</v>
      </c>
      <c r="BP2327" s="1" t="s">
        <v>9884</v>
      </c>
      <c r="BQ2327" s="1" t="s">
        <v>7638</v>
      </c>
      <c r="BR2327" s="1" t="s">
        <v>9549</v>
      </c>
      <c r="BS2327" s="1" t="s">
        <v>29</v>
      </c>
      <c r="BT2327">
        <v>83</v>
      </c>
      <c r="BU2327" s="1" t="s">
        <v>7</v>
      </c>
      <c r="BV2327" s="1" t="s">
        <v>1961</v>
      </c>
      <c r="BW2327">
        <v>180</v>
      </c>
      <c r="BX2327" s="1" t="s">
        <v>8496</v>
      </c>
      <c r="BY2327">
        <v>5040</v>
      </c>
      <c r="BZ2327">
        <v>907200</v>
      </c>
      <c r="CA2327">
        <v>0.25</v>
      </c>
      <c r="CB2327">
        <v>3780</v>
      </c>
      <c r="CC2327">
        <v>680400</v>
      </c>
      <c r="CD2327">
        <v>0.1</v>
      </c>
      <c r="CE2327">
        <v>68040</v>
      </c>
      <c r="CF2327">
        <v>0.1</v>
      </c>
      <c r="CG2327">
        <v>6804</v>
      </c>
      <c r="CH2327">
        <v>61236</v>
      </c>
      <c r="CI2327">
        <v>612360</v>
      </c>
      <c r="CJ2327">
        <v>673596</v>
      </c>
      <c r="CK2327">
        <v>3742.2</v>
      </c>
    </row>
    <row r="2328" spans="62:89" x14ac:dyDescent="0.25">
      <c r="BJ2328" s="1" t="s">
        <v>4777</v>
      </c>
      <c r="BK2328" s="1" t="s">
        <v>4778</v>
      </c>
      <c r="BL2328" s="1" t="str">
        <f>VLOOKUP(BK2328,INVENTARIOHABITTA[#All],8,FALSE)</f>
        <v>ESTANDAR AA</v>
      </c>
      <c r="BO2328" s="1" t="s">
        <v>5672</v>
      </c>
      <c r="BP2328" s="1" t="s">
        <v>9885</v>
      </c>
      <c r="BQ2328" s="1" t="s">
        <v>7638</v>
      </c>
      <c r="BR2328" s="1" t="s">
        <v>9549</v>
      </c>
      <c r="BS2328" s="1" t="s">
        <v>29</v>
      </c>
      <c r="BT2328">
        <v>84</v>
      </c>
      <c r="BU2328" s="1" t="s">
        <v>7</v>
      </c>
      <c r="BV2328" s="1" t="s">
        <v>1961</v>
      </c>
      <c r="BW2328">
        <v>180</v>
      </c>
      <c r="BX2328" s="1" t="s">
        <v>8496</v>
      </c>
      <c r="BY2328">
        <v>5040</v>
      </c>
      <c r="BZ2328">
        <v>907200</v>
      </c>
      <c r="CA2328">
        <v>0.25</v>
      </c>
      <c r="CB2328">
        <v>3780</v>
      </c>
      <c r="CC2328">
        <v>680400</v>
      </c>
      <c r="CD2328">
        <v>0.1</v>
      </c>
      <c r="CE2328">
        <v>68040</v>
      </c>
      <c r="CF2328">
        <v>0.1</v>
      </c>
      <c r="CG2328">
        <v>6804</v>
      </c>
      <c r="CH2328">
        <v>61236</v>
      </c>
      <c r="CI2328">
        <v>612360</v>
      </c>
      <c r="CJ2328">
        <v>673596</v>
      </c>
      <c r="CK2328">
        <v>3742.2</v>
      </c>
    </row>
    <row r="2329" spans="62:89" x14ac:dyDescent="0.25">
      <c r="BJ2329" s="1" t="s">
        <v>4779</v>
      </c>
      <c r="BK2329" s="1" t="s">
        <v>4780</v>
      </c>
      <c r="BL2329" s="1" t="str">
        <f>VLOOKUP(BK2329,INVENTARIOHABITTA[#All],8,FALSE)</f>
        <v>PREMIUM AA</v>
      </c>
      <c r="BO2329" s="1" t="s">
        <v>5674</v>
      </c>
      <c r="BP2329" s="1" t="s">
        <v>9886</v>
      </c>
      <c r="BQ2329" s="1" t="s">
        <v>7638</v>
      </c>
      <c r="BR2329" s="1" t="s">
        <v>9549</v>
      </c>
      <c r="BS2329" s="1" t="s">
        <v>29</v>
      </c>
      <c r="BT2329">
        <v>85</v>
      </c>
      <c r="BU2329" s="1" t="s">
        <v>7</v>
      </c>
      <c r="BV2329" s="1" t="s">
        <v>1961</v>
      </c>
      <c r="BW2329">
        <v>180</v>
      </c>
      <c r="BX2329" s="1" t="s">
        <v>8496</v>
      </c>
      <c r="BY2329">
        <v>5040</v>
      </c>
      <c r="BZ2329">
        <v>907200</v>
      </c>
      <c r="CA2329">
        <v>0.23</v>
      </c>
      <c r="CB2329">
        <v>3880.8</v>
      </c>
      <c r="CC2329">
        <v>698544</v>
      </c>
      <c r="CD2329">
        <v>0.10000000000000002</v>
      </c>
      <c r="CE2329">
        <v>69854.400000000009</v>
      </c>
      <c r="CF2329">
        <v>0.19</v>
      </c>
      <c r="CG2329">
        <v>13272.336000000001</v>
      </c>
      <c r="CH2329">
        <v>56582.064000000006</v>
      </c>
      <c r="CI2329">
        <v>628689.6</v>
      </c>
      <c r="CJ2329">
        <v>685271.66399999999</v>
      </c>
      <c r="CK2329">
        <v>3807.0648000000001</v>
      </c>
    </row>
    <row r="2330" spans="62:89" x14ac:dyDescent="0.25">
      <c r="BJ2330" s="1" t="s">
        <v>4781</v>
      </c>
      <c r="BK2330" s="1" t="s">
        <v>4782</v>
      </c>
      <c r="BL2330" s="1" t="str">
        <f>VLOOKUP(BK2330,INVENTARIOHABITTA[#All],8,FALSE)</f>
        <v>PREMIUM AA</v>
      </c>
      <c r="BO2330" s="1" t="s">
        <v>5676</v>
      </c>
      <c r="BP2330" s="1" t="s">
        <v>9887</v>
      </c>
      <c r="BQ2330" s="1" t="s">
        <v>7638</v>
      </c>
      <c r="BR2330" s="1" t="s">
        <v>9549</v>
      </c>
      <c r="BS2330" s="1" t="s">
        <v>29</v>
      </c>
      <c r="BT2330">
        <v>86</v>
      </c>
      <c r="BU2330" s="1" t="s">
        <v>7</v>
      </c>
      <c r="BV2330" s="1" t="s">
        <v>1961</v>
      </c>
      <c r="BW2330">
        <v>180</v>
      </c>
      <c r="BX2330" s="1" t="s">
        <v>8496</v>
      </c>
      <c r="BY2330">
        <v>5400</v>
      </c>
      <c r="BZ2330">
        <v>972000</v>
      </c>
      <c r="CA2330">
        <v>0.27</v>
      </c>
      <c r="CB2330">
        <v>3942</v>
      </c>
      <c r="CC2330">
        <v>709560</v>
      </c>
      <c r="CD2330">
        <v>0.1</v>
      </c>
      <c r="CE2330">
        <v>70956</v>
      </c>
      <c r="CF2330">
        <v>0.1</v>
      </c>
      <c r="CG2330">
        <v>7095.6</v>
      </c>
      <c r="CH2330">
        <v>63860.4</v>
      </c>
      <c r="CI2330">
        <v>638604</v>
      </c>
      <c r="CJ2330">
        <v>702464.4</v>
      </c>
      <c r="CK2330">
        <v>3902.58</v>
      </c>
    </row>
    <row r="2331" spans="62:89" x14ac:dyDescent="0.25">
      <c r="BJ2331" s="1" t="s">
        <v>4783</v>
      </c>
      <c r="BK2331" s="1" t="s">
        <v>4784</v>
      </c>
      <c r="BL2331" s="1" t="str">
        <f>VLOOKUP(BK2331,INVENTARIOHABITTA[#All],8,FALSE)</f>
        <v>PREMIUM AA</v>
      </c>
      <c r="BO2331" s="1" t="s">
        <v>5678</v>
      </c>
      <c r="BP2331" s="1" t="s">
        <v>9888</v>
      </c>
      <c r="BQ2331" s="1" t="s">
        <v>7638</v>
      </c>
      <c r="BR2331" s="1" t="s">
        <v>9549</v>
      </c>
      <c r="BS2331" s="1" t="s">
        <v>29</v>
      </c>
      <c r="BT2331">
        <v>87</v>
      </c>
      <c r="BU2331" s="1" t="s">
        <v>7</v>
      </c>
      <c r="BV2331" s="1" t="s">
        <v>1961</v>
      </c>
      <c r="BW2331">
        <v>180</v>
      </c>
      <c r="BX2331" s="1" t="s">
        <v>8496</v>
      </c>
      <c r="BY2331">
        <v>5040</v>
      </c>
      <c r="BZ2331">
        <v>907200</v>
      </c>
      <c r="CA2331">
        <v>0.25</v>
      </c>
      <c r="CB2331">
        <v>3780</v>
      </c>
      <c r="CC2331">
        <v>680400</v>
      </c>
      <c r="CD2331">
        <v>0.1</v>
      </c>
      <c r="CE2331">
        <v>68040</v>
      </c>
      <c r="CF2331">
        <v>0.1</v>
      </c>
      <c r="CG2331">
        <v>6804</v>
      </c>
      <c r="CH2331">
        <v>61236</v>
      </c>
      <c r="CI2331">
        <v>612360</v>
      </c>
      <c r="CJ2331">
        <v>673596</v>
      </c>
      <c r="CK2331">
        <v>3742.2</v>
      </c>
    </row>
    <row r="2332" spans="62:89" x14ac:dyDescent="0.25">
      <c r="BJ2332" s="1" t="s">
        <v>4785</v>
      </c>
      <c r="BK2332" s="1" t="s">
        <v>4786</v>
      </c>
      <c r="BL2332" s="1" t="str">
        <f>VLOOKUP(BK2332,INVENTARIOHABITTA[#All],8,FALSE)</f>
        <v>PREMIUM AA</v>
      </c>
      <c r="BO2332" s="1" t="s">
        <v>5680</v>
      </c>
      <c r="BP2332" s="1" t="s">
        <v>9889</v>
      </c>
      <c r="BQ2332" s="1" t="s">
        <v>7638</v>
      </c>
      <c r="BR2332" s="1" t="s">
        <v>9549</v>
      </c>
      <c r="BS2332" s="1" t="s">
        <v>29</v>
      </c>
      <c r="BT2332">
        <v>88</v>
      </c>
      <c r="BU2332" s="1" t="s">
        <v>7</v>
      </c>
      <c r="BV2332" s="1" t="s">
        <v>1961</v>
      </c>
      <c r="BW2332">
        <v>180</v>
      </c>
      <c r="BX2332" s="1" t="s">
        <v>30</v>
      </c>
      <c r="BY2332">
        <v>5400</v>
      </c>
      <c r="BZ2332">
        <v>972000</v>
      </c>
      <c r="CA2332">
        <v>0.25</v>
      </c>
      <c r="CB2332">
        <v>4050</v>
      </c>
      <c r="CC2332">
        <v>729000</v>
      </c>
      <c r="CD2332">
        <v>0.1</v>
      </c>
      <c r="CE2332">
        <v>72900</v>
      </c>
      <c r="CF2332">
        <v>0.1</v>
      </c>
      <c r="CG2332">
        <v>7290</v>
      </c>
      <c r="CH2332">
        <v>65610</v>
      </c>
      <c r="CI2332">
        <v>656100</v>
      </c>
      <c r="CJ2332">
        <v>721710</v>
      </c>
      <c r="CK2332">
        <v>4009.5</v>
      </c>
    </row>
    <row r="2333" spans="62:89" x14ac:dyDescent="0.25">
      <c r="BJ2333" s="1" t="s">
        <v>4787</v>
      </c>
      <c r="BK2333" s="1" t="s">
        <v>4788</v>
      </c>
      <c r="BL2333" s="1" t="str">
        <f>VLOOKUP(BK2333,INVENTARIOHABITTA[#All],8,FALSE)</f>
        <v>PREMIUM AA</v>
      </c>
      <c r="BO2333" s="1" t="s">
        <v>5682</v>
      </c>
      <c r="BP2333" s="1" t="s">
        <v>9890</v>
      </c>
      <c r="BQ2333" s="1" t="s">
        <v>7638</v>
      </c>
      <c r="BR2333" s="1" t="s">
        <v>9549</v>
      </c>
      <c r="BS2333" s="1" t="s">
        <v>29</v>
      </c>
      <c r="BT2333">
        <v>89</v>
      </c>
      <c r="BU2333" s="1" t="s">
        <v>7</v>
      </c>
      <c r="BV2333" s="1" t="s">
        <v>171</v>
      </c>
      <c r="BW2333">
        <v>202.5</v>
      </c>
      <c r="BX2333" s="1" t="s">
        <v>46</v>
      </c>
      <c r="BY2333">
        <v>6510</v>
      </c>
      <c r="BZ2333">
        <v>1318275</v>
      </c>
      <c r="CA2333">
        <v>0.25</v>
      </c>
      <c r="CB2333">
        <v>4882.5</v>
      </c>
      <c r="CC2333">
        <v>988706.25</v>
      </c>
      <c r="CD2333">
        <v>0.1</v>
      </c>
      <c r="CE2333">
        <v>98870.625</v>
      </c>
      <c r="CF2333">
        <v>0</v>
      </c>
      <c r="CG2333">
        <v>0</v>
      </c>
      <c r="CH2333">
        <v>98870.625</v>
      </c>
      <c r="CI2333">
        <v>889835.61499999999</v>
      </c>
      <c r="CJ2333">
        <v>988706.24</v>
      </c>
      <c r="CK2333">
        <v>4882.4999506172835</v>
      </c>
    </row>
    <row r="2334" spans="62:89" x14ac:dyDescent="0.25">
      <c r="BJ2334" s="1" t="s">
        <v>4789</v>
      </c>
      <c r="BK2334" s="1" t="s">
        <v>4790</v>
      </c>
      <c r="BL2334" s="1" t="str">
        <f>VLOOKUP(BK2334,INVENTARIOHABITTA[#All],8,FALSE)</f>
        <v>ESTANDAR AA</v>
      </c>
      <c r="BP2334" s="1" t="s">
        <v>9890</v>
      </c>
      <c r="BQ2334" s="1" t="s">
        <v>7638</v>
      </c>
      <c r="BR2334" s="1" t="s">
        <v>9549</v>
      </c>
      <c r="BS2334" s="1" t="s">
        <v>29</v>
      </c>
      <c r="BT2334">
        <v>89</v>
      </c>
      <c r="BU2334" s="1" t="s">
        <v>7</v>
      </c>
      <c r="BV2334" s="1" t="s">
        <v>171</v>
      </c>
      <c r="BW2334">
        <v>202.5</v>
      </c>
      <c r="BX2334" s="1" t="s">
        <v>8496</v>
      </c>
      <c r="BY2334">
        <v>5290</v>
      </c>
      <c r="BZ2334">
        <v>1071225</v>
      </c>
      <c r="CA2334">
        <v>0.25</v>
      </c>
      <c r="CB2334">
        <v>3967.5</v>
      </c>
      <c r="CC2334">
        <v>803418.75</v>
      </c>
      <c r="CD2334">
        <v>0.1</v>
      </c>
      <c r="CE2334">
        <v>80341.875</v>
      </c>
      <c r="CF2334">
        <v>0</v>
      </c>
      <c r="CG2334">
        <v>0</v>
      </c>
      <c r="CH2334">
        <v>80341.875</v>
      </c>
      <c r="CI2334">
        <v>723076.86499999999</v>
      </c>
      <c r="CJ2334">
        <v>803418.74</v>
      </c>
      <c r="CK2334">
        <v>3967.499950617284</v>
      </c>
    </row>
    <row r="2335" spans="62:89" x14ac:dyDescent="0.25">
      <c r="BJ2335" s="1" t="s">
        <v>4791</v>
      </c>
      <c r="BK2335" s="1" t="s">
        <v>4792</v>
      </c>
      <c r="BL2335" s="1" t="str">
        <f>VLOOKUP(BK2335,INVENTARIOHABITTA[#All],8,FALSE)</f>
        <v>ESTANDAR AA</v>
      </c>
      <c r="BO2335" s="1" t="s">
        <v>5684</v>
      </c>
      <c r="BP2335" s="1" t="s">
        <v>9891</v>
      </c>
      <c r="BQ2335" s="1" t="s">
        <v>7638</v>
      </c>
      <c r="BR2335" s="1" t="s">
        <v>9549</v>
      </c>
      <c r="BS2335" s="1" t="s">
        <v>29</v>
      </c>
      <c r="BT2335">
        <v>90</v>
      </c>
      <c r="BU2335" s="1" t="s">
        <v>7</v>
      </c>
      <c r="BV2335" s="1" t="s">
        <v>146</v>
      </c>
      <c r="BW2335">
        <v>176.8</v>
      </c>
      <c r="BX2335" s="1" t="s">
        <v>46</v>
      </c>
      <c r="BY2335">
        <v>6510</v>
      </c>
      <c r="BZ2335">
        <v>1150968</v>
      </c>
      <c r="CA2335">
        <v>0.25</v>
      </c>
      <c r="CB2335">
        <v>4882.5</v>
      </c>
      <c r="CC2335">
        <v>863226</v>
      </c>
      <c r="CD2335">
        <v>0.1</v>
      </c>
      <c r="CE2335">
        <v>86322.6</v>
      </c>
      <c r="CF2335">
        <v>0</v>
      </c>
      <c r="CG2335">
        <v>0</v>
      </c>
      <c r="CH2335">
        <v>86322.6</v>
      </c>
      <c r="CI2335">
        <v>776903.4</v>
      </c>
      <c r="CJ2335">
        <v>863226</v>
      </c>
      <c r="CK2335">
        <v>4882.5</v>
      </c>
    </row>
    <row r="2336" spans="62:89" x14ac:dyDescent="0.25">
      <c r="BJ2336" s="1" t="s">
        <v>4793</v>
      </c>
      <c r="BK2336" s="1" t="s">
        <v>4794</v>
      </c>
      <c r="BL2336" s="1" t="str">
        <f>VLOOKUP(BK2336,INVENTARIOHABITTA[#All],8,FALSE)</f>
        <v>PREMIUM AA</v>
      </c>
      <c r="BP2336" s="1" t="s">
        <v>9891</v>
      </c>
      <c r="BQ2336" s="1" t="s">
        <v>7638</v>
      </c>
      <c r="BR2336" s="1" t="s">
        <v>9549</v>
      </c>
      <c r="BS2336" s="1" t="s">
        <v>29</v>
      </c>
      <c r="BT2336">
        <v>90</v>
      </c>
      <c r="BU2336" s="1" t="s">
        <v>7</v>
      </c>
      <c r="BV2336" s="1" t="s">
        <v>146</v>
      </c>
      <c r="BW2336">
        <v>176.8</v>
      </c>
      <c r="BX2336" s="1" t="s">
        <v>8496</v>
      </c>
      <c r="BY2336">
        <v>5290</v>
      </c>
      <c r="BZ2336">
        <v>935272.00000000012</v>
      </c>
      <c r="CA2336">
        <v>0.25</v>
      </c>
      <c r="CB2336">
        <v>3967.5</v>
      </c>
      <c r="CC2336">
        <v>701454</v>
      </c>
      <c r="CD2336">
        <v>0.1</v>
      </c>
      <c r="CE2336">
        <v>70145.400000000009</v>
      </c>
      <c r="CF2336">
        <v>0</v>
      </c>
      <c r="CG2336">
        <v>0</v>
      </c>
      <c r="CH2336">
        <v>70145.400000000009</v>
      </c>
      <c r="CI2336">
        <v>631308.6</v>
      </c>
      <c r="CJ2336">
        <v>701454</v>
      </c>
      <c r="CK2336">
        <v>3967.4999999999995</v>
      </c>
    </row>
    <row r="2337" spans="62:89" x14ac:dyDescent="0.25">
      <c r="BJ2337" s="1" t="s">
        <v>4795</v>
      </c>
      <c r="BK2337" s="1" t="s">
        <v>4796</v>
      </c>
      <c r="BL2337" s="1" t="str">
        <f>VLOOKUP(BK2337,INVENTARIOHABITTA[#All],8,FALSE)</f>
        <v>PREMIUM AA</v>
      </c>
      <c r="BO2337" s="1" t="s">
        <v>5686</v>
      </c>
      <c r="BP2337" s="1" t="s">
        <v>9892</v>
      </c>
      <c r="BQ2337" s="1" t="s">
        <v>7638</v>
      </c>
      <c r="BR2337" s="1" t="s">
        <v>9549</v>
      </c>
      <c r="BS2337" s="1" t="s">
        <v>29</v>
      </c>
      <c r="BT2337">
        <v>91</v>
      </c>
      <c r="BU2337" s="1" t="s">
        <v>7</v>
      </c>
      <c r="BV2337" s="1" t="s">
        <v>1961</v>
      </c>
      <c r="BW2337">
        <v>176.8</v>
      </c>
      <c r="BX2337" s="1" t="s">
        <v>8496</v>
      </c>
      <c r="BY2337">
        <v>5040</v>
      </c>
      <c r="BZ2337">
        <v>891072</v>
      </c>
      <c r="CA2337">
        <v>0.23</v>
      </c>
      <c r="CB2337">
        <v>3880.8</v>
      </c>
      <c r="CC2337">
        <v>686125.44000000006</v>
      </c>
      <c r="CD2337">
        <v>0.1</v>
      </c>
      <c r="CE2337">
        <v>68612.544000000009</v>
      </c>
      <c r="CF2337">
        <v>0.1</v>
      </c>
      <c r="CG2337">
        <v>6861.2544000000016</v>
      </c>
      <c r="CH2337">
        <v>61751.289600000004</v>
      </c>
      <c r="CI2337">
        <v>617512.89600000007</v>
      </c>
      <c r="CJ2337">
        <v>679264.18560000008</v>
      </c>
      <c r="CK2337">
        <v>3841.9920000000002</v>
      </c>
    </row>
    <row r="2338" spans="62:89" x14ac:dyDescent="0.25">
      <c r="BJ2338" s="1" t="s">
        <v>4797</v>
      </c>
      <c r="BK2338" s="1" t="s">
        <v>4798</v>
      </c>
      <c r="BL2338" s="1" t="str">
        <f>VLOOKUP(BK2338,INVENTARIOHABITTA[#All],8,FALSE)</f>
        <v>PREMIUM AA</v>
      </c>
      <c r="BP2338" s="1" t="s">
        <v>9893</v>
      </c>
      <c r="BQ2338" s="1" t="s">
        <v>7638</v>
      </c>
      <c r="BR2338" s="1" t="s">
        <v>9549</v>
      </c>
      <c r="BS2338" s="1" t="s">
        <v>29</v>
      </c>
      <c r="BT2338">
        <v>92</v>
      </c>
      <c r="BU2338" s="1" t="s">
        <v>7</v>
      </c>
      <c r="BV2338" s="1" t="s">
        <v>1961</v>
      </c>
      <c r="BW2338">
        <v>176.8</v>
      </c>
      <c r="BX2338" s="1" t="s">
        <v>8496</v>
      </c>
      <c r="BY2338">
        <v>5040</v>
      </c>
      <c r="BZ2338">
        <v>891072</v>
      </c>
      <c r="CA2338">
        <v>0.25</v>
      </c>
      <c r="CB2338">
        <v>3780</v>
      </c>
      <c r="CC2338">
        <v>668304</v>
      </c>
      <c r="CD2338">
        <v>0.12895783999999999</v>
      </c>
      <c r="CE2338">
        <v>86183.040303359987</v>
      </c>
      <c r="CF2338">
        <v>0.1</v>
      </c>
      <c r="CG2338">
        <v>6683.0400000000009</v>
      </c>
      <c r="CH2338">
        <v>79500.000303359993</v>
      </c>
      <c r="CI2338">
        <v>582120.95969664003</v>
      </c>
      <c r="CJ2338">
        <v>661620.96</v>
      </c>
      <c r="CK2338">
        <v>3742.1999999999994</v>
      </c>
    </row>
    <row r="2339" spans="62:89" x14ac:dyDescent="0.25">
      <c r="BJ2339" s="1" t="s">
        <v>4799</v>
      </c>
      <c r="BK2339" s="1" t="s">
        <v>4800</v>
      </c>
      <c r="BL2339" s="1" t="str">
        <f>VLOOKUP(BK2339,INVENTARIOHABITTA[#All],8,FALSE)</f>
        <v>PREMIUM AA</v>
      </c>
      <c r="BO2339" s="1" t="s">
        <v>5688</v>
      </c>
      <c r="BP2339" s="1" t="s">
        <v>9894</v>
      </c>
      <c r="BQ2339" s="1" t="s">
        <v>7638</v>
      </c>
      <c r="BR2339" s="1" t="s">
        <v>9549</v>
      </c>
      <c r="BS2339" s="1" t="s">
        <v>29</v>
      </c>
      <c r="BT2339" t="s">
        <v>8399</v>
      </c>
      <c r="BU2339" s="1" t="s">
        <v>7</v>
      </c>
      <c r="BV2339" s="1" t="s">
        <v>1961</v>
      </c>
      <c r="BW2339">
        <v>176.8</v>
      </c>
      <c r="BX2339" s="1" t="s">
        <v>8496</v>
      </c>
      <c r="BY2339">
        <v>5040</v>
      </c>
      <c r="BZ2339">
        <v>891072</v>
      </c>
      <c r="CA2339">
        <v>0.25</v>
      </c>
      <c r="CB2339">
        <v>3780</v>
      </c>
      <c r="CC2339">
        <v>668304</v>
      </c>
      <c r="CD2339">
        <v>0.12895783999999999</v>
      </c>
      <c r="CE2339">
        <v>86183.040303359987</v>
      </c>
      <c r="CF2339">
        <v>0.1</v>
      </c>
      <c r="CG2339">
        <v>6683.0400000000009</v>
      </c>
      <c r="CH2339">
        <v>79500.000303359993</v>
      </c>
      <c r="CI2339">
        <v>582120.95969664003</v>
      </c>
      <c r="CJ2339">
        <v>661620.96</v>
      </c>
      <c r="CK2339">
        <v>3742.1999999999994</v>
      </c>
    </row>
    <row r="2340" spans="62:89" x14ac:dyDescent="0.25">
      <c r="BJ2340" s="1" t="s">
        <v>4801</v>
      </c>
      <c r="BK2340" s="1" t="s">
        <v>4802</v>
      </c>
      <c r="BL2340" s="1" t="str">
        <f>VLOOKUP(BK2340,INVENTARIOHABITTA[#All],8,FALSE)</f>
        <v>PREMIUM AA</v>
      </c>
      <c r="BO2340" s="1" t="s">
        <v>5690</v>
      </c>
      <c r="BP2340" s="1" t="s">
        <v>9895</v>
      </c>
      <c r="BQ2340" s="1" t="s">
        <v>7638</v>
      </c>
      <c r="BR2340" s="1" t="s">
        <v>9549</v>
      </c>
      <c r="BS2340" s="1" t="s">
        <v>29</v>
      </c>
      <c r="BT2340">
        <v>93</v>
      </c>
      <c r="BU2340" s="1" t="s">
        <v>7</v>
      </c>
      <c r="BV2340" s="1" t="s">
        <v>1961</v>
      </c>
      <c r="BW2340">
        <v>176.8</v>
      </c>
      <c r="BX2340" s="1" t="s">
        <v>8496</v>
      </c>
      <c r="BY2340">
        <v>5040</v>
      </c>
      <c r="BZ2340">
        <v>891072</v>
      </c>
      <c r="CA2340">
        <v>0.23</v>
      </c>
      <c r="CB2340">
        <v>3880.8</v>
      </c>
      <c r="CC2340">
        <v>686125.44000000006</v>
      </c>
      <c r="CD2340">
        <v>0.1</v>
      </c>
      <c r="CE2340">
        <v>68612.544000000009</v>
      </c>
      <c r="CF2340">
        <v>0.15</v>
      </c>
      <c r="CG2340">
        <v>10291.881600000001</v>
      </c>
      <c r="CH2340">
        <v>58320.662400000008</v>
      </c>
      <c r="CI2340">
        <v>617512.89600000007</v>
      </c>
      <c r="CJ2340">
        <v>675833.5584000001</v>
      </c>
      <c r="CK2340">
        <v>3822.5880000000002</v>
      </c>
    </row>
    <row r="2341" spans="62:89" x14ac:dyDescent="0.25">
      <c r="BJ2341" s="1" t="s">
        <v>4803</v>
      </c>
      <c r="BK2341" s="1" t="s">
        <v>4804</v>
      </c>
      <c r="BL2341" s="1" t="str">
        <f>VLOOKUP(BK2341,INVENTARIOHABITTA[#All],8,FALSE)</f>
        <v>PREMIUM AA</v>
      </c>
      <c r="BO2341" s="1" t="s">
        <v>5692</v>
      </c>
      <c r="BP2341" s="1" t="s">
        <v>9896</v>
      </c>
      <c r="BQ2341" s="1" t="s">
        <v>7638</v>
      </c>
      <c r="BR2341" s="1" t="s">
        <v>9549</v>
      </c>
      <c r="BS2341" s="1" t="s">
        <v>29</v>
      </c>
      <c r="BT2341">
        <v>94</v>
      </c>
      <c r="BU2341" s="1" t="s">
        <v>7</v>
      </c>
      <c r="BV2341" s="1" t="s">
        <v>171</v>
      </c>
      <c r="BW2341">
        <v>200</v>
      </c>
      <c r="BX2341" s="1" t="s">
        <v>8496</v>
      </c>
      <c r="BY2341">
        <v>5290</v>
      </c>
      <c r="BZ2341">
        <v>1058000</v>
      </c>
      <c r="CA2341">
        <v>0.25</v>
      </c>
      <c r="CB2341">
        <v>3967.5</v>
      </c>
      <c r="CC2341">
        <v>793500</v>
      </c>
      <c r="CD2341">
        <v>0.1</v>
      </c>
      <c r="CE2341">
        <v>79350</v>
      </c>
      <c r="CF2341">
        <v>0.1</v>
      </c>
      <c r="CG2341">
        <v>7935</v>
      </c>
      <c r="CH2341">
        <v>71415</v>
      </c>
      <c r="CI2341">
        <v>714150</v>
      </c>
      <c r="CJ2341">
        <v>785565</v>
      </c>
      <c r="CK2341">
        <v>3927.8249999999998</v>
      </c>
    </row>
    <row r="2342" spans="62:89" x14ac:dyDescent="0.25">
      <c r="BJ2342" s="1" t="s">
        <v>4805</v>
      </c>
      <c r="BK2342" s="1" t="s">
        <v>4806</v>
      </c>
      <c r="BL2342" s="1" t="str">
        <f>VLOOKUP(BK2342,INVENTARIOHABITTA[#All],8,FALSE)</f>
        <v>PREMIUM AA</v>
      </c>
      <c r="BO2342" s="1" t="s">
        <v>5694</v>
      </c>
      <c r="BP2342" s="1" t="s">
        <v>9897</v>
      </c>
      <c r="BQ2342" s="1" t="s">
        <v>7638</v>
      </c>
      <c r="BR2342" s="1" t="s">
        <v>9549</v>
      </c>
      <c r="BS2342" s="1" t="s">
        <v>29</v>
      </c>
      <c r="BT2342">
        <v>95</v>
      </c>
      <c r="BU2342" s="1" t="s">
        <v>7</v>
      </c>
      <c r="BV2342" s="1" t="s">
        <v>171</v>
      </c>
      <c r="BW2342">
        <v>200</v>
      </c>
      <c r="BX2342" s="1" t="s">
        <v>8496</v>
      </c>
      <c r="BY2342">
        <v>5290</v>
      </c>
      <c r="BZ2342">
        <v>1058000</v>
      </c>
      <c r="CA2342">
        <v>0.25</v>
      </c>
      <c r="CB2342">
        <v>3967.5</v>
      </c>
      <c r="CC2342">
        <v>793500</v>
      </c>
      <c r="CD2342">
        <v>0.1</v>
      </c>
      <c r="CE2342">
        <v>79350</v>
      </c>
      <c r="CF2342">
        <v>0.1</v>
      </c>
      <c r="CG2342">
        <v>7935</v>
      </c>
      <c r="CH2342">
        <v>71415</v>
      </c>
      <c r="CI2342">
        <v>714150</v>
      </c>
      <c r="CJ2342">
        <v>785565</v>
      </c>
      <c r="CK2342">
        <v>3927.8249999999998</v>
      </c>
    </row>
    <row r="2343" spans="62:89" x14ac:dyDescent="0.25">
      <c r="BJ2343" s="1" t="s">
        <v>4807</v>
      </c>
      <c r="BK2343" s="1" t="s">
        <v>4808</v>
      </c>
      <c r="BL2343" s="1" t="str">
        <f>VLOOKUP(BK2343,INVENTARIOHABITTA[#All],8,FALSE)</f>
        <v>PREMIUM AA</v>
      </c>
      <c r="BO2343" s="1" t="s">
        <v>5696</v>
      </c>
      <c r="BP2343" s="1" t="s">
        <v>9898</v>
      </c>
      <c r="BQ2343" s="1" t="s">
        <v>7638</v>
      </c>
      <c r="BR2343" s="1" t="s">
        <v>9549</v>
      </c>
      <c r="BS2343" s="1" t="s">
        <v>29</v>
      </c>
      <c r="BT2343">
        <v>96</v>
      </c>
      <c r="BU2343" s="1" t="s">
        <v>7</v>
      </c>
      <c r="BV2343" s="1" t="s">
        <v>171</v>
      </c>
      <c r="BW2343">
        <v>225</v>
      </c>
      <c r="BX2343" s="1" t="s">
        <v>8496</v>
      </c>
      <c r="BY2343">
        <v>5290</v>
      </c>
      <c r="BZ2343">
        <v>1190250</v>
      </c>
      <c r="CA2343">
        <v>0.25</v>
      </c>
      <c r="CB2343">
        <v>3967.5</v>
      </c>
      <c r="CC2343">
        <v>892687.5</v>
      </c>
      <c r="CD2343">
        <v>0.1</v>
      </c>
      <c r="CE2343">
        <v>89268.75</v>
      </c>
      <c r="CF2343">
        <v>0.1</v>
      </c>
      <c r="CG2343">
        <v>8926.875</v>
      </c>
      <c r="CH2343">
        <v>80341.875</v>
      </c>
      <c r="CI2343">
        <v>803418.75</v>
      </c>
      <c r="CJ2343">
        <v>883760.625</v>
      </c>
      <c r="CK2343">
        <v>3927.8249999999998</v>
      </c>
    </row>
    <row r="2344" spans="62:89" x14ac:dyDescent="0.25">
      <c r="BJ2344" s="1" t="s">
        <v>4809</v>
      </c>
      <c r="BK2344" s="1" t="s">
        <v>4810</v>
      </c>
      <c r="BL2344" s="1" t="str">
        <f>VLOOKUP(BK2344,INVENTARIOHABITTA[#All],8,FALSE)</f>
        <v>PREMIUM AA</v>
      </c>
      <c r="BO2344" s="1" t="s">
        <v>5698</v>
      </c>
      <c r="BP2344" s="1" t="s">
        <v>9899</v>
      </c>
      <c r="BQ2344" s="1" t="s">
        <v>7638</v>
      </c>
      <c r="BR2344" s="1" t="s">
        <v>9549</v>
      </c>
      <c r="BS2344" s="1" t="s">
        <v>29</v>
      </c>
      <c r="BT2344">
        <v>97</v>
      </c>
      <c r="BU2344" s="1" t="s">
        <v>7</v>
      </c>
      <c r="BV2344" s="1" t="s">
        <v>171</v>
      </c>
      <c r="BW2344">
        <v>225</v>
      </c>
      <c r="BX2344" s="1" t="s">
        <v>8496</v>
      </c>
      <c r="BY2344">
        <v>5290</v>
      </c>
      <c r="BZ2344">
        <v>1190250</v>
      </c>
      <c r="CA2344">
        <v>0.25</v>
      </c>
      <c r="CB2344">
        <v>3967.5</v>
      </c>
      <c r="CC2344">
        <v>892687.5</v>
      </c>
      <c r="CD2344">
        <v>0.1</v>
      </c>
      <c r="CE2344">
        <v>89268.75</v>
      </c>
      <c r="CF2344">
        <v>0.1</v>
      </c>
      <c r="CG2344">
        <v>8926.875</v>
      </c>
      <c r="CH2344">
        <v>80341.875</v>
      </c>
      <c r="CI2344">
        <v>803418.75</v>
      </c>
      <c r="CJ2344">
        <v>883760.625</v>
      </c>
      <c r="CK2344">
        <v>3927.8249999999998</v>
      </c>
    </row>
    <row r="2345" spans="62:89" x14ac:dyDescent="0.25">
      <c r="BJ2345" s="1" t="s">
        <v>4811</v>
      </c>
      <c r="BK2345" s="1" t="s">
        <v>4812</v>
      </c>
      <c r="BL2345" s="1" t="str">
        <f>VLOOKUP(BK2345,INVENTARIOHABITTA[#All],8,FALSE)</f>
        <v>PREMIUM AA</v>
      </c>
      <c r="BO2345" s="1" t="s">
        <v>5700</v>
      </c>
      <c r="BP2345" s="1" t="s">
        <v>9900</v>
      </c>
      <c r="BQ2345" s="1" t="s">
        <v>7638</v>
      </c>
      <c r="BR2345" s="1" t="s">
        <v>9549</v>
      </c>
      <c r="BS2345" s="1" t="s">
        <v>29</v>
      </c>
      <c r="BT2345">
        <v>98</v>
      </c>
      <c r="BU2345" s="1" t="s">
        <v>7</v>
      </c>
      <c r="BV2345" s="1" t="s">
        <v>171</v>
      </c>
      <c r="BW2345">
        <v>230.75</v>
      </c>
      <c r="BX2345" s="1" t="s">
        <v>46</v>
      </c>
      <c r="BY2345">
        <v>6510</v>
      </c>
      <c r="BZ2345">
        <v>1502182.5</v>
      </c>
      <c r="CA2345">
        <v>0.25</v>
      </c>
      <c r="CB2345">
        <v>4882.5</v>
      </c>
      <c r="CC2345">
        <v>1126636.875</v>
      </c>
      <c r="CD2345">
        <v>0.1</v>
      </c>
      <c r="CE2345">
        <v>112663.6875</v>
      </c>
      <c r="CF2345">
        <v>0.1</v>
      </c>
      <c r="CG2345">
        <v>11266.368750000001</v>
      </c>
      <c r="CH2345">
        <v>101397.31875000001</v>
      </c>
      <c r="CI2345">
        <v>1013973.1875</v>
      </c>
      <c r="CJ2345">
        <v>1115370.5062500001</v>
      </c>
      <c r="CK2345">
        <v>4833.6750000000002</v>
      </c>
    </row>
    <row r="2346" spans="62:89" x14ac:dyDescent="0.25">
      <c r="BJ2346" s="1" t="s">
        <v>4813</v>
      </c>
      <c r="BK2346" s="1" t="s">
        <v>4814</v>
      </c>
      <c r="BL2346" s="1" t="str">
        <f>VLOOKUP(BK2346,INVENTARIOHABITTA[#All],8,FALSE)</f>
        <v>ESTANDAR AA</v>
      </c>
      <c r="BP2346" s="1" t="s">
        <v>9900</v>
      </c>
      <c r="BQ2346" s="1" t="s">
        <v>7638</v>
      </c>
      <c r="BR2346" s="1" t="s">
        <v>9549</v>
      </c>
      <c r="BS2346" s="1" t="s">
        <v>29</v>
      </c>
      <c r="BT2346">
        <v>98</v>
      </c>
      <c r="BU2346" s="1" t="s">
        <v>7</v>
      </c>
      <c r="BV2346" s="1" t="s">
        <v>171</v>
      </c>
      <c r="BW2346">
        <v>230.75</v>
      </c>
      <c r="BX2346" s="1" t="s">
        <v>8496</v>
      </c>
      <c r="BY2346">
        <v>5290</v>
      </c>
      <c r="BZ2346">
        <v>1220667.5</v>
      </c>
      <c r="CA2346">
        <v>0.25</v>
      </c>
      <c r="CB2346">
        <v>3967.5</v>
      </c>
      <c r="CC2346">
        <v>915500.625</v>
      </c>
      <c r="CD2346">
        <v>0.1</v>
      </c>
      <c r="CE2346">
        <v>91550.0625</v>
      </c>
      <c r="CF2346">
        <v>0.1</v>
      </c>
      <c r="CG2346">
        <v>9155.0062500000004</v>
      </c>
      <c r="CH2346">
        <v>82395.056249999994</v>
      </c>
      <c r="CI2346">
        <v>823950.5625</v>
      </c>
      <c r="CJ2346">
        <v>906345.61875000002</v>
      </c>
      <c r="CK2346">
        <v>3927.8250000000003</v>
      </c>
    </row>
    <row r="2347" spans="62:89" x14ac:dyDescent="0.25">
      <c r="BJ2347" s="1" t="s">
        <v>4815</v>
      </c>
      <c r="BK2347" s="1" t="s">
        <v>4816</v>
      </c>
      <c r="BL2347" s="1" t="str">
        <f>VLOOKUP(BK2347,INVENTARIOHABITTA[#All],8,FALSE)</f>
        <v>ESTANDAR AA</v>
      </c>
      <c r="BO2347" s="1" t="s">
        <v>5702</v>
      </c>
      <c r="BP2347" s="1" t="s">
        <v>9901</v>
      </c>
      <c r="BQ2347" s="1" t="s">
        <v>7638</v>
      </c>
      <c r="BR2347" s="1" t="s">
        <v>9549</v>
      </c>
      <c r="BS2347" s="1" t="s">
        <v>29</v>
      </c>
      <c r="BT2347" t="s">
        <v>9774</v>
      </c>
      <c r="BU2347" s="1" t="s">
        <v>7</v>
      </c>
      <c r="BV2347" s="1" t="s">
        <v>146</v>
      </c>
      <c r="BW2347">
        <v>181.22</v>
      </c>
      <c r="BX2347" s="1" t="s">
        <v>8496</v>
      </c>
      <c r="BY2347">
        <v>3927.8249999999994</v>
      </c>
      <c r="BZ2347">
        <v>711800.44649999985</v>
      </c>
      <c r="CA2347">
        <v>0</v>
      </c>
      <c r="CB2347">
        <v>3927.8249999999994</v>
      </c>
      <c r="CC2347">
        <v>711800.44649999985</v>
      </c>
      <c r="CD2347">
        <v>0</v>
      </c>
      <c r="CE2347">
        <v>161819.91</v>
      </c>
      <c r="CF2347">
        <v>0</v>
      </c>
      <c r="CG2347">
        <v>0</v>
      </c>
      <c r="CH2347">
        <v>161819.91</v>
      </c>
      <c r="CI2347">
        <v>549980.53649999981</v>
      </c>
      <c r="CJ2347">
        <v>711800.44649999985</v>
      </c>
      <c r="CK2347">
        <v>3927.8249999999994</v>
      </c>
    </row>
    <row r="2348" spans="62:89" x14ac:dyDescent="0.25">
      <c r="BJ2348" s="1" t="s">
        <v>4817</v>
      </c>
      <c r="BK2348" s="1" t="s">
        <v>4818</v>
      </c>
      <c r="BL2348" s="1" t="str">
        <f>VLOOKUP(BK2348,INVENTARIOHABITTA[#All],8,FALSE)</f>
        <v>ESTANDAR AA</v>
      </c>
      <c r="BP2348" s="1" t="s">
        <v>9902</v>
      </c>
      <c r="BQ2348" s="1" t="s">
        <v>7638</v>
      </c>
      <c r="BR2348" s="1" t="s">
        <v>9549</v>
      </c>
      <c r="BS2348" s="1" t="s">
        <v>29</v>
      </c>
      <c r="BT2348">
        <v>99</v>
      </c>
      <c r="BU2348" s="1" t="s">
        <v>7</v>
      </c>
      <c r="BV2348" s="1" t="s">
        <v>146</v>
      </c>
      <c r="BW2348">
        <v>176.8</v>
      </c>
      <c r="BX2348" s="1" t="s">
        <v>8496</v>
      </c>
      <c r="BY2348">
        <v>5290</v>
      </c>
      <c r="BZ2348">
        <v>935272.00000000012</v>
      </c>
      <c r="CA2348">
        <v>0.25</v>
      </c>
      <c r="CB2348">
        <v>3967.5</v>
      </c>
      <c r="CC2348">
        <v>701454</v>
      </c>
      <c r="CD2348">
        <v>0.1</v>
      </c>
      <c r="CE2348">
        <v>70145.400000000009</v>
      </c>
      <c r="CF2348">
        <v>0.1</v>
      </c>
      <c r="CG2348">
        <v>7014.5400000000009</v>
      </c>
      <c r="CH2348">
        <v>63130.860000000008</v>
      </c>
      <c r="CI2348">
        <v>631308.6</v>
      </c>
      <c r="CJ2348">
        <v>694439.46</v>
      </c>
      <c r="CK2348">
        <v>3927.8249999999994</v>
      </c>
    </row>
    <row r="2349" spans="62:89" x14ac:dyDescent="0.25">
      <c r="BJ2349" s="1" t="s">
        <v>4819</v>
      </c>
      <c r="BK2349" s="1" t="s">
        <v>4820</v>
      </c>
      <c r="BL2349" s="1" t="str">
        <f>VLOOKUP(BK2349,INVENTARIOHABITTA[#All],8,FALSE)</f>
        <v>ESTANDAR AA</v>
      </c>
      <c r="BO2349" s="1" t="s">
        <v>5704</v>
      </c>
      <c r="BP2349" s="1" t="s">
        <v>9903</v>
      </c>
      <c r="BQ2349" s="1" t="s">
        <v>7638</v>
      </c>
      <c r="BR2349" s="1" t="s">
        <v>9549</v>
      </c>
      <c r="BS2349" s="1" t="s">
        <v>29</v>
      </c>
      <c r="BT2349">
        <v>100</v>
      </c>
      <c r="BU2349" s="1" t="s">
        <v>7</v>
      </c>
      <c r="BV2349" s="1" t="s">
        <v>1961</v>
      </c>
      <c r="BW2349">
        <v>176.8</v>
      </c>
      <c r="BX2349" s="1" t="s">
        <v>8496</v>
      </c>
      <c r="BY2349">
        <v>5400</v>
      </c>
      <c r="BZ2349">
        <v>954720.00000000012</v>
      </c>
      <c r="CA2349">
        <v>0.25</v>
      </c>
      <c r="CB2349">
        <v>4050</v>
      </c>
      <c r="CC2349">
        <v>716040</v>
      </c>
      <c r="CD2349">
        <v>0.10007876654935478</v>
      </c>
      <c r="CE2349">
        <v>71660.399999999994</v>
      </c>
      <c r="CF2349">
        <v>0.1</v>
      </c>
      <c r="CG2349">
        <v>7160.4000000000005</v>
      </c>
      <c r="CH2349">
        <v>64499.999999999993</v>
      </c>
      <c r="CI2349">
        <v>644379.6</v>
      </c>
      <c r="CJ2349">
        <v>708879.6</v>
      </c>
      <c r="CK2349">
        <v>4009.4999999999995</v>
      </c>
    </row>
    <row r="2350" spans="62:89" x14ac:dyDescent="0.25">
      <c r="BJ2350" s="1" t="s">
        <v>4821</v>
      </c>
      <c r="BK2350" s="1" t="s">
        <v>4822</v>
      </c>
      <c r="BL2350" s="1" t="str">
        <f>VLOOKUP(BK2350,INVENTARIOHABITTA[#All],8,FALSE)</f>
        <v>ESTANDAR AA</v>
      </c>
      <c r="BO2350" s="1" t="s">
        <v>5706</v>
      </c>
      <c r="BP2350" s="1" t="s">
        <v>9904</v>
      </c>
      <c r="BQ2350" s="1" t="s">
        <v>7638</v>
      </c>
      <c r="BR2350" s="1" t="s">
        <v>9549</v>
      </c>
      <c r="BS2350" s="1" t="s">
        <v>29</v>
      </c>
      <c r="BT2350">
        <v>101</v>
      </c>
      <c r="BU2350" s="1" t="s">
        <v>7</v>
      </c>
      <c r="BV2350" s="1" t="s">
        <v>1961</v>
      </c>
      <c r="BW2350">
        <v>176.8</v>
      </c>
      <c r="BX2350" s="1" t="s">
        <v>8496</v>
      </c>
      <c r="BY2350">
        <v>5040</v>
      </c>
      <c r="BZ2350">
        <v>891072</v>
      </c>
      <c r="CA2350">
        <v>0.23</v>
      </c>
      <c r="CB2350">
        <v>3880.8</v>
      </c>
      <c r="CC2350">
        <v>686125.44000000006</v>
      </c>
      <c r="CD2350">
        <v>0.1</v>
      </c>
      <c r="CE2350">
        <v>68612.544000000009</v>
      </c>
      <c r="CF2350">
        <v>0.19</v>
      </c>
      <c r="CG2350">
        <v>13036.383360000002</v>
      </c>
      <c r="CH2350">
        <v>55576.160640000009</v>
      </c>
      <c r="CI2350">
        <v>617512.89600000007</v>
      </c>
      <c r="CJ2350">
        <v>673089.05664000008</v>
      </c>
      <c r="CK2350">
        <v>3807.0648000000001</v>
      </c>
    </row>
    <row r="2351" spans="62:89" x14ac:dyDescent="0.25">
      <c r="BJ2351" s="1" t="s">
        <v>4823</v>
      </c>
      <c r="BK2351" s="1" t="s">
        <v>4824</v>
      </c>
      <c r="BL2351" s="1" t="str">
        <f>VLOOKUP(BK2351,INVENTARIOHABITTA[#All],8,FALSE)</f>
        <v>ESTANDAR AA</v>
      </c>
      <c r="BO2351" s="1" t="s">
        <v>5708</v>
      </c>
      <c r="BP2351" s="1" t="s">
        <v>9905</v>
      </c>
      <c r="BQ2351" s="1" t="s">
        <v>7638</v>
      </c>
      <c r="BR2351" s="1" t="s">
        <v>9549</v>
      </c>
      <c r="BS2351" s="1" t="s">
        <v>29</v>
      </c>
      <c r="BT2351">
        <v>102</v>
      </c>
      <c r="BU2351" s="1" t="s">
        <v>7</v>
      </c>
      <c r="BV2351" s="1" t="s">
        <v>146</v>
      </c>
      <c r="BW2351">
        <v>176.8</v>
      </c>
      <c r="BX2351" s="1" t="s">
        <v>8496</v>
      </c>
      <c r="BY2351">
        <v>5290</v>
      </c>
      <c r="BZ2351">
        <v>935272.00000000012</v>
      </c>
      <c r="CA2351">
        <v>0.25</v>
      </c>
      <c r="CB2351">
        <v>3967.5</v>
      </c>
      <c r="CC2351">
        <v>701454</v>
      </c>
      <c r="CD2351">
        <v>0.1</v>
      </c>
      <c r="CE2351">
        <v>70145.400000000009</v>
      </c>
      <c r="CF2351">
        <v>0.1</v>
      </c>
      <c r="CG2351">
        <v>7014.5400000000009</v>
      </c>
      <c r="CH2351">
        <v>63130.860000000008</v>
      </c>
      <c r="CI2351">
        <v>631308.6</v>
      </c>
      <c r="CJ2351">
        <v>694439.46</v>
      </c>
      <c r="CK2351">
        <v>3927.8249999999994</v>
      </c>
    </row>
    <row r="2352" spans="62:89" x14ac:dyDescent="0.25">
      <c r="BJ2352" s="1" t="s">
        <v>4825</v>
      </c>
      <c r="BK2352" s="1" t="s">
        <v>4826</v>
      </c>
      <c r="BL2352" s="1" t="str">
        <f>VLOOKUP(BK2352,INVENTARIOHABITTA[#All],8,FALSE)</f>
        <v>ESTANDAR AA</v>
      </c>
      <c r="BO2352" s="1" t="s">
        <v>5710</v>
      </c>
      <c r="BP2352" s="1" t="s">
        <v>9906</v>
      </c>
      <c r="BQ2352" s="1" t="s">
        <v>7638</v>
      </c>
      <c r="BR2352" s="1" t="s">
        <v>9549</v>
      </c>
      <c r="BS2352" s="1" t="s">
        <v>29</v>
      </c>
      <c r="BT2352">
        <v>103</v>
      </c>
      <c r="BU2352" s="1" t="s">
        <v>7</v>
      </c>
      <c r="BV2352" s="1" t="s">
        <v>171</v>
      </c>
      <c r="BW2352">
        <v>248.43</v>
      </c>
      <c r="BX2352" s="1" t="s">
        <v>8496</v>
      </c>
      <c r="BY2352">
        <v>5290</v>
      </c>
      <c r="BZ2352">
        <v>1314194.7</v>
      </c>
      <c r="CA2352">
        <v>0.25</v>
      </c>
      <c r="CB2352">
        <v>3967.5</v>
      </c>
      <c r="CC2352">
        <v>985646.02500000002</v>
      </c>
      <c r="CD2352">
        <v>0.1</v>
      </c>
      <c r="CE2352">
        <v>98564.602500000008</v>
      </c>
      <c r="CF2352">
        <v>0.1</v>
      </c>
      <c r="CG2352">
        <v>9856.4602500000019</v>
      </c>
      <c r="CH2352">
        <v>88708.142250000004</v>
      </c>
      <c r="CI2352">
        <v>887081.42249999999</v>
      </c>
      <c r="CJ2352">
        <v>975789.56475000002</v>
      </c>
      <c r="CK2352">
        <v>3927.8249999999998</v>
      </c>
    </row>
    <row r="2353" spans="62:89" x14ac:dyDescent="0.25">
      <c r="BJ2353" s="1" t="s">
        <v>4827</v>
      </c>
      <c r="BK2353" s="1" t="s">
        <v>4828</v>
      </c>
      <c r="BL2353" s="1" t="str">
        <f>VLOOKUP(BK2353,INVENTARIOHABITTA[#All],8,FALSE)</f>
        <v>ESTANDAR AA</v>
      </c>
      <c r="BO2353" s="1" t="s">
        <v>5712</v>
      </c>
      <c r="BP2353" s="1" t="s">
        <v>9907</v>
      </c>
      <c r="BQ2353" s="1" t="s">
        <v>7638</v>
      </c>
      <c r="BR2353" s="1" t="s">
        <v>9549</v>
      </c>
      <c r="BS2353" s="1" t="s">
        <v>29</v>
      </c>
      <c r="BT2353">
        <v>104</v>
      </c>
      <c r="BU2353" s="1" t="s">
        <v>7</v>
      </c>
      <c r="BV2353" s="1" t="s">
        <v>171</v>
      </c>
      <c r="BW2353">
        <v>200</v>
      </c>
      <c r="BX2353" s="1" t="s">
        <v>8496</v>
      </c>
      <c r="BY2353">
        <v>5290</v>
      </c>
      <c r="BZ2353">
        <v>1058000</v>
      </c>
      <c r="CA2353">
        <v>0.25</v>
      </c>
      <c r="CB2353">
        <v>3967.5</v>
      </c>
      <c r="CC2353">
        <v>793500</v>
      </c>
      <c r="CD2353">
        <v>0.1</v>
      </c>
      <c r="CE2353">
        <v>79350</v>
      </c>
      <c r="CF2353">
        <v>0.1</v>
      </c>
      <c r="CG2353">
        <v>7935</v>
      </c>
      <c r="CH2353">
        <v>71415</v>
      </c>
      <c r="CI2353">
        <v>714150</v>
      </c>
      <c r="CJ2353">
        <v>785565</v>
      </c>
      <c r="CK2353">
        <v>3927.8249999999998</v>
      </c>
    </row>
    <row r="2354" spans="62:89" x14ac:dyDescent="0.25">
      <c r="BJ2354" s="1" t="s">
        <v>4829</v>
      </c>
      <c r="BK2354" s="1" t="s">
        <v>4830</v>
      </c>
      <c r="BL2354" s="1" t="str">
        <f>VLOOKUP(BK2354,INVENTARIOHABITTA[#All],8,FALSE)</f>
        <v>ESTANDAR AA</v>
      </c>
      <c r="BP2354" s="1" t="s">
        <v>9908</v>
      </c>
      <c r="BQ2354" s="1" t="s">
        <v>7638</v>
      </c>
      <c r="BR2354" s="1" t="s">
        <v>9549</v>
      </c>
      <c r="BS2354" s="1" t="s">
        <v>29</v>
      </c>
      <c r="BT2354">
        <v>105</v>
      </c>
      <c r="BU2354" s="1" t="s">
        <v>7</v>
      </c>
      <c r="BV2354" s="1" t="s">
        <v>171</v>
      </c>
      <c r="BW2354">
        <v>200</v>
      </c>
      <c r="BX2354" s="1" t="s">
        <v>8496</v>
      </c>
      <c r="BY2354">
        <v>5290</v>
      </c>
      <c r="BZ2354">
        <v>1058000</v>
      </c>
      <c r="CA2354">
        <v>0.23</v>
      </c>
      <c r="CB2354">
        <v>4073.3</v>
      </c>
      <c r="CC2354">
        <v>814660</v>
      </c>
      <c r="CD2354">
        <v>0.1</v>
      </c>
      <c r="CE2354">
        <v>81466</v>
      </c>
      <c r="CF2354">
        <v>0.19</v>
      </c>
      <c r="CG2354">
        <v>15478.54</v>
      </c>
      <c r="CH2354">
        <v>65987.459999999992</v>
      </c>
      <c r="CI2354">
        <v>733194</v>
      </c>
      <c r="CJ2354">
        <v>799181.46</v>
      </c>
      <c r="CK2354">
        <v>3995.9072999999999</v>
      </c>
    </row>
    <row r="2355" spans="62:89" x14ac:dyDescent="0.25">
      <c r="BJ2355" s="1" t="s">
        <v>4831</v>
      </c>
      <c r="BK2355" s="1" t="s">
        <v>4832</v>
      </c>
      <c r="BL2355" s="1" t="str">
        <f>VLOOKUP(BK2355,INVENTARIOHABITTA[#All],8,FALSE)</f>
        <v>ESTANDAR AA</v>
      </c>
      <c r="BO2355" s="1" t="s">
        <v>5714</v>
      </c>
      <c r="BP2355" s="1" t="s">
        <v>9909</v>
      </c>
      <c r="BQ2355" s="1" t="s">
        <v>7638</v>
      </c>
      <c r="BR2355" s="1" t="s">
        <v>9549</v>
      </c>
      <c r="BS2355" s="1" t="s">
        <v>29</v>
      </c>
      <c r="BT2355" t="s">
        <v>9783</v>
      </c>
      <c r="BU2355" s="1" t="s">
        <v>7</v>
      </c>
      <c r="BV2355" s="1" t="s">
        <v>171</v>
      </c>
      <c r="BW2355">
        <v>200</v>
      </c>
      <c r="BX2355" s="1" t="s">
        <v>8496</v>
      </c>
      <c r="BY2355">
        <v>5290</v>
      </c>
      <c r="BZ2355">
        <v>1058000</v>
      </c>
      <c r="CA2355">
        <v>0.23</v>
      </c>
      <c r="CB2355">
        <v>4073.3</v>
      </c>
      <c r="CC2355">
        <v>814660</v>
      </c>
      <c r="CD2355">
        <v>0.1</v>
      </c>
      <c r="CE2355">
        <v>81466</v>
      </c>
      <c r="CF2355">
        <v>0.19</v>
      </c>
      <c r="CG2355">
        <v>15478.54</v>
      </c>
      <c r="CH2355">
        <v>65987.459999999992</v>
      </c>
      <c r="CI2355">
        <v>733194</v>
      </c>
      <c r="CJ2355">
        <v>799181.46</v>
      </c>
      <c r="CK2355">
        <v>3995.9072999999999</v>
      </c>
    </row>
    <row r="2356" spans="62:89" x14ac:dyDescent="0.25">
      <c r="BJ2356" s="1" t="s">
        <v>4833</v>
      </c>
      <c r="BK2356" s="1" t="s">
        <v>4834</v>
      </c>
      <c r="BL2356" s="1" t="str">
        <f>VLOOKUP(BK2356,INVENTARIOHABITTA[#All],8,FALSE)</f>
        <v>ESTANDAR AA</v>
      </c>
      <c r="BO2356" s="1" t="s">
        <v>5716</v>
      </c>
      <c r="BP2356" s="1" t="s">
        <v>9910</v>
      </c>
      <c r="BQ2356" s="1" t="s">
        <v>7638</v>
      </c>
      <c r="BR2356" s="1" t="s">
        <v>9549</v>
      </c>
      <c r="BS2356" s="1" t="s">
        <v>29</v>
      </c>
      <c r="BT2356">
        <v>106</v>
      </c>
      <c r="BU2356" s="1" t="s">
        <v>7</v>
      </c>
      <c r="BV2356" s="1" t="s">
        <v>171</v>
      </c>
      <c r="BW2356">
        <v>200</v>
      </c>
      <c r="BX2356" s="1" t="s">
        <v>8496</v>
      </c>
      <c r="BY2356">
        <v>5290</v>
      </c>
      <c r="BZ2356">
        <v>1058000</v>
      </c>
      <c r="CA2356">
        <v>0.25</v>
      </c>
      <c r="CB2356">
        <v>3967.5</v>
      </c>
      <c r="CC2356">
        <v>793500</v>
      </c>
      <c r="CD2356">
        <v>0.1</v>
      </c>
      <c r="CE2356">
        <v>79350</v>
      </c>
      <c r="CF2356">
        <v>0.1</v>
      </c>
      <c r="CG2356">
        <v>7935</v>
      </c>
      <c r="CH2356">
        <v>71415</v>
      </c>
      <c r="CI2356">
        <v>714150</v>
      </c>
      <c r="CJ2356">
        <v>785565</v>
      </c>
      <c r="CK2356">
        <v>3927.8249999999998</v>
      </c>
    </row>
    <row r="2357" spans="62:89" x14ac:dyDescent="0.25">
      <c r="BJ2357" s="1" t="s">
        <v>4835</v>
      </c>
      <c r="BK2357" s="1" t="s">
        <v>4836</v>
      </c>
      <c r="BL2357" s="1" t="str">
        <f>VLOOKUP(BK2357,INVENTARIOHABITTA[#All],8,FALSE)</f>
        <v>ESTANDAR AA</v>
      </c>
      <c r="BO2357" s="1" t="s">
        <v>5718</v>
      </c>
      <c r="BP2357" s="1" t="s">
        <v>9911</v>
      </c>
      <c r="BQ2357" s="1" t="s">
        <v>7638</v>
      </c>
      <c r="BR2357" s="1" t="s">
        <v>9549</v>
      </c>
      <c r="BS2357" s="1" t="s">
        <v>29</v>
      </c>
      <c r="BT2357">
        <v>107</v>
      </c>
      <c r="BU2357" s="1" t="s">
        <v>7</v>
      </c>
      <c r="BV2357" s="1" t="s">
        <v>171</v>
      </c>
      <c r="BW2357">
        <v>248.43</v>
      </c>
      <c r="BX2357" s="1" t="s">
        <v>8496</v>
      </c>
      <c r="BY2357">
        <v>5290</v>
      </c>
      <c r="BZ2357">
        <v>1314194.7</v>
      </c>
      <c r="CA2357">
        <v>0.25</v>
      </c>
      <c r="CB2357">
        <v>3967.5</v>
      </c>
      <c r="CC2357">
        <v>985646.02500000002</v>
      </c>
      <c r="CD2357">
        <v>0.1</v>
      </c>
      <c r="CE2357">
        <v>98564.602500000008</v>
      </c>
      <c r="CF2357">
        <v>0.1</v>
      </c>
      <c r="CG2357">
        <v>9856.4602500000019</v>
      </c>
      <c r="CH2357">
        <v>88708.142250000004</v>
      </c>
      <c r="CI2357">
        <v>887081.42249999999</v>
      </c>
      <c r="CJ2357">
        <v>975789.56475000002</v>
      </c>
      <c r="CK2357">
        <v>3927.8249999999998</v>
      </c>
    </row>
    <row r="2358" spans="62:89" x14ac:dyDescent="0.25">
      <c r="BJ2358" s="1" t="s">
        <v>4837</v>
      </c>
      <c r="BK2358" s="1" t="s">
        <v>4838</v>
      </c>
      <c r="BL2358" s="1" t="str">
        <f>VLOOKUP(BK2358,INVENTARIOHABITTA[#All],8,FALSE)</f>
        <v>ESTANDAR AA</v>
      </c>
      <c r="BO2358" s="1" t="s">
        <v>5720</v>
      </c>
      <c r="BP2358" s="1" t="s">
        <v>9912</v>
      </c>
      <c r="BQ2358" s="1" t="s">
        <v>7638</v>
      </c>
      <c r="BR2358" s="1" t="s">
        <v>9549</v>
      </c>
      <c r="BS2358" s="1" t="s">
        <v>29</v>
      </c>
      <c r="BT2358">
        <v>108</v>
      </c>
      <c r="BU2358" s="1" t="s">
        <v>7</v>
      </c>
      <c r="BV2358" s="1" t="s">
        <v>171</v>
      </c>
      <c r="BW2358">
        <v>223.59</v>
      </c>
      <c r="BX2358" s="1" t="s">
        <v>8496</v>
      </c>
      <c r="BY2358">
        <v>5290</v>
      </c>
      <c r="BZ2358">
        <v>1182791.1000000001</v>
      </c>
      <c r="CA2358">
        <v>0.25</v>
      </c>
      <c r="CB2358">
        <v>3967.5</v>
      </c>
      <c r="CC2358">
        <v>887093.32500000007</v>
      </c>
      <c r="CD2358">
        <v>0.10000000000000002</v>
      </c>
      <c r="CE2358">
        <v>88709.332500000019</v>
      </c>
      <c r="CF2358">
        <v>0</v>
      </c>
      <c r="CG2358">
        <v>0</v>
      </c>
      <c r="CH2358">
        <v>88709.332500000019</v>
      </c>
      <c r="CI2358">
        <v>798384.00250000006</v>
      </c>
      <c r="CJ2358">
        <v>887093.33500000008</v>
      </c>
      <c r="CK2358">
        <v>3967.5000447247198</v>
      </c>
    </row>
    <row r="2359" spans="62:89" x14ac:dyDescent="0.25">
      <c r="BJ2359" s="1" t="s">
        <v>4839</v>
      </c>
      <c r="BK2359" s="1" t="s">
        <v>4840</v>
      </c>
      <c r="BL2359" s="1" t="str">
        <f>VLOOKUP(BK2359,INVENTARIOHABITTA[#All],8,FALSE)</f>
        <v>ESTANDAR AA</v>
      </c>
      <c r="BO2359" s="1" t="s">
        <v>5722</v>
      </c>
      <c r="BP2359" s="1" t="s">
        <v>9913</v>
      </c>
      <c r="BQ2359" s="1" t="s">
        <v>7638</v>
      </c>
      <c r="BR2359" s="1" t="s">
        <v>9549</v>
      </c>
      <c r="BS2359" s="1" t="s">
        <v>29</v>
      </c>
      <c r="BT2359">
        <v>109</v>
      </c>
      <c r="BU2359" s="1" t="s">
        <v>7</v>
      </c>
      <c r="BV2359" s="1" t="s">
        <v>1961</v>
      </c>
      <c r="BW2359">
        <v>180</v>
      </c>
      <c r="BX2359" s="1" t="s">
        <v>8496</v>
      </c>
      <c r="BY2359">
        <v>5040</v>
      </c>
      <c r="BZ2359">
        <v>907200</v>
      </c>
      <c r="CA2359">
        <v>0.25</v>
      </c>
      <c r="CB2359">
        <v>3780</v>
      </c>
      <c r="CC2359">
        <v>680400</v>
      </c>
      <c r="CD2359">
        <v>0.1</v>
      </c>
      <c r="CE2359">
        <v>68040</v>
      </c>
      <c r="CF2359">
        <v>0.1</v>
      </c>
      <c r="CG2359">
        <v>6804</v>
      </c>
      <c r="CH2359">
        <v>61236</v>
      </c>
      <c r="CI2359">
        <v>612360</v>
      </c>
      <c r="CJ2359">
        <v>673596</v>
      </c>
      <c r="CK2359">
        <v>3742.2</v>
      </c>
    </row>
    <row r="2360" spans="62:89" x14ac:dyDescent="0.25">
      <c r="BJ2360" s="1" t="s">
        <v>4841</v>
      </c>
      <c r="BK2360" s="1" t="s">
        <v>4842</v>
      </c>
      <c r="BL2360" s="1" t="str">
        <f>VLOOKUP(BK2360,INVENTARIOHABITTA[#All],8,FALSE)</f>
        <v>ESTANDAR AA</v>
      </c>
      <c r="BO2360" s="1" t="s">
        <v>5724</v>
      </c>
      <c r="BP2360" s="1" t="s">
        <v>9914</v>
      </c>
      <c r="BQ2360" s="1" t="s">
        <v>7638</v>
      </c>
      <c r="BR2360" s="1" t="s">
        <v>9549</v>
      </c>
      <c r="BS2360" s="1" t="s">
        <v>29</v>
      </c>
      <c r="BT2360">
        <v>110</v>
      </c>
      <c r="BU2360" s="1" t="s">
        <v>7</v>
      </c>
      <c r="BV2360" s="1" t="s">
        <v>1961</v>
      </c>
      <c r="BW2360">
        <v>180</v>
      </c>
      <c r="BX2360" s="1" t="s">
        <v>8496</v>
      </c>
      <c r="BY2360">
        <v>5040</v>
      </c>
      <c r="BZ2360">
        <v>907200</v>
      </c>
      <c r="CA2360">
        <v>0.2</v>
      </c>
      <c r="CB2360">
        <v>4032</v>
      </c>
      <c r="CC2360">
        <v>725760</v>
      </c>
      <c r="CD2360">
        <v>0.1</v>
      </c>
      <c r="CE2360">
        <v>72576</v>
      </c>
      <c r="CF2360">
        <v>0.1</v>
      </c>
      <c r="CG2360">
        <v>7257.6</v>
      </c>
      <c r="CH2360">
        <v>65318.400000000001</v>
      </c>
      <c r="CI2360">
        <v>653184</v>
      </c>
      <c r="CJ2360">
        <v>718502.40000000002</v>
      </c>
      <c r="CK2360">
        <v>3991.6800000000003</v>
      </c>
    </row>
    <row r="2361" spans="62:89" x14ac:dyDescent="0.25">
      <c r="BJ2361" s="1" t="s">
        <v>4843</v>
      </c>
      <c r="BK2361" s="1" t="s">
        <v>4844</v>
      </c>
      <c r="BL2361" s="1" t="str">
        <f>VLOOKUP(BK2361,INVENTARIOHABITTA[#All],8,FALSE)</f>
        <v>PREMIUM AA</v>
      </c>
      <c r="BO2361" s="1" t="s">
        <v>5726</v>
      </c>
      <c r="BP2361" s="1" t="s">
        <v>9915</v>
      </c>
      <c r="BQ2361" s="1" t="s">
        <v>7638</v>
      </c>
      <c r="BR2361" s="1" t="s">
        <v>9549</v>
      </c>
      <c r="BS2361" s="1" t="s">
        <v>29</v>
      </c>
      <c r="BT2361">
        <v>111</v>
      </c>
      <c r="BU2361" s="1" t="s">
        <v>7</v>
      </c>
      <c r="BV2361" s="1" t="s">
        <v>1961</v>
      </c>
      <c r="BW2361">
        <v>180</v>
      </c>
      <c r="BX2361" s="1" t="s">
        <v>8496</v>
      </c>
      <c r="BY2361">
        <v>5040</v>
      </c>
      <c r="BZ2361">
        <v>907200</v>
      </c>
      <c r="CA2361">
        <v>0.25</v>
      </c>
      <c r="CB2361">
        <v>3780</v>
      </c>
      <c r="CC2361">
        <v>680400</v>
      </c>
      <c r="CD2361">
        <v>0.1</v>
      </c>
      <c r="CE2361">
        <v>68040</v>
      </c>
      <c r="CF2361">
        <v>0.1</v>
      </c>
      <c r="CG2361">
        <v>6804</v>
      </c>
      <c r="CH2361">
        <v>61236</v>
      </c>
      <c r="CI2361">
        <v>612360</v>
      </c>
      <c r="CJ2361">
        <v>673596</v>
      </c>
      <c r="CK2361">
        <v>3742.2</v>
      </c>
    </row>
    <row r="2362" spans="62:89" x14ac:dyDescent="0.25">
      <c r="BJ2362" s="1" t="s">
        <v>4845</v>
      </c>
      <c r="BK2362" s="1" t="s">
        <v>4846</v>
      </c>
      <c r="BL2362" s="1" t="str">
        <f>VLOOKUP(BK2362,INVENTARIOHABITTA[#All],8,FALSE)</f>
        <v>PREMIUM A</v>
      </c>
      <c r="BO2362" s="1" t="s">
        <v>5728</v>
      </c>
      <c r="BP2362" s="1" t="s">
        <v>9916</v>
      </c>
      <c r="BQ2362" s="1" t="s">
        <v>7638</v>
      </c>
      <c r="BR2362" s="1" t="s">
        <v>9549</v>
      </c>
      <c r="BS2362" s="1" t="s">
        <v>29</v>
      </c>
      <c r="BT2362">
        <v>112</v>
      </c>
      <c r="BU2362" s="1" t="s">
        <v>7</v>
      </c>
      <c r="BV2362" s="1" t="s">
        <v>171</v>
      </c>
      <c r="BW2362">
        <v>223.59</v>
      </c>
      <c r="BX2362" s="1" t="s">
        <v>46</v>
      </c>
      <c r="BY2362">
        <v>6510</v>
      </c>
      <c r="BZ2362">
        <v>1455570.9</v>
      </c>
      <c r="CA2362">
        <v>0.28000000000000003</v>
      </c>
      <c r="CB2362">
        <v>4687.2</v>
      </c>
      <c r="CC2362">
        <v>1048011.048</v>
      </c>
      <c r="CD2362">
        <v>0.10000000000000002</v>
      </c>
      <c r="CE2362">
        <v>104801.1048</v>
      </c>
      <c r="CF2362">
        <v>0</v>
      </c>
      <c r="CG2362">
        <v>0</v>
      </c>
      <c r="CH2362">
        <v>104801.1048</v>
      </c>
      <c r="CI2362">
        <v>943209.95319999999</v>
      </c>
      <c r="CJ2362">
        <v>1048011.058</v>
      </c>
      <c r="CK2362">
        <v>4687.2000447247192</v>
      </c>
    </row>
    <row r="2363" spans="62:89" x14ac:dyDescent="0.25">
      <c r="BJ2363" s="1" t="s">
        <v>4847</v>
      </c>
      <c r="BK2363" s="1" t="s">
        <v>4848</v>
      </c>
      <c r="BL2363" s="1" t="str">
        <f>VLOOKUP(BK2363,INVENTARIOHABITTA[#All],8,FALSE)</f>
        <v xml:space="preserve">ESTANDAR A </v>
      </c>
      <c r="BP2363" s="1" t="s">
        <v>9916</v>
      </c>
      <c r="BQ2363" s="1" t="s">
        <v>7638</v>
      </c>
      <c r="BR2363" s="1" t="s">
        <v>9549</v>
      </c>
      <c r="BS2363" s="1" t="s">
        <v>29</v>
      </c>
      <c r="BT2363">
        <v>112</v>
      </c>
      <c r="BU2363" s="1" t="s">
        <v>7</v>
      </c>
      <c r="BV2363" s="1" t="s">
        <v>171</v>
      </c>
      <c r="BW2363">
        <v>223.59</v>
      </c>
      <c r="BX2363" s="1" t="s">
        <v>8496</v>
      </c>
      <c r="BY2363">
        <v>5290</v>
      </c>
      <c r="BZ2363">
        <v>1182791.1000000001</v>
      </c>
      <c r="CA2363">
        <v>0.25</v>
      </c>
      <c r="CB2363">
        <v>3967.5</v>
      </c>
      <c r="CC2363">
        <v>887093.32500000007</v>
      </c>
      <c r="CD2363">
        <v>0.10000000000000002</v>
      </c>
      <c r="CE2363">
        <v>88709.332500000019</v>
      </c>
      <c r="CF2363">
        <v>0</v>
      </c>
      <c r="CG2363">
        <v>0</v>
      </c>
      <c r="CH2363">
        <v>88709.332500000019</v>
      </c>
      <c r="CI2363">
        <v>798384.00250000006</v>
      </c>
      <c r="CJ2363">
        <v>887093.33500000008</v>
      </c>
      <c r="CK2363">
        <v>3967.5000447247198</v>
      </c>
    </row>
    <row r="2364" spans="62:89" x14ac:dyDescent="0.25">
      <c r="BJ2364" s="1" t="s">
        <v>4849</v>
      </c>
      <c r="BK2364" s="1" t="s">
        <v>4850</v>
      </c>
      <c r="BL2364" s="1" t="str">
        <f>VLOOKUP(BK2364,INVENTARIOHABITTA[#All],8,FALSE)</f>
        <v xml:space="preserve">ESTANDAR A </v>
      </c>
      <c r="BO2364" s="1" t="s">
        <v>5730</v>
      </c>
      <c r="BP2364" s="1" t="s">
        <v>9917</v>
      </c>
      <c r="BQ2364" s="1" t="s">
        <v>7638</v>
      </c>
      <c r="BR2364" s="1" t="s">
        <v>9549</v>
      </c>
      <c r="BS2364" s="1" t="s">
        <v>30</v>
      </c>
      <c r="BT2364">
        <v>1</v>
      </c>
      <c r="BU2364" s="1" t="s">
        <v>7</v>
      </c>
      <c r="BV2364" s="1" t="s">
        <v>171</v>
      </c>
      <c r="BW2364">
        <v>200</v>
      </c>
      <c r="BX2364" s="1" t="s">
        <v>30</v>
      </c>
      <c r="BY2364">
        <v>5700</v>
      </c>
      <c r="BZ2364">
        <v>1140000</v>
      </c>
      <c r="CA2364">
        <v>0.25</v>
      </c>
      <c r="CB2364">
        <v>4275</v>
      </c>
      <c r="CC2364">
        <v>855000</v>
      </c>
      <c r="CD2364">
        <v>0.1</v>
      </c>
      <c r="CE2364">
        <v>85500</v>
      </c>
      <c r="CF2364">
        <v>0.1</v>
      </c>
      <c r="CG2364">
        <v>8550</v>
      </c>
      <c r="CH2364">
        <v>76950</v>
      </c>
      <c r="CI2364">
        <v>769500</v>
      </c>
      <c r="CJ2364">
        <v>846450</v>
      </c>
      <c r="CK2364">
        <v>4232.25</v>
      </c>
    </row>
    <row r="2365" spans="62:89" x14ac:dyDescent="0.25">
      <c r="BJ2365" s="1" t="s">
        <v>4851</v>
      </c>
      <c r="BK2365" s="1" t="s">
        <v>4852</v>
      </c>
      <c r="BL2365" s="1" t="str">
        <f>VLOOKUP(BK2365,INVENTARIOHABITTA[#All],8,FALSE)</f>
        <v xml:space="preserve">ESTANDAR A </v>
      </c>
      <c r="BO2365" s="1" t="s">
        <v>5732</v>
      </c>
      <c r="BP2365" s="1" t="s">
        <v>9918</v>
      </c>
      <c r="BQ2365" s="1" t="s">
        <v>7638</v>
      </c>
      <c r="BR2365" s="1" t="s">
        <v>9549</v>
      </c>
      <c r="BS2365" s="1" t="s">
        <v>30</v>
      </c>
      <c r="BT2365">
        <v>2</v>
      </c>
      <c r="BU2365" s="1" t="s">
        <v>7</v>
      </c>
      <c r="BV2365" s="1" t="s">
        <v>260</v>
      </c>
      <c r="BW2365">
        <v>200</v>
      </c>
      <c r="BX2365" s="1" t="s">
        <v>30</v>
      </c>
      <c r="BY2365">
        <v>5400</v>
      </c>
      <c r="BZ2365">
        <v>1080000</v>
      </c>
      <c r="CA2365">
        <v>0.25</v>
      </c>
      <c r="CB2365">
        <v>4050</v>
      </c>
      <c r="CC2365">
        <v>810000</v>
      </c>
      <c r="CD2365">
        <v>0.1</v>
      </c>
      <c r="CE2365">
        <v>81000</v>
      </c>
      <c r="CF2365">
        <v>0.1</v>
      </c>
      <c r="CG2365">
        <v>8100</v>
      </c>
      <c r="CH2365">
        <v>72900</v>
      </c>
      <c r="CI2365">
        <v>729000</v>
      </c>
      <c r="CJ2365">
        <v>801900</v>
      </c>
      <c r="CK2365">
        <v>4009.5</v>
      </c>
    </row>
    <row r="2366" spans="62:89" x14ac:dyDescent="0.25">
      <c r="BJ2366" s="1" t="s">
        <v>4853</v>
      </c>
      <c r="BK2366" s="1" t="s">
        <v>4854</v>
      </c>
      <c r="BL2366" s="1" t="str">
        <f>VLOOKUP(BK2366,INVENTARIOHABITTA[#All],8,FALSE)</f>
        <v xml:space="preserve">ESTANDAR A </v>
      </c>
      <c r="BO2366" s="1" t="s">
        <v>5734</v>
      </c>
      <c r="BP2366" s="1" t="s">
        <v>9919</v>
      </c>
      <c r="BQ2366" s="1" t="s">
        <v>7638</v>
      </c>
      <c r="BR2366" s="1" t="s">
        <v>9549</v>
      </c>
      <c r="BS2366" s="1" t="s">
        <v>30</v>
      </c>
      <c r="BT2366">
        <v>3</v>
      </c>
      <c r="BU2366" s="1" t="s">
        <v>7</v>
      </c>
      <c r="BV2366" s="1" t="s">
        <v>260</v>
      </c>
      <c r="BW2366">
        <v>200</v>
      </c>
      <c r="BX2366" s="1" t="s">
        <v>7642</v>
      </c>
      <c r="BY2366">
        <v>5770.3</v>
      </c>
      <c r="BZ2366">
        <v>1154060</v>
      </c>
      <c r="CA2366">
        <v>0.25</v>
      </c>
      <c r="CB2366">
        <v>4327.7250000000004</v>
      </c>
      <c r="CC2366">
        <v>865545.00000000012</v>
      </c>
      <c r="CD2366">
        <v>0.1</v>
      </c>
      <c r="CE2366">
        <v>86554.500000000015</v>
      </c>
      <c r="CF2366">
        <v>0.10000000000000002</v>
      </c>
      <c r="CG2366">
        <v>8655.4500000000025</v>
      </c>
      <c r="CH2366">
        <v>77899.050000000017</v>
      </c>
      <c r="CI2366">
        <v>778990.50000000012</v>
      </c>
      <c r="CJ2366">
        <v>856889.55000000016</v>
      </c>
      <c r="CK2366">
        <v>4284.4477500000012</v>
      </c>
    </row>
    <row r="2367" spans="62:89" x14ac:dyDescent="0.25">
      <c r="BJ2367" s="1" t="s">
        <v>4855</v>
      </c>
      <c r="BK2367" s="1" t="s">
        <v>4856</v>
      </c>
      <c r="BL2367" s="1" t="str">
        <f>VLOOKUP(BK2367,INVENTARIOHABITTA[#All],8,FALSE)</f>
        <v xml:space="preserve">ESTANDAR A </v>
      </c>
      <c r="BO2367" s="1" t="s">
        <v>5736</v>
      </c>
      <c r="BP2367" s="1" t="s">
        <v>9920</v>
      </c>
      <c r="BQ2367" s="1" t="s">
        <v>7638</v>
      </c>
      <c r="BR2367" s="1" t="s">
        <v>9549</v>
      </c>
      <c r="BS2367" s="1" t="s">
        <v>30</v>
      </c>
      <c r="BT2367">
        <v>4</v>
      </c>
      <c r="BU2367" s="1" t="s">
        <v>7</v>
      </c>
      <c r="BV2367" s="1" t="s">
        <v>260</v>
      </c>
      <c r="BW2367">
        <v>200</v>
      </c>
      <c r="BX2367" s="1" t="s">
        <v>30</v>
      </c>
      <c r="BY2367">
        <v>5400</v>
      </c>
      <c r="BZ2367">
        <v>1080000</v>
      </c>
      <c r="CA2367">
        <v>0.25</v>
      </c>
      <c r="CB2367">
        <v>4050</v>
      </c>
      <c r="CC2367">
        <v>810000</v>
      </c>
      <c r="CD2367">
        <v>0.1</v>
      </c>
      <c r="CE2367">
        <v>81000</v>
      </c>
      <c r="CF2367">
        <v>0.1</v>
      </c>
      <c r="CG2367">
        <v>8100</v>
      </c>
      <c r="CH2367">
        <v>72900</v>
      </c>
      <c r="CI2367">
        <v>729000</v>
      </c>
      <c r="CJ2367">
        <v>801900</v>
      </c>
      <c r="CK2367">
        <v>4009.5</v>
      </c>
    </row>
    <row r="2368" spans="62:89" x14ac:dyDescent="0.25">
      <c r="BJ2368" s="1" t="s">
        <v>4857</v>
      </c>
      <c r="BK2368" s="1" t="s">
        <v>4858</v>
      </c>
      <c r="BL2368" s="1" t="str">
        <f>VLOOKUP(BK2368,INVENTARIOHABITTA[#All],8,FALSE)</f>
        <v xml:space="preserve">ESTANDAR A </v>
      </c>
      <c r="BO2368" s="1" t="s">
        <v>5738</v>
      </c>
      <c r="BP2368" s="1" t="s">
        <v>9921</v>
      </c>
      <c r="BQ2368" s="1" t="s">
        <v>7638</v>
      </c>
      <c r="BR2368" s="1" t="s">
        <v>9549</v>
      </c>
      <c r="BS2368" s="1" t="s">
        <v>30</v>
      </c>
      <c r="BT2368">
        <v>5</v>
      </c>
      <c r="BU2368" s="1" t="s">
        <v>7</v>
      </c>
      <c r="BV2368" s="1" t="s">
        <v>260</v>
      </c>
      <c r="BW2368">
        <v>200</v>
      </c>
      <c r="BX2368" s="1" t="s">
        <v>7642</v>
      </c>
      <c r="BY2368">
        <v>5770.3</v>
      </c>
      <c r="BZ2368">
        <v>1154060</v>
      </c>
      <c r="CA2368">
        <v>0.28000000000000003</v>
      </c>
      <c r="CB2368">
        <v>4154.616</v>
      </c>
      <c r="CC2368">
        <v>830923.2</v>
      </c>
      <c r="CD2368">
        <v>0.1</v>
      </c>
      <c r="CE2368">
        <v>83092.320000000007</v>
      </c>
      <c r="CF2368">
        <v>0.1</v>
      </c>
      <c r="CG2368">
        <v>8309.2320000000018</v>
      </c>
      <c r="CH2368">
        <v>74783.088000000003</v>
      </c>
      <c r="CI2368">
        <v>747830.87999999989</v>
      </c>
      <c r="CJ2368">
        <v>822613.96799999988</v>
      </c>
      <c r="CK2368">
        <v>4113.0698399999992</v>
      </c>
    </row>
    <row r="2369" spans="62:89" x14ac:dyDescent="0.25">
      <c r="BJ2369" s="1" t="s">
        <v>4859</v>
      </c>
      <c r="BK2369" s="1" t="s">
        <v>4860</v>
      </c>
      <c r="BL2369" s="1" t="str">
        <f>VLOOKUP(BK2369,INVENTARIOHABITTA[#All],8,FALSE)</f>
        <v xml:space="preserve">ESTANDAR A </v>
      </c>
      <c r="BO2369" s="1" t="s">
        <v>5740</v>
      </c>
      <c r="BP2369" s="1" t="s">
        <v>9922</v>
      </c>
      <c r="BQ2369" s="1" t="s">
        <v>7638</v>
      </c>
      <c r="BR2369" s="1" t="s">
        <v>9549</v>
      </c>
      <c r="BS2369" s="1" t="s">
        <v>30</v>
      </c>
      <c r="BT2369">
        <v>6</v>
      </c>
      <c r="BU2369" s="1" t="s">
        <v>7</v>
      </c>
      <c r="BV2369" s="1" t="s">
        <v>260</v>
      </c>
      <c r="BW2369">
        <v>200</v>
      </c>
      <c r="BX2369" s="1" t="s">
        <v>7642</v>
      </c>
      <c r="BY2369">
        <v>5770.3</v>
      </c>
      <c r="BZ2369">
        <v>1154060</v>
      </c>
      <c r="CA2369">
        <v>0.25</v>
      </c>
      <c r="CB2369">
        <v>4327.7250000000004</v>
      </c>
      <c r="CC2369">
        <v>865545.00000000012</v>
      </c>
      <c r="CD2369">
        <v>0.1</v>
      </c>
      <c r="CE2369">
        <v>86554.500000000015</v>
      </c>
      <c r="CF2369">
        <v>0.1</v>
      </c>
      <c r="CG2369">
        <v>8655.4500000000025</v>
      </c>
      <c r="CH2369">
        <v>77899.050000000017</v>
      </c>
      <c r="CI2369">
        <v>778990.50000000012</v>
      </c>
      <c r="CJ2369">
        <v>856889.55000000016</v>
      </c>
      <c r="CK2369">
        <v>4284.4477500000012</v>
      </c>
    </row>
    <row r="2370" spans="62:89" x14ac:dyDescent="0.25">
      <c r="BJ2370" s="1" t="s">
        <v>4861</v>
      </c>
      <c r="BK2370" s="1" t="s">
        <v>4862</v>
      </c>
      <c r="BL2370" s="1" t="str">
        <f>VLOOKUP(BK2370,INVENTARIOHABITTA[#All],8,FALSE)</f>
        <v xml:space="preserve">ESTANDAR A </v>
      </c>
      <c r="BO2370" s="1" t="s">
        <v>5742</v>
      </c>
      <c r="BP2370" s="1" t="s">
        <v>9923</v>
      </c>
      <c r="BQ2370" s="1" t="s">
        <v>7638</v>
      </c>
      <c r="BR2370" s="1" t="s">
        <v>9549</v>
      </c>
      <c r="BS2370" s="1" t="s">
        <v>30</v>
      </c>
      <c r="BT2370">
        <v>7</v>
      </c>
      <c r="BU2370" s="1" t="s">
        <v>7</v>
      </c>
      <c r="BV2370" s="1" t="s">
        <v>260</v>
      </c>
      <c r="BW2370">
        <v>200</v>
      </c>
      <c r="BX2370" s="1" t="s">
        <v>30</v>
      </c>
      <c r="BY2370">
        <v>5400</v>
      </c>
      <c r="BZ2370">
        <v>1080000</v>
      </c>
      <c r="CA2370">
        <v>0.25</v>
      </c>
      <c r="CB2370">
        <v>4050</v>
      </c>
      <c r="CC2370">
        <v>810000</v>
      </c>
      <c r="CD2370">
        <v>0.1</v>
      </c>
      <c r="CE2370">
        <v>81000</v>
      </c>
      <c r="CF2370">
        <v>0.1</v>
      </c>
      <c r="CG2370">
        <v>8100</v>
      </c>
      <c r="CH2370">
        <v>72900</v>
      </c>
      <c r="CI2370">
        <v>729000</v>
      </c>
      <c r="CJ2370">
        <v>801900</v>
      </c>
      <c r="CK2370">
        <v>4009.5</v>
      </c>
    </row>
    <row r="2371" spans="62:89" x14ac:dyDescent="0.25">
      <c r="BJ2371" s="1" t="s">
        <v>4863</v>
      </c>
      <c r="BK2371" s="1" t="s">
        <v>4864</v>
      </c>
      <c r="BL2371" s="1" t="str">
        <f>VLOOKUP(BK2371,INVENTARIOHABITTA[#All],8,FALSE)</f>
        <v xml:space="preserve">ESTANDAR A </v>
      </c>
      <c r="BO2371" s="1" t="s">
        <v>5744</v>
      </c>
      <c r="BP2371" s="1" t="s">
        <v>9924</v>
      </c>
      <c r="BQ2371" s="1" t="s">
        <v>7638</v>
      </c>
      <c r="BR2371" s="1" t="s">
        <v>9549</v>
      </c>
      <c r="BS2371" s="1" t="s">
        <v>30</v>
      </c>
      <c r="BT2371">
        <v>8</v>
      </c>
      <c r="BU2371" s="1" t="s">
        <v>7</v>
      </c>
      <c r="BV2371" s="1" t="s">
        <v>260</v>
      </c>
      <c r="BW2371">
        <v>200</v>
      </c>
      <c r="BX2371" s="1" t="s">
        <v>30</v>
      </c>
      <c r="BY2371">
        <v>5400</v>
      </c>
      <c r="BZ2371">
        <v>1080000</v>
      </c>
      <c r="CA2371">
        <v>0.27</v>
      </c>
      <c r="CB2371">
        <v>3942</v>
      </c>
      <c r="CC2371">
        <v>788400</v>
      </c>
      <c r="CD2371">
        <v>0.1</v>
      </c>
      <c r="CE2371">
        <v>78840</v>
      </c>
      <c r="CF2371">
        <v>0.1</v>
      </c>
      <c r="CG2371">
        <v>7884</v>
      </c>
      <c r="CH2371">
        <v>70956</v>
      </c>
      <c r="CI2371">
        <v>709560</v>
      </c>
      <c r="CJ2371">
        <v>780516</v>
      </c>
      <c r="CK2371">
        <v>3902.58</v>
      </c>
    </row>
    <row r="2372" spans="62:89" x14ac:dyDescent="0.25">
      <c r="BJ2372" s="1" t="s">
        <v>4865</v>
      </c>
      <c r="BK2372" s="1" t="s">
        <v>4866</v>
      </c>
      <c r="BL2372" s="1" t="str">
        <f>VLOOKUP(BK2372,INVENTARIOHABITTA[#All],8,FALSE)</f>
        <v xml:space="preserve">ESTANDAR A </v>
      </c>
      <c r="BP2372" s="1" t="s">
        <v>9925</v>
      </c>
      <c r="BQ2372" s="1" t="s">
        <v>7638</v>
      </c>
      <c r="BR2372" s="1" t="s">
        <v>9549</v>
      </c>
      <c r="BS2372" s="1" t="s">
        <v>30</v>
      </c>
      <c r="BT2372">
        <v>9</v>
      </c>
      <c r="BU2372" s="1" t="s">
        <v>7</v>
      </c>
      <c r="BV2372" s="1" t="s">
        <v>260</v>
      </c>
      <c r="BW2372">
        <v>200</v>
      </c>
      <c r="BX2372" s="1" t="s">
        <v>30</v>
      </c>
      <c r="BY2372">
        <v>5400</v>
      </c>
      <c r="BZ2372">
        <v>1080000</v>
      </c>
      <c r="CA2372">
        <v>0.25</v>
      </c>
      <c r="CB2372">
        <v>4050</v>
      </c>
      <c r="CC2372">
        <v>810000</v>
      </c>
      <c r="CD2372">
        <v>0.1</v>
      </c>
      <c r="CE2372">
        <v>81000</v>
      </c>
      <c r="CF2372">
        <v>0</v>
      </c>
      <c r="CG2372">
        <v>0</v>
      </c>
      <c r="CH2372">
        <v>81000</v>
      </c>
      <c r="CI2372">
        <v>729000</v>
      </c>
      <c r="CJ2372">
        <v>810000</v>
      </c>
      <c r="CK2372">
        <v>4050</v>
      </c>
    </row>
    <row r="2373" spans="62:89" x14ac:dyDescent="0.25">
      <c r="BJ2373" s="1" t="s">
        <v>4867</v>
      </c>
      <c r="BK2373" s="1" t="s">
        <v>4868</v>
      </c>
      <c r="BL2373" s="1" t="str">
        <f>VLOOKUP(BK2373,INVENTARIOHABITTA[#All],8,FALSE)</f>
        <v xml:space="preserve">ESTANDAR A </v>
      </c>
      <c r="BP2373" s="1" t="s">
        <v>9926</v>
      </c>
      <c r="BQ2373" s="1" t="s">
        <v>7638</v>
      </c>
      <c r="BR2373" s="1" t="s">
        <v>9549</v>
      </c>
      <c r="BS2373" s="1" t="s">
        <v>30</v>
      </c>
      <c r="BT2373">
        <v>10</v>
      </c>
      <c r="BU2373" s="1" t="s">
        <v>7</v>
      </c>
      <c r="BV2373" s="1" t="s">
        <v>260</v>
      </c>
      <c r="BW2373">
        <v>200</v>
      </c>
      <c r="BX2373" s="1" t="s">
        <v>30</v>
      </c>
      <c r="BY2373">
        <v>5400</v>
      </c>
      <c r="BZ2373">
        <v>1080000</v>
      </c>
      <c r="CA2373">
        <v>0.23</v>
      </c>
      <c r="CB2373">
        <v>4158</v>
      </c>
      <c r="CC2373">
        <v>831600</v>
      </c>
      <c r="CD2373">
        <v>0.1</v>
      </c>
      <c r="CE2373">
        <v>83160</v>
      </c>
      <c r="CF2373">
        <v>0.1</v>
      </c>
      <c r="CG2373">
        <v>8316</v>
      </c>
      <c r="CH2373">
        <v>74844</v>
      </c>
      <c r="CI2373">
        <v>748440</v>
      </c>
      <c r="CJ2373">
        <v>823284</v>
      </c>
      <c r="CK2373">
        <v>4116.42</v>
      </c>
    </row>
    <row r="2374" spans="62:89" x14ac:dyDescent="0.25">
      <c r="BJ2374" s="1" t="s">
        <v>4869</v>
      </c>
      <c r="BK2374" s="1" t="s">
        <v>4870</v>
      </c>
      <c r="BL2374" s="1" t="str">
        <f>VLOOKUP(BK2374,INVENTARIOHABITTA[#All],8,FALSE)</f>
        <v>PREMIUM A</v>
      </c>
      <c r="BO2374" s="1" t="s">
        <v>5746</v>
      </c>
      <c r="BP2374" s="1" t="s">
        <v>9927</v>
      </c>
      <c r="BQ2374" s="1" t="s">
        <v>7638</v>
      </c>
      <c r="BR2374" s="1" t="s">
        <v>9549</v>
      </c>
      <c r="BS2374" s="1" t="s">
        <v>30</v>
      </c>
      <c r="BT2374" t="s">
        <v>9540</v>
      </c>
      <c r="BU2374" s="1" t="s">
        <v>7</v>
      </c>
      <c r="BV2374" s="1" t="s">
        <v>260</v>
      </c>
      <c r="BW2374">
        <v>200</v>
      </c>
      <c r="BX2374" s="1" t="s">
        <v>46</v>
      </c>
      <c r="BY2374">
        <v>6060</v>
      </c>
      <c r="BZ2374">
        <v>1212000</v>
      </c>
      <c r="CA2374">
        <v>0.23</v>
      </c>
      <c r="CB2374">
        <v>4666.2</v>
      </c>
      <c r="CC2374">
        <v>933240</v>
      </c>
      <c r="CD2374">
        <v>0.1</v>
      </c>
      <c r="CE2374">
        <v>93324</v>
      </c>
      <c r="CF2374">
        <v>0.1</v>
      </c>
      <c r="CG2374">
        <v>9332.4</v>
      </c>
      <c r="CH2374">
        <v>83991.6</v>
      </c>
      <c r="CI2374">
        <v>839916</v>
      </c>
      <c r="CJ2374">
        <v>923907.6</v>
      </c>
      <c r="CK2374">
        <v>4619.5379999999996</v>
      </c>
    </row>
    <row r="2375" spans="62:89" x14ac:dyDescent="0.25">
      <c r="BJ2375" s="1" t="s">
        <v>4871</v>
      </c>
      <c r="BK2375" s="1" t="s">
        <v>4872</v>
      </c>
      <c r="BL2375" s="1" t="str">
        <f>VLOOKUP(BK2375,INVENTARIOHABITTA[#All],8,FALSE)</f>
        <v>PREMIUM A</v>
      </c>
      <c r="BP2375" s="1" t="s">
        <v>9927</v>
      </c>
      <c r="BQ2375" s="1" t="s">
        <v>7638</v>
      </c>
      <c r="BR2375" s="1" t="s">
        <v>9549</v>
      </c>
      <c r="BS2375" s="1" t="s">
        <v>30</v>
      </c>
      <c r="BT2375" t="s">
        <v>9540</v>
      </c>
      <c r="BU2375" s="1" t="s">
        <v>7</v>
      </c>
      <c r="BV2375" s="1" t="s">
        <v>260</v>
      </c>
      <c r="BW2375">
        <v>200</v>
      </c>
      <c r="BX2375" s="1" t="s">
        <v>30</v>
      </c>
      <c r="BY2375">
        <v>5400</v>
      </c>
      <c r="BZ2375">
        <v>1080000</v>
      </c>
      <c r="CA2375">
        <v>0.23</v>
      </c>
      <c r="CB2375">
        <v>4158</v>
      </c>
      <c r="CC2375">
        <v>831600</v>
      </c>
      <c r="CD2375">
        <v>0.1</v>
      </c>
      <c r="CE2375">
        <v>83160</v>
      </c>
      <c r="CF2375">
        <v>0.1</v>
      </c>
      <c r="CG2375">
        <v>8316</v>
      </c>
      <c r="CH2375">
        <v>74844</v>
      </c>
      <c r="CI2375">
        <v>748440</v>
      </c>
      <c r="CJ2375">
        <v>823284</v>
      </c>
      <c r="CK2375">
        <v>4116.42</v>
      </c>
    </row>
    <row r="2376" spans="62:89" x14ac:dyDescent="0.25">
      <c r="BJ2376" s="1" t="s">
        <v>4873</v>
      </c>
      <c r="BK2376" s="1" t="s">
        <v>4874</v>
      </c>
      <c r="BL2376" s="1" t="str">
        <f>VLOOKUP(BK2376,INVENTARIOHABITTA[#All],8,FALSE)</f>
        <v xml:space="preserve">ESTANDAR A </v>
      </c>
      <c r="BP2376" s="1" t="s">
        <v>9928</v>
      </c>
      <c r="BQ2376" s="1" t="s">
        <v>7638</v>
      </c>
      <c r="BR2376" s="1" t="s">
        <v>9549</v>
      </c>
      <c r="BS2376" s="1" t="s">
        <v>30</v>
      </c>
      <c r="BT2376">
        <v>11</v>
      </c>
      <c r="BU2376" s="1" t="s">
        <v>7</v>
      </c>
      <c r="BV2376" s="1" t="s">
        <v>260</v>
      </c>
      <c r="BW2376">
        <v>200</v>
      </c>
      <c r="BX2376" s="1" t="s">
        <v>30</v>
      </c>
      <c r="BY2376">
        <v>5400</v>
      </c>
      <c r="BZ2376">
        <v>1080000</v>
      </c>
      <c r="CA2376">
        <v>0.25</v>
      </c>
      <c r="CB2376">
        <v>4050</v>
      </c>
      <c r="CC2376">
        <v>810000</v>
      </c>
      <c r="CD2376">
        <v>0.1</v>
      </c>
      <c r="CE2376">
        <v>81000</v>
      </c>
      <c r="CF2376">
        <v>0.1</v>
      </c>
      <c r="CG2376">
        <v>8100</v>
      </c>
      <c r="CH2376">
        <v>72900</v>
      </c>
      <c r="CI2376">
        <v>729000</v>
      </c>
      <c r="CJ2376">
        <v>801900</v>
      </c>
      <c r="CK2376">
        <v>4009.5</v>
      </c>
    </row>
    <row r="2377" spans="62:89" x14ac:dyDescent="0.25">
      <c r="BJ2377" s="1" t="s">
        <v>4875</v>
      </c>
      <c r="BK2377" s="1" t="s">
        <v>4876</v>
      </c>
      <c r="BL2377" s="1" t="str">
        <f>VLOOKUP(BK2377,INVENTARIOHABITTA[#All],8,FALSE)</f>
        <v xml:space="preserve">ESTANDAR A </v>
      </c>
      <c r="BO2377" s="1" t="s">
        <v>5748</v>
      </c>
      <c r="BP2377" s="1" t="s">
        <v>9929</v>
      </c>
      <c r="BQ2377" s="1" t="s">
        <v>7638</v>
      </c>
      <c r="BR2377" s="1" t="s">
        <v>9549</v>
      </c>
      <c r="BS2377" s="1" t="s">
        <v>30</v>
      </c>
      <c r="BT2377" t="s">
        <v>8176</v>
      </c>
      <c r="BU2377" s="1" t="s">
        <v>7</v>
      </c>
      <c r="BV2377" s="1" t="s">
        <v>171</v>
      </c>
      <c r="BW2377">
        <v>250</v>
      </c>
      <c r="BX2377" s="1" t="s">
        <v>30</v>
      </c>
      <c r="BY2377">
        <v>4009.5</v>
      </c>
      <c r="BZ2377">
        <v>1002375</v>
      </c>
      <c r="CA2377">
        <v>0</v>
      </c>
      <c r="CB2377">
        <v>4009.5</v>
      </c>
      <c r="CC2377">
        <v>1002375</v>
      </c>
      <c r="CD2377">
        <v>0.18416261379224341</v>
      </c>
      <c r="CE2377">
        <v>184600</v>
      </c>
      <c r="CF2377">
        <v>0</v>
      </c>
      <c r="CG2377">
        <v>0</v>
      </c>
      <c r="CH2377">
        <v>184600</v>
      </c>
      <c r="CI2377">
        <v>817775</v>
      </c>
      <c r="CJ2377">
        <v>1002375</v>
      </c>
      <c r="CK2377">
        <v>4009.5</v>
      </c>
    </row>
    <row r="2378" spans="62:89" x14ac:dyDescent="0.25">
      <c r="BJ2378" s="1" t="s">
        <v>4877</v>
      </c>
      <c r="BK2378" s="1" t="s">
        <v>4878</v>
      </c>
      <c r="BL2378" s="1" t="str">
        <f>VLOOKUP(BK2378,INVENTARIOHABITTA[#All],8,FALSE)</f>
        <v xml:space="preserve">ESTANDAR A </v>
      </c>
      <c r="BP2378" s="1" t="s">
        <v>9930</v>
      </c>
      <c r="BQ2378" s="1" t="s">
        <v>7638</v>
      </c>
      <c r="BR2378" s="1" t="s">
        <v>9549</v>
      </c>
      <c r="BS2378" s="1" t="s">
        <v>30</v>
      </c>
      <c r="BT2378">
        <v>12</v>
      </c>
      <c r="BU2378" s="1" t="s">
        <v>7</v>
      </c>
      <c r="BV2378" s="1" t="s">
        <v>260</v>
      </c>
      <c r="BW2378">
        <v>200</v>
      </c>
      <c r="BX2378" s="1" t="s">
        <v>30</v>
      </c>
      <c r="BY2378">
        <v>5400</v>
      </c>
      <c r="BZ2378">
        <v>1080000</v>
      </c>
      <c r="CA2378">
        <v>0.25</v>
      </c>
      <c r="CB2378">
        <v>4050</v>
      </c>
      <c r="CC2378">
        <v>810000</v>
      </c>
      <c r="CD2378">
        <v>0.1</v>
      </c>
      <c r="CE2378">
        <v>81000</v>
      </c>
      <c r="CF2378">
        <v>0.1</v>
      </c>
      <c r="CG2378">
        <v>8100</v>
      </c>
      <c r="CH2378">
        <v>72900</v>
      </c>
      <c r="CI2378">
        <v>729000</v>
      </c>
      <c r="CJ2378">
        <v>801900</v>
      </c>
      <c r="CK2378">
        <v>4009.5</v>
      </c>
    </row>
    <row r="2379" spans="62:89" x14ac:dyDescent="0.25">
      <c r="BJ2379" s="1" t="s">
        <v>4879</v>
      </c>
      <c r="BK2379" s="1" t="s">
        <v>4880</v>
      </c>
      <c r="BL2379" s="1" t="str">
        <f>VLOOKUP(BK2379,INVENTARIOHABITTA[#All],8,FALSE)</f>
        <v xml:space="preserve">ESTANDAR A </v>
      </c>
      <c r="BO2379" s="1" t="s">
        <v>5750</v>
      </c>
      <c r="BP2379" s="1" t="s">
        <v>9931</v>
      </c>
      <c r="BQ2379" s="1" t="s">
        <v>7638</v>
      </c>
      <c r="BR2379" s="1" t="s">
        <v>9549</v>
      </c>
      <c r="BS2379" s="1" t="s">
        <v>30</v>
      </c>
      <c r="BT2379" t="s">
        <v>7704</v>
      </c>
      <c r="BU2379" s="1" t="s">
        <v>7</v>
      </c>
      <c r="BV2379" s="1" t="s">
        <v>260</v>
      </c>
      <c r="BW2379">
        <v>200</v>
      </c>
      <c r="BX2379" s="1" t="s">
        <v>30</v>
      </c>
      <c r="BY2379">
        <v>5400</v>
      </c>
      <c r="BZ2379">
        <v>1080000</v>
      </c>
      <c r="CA2379">
        <v>0.25</v>
      </c>
      <c r="CB2379">
        <v>4050</v>
      </c>
      <c r="CC2379">
        <v>810000</v>
      </c>
      <c r="CD2379">
        <v>0.1</v>
      </c>
      <c r="CE2379">
        <v>81000</v>
      </c>
      <c r="CF2379">
        <v>0.1</v>
      </c>
      <c r="CG2379">
        <v>8100</v>
      </c>
      <c r="CH2379">
        <v>72900</v>
      </c>
      <c r="CI2379">
        <v>729000</v>
      </c>
      <c r="CJ2379">
        <v>801900</v>
      </c>
      <c r="CK2379">
        <v>4009.5</v>
      </c>
    </row>
    <row r="2380" spans="62:89" x14ac:dyDescent="0.25">
      <c r="BJ2380" s="1" t="s">
        <v>4881</v>
      </c>
      <c r="BK2380" s="1" t="s">
        <v>4882</v>
      </c>
      <c r="BL2380" s="1" t="str">
        <f>VLOOKUP(BK2380,INVENTARIOHABITTA[#All],8,FALSE)</f>
        <v xml:space="preserve">ESTANDAR A </v>
      </c>
      <c r="BO2380" s="1" t="s">
        <v>5752</v>
      </c>
      <c r="BP2380" s="1" t="s">
        <v>9932</v>
      </c>
      <c r="BQ2380" s="1" t="s">
        <v>7638</v>
      </c>
      <c r="BR2380" s="1" t="s">
        <v>9549</v>
      </c>
      <c r="BS2380" s="1" t="s">
        <v>30</v>
      </c>
      <c r="BT2380">
        <v>13</v>
      </c>
      <c r="BU2380" s="1" t="s">
        <v>7</v>
      </c>
      <c r="BV2380" s="1" t="s">
        <v>260</v>
      </c>
      <c r="BW2380">
        <v>200</v>
      </c>
      <c r="BX2380" s="1" t="s">
        <v>30</v>
      </c>
      <c r="BY2380">
        <v>5400</v>
      </c>
      <c r="BZ2380">
        <v>1080000</v>
      </c>
      <c r="CA2380">
        <v>0.21</v>
      </c>
      <c r="CB2380">
        <v>4266</v>
      </c>
      <c r="CC2380">
        <v>853200</v>
      </c>
      <c r="CD2380">
        <v>0.1</v>
      </c>
      <c r="CE2380">
        <v>85320</v>
      </c>
      <c r="CF2380">
        <v>0.1</v>
      </c>
      <c r="CG2380">
        <v>8532</v>
      </c>
      <c r="CH2380">
        <v>76788</v>
      </c>
      <c r="CI2380">
        <v>767880</v>
      </c>
      <c r="CJ2380">
        <v>844668</v>
      </c>
      <c r="CK2380">
        <v>4223.34</v>
      </c>
    </row>
    <row r="2381" spans="62:89" x14ac:dyDescent="0.25">
      <c r="BJ2381" s="1" t="s">
        <v>4883</v>
      </c>
      <c r="BK2381" s="1" t="s">
        <v>4884</v>
      </c>
      <c r="BL2381" s="1" t="str">
        <f>VLOOKUP(BK2381,INVENTARIOHABITTA[#All],8,FALSE)</f>
        <v xml:space="preserve">ESTANDAR A </v>
      </c>
      <c r="BO2381" s="1" t="s">
        <v>5754</v>
      </c>
      <c r="BP2381" s="1" t="s">
        <v>9933</v>
      </c>
      <c r="BQ2381" s="1" t="s">
        <v>7638</v>
      </c>
      <c r="BR2381" s="1" t="s">
        <v>9549</v>
      </c>
      <c r="BS2381" s="1" t="s">
        <v>30</v>
      </c>
      <c r="BT2381">
        <v>14</v>
      </c>
      <c r="BU2381" s="1" t="s">
        <v>7</v>
      </c>
      <c r="BV2381" s="1" t="s">
        <v>260</v>
      </c>
      <c r="BW2381">
        <v>200</v>
      </c>
      <c r="BX2381" s="1" t="s">
        <v>30</v>
      </c>
      <c r="BY2381">
        <v>5400</v>
      </c>
      <c r="BZ2381">
        <v>1080000</v>
      </c>
      <c r="CA2381">
        <v>0.23</v>
      </c>
      <c r="CB2381">
        <v>4158</v>
      </c>
      <c r="CC2381">
        <v>831600</v>
      </c>
      <c r="CD2381">
        <v>0.1</v>
      </c>
      <c r="CE2381">
        <v>83160</v>
      </c>
      <c r="CF2381">
        <v>0.1</v>
      </c>
      <c r="CG2381">
        <v>8316</v>
      </c>
      <c r="CH2381">
        <v>74844</v>
      </c>
      <c r="CI2381">
        <v>748440</v>
      </c>
      <c r="CJ2381">
        <v>823284</v>
      </c>
      <c r="CK2381">
        <v>4116.42</v>
      </c>
    </row>
    <row r="2382" spans="62:89" x14ac:dyDescent="0.25">
      <c r="BJ2382" s="1" t="s">
        <v>4885</v>
      </c>
      <c r="BK2382" s="1" t="s">
        <v>4886</v>
      </c>
      <c r="BL2382" s="1" t="str">
        <f>VLOOKUP(BK2382,INVENTARIOHABITTA[#All],8,FALSE)</f>
        <v xml:space="preserve">ESTANDAR A </v>
      </c>
      <c r="BO2382" s="1" t="s">
        <v>5756</v>
      </c>
      <c r="BP2382" s="1" t="s">
        <v>9934</v>
      </c>
      <c r="BQ2382" s="1" t="s">
        <v>7638</v>
      </c>
      <c r="BR2382" s="1" t="s">
        <v>9549</v>
      </c>
      <c r="BS2382" s="1" t="s">
        <v>30</v>
      </c>
      <c r="BT2382">
        <v>15</v>
      </c>
      <c r="BU2382" s="1" t="s">
        <v>7</v>
      </c>
      <c r="BV2382" s="1" t="s">
        <v>1558</v>
      </c>
      <c r="BW2382">
        <v>428.57</v>
      </c>
      <c r="BX2382" s="1" t="s">
        <v>30</v>
      </c>
      <c r="BY2382">
        <v>5700</v>
      </c>
      <c r="BZ2382">
        <v>2442849</v>
      </c>
      <c r="CA2382">
        <v>0.3</v>
      </c>
      <c r="CB2382">
        <v>3990</v>
      </c>
      <c r="CC2382">
        <v>1709994.3</v>
      </c>
      <c r="CD2382">
        <v>0.1</v>
      </c>
      <c r="CE2382">
        <v>170999.43000000002</v>
      </c>
      <c r="CF2382">
        <v>0</v>
      </c>
      <c r="CG2382">
        <v>0</v>
      </c>
      <c r="CH2382">
        <v>170999.43000000002</v>
      </c>
      <c r="CI2382">
        <v>1538994.87</v>
      </c>
      <c r="CJ2382">
        <v>1709994.3</v>
      </c>
      <c r="CK2382">
        <v>3990</v>
      </c>
    </row>
    <row r="2383" spans="62:89" x14ac:dyDescent="0.25">
      <c r="BJ2383" s="1" t="s">
        <v>4887</v>
      </c>
      <c r="BK2383" s="1" t="s">
        <v>4888</v>
      </c>
      <c r="BL2383" s="1" t="str">
        <f>VLOOKUP(BK2383,INVENTARIOHABITTA[#All],8,FALSE)</f>
        <v xml:space="preserve">ESTANDAR A </v>
      </c>
      <c r="BO2383" s="1" t="s">
        <v>5758</v>
      </c>
      <c r="BP2383" s="1" t="s">
        <v>9935</v>
      </c>
      <c r="BQ2383" s="1" t="s">
        <v>7638</v>
      </c>
      <c r="BR2383" s="1" t="s">
        <v>9549</v>
      </c>
      <c r="BS2383" s="1" t="s">
        <v>30</v>
      </c>
      <c r="BT2383">
        <v>16</v>
      </c>
      <c r="BU2383" s="1" t="s">
        <v>7</v>
      </c>
      <c r="BV2383" s="1" t="s">
        <v>171</v>
      </c>
      <c r="BW2383">
        <v>271.57</v>
      </c>
      <c r="BX2383" s="1" t="s">
        <v>30</v>
      </c>
      <c r="BY2383">
        <v>5700</v>
      </c>
      <c r="BZ2383">
        <v>1547949</v>
      </c>
      <c r="CA2383">
        <v>0.25</v>
      </c>
      <c r="CB2383">
        <v>4275</v>
      </c>
      <c r="CC2383">
        <v>1160961.75</v>
      </c>
      <c r="CD2383">
        <v>0.1</v>
      </c>
      <c r="CE2383">
        <v>116096.175</v>
      </c>
      <c r="CF2383">
        <v>0.1</v>
      </c>
      <c r="CG2383">
        <v>11609.6175</v>
      </c>
      <c r="CH2383">
        <v>104486.5575</v>
      </c>
      <c r="CI2383">
        <v>1044865.5649999999</v>
      </c>
      <c r="CJ2383">
        <v>1149352.1225000001</v>
      </c>
      <c r="CK2383">
        <v>4232.2499631770816</v>
      </c>
    </row>
    <row r="2384" spans="62:89" x14ac:dyDescent="0.25">
      <c r="BJ2384" s="1" t="s">
        <v>4889</v>
      </c>
      <c r="BK2384" s="1" t="s">
        <v>4890</v>
      </c>
      <c r="BL2384" s="1" t="str">
        <f>VLOOKUP(BK2384,INVENTARIOHABITTA[#All],8,FALSE)</f>
        <v xml:space="preserve">ESTANDAR A </v>
      </c>
      <c r="BO2384" s="1" t="s">
        <v>5760</v>
      </c>
      <c r="BP2384" s="1" t="s">
        <v>9936</v>
      </c>
      <c r="BQ2384" s="1" t="s">
        <v>7638</v>
      </c>
      <c r="BR2384" s="1" t="s">
        <v>9549</v>
      </c>
      <c r="BS2384" s="1" t="s">
        <v>30</v>
      </c>
      <c r="BT2384">
        <v>17</v>
      </c>
      <c r="BU2384" s="1" t="s">
        <v>7</v>
      </c>
      <c r="BV2384" s="1" t="s">
        <v>260</v>
      </c>
      <c r="BW2384">
        <v>250</v>
      </c>
      <c r="BX2384" s="1" t="s">
        <v>30</v>
      </c>
      <c r="BY2384">
        <v>5400</v>
      </c>
      <c r="BZ2384">
        <v>1350000</v>
      </c>
      <c r="CA2384">
        <v>0.27</v>
      </c>
      <c r="CB2384">
        <v>3942</v>
      </c>
      <c r="CC2384">
        <v>985500</v>
      </c>
      <c r="CD2384">
        <v>0.1</v>
      </c>
      <c r="CE2384">
        <v>98550</v>
      </c>
      <c r="CF2384">
        <v>0.1</v>
      </c>
      <c r="CG2384">
        <v>9855</v>
      </c>
      <c r="CH2384">
        <v>88695</v>
      </c>
      <c r="CI2384">
        <v>886950</v>
      </c>
      <c r="CJ2384">
        <v>975645</v>
      </c>
      <c r="CK2384">
        <v>3902.58</v>
      </c>
    </row>
    <row r="2385" spans="62:89" x14ac:dyDescent="0.25">
      <c r="BJ2385" s="1" t="s">
        <v>4891</v>
      </c>
      <c r="BK2385" s="1" t="s">
        <v>4892</v>
      </c>
      <c r="BL2385" s="1" t="str">
        <f>VLOOKUP(BK2385,INVENTARIOHABITTA[#All],8,FALSE)</f>
        <v xml:space="preserve">ESTANDAR A </v>
      </c>
      <c r="BO2385" s="1" t="s">
        <v>5762</v>
      </c>
      <c r="BP2385" s="1" t="s">
        <v>9937</v>
      </c>
      <c r="BQ2385" s="1" t="s">
        <v>7638</v>
      </c>
      <c r="BR2385" s="1" t="s">
        <v>9549</v>
      </c>
      <c r="BS2385" s="1" t="s">
        <v>30</v>
      </c>
      <c r="BT2385">
        <v>18</v>
      </c>
      <c r="BU2385" s="1" t="s">
        <v>7</v>
      </c>
      <c r="BV2385" s="1" t="s">
        <v>260</v>
      </c>
      <c r="BW2385">
        <v>250</v>
      </c>
      <c r="BX2385" s="1" t="s">
        <v>30</v>
      </c>
      <c r="BY2385">
        <v>5400</v>
      </c>
      <c r="BZ2385">
        <v>1350000</v>
      </c>
      <c r="CA2385">
        <v>0.23</v>
      </c>
      <c r="CB2385">
        <v>4158</v>
      </c>
      <c r="CC2385">
        <v>1039500</v>
      </c>
      <c r="CD2385">
        <v>0.1</v>
      </c>
      <c r="CE2385">
        <v>103950</v>
      </c>
      <c r="CF2385">
        <v>0.19</v>
      </c>
      <c r="CG2385">
        <v>19750.5</v>
      </c>
      <c r="CH2385">
        <v>84199.5</v>
      </c>
      <c r="CI2385">
        <v>935550</v>
      </c>
      <c r="CJ2385">
        <v>1019749.5</v>
      </c>
      <c r="CK2385">
        <v>4078.998</v>
      </c>
    </row>
    <row r="2386" spans="62:89" x14ac:dyDescent="0.25">
      <c r="BJ2386" s="1" t="s">
        <v>4893</v>
      </c>
      <c r="BK2386" s="1" t="s">
        <v>4894</v>
      </c>
      <c r="BL2386" s="1" t="str">
        <f>VLOOKUP(BK2386,INVENTARIOHABITTA[#All],8,FALSE)</f>
        <v>PREMIUM A</v>
      </c>
      <c r="BO2386" s="1" t="s">
        <v>5764</v>
      </c>
      <c r="BP2386" s="1" t="s">
        <v>9938</v>
      </c>
      <c r="BQ2386" s="1" t="s">
        <v>7638</v>
      </c>
      <c r="BR2386" s="1" t="s">
        <v>9549</v>
      </c>
      <c r="BS2386" s="1" t="s">
        <v>30</v>
      </c>
      <c r="BT2386">
        <v>19</v>
      </c>
      <c r="BU2386" s="1" t="s">
        <v>7</v>
      </c>
      <c r="BV2386" s="1" t="s">
        <v>260</v>
      </c>
      <c r="BW2386">
        <v>250</v>
      </c>
      <c r="BX2386" s="1" t="s">
        <v>7642</v>
      </c>
      <c r="BY2386">
        <v>5770.3</v>
      </c>
      <c r="BZ2386">
        <v>1442575</v>
      </c>
      <c r="CA2386">
        <v>0.28000000000000003</v>
      </c>
      <c r="CB2386">
        <v>4154.616</v>
      </c>
      <c r="CC2386">
        <v>1038654</v>
      </c>
      <c r="CD2386">
        <v>0.1</v>
      </c>
      <c r="CE2386">
        <v>103865.40000000001</v>
      </c>
      <c r="CF2386">
        <v>0</v>
      </c>
      <c r="CG2386">
        <v>0</v>
      </c>
      <c r="CH2386">
        <v>103865.40000000001</v>
      </c>
      <c r="CI2386">
        <v>934788.6</v>
      </c>
      <c r="CJ2386">
        <v>1038654</v>
      </c>
      <c r="CK2386">
        <v>4154.616</v>
      </c>
    </row>
    <row r="2387" spans="62:89" x14ac:dyDescent="0.25">
      <c r="BJ2387" s="1" t="s">
        <v>4895</v>
      </c>
      <c r="BK2387" s="1" t="s">
        <v>4896</v>
      </c>
      <c r="BL2387" s="1" t="str">
        <f>VLOOKUP(BK2387,INVENTARIOHABITTA[#All],8,FALSE)</f>
        <v>PREMIUM A</v>
      </c>
      <c r="BP2387" s="1" t="s">
        <v>9938</v>
      </c>
      <c r="BQ2387" s="1" t="s">
        <v>7638</v>
      </c>
      <c r="BR2387" s="1" t="s">
        <v>9549</v>
      </c>
      <c r="BS2387" s="1" t="s">
        <v>30</v>
      </c>
      <c r="BT2387">
        <v>19</v>
      </c>
      <c r="BU2387" s="1" t="s">
        <v>7</v>
      </c>
      <c r="BV2387" s="1" t="s">
        <v>260</v>
      </c>
      <c r="BW2387">
        <v>250</v>
      </c>
      <c r="BX2387" s="1" t="s">
        <v>7642</v>
      </c>
      <c r="BY2387">
        <v>5770.3</v>
      </c>
      <c r="BZ2387">
        <v>1442575</v>
      </c>
      <c r="CA2387">
        <v>0.28000000000000003</v>
      </c>
      <c r="CB2387">
        <v>4154.616</v>
      </c>
      <c r="CC2387">
        <v>1038654</v>
      </c>
      <c r="CD2387">
        <v>0.1</v>
      </c>
      <c r="CE2387">
        <v>103865.40000000001</v>
      </c>
      <c r="CF2387">
        <v>0</v>
      </c>
      <c r="CG2387">
        <v>0</v>
      </c>
      <c r="CH2387">
        <v>103865.40000000001</v>
      </c>
      <c r="CI2387">
        <v>934788.6</v>
      </c>
      <c r="CJ2387">
        <v>1038654</v>
      </c>
      <c r="CK2387">
        <v>4154.616</v>
      </c>
    </row>
    <row r="2388" spans="62:89" x14ac:dyDescent="0.25">
      <c r="BJ2388" s="1" t="s">
        <v>4897</v>
      </c>
      <c r="BK2388" s="1" t="s">
        <v>4898</v>
      </c>
      <c r="BL2388" s="1" t="str">
        <f>VLOOKUP(BK2388,INVENTARIOHABITTA[#All],8,FALSE)</f>
        <v xml:space="preserve">ESTANDAR A </v>
      </c>
      <c r="BP2388" s="1" t="s">
        <v>9938</v>
      </c>
      <c r="BQ2388" s="1" t="s">
        <v>7638</v>
      </c>
      <c r="BR2388" s="1" t="s">
        <v>9549</v>
      </c>
      <c r="BS2388" s="1" t="s">
        <v>30</v>
      </c>
      <c r="BT2388">
        <v>19</v>
      </c>
      <c r="BU2388" s="1" t="s">
        <v>7</v>
      </c>
      <c r="BV2388" s="1" t="s">
        <v>260</v>
      </c>
      <c r="BW2388">
        <v>250</v>
      </c>
      <c r="BX2388" s="1" t="s">
        <v>30</v>
      </c>
      <c r="BY2388">
        <v>5400</v>
      </c>
      <c r="BZ2388">
        <v>1350000</v>
      </c>
      <c r="CA2388">
        <v>0.23</v>
      </c>
      <c r="CB2388">
        <v>4158</v>
      </c>
      <c r="CC2388">
        <v>1039500</v>
      </c>
      <c r="CD2388">
        <v>0.1</v>
      </c>
      <c r="CE2388">
        <v>103950</v>
      </c>
      <c r="CF2388">
        <v>0.19</v>
      </c>
      <c r="CG2388">
        <v>19750.5</v>
      </c>
      <c r="CH2388">
        <v>84199.5</v>
      </c>
      <c r="CI2388">
        <v>935550</v>
      </c>
      <c r="CJ2388">
        <v>1019749.5</v>
      </c>
      <c r="CK2388">
        <v>4078.998</v>
      </c>
    </row>
    <row r="2389" spans="62:89" x14ac:dyDescent="0.25">
      <c r="BJ2389" s="1" t="s">
        <v>4899</v>
      </c>
      <c r="BK2389" s="1" t="s">
        <v>4900</v>
      </c>
      <c r="BL2389" s="1" t="str">
        <f>VLOOKUP(BK2389,INVENTARIOHABITTA[#All],8,FALSE)</f>
        <v xml:space="preserve">ESTANDAR A </v>
      </c>
      <c r="BO2389" s="1" t="s">
        <v>5766</v>
      </c>
      <c r="BP2389" s="1" t="s">
        <v>9939</v>
      </c>
      <c r="BQ2389" s="1" t="s">
        <v>7638</v>
      </c>
      <c r="BR2389" s="1" t="s">
        <v>9549</v>
      </c>
      <c r="BS2389" s="1" t="s">
        <v>30</v>
      </c>
      <c r="BT2389">
        <v>20</v>
      </c>
      <c r="BU2389" s="1" t="s">
        <v>7</v>
      </c>
      <c r="BV2389" s="1" t="s">
        <v>260</v>
      </c>
      <c r="BW2389">
        <v>250</v>
      </c>
      <c r="BX2389" s="1" t="s">
        <v>30</v>
      </c>
      <c r="BY2389">
        <v>5400</v>
      </c>
      <c r="BZ2389">
        <v>1350000</v>
      </c>
      <c r="CA2389">
        <v>0.23</v>
      </c>
      <c r="CB2389">
        <v>4158</v>
      </c>
      <c r="CC2389">
        <v>1039500</v>
      </c>
      <c r="CD2389">
        <v>0.1</v>
      </c>
      <c r="CE2389">
        <v>103950</v>
      </c>
      <c r="CF2389">
        <v>0.19</v>
      </c>
      <c r="CG2389">
        <v>19750.5</v>
      </c>
      <c r="CH2389">
        <v>84199.5</v>
      </c>
      <c r="CI2389">
        <v>935550</v>
      </c>
      <c r="CJ2389">
        <v>1019749.5</v>
      </c>
      <c r="CK2389">
        <v>4078.998</v>
      </c>
    </row>
    <row r="2390" spans="62:89" x14ac:dyDescent="0.25">
      <c r="BJ2390" s="1" t="s">
        <v>4901</v>
      </c>
      <c r="BK2390" s="1" t="s">
        <v>4902</v>
      </c>
      <c r="BL2390" s="1" t="str">
        <f>VLOOKUP(BK2390,INVENTARIOHABITTA[#All],8,FALSE)</f>
        <v xml:space="preserve">ESTANDAR A </v>
      </c>
      <c r="BO2390" s="1" t="s">
        <v>5768</v>
      </c>
      <c r="BP2390" s="1" t="s">
        <v>9940</v>
      </c>
      <c r="BQ2390" s="1" t="s">
        <v>7638</v>
      </c>
      <c r="BR2390" s="1" t="s">
        <v>9549</v>
      </c>
      <c r="BS2390" s="1" t="s">
        <v>30</v>
      </c>
      <c r="BT2390">
        <v>21</v>
      </c>
      <c r="BU2390" s="1" t="s">
        <v>7</v>
      </c>
      <c r="BV2390" s="1" t="s">
        <v>260</v>
      </c>
      <c r="BW2390">
        <v>250</v>
      </c>
      <c r="BX2390" s="1" t="s">
        <v>30</v>
      </c>
      <c r="BY2390">
        <v>5400</v>
      </c>
      <c r="BZ2390">
        <v>1350000</v>
      </c>
      <c r="CA2390">
        <v>0.25</v>
      </c>
      <c r="CB2390">
        <v>4050</v>
      </c>
      <c r="CC2390">
        <v>1012500</v>
      </c>
      <c r="CD2390">
        <v>0.1</v>
      </c>
      <c r="CE2390">
        <v>101250</v>
      </c>
      <c r="CF2390">
        <v>0.1</v>
      </c>
      <c r="CG2390">
        <v>10125</v>
      </c>
      <c r="CH2390">
        <v>91125</v>
      </c>
      <c r="CI2390">
        <v>911250</v>
      </c>
      <c r="CJ2390">
        <v>1002375</v>
      </c>
      <c r="CK2390">
        <v>4009.5</v>
      </c>
    </row>
    <row r="2391" spans="62:89" x14ac:dyDescent="0.25">
      <c r="BJ2391" s="1" t="s">
        <v>4903</v>
      </c>
      <c r="BK2391" s="1" t="s">
        <v>4904</v>
      </c>
      <c r="BL2391" s="1" t="str">
        <f>VLOOKUP(BK2391,INVENTARIOHABITTA[#All],8,FALSE)</f>
        <v xml:space="preserve">ESTANDAR A </v>
      </c>
      <c r="BP2391" s="1" t="s">
        <v>9941</v>
      </c>
      <c r="BQ2391" s="1" t="s">
        <v>7638</v>
      </c>
      <c r="BR2391" s="1" t="s">
        <v>9549</v>
      </c>
      <c r="BS2391" s="1" t="s">
        <v>30</v>
      </c>
      <c r="BT2391">
        <v>22</v>
      </c>
      <c r="BU2391" s="1" t="s">
        <v>7</v>
      </c>
      <c r="BV2391" s="1" t="s">
        <v>171</v>
      </c>
      <c r="BW2391">
        <v>250</v>
      </c>
      <c r="BX2391" s="1" t="s">
        <v>30</v>
      </c>
      <c r="BY2391">
        <v>5700</v>
      </c>
      <c r="BZ2391">
        <v>1425000</v>
      </c>
      <c r="CA2391">
        <v>0.27</v>
      </c>
      <c r="CB2391">
        <v>4161</v>
      </c>
      <c r="CC2391">
        <v>1040250</v>
      </c>
      <c r="CD2391">
        <v>0.1</v>
      </c>
      <c r="CE2391">
        <v>104025</v>
      </c>
      <c r="CF2391">
        <v>0.1</v>
      </c>
      <c r="CG2391">
        <v>10402.5</v>
      </c>
      <c r="CH2391">
        <v>93622.5</v>
      </c>
      <c r="CI2391">
        <v>936225</v>
      </c>
      <c r="CJ2391">
        <v>1029847.5</v>
      </c>
      <c r="CK2391">
        <v>4119.3900000000003</v>
      </c>
    </row>
    <row r="2392" spans="62:89" x14ac:dyDescent="0.25">
      <c r="BJ2392" s="1" t="s">
        <v>4905</v>
      </c>
      <c r="BK2392" s="1" t="s">
        <v>4906</v>
      </c>
      <c r="BL2392" s="1" t="str">
        <f>VLOOKUP(BK2392,INVENTARIOHABITTA[#All],8,FALSE)</f>
        <v xml:space="preserve">ESTANDAR A </v>
      </c>
      <c r="BO2392" s="1" t="s">
        <v>5770</v>
      </c>
      <c r="BP2392" s="1" t="s">
        <v>9942</v>
      </c>
      <c r="BQ2392" s="1" t="s">
        <v>7638</v>
      </c>
      <c r="BR2392" s="1" t="s">
        <v>9549</v>
      </c>
      <c r="BS2392" s="1" t="s">
        <v>30</v>
      </c>
      <c r="BT2392" t="s">
        <v>7732</v>
      </c>
      <c r="BU2392" s="1" t="s">
        <v>7</v>
      </c>
      <c r="BV2392" s="1" t="s">
        <v>171</v>
      </c>
      <c r="BW2392">
        <v>250</v>
      </c>
      <c r="BX2392" s="1" t="s">
        <v>30</v>
      </c>
      <c r="BY2392">
        <v>5700</v>
      </c>
      <c r="BZ2392">
        <v>1425000</v>
      </c>
      <c r="CA2392">
        <v>0.27</v>
      </c>
      <c r="CB2392">
        <v>4161</v>
      </c>
      <c r="CC2392">
        <v>1040250</v>
      </c>
      <c r="CD2392">
        <v>0.1</v>
      </c>
      <c r="CE2392">
        <v>104025</v>
      </c>
      <c r="CF2392">
        <v>0.1</v>
      </c>
      <c r="CG2392">
        <v>10402.5</v>
      </c>
      <c r="CH2392">
        <v>93622.5</v>
      </c>
      <c r="CI2392">
        <v>936225</v>
      </c>
      <c r="CJ2392">
        <v>1029847.5</v>
      </c>
      <c r="CK2392">
        <v>4119.3900000000003</v>
      </c>
    </row>
    <row r="2393" spans="62:89" x14ac:dyDescent="0.25">
      <c r="BJ2393" s="1" t="s">
        <v>4907</v>
      </c>
      <c r="BK2393" s="1" t="s">
        <v>4908</v>
      </c>
      <c r="BL2393" s="1" t="str">
        <f>VLOOKUP(BK2393,INVENTARIOHABITTA[#All],8,FALSE)</f>
        <v xml:space="preserve">ESTANDAR A </v>
      </c>
      <c r="BP2393" s="1" t="s">
        <v>9943</v>
      </c>
      <c r="BQ2393" s="1" t="s">
        <v>7638</v>
      </c>
      <c r="BR2393" s="1" t="s">
        <v>9549</v>
      </c>
      <c r="BS2393" s="1" t="s">
        <v>30</v>
      </c>
      <c r="BT2393">
        <v>23</v>
      </c>
      <c r="BU2393" s="1" t="s">
        <v>7</v>
      </c>
      <c r="BV2393" s="1" t="s">
        <v>171</v>
      </c>
      <c r="BW2393">
        <v>271.45999999999998</v>
      </c>
      <c r="BX2393" s="1" t="s">
        <v>30</v>
      </c>
      <c r="BY2393">
        <v>5700</v>
      </c>
      <c r="BZ2393">
        <v>1547321.9999999998</v>
      </c>
      <c r="CA2393">
        <v>0.25</v>
      </c>
      <c r="CB2393">
        <v>4275</v>
      </c>
      <c r="CC2393">
        <v>1160491.5</v>
      </c>
      <c r="CD2393">
        <v>0.1</v>
      </c>
      <c r="CE2393">
        <v>116049.15000000001</v>
      </c>
      <c r="CF2393">
        <v>0.1</v>
      </c>
      <c r="CG2393">
        <v>11604.915000000001</v>
      </c>
      <c r="CH2393">
        <v>104444.23500000002</v>
      </c>
      <c r="CI2393">
        <v>1044442.35</v>
      </c>
      <c r="CJ2393">
        <v>1148886.585</v>
      </c>
      <c r="CK2393">
        <v>4232.25</v>
      </c>
    </row>
    <row r="2394" spans="62:89" x14ac:dyDescent="0.25">
      <c r="BJ2394" s="1" t="s">
        <v>4909</v>
      </c>
      <c r="BK2394" s="1" t="s">
        <v>4910</v>
      </c>
      <c r="BL2394" s="1" t="str">
        <f>VLOOKUP(BK2394,INVENTARIOHABITTA[#All],8,FALSE)</f>
        <v xml:space="preserve">ESTANDAR A </v>
      </c>
      <c r="BO2394" s="1" t="s">
        <v>5772</v>
      </c>
      <c r="BP2394" s="1" t="s">
        <v>9944</v>
      </c>
      <c r="BQ2394" s="1" t="s">
        <v>7638</v>
      </c>
      <c r="BR2394" s="1" t="s">
        <v>7639</v>
      </c>
      <c r="BS2394" s="1" t="s">
        <v>7979</v>
      </c>
      <c r="BT2394" t="s">
        <v>8644</v>
      </c>
      <c r="BU2394" s="1" t="s">
        <v>7</v>
      </c>
      <c r="BV2394" s="1" t="s">
        <v>1558</v>
      </c>
      <c r="BW2394">
        <v>421.6</v>
      </c>
      <c r="BX2394" s="1" t="s">
        <v>30</v>
      </c>
      <c r="BY2394">
        <v>4232.25</v>
      </c>
      <c r="BZ2394">
        <v>1784316.6</v>
      </c>
      <c r="CA2394">
        <v>0</v>
      </c>
      <c r="CB2394">
        <v>4232.25</v>
      </c>
      <c r="CC2394">
        <v>1784316.6</v>
      </c>
      <c r="CD2394">
        <v>0.20755100860463888</v>
      </c>
      <c r="CE2394">
        <v>370336.71</v>
      </c>
      <c r="CF2394">
        <v>0</v>
      </c>
      <c r="CG2394">
        <v>0</v>
      </c>
      <c r="CH2394">
        <v>370336.71</v>
      </c>
      <c r="CI2394">
        <v>1413979.8900000001</v>
      </c>
      <c r="CJ2394">
        <v>1784316.6</v>
      </c>
      <c r="CK2394">
        <v>4232.25</v>
      </c>
    </row>
    <row r="2395" spans="62:89" x14ac:dyDescent="0.25">
      <c r="BJ2395" s="1" t="s">
        <v>4911</v>
      </c>
      <c r="BK2395" s="1" t="s">
        <v>4912</v>
      </c>
      <c r="BL2395" s="1" t="str">
        <f>VLOOKUP(BK2395,INVENTARIOHABITTA[#All],8,FALSE)</f>
        <v>PREMIUM A</v>
      </c>
      <c r="BP2395" s="1" t="s">
        <v>9945</v>
      </c>
      <c r="BQ2395" s="1" t="s">
        <v>7638</v>
      </c>
      <c r="BR2395" s="1" t="s">
        <v>9549</v>
      </c>
      <c r="BS2395" s="1" t="s">
        <v>30</v>
      </c>
      <c r="BT2395">
        <v>24</v>
      </c>
      <c r="BU2395" s="1" t="s">
        <v>7</v>
      </c>
      <c r="BV2395" s="1" t="s">
        <v>1558</v>
      </c>
      <c r="BW2395">
        <v>401.73</v>
      </c>
      <c r="BX2395" s="1" t="s">
        <v>30</v>
      </c>
      <c r="BY2395">
        <v>5700</v>
      </c>
      <c r="BZ2395">
        <v>2289861</v>
      </c>
      <c r="CA2395">
        <v>0.27</v>
      </c>
      <c r="CB2395">
        <v>4161</v>
      </c>
      <c r="CC2395">
        <v>1671598.53</v>
      </c>
      <c r="CD2395">
        <v>0.1</v>
      </c>
      <c r="CE2395">
        <v>167159.853</v>
      </c>
      <c r="CF2395">
        <v>0.1</v>
      </c>
      <c r="CG2395">
        <v>16715.9853</v>
      </c>
      <c r="CH2395">
        <v>150443.8677</v>
      </c>
      <c r="CI2395">
        <v>1504438.6670000001</v>
      </c>
      <c r="CJ2395">
        <v>1654882.5347000002</v>
      </c>
      <c r="CK2395">
        <v>4119.3899751076597</v>
      </c>
    </row>
    <row r="2396" spans="62:89" x14ac:dyDescent="0.25">
      <c r="BJ2396" s="1" t="s">
        <v>4913</v>
      </c>
      <c r="BK2396" s="1" t="s">
        <v>4914</v>
      </c>
      <c r="BL2396" s="1" t="str">
        <f>VLOOKUP(BK2396,INVENTARIOHABITTA[#All],8,FALSE)</f>
        <v>PREMIUM A</v>
      </c>
      <c r="BO2396" s="1" t="s">
        <v>5774</v>
      </c>
      <c r="BP2396" s="1" t="s">
        <v>9946</v>
      </c>
      <c r="BQ2396" s="1" t="s">
        <v>7638</v>
      </c>
      <c r="BR2396" s="1" t="s">
        <v>9549</v>
      </c>
      <c r="BS2396" s="1" t="s">
        <v>30</v>
      </c>
      <c r="BT2396" t="s">
        <v>8614</v>
      </c>
      <c r="BU2396" s="1" t="s">
        <v>7</v>
      </c>
      <c r="BV2396" s="1" t="s">
        <v>1558</v>
      </c>
      <c r="BW2396">
        <v>401.75</v>
      </c>
      <c r="BX2396" s="1" t="s">
        <v>30</v>
      </c>
      <c r="BY2396">
        <v>4119.3900000000003</v>
      </c>
      <c r="BZ2396">
        <v>1654964.9325000001</v>
      </c>
      <c r="CA2396">
        <v>0</v>
      </c>
      <c r="CB2396">
        <v>4119.3900000000003</v>
      </c>
      <c r="CC2396">
        <v>1654964.9325000001</v>
      </c>
      <c r="CD2396">
        <v>0.23858201599688578</v>
      </c>
      <c r="CE2396">
        <v>394844.87</v>
      </c>
      <c r="CF2396">
        <v>0</v>
      </c>
      <c r="CG2396">
        <v>0</v>
      </c>
      <c r="CH2396">
        <v>394844.87</v>
      </c>
      <c r="CI2396">
        <v>1260120.0525</v>
      </c>
      <c r="CJ2396">
        <v>1654964.9224999999</v>
      </c>
      <c r="CK2396">
        <v>4119.3899751088984</v>
      </c>
    </row>
    <row r="2397" spans="62:89" x14ac:dyDescent="0.25">
      <c r="BJ2397" s="1" t="s">
        <v>4915</v>
      </c>
      <c r="BK2397" s="1" t="s">
        <v>4916</v>
      </c>
      <c r="BL2397" s="1" t="str">
        <f>VLOOKUP(BK2397,INVENTARIOHABITTA[#All],8,FALSE)</f>
        <v>PREMIUM A</v>
      </c>
      <c r="BP2397" s="1" t="s">
        <v>9947</v>
      </c>
      <c r="BQ2397" s="1" t="s">
        <v>7638</v>
      </c>
      <c r="BR2397" s="1" t="s">
        <v>9549</v>
      </c>
      <c r="BS2397" s="1" t="s">
        <v>30</v>
      </c>
      <c r="BT2397">
        <v>25</v>
      </c>
      <c r="BU2397" s="1" t="s">
        <v>7</v>
      </c>
      <c r="BV2397" s="1" t="s">
        <v>260</v>
      </c>
      <c r="BW2397">
        <v>250</v>
      </c>
      <c r="BX2397" s="1" t="s">
        <v>30</v>
      </c>
      <c r="BY2397">
        <v>5400</v>
      </c>
      <c r="BZ2397">
        <v>1350000</v>
      </c>
      <c r="CA2397">
        <v>0.27</v>
      </c>
      <c r="CB2397">
        <v>3942</v>
      </c>
      <c r="CC2397">
        <v>985500</v>
      </c>
      <c r="CD2397">
        <v>0.1</v>
      </c>
      <c r="CE2397">
        <v>98550</v>
      </c>
      <c r="CF2397">
        <v>0.1</v>
      </c>
      <c r="CG2397">
        <v>9855</v>
      </c>
      <c r="CH2397">
        <v>88695</v>
      </c>
      <c r="CI2397">
        <v>886950</v>
      </c>
      <c r="CJ2397">
        <v>975645</v>
      </c>
      <c r="CK2397">
        <v>3902.58</v>
      </c>
    </row>
    <row r="2398" spans="62:89" x14ac:dyDescent="0.25">
      <c r="BJ2398" s="1" t="s">
        <v>4917</v>
      </c>
      <c r="BK2398" s="1" t="s">
        <v>4918</v>
      </c>
      <c r="BL2398" s="1" t="str">
        <f>VLOOKUP(BK2398,INVENTARIOHABITTA[#All],8,FALSE)</f>
        <v>PREMIUM A</v>
      </c>
      <c r="BO2398" s="1" t="s">
        <v>5776</v>
      </c>
      <c r="BP2398" s="1" t="s">
        <v>9948</v>
      </c>
      <c r="BQ2398" s="1" t="s">
        <v>7638</v>
      </c>
      <c r="BR2398" s="1" t="s">
        <v>9549</v>
      </c>
      <c r="BS2398" s="1" t="s">
        <v>30</v>
      </c>
      <c r="BT2398" t="s">
        <v>7860</v>
      </c>
      <c r="BU2398" s="1" t="s">
        <v>7</v>
      </c>
      <c r="BV2398" s="1" t="s">
        <v>260</v>
      </c>
      <c r="BW2398">
        <v>250</v>
      </c>
      <c r="BX2398" s="1" t="s">
        <v>30</v>
      </c>
      <c r="BY2398">
        <v>5400</v>
      </c>
      <c r="BZ2398">
        <v>1350000</v>
      </c>
      <c r="CA2398">
        <v>0.27</v>
      </c>
      <c r="CB2398">
        <v>3942</v>
      </c>
      <c r="CC2398">
        <v>985500</v>
      </c>
      <c r="CD2398">
        <v>0.1</v>
      </c>
      <c r="CE2398">
        <v>98550</v>
      </c>
      <c r="CF2398">
        <v>0.1</v>
      </c>
      <c r="CG2398">
        <v>9855</v>
      </c>
      <c r="CH2398">
        <v>88695</v>
      </c>
      <c r="CI2398">
        <v>886950</v>
      </c>
      <c r="CJ2398">
        <v>975645</v>
      </c>
      <c r="CK2398">
        <v>3902.58</v>
      </c>
    </row>
    <row r="2399" spans="62:89" x14ac:dyDescent="0.25">
      <c r="BJ2399" s="1" t="s">
        <v>4919</v>
      </c>
      <c r="BK2399" s="1" t="s">
        <v>4920</v>
      </c>
      <c r="BL2399" s="1" t="str">
        <f>VLOOKUP(BK2399,INVENTARIOHABITTA[#All],8,FALSE)</f>
        <v>PREMIUM A</v>
      </c>
      <c r="BO2399" s="1" t="s">
        <v>5778</v>
      </c>
      <c r="BP2399" s="1" t="s">
        <v>9949</v>
      </c>
      <c r="BQ2399" s="1" t="s">
        <v>7638</v>
      </c>
      <c r="BR2399" s="1" t="s">
        <v>9549</v>
      </c>
      <c r="BS2399" s="1" t="s">
        <v>30</v>
      </c>
      <c r="BT2399">
        <v>26</v>
      </c>
      <c r="BU2399" s="1" t="s">
        <v>7</v>
      </c>
      <c r="BV2399" s="1" t="s">
        <v>171</v>
      </c>
      <c r="BW2399">
        <v>250</v>
      </c>
      <c r="BX2399" s="1" t="s">
        <v>30</v>
      </c>
      <c r="BY2399">
        <v>5700</v>
      </c>
      <c r="BZ2399">
        <v>1425000</v>
      </c>
      <c r="CA2399">
        <v>0.25</v>
      </c>
      <c r="CB2399">
        <v>4275</v>
      </c>
      <c r="CC2399">
        <v>1068750</v>
      </c>
      <c r="CD2399">
        <v>0.1</v>
      </c>
      <c r="CE2399">
        <v>106875</v>
      </c>
      <c r="CF2399">
        <v>0.1</v>
      </c>
      <c r="CG2399">
        <v>10687.5</v>
      </c>
      <c r="CH2399">
        <v>96187.5</v>
      </c>
      <c r="CI2399">
        <v>961875</v>
      </c>
      <c r="CJ2399">
        <v>1058062.5</v>
      </c>
      <c r="CK2399">
        <v>4232.25</v>
      </c>
    </row>
    <row r="2400" spans="62:89" x14ac:dyDescent="0.25">
      <c r="BJ2400" s="1" t="s">
        <v>4921</v>
      </c>
      <c r="BK2400" s="1" t="s">
        <v>4922</v>
      </c>
      <c r="BL2400" s="1" t="str">
        <f>VLOOKUP(BK2400,INVENTARIOHABITTA[#All],8,FALSE)</f>
        <v>PREMIUM A</v>
      </c>
      <c r="BP2400" s="1" t="s">
        <v>9950</v>
      </c>
      <c r="BQ2400" s="1" t="s">
        <v>7638</v>
      </c>
      <c r="BR2400" s="1" t="s">
        <v>9549</v>
      </c>
      <c r="BS2400" s="1" t="s">
        <v>30</v>
      </c>
      <c r="BT2400">
        <v>27</v>
      </c>
      <c r="BU2400" s="1" t="s">
        <v>7</v>
      </c>
      <c r="BV2400" s="1" t="s">
        <v>171</v>
      </c>
      <c r="BW2400">
        <v>250</v>
      </c>
      <c r="BX2400" s="1" t="s">
        <v>30</v>
      </c>
      <c r="BY2400">
        <v>5700</v>
      </c>
      <c r="BZ2400">
        <v>1425000</v>
      </c>
      <c r="CA2400">
        <v>0.23</v>
      </c>
      <c r="CB2400">
        <v>4389</v>
      </c>
      <c r="CC2400">
        <v>1097250</v>
      </c>
      <c r="CD2400">
        <v>0.1</v>
      </c>
      <c r="CE2400">
        <v>109725</v>
      </c>
      <c r="CF2400">
        <v>0.19</v>
      </c>
      <c r="CG2400">
        <v>20847.75</v>
      </c>
      <c r="CH2400">
        <v>88877.25</v>
      </c>
      <c r="CI2400">
        <v>987525</v>
      </c>
      <c r="CJ2400">
        <v>1076402.25</v>
      </c>
      <c r="CK2400">
        <v>4305.6090000000004</v>
      </c>
    </row>
    <row r="2401" spans="62:89" x14ac:dyDescent="0.25">
      <c r="BJ2401" s="1" t="s">
        <v>4923</v>
      </c>
      <c r="BK2401" s="1" t="s">
        <v>4924</v>
      </c>
      <c r="BL2401" s="1" t="str">
        <f>VLOOKUP(BK2401,INVENTARIOHABITTA[#All],8,FALSE)</f>
        <v>PREMIUM A</v>
      </c>
      <c r="BO2401" s="1" t="s">
        <v>5780</v>
      </c>
      <c r="BP2401" s="1" t="s">
        <v>9951</v>
      </c>
      <c r="BQ2401" s="1" t="s">
        <v>7638</v>
      </c>
      <c r="BR2401" s="1" t="s">
        <v>9549</v>
      </c>
      <c r="BS2401" s="1" t="s">
        <v>30</v>
      </c>
      <c r="BT2401" t="s">
        <v>7698</v>
      </c>
      <c r="BU2401" s="1" t="s">
        <v>7</v>
      </c>
      <c r="BV2401" s="1" t="s">
        <v>171</v>
      </c>
      <c r="BW2401">
        <v>250</v>
      </c>
      <c r="BX2401" s="1" t="s">
        <v>30</v>
      </c>
      <c r="BY2401">
        <v>5700</v>
      </c>
      <c r="BZ2401">
        <v>1425000</v>
      </c>
      <c r="CA2401">
        <v>0.23</v>
      </c>
      <c r="CB2401">
        <v>4389</v>
      </c>
      <c r="CC2401">
        <v>1097250</v>
      </c>
      <c r="CD2401">
        <v>0.1</v>
      </c>
      <c r="CE2401">
        <v>109725</v>
      </c>
      <c r="CF2401">
        <v>0.19</v>
      </c>
      <c r="CG2401">
        <v>20847.75</v>
      </c>
      <c r="CH2401">
        <v>88877.25</v>
      </c>
      <c r="CI2401">
        <v>987525</v>
      </c>
      <c r="CJ2401">
        <v>1076402.25</v>
      </c>
      <c r="CK2401">
        <v>4305.6090000000004</v>
      </c>
    </row>
    <row r="2402" spans="62:89" x14ac:dyDescent="0.25">
      <c r="BJ2402" s="1" t="s">
        <v>4925</v>
      </c>
      <c r="BK2402" s="1" t="s">
        <v>4926</v>
      </c>
      <c r="BL2402" s="1" t="str">
        <f>VLOOKUP(BK2402,INVENTARIOHABITTA[#All],8,FALSE)</f>
        <v>PREMIUM A</v>
      </c>
      <c r="BP2402" s="1" t="s">
        <v>9952</v>
      </c>
      <c r="BQ2402" s="1" t="s">
        <v>7638</v>
      </c>
      <c r="BR2402" s="1" t="s">
        <v>9549</v>
      </c>
      <c r="BS2402" s="1" t="s">
        <v>30</v>
      </c>
      <c r="BT2402">
        <v>28</v>
      </c>
      <c r="BU2402" s="1" t="s">
        <v>7</v>
      </c>
      <c r="BV2402" s="1" t="s">
        <v>171</v>
      </c>
      <c r="BW2402">
        <v>250</v>
      </c>
      <c r="BX2402" s="1" t="s">
        <v>30</v>
      </c>
      <c r="BY2402">
        <v>5700</v>
      </c>
      <c r="BZ2402">
        <v>1425000</v>
      </c>
      <c r="CA2402">
        <v>0.25</v>
      </c>
      <c r="CB2402">
        <v>4275</v>
      </c>
      <c r="CC2402">
        <v>1068750</v>
      </c>
      <c r="CD2402">
        <v>0.1</v>
      </c>
      <c r="CE2402">
        <v>106875</v>
      </c>
      <c r="CF2402">
        <v>0.1</v>
      </c>
      <c r="CG2402">
        <v>10687.5</v>
      </c>
      <c r="CH2402">
        <v>96187.5</v>
      </c>
      <c r="CI2402">
        <v>961875</v>
      </c>
      <c r="CJ2402">
        <v>1058062.5</v>
      </c>
      <c r="CK2402">
        <v>4232.25</v>
      </c>
    </row>
    <row r="2403" spans="62:89" x14ac:dyDescent="0.25">
      <c r="BJ2403" s="1" t="s">
        <v>4927</v>
      </c>
      <c r="BK2403" s="1" t="s">
        <v>4928</v>
      </c>
      <c r="BL2403" s="1" t="str">
        <f>VLOOKUP(BK2403,INVENTARIOHABITTA[#All],8,FALSE)</f>
        <v>ESTANDAR AAA</v>
      </c>
      <c r="BO2403" s="1" t="s">
        <v>5782</v>
      </c>
      <c r="BP2403" s="1" t="s">
        <v>9953</v>
      </c>
      <c r="BQ2403" s="1" t="s">
        <v>7638</v>
      </c>
      <c r="BR2403" s="1" t="s">
        <v>9549</v>
      </c>
      <c r="BS2403" s="1" t="s">
        <v>30</v>
      </c>
      <c r="BT2403" t="s">
        <v>7701</v>
      </c>
      <c r="BU2403" s="1" t="s">
        <v>7</v>
      </c>
      <c r="BV2403" s="1" t="s">
        <v>171</v>
      </c>
      <c r="BW2403">
        <v>250</v>
      </c>
      <c r="BX2403" s="1" t="s">
        <v>30</v>
      </c>
      <c r="BY2403">
        <v>5700</v>
      </c>
      <c r="BZ2403">
        <v>1425000</v>
      </c>
      <c r="CA2403">
        <v>0.25</v>
      </c>
      <c r="CB2403">
        <v>4275</v>
      </c>
      <c r="CC2403">
        <v>1068750</v>
      </c>
      <c r="CD2403">
        <v>0.1</v>
      </c>
      <c r="CE2403">
        <v>106875</v>
      </c>
      <c r="CF2403">
        <v>0.1</v>
      </c>
      <c r="CG2403">
        <v>10687.5</v>
      </c>
      <c r="CH2403">
        <v>96187.5</v>
      </c>
      <c r="CI2403">
        <v>961875</v>
      </c>
      <c r="CJ2403">
        <v>1058062.5</v>
      </c>
      <c r="CK2403">
        <v>4232.25</v>
      </c>
    </row>
    <row r="2404" spans="62:89" x14ac:dyDescent="0.25">
      <c r="BJ2404" s="1" t="s">
        <v>4929</v>
      </c>
      <c r="BK2404" s="1" t="s">
        <v>4930</v>
      </c>
      <c r="BL2404" s="1" t="str">
        <f>VLOOKUP(BK2404,INVENTARIOHABITTA[#All],8,FALSE)</f>
        <v>ESTANDAR AAA</v>
      </c>
      <c r="BP2404" s="1" t="s">
        <v>9954</v>
      </c>
      <c r="BQ2404" s="1" t="s">
        <v>7638</v>
      </c>
      <c r="BR2404" s="1" t="s">
        <v>9549</v>
      </c>
      <c r="BS2404" s="1" t="s">
        <v>30</v>
      </c>
      <c r="BT2404">
        <v>29</v>
      </c>
      <c r="BU2404" s="1" t="s">
        <v>7</v>
      </c>
      <c r="BV2404" s="1" t="s">
        <v>171</v>
      </c>
      <c r="BW2404">
        <v>250</v>
      </c>
      <c r="BX2404" s="1" t="s">
        <v>30</v>
      </c>
      <c r="BY2404">
        <v>5700</v>
      </c>
      <c r="BZ2404">
        <v>1425000</v>
      </c>
      <c r="CA2404">
        <v>0.25</v>
      </c>
      <c r="CB2404">
        <v>4275</v>
      </c>
      <c r="CC2404">
        <v>1068750</v>
      </c>
      <c r="CD2404">
        <v>0.1</v>
      </c>
      <c r="CE2404">
        <v>106875</v>
      </c>
      <c r="CF2404">
        <v>0.1</v>
      </c>
      <c r="CG2404">
        <v>10687.5</v>
      </c>
      <c r="CH2404">
        <v>96187.5</v>
      </c>
      <c r="CI2404">
        <v>961875</v>
      </c>
      <c r="CJ2404">
        <v>1058062.5</v>
      </c>
      <c r="CK2404">
        <v>4232.25</v>
      </c>
    </row>
    <row r="2405" spans="62:89" x14ac:dyDescent="0.25">
      <c r="BJ2405" s="1" t="s">
        <v>4931</v>
      </c>
      <c r="BK2405" s="1" t="s">
        <v>4932</v>
      </c>
      <c r="BL2405" s="1" t="str">
        <f>VLOOKUP(BK2405,INVENTARIOHABITTA[#All],8,FALSE)</f>
        <v>ESTANDAR AAA</v>
      </c>
      <c r="BO2405" s="1" t="s">
        <v>5784</v>
      </c>
      <c r="BP2405" s="1" t="s">
        <v>9955</v>
      </c>
      <c r="BQ2405" s="1" t="s">
        <v>7638</v>
      </c>
      <c r="BR2405" s="1" t="s">
        <v>9549</v>
      </c>
      <c r="BS2405" s="1" t="s">
        <v>30</v>
      </c>
      <c r="BT2405" t="s">
        <v>7839</v>
      </c>
      <c r="BU2405" s="1" t="s">
        <v>7</v>
      </c>
      <c r="BV2405" s="1" t="s">
        <v>171</v>
      </c>
      <c r="BW2405">
        <v>250</v>
      </c>
      <c r="BX2405" s="1" t="s">
        <v>30</v>
      </c>
      <c r="BY2405">
        <v>5700</v>
      </c>
      <c r="BZ2405">
        <v>1425000</v>
      </c>
      <c r="CA2405">
        <v>0.25</v>
      </c>
      <c r="CB2405">
        <v>4275</v>
      </c>
      <c r="CC2405">
        <v>1068750</v>
      </c>
      <c r="CD2405">
        <v>0.1</v>
      </c>
      <c r="CE2405">
        <v>106875</v>
      </c>
      <c r="CF2405">
        <v>0.1</v>
      </c>
      <c r="CG2405">
        <v>10687.5</v>
      </c>
      <c r="CH2405">
        <v>96187.5</v>
      </c>
      <c r="CI2405">
        <v>961875</v>
      </c>
      <c r="CJ2405">
        <v>1058062.5</v>
      </c>
      <c r="CK2405">
        <v>4232.25</v>
      </c>
    </row>
    <row r="2406" spans="62:89" x14ac:dyDescent="0.25">
      <c r="BJ2406" s="1" t="s">
        <v>4933</v>
      </c>
      <c r="BK2406" s="1" t="s">
        <v>4934</v>
      </c>
      <c r="BL2406" s="1" t="str">
        <f>VLOOKUP(BK2406,INVENTARIOHABITTA[#All],8,FALSE)</f>
        <v>ESTANDAR AAA</v>
      </c>
      <c r="BO2406" s="1" t="s">
        <v>5786</v>
      </c>
      <c r="BP2406" s="1" t="s">
        <v>9956</v>
      </c>
      <c r="BQ2406" s="1" t="s">
        <v>7638</v>
      </c>
      <c r="BR2406" s="1" t="s">
        <v>9549</v>
      </c>
      <c r="BS2406" s="1" t="s">
        <v>30</v>
      </c>
      <c r="BT2406">
        <v>30</v>
      </c>
      <c r="BU2406" s="1" t="s">
        <v>7</v>
      </c>
      <c r="BV2406" s="1" t="s">
        <v>171</v>
      </c>
      <c r="BW2406">
        <v>250</v>
      </c>
      <c r="BX2406" s="1" t="s">
        <v>30</v>
      </c>
      <c r="BY2406">
        <v>5700</v>
      </c>
      <c r="BZ2406">
        <v>1425000</v>
      </c>
      <c r="CA2406">
        <v>0.25</v>
      </c>
      <c r="CB2406">
        <v>4275</v>
      </c>
      <c r="CC2406">
        <v>1068750</v>
      </c>
      <c r="CD2406">
        <v>0.1</v>
      </c>
      <c r="CE2406">
        <v>106875</v>
      </c>
      <c r="CF2406">
        <v>0.1</v>
      </c>
      <c r="CG2406">
        <v>10687.5</v>
      </c>
      <c r="CH2406">
        <v>96187.5</v>
      </c>
      <c r="CI2406">
        <v>961875</v>
      </c>
      <c r="CJ2406">
        <v>1058062.5</v>
      </c>
      <c r="CK2406">
        <v>4232.25</v>
      </c>
    </row>
    <row r="2407" spans="62:89" x14ac:dyDescent="0.25">
      <c r="BJ2407" s="1" t="s">
        <v>4935</v>
      </c>
      <c r="BK2407" s="1" t="s">
        <v>4936</v>
      </c>
      <c r="BL2407" s="1" t="str">
        <f>VLOOKUP(BK2407,INVENTARIOHABITTA[#All],8,FALSE)</f>
        <v>ESTANDAR AAA</v>
      </c>
      <c r="BO2407" s="1" t="s">
        <v>5788</v>
      </c>
      <c r="BP2407" s="1" t="s">
        <v>9957</v>
      </c>
      <c r="BQ2407" s="1" t="s">
        <v>7638</v>
      </c>
      <c r="BR2407" s="1" t="s">
        <v>9549</v>
      </c>
      <c r="BS2407" s="1" t="s">
        <v>30</v>
      </c>
      <c r="BT2407">
        <v>31</v>
      </c>
      <c r="BU2407" s="1" t="s">
        <v>7</v>
      </c>
      <c r="BV2407" s="1" t="s">
        <v>260</v>
      </c>
      <c r="BW2407">
        <v>250</v>
      </c>
      <c r="BX2407" s="1" t="s">
        <v>7642</v>
      </c>
      <c r="BY2407">
        <v>5770.3</v>
      </c>
      <c r="BZ2407">
        <v>1442575</v>
      </c>
      <c r="CA2407">
        <v>0.28000000000000003</v>
      </c>
      <c r="CB2407">
        <v>4154.616</v>
      </c>
      <c r="CC2407">
        <v>1038654</v>
      </c>
      <c r="CD2407">
        <v>0.1</v>
      </c>
      <c r="CE2407">
        <v>103865.40000000001</v>
      </c>
      <c r="CF2407">
        <v>0.1</v>
      </c>
      <c r="CG2407">
        <v>10386.540000000001</v>
      </c>
      <c r="CH2407">
        <v>93478.860000000015</v>
      </c>
      <c r="CI2407">
        <v>934788.6</v>
      </c>
      <c r="CJ2407">
        <v>1028267.46</v>
      </c>
      <c r="CK2407">
        <v>4113.0698400000001</v>
      </c>
    </row>
    <row r="2408" spans="62:89" x14ac:dyDescent="0.25">
      <c r="BJ2408" s="1" t="s">
        <v>4937</v>
      </c>
      <c r="BK2408" s="1" t="s">
        <v>4938</v>
      </c>
      <c r="BL2408" s="1" t="str">
        <f>VLOOKUP(BK2408,INVENTARIOHABITTA[#All],8,FALSE)</f>
        <v>ESTANDAR AAA</v>
      </c>
      <c r="BO2408" s="1" t="s">
        <v>5790</v>
      </c>
      <c r="BP2408" s="1" t="s">
        <v>9958</v>
      </c>
      <c r="BQ2408" s="1" t="s">
        <v>7638</v>
      </c>
      <c r="BR2408" s="1" t="s">
        <v>9549</v>
      </c>
      <c r="BS2408" s="1" t="s">
        <v>30</v>
      </c>
      <c r="BT2408">
        <v>32</v>
      </c>
      <c r="BU2408" s="1" t="s">
        <v>7</v>
      </c>
      <c r="BV2408" s="1" t="s">
        <v>260</v>
      </c>
      <c r="BW2408">
        <v>250</v>
      </c>
      <c r="BX2408" s="1" t="s">
        <v>30</v>
      </c>
      <c r="BY2408">
        <v>5400</v>
      </c>
      <c r="BZ2408">
        <v>1350000</v>
      </c>
      <c r="CA2408">
        <v>0.23</v>
      </c>
      <c r="CB2408">
        <v>4158</v>
      </c>
      <c r="CC2408">
        <v>1039500</v>
      </c>
      <c r="CD2408">
        <v>0.1</v>
      </c>
      <c r="CE2408">
        <v>103950</v>
      </c>
      <c r="CF2408">
        <v>0.1</v>
      </c>
      <c r="CG2408">
        <v>10395</v>
      </c>
      <c r="CH2408">
        <v>93555</v>
      </c>
      <c r="CI2408">
        <v>935550</v>
      </c>
      <c r="CJ2408">
        <v>1029105</v>
      </c>
      <c r="CK2408">
        <v>4116.42</v>
      </c>
    </row>
    <row r="2409" spans="62:89" x14ac:dyDescent="0.25">
      <c r="BJ2409" s="1" t="s">
        <v>4939</v>
      </c>
      <c r="BK2409" s="1" t="s">
        <v>4940</v>
      </c>
      <c r="BL2409" s="1" t="str">
        <f>VLOOKUP(BK2409,INVENTARIOHABITTA[#All],8,FALSE)</f>
        <v>ESTANDAR AAA</v>
      </c>
      <c r="BP2409" s="1" t="s">
        <v>9959</v>
      </c>
      <c r="BQ2409" s="1" t="s">
        <v>7638</v>
      </c>
      <c r="BR2409" s="1" t="s">
        <v>9549</v>
      </c>
      <c r="BS2409" s="1" t="s">
        <v>30</v>
      </c>
      <c r="BT2409">
        <v>33</v>
      </c>
      <c r="BU2409" s="1" t="s">
        <v>7</v>
      </c>
      <c r="BV2409" s="1" t="s">
        <v>171</v>
      </c>
      <c r="BW2409">
        <v>280.94</v>
      </c>
      <c r="BX2409" s="1" t="s">
        <v>30</v>
      </c>
      <c r="BY2409">
        <v>5700</v>
      </c>
      <c r="BZ2409">
        <v>1601358</v>
      </c>
      <c r="CA2409">
        <v>0.23</v>
      </c>
      <c r="CB2409">
        <v>4389</v>
      </c>
      <c r="CC2409">
        <v>1233045.6599999999</v>
      </c>
      <c r="CD2409">
        <v>0.1</v>
      </c>
      <c r="CE2409">
        <v>123304.56599999999</v>
      </c>
      <c r="CF2409">
        <v>0.19</v>
      </c>
      <c r="CG2409">
        <v>23427.867539999999</v>
      </c>
      <c r="CH2409">
        <v>99876.698459999985</v>
      </c>
      <c r="CI2409">
        <v>1109741.094</v>
      </c>
      <c r="CJ2409">
        <v>1209617.7924600001</v>
      </c>
      <c r="CK2409">
        <v>4305.6090000000004</v>
      </c>
    </row>
    <row r="2410" spans="62:89" x14ac:dyDescent="0.25">
      <c r="BJ2410" s="1" t="s">
        <v>4941</v>
      </c>
      <c r="BK2410" s="1" t="s">
        <v>4942</v>
      </c>
      <c r="BL2410" s="1" t="str">
        <f>VLOOKUP(BK2410,INVENTARIOHABITTA[#All],8,FALSE)</f>
        <v>ESTANDAR AAA</v>
      </c>
      <c r="BO2410" s="1" t="s">
        <v>5792</v>
      </c>
      <c r="BP2410" s="1" t="s">
        <v>9960</v>
      </c>
      <c r="BQ2410" s="1" t="s">
        <v>7638</v>
      </c>
      <c r="BR2410" s="1" t="s">
        <v>9549</v>
      </c>
      <c r="BS2410" s="1" t="s">
        <v>30</v>
      </c>
      <c r="BT2410" t="s">
        <v>7802</v>
      </c>
      <c r="BU2410" s="1" t="s">
        <v>7</v>
      </c>
      <c r="BV2410" s="1" t="s">
        <v>171</v>
      </c>
      <c r="BW2410">
        <v>281.17</v>
      </c>
      <c r="BX2410" s="1" t="s">
        <v>30</v>
      </c>
      <c r="BY2410">
        <v>4305.6090000000004</v>
      </c>
      <c r="BZ2410">
        <v>1210608.0825300002</v>
      </c>
      <c r="CA2410">
        <v>0</v>
      </c>
      <c r="CB2410">
        <v>4305.6090000000004</v>
      </c>
      <c r="CC2410">
        <v>1210608.0825300002</v>
      </c>
      <c r="CD2410">
        <v>0.17926203627062112</v>
      </c>
      <c r="CE2410">
        <v>217016.07</v>
      </c>
      <c r="CF2410">
        <v>0</v>
      </c>
      <c r="CG2410">
        <v>0</v>
      </c>
      <c r="CH2410">
        <v>217016.07</v>
      </c>
      <c r="CI2410">
        <v>993592.01253000018</v>
      </c>
      <c r="CJ2410">
        <v>1210608.0825300002</v>
      </c>
      <c r="CK2410">
        <v>4305.6090000000004</v>
      </c>
    </row>
    <row r="2411" spans="62:89" x14ac:dyDescent="0.25">
      <c r="BJ2411" s="1" t="s">
        <v>4943</v>
      </c>
      <c r="BK2411" s="1" t="s">
        <v>4944</v>
      </c>
      <c r="BL2411" s="1" t="str">
        <f>VLOOKUP(BK2411,INVENTARIOHABITTA[#All],8,FALSE)</f>
        <v>ESTANDAR AAA</v>
      </c>
      <c r="BP2411" s="1" t="s">
        <v>9961</v>
      </c>
      <c r="BQ2411" s="1" t="s">
        <v>7638</v>
      </c>
      <c r="BR2411" s="1" t="s">
        <v>9549</v>
      </c>
      <c r="BS2411" s="1" t="s">
        <v>30</v>
      </c>
      <c r="BT2411">
        <v>34</v>
      </c>
      <c r="BU2411" s="1" t="s">
        <v>7</v>
      </c>
      <c r="BV2411" s="1" t="s">
        <v>171</v>
      </c>
      <c r="BW2411">
        <v>358.3</v>
      </c>
      <c r="BX2411" s="1" t="s">
        <v>30</v>
      </c>
      <c r="BY2411">
        <v>5700</v>
      </c>
      <c r="BZ2411">
        <v>2042310</v>
      </c>
      <c r="CA2411">
        <v>0.25</v>
      </c>
      <c r="CB2411">
        <v>4275</v>
      </c>
      <c r="CC2411">
        <v>1531732.5</v>
      </c>
      <c r="CD2411">
        <v>0.1</v>
      </c>
      <c r="CE2411">
        <v>153173.25</v>
      </c>
      <c r="CF2411">
        <v>0.1</v>
      </c>
      <c r="CG2411">
        <v>15317.325000000001</v>
      </c>
      <c r="CH2411">
        <v>137855.92499999999</v>
      </c>
      <c r="CI2411">
        <v>1378559.25</v>
      </c>
      <c r="CJ2411">
        <v>1516415.175</v>
      </c>
      <c r="CK2411">
        <v>4232.25</v>
      </c>
    </row>
    <row r="2412" spans="62:89" x14ac:dyDescent="0.25">
      <c r="BJ2412" s="1" t="s">
        <v>4945</v>
      </c>
      <c r="BK2412" s="1" t="s">
        <v>4946</v>
      </c>
      <c r="BL2412" s="1" t="str">
        <f>VLOOKUP(BK2412,INVENTARIOHABITTA[#All],8,FALSE)</f>
        <v>ESTANDAR AAA</v>
      </c>
      <c r="BO2412" s="1" t="s">
        <v>5794</v>
      </c>
      <c r="BP2412" s="1" t="s">
        <v>9962</v>
      </c>
      <c r="BQ2412" s="1" t="s">
        <v>7638</v>
      </c>
      <c r="BR2412" s="1" t="s">
        <v>9549</v>
      </c>
      <c r="BS2412" s="1" t="s">
        <v>30</v>
      </c>
      <c r="BT2412" t="s">
        <v>7716</v>
      </c>
      <c r="BU2412" s="1" t="s">
        <v>7</v>
      </c>
      <c r="BV2412" s="1" t="s">
        <v>171</v>
      </c>
      <c r="BW2412">
        <v>358.69</v>
      </c>
      <c r="BX2412" s="1" t="s">
        <v>30</v>
      </c>
      <c r="BY2412">
        <v>4232.25</v>
      </c>
      <c r="BZ2412">
        <v>1518065.7524999999</v>
      </c>
      <c r="CA2412">
        <v>0</v>
      </c>
      <c r="CB2412">
        <v>4232.25</v>
      </c>
      <c r="CC2412">
        <v>1518065.7524999999</v>
      </c>
      <c r="CD2412">
        <v>0.17567305603253178</v>
      </c>
      <c r="CE2412">
        <v>266683.25</v>
      </c>
      <c r="CF2412">
        <v>0</v>
      </c>
      <c r="CG2412">
        <v>0</v>
      </c>
      <c r="CH2412">
        <v>266683.25</v>
      </c>
      <c r="CI2412">
        <v>1251382.5024999999</v>
      </c>
      <c r="CJ2412">
        <v>1518065.7524999999</v>
      </c>
      <c r="CK2412">
        <v>4232.25</v>
      </c>
    </row>
    <row r="2413" spans="62:89" x14ac:dyDescent="0.25">
      <c r="BJ2413" s="1" t="s">
        <v>4947</v>
      </c>
      <c r="BK2413" s="1" t="s">
        <v>4948</v>
      </c>
      <c r="BL2413" s="1" t="str">
        <f>VLOOKUP(BK2413,INVENTARIOHABITTA[#All],8,FALSE)</f>
        <v>ESTANDAR AAA</v>
      </c>
      <c r="BO2413" s="1" t="s">
        <v>5796</v>
      </c>
      <c r="BP2413" s="1" t="s">
        <v>9963</v>
      </c>
      <c r="BQ2413" s="1" t="s">
        <v>7638</v>
      </c>
      <c r="BR2413" s="1" t="s">
        <v>9549</v>
      </c>
      <c r="BS2413" s="1" t="s">
        <v>30</v>
      </c>
      <c r="BT2413">
        <v>35</v>
      </c>
      <c r="BU2413" s="1" t="s">
        <v>7</v>
      </c>
      <c r="BV2413" s="1" t="s">
        <v>171</v>
      </c>
      <c r="BW2413">
        <v>300</v>
      </c>
      <c r="BX2413" s="1" t="s">
        <v>30</v>
      </c>
      <c r="BY2413">
        <v>5700</v>
      </c>
      <c r="BZ2413">
        <v>1710000</v>
      </c>
      <c r="CA2413">
        <v>0.25</v>
      </c>
      <c r="CB2413">
        <v>4275</v>
      </c>
      <c r="CC2413">
        <v>1282500</v>
      </c>
      <c r="CD2413">
        <v>0.1</v>
      </c>
      <c r="CE2413">
        <v>128250</v>
      </c>
      <c r="CF2413">
        <v>0.1</v>
      </c>
      <c r="CG2413">
        <v>12825</v>
      </c>
      <c r="CH2413">
        <v>115425</v>
      </c>
      <c r="CI2413">
        <v>1154250</v>
      </c>
      <c r="CJ2413">
        <v>1269675</v>
      </c>
      <c r="CK2413">
        <v>4232.25</v>
      </c>
    </row>
    <row r="2414" spans="62:89" x14ac:dyDescent="0.25">
      <c r="BJ2414" s="1" t="s">
        <v>4949</v>
      </c>
      <c r="BK2414" s="1" t="s">
        <v>4950</v>
      </c>
      <c r="BL2414" s="1" t="str">
        <f>VLOOKUP(BK2414,INVENTARIOHABITTA[#All],8,FALSE)</f>
        <v>PREMIUM AAA</v>
      </c>
      <c r="BO2414" s="1" t="s">
        <v>5798</v>
      </c>
      <c r="BP2414" s="1" t="s">
        <v>9964</v>
      </c>
      <c r="BQ2414" s="1" t="s">
        <v>7638</v>
      </c>
      <c r="BR2414" s="1" t="s">
        <v>9549</v>
      </c>
      <c r="BS2414" s="1" t="s">
        <v>30</v>
      </c>
      <c r="BT2414">
        <v>36</v>
      </c>
      <c r="BU2414" s="1" t="s">
        <v>7</v>
      </c>
      <c r="BV2414" s="1" t="s">
        <v>260</v>
      </c>
      <c r="BW2414">
        <v>300</v>
      </c>
      <c r="BX2414" s="1" t="s">
        <v>30</v>
      </c>
      <c r="BY2414">
        <v>5400</v>
      </c>
      <c r="BZ2414">
        <v>1620000</v>
      </c>
      <c r="CA2414">
        <v>0.3</v>
      </c>
      <c r="CB2414">
        <v>3780</v>
      </c>
      <c r="CC2414">
        <v>1134000</v>
      </c>
      <c r="CD2414">
        <v>0.1</v>
      </c>
      <c r="CE2414">
        <v>113400</v>
      </c>
      <c r="CF2414">
        <v>0</v>
      </c>
      <c r="CG2414">
        <v>0</v>
      </c>
      <c r="CH2414">
        <v>113400</v>
      </c>
      <c r="CI2414">
        <v>1020600</v>
      </c>
      <c r="CJ2414">
        <v>1134000</v>
      </c>
      <c r="CK2414">
        <v>3780</v>
      </c>
    </row>
    <row r="2415" spans="62:89" x14ac:dyDescent="0.25">
      <c r="BJ2415" s="1" t="s">
        <v>4951</v>
      </c>
      <c r="BK2415" s="1" t="s">
        <v>4952</v>
      </c>
      <c r="BL2415" s="1" t="str">
        <f>VLOOKUP(BK2415,INVENTARIOHABITTA[#All],8,FALSE)</f>
        <v>PREMIUM AAA</v>
      </c>
      <c r="BO2415" s="1" t="s">
        <v>5800</v>
      </c>
      <c r="BP2415" s="1" t="s">
        <v>9965</v>
      </c>
      <c r="BQ2415" s="1" t="s">
        <v>7638</v>
      </c>
      <c r="BR2415" s="1" t="s">
        <v>9549</v>
      </c>
      <c r="BS2415" s="1" t="s">
        <v>30</v>
      </c>
      <c r="BT2415">
        <v>37</v>
      </c>
      <c r="BU2415" s="1" t="s">
        <v>7</v>
      </c>
      <c r="BV2415" s="1" t="s">
        <v>260</v>
      </c>
      <c r="BW2415">
        <v>300</v>
      </c>
      <c r="BX2415" s="1" t="s">
        <v>30</v>
      </c>
      <c r="BY2415">
        <v>5400</v>
      </c>
      <c r="BZ2415">
        <v>1620000</v>
      </c>
      <c r="CA2415">
        <v>0.3</v>
      </c>
      <c r="CB2415">
        <v>3780</v>
      </c>
      <c r="CC2415">
        <v>1134000</v>
      </c>
      <c r="CD2415">
        <v>0.1</v>
      </c>
      <c r="CE2415">
        <v>113400</v>
      </c>
      <c r="CF2415">
        <v>0</v>
      </c>
      <c r="CG2415">
        <v>0</v>
      </c>
      <c r="CH2415">
        <v>113400</v>
      </c>
      <c r="CI2415">
        <v>1020600</v>
      </c>
      <c r="CJ2415">
        <v>1134000</v>
      </c>
      <c r="CK2415">
        <v>3780</v>
      </c>
    </row>
    <row r="2416" spans="62:89" x14ac:dyDescent="0.25">
      <c r="BJ2416" s="1" t="s">
        <v>4953</v>
      </c>
      <c r="BK2416" s="1" t="s">
        <v>4954</v>
      </c>
      <c r="BL2416" s="1" t="str">
        <f>VLOOKUP(BK2416,INVENTARIOHABITTA[#All],8,FALSE)</f>
        <v>PREMIUM AAA</v>
      </c>
      <c r="BO2416" s="1" t="s">
        <v>5802</v>
      </c>
      <c r="BP2416" s="1" t="s">
        <v>9966</v>
      </c>
      <c r="BQ2416" s="1" t="s">
        <v>7638</v>
      </c>
      <c r="BR2416" s="1" t="s">
        <v>9549</v>
      </c>
      <c r="BS2416" s="1" t="s">
        <v>30</v>
      </c>
      <c r="BT2416">
        <v>38</v>
      </c>
      <c r="BU2416" s="1" t="s">
        <v>7</v>
      </c>
      <c r="BV2416" s="1" t="s">
        <v>260</v>
      </c>
      <c r="BW2416">
        <v>300</v>
      </c>
      <c r="BX2416" s="1" t="s">
        <v>30</v>
      </c>
      <c r="BY2416">
        <v>5400</v>
      </c>
      <c r="BZ2416">
        <v>1620000</v>
      </c>
      <c r="CA2416">
        <v>0.23</v>
      </c>
      <c r="CB2416">
        <v>4158</v>
      </c>
      <c r="CC2416">
        <v>1247400</v>
      </c>
      <c r="CD2416">
        <v>0.1</v>
      </c>
      <c r="CE2416">
        <v>124740</v>
      </c>
      <c r="CF2416">
        <v>0</v>
      </c>
      <c r="CG2416">
        <v>0</v>
      </c>
      <c r="CH2416">
        <v>124740</v>
      </c>
      <c r="CI2416">
        <v>1122660</v>
      </c>
      <c r="CJ2416">
        <v>1247400</v>
      </c>
      <c r="CK2416">
        <v>4158</v>
      </c>
    </row>
    <row r="2417" spans="62:89" x14ac:dyDescent="0.25">
      <c r="BJ2417" s="1" t="s">
        <v>4955</v>
      </c>
      <c r="BK2417" s="1" t="s">
        <v>4956</v>
      </c>
      <c r="BL2417" s="1" t="str">
        <f>VLOOKUP(BK2417,INVENTARIOHABITTA[#All],8,FALSE)</f>
        <v>PREMIUM AAA</v>
      </c>
      <c r="BP2417" s="1" t="s">
        <v>9967</v>
      </c>
      <c r="BQ2417" s="1" t="s">
        <v>7638</v>
      </c>
      <c r="BR2417" s="1" t="s">
        <v>9549</v>
      </c>
      <c r="BS2417" s="1" t="s">
        <v>30</v>
      </c>
      <c r="BT2417">
        <v>39</v>
      </c>
      <c r="BU2417" s="1" t="s">
        <v>7</v>
      </c>
      <c r="BV2417" s="1" t="s">
        <v>260</v>
      </c>
      <c r="BW2417">
        <v>300</v>
      </c>
      <c r="BX2417" s="1" t="s">
        <v>30</v>
      </c>
      <c r="BY2417">
        <v>5400</v>
      </c>
      <c r="BZ2417">
        <v>1620000</v>
      </c>
      <c r="CA2417">
        <v>0.27</v>
      </c>
      <c r="CB2417">
        <v>3942</v>
      </c>
      <c r="CC2417">
        <v>1182600</v>
      </c>
      <c r="CD2417">
        <v>0.1</v>
      </c>
      <c r="CE2417">
        <v>118260</v>
      </c>
      <c r="CF2417">
        <v>0</v>
      </c>
      <c r="CG2417">
        <v>0</v>
      </c>
      <c r="CH2417">
        <v>118260</v>
      </c>
      <c r="CI2417">
        <v>1064340</v>
      </c>
      <c r="CJ2417">
        <v>1182600</v>
      </c>
      <c r="CK2417">
        <v>3942</v>
      </c>
    </row>
    <row r="2418" spans="62:89" x14ac:dyDescent="0.25">
      <c r="BJ2418" s="1" t="s">
        <v>4957</v>
      </c>
      <c r="BK2418" s="1" t="s">
        <v>4958</v>
      </c>
      <c r="BL2418" s="1" t="str">
        <f>VLOOKUP(BK2418,INVENTARIOHABITTA[#All],8,FALSE)</f>
        <v>ESTANDAR AAA</v>
      </c>
      <c r="BO2418" s="1" t="s">
        <v>5804</v>
      </c>
      <c r="BP2418" s="1" t="s">
        <v>9968</v>
      </c>
      <c r="BQ2418" s="1" t="s">
        <v>7638</v>
      </c>
      <c r="BR2418" s="1" t="s">
        <v>7760</v>
      </c>
      <c r="BS2418" s="1" t="s">
        <v>26</v>
      </c>
      <c r="BT2418" t="s">
        <v>7891</v>
      </c>
      <c r="BU2418" s="1" t="s">
        <v>7</v>
      </c>
      <c r="BV2418" s="1" t="s">
        <v>171</v>
      </c>
      <c r="BW2418">
        <v>375.22</v>
      </c>
      <c r="BX2418" s="1" t="s">
        <v>30</v>
      </c>
      <c r="BY2418"/>
      <c r="BZ2418">
        <v>0</v>
      </c>
      <c r="CA2418">
        <v>0</v>
      </c>
      <c r="CB2418">
        <v>3942</v>
      </c>
      <c r="CC2418">
        <v>1479117.2400000002</v>
      </c>
      <c r="CD2418">
        <v>0.13592026011406638</v>
      </c>
      <c r="CE2418">
        <v>201042</v>
      </c>
      <c r="CF2418">
        <v>0</v>
      </c>
      <c r="CG2418">
        <v>0</v>
      </c>
      <c r="CH2418">
        <v>201042</v>
      </c>
      <c r="CI2418">
        <v>1278075.2400000002</v>
      </c>
      <c r="CJ2418">
        <v>1479117.2400000002</v>
      </c>
      <c r="CK2418">
        <v>3942.0000000000005</v>
      </c>
    </row>
    <row r="2419" spans="62:89" x14ac:dyDescent="0.25">
      <c r="BJ2419" s="1" t="s">
        <v>4959</v>
      </c>
      <c r="BK2419" s="1" t="s">
        <v>4960</v>
      </c>
      <c r="BL2419" s="1" t="str">
        <f>VLOOKUP(BK2419,INVENTARIOHABITTA[#All],8,FALSE)</f>
        <v>ESTANDAR AAA</v>
      </c>
      <c r="BO2419" s="1" t="s">
        <v>5806</v>
      </c>
      <c r="BP2419" s="1" t="s">
        <v>9969</v>
      </c>
      <c r="BQ2419" s="1" t="s">
        <v>7638</v>
      </c>
      <c r="BR2419" s="1" t="s">
        <v>9549</v>
      </c>
      <c r="BS2419" s="1" t="s">
        <v>30</v>
      </c>
      <c r="BT2419">
        <v>40</v>
      </c>
      <c r="BU2419" s="1" t="s">
        <v>7</v>
      </c>
      <c r="BV2419" s="1" t="s">
        <v>260</v>
      </c>
      <c r="BW2419">
        <v>300</v>
      </c>
      <c r="BX2419" s="1" t="s">
        <v>30</v>
      </c>
      <c r="BY2419">
        <v>5400</v>
      </c>
      <c r="BZ2419">
        <v>1620000</v>
      </c>
      <c r="CA2419">
        <v>0.25</v>
      </c>
      <c r="CB2419">
        <v>4050</v>
      </c>
      <c r="CC2419">
        <v>1215000</v>
      </c>
      <c r="CD2419">
        <v>0.1</v>
      </c>
      <c r="CE2419">
        <v>121500</v>
      </c>
      <c r="CF2419">
        <v>0.1</v>
      </c>
      <c r="CG2419">
        <v>12150</v>
      </c>
      <c r="CH2419">
        <v>109350</v>
      </c>
      <c r="CI2419">
        <v>1093500</v>
      </c>
      <c r="CJ2419">
        <v>1202850</v>
      </c>
      <c r="CK2419">
        <v>4009.5</v>
      </c>
    </row>
    <row r="2420" spans="62:89" x14ac:dyDescent="0.25">
      <c r="BJ2420" s="1" t="s">
        <v>4961</v>
      </c>
      <c r="BK2420" s="1" t="s">
        <v>4962</v>
      </c>
      <c r="BL2420" s="1" t="str">
        <f>VLOOKUP(BK2420,INVENTARIOHABITTA[#All],8,FALSE)</f>
        <v>ESTANDAR AAA</v>
      </c>
      <c r="BP2420" s="1" t="s">
        <v>9969</v>
      </c>
      <c r="BQ2420" s="1" t="s">
        <v>7638</v>
      </c>
      <c r="BR2420" s="1" t="s">
        <v>9549</v>
      </c>
      <c r="BS2420" s="1" t="s">
        <v>30</v>
      </c>
      <c r="BT2420">
        <v>40</v>
      </c>
      <c r="BU2420" s="1" t="s">
        <v>7</v>
      </c>
      <c r="BV2420" s="1" t="s">
        <v>260</v>
      </c>
      <c r="BW2420">
        <v>300</v>
      </c>
      <c r="BX2420" s="1" t="s">
        <v>30</v>
      </c>
      <c r="BY2420">
        <v>5400</v>
      </c>
      <c r="BZ2420">
        <v>1620000</v>
      </c>
      <c r="CA2420">
        <v>0.25</v>
      </c>
      <c r="CB2420">
        <v>4050</v>
      </c>
      <c r="CC2420">
        <v>1215000</v>
      </c>
      <c r="CD2420">
        <v>0.1</v>
      </c>
      <c r="CE2420">
        <v>121500</v>
      </c>
      <c r="CF2420">
        <v>0.1</v>
      </c>
      <c r="CG2420">
        <v>12150</v>
      </c>
      <c r="CH2420">
        <v>109350</v>
      </c>
      <c r="CI2420">
        <v>1093500</v>
      </c>
      <c r="CJ2420">
        <v>1202850</v>
      </c>
      <c r="CK2420">
        <v>4009.5</v>
      </c>
    </row>
    <row r="2421" spans="62:89" x14ac:dyDescent="0.25">
      <c r="BJ2421" s="1" t="s">
        <v>4963</v>
      </c>
      <c r="BK2421" s="1" t="s">
        <v>4964</v>
      </c>
      <c r="BL2421" s="1" t="str">
        <f>VLOOKUP(BK2421,INVENTARIOHABITTA[#All],8,FALSE)</f>
        <v>ESTANDAR AAA</v>
      </c>
      <c r="BO2421" s="1" t="s">
        <v>5808</v>
      </c>
      <c r="BP2421" s="1" t="s">
        <v>9970</v>
      </c>
      <c r="BQ2421" s="1" t="s">
        <v>7638</v>
      </c>
      <c r="BR2421" s="1" t="s">
        <v>9549</v>
      </c>
      <c r="BS2421" s="1" t="s">
        <v>30</v>
      </c>
      <c r="BT2421">
        <v>41</v>
      </c>
      <c r="BU2421" s="1" t="s">
        <v>7</v>
      </c>
      <c r="BV2421" s="1" t="s">
        <v>171</v>
      </c>
      <c r="BW2421">
        <v>300</v>
      </c>
      <c r="BX2421" s="1" t="s">
        <v>30</v>
      </c>
      <c r="BY2421">
        <v>5700</v>
      </c>
      <c r="BZ2421">
        <v>1710000</v>
      </c>
      <c r="CA2421">
        <v>0.3</v>
      </c>
      <c r="CB2421">
        <v>3990</v>
      </c>
      <c r="CC2421">
        <v>1197000</v>
      </c>
      <c r="CD2421">
        <v>0.1</v>
      </c>
      <c r="CE2421">
        <v>119700</v>
      </c>
      <c r="CF2421">
        <v>0</v>
      </c>
      <c r="CG2421">
        <v>0</v>
      </c>
      <c r="CH2421">
        <v>119700</v>
      </c>
      <c r="CI2421">
        <v>1077300</v>
      </c>
      <c r="CJ2421">
        <v>1197000</v>
      </c>
      <c r="CK2421">
        <v>3990</v>
      </c>
    </row>
    <row r="2422" spans="62:89" x14ac:dyDescent="0.25">
      <c r="BJ2422" s="1" t="s">
        <v>4965</v>
      </c>
      <c r="BK2422" s="1" t="s">
        <v>4966</v>
      </c>
      <c r="BL2422" s="1" t="str">
        <f>VLOOKUP(BK2422,INVENTARIOHABITTA[#All],8,FALSE)</f>
        <v>ESTANDAR AAA</v>
      </c>
      <c r="BO2422" s="1" t="s">
        <v>5810</v>
      </c>
      <c r="BP2422" s="1" t="s">
        <v>9971</v>
      </c>
      <c r="BQ2422" s="1" t="s">
        <v>7638</v>
      </c>
      <c r="BR2422" s="1" t="s">
        <v>9549</v>
      </c>
      <c r="BS2422" s="1" t="s">
        <v>30</v>
      </c>
      <c r="BT2422">
        <v>42</v>
      </c>
      <c r="BU2422" s="1" t="s">
        <v>7</v>
      </c>
      <c r="BV2422" s="1" t="s">
        <v>171</v>
      </c>
      <c r="BW2422">
        <v>220</v>
      </c>
      <c r="BX2422" s="1" t="s">
        <v>30</v>
      </c>
      <c r="BY2422">
        <v>5700</v>
      </c>
      <c r="BZ2422">
        <v>1254000</v>
      </c>
      <c r="CA2422">
        <v>0.25</v>
      </c>
      <c r="CB2422">
        <v>4275</v>
      </c>
      <c r="CC2422">
        <v>940500</v>
      </c>
      <c r="CD2422">
        <v>0.1</v>
      </c>
      <c r="CE2422">
        <v>94050</v>
      </c>
      <c r="CF2422">
        <v>0.1</v>
      </c>
      <c r="CG2422">
        <v>9405</v>
      </c>
      <c r="CH2422">
        <v>84645</v>
      </c>
      <c r="CI2422">
        <v>846450</v>
      </c>
      <c r="CJ2422">
        <v>931095</v>
      </c>
      <c r="CK2422">
        <v>4232.25</v>
      </c>
    </row>
    <row r="2423" spans="62:89" x14ac:dyDescent="0.25">
      <c r="BJ2423" s="1" t="s">
        <v>4967</v>
      </c>
      <c r="BK2423" s="1" t="s">
        <v>4968</v>
      </c>
      <c r="BL2423" s="1" t="str">
        <f>VLOOKUP(BK2423,INVENTARIOHABITTA[#All],8,FALSE)</f>
        <v>PREMIUM AAA</v>
      </c>
      <c r="BO2423" s="1" t="s">
        <v>5812</v>
      </c>
      <c r="BP2423" s="1" t="s">
        <v>9972</v>
      </c>
      <c r="BQ2423" s="1" t="s">
        <v>7638</v>
      </c>
      <c r="BR2423" s="1" t="s">
        <v>9549</v>
      </c>
      <c r="BS2423" s="1" t="s">
        <v>30</v>
      </c>
      <c r="BT2423">
        <v>43</v>
      </c>
      <c r="BU2423" s="1" t="s">
        <v>7</v>
      </c>
      <c r="BV2423" s="1" t="s">
        <v>260</v>
      </c>
      <c r="BW2423">
        <v>200</v>
      </c>
      <c r="BX2423" s="1" t="s">
        <v>30</v>
      </c>
      <c r="BY2423">
        <v>5400</v>
      </c>
      <c r="BZ2423">
        <v>1080000</v>
      </c>
      <c r="CA2423">
        <v>0.25</v>
      </c>
      <c r="CB2423">
        <v>4050</v>
      </c>
      <c r="CC2423">
        <v>810000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810000</v>
      </c>
      <c r="CJ2423">
        <v>810000</v>
      </c>
      <c r="CK2423">
        <v>4050</v>
      </c>
    </row>
    <row r="2424" spans="62:89" x14ac:dyDescent="0.25">
      <c r="BJ2424" s="1" t="s">
        <v>4969</v>
      </c>
      <c r="BK2424" s="1" t="s">
        <v>4970</v>
      </c>
      <c r="BL2424" s="1" t="str">
        <f>VLOOKUP(BK2424,INVENTARIOHABITTA[#All],8,FALSE)</f>
        <v>ESTANDAR AAA</v>
      </c>
      <c r="BO2424" s="1" t="s">
        <v>5814</v>
      </c>
      <c r="BP2424" s="1" t="s">
        <v>9973</v>
      </c>
      <c r="BQ2424" s="1" t="s">
        <v>7638</v>
      </c>
      <c r="BR2424" s="1" t="s">
        <v>9549</v>
      </c>
      <c r="BS2424" s="1" t="s">
        <v>30</v>
      </c>
      <c r="BT2424">
        <v>44</v>
      </c>
      <c r="BU2424" s="1" t="s">
        <v>7</v>
      </c>
      <c r="BV2424" s="1" t="s">
        <v>260</v>
      </c>
      <c r="BW2424">
        <v>200</v>
      </c>
      <c r="BX2424" s="1" t="s">
        <v>30</v>
      </c>
      <c r="BY2424">
        <v>5400</v>
      </c>
      <c r="BZ2424">
        <v>1080000</v>
      </c>
      <c r="CA2424">
        <v>0.25</v>
      </c>
      <c r="CB2424">
        <v>4050</v>
      </c>
      <c r="CC2424">
        <v>810000</v>
      </c>
      <c r="CD2424">
        <v>0.1</v>
      </c>
      <c r="CE2424">
        <v>81000</v>
      </c>
      <c r="CF2424">
        <v>0</v>
      </c>
      <c r="CG2424">
        <v>0</v>
      </c>
      <c r="CH2424">
        <v>81000</v>
      </c>
      <c r="CI2424">
        <v>729000</v>
      </c>
      <c r="CJ2424">
        <v>810000</v>
      </c>
      <c r="CK2424">
        <v>4050</v>
      </c>
    </row>
    <row r="2425" spans="62:89" x14ac:dyDescent="0.25">
      <c r="BJ2425" s="1" t="s">
        <v>4971</v>
      </c>
      <c r="BK2425" s="1" t="s">
        <v>4972</v>
      </c>
      <c r="BL2425" s="1" t="str">
        <f>VLOOKUP(BK2425,INVENTARIOHABITTA[#All],8,FALSE)</f>
        <v>PREMIUM AAA</v>
      </c>
      <c r="BO2425" s="1" t="s">
        <v>5816</v>
      </c>
      <c r="BP2425" s="1" t="s">
        <v>9974</v>
      </c>
      <c r="BQ2425" s="1" t="s">
        <v>7638</v>
      </c>
      <c r="BR2425" s="1" t="s">
        <v>9549</v>
      </c>
      <c r="BS2425" s="1" t="s">
        <v>30</v>
      </c>
      <c r="BT2425">
        <v>45</v>
      </c>
      <c r="BU2425" s="1" t="s">
        <v>7</v>
      </c>
      <c r="BV2425" s="1" t="s">
        <v>260</v>
      </c>
      <c r="BW2425">
        <v>200</v>
      </c>
      <c r="BX2425" s="1" t="s">
        <v>30</v>
      </c>
      <c r="BY2425">
        <v>5400</v>
      </c>
      <c r="BZ2425">
        <v>1080000</v>
      </c>
      <c r="CA2425">
        <v>0.25</v>
      </c>
      <c r="CB2425">
        <v>4050</v>
      </c>
      <c r="CC2425">
        <v>810000</v>
      </c>
      <c r="CD2425">
        <v>0.1</v>
      </c>
      <c r="CE2425">
        <v>81000</v>
      </c>
      <c r="CF2425">
        <v>0.1</v>
      </c>
      <c r="CG2425">
        <v>8100</v>
      </c>
      <c r="CH2425">
        <v>72900</v>
      </c>
      <c r="CI2425">
        <v>729000</v>
      </c>
      <c r="CJ2425">
        <v>801900</v>
      </c>
      <c r="CK2425">
        <v>4009.5</v>
      </c>
    </row>
    <row r="2426" spans="62:89" x14ac:dyDescent="0.25">
      <c r="BJ2426" s="1" t="s">
        <v>4973</v>
      </c>
      <c r="BK2426" s="1" t="s">
        <v>4974</v>
      </c>
      <c r="BL2426" s="1" t="str">
        <f>VLOOKUP(BK2426,INVENTARIOHABITTA[#All],8,FALSE)</f>
        <v>ESTANDAR AAA</v>
      </c>
      <c r="BO2426" s="1" t="s">
        <v>5818</v>
      </c>
      <c r="BP2426" s="1" t="s">
        <v>9975</v>
      </c>
      <c r="BQ2426" s="1" t="s">
        <v>7638</v>
      </c>
      <c r="BR2426" s="1" t="s">
        <v>9549</v>
      </c>
      <c r="BS2426" s="1" t="s">
        <v>30</v>
      </c>
      <c r="BT2426">
        <v>46</v>
      </c>
      <c r="BU2426" s="1" t="s">
        <v>7</v>
      </c>
      <c r="BV2426" s="1" t="s">
        <v>260</v>
      </c>
      <c r="BW2426">
        <v>200</v>
      </c>
      <c r="BX2426" s="1" t="s">
        <v>30</v>
      </c>
      <c r="BY2426">
        <v>5400</v>
      </c>
      <c r="BZ2426">
        <v>1080000</v>
      </c>
      <c r="CA2426">
        <v>0.25</v>
      </c>
      <c r="CB2426">
        <v>4050</v>
      </c>
      <c r="CC2426">
        <v>810000</v>
      </c>
      <c r="CD2426">
        <v>0.1</v>
      </c>
      <c r="CE2426">
        <v>81000</v>
      </c>
      <c r="CF2426">
        <v>0.1</v>
      </c>
      <c r="CG2426">
        <v>8100</v>
      </c>
      <c r="CH2426">
        <v>72900</v>
      </c>
      <c r="CI2426">
        <v>729000</v>
      </c>
      <c r="CJ2426">
        <v>801900</v>
      </c>
      <c r="CK2426">
        <v>4009.5</v>
      </c>
    </row>
    <row r="2427" spans="62:89" x14ac:dyDescent="0.25">
      <c r="BJ2427" s="1" t="s">
        <v>4975</v>
      </c>
      <c r="BK2427" s="1" t="s">
        <v>4976</v>
      </c>
      <c r="BL2427" s="1" t="str">
        <f>VLOOKUP(BK2427,INVENTARIOHABITTA[#All],8,FALSE)</f>
        <v>ESTANDAR AAA</v>
      </c>
      <c r="BO2427" s="1" t="s">
        <v>5820</v>
      </c>
      <c r="BP2427" s="1" t="s">
        <v>9976</v>
      </c>
      <c r="BQ2427" s="1" t="s">
        <v>7638</v>
      </c>
      <c r="BR2427" s="1" t="s">
        <v>9549</v>
      </c>
      <c r="BS2427" s="1" t="s">
        <v>30</v>
      </c>
      <c r="BT2427">
        <v>47</v>
      </c>
      <c r="BU2427" s="1" t="s">
        <v>7</v>
      </c>
      <c r="BV2427" s="1" t="s">
        <v>260</v>
      </c>
      <c r="BW2427">
        <v>200</v>
      </c>
      <c r="BX2427" s="1" t="s">
        <v>30</v>
      </c>
      <c r="BY2427">
        <v>5400</v>
      </c>
      <c r="BZ2427">
        <v>1080000</v>
      </c>
      <c r="CA2427">
        <v>0.25</v>
      </c>
      <c r="CB2427">
        <v>4050</v>
      </c>
      <c r="CC2427">
        <v>810000</v>
      </c>
      <c r="CD2427">
        <v>0.1</v>
      </c>
      <c r="CE2427">
        <v>81000</v>
      </c>
      <c r="CF2427">
        <v>0.1</v>
      </c>
      <c r="CG2427">
        <v>8100</v>
      </c>
      <c r="CH2427">
        <v>72900</v>
      </c>
      <c r="CI2427">
        <v>729000</v>
      </c>
      <c r="CJ2427">
        <v>801900</v>
      </c>
      <c r="CK2427">
        <v>4009.5</v>
      </c>
    </row>
    <row r="2428" spans="62:89" x14ac:dyDescent="0.25">
      <c r="BJ2428" s="1" t="s">
        <v>4977</v>
      </c>
      <c r="BK2428" s="1" t="s">
        <v>4978</v>
      </c>
      <c r="BL2428" s="1" t="str">
        <f>VLOOKUP(BK2428,INVENTARIOHABITTA[#All],8,FALSE)</f>
        <v>ESTANDAR AAA</v>
      </c>
      <c r="BO2428" s="1" t="s">
        <v>5822</v>
      </c>
      <c r="BP2428" s="1" t="s">
        <v>9977</v>
      </c>
      <c r="BQ2428" s="1" t="s">
        <v>7638</v>
      </c>
      <c r="BR2428" s="1" t="s">
        <v>9549</v>
      </c>
      <c r="BS2428" s="1" t="s">
        <v>30</v>
      </c>
      <c r="BT2428">
        <v>48</v>
      </c>
      <c r="BU2428" s="1" t="s">
        <v>7</v>
      </c>
      <c r="BV2428" s="1" t="s">
        <v>260</v>
      </c>
      <c r="BW2428">
        <v>200</v>
      </c>
      <c r="BX2428" s="1" t="s">
        <v>46</v>
      </c>
      <c r="BY2428">
        <v>6060</v>
      </c>
      <c r="BZ2428">
        <v>1212000</v>
      </c>
      <c r="CA2428">
        <v>0.23</v>
      </c>
      <c r="CB2428">
        <v>4666.2</v>
      </c>
      <c r="CC2428">
        <v>933240</v>
      </c>
      <c r="CD2428">
        <v>0.1</v>
      </c>
      <c r="CE2428">
        <v>93324</v>
      </c>
      <c r="CF2428">
        <v>0.19</v>
      </c>
      <c r="CG2428">
        <v>17731.560000000001</v>
      </c>
      <c r="CH2428">
        <v>75592.44</v>
      </c>
      <c r="CI2428">
        <v>839916</v>
      </c>
      <c r="CJ2428">
        <v>915508.44</v>
      </c>
      <c r="CK2428">
        <v>4577.5421999999999</v>
      </c>
    </row>
    <row r="2429" spans="62:89" x14ac:dyDescent="0.25">
      <c r="BJ2429" s="1" t="s">
        <v>4979</v>
      </c>
      <c r="BK2429" s="1" t="s">
        <v>4980</v>
      </c>
      <c r="BL2429" s="1" t="str">
        <f>VLOOKUP(BK2429,INVENTARIOHABITTA[#All],8,FALSE)</f>
        <v>ESTANDAR AAA</v>
      </c>
      <c r="BP2429" s="1" t="s">
        <v>9977</v>
      </c>
      <c r="BQ2429" s="1" t="s">
        <v>7638</v>
      </c>
      <c r="BR2429" s="1" t="s">
        <v>9549</v>
      </c>
      <c r="BS2429" s="1" t="s">
        <v>30</v>
      </c>
      <c r="BT2429">
        <v>48</v>
      </c>
      <c r="BU2429" s="1" t="s">
        <v>7</v>
      </c>
      <c r="BV2429" s="1" t="s">
        <v>260</v>
      </c>
      <c r="BW2429">
        <v>200</v>
      </c>
      <c r="BX2429" s="1" t="s">
        <v>30</v>
      </c>
      <c r="BY2429">
        <v>5400</v>
      </c>
      <c r="BZ2429">
        <v>1080000</v>
      </c>
      <c r="CA2429">
        <v>0.23</v>
      </c>
      <c r="CB2429">
        <v>4158</v>
      </c>
      <c r="CC2429">
        <v>831600</v>
      </c>
      <c r="CD2429">
        <v>0.1</v>
      </c>
      <c r="CE2429">
        <v>83160</v>
      </c>
      <c r="CF2429">
        <v>0.19</v>
      </c>
      <c r="CG2429">
        <v>15800.4</v>
      </c>
      <c r="CH2429">
        <v>67359.600000000006</v>
      </c>
      <c r="CI2429">
        <v>748440</v>
      </c>
      <c r="CJ2429">
        <v>815799.6</v>
      </c>
      <c r="CK2429">
        <v>4078.998</v>
      </c>
    </row>
    <row r="2430" spans="62:89" x14ac:dyDescent="0.25">
      <c r="BJ2430" s="1" t="s">
        <v>4981</v>
      </c>
      <c r="BK2430" s="1" t="s">
        <v>4982</v>
      </c>
      <c r="BL2430" s="1" t="str">
        <f>VLOOKUP(BK2430,INVENTARIOHABITTA[#All],8,FALSE)</f>
        <v>ESTANDAR AAA</v>
      </c>
      <c r="BO2430" s="1" t="s">
        <v>5824</v>
      </c>
      <c r="BP2430" s="1" t="s">
        <v>9978</v>
      </c>
      <c r="BQ2430" s="1" t="s">
        <v>7638</v>
      </c>
      <c r="BR2430" s="1" t="s">
        <v>9549</v>
      </c>
      <c r="BS2430" s="1" t="s">
        <v>30</v>
      </c>
      <c r="BT2430">
        <v>49</v>
      </c>
      <c r="BU2430" s="1" t="s">
        <v>7</v>
      </c>
      <c r="BV2430" s="1" t="s">
        <v>171</v>
      </c>
      <c r="BW2430">
        <v>212.8</v>
      </c>
      <c r="BX2430" s="1" t="s">
        <v>30</v>
      </c>
      <c r="BY2430">
        <v>5700</v>
      </c>
      <c r="BZ2430">
        <v>1212960</v>
      </c>
      <c r="CA2430">
        <v>0.25</v>
      </c>
      <c r="CB2430">
        <v>4275</v>
      </c>
      <c r="CC2430">
        <v>909720</v>
      </c>
      <c r="CD2430">
        <v>0.1</v>
      </c>
      <c r="CE2430">
        <v>90972</v>
      </c>
      <c r="CF2430">
        <v>0.1</v>
      </c>
      <c r="CG2430">
        <v>9097.2000000000007</v>
      </c>
      <c r="CH2430">
        <v>81874.8</v>
      </c>
      <c r="CI2430">
        <v>818748</v>
      </c>
      <c r="CJ2430">
        <v>900622.8</v>
      </c>
      <c r="CK2430">
        <v>4232.25</v>
      </c>
    </row>
    <row r="2431" spans="62:89" x14ac:dyDescent="0.25">
      <c r="BJ2431" s="1" t="s">
        <v>4983</v>
      </c>
      <c r="BK2431" s="1" t="s">
        <v>4984</v>
      </c>
      <c r="BL2431" s="1" t="str">
        <f>VLOOKUP(BK2431,INVENTARIOHABITTA[#All],8,FALSE)</f>
        <v>ESTANDAR AAA</v>
      </c>
      <c r="BP2431" s="1" t="s">
        <v>9979</v>
      </c>
      <c r="BQ2431" s="1" t="s">
        <v>7638</v>
      </c>
      <c r="BR2431" s="1" t="s">
        <v>9549</v>
      </c>
      <c r="BS2431" s="1" t="s">
        <v>30</v>
      </c>
      <c r="BT2431">
        <v>50</v>
      </c>
      <c r="BU2431" s="1" t="s">
        <v>7</v>
      </c>
      <c r="BV2431" s="1" t="s">
        <v>146</v>
      </c>
      <c r="BW2431">
        <v>197.29</v>
      </c>
      <c r="BX2431" s="1" t="s">
        <v>30</v>
      </c>
      <c r="BY2431">
        <v>5700</v>
      </c>
      <c r="BZ2431">
        <v>1124553</v>
      </c>
      <c r="CA2431">
        <v>0.25</v>
      </c>
      <c r="CB2431">
        <v>4275</v>
      </c>
      <c r="CC2431">
        <v>843414.75</v>
      </c>
      <c r="CD2431">
        <v>0.1</v>
      </c>
      <c r="CE2431">
        <v>84341.475000000006</v>
      </c>
      <c r="CF2431">
        <v>0.1</v>
      </c>
      <c r="CG2431">
        <v>8434.1475000000009</v>
      </c>
      <c r="CH2431">
        <v>75907.327499999999</v>
      </c>
      <c r="CI2431">
        <v>759073.26500000001</v>
      </c>
      <c r="CJ2431">
        <v>834980.59250000003</v>
      </c>
      <c r="CK2431">
        <v>4232.2499493131945</v>
      </c>
    </row>
    <row r="2432" spans="62:89" x14ac:dyDescent="0.25">
      <c r="BJ2432" s="1" t="s">
        <v>4985</v>
      </c>
      <c r="BK2432" s="1" t="s">
        <v>4986</v>
      </c>
      <c r="BL2432" s="1" t="str">
        <f>VLOOKUP(BK2432,INVENTARIOHABITTA[#All],8,FALSE)</f>
        <v>ESTANDAR AAA</v>
      </c>
      <c r="BO2432" s="1" t="s">
        <v>5826</v>
      </c>
      <c r="BP2432" s="1" t="s">
        <v>9980</v>
      </c>
      <c r="BQ2432" s="1" t="s">
        <v>7638</v>
      </c>
      <c r="BR2432" s="1" t="s">
        <v>9981</v>
      </c>
      <c r="BS2432" s="1" t="s">
        <v>44</v>
      </c>
      <c r="BT2432">
        <v>77</v>
      </c>
      <c r="BU2432" s="1" t="s">
        <v>7</v>
      </c>
      <c r="BV2432" s="1" t="s">
        <v>146</v>
      </c>
      <c r="BW2432">
        <v>140</v>
      </c>
      <c r="BX2432" s="1" t="s">
        <v>30</v>
      </c>
      <c r="BY2432">
        <v>4232.2499493131945</v>
      </c>
      <c r="BZ2432">
        <v>592514.99290384725</v>
      </c>
      <c r="CA2432">
        <v>0</v>
      </c>
      <c r="CB2432">
        <v>4232.2499493131945</v>
      </c>
      <c r="CC2432">
        <v>592514.99290384725</v>
      </c>
      <c r="CD2432">
        <v>0.27047555238151921</v>
      </c>
      <c r="CE2432">
        <v>160260.82</v>
      </c>
      <c r="CF2432">
        <v>0</v>
      </c>
      <c r="CG2432">
        <v>0</v>
      </c>
      <c r="CH2432">
        <v>160260.82</v>
      </c>
      <c r="CI2432">
        <v>432918.89290384721</v>
      </c>
      <c r="CJ2432">
        <v>592514.99290384725</v>
      </c>
      <c r="CK2432">
        <v>4232.2499493131945</v>
      </c>
    </row>
    <row r="2433" spans="62:89" x14ac:dyDescent="0.25">
      <c r="BJ2433" s="1" t="s">
        <v>4987</v>
      </c>
      <c r="BK2433" s="1" t="s">
        <v>4988</v>
      </c>
      <c r="BL2433" s="1" t="str">
        <f>VLOOKUP(BK2433,INVENTARIOHABITTA[#All],8,FALSE)</f>
        <v>ESTANDAR AAA</v>
      </c>
      <c r="BO2433" s="1" t="s">
        <v>5828</v>
      </c>
      <c r="BP2433" s="1" t="s">
        <v>9982</v>
      </c>
      <c r="BQ2433" s="1" t="s">
        <v>7638</v>
      </c>
      <c r="BR2433" s="1" t="s">
        <v>9549</v>
      </c>
      <c r="BS2433" s="1" t="s">
        <v>30</v>
      </c>
      <c r="BT2433">
        <v>51</v>
      </c>
      <c r="BU2433" s="1" t="s">
        <v>7</v>
      </c>
      <c r="BV2433" s="1" t="s">
        <v>146</v>
      </c>
      <c r="BW2433">
        <v>180</v>
      </c>
      <c r="BX2433" s="1" t="s">
        <v>30</v>
      </c>
      <c r="BY2433">
        <v>5700</v>
      </c>
      <c r="BZ2433">
        <v>1026000</v>
      </c>
      <c r="CA2433">
        <v>0.23</v>
      </c>
      <c r="CB2433">
        <v>4389</v>
      </c>
      <c r="CC2433">
        <v>790020</v>
      </c>
      <c r="CD2433">
        <v>0.1</v>
      </c>
      <c r="CE2433">
        <v>79002</v>
      </c>
      <c r="CF2433">
        <v>0.19</v>
      </c>
      <c r="CG2433">
        <v>15010.380000000001</v>
      </c>
      <c r="CH2433">
        <v>63991.619999999995</v>
      </c>
      <c r="CI2433">
        <v>711018</v>
      </c>
      <c r="CJ2433">
        <v>775009.62</v>
      </c>
      <c r="CK2433">
        <v>4305.6090000000004</v>
      </c>
    </row>
    <row r="2434" spans="62:89" x14ac:dyDescent="0.25">
      <c r="BJ2434" s="1" t="s">
        <v>4989</v>
      </c>
      <c r="BK2434" s="1" t="s">
        <v>4990</v>
      </c>
      <c r="BL2434" s="1" t="str">
        <f>VLOOKUP(BK2434,INVENTARIOHABITTA[#All],8,FALSE)</f>
        <v>PREMIUM AAA</v>
      </c>
      <c r="BO2434" s="1" t="s">
        <v>5830</v>
      </c>
      <c r="BP2434" s="1" t="s">
        <v>9983</v>
      </c>
      <c r="BQ2434" s="1" t="s">
        <v>7638</v>
      </c>
      <c r="BR2434" s="1" t="s">
        <v>9549</v>
      </c>
      <c r="BS2434" s="1" t="s">
        <v>30</v>
      </c>
      <c r="BT2434">
        <v>52</v>
      </c>
      <c r="BU2434" s="1" t="s">
        <v>7</v>
      </c>
      <c r="BV2434" s="1" t="s">
        <v>171</v>
      </c>
      <c r="BW2434">
        <v>200</v>
      </c>
      <c r="BX2434" s="1" t="s">
        <v>30</v>
      </c>
      <c r="BY2434">
        <v>5700</v>
      </c>
      <c r="BZ2434">
        <v>1140000</v>
      </c>
      <c r="CA2434">
        <v>0.23</v>
      </c>
      <c r="CB2434">
        <v>4389</v>
      </c>
      <c r="CC2434">
        <v>877800</v>
      </c>
      <c r="CD2434">
        <v>0.1</v>
      </c>
      <c r="CE2434">
        <v>87780</v>
      </c>
      <c r="CF2434">
        <v>0.19</v>
      </c>
      <c r="CG2434">
        <v>16678.2</v>
      </c>
      <c r="CH2434">
        <v>71101.8</v>
      </c>
      <c r="CI2434">
        <v>790020</v>
      </c>
      <c r="CJ2434">
        <v>861121.8</v>
      </c>
      <c r="CK2434">
        <v>4305.6090000000004</v>
      </c>
    </row>
    <row r="2435" spans="62:89" x14ac:dyDescent="0.25">
      <c r="BJ2435" s="1" t="s">
        <v>4991</v>
      </c>
      <c r="BK2435" s="1" t="s">
        <v>4992</v>
      </c>
      <c r="BL2435" s="1" t="str">
        <f>VLOOKUP(BK2435,INVENTARIOHABITTA[#All],8,FALSE)</f>
        <v>PREMIUM AAA</v>
      </c>
      <c r="BO2435" s="1" t="s">
        <v>5832</v>
      </c>
      <c r="BP2435" s="1" t="s">
        <v>9984</v>
      </c>
      <c r="BQ2435" s="1" t="s">
        <v>7638</v>
      </c>
      <c r="BR2435" s="1" t="s">
        <v>9549</v>
      </c>
      <c r="BS2435" s="1" t="s">
        <v>30</v>
      </c>
      <c r="BT2435">
        <v>53</v>
      </c>
      <c r="BU2435" s="1" t="s">
        <v>7</v>
      </c>
      <c r="BV2435" s="1" t="s">
        <v>171</v>
      </c>
      <c r="BW2435">
        <v>200</v>
      </c>
      <c r="BX2435" s="1" t="s">
        <v>30</v>
      </c>
      <c r="BY2435">
        <v>5700</v>
      </c>
      <c r="BZ2435">
        <v>1140000</v>
      </c>
      <c r="CA2435">
        <v>0.27</v>
      </c>
      <c r="CB2435">
        <v>4161</v>
      </c>
      <c r="CC2435">
        <v>832200</v>
      </c>
      <c r="CD2435">
        <v>0.1</v>
      </c>
      <c r="CE2435">
        <v>83220</v>
      </c>
      <c r="CF2435">
        <v>0.1</v>
      </c>
      <c r="CG2435">
        <v>8322</v>
      </c>
      <c r="CH2435">
        <v>74898</v>
      </c>
      <c r="CI2435">
        <v>748980</v>
      </c>
      <c r="CJ2435">
        <v>823878</v>
      </c>
      <c r="CK2435">
        <v>4119.3900000000003</v>
      </c>
    </row>
    <row r="2436" spans="62:89" x14ac:dyDescent="0.25">
      <c r="BJ2436" s="1" t="s">
        <v>4993</v>
      </c>
      <c r="BK2436" s="1" t="s">
        <v>4994</v>
      </c>
      <c r="BL2436" s="1" t="str">
        <f>VLOOKUP(BK2436,INVENTARIOHABITTA[#All],8,FALSE)</f>
        <v>ESTANDAR AAA</v>
      </c>
      <c r="BO2436" s="1" t="s">
        <v>5834</v>
      </c>
      <c r="BP2436" s="1" t="s">
        <v>9985</v>
      </c>
      <c r="BQ2436" s="1" t="s">
        <v>7638</v>
      </c>
      <c r="BR2436" s="1" t="s">
        <v>9549</v>
      </c>
      <c r="BS2436" s="1" t="s">
        <v>30</v>
      </c>
      <c r="BT2436">
        <v>54</v>
      </c>
      <c r="BU2436" s="1" t="s">
        <v>7</v>
      </c>
      <c r="BV2436" s="1" t="s">
        <v>171</v>
      </c>
      <c r="BW2436">
        <v>200</v>
      </c>
      <c r="BX2436" s="1" t="s">
        <v>30</v>
      </c>
      <c r="BY2436">
        <v>5700</v>
      </c>
      <c r="BZ2436">
        <v>1140000</v>
      </c>
      <c r="CA2436">
        <v>0.22</v>
      </c>
      <c r="CB2436">
        <v>4446</v>
      </c>
      <c r="CC2436">
        <v>889200</v>
      </c>
      <c r="CD2436">
        <v>0.1</v>
      </c>
      <c r="CE2436">
        <v>88920</v>
      </c>
      <c r="CF2436">
        <v>0.1</v>
      </c>
      <c r="CG2436">
        <v>8892</v>
      </c>
      <c r="CH2436">
        <v>80028</v>
      </c>
      <c r="CI2436">
        <v>800280</v>
      </c>
      <c r="CJ2436">
        <v>880308</v>
      </c>
      <c r="CK2436">
        <v>4401.54</v>
      </c>
    </row>
    <row r="2437" spans="62:89" x14ac:dyDescent="0.25">
      <c r="BJ2437" s="1" t="s">
        <v>4995</v>
      </c>
      <c r="BK2437" s="1" t="s">
        <v>4996</v>
      </c>
      <c r="BL2437" s="1" t="str">
        <f>VLOOKUP(BK2437,INVENTARIOHABITTA[#All],8,FALSE)</f>
        <v>PREMIUM AAA</v>
      </c>
      <c r="BO2437" s="1" t="s">
        <v>5836</v>
      </c>
      <c r="BP2437" s="1" t="s">
        <v>9986</v>
      </c>
      <c r="BQ2437" s="1" t="s">
        <v>7638</v>
      </c>
      <c r="BR2437" s="1" t="s">
        <v>9549</v>
      </c>
      <c r="BS2437" s="1" t="s">
        <v>30</v>
      </c>
      <c r="BT2437">
        <v>55</v>
      </c>
      <c r="BU2437" s="1" t="s">
        <v>7</v>
      </c>
      <c r="BV2437" s="1" t="s">
        <v>171</v>
      </c>
      <c r="BW2437">
        <v>200</v>
      </c>
      <c r="BX2437" s="1" t="s">
        <v>30</v>
      </c>
      <c r="BY2437">
        <v>5700</v>
      </c>
      <c r="BZ2437">
        <v>1140000</v>
      </c>
      <c r="CA2437">
        <v>0.25</v>
      </c>
      <c r="CB2437">
        <v>4275</v>
      </c>
      <c r="CC2437">
        <v>855000</v>
      </c>
      <c r="CD2437">
        <v>0.1</v>
      </c>
      <c r="CE2437">
        <v>85500</v>
      </c>
      <c r="CF2437">
        <v>0.1</v>
      </c>
      <c r="CG2437">
        <v>8550</v>
      </c>
      <c r="CH2437">
        <v>76950</v>
      </c>
      <c r="CI2437">
        <v>769500</v>
      </c>
      <c r="CJ2437">
        <v>846450</v>
      </c>
      <c r="CK2437">
        <v>4232.25</v>
      </c>
    </row>
    <row r="2438" spans="62:89" x14ac:dyDescent="0.25">
      <c r="BJ2438" s="1" t="s">
        <v>4997</v>
      </c>
      <c r="BK2438" s="1" t="s">
        <v>4998</v>
      </c>
      <c r="BL2438" s="1" t="str">
        <f>VLOOKUP(BK2438,INVENTARIOHABITTA[#All],8,FALSE)</f>
        <v>ESTANDAR AAA</v>
      </c>
      <c r="BO2438" s="1" t="s">
        <v>5838</v>
      </c>
      <c r="BP2438" s="1" t="s">
        <v>9987</v>
      </c>
      <c r="BQ2438" s="1" t="s">
        <v>7638</v>
      </c>
      <c r="BR2438" s="1" t="s">
        <v>9549</v>
      </c>
      <c r="BS2438" s="1" t="s">
        <v>30</v>
      </c>
      <c r="BT2438">
        <v>56</v>
      </c>
      <c r="BU2438" s="1" t="s">
        <v>7</v>
      </c>
      <c r="BV2438" s="1" t="s">
        <v>171</v>
      </c>
      <c r="BW2438">
        <v>200</v>
      </c>
      <c r="BX2438" s="1" t="s">
        <v>30</v>
      </c>
      <c r="BY2438">
        <v>5700</v>
      </c>
      <c r="BZ2438">
        <v>1140000</v>
      </c>
      <c r="CA2438">
        <v>0.25</v>
      </c>
      <c r="CB2438">
        <v>4275</v>
      </c>
      <c r="CC2438">
        <v>855000</v>
      </c>
      <c r="CD2438">
        <v>0.1</v>
      </c>
      <c r="CE2438">
        <v>85500</v>
      </c>
      <c r="CF2438">
        <v>0.1</v>
      </c>
      <c r="CG2438">
        <v>8550</v>
      </c>
      <c r="CH2438">
        <v>76950</v>
      </c>
      <c r="CI2438">
        <v>769500</v>
      </c>
      <c r="CJ2438">
        <v>846450</v>
      </c>
      <c r="CK2438">
        <v>4232.25</v>
      </c>
    </row>
    <row r="2439" spans="62:89" x14ac:dyDescent="0.25">
      <c r="BJ2439" s="1" t="s">
        <v>4999</v>
      </c>
      <c r="BK2439" s="1" t="s">
        <v>5000</v>
      </c>
      <c r="BL2439" s="1" t="str">
        <f>VLOOKUP(BK2439,INVENTARIOHABITTA[#All],8,FALSE)</f>
        <v>PREMIUM AAA</v>
      </c>
      <c r="BP2439" s="1" t="s">
        <v>9988</v>
      </c>
      <c r="BQ2439" s="1" t="s">
        <v>7638</v>
      </c>
      <c r="BR2439" s="1" t="s">
        <v>9989</v>
      </c>
      <c r="BS2439" s="1" t="s">
        <v>31</v>
      </c>
      <c r="BT2439">
        <v>1</v>
      </c>
      <c r="BU2439" s="1" t="s">
        <v>7</v>
      </c>
      <c r="BV2439" s="1" t="s">
        <v>146</v>
      </c>
      <c r="BW2439">
        <v>129.91999999999999</v>
      </c>
      <c r="BX2439" s="1" t="s">
        <v>31</v>
      </c>
      <c r="BY2439">
        <v>6200</v>
      </c>
      <c r="BZ2439">
        <v>805503.99999999988</v>
      </c>
      <c r="CA2439">
        <v>0.25</v>
      </c>
      <c r="CB2439">
        <v>4650</v>
      </c>
      <c r="CC2439">
        <v>604128</v>
      </c>
      <c r="CD2439">
        <v>0.1</v>
      </c>
      <c r="CE2439">
        <v>60412.800000000003</v>
      </c>
      <c r="CF2439">
        <v>0.1</v>
      </c>
      <c r="CG2439">
        <v>6041.2800000000007</v>
      </c>
      <c r="CH2439">
        <v>54371.520000000004</v>
      </c>
      <c r="CI2439">
        <v>543715.19999999995</v>
      </c>
      <c r="CJ2439">
        <v>598086.72</v>
      </c>
      <c r="CK2439">
        <v>4603.5</v>
      </c>
    </row>
    <row r="2440" spans="62:89" x14ac:dyDescent="0.25">
      <c r="BJ2440" s="1" t="s">
        <v>5001</v>
      </c>
      <c r="BK2440" s="1" t="s">
        <v>5002</v>
      </c>
      <c r="BL2440" s="1" t="str">
        <f>VLOOKUP(BK2440,INVENTARIOHABITTA[#All],8,FALSE)</f>
        <v>ESTANDAR AAA</v>
      </c>
      <c r="BO2440" s="1" t="s">
        <v>5840</v>
      </c>
      <c r="BP2440" s="1" t="s">
        <v>9990</v>
      </c>
      <c r="BQ2440" s="1" t="s">
        <v>7638</v>
      </c>
      <c r="BR2440" s="1" t="s">
        <v>9989</v>
      </c>
      <c r="BS2440" s="1" t="s">
        <v>31</v>
      </c>
      <c r="BT2440" t="s">
        <v>8609</v>
      </c>
      <c r="BU2440" s="1" t="s">
        <v>7</v>
      </c>
      <c r="BV2440" s="1" t="s">
        <v>146</v>
      </c>
      <c r="BW2440">
        <v>129.6</v>
      </c>
      <c r="BX2440" s="1" t="s">
        <v>31</v>
      </c>
      <c r="BY2440">
        <v>4603.5</v>
      </c>
      <c r="BZ2440">
        <v>596613.6</v>
      </c>
      <c r="CA2440">
        <v>0</v>
      </c>
      <c r="CB2440">
        <v>4603.5</v>
      </c>
      <c r="CC2440">
        <v>596613.6</v>
      </c>
      <c r="CD2440">
        <v>0.18227797690163283</v>
      </c>
      <c r="CE2440">
        <v>108749.52</v>
      </c>
      <c r="CF2440">
        <v>0</v>
      </c>
      <c r="CG2440">
        <v>0</v>
      </c>
      <c r="CH2440">
        <v>108749.52</v>
      </c>
      <c r="CI2440">
        <v>487864.07999999996</v>
      </c>
      <c r="CJ2440">
        <v>596613.6</v>
      </c>
      <c r="CK2440">
        <v>4603.5</v>
      </c>
    </row>
    <row r="2441" spans="62:89" x14ac:dyDescent="0.25">
      <c r="BJ2441" s="1" t="s">
        <v>5003</v>
      </c>
      <c r="BK2441" s="1" t="s">
        <v>5004</v>
      </c>
      <c r="BL2441" s="1" t="str">
        <f>VLOOKUP(BK2441,INVENTARIOHABITTA[#All],8,FALSE)</f>
        <v>PREMIUM AAA</v>
      </c>
      <c r="BO2441" s="1" t="s">
        <v>5842</v>
      </c>
      <c r="BP2441" s="1" t="s">
        <v>9991</v>
      </c>
      <c r="BQ2441" s="1" t="s">
        <v>7638</v>
      </c>
      <c r="BR2441" s="1" t="s">
        <v>9989</v>
      </c>
      <c r="BS2441" s="1" t="s">
        <v>31</v>
      </c>
      <c r="BT2441">
        <v>2</v>
      </c>
      <c r="BU2441" s="1" t="s">
        <v>7</v>
      </c>
      <c r="BV2441" s="1" t="s">
        <v>1961</v>
      </c>
      <c r="BW2441">
        <v>129.91999999999999</v>
      </c>
      <c r="BX2441" s="1" t="s">
        <v>31</v>
      </c>
      <c r="BY2441">
        <v>5770.3</v>
      </c>
      <c r="BZ2441">
        <v>749677.37599999993</v>
      </c>
      <c r="CA2441">
        <v>0.25</v>
      </c>
      <c r="CB2441">
        <v>4327.7250000000004</v>
      </c>
      <c r="CC2441">
        <v>562258.03200000001</v>
      </c>
      <c r="CD2441">
        <v>0.1</v>
      </c>
      <c r="CE2441">
        <v>56225.803200000002</v>
      </c>
      <c r="CF2441">
        <v>0.10000000000000002</v>
      </c>
      <c r="CG2441">
        <v>5622.5803200000009</v>
      </c>
      <c r="CH2441">
        <v>50603.222880000001</v>
      </c>
      <c r="CI2441">
        <v>506032.22879999998</v>
      </c>
      <c r="CJ2441">
        <v>556635.45167999994</v>
      </c>
      <c r="CK2441">
        <v>4284.4477500000003</v>
      </c>
    </row>
    <row r="2442" spans="62:89" x14ac:dyDescent="0.25">
      <c r="BJ2442" s="1" t="s">
        <v>5005</v>
      </c>
      <c r="BK2442" s="1" t="s">
        <v>5006</v>
      </c>
      <c r="BL2442" s="1" t="str">
        <f>VLOOKUP(BK2442,INVENTARIOHABITTA[#All],8,FALSE)</f>
        <v>ESTANDAR AAA</v>
      </c>
      <c r="BO2442" s="1" t="s">
        <v>5844</v>
      </c>
      <c r="BP2442" s="1" t="s">
        <v>9992</v>
      </c>
      <c r="BQ2442" s="1" t="s">
        <v>7638</v>
      </c>
      <c r="BR2442" s="1" t="s">
        <v>9989</v>
      </c>
      <c r="BS2442" s="1" t="s">
        <v>31</v>
      </c>
      <c r="BT2442">
        <v>3</v>
      </c>
      <c r="BU2442" s="1" t="s">
        <v>7</v>
      </c>
      <c r="BV2442" s="1" t="s">
        <v>1961</v>
      </c>
      <c r="BW2442">
        <v>129.91999999999999</v>
      </c>
      <c r="BX2442" s="1" t="s">
        <v>31</v>
      </c>
      <c r="BY2442">
        <v>5770.3</v>
      </c>
      <c r="BZ2442">
        <v>749677.37599999993</v>
      </c>
      <c r="CA2442">
        <v>0.25</v>
      </c>
      <c r="CB2442">
        <v>4327.7250000000004</v>
      </c>
      <c r="CC2442">
        <v>562258.03200000001</v>
      </c>
      <c r="CD2442">
        <v>0.1</v>
      </c>
      <c r="CE2442">
        <v>56225.803200000002</v>
      </c>
      <c r="CF2442">
        <v>0.10000000000000002</v>
      </c>
      <c r="CG2442">
        <v>5622.5803200000009</v>
      </c>
      <c r="CH2442">
        <v>50603.222880000001</v>
      </c>
      <c r="CI2442">
        <v>506032.22879999998</v>
      </c>
      <c r="CJ2442">
        <v>556635.45167999994</v>
      </c>
      <c r="CK2442">
        <v>4284.4477500000003</v>
      </c>
    </row>
    <row r="2443" spans="62:89" x14ac:dyDescent="0.25">
      <c r="BJ2443" s="1" t="s">
        <v>5007</v>
      </c>
      <c r="BK2443" s="1" t="s">
        <v>5008</v>
      </c>
      <c r="BL2443" s="1" t="str">
        <f>VLOOKUP(BK2443,INVENTARIOHABITTA[#All],8,FALSE)</f>
        <v>PREMIUM AAA</v>
      </c>
      <c r="BO2443" s="1" t="s">
        <v>5846</v>
      </c>
      <c r="BP2443" s="1" t="s">
        <v>9993</v>
      </c>
      <c r="BQ2443" s="1" t="s">
        <v>7638</v>
      </c>
      <c r="BR2443" s="1" t="s">
        <v>9989</v>
      </c>
      <c r="BS2443" s="1" t="s">
        <v>31</v>
      </c>
      <c r="BT2443">
        <v>4</v>
      </c>
      <c r="BU2443" s="1" t="s">
        <v>7</v>
      </c>
      <c r="BV2443" s="1" t="s">
        <v>1961</v>
      </c>
      <c r="BW2443">
        <v>129.91999999999999</v>
      </c>
      <c r="BX2443" s="1" t="s">
        <v>31</v>
      </c>
      <c r="BY2443">
        <v>5770.3</v>
      </c>
      <c r="BZ2443">
        <v>749677.37599999993</v>
      </c>
      <c r="CA2443">
        <v>0.25</v>
      </c>
      <c r="CB2443">
        <v>4327.7250000000004</v>
      </c>
      <c r="CC2443">
        <v>562258.03200000001</v>
      </c>
      <c r="CD2443">
        <v>0.1</v>
      </c>
      <c r="CE2443">
        <v>56225.803200000002</v>
      </c>
      <c r="CF2443">
        <v>0.10000000000000002</v>
      </c>
      <c r="CG2443">
        <v>5622.5803200000009</v>
      </c>
      <c r="CH2443">
        <v>50603.222880000001</v>
      </c>
      <c r="CI2443">
        <v>506032.22879999998</v>
      </c>
      <c r="CJ2443">
        <v>556635.45167999994</v>
      </c>
      <c r="CK2443">
        <v>4284.4477500000003</v>
      </c>
    </row>
    <row r="2444" spans="62:89" x14ac:dyDescent="0.25">
      <c r="BJ2444" s="1" t="s">
        <v>5009</v>
      </c>
      <c r="BK2444" s="1" t="s">
        <v>5010</v>
      </c>
      <c r="BL2444" s="1" t="str">
        <f>VLOOKUP(BK2444,INVENTARIOHABITTA[#All],8,FALSE)</f>
        <v>PREMIUM AAA</v>
      </c>
      <c r="BO2444" s="1" t="s">
        <v>5848</v>
      </c>
      <c r="BP2444" s="1" t="s">
        <v>9994</v>
      </c>
      <c r="BQ2444" s="1" t="s">
        <v>7638</v>
      </c>
      <c r="BR2444" s="1" t="s">
        <v>9989</v>
      </c>
      <c r="BS2444" s="1" t="s">
        <v>31</v>
      </c>
      <c r="BT2444">
        <v>5</v>
      </c>
      <c r="BU2444" s="1" t="s">
        <v>7</v>
      </c>
      <c r="BV2444" s="1" t="s">
        <v>1961</v>
      </c>
      <c r="BW2444">
        <v>129.53</v>
      </c>
      <c r="BX2444" s="1" t="s">
        <v>31</v>
      </c>
      <c r="BY2444">
        <v>5770.3</v>
      </c>
      <c r="BZ2444">
        <v>747426.95900000003</v>
      </c>
      <c r="CA2444">
        <v>0.25</v>
      </c>
      <c r="CB2444">
        <v>4327.7250000000004</v>
      </c>
      <c r="CC2444">
        <v>560570.21925000008</v>
      </c>
      <c r="CD2444">
        <v>0.1</v>
      </c>
      <c r="CE2444">
        <v>56057.021925000008</v>
      </c>
      <c r="CF2444">
        <v>0.1</v>
      </c>
      <c r="CG2444">
        <v>5605.7021925000008</v>
      </c>
      <c r="CH2444">
        <v>50451.319732500007</v>
      </c>
      <c r="CI2444">
        <v>504513.19732500007</v>
      </c>
      <c r="CJ2444">
        <v>554964.51705750008</v>
      </c>
      <c r="CK2444">
        <v>4284.4477500000003</v>
      </c>
    </row>
    <row r="2445" spans="62:89" x14ac:dyDescent="0.25">
      <c r="BJ2445" s="1" t="s">
        <v>5011</v>
      </c>
      <c r="BK2445" s="1" t="s">
        <v>5012</v>
      </c>
      <c r="BL2445" s="1" t="str">
        <f>VLOOKUP(BK2445,INVENTARIOHABITTA[#All],8,FALSE)</f>
        <v>ESTANDAR AAA</v>
      </c>
      <c r="BO2445" s="1" t="s">
        <v>5850</v>
      </c>
      <c r="BP2445" s="1" t="s">
        <v>9995</v>
      </c>
      <c r="BQ2445" s="1" t="s">
        <v>7638</v>
      </c>
      <c r="BR2445" s="1" t="s">
        <v>9989</v>
      </c>
      <c r="BS2445" s="1" t="s">
        <v>31</v>
      </c>
      <c r="BT2445">
        <v>6</v>
      </c>
      <c r="BU2445" s="1" t="s">
        <v>7</v>
      </c>
      <c r="BV2445" s="1" t="s">
        <v>146</v>
      </c>
      <c r="BW2445">
        <v>155.47</v>
      </c>
      <c r="BX2445" s="1" t="s">
        <v>31</v>
      </c>
      <c r="BY2445">
        <v>6200</v>
      </c>
      <c r="BZ2445">
        <v>963914</v>
      </c>
      <c r="CA2445">
        <v>0.25</v>
      </c>
      <c r="CB2445">
        <v>4650</v>
      </c>
      <c r="CC2445">
        <v>722935.5</v>
      </c>
      <c r="CD2445">
        <v>0.1</v>
      </c>
      <c r="CE2445">
        <v>72293.55</v>
      </c>
      <c r="CF2445">
        <v>0.1</v>
      </c>
      <c r="CG2445">
        <v>7229.3550000000005</v>
      </c>
      <c r="CH2445">
        <v>65064.195</v>
      </c>
      <c r="CI2445">
        <v>650641.94999999995</v>
      </c>
      <c r="CJ2445">
        <v>715706.1449999999</v>
      </c>
      <c r="CK2445">
        <v>4603.4999999999991</v>
      </c>
    </row>
    <row r="2446" spans="62:89" x14ac:dyDescent="0.25">
      <c r="BJ2446" s="1" t="s">
        <v>5013</v>
      </c>
      <c r="BK2446" s="1" t="s">
        <v>5014</v>
      </c>
      <c r="BL2446" s="1" t="str">
        <f>VLOOKUP(BK2446,INVENTARIOHABITTA[#All],8,FALSE)</f>
        <v>PREMIUM AAA</v>
      </c>
      <c r="BO2446" s="1" t="s">
        <v>5852</v>
      </c>
      <c r="BP2446" s="1" t="s">
        <v>9996</v>
      </c>
      <c r="BQ2446" s="1" t="s">
        <v>7638</v>
      </c>
      <c r="BR2446" s="1" t="s">
        <v>9989</v>
      </c>
      <c r="BS2446" s="1" t="s">
        <v>31</v>
      </c>
      <c r="BT2446">
        <v>7</v>
      </c>
      <c r="BU2446" s="1" t="s">
        <v>7</v>
      </c>
      <c r="BV2446" s="1" t="s">
        <v>146</v>
      </c>
      <c r="BW2446">
        <v>163.02000000000001</v>
      </c>
      <c r="BX2446" s="1" t="s">
        <v>31</v>
      </c>
      <c r="BY2446">
        <v>6200</v>
      </c>
      <c r="BZ2446">
        <v>1010724.0000000001</v>
      </c>
      <c r="CA2446">
        <v>0.25</v>
      </c>
      <c r="CB2446">
        <v>4650</v>
      </c>
      <c r="CC2446">
        <v>758043</v>
      </c>
      <c r="CD2446">
        <v>0.1</v>
      </c>
      <c r="CE2446">
        <v>75804.3</v>
      </c>
      <c r="CF2446">
        <v>0.1</v>
      </c>
      <c r="CG2446">
        <v>7580.43</v>
      </c>
      <c r="CH2446">
        <v>68223.87</v>
      </c>
      <c r="CI2446">
        <v>682238.7</v>
      </c>
      <c r="CJ2446">
        <v>750462.57</v>
      </c>
      <c r="CK2446">
        <v>4603.4999999999991</v>
      </c>
    </row>
    <row r="2447" spans="62:89" x14ac:dyDescent="0.25">
      <c r="BJ2447" s="1" t="s">
        <v>5015</v>
      </c>
      <c r="BK2447" s="1" t="s">
        <v>5016</v>
      </c>
      <c r="BL2447" s="1" t="str">
        <f>VLOOKUP(BK2447,INVENTARIOHABITTA[#All],8,FALSE)</f>
        <v>ESTANDAR AAA</v>
      </c>
      <c r="BO2447" s="1" t="s">
        <v>5854</v>
      </c>
      <c r="BP2447" s="1" t="s">
        <v>9997</v>
      </c>
      <c r="BQ2447" s="1" t="s">
        <v>7638</v>
      </c>
      <c r="BR2447" s="1" t="s">
        <v>9989</v>
      </c>
      <c r="BS2447" s="1" t="s">
        <v>31</v>
      </c>
      <c r="BT2447">
        <v>8</v>
      </c>
      <c r="BU2447" s="1" t="s">
        <v>7</v>
      </c>
      <c r="BV2447" s="1" t="s">
        <v>1961</v>
      </c>
      <c r="BW2447">
        <v>144</v>
      </c>
      <c r="BX2447" s="1" t="s">
        <v>31</v>
      </c>
      <c r="BY2447">
        <v>5770.3</v>
      </c>
      <c r="BZ2447">
        <v>830923.20000000007</v>
      </c>
      <c r="CA2447">
        <v>0.25</v>
      </c>
      <c r="CB2447">
        <v>4327.7250000000004</v>
      </c>
      <c r="CC2447">
        <v>623192.4</v>
      </c>
      <c r="CD2447">
        <v>0.1</v>
      </c>
      <c r="CE2447">
        <v>62319.240000000005</v>
      </c>
      <c r="CF2447">
        <v>0</v>
      </c>
      <c r="CG2447">
        <v>0</v>
      </c>
      <c r="CH2447">
        <v>62319.240000000005</v>
      </c>
      <c r="CI2447">
        <v>560873.16</v>
      </c>
      <c r="CJ2447">
        <v>623192.4</v>
      </c>
      <c r="CK2447">
        <v>4327.7250000000004</v>
      </c>
    </row>
    <row r="2448" spans="62:89" x14ac:dyDescent="0.25">
      <c r="BJ2448" s="1" t="s">
        <v>5017</v>
      </c>
      <c r="BK2448" s="1" t="s">
        <v>5018</v>
      </c>
      <c r="BL2448" s="1" t="str">
        <f>VLOOKUP(BK2448,INVENTARIOHABITTA[#All],8,FALSE)</f>
        <v>ESTANDAR AAA</v>
      </c>
      <c r="BO2448" s="1" t="s">
        <v>5856</v>
      </c>
      <c r="BP2448" s="1" t="s">
        <v>9998</v>
      </c>
      <c r="BQ2448" s="1" t="s">
        <v>7638</v>
      </c>
      <c r="BR2448" s="1" t="s">
        <v>9989</v>
      </c>
      <c r="BS2448" s="1" t="s">
        <v>31</v>
      </c>
      <c r="BT2448">
        <v>9</v>
      </c>
      <c r="BU2448" s="1" t="s">
        <v>7</v>
      </c>
      <c r="BV2448" s="1" t="s">
        <v>1961</v>
      </c>
      <c r="BW2448">
        <v>144</v>
      </c>
      <c r="BX2448" s="1" t="s">
        <v>31</v>
      </c>
      <c r="BY2448">
        <v>5770.3</v>
      </c>
      <c r="BZ2448">
        <v>830923.20000000007</v>
      </c>
      <c r="CA2448">
        <v>0.28000000000000003</v>
      </c>
      <c r="CB2448">
        <v>4154.616</v>
      </c>
      <c r="CC2448">
        <v>598264.70400000003</v>
      </c>
      <c r="CD2448">
        <v>0.1</v>
      </c>
      <c r="CE2448">
        <v>59826.470400000006</v>
      </c>
      <c r="CF2448">
        <v>0.1</v>
      </c>
      <c r="CG2448">
        <v>5982.6470400000007</v>
      </c>
      <c r="CH2448">
        <v>53843.823360000002</v>
      </c>
      <c r="CI2448">
        <v>538438.23360000004</v>
      </c>
      <c r="CJ2448">
        <v>592282.05696000007</v>
      </c>
      <c r="CK2448">
        <v>4113.0698400000001</v>
      </c>
    </row>
    <row r="2449" spans="62:89" x14ac:dyDescent="0.25">
      <c r="BJ2449" s="1" t="s">
        <v>5019</v>
      </c>
      <c r="BK2449" s="1" t="s">
        <v>5020</v>
      </c>
      <c r="BL2449" s="1" t="str">
        <f>VLOOKUP(BK2449,INVENTARIOHABITTA[#All],8,FALSE)</f>
        <v>ESTANDAR AAA</v>
      </c>
      <c r="BO2449" s="1" t="s">
        <v>5858</v>
      </c>
      <c r="BP2449" s="1" t="s">
        <v>9999</v>
      </c>
      <c r="BQ2449" s="1" t="s">
        <v>7638</v>
      </c>
      <c r="BR2449" s="1" t="s">
        <v>9989</v>
      </c>
      <c r="BS2449" s="1" t="s">
        <v>31</v>
      </c>
      <c r="BT2449">
        <v>10</v>
      </c>
      <c r="BU2449" s="1" t="s">
        <v>7</v>
      </c>
      <c r="BV2449" s="1" t="s">
        <v>1961</v>
      </c>
      <c r="BW2449">
        <v>144</v>
      </c>
      <c r="BX2449" s="1" t="s">
        <v>31</v>
      </c>
      <c r="BY2449">
        <v>5770.3</v>
      </c>
      <c r="BZ2449">
        <v>830923.20000000007</v>
      </c>
      <c r="CA2449">
        <v>0.23</v>
      </c>
      <c r="CB2449">
        <v>4443.1310000000003</v>
      </c>
      <c r="CC2449">
        <v>639810.86400000006</v>
      </c>
      <c r="CD2449">
        <v>0.1</v>
      </c>
      <c r="CE2449">
        <v>63981.086400000007</v>
      </c>
      <c r="CF2449">
        <v>0.1</v>
      </c>
      <c r="CG2449">
        <v>6398.1086400000013</v>
      </c>
      <c r="CH2449">
        <v>57582.977760000009</v>
      </c>
      <c r="CI2449">
        <v>575829.77760000003</v>
      </c>
      <c r="CJ2449">
        <v>633412.75536000007</v>
      </c>
      <c r="CK2449">
        <v>4398.6996900000004</v>
      </c>
    </row>
    <row r="2450" spans="62:89" x14ac:dyDescent="0.25">
      <c r="BJ2450" s="1" t="s">
        <v>5021</v>
      </c>
      <c r="BK2450" s="1" t="s">
        <v>5022</v>
      </c>
      <c r="BL2450" s="1" t="str">
        <f>VLOOKUP(BK2450,INVENTARIOHABITTA[#All],8,FALSE)</f>
        <v>PREMIUM AAA</v>
      </c>
      <c r="BO2450" s="1" t="s">
        <v>5860</v>
      </c>
      <c r="BP2450" s="1" t="s">
        <v>10000</v>
      </c>
      <c r="BQ2450" s="1" t="s">
        <v>7638</v>
      </c>
      <c r="BR2450" s="1" t="s">
        <v>9989</v>
      </c>
      <c r="BS2450" s="1" t="s">
        <v>31</v>
      </c>
      <c r="BT2450">
        <v>11</v>
      </c>
      <c r="BU2450" s="1" t="s">
        <v>7</v>
      </c>
      <c r="BV2450" s="1" t="s">
        <v>1961</v>
      </c>
      <c r="BW2450">
        <v>144</v>
      </c>
      <c r="BX2450" s="1" t="s">
        <v>31</v>
      </c>
      <c r="BY2450">
        <v>5770.3</v>
      </c>
      <c r="BZ2450">
        <v>830923.20000000007</v>
      </c>
      <c r="CA2450">
        <v>0.2</v>
      </c>
      <c r="CB2450">
        <v>4616.24</v>
      </c>
      <c r="CC2450">
        <v>664738.55999999994</v>
      </c>
      <c r="CD2450">
        <v>0.1</v>
      </c>
      <c r="CE2450">
        <v>66473.856</v>
      </c>
      <c r="CF2450">
        <v>0.1</v>
      </c>
      <c r="CG2450">
        <v>6647.3856000000005</v>
      </c>
      <c r="CH2450">
        <v>59826.470399999998</v>
      </c>
      <c r="CI2450">
        <v>598264.70399999991</v>
      </c>
      <c r="CJ2450">
        <v>658091.1743999999</v>
      </c>
      <c r="CK2450">
        <v>4570.0775999999996</v>
      </c>
    </row>
    <row r="2451" spans="62:89" x14ac:dyDescent="0.25">
      <c r="BJ2451" s="1" t="s">
        <v>5023</v>
      </c>
      <c r="BK2451" s="1" t="s">
        <v>5024</v>
      </c>
      <c r="BL2451" s="1" t="str">
        <f>VLOOKUP(BK2451,INVENTARIOHABITTA[#All],8,FALSE)</f>
        <v>PREMIUM AAA</v>
      </c>
      <c r="BO2451" s="1" t="s">
        <v>5862</v>
      </c>
      <c r="BP2451" s="1" t="s">
        <v>10001</v>
      </c>
      <c r="BQ2451" s="1" t="s">
        <v>7638</v>
      </c>
      <c r="BR2451" s="1" t="s">
        <v>9989</v>
      </c>
      <c r="BS2451" s="1" t="s">
        <v>31</v>
      </c>
      <c r="BT2451">
        <v>12</v>
      </c>
      <c r="BU2451" s="1" t="s">
        <v>7</v>
      </c>
      <c r="BV2451" s="1" t="s">
        <v>1961</v>
      </c>
      <c r="BW2451">
        <v>144</v>
      </c>
      <c r="BX2451" s="1" t="s">
        <v>31</v>
      </c>
      <c r="BY2451">
        <v>5770.3</v>
      </c>
      <c r="BZ2451">
        <v>830923.20000000007</v>
      </c>
      <c r="CA2451">
        <v>0.2</v>
      </c>
      <c r="CB2451">
        <v>4616.24</v>
      </c>
      <c r="CC2451">
        <v>664738.55999999994</v>
      </c>
      <c r="CD2451">
        <v>0.1</v>
      </c>
      <c r="CE2451">
        <v>66473.856</v>
      </c>
      <c r="CF2451">
        <v>0.1</v>
      </c>
      <c r="CG2451">
        <v>6647.3856000000005</v>
      </c>
      <c r="CH2451">
        <v>59826.470399999998</v>
      </c>
      <c r="CI2451">
        <v>598264.70399999991</v>
      </c>
      <c r="CJ2451">
        <v>658091.1743999999</v>
      </c>
      <c r="CK2451">
        <v>4570.0775999999996</v>
      </c>
    </row>
    <row r="2452" spans="62:89" x14ac:dyDescent="0.25">
      <c r="BJ2452" s="1" t="s">
        <v>5025</v>
      </c>
      <c r="BK2452" s="1" t="s">
        <v>5026</v>
      </c>
      <c r="BL2452" s="1" t="str">
        <f>VLOOKUP(BK2452,INVENTARIOHABITTA[#All],8,FALSE)</f>
        <v>ESTANDAR AAA</v>
      </c>
      <c r="BO2452" s="1" t="s">
        <v>5864</v>
      </c>
      <c r="BP2452" s="1" t="s">
        <v>10002</v>
      </c>
      <c r="BQ2452" s="1" t="s">
        <v>7638</v>
      </c>
      <c r="BR2452" s="1" t="s">
        <v>9989</v>
      </c>
      <c r="BS2452" s="1" t="s">
        <v>31</v>
      </c>
      <c r="BT2452">
        <v>13</v>
      </c>
      <c r="BU2452" s="1" t="s">
        <v>7</v>
      </c>
      <c r="BV2452" s="1" t="s">
        <v>1961</v>
      </c>
      <c r="BW2452">
        <v>128</v>
      </c>
      <c r="BX2452" s="1" t="s">
        <v>31</v>
      </c>
      <c r="BY2452">
        <v>5770.3</v>
      </c>
      <c r="BZ2452">
        <v>738598.40000000002</v>
      </c>
      <c r="CA2452">
        <v>0.28000000000000003</v>
      </c>
      <c r="CB2452">
        <v>4154.616</v>
      </c>
      <c r="CC2452">
        <v>531790.848</v>
      </c>
      <c r="CD2452">
        <v>0.1</v>
      </c>
      <c r="CE2452">
        <v>53179.084800000004</v>
      </c>
      <c r="CF2452">
        <v>0.1</v>
      </c>
      <c r="CG2452">
        <v>5317.908480000001</v>
      </c>
      <c r="CH2452">
        <v>47861.176320000006</v>
      </c>
      <c r="CI2452">
        <v>478611.76319999999</v>
      </c>
      <c r="CJ2452">
        <v>526472.93952000001</v>
      </c>
      <c r="CK2452">
        <v>4113.0698400000001</v>
      </c>
    </row>
    <row r="2453" spans="62:89" x14ac:dyDescent="0.25">
      <c r="BJ2453" s="1" t="s">
        <v>5027</v>
      </c>
      <c r="BK2453" s="1" t="s">
        <v>5028</v>
      </c>
      <c r="BL2453" s="1" t="str">
        <f>VLOOKUP(BK2453,INVENTARIOHABITTA[#All],8,FALSE)</f>
        <v>ESTANDAR AAA</v>
      </c>
      <c r="BO2453" s="1" t="s">
        <v>5866</v>
      </c>
      <c r="BP2453" s="1" t="s">
        <v>10003</v>
      </c>
      <c r="BQ2453" s="1" t="s">
        <v>7638</v>
      </c>
      <c r="BR2453" s="1" t="s">
        <v>9989</v>
      </c>
      <c r="BS2453" s="1" t="s">
        <v>31</v>
      </c>
      <c r="BT2453">
        <v>14</v>
      </c>
      <c r="BU2453" s="1" t="s">
        <v>7</v>
      </c>
      <c r="BV2453" s="1" t="s">
        <v>1961</v>
      </c>
      <c r="BW2453">
        <v>128</v>
      </c>
      <c r="BX2453" s="1" t="s">
        <v>31</v>
      </c>
      <c r="BY2453">
        <v>5770.3</v>
      </c>
      <c r="BZ2453">
        <v>738598.40000000002</v>
      </c>
      <c r="CA2453">
        <v>0.25</v>
      </c>
      <c r="CB2453">
        <v>4327.7250000000004</v>
      </c>
      <c r="CC2453">
        <v>553948.80000000005</v>
      </c>
      <c r="CD2453">
        <v>0.1</v>
      </c>
      <c r="CE2453">
        <v>55394.880000000005</v>
      </c>
      <c r="CF2453">
        <v>0.1</v>
      </c>
      <c r="CG2453">
        <v>5539.4880000000012</v>
      </c>
      <c r="CH2453">
        <v>49855.392000000007</v>
      </c>
      <c r="CI2453">
        <v>498553.92000000004</v>
      </c>
      <c r="CJ2453">
        <v>548409.31200000003</v>
      </c>
      <c r="CK2453">
        <v>4284.4477500000003</v>
      </c>
    </row>
    <row r="2454" spans="62:89" x14ac:dyDescent="0.25">
      <c r="BJ2454" s="1" t="s">
        <v>5029</v>
      </c>
      <c r="BK2454" s="1" t="s">
        <v>5030</v>
      </c>
      <c r="BL2454" s="1" t="str">
        <f>VLOOKUP(BK2454,INVENTARIOHABITTA[#All],8,FALSE)</f>
        <v>ESTANDAR AAA</v>
      </c>
      <c r="BO2454" s="1" t="s">
        <v>5868</v>
      </c>
      <c r="BP2454" s="1" t="s">
        <v>10004</v>
      </c>
      <c r="BQ2454" s="1" t="s">
        <v>7638</v>
      </c>
      <c r="BR2454" s="1" t="s">
        <v>9989</v>
      </c>
      <c r="BS2454" s="1" t="s">
        <v>31</v>
      </c>
      <c r="BT2454">
        <v>15</v>
      </c>
      <c r="BU2454" s="1" t="s">
        <v>7</v>
      </c>
      <c r="BV2454" s="1" t="s">
        <v>1961</v>
      </c>
      <c r="BW2454">
        <v>128</v>
      </c>
      <c r="BX2454" s="1" t="s">
        <v>31</v>
      </c>
      <c r="BY2454">
        <v>5770.3</v>
      </c>
      <c r="BZ2454">
        <v>738598.40000000002</v>
      </c>
      <c r="CA2454">
        <v>0.27</v>
      </c>
      <c r="CB2454">
        <v>4212.3189999999995</v>
      </c>
      <c r="CC2454">
        <v>539176.83199999994</v>
      </c>
      <c r="CD2454">
        <v>0.1</v>
      </c>
      <c r="CE2454">
        <v>53917.683199999999</v>
      </c>
      <c r="CF2454">
        <v>0.1</v>
      </c>
      <c r="CG2454">
        <v>5391.7683200000001</v>
      </c>
      <c r="CH2454">
        <v>48525.914879999997</v>
      </c>
      <c r="CI2454">
        <v>485259.14879999997</v>
      </c>
      <c r="CJ2454">
        <v>533785.0636799999</v>
      </c>
      <c r="CK2454">
        <v>4170.1958099999993</v>
      </c>
    </row>
    <row r="2455" spans="62:89" x14ac:dyDescent="0.25">
      <c r="BJ2455" s="1" t="s">
        <v>5031</v>
      </c>
      <c r="BK2455" s="1" t="s">
        <v>5032</v>
      </c>
      <c r="BL2455" s="1" t="str">
        <f>VLOOKUP(BK2455,INVENTARIOHABITTA[#All],8,FALSE)</f>
        <v>PREMIUM AAA</v>
      </c>
      <c r="BO2455" s="1" t="s">
        <v>5870</v>
      </c>
      <c r="BP2455" s="1" t="s">
        <v>10005</v>
      </c>
      <c r="BQ2455" s="1" t="s">
        <v>7638</v>
      </c>
      <c r="BR2455" s="1" t="s">
        <v>9989</v>
      </c>
      <c r="BS2455" s="1" t="s">
        <v>31</v>
      </c>
      <c r="BT2455">
        <v>16</v>
      </c>
      <c r="BU2455" s="1" t="s">
        <v>7</v>
      </c>
      <c r="BV2455" s="1" t="s">
        <v>1961</v>
      </c>
      <c r="BW2455">
        <v>128</v>
      </c>
      <c r="BX2455" s="1" t="s">
        <v>31</v>
      </c>
      <c r="BY2455">
        <v>5770.3</v>
      </c>
      <c r="BZ2455">
        <v>738598.40000000002</v>
      </c>
      <c r="CA2455">
        <v>0.25</v>
      </c>
      <c r="CB2455">
        <v>4327.7250000000004</v>
      </c>
      <c r="CC2455">
        <v>553948.80000000005</v>
      </c>
      <c r="CD2455">
        <v>0.1</v>
      </c>
      <c r="CE2455">
        <v>55394.880000000005</v>
      </c>
      <c r="CF2455">
        <v>0.10000000000000002</v>
      </c>
      <c r="CG2455">
        <v>5539.4880000000012</v>
      </c>
      <c r="CH2455">
        <v>49855.392000000007</v>
      </c>
      <c r="CI2455">
        <v>498553.92000000004</v>
      </c>
      <c r="CJ2455">
        <v>548409.31200000003</v>
      </c>
      <c r="CK2455">
        <v>4284.4477500000003</v>
      </c>
    </row>
    <row r="2456" spans="62:89" x14ac:dyDescent="0.25">
      <c r="BJ2456" s="1" t="s">
        <v>5033</v>
      </c>
      <c r="BK2456" s="1" t="s">
        <v>5034</v>
      </c>
      <c r="BL2456" s="1" t="str">
        <f>VLOOKUP(BK2456,INVENTARIOHABITTA[#All],8,FALSE)</f>
        <v>ESTANDAR AAA</v>
      </c>
      <c r="BO2456" s="1" t="s">
        <v>5872</v>
      </c>
      <c r="BP2456" s="1" t="s">
        <v>10006</v>
      </c>
      <c r="BQ2456" s="1" t="s">
        <v>7638</v>
      </c>
      <c r="BR2456" s="1" t="s">
        <v>9989</v>
      </c>
      <c r="BS2456" s="1" t="s">
        <v>31</v>
      </c>
      <c r="BT2456">
        <v>17</v>
      </c>
      <c r="BU2456" s="1" t="s">
        <v>7</v>
      </c>
      <c r="BV2456" s="1" t="s">
        <v>1961</v>
      </c>
      <c r="BW2456">
        <v>128</v>
      </c>
      <c r="BX2456" s="1" t="s">
        <v>31</v>
      </c>
      <c r="BY2456">
        <v>5770.3</v>
      </c>
      <c r="BZ2456">
        <v>738598.40000000002</v>
      </c>
      <c r="CA2456">
        <v>0.25</v>
      </c>
      <c r="CB2456">
        <v>4327.7250000000004</v>
      </c>
      <c r="CC2456">
        <v>553948.80000000005</v>
      </c>
      <c r="CD2456">
        <v>0.1</v>
      </c>
      <c r="CE2456">
        <v>55394.880000000005</v>
      </c>
      <c r="CF2456">
        <v>0.10000000000000002</v>
      </c>
      <c r="CG2456">
        <v>5539.4880000000012</v>
      </c>
      <c r="CH2456">
        <v>49855.392000000007</v>
      </c>
      <c r="CI2456">
        <v>498553.92000000004</v>
      </c>
      <c r="CJ2456">
        <v>548409.31200000003</v>
      </c>
      <c r="CK2456">
        <v>4284.4477500000003</v>
      </c>
    </row>
    <row r="2457" spans="62:89" x14ac:dyDescent="0.25">
      <c r="BJ2457" s="1" t="s">
        <v>5035</v>
      </c>
      <c r="BK2457" s="1" t="s">
        <v>5036</v>
      </c>
      <c r="BL2457" s="1" t="str">
        <f>VLOOKUP(BK2457,INVENTARIOHABITTA[#All],8,FALSE)</f>
        <v>ESTANDAR AAA</v>
      </c>
      <c r="BO2457" s="1" t="s">
        <v>5874</v>
      </c>
      <c r="BP2457" s="1" t="s">
        <v>10007</v>
      </c>
      <c r="BQ2457" s="1" t="s">
        <v>7638</v>
      </c>
      <c r="BR2457" s="1" t="s">
        <v>9989</v>
      </c>
      <c r="BS2457" s="1" t="s">
        <v>31</v>
      </c>
      <c r="BT2457">
        <v>18</v>
      </c>
      <c r="BU2457" s="1" t="s">
        <v>7</v>
      </c>
      <c r="BV2457" s="1" t="s">
        <v>1961</v>
      </c>
      <c r="BW2457">
        <v>128</v>
      </c>
      <c r="BX2457" s="1" t="s">
        <v>31</v>
      </c>
      <c r="BY2457">
        <v>5770.3</v>
      </c>
      <c r="BZ2457">
        <v>738598.40000000002</v>
      </c>
      <c r="CA2457">
        <v>0.25</v>
      </c>
      <c r="CB2457">
        <v>4327.7250000000004</v>
      </c>
      <c r="CC2457">
        <v>553948.80000000005</v>
      </c>
      <c r="CD2457">
        <v>0.1</v>
      </c>
      <c r="CE2457">
        <v>55394.880000000005</v>
      </c>
      <c r="CF2457">
        <v>0.10000000000000002</v>
      </c>
      <c r="CG2457">
        <v>5539.4880000000012</v>
      </c>
      <c r="CH2457">
        <v>49855.392000000007</v>
      </c>
      <c r="CI2457">
        <v>498553.92000000004</v>
      </c>
      <c r="CJ2457">
        <v>548409.31200000003</v>
      </c>
      <c r="CK2457">
        <v>4284.4477500000003</v>
      </c>
    </row>
    <row r="2458" spans="62:89" x14ac:dyDescent="0.25">
      <c r="BJ2458" s="1" t="s">
        <v>5037</v>
      </c>
      <c r="BK2458" s="1" t="s">
        <v>5038</v>
      </c>
      <c r="BL2458" s="1" t="str">
        <f>VLOOKUP(BK2458,INVENTARIOHABITTA[#All],8,FALSE)</f>
        <v>ESTANDAR AAA</v>
      </c>
      <c r="BO2458" s="1" t="s">
        <v>5876</v>
      </c>
      <c r="BP2458" s="1" t="s">
        <v>10008</v>
      </c>
      <c r="BQ2458" s="1" t="s">
        <v>7638</v>
      </c>
      <c r="BR2458" s="1" t="s">
        <v>9989</v>
      </c>
      <c r="BS2458" s="1" t="s">
        <v>31</v>
      </c>
      <c r="BT2458">
        <v>19</v>
      </c>
      <c r="BU2458" s="1" t="s">
        <v>7</v>
      </c>
      <c r="BV2458" s="1" t="s">
        <v>1961</v>
      </c>
      <c r="BW2458">
        <v>128</v>
      </c>
      <c r="BX2458" s="1" t="s">
        <v>31</v>
      </c>
      <c r="BY2458">
        <v>5770.3</v>
      </c>
      <c r="BZ2458">
        <v>738598.40000000002</v>
      </c>
      <c r="CA2458">
        <v>0.2</v>
      </c>
      <c r="CB2458">
        <v>4616.24</v>
      </c>
      <c r="CC2458">
        <v>590878.71999999997</v>
      </c>
      <c r="CD2458">
        <v>0.1</v>
      </c>
      <c r="CE2458">
        <v>59087.872000000003</v>
      </c>
      <c r="CF2458">
        <v>0.1</v>
      </c>
      <c r="CG2458">
        <v>5908.7872000000007</v>
      </c>
      <c r="CH2458">
        <v>53179.084800000004</v>
      </c>
      <c r="CI2458">
        <v>531790.848</v>
      </c>
      <c r="CJ2458">
        <v>584969.93279999995</v>
      </c>
      <c r="CK2458">
        <v>4570.0775999999996</v>
      </c>
    </row>
    <row r="2459" spans="62:89" x14ac:dyDescent="0.25">
      <c r="BJ2459" s="1" t="s">
        <v>5039</v>
      </c>
      <c r="BK2459" s="1" t="s">
        <v>5040</v>
      </c>
      <c r="BL2459" s="1" t="str">
        <f>VLOOKUP(BK2459,INVENTARIOHABITTA[#All],8,FALSE)</f>
        <v>PREMIUM AAA</v>
      </c>
      <c r="BO2459" s="1" t="s">
        <v>5878</v>
      </c>
      <c r="BP2459" s="1" t="s">
        <v>10009</v>
      </c>
      <c r="BQ2459" s="1" t="s">
        <v>7638</v>
      </c>
      <c r="BR2459" s="1" t="s">
        <v>9989</v>
      </c>
      <c r="BS2459" s="1" t="s">
        <v>31</v>
      </c>
      <c r="BT2459">
        <v>20</v>
      </c>
      <c r="BU2459" s="1" t="s">
        <v>7</v>
      </c>
      <c r="BV2459" s="1" t="s">
        <v>1961</v>
      </c>
      <c r="BW2459">
        <v>128</v>
      </c>
      <c r="BX2459" s="1" t="s">
        <v>31</v>
      </c>
      <c r="BY2459">
        <v>5770.3</v>
      </c>
      <c r="BZ2459">
        <v>738598.40000000002</v>
      </c>
      <c r="CA2459">
        <v>0.25</v>
      </c>
      <c r="CB2459">
        <v>4327.7250000000004</v>
      </c>
      <c r="CC2459">
        <v>553948.80000000005</v>
      </c>
      <c r="CD2459">
        <v>0.1</v>
      </c>
      <c r="CE2459">
        <v>55394.880000000005</v>
      </c>
      <c r="CF2459">
        <v>0</v>
      </c>
      <c r="CG2459">
        <v>0</v>
      </c>
      <c r="CH2459">
        <v>55394.880000000005</v>
      </c>
      <c r="CI2459">
        <v>498553.92000000004</v>
      </c>
      <c r="CJ2459">
        <v>553948.80000000005</v>
      </c>
      <c r="CK2459">
        <v>4327.7250000000004</v>
      </c>
    </row>
    <row r="2460" spans="62:89" x14ac:dyDescent="0.25">
      <c r="BJ2460" s="1" t="s">
        <v>5041</v>
      </c>
      <c r="BK2460" s="1" t="s">
        <v>5042</v>
      </c>
      <c r="BL2460" s="1" t="str">
        <f>VLOOKUP(BK2460,INVENTARIOHABITTA[#All],8,FALSE)</f>
        <v>ESTANDAR AAA</v>
      </c>
      <c r="BO2460" s="1" t="s">
        <v>5880</v>
      </c>
      <c r="BP2460" s="1" t="s">
        <v>10010</v>
      </c>
      <c r="BQ2460" s="1" t="s">
        <v>7638</v>
      </c>
      <c r="BR2460" s="1" t="s">
        <v>9989</v>
      </c>
      <c r="BS2460" s="1" t="s">
        <v>31</v>
      </c>
      <c r="BT2460">
        <v>21</v>
      </c>
      <c r="BU2460" s="1" t="s">
        <v>7</v>
      </c>
      <c r="BV2460" s="1" t="s">
        <v>1961</v>
      </c>
      <c r="BW2460">
        <v>128</v>
      </c>
      <c r="BX2460" s="1" t="s">
        <v>31</v>
      </c>
      <c r="BY2460">
        <v>5770.3</v>
      </c>
      <c r="BZ2460">
        <v>738598.40000000002</v>
      </c>
      <c r="CA2460">
        <v>0.23</v>
      </c>
      <c r="CB2460">
        <v>4443.1310000000003</v>
      </c>
      <c r="CC2460">
        <v>568720.76800000004</v>
      </c>
      <c r="CD2460">
        <v>0.1</v>
      </c>
      <c r="CE2460">
        <v>56872.07680000001</v>
      </c>
      <c r="CF2460">
        <v>0.1</v>
      </c>
      <c r="CG2460">
        <v>5687.2076800000013</v>
      </c>
      <c r="CH2460">
        <v>51184.86912000001</v>
      </c>
      <c r="CI2460">
        <v>511848.6912</v>
      </c>
      <c r="CJ2460">
        <v>563033.56032000005</v>
      </c>
      <c r="CK2460">
        <v>4398.6996900000004</v>
      </c>
    </row>
    <row r="2461" spans="62:89" x14ac:dyDescent="0.25">
      <c r="BJ2461" s="1" t="s">
        <v>5043</v>
      </c>
      <c r="BK2461" s="1" t="s">
        <v>5044</v>
      </c>
      <c r="BL2461" s="1" t="str">
        <f>VLOOKUP(BK2461,INVENTARIOHABITTA[#All],8,FALSE)</f>
        <v>ESTANDAR AAA</v>
      </c>
      <c r="BO2461" s="1" t="s">
        <v>5882</v>
      </c>
      <c r="BP2461" s="1" t="s">
        <v>10011</v>
      </c>
      <c r="BQ2461" s="1" t="s">
        <v>7638</v>
      </c>
      <c r="BR2461" s="1" t="s">
        <v>9989</v>
      </c>
      <c r="BS2461" s="1" t="s">
        <v>31</v>
      </c>
      <c r="BT2461">
        <v>22</v>
      </c>
      <c r="BU2461" s="1" t="s">
        <v>7</v>
      </c>
      <c r="BV2461" s="1" t="s">
        <v>1961</v>
      </c>
      <c r="BW2461">
        <v>128</v>
      </c>
      <c r="BX2461" s="1" t="s">
        <v>31</v>
      </c>
      <c r="BY2461">
        <v>5770.3</v>
      </c>
      <c r="BZ2461">
        <v>738598.40000000002</v>
      </c>
      <c r="CA2461">
        <v>0.28000000000000003</v>
      </c>
      <c r="CB2461">
        <v>4154.616</v>
      </c>
      <c r="CC2461">
        <v>531790.848</v>
      </c>
      <c r="CD2461">
        <v>0.1</v>
      </c>
      <c r="CE2461">
        <v>53179.084800000004</v>
      </c>
      <c r="CF2461">
        <v>0.1</v>
      </c>
      <c r="CG2461">
        <v>5317.908480000001</v>
      </c>
      <c r="CH2461">
        <v>47861.176320000006</v>
      </c>
      <c r="CI2461">
        <v>478611.76319999999</v>
      </c>
      <c r="CJ2461">
        <v>526472.93952000001</v>
      </c>
      <c r="CK2461">
        <v>4113.0698400000001</v>
      </c>
    </row>
    <row r="2462" spans="62:89" x14ac:dyDescent="0.25">
      <c r="BJ2462" s="1" t="s">
        <v>5045</v>
      </c>
      <c r="BK2462" s="1" t="s">
        <v>5046</v>
      </c>
      <c r="BL2462" s="1" t="str">
        <f>VLOOKUP(BK2462,INVENTARIOHABITTA[#All],8,FALSE)</f>
        <v>ESTANDAR AAA</v>
      </c>
      <c r="BO2462" s="1" t="s">
        <v>5884</v>
      </c>
      <c r="BP2462" s="1" t="s">
        <v>10012</v>
      </c>
      <c r="BQ2462" s="1" t="s">
        <v>7638</v>
      </c>
      <c r="BR2462" s="1" t="s">
        <v>9989</v>
      </c>
      <c r="BS2462" s="1" t="s">
        <v>31</v>
      </c>
      <c r="BT2462">
        <v>23</v>
      </c>
      <c r="BU2462" s="1" t="s">
        <v>7</v>
      </c>
      <c r="BV2462" s="1" t="s">
        <v>1961</v>
      </c>
      <c r="BW2462">
        <v>128</v>
      </c>
      <c r="BX2462" s="1" t="s">
        <v>31</v>
      </c>
      <c r="BY2462">
        <v>5770.3</v>
      </c>
      <c r="BZ2462">
        <v>738598.40000000002</v>
      </c>
      <c r="CA2462">
        <v>0.28000000000000003</v>
      </c>
      <c r="CB2462">
        <v>4154.616</v>
      </c>
      <c r="CC2462">
        <v>531790.848</v>
      </c>
      <c r="CD2462">
        <v>0.1</v>
      </c>
      <c r="CE2462">
        <v>53179.084800000004</v>
      </c>
      <c r="CF2462">
        <v>0.1</v>
      </c>
      <c r="CG2462">
        <v>5317.908480000001</v>
      </c>
      <c r="CH2462">
        <v>47861.176320000006</v>
      </c>
      <c r="CI2462">
        <v>478611.76319999999</v>
      </c>
      <c r="CJ2462">
        <v>526472.93952000001</v>
      </c>
      <c r="CK2462">
        <v>4113.0698400000001</v>
      </c>
    </row>
    <row r="2463" spans="62:89" x14ac:dyDescent="0.25">
      <c r="BJ2463" s="1" t="s">
        <v>5047</v>
      </c>
      <c r="BK2463" s="1" t="s">
        <v>5048</v>
      </c>
      <c r="BL2463" s="1" t="str">
        <f>VLOOKUP(BK2463,INVENTARIOHABITTA[#All],8,FALSE)</f>
        <v>PREMIUM AAA</v>
      </c>
      <c r="BO2463" s="1" t="s">
        <v>5886</v>
      </c>
      <c r="BP2463" s="1" t="s">
        <v>10013</v>
      </c>
      <c r="BQ2463" s="1" t="s">
        <v>7638</v>
      </c>
      <c r="BR2463" s="1" t="s">
        <v>9989</v>
      </c>
      <c r="BS2463" s="1" t="s">
        <v>31</v>
      </c>
      <c r="BT2463">
        <v>24</v>
      </c>
      <c r="BU2463" s="1" t="s">
        <v>7</v>
      </c>
      <c r="BV2463" s="1" t="s">
        <v>1961</v>
      </c>
      <c r="BW2463">
        <v>128</v>
      </c>
      <c r="BX2463" s="1" t="s">
        <v>31</v>
      </c>
      <c r="BY2463">
        <v>5770.3</v>
      </c>
      <c r="BZ2463">
        <v>738598.40000000002</v>
      </c>
      <c r="CA2463">
        <v>0.28000000000000003</v>
      </c>
      <c r="CB2463">
        <v>4154.616</v>
      </c>
      <c r="CC2463">
        <v>531790.848</v>
      </c>
      <c r="CD2463">
        <v>0.1</v>
      </c>
      <c r="CE2463">
        <v>53179.084800000004</v>
      </c>
      <c r="CF2463">
        <v>0.1</v>
      </c>
      <c r="CG2463">
        <v>5317.908480000001</v>
      </c>
      <c r="CH2463">
        <v>47861.176320000006</v>
      </c>
      <c r="CI2463">
        <v>478611.76319999999</v>
      </c>
      <c r="CJ2463">
        <v>526472.93952000001</v>
      </c>
      <c r="CK2463">
        <v>4113.0698400000001</v>
      </c>
    </row>
    <row r="2464" spans="62:89" x14ac:dyDescent="0.25">
      <c r="BJ2464" s="1" t="s">
        <v>5049</v>
      </c>
      <c r="BK2464" s="1" t="s">
        <v>5050</v>
      </c>
      <c r="BL2464" s="1" t="str">
        <f>VLOOKUP(BK2464,INVENTARIOHABITTA[#All],8,FALSE)</f>
        <v>ESTANDAR AAA</v>
      </c>
      <c r="BO2464" s="1" t="s">
        <v>5888</v>
      </c>
      <c r="BP2464" s="1" t="s">
        <v>10014</v>
      </c>
      <c r="BQ2464" s="1" t="s">
        <v>7638</v>
      </c>
      <c r="BR2464" s="1" t="s">
        <v>9989</v>
      </c>
      <c r="BS2464" s="1" t="s">
        <v>31</v>
      </c>
      <c r="BT2464">
        <v>25</v>
      </c>
      <c r="BU2464" s="1" t="s">
        <v>7</v>
      </c>
      <c r="BV2464" s="1" t="s">
        <v>1961</v>
      </c>
      <c r="BW2464">
        <v>128</v>
      </c>
      <c r="BX2464" s="1" t="s">
        <v>31</v>
      </c>
      <c r="BY2464">
        <v>5770.3</v>
      </c>
      <c r="BZ2464">
        <v>738598.40000000002</v>
      </c>
      <c r="CA2464">
        <v>0.28000000000000003</v>
      </c>
      <c r="CB2464">
        <v>4154.616</v>
      </c>
      <c r="CC2464">
        <v>531790.848</v>
      </c>
      <c r="CD2464">
        <v>0.1</v>
      </c>
      <c r="CE2464">
        <v>53179.084800000004</v>
      </c>
      <c r="CF2464">
        <v>0.1</v>
      </c>
      <c r="CG2464">
        <v>5317.908480000001</v>
      </c>
      <c r="CH2464">
        <v>47861.176320000006</v>
      </c>
      <c r="CI2464">
        <v>478611.76319999999</v>
      </c>
      <c r="CJ2464">
        <v>526472.93952000001</v>
      </c>
      <c r="CK2464">
        <v>4113.0698400000001</v>
      </c>
    </row>
    <row r="2465" spans="62:89" x14ac:dyDescent="0.25">
      <c r="BJ2465" s="1" t="s">
        <v>5051</v>
      </c>
      <c r="BK2465" s="1" t="s">
        <v>5052</v>
      </c>
      <c r="BL2465" s="1" t="str">
        <f>VLOOKUP(BK2465,INVENTARIOHABITTA[#All],8,FALSE)</f>
        <v>ESTANDAR AAA</v>
      </c>
      <c r="BO2465" s="1" t="s">
        <v>5890</v>
      </c>
      <c r="BP2465" s="1" t="s">
        <v>10015</v>
      </c>
      <c r="BQ2465" s="1" t="s">
        <v>7638</v>
      </c>
      <c r="BR2465" s="1" t="s">
        <v>9989</v>
      </c>
      <c r="BS2465" s="1" t="s">
        <v>31</v>
      </c>
      <c r="BT2465">
        <v>26</v>
      </c>
      <c r="BU2465" s="1" t="s">
        <v>7</v>
      </c>
      <c r="BV2465" s="1" t="s">
        <v>146</v>
      </c>
      <c r="BW2465">
        <v>128</v>
      </c>
      <c r="BX2465" s="1" t="s">
        <v>7642</v>
      </c>
      <c r="BY2465">
        <v>6200</v>
      </c>
      <c r="BZ2465">
        <v>793600</v>
      </c>
      <c r="CA2465">
        <v>0.28000000000000003</v>
      </c>
      <c r="CB2465">
        <v>4464</v>
      </c>
      <c r="CC2465">
        <v>571392</v>
      </c>
      <c r="CD2465">
        <v>0.1</v>
      </c>
      <c r="CE2465">
        <v>160713.91999999998</v>
      </c>
      <c r="CF2465">
        <v>0.1</v>
      </c>
      <c r="CG2465">
        <v>5713.920000000001</v>
      </c>
      <c r="CH2465">
        <v>154999.99999999997</v>
      </c>
      <c r="CI2465">
        <v>410678.08</v>
      </c>
      <c r="CJ2465">
        <v>565678.07999999996</v>
      </c>
      <c r="CK2465">
        <v>4419.3599999999997</v>
      </c>
    </row>
    <row r="2466" spans="62:89" x14ac:dyDescent="0.25">
      <c r="BJ2466" s="1" t="s">
        <v>5053</v>
      </c>
      <c r="BK2466" s="1" t="s">
        <v>5054</v>
      </c>
      <c r="BL2466" s="1" t="str">
        <f>VLOOKUP(BK2466,INVENTARIOHABITTA[#All],8,FALSE)</f>
        <v>PREMIUM AAA</v>
      </c>
      <c r="BO2466" s="1" t="s">
        <v>5892</v>
      </c>
      <c r="BP2466" s="1" t="s">
        <v>10016</v>
      </c>
      <c r="BQ2466" s="1" t="s">
        <v>7638</v>
      </c>
      <c r="BR2466" s="1" t="s">
        <v>9989</v>
      </c>
      <c r="BS2466" s="1" t="s">
        <v>31</v>
      </c>
      <c r="BT2466">
        <v>27</v>
      </c>
      <c r="BU2466" s="1" t="s">
        <v>7</v>
      </c>
      <c r="BV2466" s="1" t="s">
        <v>146</v>
      </c>
      <c r="BW2466">
        <v>128</v>
      </c>
      <c r="BX2466" s="1" t="s">
        <v>31</v>
      </c>
      <c r="BY2466">
        <v>6200</v>
      </c>
      <c r="BZ2466">
        <v>793600</v>
      </c>
      <c r="CA2466">
        <v>0.25</v>
      </c>
      <c r="CB2466">
        <v>4650</v>
      </c>
      <c r="CC2466">
        <v>595200</v>
      </c>
      <c r="CD2466">
        <v>0.1</v>
      </c>
      <c r="CE2466">
        <v>59520</v>
      </c>
      <c r="CF2466">
        <v>0.1</v>
      </c>
      <c r="CG2466">
        <v>5952</v>
      </c>
      <c r="CH2466">
        <v>53568</v>
      </c>
      <c r="CI2466">
        <v>535680</v>
      </c>
      <c r="CJ2466">
        <v>589248</v>
      </c>
      <c r="CK2466">
        <v>4603.5</v>
      </c>
    </row>
    <row r="2467" spans="62:89" x14ac:dyDescent="0.25">
      <c r="BJ2467" s="1" t="s">
        <v>5055</v>
      </c>
      <c r="BK2467" s="1" t="s">
        <v>5056</v>
      </c>
      <c r="BL2467" s="1" t="str">
        <f>VLOOKUP(BK2467,INVENTARIOHABITTA[#All],8,FALSE)</f>
        <v>PREMIUM A</v>
      </c>
      <c r="BO2467" s="1" t="s">
        <v>5894</v>
      </c>
      <c r="BP2467" s="1" t="s">
        <v>10017</v>
      </c>
      <c r="BQ2467" s="1" t="s">
        <v>7638</v>
      </c>
      <c r="BR2467" s="1" t="s">
        <v>9989</v>
      </c>
      <c r="BS2467" s="1" t="s">
        <v>31</v>
      </c>
      <c r="BT2467">
        <v>28</v>
      </c>
      <c r="BU2467" s="1" t="s">
        <v>7</v>
      </c>
      <c r="BV2467" s="1" t="s">
        <v>1961</v>
      </c>
      <c r="BW2467">
        <v>128</v>
      </c>
      <c r="BX2467" s="1" t="s">
        <v>31</v>
      </c>
      <c r="BY2467">
        <v>5770.3</v>
      </c>
      <c r="BZ2467">
        <v>738598.40000000002</v>
      </c>
      <c r="CA2467">
        <v>0.28000000000000003</v>
      </c>
      <c r="CB2467">
        <v>4154.616</v>
      </c>
      <c r="CC2467">
        <v>531790.848</v>
      </c>
      <c r="CD2467">
        <v>0.1</v>
      </c>
      <c r="CE2467">
        <v>53179.084800000004</v>
      </c>
      <c r="CF2467">
        <v>0</v>
      </c>
      <c r="CG2467">
        <v>0</v>
      </c>
      <c r="CH2467">
        <v>53179.084800000004</v>
      </c>
      <c r="CI2467">
        <v>478611.75319999998</v>
      </c>
      <c r="CJ2467">
        <v>531790.83799999999</v>
      </c>
      <c r="CK2467">
        <v>4154.6159218749999</v>
      </c>
    </row>
    <row r="2468" spans="62:89" x14ac:dyDescent="0.25">
      <c r="BJ2468" s="1" t="s">
        <v>5057</v>
      </c>
      <c r="BK2468" s="1" t="s">
        <v>5058</v>
      </c>
      <c r="BL2468" s="1" t="str">
        <f>VLOOKUP(BK2468,INVENTARIOHABITTA[#All],8,FALSE)</f>
        <v xml:space="preserve">ESTANDAR A </v>
      </c>
      <c r="BO2468" s="1" t="s">
        <v>5896</v>
      </c>
      <c r="BP2468" s="1" t="s">
        <v>10018</v>
      </c>
      <c r="BQ2468" s="1" t="s">
        <v>7638</v>
      </c>
      <c r="BR2468" s="1" t="s">
        <v>9989</v>
      </c>
      <c r="BS2468" s="1" t="s">
        <v>31</v>
      </c>
      <c r="BT2468">
        <v>29</v>
      </c>
      <c r="BU2468" s="1" t="s">
        <v>7</v>
      </c>
      <c r="BV2468" s="1" t="s">
        <v>1961</v>
      </c>
      <c r="BW2468">
        <v>128</v>
      </c>
      <c r="BX2468" s="1" t="s">
        <v>31</v>
      </c>
      <c r="BY2468">
        <v>5770.3</v>
      </c>
      <c r="BZ2468">
        <v>738598.40000000002</v>
      </c>
      <c r="CA2468">
        <v>0.28000000000000003</v>
      </c>
      <c r="CB2468">
        <v>4154.616</v>
      </c>
      <c r="CC2468">
        <v>531790.848</v>
      </c>
      <c r="CD2468">
        <v>0.1</v>
      </c>
      <c r="CE2468">
        <v>53179.084800000004</v>
      </c>
      <c r="CF2468">
        <v>0.1</v>
      </c>
      <c r="CG2468">
        <v>5317.908480000001</v>
      </c>
      <c r="CH2468">
        <v>47861.176320000006</v>
      </c>
      <c r="CI2468">
        <v>478611.76319999999</v>
      </c>
      <c r="CJ2468">
        <v>526472.93952000001</v>
      </c>
      <c r="CK2468">
        <v>4113.0698400000001</v>
      </c>
    </row>
    <row r="2469" spans="62:89" x14ac:dyDescent="0.25">
      <c r="BJ2469" s="1" t="s">
        <v>5059</v>
      </c>
      <c r="BK2469" s="1" t="s">
        <v>5060</v>
      </c>
      <c r="BL2469" s="1" t="str">
        <f>VLOOKUP(BK2469,INVENTARIOHABITTA[#All],8,FALSE)</f>
        <v xml:space="preserve">ESTANDAR A </v>
      </c>
      <c r="BO2469" s="1" t="s">
        <v>5898</v>
      </c>
      <c r="BP2469" s="1" t="s">
        <v>10019</v>
      </c>
      <c r="BQ2469" s="1" t="s">
        <v>7638</v>
      </c>
      <c r="BR2469" s="1" t="s">
        <v>9989</v>
      </c>
      <c r="BS2469" s="1" t="s">
        <v>31</v>
      </c>
      <c r="BT2469">
        <v>30</v>
      </c>
      <c r="BU2469" s="1" t="s">
        <v>7</v>
      </c>
      <c r="BV2469" s="1" t="s">
        <v>1961</v>
      </c>
      <c r="BW2469">
        <v>128</v>
      </c>
      <c r="BX2469" s="1" t="s">
        <v>31</v>
      </c>
      <c r="BY2469">
        <v>5770.3</v>
      </c>
      <c r="BZ2469">
        <v>738598.40000000002</v>
      </c>
      <c r="CA2469">
        <v>0.3</v>
      </c>
      <c r="CB2469">
        <v>4039.21</v>
      </c>
      <c r="CC2469">
        <v>517018.88</v>
      </c>
      <c r="CD2469">
        <v>0.1</v>
      </c>
      <c r="CE2469">
        <v>51701.888000000006</v>
      </c>
      <c r="CF2469">
        <v>0.1</v>
      </c>
      <c r="CG2469">
        <v>5170.1888000000008</v>
      </c>
      <c r="CH2469">
        <v>46531.699200000003</v>
      </c>
      <c r="CI2469">
        <v>465316.99199999997</v>
      </c>
      <c r="CJ2469">
        <v>511848.6912</v>
      </c>
      <c r="CK2469">
        <v>3998.8179</v>
      </c>
    </row>
    <row r="2470" spans="62:89" x14ac:dyDescent="0.25">
      <c r="BJ2470" s="1" t="s">
        <v>5061</v>
      </c>
      <c r="BK2470" s="1" t="s">
        <v>5062</v>
      </c>
      <c r="BL2470" s="1" t="str">
        <f>VLOOKUP(BK2470,INVENTARIOHABITTA[#All],8,FALSE)</f>
        <v xml:space="preserve">ESTANDAR A </v>
      </c>
      <c r="BP2470" s="1" t="s">
        <v>10019</v>
      </c>
      <c r="BQ2470" s="1" t="s">
        <v>7638</v>
      </c>
      <c r="BR2470" s="1" t="s">
        <v>9989</v>
      </c>
      <c r="BS2470" s="1" t="s">
        <v>31</v>
      </c>
      <c r="BT2470">
        <v>30</v>
      </c>
      <c r="BU2470" s="1" t="s">
        <v>7</v>
      </c>
      <c r="BV2470" s="1" t="s">
        <v>1961</v>
      </c>
      <c r="BW2470">
        <v>128</v>
      </c>
      <c r="BX2470" s="1" t="s">
        <v>31</v>
      </c>
      <c r="BY2470">
        <v>5770.3</v>
      </c>
      <c r="BZ2470">
        <v>738598.40000000002</v>
      </c>
      <c r="CA2470">
        <v>0.28000000000000003</v>
      </c>
      <c r="CB2470">
        <v>4154.616</v>
      </c>
      <c r="CC2470">
        <v>531790.848</v>
      </c>
      <c r="CD2470">
        <v>0.1</v>
      </c>
      <c r="CE2470">
        <v>53179.084800000004</v>
      </c>
      <c r="CF2470">
        <v>0.1</v>
      </c>
      <c r="CG2470">
        <v>5317.908480000001</v>
      </c>
      <c r="CH2470">
        <v>47861.176320000006</v>
      </c>
      <c r="CI2470">
        <v>478611.76319999999</v>
      </c>
      <c r="CJ2470">
        <v>526472.93952000001</v>
      </c>
      <c r="CK2470">
        <v>4113.0698400000001</v>
      </c>
    </row>
    <row r="2471" spans="62:89" x14ac:dyDescent="0.25">
      <c r="BJ2471" s="1" t="s">
        <v>5063</v>
      </c>
      <c r="BK2471" s="1" t="s">
        <v>5064</v>
      </c>
      <c r="BL2471" s="1" t="str">
        <f>VLOOKUP(BK2471,INVENTARIOHABITTA[#All],8,FALSE)</f>
        <v xml:space="preserve">ESTANDAR A </v>
      </c>
      <c r="BO2471" s="1" t="s">
        <v>5900</v>
      </c>
      <c r="BP2471" s="1" t="s">
        <v>10020</v>
      </c>
      <c r="BQ2471" s="1" t="s">
        <v>7638</v>
      </c>
      <c r="BR2471" s="1" t="s">
        <v>9989</v>
      </c>
      <c r="BS2471" s="1" t="s">
        <v>31</v>
      </c>
      <c r="BT2471">
        <v>31</v>
      </c>
      <c r="BU2471" s="1" t="s">
        <v>7</v>
      </c>
      <c r="BV2471" s="1" t="s">
        <v>1961</v>
      </c>
      <c r="BW2471">
        <v>128</v>
      </c>
      <c r="BX2471" s="1" t="s">
        <v>31</v>
      </c>
      <c r="BY2471">
        <v>5770.3</v>
      </c>
      <c r="BZ2471">
        <v>738598.40000000002</v>
      </c>
      <c r="CA2471">
        <v>0.28000000000000003</v>
      </c>
      <c r="CB2471">
        <v>4154.616</v>
      </c>
      <c r="CC2471">
        <v>531790.848</v>
      </c>
      <c r="CD2471">
        <v>0.1</v>
      </c>
      <c r="CE2471">
        <v>53179.084800000004</v>
      </c>
      <c r="CF2471">
        <v>0</v>
      </c>
      <c r="CG2471">
        <v>0</v>
      </c>
      <c r="CH2471">
        <v>53179.084800000004</v>
      </c>
      <c r="CI2471">
        <v>478611.76319999999</v>
      </c>
      <c r="CJ2471">
        <v>531790.848</v>
      </c>
      <c r="CK2471">
        <v>4154.616</v>
      </c>
    </row>
    <row r="2472" spans="62:89" x14ac:dyDescent="0.25">
      <c r="BJ2472" s="1" t="s">
        <v>5065</v>
      </c>
      <c r="BK2472" s="1" t="s">
        <v>5066</v>
      </c>
      <c r="BL2472" s="1" t="str">
        <f>VLOOKUP(BK2472,INVENTARIOHABITTA[#All],8,FALSE)</f>
        <v xml:space="preserve">ESTANDAR A </v>
      </c>
      <c r="BO2472" s="1" t="s">
        <v>5902</v>
      </c>
      <c r="BP2472" s="1" t="s">
        <v>10021</v>
      </c>
      <c r="BQ2472" s="1" t="s">
        <v>7638</v>
      </c>
      <c r="BR2472" s="1" t="s">
        <v>9989</v>
      </c>
      <c r="BS2472" s="1" t="s">
        <v>31</v>
      </c>
      <c r="BT2472">
        <v>32</v>
      </c>
      <c r="BU2472" s="1" t="s">
        <v>7</v>
      </c>
      <c r="BV2472" s="1" t="s">
        <v>1961</v>
      </c>
      <c r="BW2472">
        <v>128</v>
      </c>
      <c r="BX2472" s="1" t="s">
        <v>31</v>
      </c>
      <c r="BY2472">
        <v>5770.3</v>
      </c>
      <c r="BZ2472">
        <v>738598.40000000002</v>
      </c>
      <c r="CA2472">
        <v>0.28000000000000003</v>
      </c>
      <c r="CB2472">
        <v>4154.616</v>
      </c>
      <c r="CC2472">
        <v>531790.848</v>
      </c>
      <c r="CD2472">
        <v>0.1</v>
      </c>
      <c r="CE2472">
        <v>53179.084800000004</v>
      </c>
      <c r="CF2472">
        <v>0</v>
      </c>
      <c r="CG2472">
        <v>0</v>
      </c>
      <c r="CH2472">
        <v>53179.084800000004</v>
      </c>
      <c r="CI2472">
        <v>478611.76319999999</v>
      </c>
      <c r="CJ2472">
        <v>531790.848</v>
      </c>
      <c r="CK2472">
        <v>4154.616</v>
      </c>
    </row>
    <row r="2473" spans="62:89" x14ac:dyDescent="0.25">
      <c r="BJ2473" s="1" t="s">
        <v>5067</v>
      </c>
      <c r="BK2473" s="1" t="s">
        <v>5068</v>
      </c>
      <c r="BL2473" s="1" t="str">
        <f>VLOOKUP(BK2473,INVENTARIOHABITTA[#All],8,FALSE)</f>
        <v xml:space="preserve">ESTANDAR A </v>
      </c>
      <c r="BO2473" s="1" t="s">
        <v>5904</v>
      </c>
      <c r="BP2473" s="1" t="s">
        <v>10022</v>
      </c>
      <c r="BQ2473" s="1" t="s">
        <v>7638</v>
      </c>
      <c r="BR2473" s="1" t="s">
        <v>9989</v>
      </c>
      <c r="BS2473" s="1" t="s">
        <v>31</v>
      </c>
      <c r="BT2473">
        <v>33</v>
      </c>
      <c r="BU2473" s="1" t="s">
        <v>7</v>
      </c>
      <c r="BV2473" s="1" t="s">
        <v>146</v>
      </c>
      <c r="BW2473">
        <v>128</v>
      </c>
      <c r="BX2473" s="1" t="s">
        <v>31</v>
      </c>
      <c r="BY2473">
        <v>6200</v>
      </c>
      <c r="BZ2473">
        <v>793600</v>
      </c>
      <c r="CA2473">
        <v>0.25</v>
      </c>
      <c r="CB2473">
        <v>4650</v>
      </c>
      <c r="CC2473">
        <v>595200</v>
      </c>
      <c r="CD2473">
        <v>0.29561828000000001</v>
      </c>
      <c r="CE2473">
        <v>175952.000256</v>
      </c>
      <c r="CF2473">
        <v>3.3827407425548919E-2</v>
      </c>
      <c r="CG2473">
        <v>5952</v>
      </c>
      <c r="CH2473">
        <v>170000.000256</v>
      </c>
      <c r="CI2473">
        <v>419247.99974400003</v>
      </c>
      <c r="CJ2473">
        <v>589248</v>
      </c>
      <c r="CK2473">
        <v>4603.5</v>
      </c>
    </row>
    <row r="2474" spans="62:89" x14ac:dyDescent="0.25">
      <c r="BJ2474" s="1" t="s">
        <v>5069</v>
      </c>
      <c r="BK2474" s="1" t="s">
        <v>5070</v>
      </c>
      <c r="BL2474" s="1" t="str">
        <f>VLOOKUP(BK2474,INVENTARIOHABITTA[#All],8,FALSE)</f>
        <v xml:space="preserve">ESTANDAR A </v>
      </c>
      <c r="BO2474" s="1" t="s">
        <v>5906</v>
      </c>
      <c r="BP2474" s="1" t="s">
        <v>10023</v>
      </c>
      <c r="BQ2474" s="1" t="s">
        <v>7638</v>
      </c>
      <c r="BR2474" s="1" t="s">
        <v>9989</v>
      </c>
      <c r="BS2474" s="1" t="s">
        <v>31</v>
      </c>
      <c r="BT2474">
        <v>34</v>
      </c>
      <c r="BU2474" s="1" t="s">
        <v>7</v>
      </c>
      <c r="BV2474" s="1" t="s">
        <v>146</v>
      </c>
      <c r="BW2474">
        <v>144</v>
      </c>
      <c r="BX2474" s="1" t="s">
        <v>31</v>
      </c>
      <c r="BY2474">
        <v>6200</v>
      </c>
      <c r="BZ2474">
        <v>892800</v>
      </c>
      <c r="CA2474">
        <v>0.3</v>
      </c>
      <c r="CB2474">
        <v>4340</v>
      </c>
      <c r="CC2474">
        <v>624960</v>
      </c>
      <c r="CD2474">
        <v>1</v>
      </c>
      <c r="CE2474">
        <v>624960</v>
      </c>
      <c r="CF2474">
        <v>0</v>
      </c>
      <c r="CG2474">
        <v>0</v>
      </c>
      <c r="CH2474">
        <v>624960</v>
      </c>
      <c r="CI2474">
        <v>0</v>
      </c>
      <c r="CJ2474">
        <v>624960</v>
      </c>
      <c r="CK2474">
        <v>4340</v>
      </c>
    </row>
    <row r="2475" spans="62:89" x14ac:dyDescent="0.25">
      <c r="BJ2475" s="1" t="s">
        <v>5071</v>
      </c>
      <c r="BK2475" s="1" t="s">
        <v>5072</v>
      </c>
      <c r="BL2475" s="1" t="str">
        <f>VLOOKUP(BK2475,INVENTARIOHABITTA[#All],8,FALSE)</f>
        <v xml:space="preserve">ESTANDAR A </v>
      </c>
      <c r="BO2475" s="1" t="s">
        <v>5908</v>
      </c>
      <c r="BP2475" s="1" t="s">
        <v>10024</v>
      </c>
      <c r="BQ2475" s="1" t="s">
        <v>7638</v>
      </c>
      <c r="BR2475" s="1" t="s">
        <v>9989</v>
      </c>
      <c r="BS2475" s="1" t="s">
        <v>31</v>
      </c>
      <c r="BT2475">
        <v>35</v>
      </c>
      <c r="BU2475" s="1" t="s">
        <v>7</v>
      </c>
      <c r="BV2475" s="1" t="s">
        <v>1961</v>
      </c>
      <c r="BW2475">
        <v>128</v>
      </c>
      <c r="BX2475" s="1" t="s">
        <v>31</v>
      </c>
      <c r="BY2475">
        <v>5770.3</v>
      </c>
      <c r="BZ2475">
        <v>738598.40000000002</v>
      </c>
      <c r="CA2475">
        <v>0.2</v>
      </c>
      <c r="CB2475">
        <v>4616.24</v>
      </c>
      <c r="CC2475">
        <v>590878.71999999997</v>
      </c>
      <c r="CD2475">
        <v>0.1</v>
      </c>
      <c r="CE2475">
        <v>59087.872000000003</v>
      </c>
      <c r="CF2475">
        <v>0.1</v>
      </c>
      <c r="CG2475">
        <v>5908.7872000000007</v>
      </c>
      <c r="CH2475">
        <v>53179.084800000004</v>
      </c>
      <c r="CI2475">
        <v>531790.848</v>
      </c>
      <c r="CJ2475">
        <v>584969.93279999995</v>
      </c>
      <c r="CK2475">
        <v>4570.0775999999996</v>
      </c>
    </row>
    <row r="2476" spans="62:89" x14ac:dyDescent="0.25">
      <c r="BJ2476" s="1" t="s">
        <v>5073</v>
      </c>
      <c r="BK2476" s="1" t="s">
        <v>5074</v>
      </c>
      <c r="BL2476" s="1" t="str">
        <f>VLOOKUP(BK2476,INVENTARIOHABITTA[#All],8,FALSE)</f>
        <v xml:space="preserve">ESTANDAR A </v>
      </c>
      <c r="BO2476" s="1" t="s">
        <v>5910</v>
      </c>
      <c r="BP2476" s="1" t="s">
        <v>10025</v>
      </c>
      <c r="BQ2476" s="1" t="s">
        <v>7638</v>
      </c>
      <c r="BR2476" s="1" t="s">
        <v>9989</v>
      </c>
      <c r="BS2476" s="1" t="s">
        <v>31</v>
      </c>
      <c r="BT2476">
        <v>36</v>
      </c>
      <c r="BU2476" s="1" t="s">
        <v>7</v>
      </c>
      <c r="BV2476" s="1" t="s">
        <v>1961</v>
      </c>
      <c r="BW2476">
        <v>128</v>
      </c>
      <c r="BX2476" s="1" t="s">
        <v>31</v>
      </c>
      <c r="BY2476">
        <v>5770.3</v>
      </c>
      <c r="BZ2476">
        <v>738598.40000000002</v>
      </c>
      <c r="CA2476">
        <v>0.2</v>
      </c>
      <c r="CB2476">
        <v>4616.24</v>
      </c>
      <c r="CC2476">
        <v>590878.71999999997</v>
      </c>
      <c r="CD2476">
        <v>0.1</v>
      </c>
      <c r="CE2476">
        <v>59087.872000000003</v>
      </c>
      <c r="CF2476">
        <v>0.1</v>
      </c>
      <c r="CG2476">
        <v>5908.7872000000007</v>
      </c>
      <c r="CH2476">
        <v>53179.084800000004</v>
      </c>
      <c r="CI2476">
        <v>531790.848</v>
      </c>
      <c r="CJ2476">
        <v>584969.93279999995</v>
      </c>
      <c r="CK2476">
        <v>4570.0775999999996</v>
      </c>
    </row>
    <row r="2477" spans="62:89" x14ac:dyDescent="0.25">
      <c r="BJ2477" s="1" t="s">
        <v>5075</v>
      </c>
      <c r="BK2477" s="1" t="s">
        <v>5076</v>
      </c>
      <c r="BL2477" s="1" t="str">
        <f>VLOOKUP(BK2477,INVENTARIOHABITTA[#All],8,FALSE)</f>
        <v xml:space="preserve">ESTANDAR A </v>
      </c>
      <c r="BO2477" s="1" t="s">
        <v>5912</v>
      </c>
      <c r="BP2477" s="1" t="s">
        <v>10026</v>
      </c>
      <c r="BQ2477" s="1" t="s">
        <v>7638</v>
      </c>
      <c r="BR2477" s="1" t="s">
        <v>9989</v>
      </c>
      <c r="BS2477" s="1" t="s">
        <v>31</v>
      </c>
      <c r="BT2477">
        <v>37</v>
      </c>
      <c r="BU2477" s="1" t="s">
        <v>7</v>
      </c>
      <c r="BV2477" s="1" t="s">
        <v>1961</v>
      </c>
      <c r="BW2477">
        <v>128</v>
      </c>
      <c r="BX2477" s="1" t="s">
        <v>31</v>
      </c>
      <c r="BY2477">
        <v>5770.3</v>
      </c>
      <c r="BZ2477">
        <v>738598.40000000002</v>
      </c>
      <c r="CA2477">
        <v>0.28000000000000003</v>
      </c>
      <c r="CB2477">
        <v>4154.616</v>
      </c>
      <c r="CC2477">
        <v>531790.848</v>
      </c>
      <c r="CD2477">
        <v>0.1</v>
      </c>
      <c r="CE2477">
        <v>53179.084800000004</v>
      </c>
      <c r="CF2477">
        <v>0.1</v>
      </c>
      <c r="CG2477">
        <v>5317.908480000001</v>
      </c>
      <c r="CH2477">
        <v>47861.176320000006</v>
      </c>
      <c r="CI2477">
        <v>478611.76319999999</v>
      </c>
      <c r="CJ2477">
        <v>526472.93952000001</v>
      </c>
      <c r="CK2477">
        <v>4113.0698400000001</v>
      </c>
    </row>
    <row r="2478" spans="62:89" x14ac:dyDescent="0.25">
      <c r="BJ2478" s="1" t="s">
        <v>5077</v>
      </c>
      <c r="BK2478" s="1" t="s">
        <v>5078</v>
      </c>
      <c r="BL2478" s="1" t="str">
        <f>VLOOKUP(BK2478,INVENTARIOHABITTA[#All],8,FALSE)</f>
        <v xml:space="preserve">ESTANDAR A </v>
      </c>
      <c r="BO2478" s="1" t="s">
        <v>5914</v>
      </c>
      <c r="BP2478" s="1" t="s">
        <v>10027</v>
      </c>
      <c r="BQ2478" s="1" t="s">
        <v>7638</v>
      </c>
      <c r="BR2478" s="1" t="s">
        <v>9989</v>
      </c>
      <c r="BS2478" s="1" t="s">
        <v>31</v>
      </c>
      <c r="BT2478">
        <v>38</v>
      </c>
      <c r="BU2478" s="1" t="s">
        <v>7</v>
      </c>
      <c r="BV2478" s="1" t="s">
        <v>1961</v>
      </c>
      <c r="BW2478">
        <v>128</v>
      </c>
      <c r="BX2478" s="1" t="s">
        <v>31</v>
      </c>
      <c r="BY2478">
        <v>5770.3</v>
      </c>
      <c r="BZ2478">
        <v>738598.40000000002</v>
      </c>
      <c r="CA2478">
        <v>0.28000000000000003</v>
      </c>
      <c r="CB2478">
        <v>4154.616</v>
      </c>
      <c r="CC2478">
        <v>531790.848</v>
      </c>
      <c r="CD2478">
        <v>0.1</v>
      </c>
      <c r="CE2478">
        <v>53179.084800000004</v>
      </c>
      <c r="CF2478">
        <v>0.1</v>
      </c>
      <c r="CG2478">
        <v>5317.908480000001</v>
      </c>
      <c r="CH2478">
        <v>47861.176320000006</v>
      </c>
      <c r="CI2478">
        <v>478611.76319999999</v>
      </c>
      <c r="CJ2478">
        <v>526472.93952000001</v>
      </c>
      <c r="CK2478">
        <v>4113.0698400000001</v>
      </c>
    </row>
    <row r="2479" spans="62:89" x14ac:dyDescent="0.25">
      <c r="BJ2479" s="1" t="s">
        <v>5079</v>
      </c>
      <c r="BK2479" s="1" t="s">
        <v>5080</v>
      </c>
      <c r="BL2479" s="1" t="str">
        <f>VLOOKUP(BK2479,INVENTARIOHABITTA[#All],8,FALSE)</f>
        <v xml:space="preserve">ESTANDAR A </v>
      </c>
      <c r="BO2479" s="1" t="s">
        <v>5916</v>
      </c>
      <c r="BP2479" s="1" t="s">
        <v>10028</v>
      </c>
      <c r="BQ2479" s="1" t="s">
        <v>7638</v>
      </c>
      <c r="BR2479" s="1" t="s">
        <v>9989</v>
      </c>
      <c r="BS2479" s="1" t="s">
        <v>31</v>
      </c>
      <c r="BT2479">
        <v>39</v>
      </c>
      <c r="BU2479" s="1" t="s">
        <v>7</v>
      </c>
      <c r="BV2479" s="1" t="s">
        <v>1961</v>
      </c>
      <c r="BW2479">
        <v>128</v>
      </c>
      <c r="BX2479" s="1" t="s">
        <v>31</v>
      </c>
      <c r="BY2479">
        <v>5770.3</v>
      </c>
      <c r="BZ2479">
        <v>738598.40000000002</v>
      </c>
      <c r="CA2479">
        <v>0.28000000000000003</v>
      </c>
      <c r="CB2479">
        <v>4154.616</v>
      </c>
      <c r="CC2479">
        <v>531790.848</v>
      </c>
      <c r="CD2479">
        <v>0.1</v>
      </c>
      <c r="CE2479">
        <v>53179.084800000004</v>
      </c>
      <c r="CF2479">
        <v>0.1</v>
      </c>
      <c r="CG2479">
        <v>5317.908480000001</v>
      </c>
      <c r="CH2479">
        <v>47861.176320000006</v>
      </c>
      <c r="CI2479">
        <v>478611.76319999999</v>
      </c>
      <c r="CJ2479">
        <v>526472.93952000001</v>
      </c>
      <c r="CK2479">
        <v>4113.0698400000001</v>
      </c>
    </row>
    <row r="2480" spans="62:89" x14ac:dyDescent="0.25">
      <c r="BJ2480" s="1" t="s">
        <v>5081</v>
      </c>
      <c r="BK2480" s="1" t="s">
        <v>5082</v>
      </c>
      <c r="BL2480" s="1" t="str">
        <f>VLOOKUP(BK2480,INVENTARIOHABITTA[#All],8,FALSE)</f>
        <v xml:space="preserve">ESTANDAR A </v>
      </c>
      <c r="BO2480" s="1" t="s">
        <v>5918</v>
      </c>
      <c r="BP2480" s="1" t="s">
        <v>10029</v>
      </c>
      <c r="BQ2480" s="1" t="s">
        <v>7638</v>
      </c>
      <c r="BR2480" s="1" t="s">
        <v>9989</v>
      </c>
      <c r="BS2480" s="1" t="s">
        <v>31</v>
      </c>
      <c r="BT2480">
        <v>40</v>
      </c>
      <c r="BU2480" s="1" t="s">
        <v>7</v>
      </c>
      <c r="BV2480" s="1" t="s">
        <v>1961</v>
      </c>
      <c r="BW2480">
        <v>128</v>
      </c>
      <c r="BX2480" s="1" t="s">
        <v>31</v>
      </c>
      <c r="BY2480">
        <v>5770.3</v>
      </c>
      <c r="BZ2480">
        <v>738598.40000000002</v>
      </c>
      <c r="CA2480">
        <v>0.25</v>
      </c>
      <c r="CB2480">
        <v>4327.7250000000004</v>
      </c>
      <c r="CC2480">
        <v>553948.80000000005</v>
      </c>
      <c r="CD2480">
        <v>0.1</v>
      </c>
      <c r="CE2480">
        <v>55394.880000000005</v>
      </c>
      <c r="CF2480">
        <v>0.1</v>
      </c>
      <c r="CG2480">
        <v>5539.4880000000012</v>
      </c>
      <c r="CH2480">
        <v>49855.392000000007</v>
      </c>
      <c r="CI2480">
        <v>498553.92000000004</v>
      </c>
      <c r="CJ2480">
        <v>548409.31200000003</v>
      </c>
      <c r="CK2480">
        <v>4284.4477500000003</v>
      </c>
    </row>
    <row r="2481" spans="62:89" x14ac:dyDescent="0.25">
      <c r="BJ2481" s="1" t="s">
        <v>5083</v>
      </c>
      <c r="BK2481" s="1" t="s">
        <v>5084</v>
      </c>
      <c r="BL2481" s="1" t="str">
        <f>VLOOKUP(BK2481,INVENTARIOHABITTA[#All],8,FALSE)</f>
        <v xml:space="preserve">ESTANDAR A </v>
      </c>
      <c r="BO2481" s="1" t="s">
        <v>5920</v>
      </c>
      <c r="BP2481" s="1" t="s">
        <v>10030</v>
      </c>
      <c r="BQ2481" s="1" t="s">
        <v>7638</v>
      </c>
      <c r="BR2481" s="1" t="s">
        <v>9989</v>
      </c>
      <c r="BS2481" s="1" t="s">
        <v>31</v>
      </c>
      <c r="BT2481">
        <v>41</v>
      </c>
      <c r="BU2481" s="1" t="s">
        <v>7</v>
      </c>
      <c r="BV2481" s="1" t="s">
        <v>1961</v>
      </c>
      <c r="BW2481">
        <v>128</v>
      </c>
      <c r="BX2481" s="1" t="s">
        <v>31</v>
      </c>
      <c r="BY2481">
        <v>5770.3</v>
      </c>
      <c r="BZ2481">
        <v>738598.40000000002</v>
      </c>
      <c r="CA2481">
        <v>0.27</v>
      </c>
      <c r="CB2481">
        <v>4212.3189999999995</v>
      </c>
      <c r="CC2481">
        <v>539176.83199999994</v>
      </c>
      <c r="CD2481">
        <v>9.9998417587794292E-2</v>
      </c>
      <c r="CE2481">
        <v>53916.874000000003</v>
      </c>
      <c r="CF2481">
        <v>0.1</v>
      </c>
      <c r="CG2481">
        <v>5391.6874000000007</v>
      </c>
      <c r="CH2481">
        <v>48525.186600000001</v>
      </c>
      <c r="CI2481">
        <v>485259.8679999999</v>
      </c>
      <c r="CJ2481">
        <v>533785.05459999992</v>
      </c>
      <c r="CK2481">
        <v>4170.1957390624993</v>
      </c>
    </row>
    <row r="2482" spans="62:89" x14ac:dyDescent="0.25">
      <c r="BJ2482" s="1" t="s">
        <v>5085</v>
      </c>
      <c r="BK2482" s="1" t="s">
        <v>5086</v>
      </c>
      <c r="BL2482" s="1" t="str">
        <f>VLOOKUP(BK2482,INVENTARIOHABITTA[#All],8,FALSE)</f>
        <v xml:space="preserve">ESTANDAR A </v>
      </c>
      <c r="BO2482" s="1" t="s">
        <v>5922</v>
      </c>
      <c r="BP2482" s="1" t="s">
        <v>10031</v>
      </c>
      <c r="BQ2482" s="1" t="s">
        <v>7638</v>
      </c>
      <c r="BR2482" s="1" t="s">
        <v>9989</v>
      </c>
      <c r="BS2482" s="1" t="s">
        <v>31</v>
      </c>
      <c r="BT2482">
        <v>42</v>
      </c>
      <c r="BU2482" s="1" t="s">
        <v>7</v>
      </c>
      <c r="BV2482" s="1" t="s">
        <v>1961</v>
      </c>
      <c r="BW2482">
        <v>128</v>
      </c>
      <c r="BX2482" s="1" t="s">
        <v>31</v>
      </c>
      <c r="BY2482">
        <v>5770.3</v>
      </c>
      <c r="BZ2482">
        <v>738598.40000000002</v>
      </c>
      <c r="CA2482">
        <v>0.28000000000000003</v>
      </c>
      <c r="CB2482">
        <v>4154.616</v>
      </c>
      <c r="CC2482">
        <v>531790.848</v>
      </c>
      <c r="CD2482">
        <v>0.1</v>
      </c>
      <c r="CE2482">
        <v>53179.084800000004</v>
      </c>
      <c r="CF2482">
        <v>0.1</v>
      </c>
      <c r="CG2482">
        <v>5317.908480000001</v>
      </c>
      <c r="CH2482">
        <v>47861.176320000006</v>
      </c>
      <c r="CI2482">
        <v>478611.76319999999</v>
      </c>
      <c r="CJ2482">
        <v>526472.93952000001</v>
      </c>
      <c r="CK2482">
        <v>4113.0698400000001</v>
      </c>
    </row>
    <row r="2483" spans="62:89" x14ac:dyDescent="0.25">
      <c r="BJ2483" s="1" t="s">
        <v>5087</v>
      </c>
      <c r="BK2483" s="1" t="s">
        <v>5088</v>
      </c>
      <c r="BL2483" s="1" t="str">
        <f>VLOOKUP(BK2483,INVENTARIOHABITTA[#All],8,FALSE)</f>
        <v xml:space="preserve">ESTANDAR A </v>
      </c>
      <c r="BP2483" s="1" t="s">
        <v>10031</v>
      </c>
      <c r="BQ2483" s="1" t="s">
        <v>7638</v>
      </c>
      <c r="BR2483" s="1" t="s">
        <v>9989</v>
      </c>
      <c r="BS2483" s="1" t="s">
        <v>31</v>
      </c>
      <c r="BT2483">
        <v>42</v>
      </c>
      <c r="BU2483" s="1" t="s">
        <v>7</v>
      </c>
      <c r="BV2483" s="1" t="s">
        <v>1961</v>
      </c>
      <c r="BW2483">
        <v>128</v>
      </c>
      <c r="BX2483" s="1" t="s">
        <v>31</v>
      </c>
      <c r="BY2483">
        <v>5770.3</v>
      </c>
      <c r="BZ2483">
        <v>738598.40000000002</v>
      </c>
      <c r="CA2483">
        <v>0.28000000000000003</v>
      </c>
      <c r="CB2483">
        <v>4154.616</v>
      </c>
      <c r="CC2483">
        <v>531790.848</v>
      </c>
      <c r="CD2483">
        <v>0.1</v>
      </c>
      <c r="CE2483">
        <v>53179.084800000004</v>
      </c>
      <c r="CF2483">
        <v>0.1</v>
      </c>
      <c r="CG2483">
        <v>5317.908480000001</v>
      </c>
      <c r="CH2483">
        <v>47861.176320000006</v>
      </c>
      <c r="CI2483">
        <v>478611.76319999999</v>
      </c>
      <c r="CJ2483">
        <v>526472.93952000001</v>
      </c>
      <c r="CK2483">
        <v>4113.0698400000001</v>
      </c>
    </row>
    <row r="2484" spans="62:89" x14ac:dyDescent="0.25">
      <c r="BJ2484" s="1" t="s">
        <v>5089</v>
      </c>
      <c r="BK2484" s="1" t="s">
        <v>5090</v>
      </c>
      <c r="BL2484" s="1" t="str">
        <f>VLOOKUP(BK2484,INVENTARIOHABITTA[#All],8,FALSE)</f>
        <v xml:space="preserve">ESTANDAR A </v>
      </c>
      <c r="BP2484" s="1" t="s">
        <v>10031</v>
      </c>
      <c r="BQ2484" s="1" t="s">
        <v>7638</v>
      </c>
      <c r="BR2484" s="1" t="s">
        <v>9989</v>
      </c>
      <c r="BS2484" s="1" t="s">
        <v>31</v>
      </c>
      <c r="BT2484">
        <v>42</v>
      </c>
      <c r="BU2484" s="1" t="s">
        <v>7</v>
      </c>
      <c r="BV2484" s="1" t="s">
        <v>1961</v>
      </c>
      <c r="BW2484">
        <v>128</v>
      </c>
      <c r="BX2484" s="1" t="s">
        <v>7642</v>
      </c>
      <c r="BY2484">
        <v>5770.3</v>
      </c>
      <c r="BZ2484">
        <v>738598.40000000002</v>
      </c>
      <c r="CA2484">
        <v>0.25</v>
      </c>
      <c r="CB2484">
        <v>4327.7250000000004</v>
      </c>
      <c r="CC2484">
        <v>553948.80000000005</v>
      </c>
      <c r="CD2484">
        <v>0.1</v>
      </c>
      <c r="CE2484">
        <v>55394.880000000005</v>
      </c>
      <c r="CF2484">
        <v>0</v>
      </c>
      <c r="CG2484">
        <v>0</v>
      </c>
      <c r="CH2484">
        <v>55394.880000000005</v>
      </c>
      <c r="CI2484">
        <v>498553.92000000004</v>
      </c>
      <c r="CJ2484">
        <v>553948.80000000005</v>
      </c>
      <c r="CK2484">
        <v>4327.7250000000004</v>
      </c>
    </row>
    <row r="2485" spans="62:89" x14ac:dyDescent="0.25">
      <c r="BJ2485" s="1" t="s">
        <v>5091</v>
      </c>
      <c r="BK2485" s="1" t="s">
        <v>5092</v>
      </c>
      <c r="BL2485" s="1" t="str">
        <f>VLOOKUP(BK2485,INVENTARIOHABITTA[#All],8,FALSE)</f>
        <v xml:space="preserve">ESTANDAR A </v>
      </c>
      <c r="BO2485" s="1" t="s">
        <v>5924</v>
      </c>
      <c r="BP2485" s="1" t="s">
        <v>10032</v>
      </c>
      <c r="BQ2485" s="1" t="s">
        <v>7638</v>
      </c>
      <c r="BR2485" s="1" t="s">
        <v>9989</v>
      </c>
      <c r="BS2485" s="1" t="s">
        <v>31</v>
      </c>
      <c r="BT2485">
        <v>43</v>
      </c>
      <c r="BU2485" s="1" t="s">
        <v>7</v>
      </c>
      <c r="BV2485" s="1" t="s">
        <v>1961</v>
      </c>
      <c r="BW2485">
        <v>128</v>
      </c>
      <c r="BX2485" s="1" t="s">
        <v>31</v>
      </c>
      <c r="BY2485">
        <v>5770.3</v>
      </c>
      <c r="BZ2485">
        <v>738598.40000000002</v>
      </c>
      <c r="CA2485">
        <v>0.25</v>
      </c>
      <c r="CB2485">
        <v>4327.7250000000004</v>
      </c>
      <c r="CC2485">
        <v>553948.80000000005</v>
      </c>
      <c r="CD2485">
        <v>0.1</v>
      </c>
      <c r="CE2485">
        <v>55394.880000000005</v>
      </c>
      <c r="CF2485">
        <v>0</v>
      </c>
      <c r="CG2485">
        <v>0</v>
      </c>
      <c r="CH2485">
        <v>55394.880000000005</v>
      </c>
      <c r="CI2485">
        <v>498553.92000000004</v>
      </c>
      <c r="CJ2485">
        <v>553948.80000000005</v>
      </c>
      <c r="CK2485">
        <v>4327.7250000000004</v>
      </c>
    </row>
    <row r="2486" spans="62:89" x14ac:dyDescent="0.25">
      <c r="BJ2486" s="1" t="s">
        <v>5093</v>
      </c>
      <c r="BK2486" s="1" t="s">
        <v>5094</v>
      </c>
      <c r="BL2486" s="1" t="str">
        <f>VLOOKUP(BK2486,INVENTARIOHABITTA[#All],8,FALSE)</f>
        <v xml:space="preserve">ESTANDAR A </v>
      </c>
      <c r="BO2486" s="1" t="s">
        <v>5926</v>
      </c>
      <c r="BP2486" s="1" t="s">
        <v>10033</v>
      </c>
      <c r="BQ2486" s="1" t="s">
        <v>7638</v>
      </c>
      <c r="BR2486" s="1" t="s">
        <v>9989</v>
      </c>
      <c r="BS2486" s="1" t="s">
        <v>31</v>
      </c>
      <c r="BT2486">
        <v>44</v>
      </c>
      <c r="BU2486" s="1" t="s">
        <v>7</v>
      </c>
      <c r="BV2486" s="1" t="s">
        <v>146</v>
      </c>
      <c r="BW2486">
        <v>128</v>
      </c>
      <c r="BX2486" s="1" t="s">
        <v>31</v>
      </c>
      <c r="BY2486">
        <v>6200</v>
      </c>
      <c r="BZ2486">
        <v>793600</v>
      </c>
      <c r="CA2486">
        <v>0.25</v>
      </c>
      <c r="CB2486">
        <v>4650</v>
      </c>
      <c r="CC2486">
        <v>595200</v>
      </c>
      <c r="CD2486">
        <v>0.1</v>
      </c>
      <c r="CE2486">
        <v>59520</v>
      </c>
      <c r="CF2486">
        <v>0</v>
      </c>
      <c r="CG2486">
        <v>0</v>
      </c>
      <c r="CH2486">
        <v>59520</v>
      </c>
      <c r="CI2486">
        <v>535680</v>
      </c>
      <c r="CJ2486">
        <v>595200</v>
      </c>
      <c r="CK2486">
        <v>4650</v>
      </c>
    </row>
    <row r="2487" spans="62:89" x14ac:dyDescent="0.25">
      <c r="BJ2487" s="1" t="s">
        <v>5095</v>
      </c>
      <c r="BK2487" s="1" t="s">
        <v>5096</v>
      </c>
      <c r="BL2487" s="1" t="str">
        <f>VLOOKUP(BK2487,INVENTARIOHABITTA[#All],8,FALSE)</f>
        <v>PREMIUM A</v>
      </c>
      <c r="BO2487" s="1" t="s">
        <v>5928</v>
      </c>
      <c r="BP2487" s="1" t="s">
        <v>10034</v>
      </c>
      <c r="BQ2487" s="1" t="s">
        <v>7638</v>
      </c>
      <c r="BR2487" s="1" t="s">
        <v>9989</v>
      </c>
      <c r="BS2487" s="1" t="s">
        <v>31</v>
      </c>
      <c r="BT2487">
        <v>45</v>
      </c>
      <c r="BU2487" s="1" t="s">
        <v>7</v>
      </c>
      <c r="BV2487" s="1" t="s">
        <v>146</v>
      </c>
      <c r="BW2487">
        <v>187.4</v>
      </c>
      <c r="BX2487" s="1" t="s">
        <v>31</v>
      </c>
      <c r="BY2487">
        <v>6200</v>
      </c>
      <c r="BZ2487">
        <v>1161880</v>
      </c>
      <c r="CA2487">
        <v>0.25</v>
      </c>
      <c r="CB2487">
        <v>4650</v>
      </c>
      <c r="CC2487">
        <v>871410</v>
      </c>
      <c r="CD2487">
        <v>0.1</v>
      </c>
      <c r="CE2487">
        <v>87141</v>
      </c>
      <c r="CF2487">
        <v>0.1</v>
      </c>
      <c r="CG2487">
        <v>8714.1</v>
      </c>
      <c r="CH2487">
        <v>78426.899999999994</v>
      </c>
      <c r="CI2487">
        <v>784269</v>
      </c>
      <c r="CJ2487">
        <v>862695.9</v>
      </c>
      <c r="CK2487">
        <v>4603.5</v>
      </c>
    </row>
    <row r="2488" spans="62:89" x14ac:dyDescent="0.25">
      <c r="BJ2488" s="1" t="s">
        <v>5097</v>
      </c>
      <c r="BK2488" s="1" t="s">
        <v>5098</v>
      </c>
      <c r="BL2488" s="1" t="str">
        <f>VLOOKUP(BK2488,INVENTARIOHABITTA[#All],8,FALSE)</f>
        <v>PREMIUM A</v>
      </c>
      <c r="BO2488" s="1" t="s">
        <v>5930</v>
      </c>
      <c r="BP2488" s="1" t="s">
        <v>10035</v>
      </c>
      <c r="BQ2488" s="1" t="s">
        <v>7638</v>
      </c>
      <c r="BR2488" s="1" t="s">
        <v>9989</v>
      </c>
      <c r="BS2488" s="1" t="s">
        <v>31</v>
      </c>
      <c r="BT2488">
        <v>46</v>
      </c>
      <c r="BU2488" s="1" t="s">
        <v>7</v>
      </c>
      <c r="BV2488" s="1" t="s">
        <v>1961</v>
      </c>
      <c r="BW2488">
        <v>157.5</v>
      </c>
      <c r="BX2488" s="1" t="s">
        <v>31</v>
      </c>
      <c r="BY2488">
        <v>5770.3</v>
      </c>
      <c r="BZ2488">
        <v>908822.25</v>
      </c>
      <c r="CA2488">
        <v>0.25</v>
      </c>
      <c r="CB2488">
        <v>4327.7250000000004</v>
      </c>
      <c r="CC2488">
        <v>681616.6875</v>
      </c>
      <c r="CD2488">
        <v>9.9999999999999992E-2</v>
      </c>
      <c r="CE2488">
        <v>68161.668749999997</v>
      </c>
      <c r="CF2488">
        <v>0.1</v>
      </c>
      <c r="CG2488">
        <v>6816.1668749999999</v>
      </c>
      <c r="CH2488">
        <v>61345.501874999994</v>
      </c>
      <c r="CI2488">
        <v>613455.01875000005</v>
      </c>
      <c r="CJ2488">
        <v>674800.520625</v>
      </c>
      <c r="CK2488">
        <v>4284.4477500000003</v>
      </c>
    </row>
    <row r="2489" spans="62:89" x14ac:dyDescent="0.25">
      <c r="BJ2489" s="1" t="s">
        <v>5099</v>
      </c>
      <c r="BK2489" s="1" t="s">
        <v>5100</v>
      </c>
      <c r="BL2489" s="1" t="str">
        <f>VLOOKUP(BK2489,INVENTARIOHABITTA[#All],8,FALSE)</f>
        <v xml:space="preserve">ESTANDAR A </v>
      </c>
      <c r="BO2489" s="1" t="s">
        <v>5932</v>
      </c>
      <c r="BP2489" s="1" t="s">
        <v>10036</v>
      </c>
      <c r="BQ2489" s="1" t="s">
        <v>7638</v>
      </c>
      <c r="BR2489" s="1" t="s">
        <v>9989</v>
      </c>
      <c r="BS2489" s="1" t="s">
        <v>31</v>
      </c>
      <c r="BT2489">
        <v>47</v>
      </c>
      <c r="BU2489" s="1" t="s">
        <v>7</v>
      </c>
      <c r="BV2489" s="1" t="s">
        <v>1961</v>
      </c>
      <c r="BW2489">
        <v>157.5</v>
      </c>
      <c r="BX2489" s="1" t="s">
        <v>31</v>
      </c>
      <c r="BY2489">
        <v>5770.3</v>
      </c>
      <c r="BZ2489">
        <v>908822.25</v>
      </c>
      <c r="CA2489">
        <v>0.35</v>
      </c>
      <c r="CB2489">
        <v>3750.6950000000002</v>
      </c>
      <c r="CC2489">
        <v>590734.46250000002</v>
      </c>
      <c r="CD2489">
        <v>0.10853675224678465</v>
      </c>
      <c r="CE2489">
        <v>64116.4</v>
      </c>
      <c r="CF2489">
        <v>0</v>
      </c>
      <c r="CG2489">
        <v>0</v>
      </c>
      <c r="CH2489">
        <v>64116.4</v>
      </c>
      <c r="CI2489">
        <v>526618.0625</v>
      </c>
      <c r="CJ2489">
        <v>590734.46250000002</v>
      </c>
      <c r="CK2489">
        <v>3750.6950000000002</v>
      </c>
    </row>
    <row r="2490" spans="62:89" x14ac:dyDescent="0.25">
      <c r="BJ2490" s="1" t="s">
        <v>5101</v>
      </c>
      <c r="BK2490" s="1" t="s">
        <v>5102</v>
      </c>
      <c r="BL2490" s="1" t="str">
        <f>VLOOKUP(BK2490,INVENTARIOHABITTA[#All],8,FALSE)</f>
        <v xml:space="preserve">ESTANDAR A </v>
      </c>
      <c r="BO2490" s="1" t="s">
        <v>5934</v>
      </c>
      <c r="BP2490" s="1" t="s">
        <v>10037</v>
      </c>
      <c r="BQ2490" s="1" t="s">
        <v>7638</v>
      </c>
      <c r="BR2490" s="1" t="s">
        <v>9989</v>
      </c>
      <c r="BS2490" s="1" t="s">
        <v>31</v>
      </c>
      <c r="BT2490">
        <v>48</v>
      </c>
      <c r="BU2490" s="1" t="s">
        <v>7</v>
      </c>
      <c r="BV2490" s="1" t="s">
        <v>1961</v>
      </c>
      <c r="BW2490">
        <v>157.5</v>
      </c>
      <c r="BX2490" s="1" t="s">
        <v>31</v>
      </c>
      <c r="BY2490">
        <v>5770.3</v>
      </c>
      <c r="BZ2490">
        <v>908822.25</v>
      </c>
      <c r="CA2490">
        <v>0.25</v>
      </c>
      <c r="CB2490">
        <v>4327.7250000000004</v>
      </c>
      <c r="CC2490">
        <v>681616.6875</v>
      </c>
      <c r="CD2490">
        <v>9.9999999999999992E-2</v>
      </c>
      <c r="CE2490">
        <v>68161.668749999997</v>
      </c>
      <c r="CF2490">
        <v>0.1</v>
      </c>
      <c r="CG2490">
        <v>6816.1668749999999</v>
      </c>
      <c r="CH2490">
        <v>61345.501874999994</v>
      </c>
      <c r="CI2490">
        <v>613455.01875000005</v>
      </c>
      <c r="CJ2490">
        <v>674800.520625</v>
      </c>
      <c r="CK2490">
        <v>4284.4477500000003</v>
      </c>
    </row>
    <row r="2491" spans="62:89" x14ac:dyDescent="0.25">
      <c r="BJ2491" s="1" t="s">
        <v>5103</v>
      </c>
      <c r="BK2491" s="1" t="s">
        <v>5104</v>
      </c>
      <c r="BL2491" s="1" t="str">
        <f>VLOOKUP(BK2491,INVENTARIOHABITTA[#All],8,FALSE)</f>
        <v xml:space="preserve">ESTANDAR A </v>
      </c>
      <c r="BO2491" s="1" t="s">
        <v>5936</v>
      </c>
      <c r="BP2491" s="1" t="s">
        <v>10038</v>
      </c>
      <c r="BQ2491" s="1" t="s">
        <v>7638</v>
      </c>
      <c r="BR2491" s="1" t="s">
        <v>9989</v>
      </c>
      <c r="BS2491" s="1" t="s">
        <v>31</v>
      </c>
      <c r="BT2491">
        <v>49</v>
      </c>
      <c r="BU2491" s="1" t="s">
        <v>7</v>
      </c>
      <c r="BV2491" s="1" t="s">
        <v>1961</v>
      </c>
      <c r="BW2491">
        <v>157.5</v>
      </c>
      <c r="BX2491" s="1" t="s">
        <v>31</v>
      </c>
      <c r="BY2491">
        <v>5770.3</v>
      </c>
      <c r="BZ2491">
        <v>908822.25</v>
      </c>
      <c r="CA2491">
        <v>0.25</v>
      </c>
      <c r="CB2491">
        <v>4327.7250000000004</v>
      </c>
      <c r="CC2491">
        <v>681616.6875</v>
      </c>
      <c r="CD2491">
        <v>9.9999999999999992E-2</v>
      </c>
      <c r="CE2491">
        <v>68161.668749999997</v>
      </c>
      <c r="CF2491">
        <v>0.15</v>
      </c>
      <c r="CG2491">
        <v>10224.250312499998</v>
      </c>
      <c r="CH2491">
        <v>57937.418437499997</v>
      </c>
      <c r="CI2491">
        <v>613455.01875000005</v>
      </c>
      <c r="CJ2491">
        <v>671392.43718750007</v>
      </c>
      <c r="CK2491">
        <v>4262.8091250000007</v>
      </c>
    </row>
    <row r="2492" spans="62:89" x14ac:dyDescent="0.25">
      <c r="BJ2492" s="1" t="s">
        <v>5105</v>
      </c>
      <c r="BK2492" s="1" t="s">
        <v>5106</v>
      </c>
      <c r="BL2492" s="1" t="str">
        <f>VLOOKUP(BK2492,INVENTARIOHABITTA[#All],8,FALSE)</f>
        <v xml:space="preserve">ESTANDAR A </v>
      </c>
      <c r="BO2492" s="1" t="s">
        <v>5938</v>
      </c>
      <c r="BP2492" s="1" t="s">
        <v>10039</v>
      </c>
      <c r="BQ2492" s="1" t="s">
        <v>7638</v>
      </c>
      <c r="BR2492" s="1" t="s">
        <v>9989</v>
      </c>
      <c r="BS2492" s="1" t="s">
        <v>31</v>
      </c>
      <c r="BT2492">
        <v>50</v>
      </c>
      <c r="BU2492" s="1" t="s">
        <v>7</v>
      </c>
      <c r="BV2492" s="1" t="s">
        <v>1961</v>
      </c>
      <c r="BW2492">
        <v>140</v>
      </c>
      <c r="BX2492" s="1" t="s">
        <v>31</v>
      </c>
      <c r="BY2492">
        <v>5770.3</v>
      </c>
      <c r="BZ2492">
        <v>807842</v>
      </c>
      <c r="CA2492">
        <v>0.25</v>
      </c>
      <c r="CB2492">
        <v>4327.7250000000004</v>
      </c>
      <c r="CC2492">
        <v>605881.5</v>
      </c>
      <c r="CD2492">
        <v>0.1</v>
      </c>
      <c r="CE2492">
        <v>60588.15</v>
      </c>
      <c r="CF2492">
        <v>0.1</v>
      </c>
      <c r="CG2492">
        <v>6058.8150000000005</v>
      </c>
      <c r="CH2492">
        <v>54529.334999999999</v>
      </c>
      <c r="CI2492">
        <v>545293.35</v>
      </c>
      <c r="CJ2492">
        <v>599822.68499999994</v>
      </c>
      <c r="CK2492">
        <v>4284.4477499999994</v>
      </c>
    </row>
    <row r="2493" spans="62:89" x14ac:dyDescent="0.25">
      <c r="BJ2493" s="1" t="s">
        <v>5107</v>
      </c>
      <c r="BK2493" s="1" t="s">
        <v>5108</v>
      </c>
      <c r="BL2493" s="1" t="str">
        <f>VLOOKUP(BK2493,INVENTARIOHABITTA[#All],8,FALSE)</f>
        <v xml:space="preserve">ESTANDAR A </v>
      </c>
      <c r="BO2493" s="1" t="s">
        <v>5940</v>
      </c>
      <c r="BP2493" s="1" t="s">
        <v>10040</v>
      </c>
      <c r="BQ2493" s="1" t="s">
        <v>7638</v>
      </c>
      <c r="BR2493" s="1" t="s">
        <v>9989</v>
      </c>
      <c r="BS2493" s="1" t="s">
        <v>31</v>
      </c>
      <c r="BT2493">
        <v>51</v>
      </c>
      <c r="BU2493" s="1" t="s">
        <v>7</v>
      </c>
      <c r="BV2493" s="1" t="s">
        <v>146</v>
      </c>
      <c r="BW2493">
        <v>140</v>
      </c>
      <c r="BX2493" s="1" t="s">
        <v>31</v>
      </c>
      <c r="BY2493">
        <v>6200</v>
      </c>
      <c r="BZ2493">
        <v>868000</v>
      </c>
      <c r="CA2493">
        <v>0.25</v>
      </c>
      <c r="CB2493">
        <v>4650</v>
      </c>
      <c r="CC2493">
        <v>651000</v>
      </c>
      <c r="CD2493">
        <v>0.1</v>
      </c>
      <c r="CE2493">
        <v>65100</v>
      </c>
      <c r="CF2493">
        <v>0.1</v>
      </c>
      <c r="CG2493">
        <v>6510</v>
      </c>
      <c r="CH2493">
        <v>58590</v>
      </c>
      <c r="CI2493">
        <v>585900</v>
      </c>
      <c r="CJ2493">
        <v>644490</v>
      </c>
      <c r="CK2493">
        <v>4603.5</v>
      </c>
    </row>
    <row r="2494" spans="62:89" x14ac:dyDescent="0.25">
      <c r="BJ2494" s="1" t="s">
        <v>5109</v>
      </c>
      <c r="BK2494" s="1" t="s">
        <v>5110</v>
      </c>
      <c r="BL2494" s="1" t="str">
        <f>VLOOKUP(BK2494,INVENTARIOHABITTA[#All],8,FALSE)</f>
        <v xml:space="preserve">ESTANDAR A </v>
      </c>
      <c r="BO2494" s="1" t="s">
        <v>5942</v>
      </c>
      <c r="BP2494" s="1" t="s">
        <v>10041</v>
      </c>
      <c r="BQ2494" s="1" t="s">
        <v>7638</v>
      </c>
      <c r="BR2494" s="1" t="s">
        <v>9989</v>
      </c>
      <c r="BS2494" s="1" t="s">
        <v>31</v>
      </c>
      <c r="BT2494">
        <v>52</v>
      </c>
      <c r="BU2494" s="1" t="s">
        <v>7</v>
      </c>
      <c r="BV2494" s="1" t="s">
        <v>146</v>
      </c>
      <c r="BW2494">
        <v>140</v>
      </c>
      <c r="BX2494" s="1" t="s">
        <v>31</v>
      </c>
      <c r="BY2494">
        <v>6200</v>
      </c>
      <c r="BZ2494">
        <v>868000</v>
      </c>
      <c r="CA2494">
        <v>0.25</v>
      </c>
      <c r="CB2494">
        <v>4650</v>
      </c>
      <c r="CC2494">
        <v>651000</v>
      </c>
      <c r="CD2494">
        <v>0.1</v>
      </c>
      <c r="CE2494">
        <v>65100</v>
      </c>
      <c r="CF2494">
        <v>0.1</v>
      </c>
      <c r="CG2494">
        <v>6510</v>
      </c>
      <c r="CH2494">
        <v>58590</v>
      </c>
      <c r="CI2494">
        <v>585900</v>
      </c>
      <c r="CJ2494">
        <v>644490</v>
      </c>
      <c r="CK2494">
        <v>4603.5</v>
      </c>
    </row>
    <row r="2495" spans="62:89" x14ac:dyDescent="0.25">
      <c r="BJ2495" s="1" t="s">
        <v>5111</v>
      </c>
      <c r="BK2495" s="1" t="s">
        <v>5112</v>
      </c>
      <c r="BL2495" s="1" t="str">
        <f>VLOOKUP(BK2495,INVENTARIOHABITTA[#All],8,FALSE)</f>
        <v xml:space="preserve">ESTANDAR A </v>
      </c>
      <c r="BO2495" s="1" t="s">
        <v>5944</v>
      </c>
      <c r="BP2495" s="1" t="s">
        <v>10042</v>
      </c>
      <c r="BQ2495" s="1" t="s">
        <v>7638</v>
      </c>
      <c r="BR2495" s="1" t="s">
        <v>9989</v>
      </c>
      <c r="BS2495" s="1" t="s">
        <v>31</v>
      </c>
      <c r="BT2495">
        <v>53</v>
      </c>
      <c r="BU2495" s="1" t="s">
        <v>7</v>
      </c>
      <c r="BV2495" s="1" t="s">
        <v>146</v>
      </c>
      <c r="BW2495">
        <v>140</v>
      </c>
      <c r="BX2495" s="1" t="s">
        <v>31</v>
      </c>
      <c r="BY2495">
        <v>6200</v>
      </c>
      <c r="BZ2495">
        <v>868000</v>
      </c>
      <c r="CA2495">
        <v>0.23</v>
      </c>
      <c r="CB2495">
        <v>4774</v>
      </c>
      <c r="CC2495">
        <v>668360</v>
      </c>
      <c r="CD2495">
        <v>0.1</v>
      </c>
      <c r="CE2495">
        <v>66836</v>
      </c>
      <c r="CF2495">
        <v>0.1</v>
      </c>
      <c r="CG2495">
        <v>6683.6</v>
      </c>
      <c r="CH2495">
        <v>60152.4</v>
      </c>
      <c r="CI2495">
        <v>601524</v>
      </c>
      <c r="CJ2495">
        <v>661676.4</v>
      </c>
      <c r="CK2495">
        <v>4726.26</v>
      </c>
    </row>
    <row r="2496" spans="62:89" x14ac:dyDescent="0.25">
      <c r="BJ2496" s="1" t="s">
        <v>5113</v>
      </c>
      <c r="BK2496" s="1" t="s">
        <v>5114</v>
      </c>
      <c r="BL2496" s="1" t="str">
        <f>VLOOKUP(BK2496,INVENTARIOHABITTA[#All],8,FALSE)</f>
        <v xml:space="preserve">ESTANDAR A </v>
      </c>
      <c r="BO2496" s="1" t="s">
        <v>5946</v>
      </c>
      <c r="BP2496" s="1" t="s">
        <v>10043</v>
      </c>
      <c r="BQ2496" s="1" t="s">
        <v>7638</v>
      </c>
      <c r="BR2496" s="1" t="s">
        <v>9989</v>
      </c>
      <c r="BS2496" s="1" t="s">
        <v>31</v>
      </c>
      <c r="BT2496">
        <v>54</v>
      </c>
      <c r="BU2496" s="1" t="s">
        <v>7</v>
      </c>
      <c r="BV2496" s="1" t="s">
        <v>146</v>
      </c>
      <c r="BW2496">
        <v>140</v>
      </c>
      <c r="BX2496" s="1" t="s">
        <v>31</v>
      </c>
      <c r="BY2496">
        <v>6200</v>
      </c>
      <c r="BZ2496">
        <v>868000</v>
      </c>
      <c r="CA2496">
        <v>0.25</v>
      </c>
      <c r="CB2496">
        <v>4650</v>
      </c>
      <c r="CC2496">
        <v>651000</v>
      </c>
      <c r="CD2496">
        <v>0.1</v>
      </c>
      <c r="CE2496">
        <v>65100</v>
      </c>
      <c r="CF2496">
        <v>0</v>
      </c>
      <c r="CG2496">
        <v>0</v>
      </c>
      <c r="CH2496">
        <v>65100</v>
      </c>
      <c r="CI2496">
        <v>585900</v>
      </c>
      <c r="CJ2496">
        <v>651000</v>
      </c>
      <c r="CK2496">
        <v>4650</v>
      </c>
    </row>
    <row r="2497" spans="62:89" x14ac:dyDescent="0.25">
      <c r="BJ2497" s="1" t="s">
        <v>5115</v>
      </c>
      <c r="BK2497" s="1" t="s">
        <v>5116</v>
      </c>
      <c r="BL2497" s="1" t="str">
        <f>VLOOKUP(BK2497,INVENTARIOHABITTA[#All],8,FALSE)</f>
        <v xml:space="preserve">ESTANDAR A </v>
      </c>
      <c r="BO2497" s="1" t="s">
        <v>5948</v>
      </c>
      <c r="BP2497" s="1" t="s">
        <v>10044</v>
      </c>
      <c r="BQ2497" s="1" t="s">
        <v>7638</v>
      </c>
      <c r="BR2497" s="1" t="s">
        <v>9989</v>
      </c>
      <c r="BS2497" s="1" t="s">
        <v>31</v>
      </c>
      <c r="BT2497">
        <v>55</v>
      </c>
      <c r="BU2497" s="1" t="s">
        <v>7</v>
      </c>
      <c r="BV2497" s="1" t="s">
        <v>146</v>
      </c>
      <c r="BW2497">
        <v>140</v>
      </c>
      <c r="BX2497" s="1" t="s">
        <v>31</v>
      </c>
      <c r="BY2497">
        <v>6200</v>
      </c>
      <c r="BZ2497">
        <v>868000</v>
      </c>
      <c r="CA2497">
        <v>0.25</v>
      </c>
      <c r="CB2497">
        <v>4650</v>
      </c>
      <c r="CC2497">
        <v>651000</v>
      </c>
      <c r="CD2497">
        <v>0.1</v>
      </c>
      <c r="CE2497">
        <v>65100</v>
      </c>
      <c r="CF2497">
        <v>0.1</v>
      </c>
      <c r="CG2497">
        <v>6510</v>
      </c>
      <c r="CH2497">
        <v>58590</v>
      </c>
      <c r="CI2497">
        <v>585900</v>
      </c>
      <c r="CJ2497">
        <v>644490</v>
      </c>
      <c r="CK2497">
        <v>4603.5</v>
      </c>
    </row>
    <row r="2498" spans="62:89" x14ac:dyDescent="0.25">
      <c r="BJ2498" s="1" t="s">
        <v>5117</v>
      </c>
      <c r="BK2498" s="1" t="s">
        <v>5118</v>
      </c>
      <c r="BL2498" s="1" t="str">
        <f>VLOOKUP(BK2498,INVENTARIOHABITTA[#All],8,FALSE)</f>
        <v xml:space="preserve">ESTANDAR A </v>
      </c>
      <c r="BO2498" s="1" t="s">
        <v>5950</v>
      </c>
      <c r="BP2498" s="1" t="s">
        <v>10045</v>
      </c>
      <c r="BQ2498" s="1" t="s">
        <v>7638</v>
      </c>
      <c r="BR2498" s="1" t="s">
        <v>9989</v>
      </c>
      <c r="BS2498" s="1" t="s">
        <v>31</v>
      </c>
      <c r="BT2498">
        <v>56</v>
      </c>
      <c r="BU2498" s="1" t="s">
        <v>7</v>
      </c>
      <c r="BV2498" s="1" t="s">
        <v>146</v>
      </c>
      <c r="BW2498">
        <v>140</v>
      </c>
      <c r="BX2498" s="1" t="s">
        <v>31</v>
      </c>
      <c r="BY2498">
        <v>6200</v>
      </c>
      <c r="BZ2498">
        <v>868000</v>
      </c>
      <c r="CA2498">
        <v>0.25</v>
      </c>
      <c r="CB2498">
        <v>4650</v>
      </c>
      <c r="CC2498">
        <v>651000</v>
      </c>
      <c r="CD2498">
        <v>0.1</v>
      </c>
      <c r="CE2498">
        <v>65100</v>
      </c>
      <c r="CF2498">
        <v>0.15</v>
      </c>
      <c r="CG2498">
        <v>9765</v>
      </c>
      <c r="CH2498">
        <v>55335</v>
      </c>
      <c r="CI2498">
        <v>585900</v>
      </c>
      <c r="CJ2498">
        <v>641235</v>
      </c>
      <c r="CK2498">
        <v>4580.25</v>
      </c>
    </row>
    <row r="2499" spans="62:89" x14ac:dyDescent="0.25">
      <c r="BJ2499" s="1" t="s">
        <v>5119</v>
      </c>
      <c r="BK2499" s="1" t="s">
        <v>5120</v>
      </c>
      <c r="BL2499" s="1" t="str">
        <f>VLOOKUP(BK2499,INVENTARIOHABITTA[#All],8,FALSE)</f>
        <v xml:space="preserve">ESTANDAR A </v>
      </c>
      <c r="BO2499" s="1" t="s">
        <v>5952</v>
      </c>
      <c r="BP2499" s="1" t="s">
        <v>10046</v>
      </c>
      <c r="BQ2499" s="1" t="s">
        <v>7638</v>
      </c>
      <c r="BR2499" s="1" t="s">
        <v>9989</v>
      </c>
      <c r="BS2499" s="1" t="s">
        <v>31</v>
      </c>
      <c r="BT2499">
        <v>57</v>
      </c>
      <c r="BU2499" s="1" t="s">
        <v>7</v>
      </c>
      <c r="BV2499" s="1" t="s">
        <v>1961</v>
      </c>
      <c r="BW2499">
        <v>140</v>
      </c>
      <c r="BX2499" s="1" t="s">
        <v>31</v>
      </c>
      <c r="BY2499">
        <v>5770.3</v>
      </c>
      <c r="BZ2499">
        <v>807842</v>
      </c>
      <c r="CA2499">
        <v>0.23</v>
      </c>
      <c r="CB2499">
        <v>4443.1310000000003</v>
      </c>
      <c r="CC2499">
        <v>622038.34000000008</v>
      </c>
      <c r="CD2499">
        <v>0.1</v>
      </c>
      <c r="CE2499">
        <v>62203.83400000001</v>
      </c>
      <c r="CF2499">
        <v>0.1</v>
      </c>
      <c r="CG2499">
        <v>6220.3834000000015</v>
      </c>
      <c r="CH2499">
        <v>55983.450600000011</v>
      </c>
      <c r="CI2499">
        <v>559834.50600000005</v>
      </c>
      <c r="CJ2499">
        <v>615817.95660000003</v>
      </c>
      <c r="CK2499">
        <v>4398.6996900000004</v>
      </c>
    </row>
    <row r="2500" spans="62:89" x14ac:dyDescent="0.25">
      <c r="BJ2500" s="1" t="s">
        <v>5121</v>
      </c>
      <c r="BK2500" s="1" t="s">
        <v>5122</v>
      </c>
      <c r="BL2500" s="1" t="str">
        <f>VLOOKUP(BK2500,INVENTARIOHABITTA[#All],8,FALSE)</f>
        <v xml:space="preserve">ESTANDAR A </v>
      </c>
      <c r="BO2500" s="1" t="s">
        <v>5954</v>
      </c>
      <c r="BP2500" s="1" t="s">
        <v>10047</v>
      </c>
      <c r="BQ2500" s="1" t="s">
        <v>7638</v>
      </c>
      <c r="BR2500" s="1" t="s">
        <v>9989</v>
      </c>
      <c r="BS2500" s="1" t="s">
        <v>31</v>
      </c>
      <c r="BT2500">
        <v>58</v>
      </c>
      <c r="BU2500" s="1" t="s">
        <v>7</v>
      </c>
      <c r="BV2500" s="1" t="s">
        <v>1961</v>
      </c>
      <c r="BW2500">
        <v>140</v>
      </c>
      <c r="BX2500" s="1" t="s">
        <v>31</v>
      </c>
      <c r="BY2500">
        <v>5770.3</v>
      </c>
      <c r="BZ2500">
        <v>807842</v>
      </c>
      <c r="CA2500">
        <v>0.25</v>
      </c>
      <c r="CB2500">
        <v>4327.7250000000004</v>
      </c>
      <c r="CC2500">
        <v>605881.5</v>
      </c>
      <c r="CD2500">
        <v>0.1</v>
      </c>
      <c r="CE2500">
        <v>60588.15</v>
      </c>
      <c r="CF2500">
        <v>0.1</v>
      </c>
      <c r="CG2500">
        <v>6058.8150000000005</v>
      </c>
      <c r="CH2500">
        <v>54529.334999999999</v>
      </c>
      <c r="CI2500">
        <v>545293.35</v>
      </c>
      <c r="CJ2500">
        <v>599822.68499999994</v>
      </c>
      <c r="CK2500">
        <v>4284.4477499999994</v>
      </c>
    </row>
    <row r="2501" spans="62:89" x14ac:dyDescent="0.25">
      <c r="BJ2501" s="1" t="s">
        <v>5123</v>
      </c>
      <c r="BK2501" s="1" t="s">
        <v>5124</v>
      </c>
      <c r="BL2501" s="1" t="str">
        <f>VLOOKUP(BK2501,INVENTARIOHABITTA[#All],8,FALSE)</f>
        <v xml:space="preserve">ESTANDAR A </v>
      </c>
      <c r="BO2501" s="1" t="s">
        <v>5956</v>
      </c>
      <c r="BP2501" s="1" t="s">
        <v>10048</v>
      </c>
      <c r="BQ2501" s="1" t="s">
        <v>7638</v>
      </c>
      <c r="BR2501" s="1" t="s">
        <v>9989</v>
      </c>
      <c r="BS2501" s="1" t="s">
        <v>31</v>
      </c>
      <c r="BT2501">
        <v>59</v>
      </c>
      <c r="BU2501" s="1" t="s">
        <v>7</v>
      </c>
      <c r="BV2501" s="1" t="s">
        <v>1961</v>
      </c>
      <c r="BW2501">
        <v>140</v>
      </c>
      <c r="BX2501" s="1" t="s">
        <v>31</v>
      </c>
      <c r="BY2501">
        <v>5770.3</v>
      </c>
      <c r="BZ2501">
        <v>807842</v>
      </c>
      <c r="CA2501">
        <v>0.2</v>
      </c>
      <c r="CB2501">
        <v>4616.24</v>
      </c>
      <c r="CC2501">
        <v>646273.6</v>
      </c>
      <c r="CD2501">
        <v>0.1</v>
      </c>
      <c r="CE2501">
        <v>64627.360000000001</v>
      </c>
      <c r="CF2501">
        <v>0</v>
      </c>
      <c r="CG2501">
        <v>0</v>
      </c>
      <c r="CH2501">
        <v>64627.360000000001</v>
      </c>
      <c r="CI2501">
        <v>581646.24</v>
      </c>
      <c r="CJ2501">
        <v>646273.6</v>
      </c>
      <c r="CK2501">
        <v>4616.24</v>
      </c>
    </row>
    <row r="2502" spans="62:89" x14ac:dyDescent="0.25">
      <c r="BJ2502" s="1" t="s">
        <v>5125</v>
      </c>
      <c r="BK2502" s="1" t="s">
        <v>5126</v>
      </c>
      <c r="BL2502" s="1" t="str">
        <f>VLOOKUP(BK2502,INVENTARIOHABITTA[#All],8,FALSE)</f>
        <v>PREMIUM A</v>
      </c>
      <c r="BO2502" s="1" t="s">
        <v>5958</v>
      </c>
      <c r="BP2502" s="1" t="s">
        <v>10049</v>
      </c>
      <c r="BQ2502" s="1" t="s">
        <v>7638</v>
      </c>
      <c r="BR2502" s="1" t="s">
        <v>9989</v>
      </c>
      <c r="BS2502" s="1" t="s">
        <v>31</v>
      </c>
      <c r="BT2502">
        <v>60</v>
      </c>
      <c r="BU2502" s="1" t="s">
        <v>7</v>
      </c>
      <c r="BV2502" s="1" t="s">
        <v>1961</v>
      </c>
      <c r="BW2502">
        <v>140</v>
      </c>
      <c r="BX2502" s="1" t="s">
        <v>31</v>
      </c>
      <c r="BY2502">
        <v>5770.3</v>
      </c>
      <c r="BZ2502">
        <v>807842</v>
      </c>
      <c r="CA2502">
        <v>0.25</v>
      </c>
      <c r="CB2502">
        <v>4327.7250000000004</v>
      </c>
      <c r="CC2502">
        <v>605881.5</v>
      </c>
      <c r="CD2502">
        <v>0.1</v>
      </c>
      <c r="CE2502">
        <v>60588.15</v>
      </c>
      <c r="CF2502">
        <v>0.1</v>
      </c>
      <c r="CG2502">
        <v>6058.8150000000005</v>
      </c>
      <c r="CH2502">
        <v>54529.334999999999</v>
      </c>
      <c r="CI2502">
        <v>545293.35</v>
      </c>
      <c r="CJ2502">
        <v>599822.68499999994</v>
      </c>
      <c r="CK2502">
        <v>4284.4477499999994</v>
      </c>
    </row>
    <row r="2503" spans="62:89" x14ac:dyDescent="0.25">
      <c r="BJ2503" s="1" t="s">
        <v>5127</v>
      </c>
      <c r="BK2503" s="1" t="s">
        <v>5128</v>
      </c>
      <c r="BL2503" s="1" t="str">
        <f>VLOOKUP(BK2503,INVENTARIOHABITTA[#All],8,FALSE)</f>
        <v>PREMIUM A</v>
      </c>
      <c r="BO2503" s="1" t="s">
        <v>5960</v>
      </c>
      <c r="BP2503" s="1" t="s">
        <v>10050</v>
      </c>
      <c r="BQ2503" s="1" t="s">
        <v>7638</v>
      </c>
      <c r="BR2503" s="1" t="s">
        <v>9989</v>
      </c>
      <c r="BS2503" s="1" t="s">
        <v>31</v>
      </c>
      <c r="BT2503">
        <v>61</v>
      </c>
      <c r="BU2503" s="1" t="s">
        <v>7</v>
      </c>
      <c r="BV2503" s="1" t="s">
        <v>1961</v>
      </c>
      <c r="BW2503">
        <v>140</v>
      </c>
      <c r="BX2503" s="1" t="s">
        <v>31</v>
      </c>
      <c r="BY2503">
        <v>5770.3</v>
      </c>
      <c r="BZ2503">
        <v>807842</v>
      </c>
      <c r="CA2503">
        <v>0.25</v>
      </c>
      <c r="CB2503">
        <v>4327.7250000000004</v>
      </c>
      <c r="CC2503">
        <v>605881.5</v>
      </c>
      <c r="CD2503">
        <v>0.1</v>
      </c>
      <c r="CE2503">
        <v>60588.15</v>
      </c>
      <c r="CF2503">
        <v>0.1</v>
      </c>
      <c r="CG2503">
        <v>6058.8150000000005</v>
      </c>
      <c r="CH2503">
        <v>54529.334999999999</v>
      </c>
      <c r="CI2503">
        <v>545293.35</v>
      </c>
      <c r="CJ2503">
        <v>599822.68499999994</v>
      </c>
      <c r="CK2503">
        <v>4284.4477499999994</v>
      </c>
    </row>
    <row r="2504" spans="62:89" x14ac:dyDescent="0.25">
      <c r="BJ2504" s="1" t="s">
        <v>5129</v>
      </c>
      <c r="BK2504" s="1" t="s">
        <v>5130</v>
      </c>
      <c r="BL2504" s="1" t="str">
        <f>VLOOKUP(BK2504,INVENTARIOHABITTA[#All],8,FALSE)</f>
        <v xml:space="preserve">ESTANDAR A </v>
      </c>
      <c r="BO2504" s="1" t="s">
        <v>5962</v>
      </c>
      <c r="BP2504" s="1" t="s">
        <v>10051</v>
      </c>
      <c r="BQ2504" s="1" t="s">
        <v>7638</v>
      </c>
      <c r="BR2504" s="1" t="s">
        <v>9989</v>
      </c>
      <c r="BS2504" s="1" t="s">
        <v>31</v>
      </c>
      <c r="BT2504">
        <v>62</v>
      </c>
      <c r="BU2504" s="1" t="s">
        <v>7</v>
      </c>
      <c r="BV2504" s="1" t="s">
        <v>146</v>
      </c>
      <c r="BW2504">
        <v>140</v>
      </c>
      <c r="BX2504" s="1" t="s">
        <v>7642</v>
      </c>
      <c r="BY2504">
        <v>6200</v>
      </c>
      <c r="BZ2504">
        <v>868000</v>
      </c>
      <c r="CA2504">
        <v>0.3</v>
      </c>
      <c r="CB2504">
        <v>4340</v>
      </c>
      <c r="CC2504">
        <v>607600</v>
      </c>
      <c r="CD2504">
        <v>0.1</v>
      </c>
      <c r="CE2504">
        <v>60760</v>
      </c>
      <c r="CF2504">
        <v>0.1</v>
      </c>
      <c r="CG2504">
        <v>6076</v>
      </c>
      <c r="CH2504">
        <v>54684</v>
      </c>
      <c r="CI2504">
        <v>546840</v>
      </c>
      <c r="CJ2504">
        <v>601524</v>
      </c>
      <c r="CK2504">
        <v>4296.6000000000004</v>
      </c>
    </row>
    <row r="2505" spans="62:89" x14ac:dyDescent="0.25">
      <c r="BJ2505" s="1" t="s">
        <v>5131</v>
      </c>
      <c r="BK2505" s="1" t="s">
        <v>5132</v>
      </c>
      <c r="BL2505" s="1" t="str">
        <f>VLOOKUP(BK2505,INVENTARIOHABITTA[#All],8,FALSE)</f>
        <v xml:space="preserve">ESTANDAR A </v>
      </c>
      <c r="BP2505" s="1" t="s">
        <v>10051</v>
      </c>
      <c r="BQ2505" s="1" t="s">
        <v>7638</v>
      </c>
      <c r="BR2505" s="1" t="s">
        <v>9989</v>
      </c>
      <c r="BS2505" s="1" t="s">
        <v>31</v>
      </c>
      <c r="BT2505">
        <v>62</v>
      </c>
      <c r="BU2505" s="1" t="s">
        <v>7</v>
      </c>
      <c r="BV2505" s="1" t="s">
        <v>146</v>
      </c>
      <c r="BW2505">
        <v>140</v>
      </c>
      <c r="BX2505" s="1" t="s">
        <v>31</v>
      </c>
      <c r="BY2505">
        <v>6200</v>
      </c>
      <c r="BZ2505">
        <v>868000</v>
      </c>
      <c r="CA2505">
        <v>0.3</v>
      </c>
      <c r="CB2505">
        <v>4340</v>
      </c>
      <c r="CC2505">
        <v>607600</v>
      </c>
      <c r="CD2505">
        <v>0.1</v>
      </c>
      <c r="CE2505">
        <v>60760</v>
      </c>
      <c r="CF2505">
        <v>0.1</v>
      </c>
      <c r="CG2505">
        <v>6076</v>
      </c>
      <c r="CH2505">
        <v>54684</v>
      </c>
      <c r="CI2505">
        <v>546840</v>
      </c>
      <c r="CJ2505">
        <v>601524</v>
      </c>
      <c r="CK2505">
        <v>4296.6000000000004</v>
      </c>
    </row>
    <row r="2506" spans="62:89" x14ac:dyDescent="0.25">
      <c r="BJ2506" s="1" t="s">
        <v>5133</v>
      </c>
      <c r="BK2506" s="1" t="s">
        <v>5134</v>
      </c>
      <c r="BL2506" s="1" t="str">
        <f>VLOOKUP(BK2506,INVENTARIOHABITTA[#All],8,FALSE)</f>
        <v xml:space="preserve">ESTANDAR A </v>
      </c>
      <c r="BO2506" s="1" t="s">
        <v>5964</v>
      </c>
      <c r="BP2506" s="1" t="s">
        <v>10052</v>
      </c>
      <c r="BQ2506" s="1" t="s">
        <v>7638</v>
      </c>
      <c r="BR2506" s="1" t="s">
        <v>9989</v>
      </c>
      <c r="BS2506" s="1" t="s">
        <v>31</v>
      </c>
      <c r="BT2506">
        <v>63</v>
      </c>
      <c r="BU2506" s="1" t="s">
        <v>7</v>
      </c>
      <c r="BV2506" s="1" t="s">
        <v>146</v>
      </c>
      <c r="BW2506">
        <v>140</v>
      </c>
      <c r="BX2506" s="1" t="s">
        <v>31</v>
      </c>
      <c r="BY2506">
        <v>6200</v>
      </c>
      <c r="BZ2506">
        <v>868000</v>
      </c>
      <c r="CA2506">
        <v>0.28000000000000003</v>
      </c>
      <c r="CB2506">
        <v>4464</v>
      </c>
      <c r="CC2506">
        <v>624960</v>
      </c>
      <c r="CD2506">
        <v>0.1</v>
      </c>
      <c r="CE2506">
        <v>62496</v>
      </c>
      <c r="CF2506">
        <v>0.1</v>
      </c>
      <c r="CG2506">
        <v>6249.6</v>
      </c>
      <c r="CH2506">
        <v>56246.400000000001</v>
      </c>
      <c r="CI2506">
        <v>562464</v>
      </c>
      <c r="CJ2506">
        <v>618710.4</v>
      </c>
      <c r="CK2506">
        <v>4419.3600000000006</v>
      </c>
    </row>
    <row r="2507" spans="62:89" x14ac:dyDescent="0.25">
      <c r="BJ2507" s="1" t="s">
        <v>5135</v>
      </c>
      <c r="BK2507" s="1" t="s">
        <v>5136</v>
      </c>
      <c r="BL2507" s="1" t="str">
        <f>VLOOKUP(BK2507,INVENTARIOHABITTA[#All],8,FALSE)</f>
        <v>PREMIUM A</v>
      </c>
      <c r="BP2507" s="1" t="s">
        <v>10053</v>
      </c>
      <c r="BQ2507" s="1" t="s">
        <v>7638</v>
      </c>
      <c r="BR2507" s="1" t="s">
        <v>9989</v>
      </c>
      <c r="BS2507" s="1" t="s">
        <v>31</v>
      </c>
      <c r="BT2507">
        <v>64</v>
      </c>
      <c r="BU2507" s="1" t="s">
        <v>7</v>
      </c>
      <c r="BV2507" s="1" t="s">
        <v>1961</v>
      </c>
      <c r="BW2507">
        <v>140</v>
      </c>
      <c r="BX2507" s="1" t="s">
        <v>7642</v>
      </c>
      <c r="BY2507">
        <v>5770.3</v>
      </c>
      <c r="BZ2507">
        <v>807842</v>
      </c>
      <c r="CA2507">
        <v>0.3</v>
      </c>
      <c r="CB2507">
        <v>4039.21</v>
      </c>
      <c r="CC2507">
        <v>565489.4</v>
      </c>
      <c r="CD2507">
        <v>0.1</v>
      </c>
      <c r="CE2507">
        <v>56548.94</v>
      </c>
      <c r="CF2507">
        <v>0.1</v>
      </c>
      <c r="CG2507">
        <v>5654.8940000000002</v>
      </c>
      <c r="CH2507">
        <v>50894.046000000002</v>
      </c>
      <c r="CI2507">
        <v>508940.46</v>
      </c>
      <c r="CJ2507">
        <v>559834.50600000005</v>
      </c>
      <c r="CK2507">
        <v>3998.8179000000005</v>
      </c>
    </row>
    <row r="2508" spans="62:89" x14ac:dyDescent="0.25">
      <c r="BJ2508" s="1" t="s">
        <v>5137</v>
      </c>
      <c r="BK2508" s="1" t="s">
        <v>5138</v>
      </c>
      <c r="BL2508" s="1" t="str">
        <f>VLOOKUP(BK2508,INVENTARIOHABITTA[#All],8,FALSE)</f>
        <v>PREMIUM A</v>
      </c>
      <c r="BP2508" s="1" t="s">
        <v>10053</v>
      </c>
      <c r="BQ2508" s="1" t="s">
        <v>7638</v>
      </c>
      <c r="BR2508" s="1" t="s">
        <v>9989</v>
      </c>
      <c r="BS2508" s="1" t="s">
        <v>31</v>
      </c>
      <c r="BT2508">
        <v>64</v>
      </c>
      <c r="BU2508" s="1" t="s">
        <v>7</v>
      </c>
      <c r="BV2508" s="1" t="s">
        <v>1961</v>
      </c>
      <c r="BW2508">
        <v>140</v>
      </c>
      <c r="BX2508" s="1" t="s">
        <v>7642</v>
      </c>
      <c r="BY2508">
        <v>5770.3</v>
      </c>
      <c r="BZ2508">
        <v>807842</v>
      </c>
      <c r="CA2508">
        <v>0.28000000000000003</v>
      </c>
      <c r="CB2508">
        <v>4154.616</v>
      </c>
      <c r="CC2508">
        <v>581646.24</v>
      </c>
      <c r="CD2508">
        <v>0.1</v>
      </c>
      <c r="CE2508">
        <v>58164.624000000003</v>
      </c>
      <c r="CF2508">
        <v>0.1</v>
      </c>
      <c r="CG2508">
        <v>5816.4624000000003</v>
      </c>
      <c r="CH2508">
        <v>52348.161600000007</v>
      </c>
      <c r="CI2508">
        <v>523481.61599999998</v>
      </c>
      <c r="CJ2508">
        <v>575829.77760000003</v>
      </c>
      <c r="CK2508">
        <v>4113.0698400000001</v>
      </c>
    </row>
    <row r="2509" spans="62:89" x14ac:dyDescent="0.25">
      <c r="BJ2509" s="1" t="s">
        <v>5139</v>
      </c>
      <c r="BK2509" s="1" t="s">
        <v>5140</v>
      </c>
      <c r="BL2509" s="1" t="str">
        <f>VLOOKUP(BK2509,INVENTARIOHABITTA[#All],8,FALSE)</f>
        <v>PREMIUM A</v>
      </c>
      <c r="BO2509" s="1" t="s">
        <v>5966</v>
      </c>
      <c r="BP2509" s="1" t="s">
        <v>10054</v>
      </c>
      <c r="BQ2509" s="1" t="s">
        <v>7638</v>
      </c>
      <c r="BR2509" s="1" t="s">
        <v>9989</v>
      </c>
      <c r="BS2509" s="1" t="s">
        <v>31</v>
      </c>
      <c r="BT2509" t="s">
        <v>7839</v>
      </c>
      <c r="BU2509" s="1" t="s">
        <v>7</v>
      </c>
      <c r="BV2509" s="1" t="s">
        <v>1961</v>
      </c>
      <c r="BW2509">
        <v>140</v>
      </c>
      <c r="BX2509" s="1" t="s">
        <v>7642</v>
      </c>
      <c r="BY2509">
        <v>5770.3</v>
      </c>
      <c r="BZ2509">
        <v>807842</v>
      </c>
      <c r="CA2509">
        <v>0.28000000000000003</v>
      </c>
      <c r="CB2509">
        <v>4154.616</v>
      </c>
      <c r="CC2509">
        <v>581646.24</v>
      </c>
      <c r="CD2509">
        <v>0.1</v>
      </c>
      <c r="CE2509">
        <v>58164.624000000003</v>
      </c>
      <c r="CF2509">
        <v>0.1</v>
      </c>
      <c r="CG2509">
        <v>5816.4624000000003</v>
      </c>
      <c r="CH2509">
        <v>52348.161600000007</v>
      </c>
      <c r="CI2509">
        <v>523481.61599999998</v>
      </c>
      <c r="CJ2509">
        <v>575829.77760000003</v>
      </c>
      <c r="CK2509">
        <v>4113.0698400000001</v>
      </c>
    </row>
    <row r="2510" spans="62:89" x14ac:dyDescent="0.25">
      <c r="BJ2510" s="1" t="s">
        <v>5141</v>
      </c>
      <c r="BK2510" s="1" t="s">
        <v>5142</v>
      </c>
      <c r="BL2510" s="1" t="str">
        <f>VLOOKUP(BK2510,INVENTARIOHABITTA[#All],8,FALSE)</f>
        <v>PREMIUM A</v>
      </c>
      <c r="BO2510" s="1" t="s">
        <v>5968</v>
      </c>
      <c r="BP2510" s="1" t="s">
        <v>10055</v>
      </c>
      <c r="BQ2510" s="1" t="s">
        <v>7638</v>
      </c>
      <c r="BR2510" s="1" t="s">
        <v>9989</v>
      </c>
      <c r="BS2510" s="1" t="s">
        <v>31</v>
      </c>
      <c r="BT2510">
        <v>65</v>
      </c>
      <c r="BU2510" s="1" t="s">
        <v>7</v>
      </c>
      <c r="BV2510" s="1" t="s">
        <v>1961</v>
      </c>
      <c r="BW2510">
        <v>140</v>
      </c>
      <c r="BX2510" s="1" t="s">
        <v>31</v>
      </c>
      <c r="BY2510">
        <v>5770.3</v>
      </c>
      <c r="BZ2510">
        <v>807842</v>
      </c>
      <c r="CA2510">
        <v>0.3</v>
      </c>
      <c r="CB2510">
        <v>4039.21</v>
      </c>
      <c r="CC2510">
        <v>565489.4</v>
      </c>
      <c r="CD2510">
        <v>0.1</v>
      </c>
      <c r="CE2510">
        <v>56548.94</v>
      </c>
      <c r="CF2510">
        <v>0.1</v>
      </c>
      <c r="CG2510">
        <v>5654.8940000000002</v>
      </c>
      <c r="CH2510">
        <v>50894.046000000002</v>
      </c>
      <c r="CI2510">
        <v>508940.46</v>
      </c>
      <c r="CJ2510">
        <v>559834.50600000005</v>
      </c>
      <c r="CK2510">
        <v>3998.8179000000005</v>
      </c>
    </row>
    <row r="2511" spans="62:89" x14ac:dyDescent="0.25">
      <c r="BJ2511" s="1" t="s">
        <v>5143</v>
      </c>
      <c r="BK2511" s="1" t="s">
        <v>5144</v>
      </c>
      <c r="BL2511" s="1" t="str">
        <f>VLOOKUP(BK2511,INVENTARIOHABITTA[#All],8,FALSE)</f>
        <v>PREMIUM A</v>
      </c>
      <c r="BO2511" s="1" t="s">
        <v>5970</v>
      </c>
      <c r="BP2511" s="1" t="s">
        <v>10056</v>
      </c>
      <c r="BQ2511" s="1" t="s">
        <v>7638</v>
      </c>
      <c r="BR2511" s="1" t="s">
        <v>9989</v>
      </c>
      <c r="BS2511" s="1" t="s">
        <v>31</v>
      </c>
      <c r="BT2511">
        <v>66</v>
      </c>
      <c r="BU2511" s="1" t="s">
        <v>7</v>
      </c>
      <c r="BV2511" s="1" t="s">
        <v>1961</v>
      </c>
      <c r="BW2511">
        <v>140</v>
      </c>
      <c r="BX2511" s="1" t="s">
        <v>31</v>
      </c>
      <c r="BY2511">
        <v>5770.3</v>
      </c>
      <c r="BZ2511">
        <v>807842</v>
      </c>
      <c r="CA2511">
        <v>0.25</v>
      </c>
      <c r="CB2511">
        <v>4327.7250000000004</v>
      </c>
      <c r="CC2511">
        <v>605881.5</v>
      </c>
      <c r="CD2511">
        <v>0.1</v>
      </c>
      <c r="CE2511">
        <v>60588.15</v>
      </c>
      <c r="CF2511">
        <v>0.1</v>
      </c>
      <c r="CG2511">
        <v>6058.8150000000005</v>
      </c>
      <c r="CH2511">
        <v>54529.334999999999</v>
      </c>
      <c r="CI2511">
        <v>545293.35</v>
      </c>
      <c r="CJ2511">
        <v>599822.68499999994</v>
      </c>
      <c r="CK2511">
        <v>4284.4477499999994</v>
      </c>
    </row>
    <row r="2512" spans="62:89" x14ac:dyDescent="0.25">
      <c r="BJ2512" s="1" t="s">
        <v>5145</v>
      </c>
      <c r="BK2512" s="1" t="s">
        <v>5146</v>
      </c>
      <c r="BL2512" s="1" t="str">
        <f>VLOOKUP(BK2512,INVENTARIOHABITTA[#All],8,FALSE)</f>
        <v>PREMIUM A</v>
      </c>
      <c r="BO2512" s="1" t="s">
        <v>5972</v>
      </c>
      <c r="BP2512" s="1" t="s">
        <v>10057</v>
      </c>
      <c r="BQ2512" s="1" t="s">
        <v>7638</v>
      </c>
      <c r="BR2512" s="1" t="s">
        <v>9989</v>
      </c>
      <c r="BS2512" s="1" t="s">
        <v>31</v>
      </c>
      <c r="BT2512">
        <v>67</v>
      </c>
      <c r="BU2512" s="1" t="s">
        <v>7</v>
      </c>
      <c r="BV2512" s="1" t="s">
        <v>1961</v>
      </c>
      <c r="BW2512">
        <v>140</v>
      </c>
      <c r="BX2512" s="1" t="s">
        <v>31</v>
      </c>
      <c r="BY2512">
        <v>5770.3</v>
      </c>
      <c r="BZ2512">
        <v>807842</v>
      </c>
      <c r="CA2512">
        <v>0.25</v>
      </c>
      <c r="CB2512">
        <v>4327.7250000000004</v>
      </c>
      <c r="CC2512">
        <v>605881.5</v>
      </c>
      <c r="CD2512">
        <v>0.1</v>
      </c>
      <c r="CE2512">
        <v>60588.15</v>
      </c>
      <c r="CF2512">
        <v>0.1</v>
      </c>
      <c r="CG2512">
        <v>6058.8150000000005</v>
      </c>
      <c r="CH2512">
        <v>54529.334999999999</v>
      </c>
      <c r="CI2512">
        <v>545293.35</v>
      </c>
      <c r="CJ2512">
        <v>599822.68499999994</v>
      </c>
      <c r="CK2512">
        <v>4284.4477499999994</v>
      </c>
    </row>
    <row r="2513" spans="62:89" x14ac:dyDescent="0.25">
      <c r="BJ2513" s="1" t="s">
        <v>5147</v>
      </c>
      <c r="BK2513" s="1" t="s">
        <v>5148</v>
      </c>
      <c r="BL2513" s="1" t="str">
        <f>VLOOKUP(BK2513,INVENTARIOHABITTA[#All],8,FALSE)</f>
        <v>PREMIUM A</v>
      </c>
      <c r="BO2513" s="1" t="s">
        <v>5974</v>
      </c>
      <c r="BP2513" s="1" t="s">
        <v>10058</v>
      </c>
      <c r="BQ2513" s="1" t="s">
        <v>7638</v>
      </c>
      <c r="BR2513" s="1" t="s">
        <v>9989</v>
      </c>
      <c r="BS2513" s="1" t="s">
        <v>31</v>
      </c>
      <c r="BT2513">
        <v>68</v>
      </c>
      <c r="BU2513" s="1" t="s">
        <v>7</v>
      </c>
      <c r="BV2513" s="1" t="s">
        <v>1961</v>
      </c>
      <c r="BW2513">
        <v>140</v>
      </c>
      <c r="BX2513" s="1" t="s">
        <v>31</v>
      </c>
      <c r="BY2513">
        <v>5770.3</v>
      </c>
      <c r="BZ2513">
        <v>807842</v>
      </c>
      <c r="CA2513">
        <v>0.23</v>
      </c>
      <c r="CB2513">
        <v>4443.1310000000003</v>
      </c>
      <c r="CC2513">
        <v>622038.34000000008</v>
      </c>
      <c r="CD2513">
        <v>0.1</v>
      </c>
      <c r="CE2513">
        <v>62203.83400000001</v>
      </c>
      <c r="CF2513">
        <v>0.1</v>
      </c>
      <c r="CG2513">
        <v>6220.3834000000015</v>
      </c>
      <c r="CH2513">
        <v>55983.450600000011</v>
      </c>
      <c r="CI2513">
        <v>559834.50600000005</v>
      </c>
      <c r="CJ2513">
        <v>615817.95660000003</v>
      </c>
      <c r="CK2513">
        <v>4398.6996900000004</v>
      </c>
    </row>
    <row r="2514" spans="62:89" x14ac:dyDescent="0.25">
      <c r="BJ2514" s="1" t="s">
        <v>5149</v>
      </c>
      <c r="BK2514" s="1" t="s">
        <v>5150</v>
      </c>
      <c r="BL2514" s="1" t="str">
        <f>VLOOKUP(BK2514,INVENTARIOHABITTA[#All],8,FALSE)</f>
        <v xml:space="preserve">ESTANDAR A </v>
      </c>
      <c r="BO2514" s="1" t="s">
        <v>5976</v>
      </c>
      <c r="BP2514" s="1" t="s">
        <v>10059</v>
      </c>
      <c r="BQ2514" s="1" t="s">
        <v>7638</v>
      </c>
      <c r="BR2514" s="1" t="s">
        <v>9989</v>
      </c>
      <c r="BS2514" s="1" t="s">
        <v>31</v>
      </c>
      <c r="BT2514">
        <v>69</v>
      </c>
      <c r="BU2514" s="1" t="s">
        <v>7</v>
      </c>
      <c r="BV2514" s="1" t="s">
        <v>146</v>
      </c>
      <c r="BW2514">
        <v>142.62</v>
      </c>
      <c r="BX2514" s="1" t="s">
        <v>31</v>
      </c>
      <c r="BY2514">
        <v>6200</v>
      </c>
      <c r="BZ2514">
        <v>884244</v>
      </c>
      <c r="CA2514">
        <v>0.21</v>
      </c>
      <c r="CB2514">
        <v>4898</v>
      </c>
      <c r="CC2514">
        <v>698552.76</v>
      </c>
      <c r="CD2514">
        <v>9.9999948464880459E-2</v>
      </c>
      <c r="CE2514">
        <v>69855.240000000005</v>
      </c>
      <c r="CF2514">
        <v>0.1</v>
      </c>
      <c r="CG2514">
        <v>6985.5240000000013</v>
      </c>
      <c r="CH2514">
        <v>62869.716</v>
      </c>
      <c r="CI2514">
        <v>628697.51</v>
      </c>
      <c r="CJ2514">
        <v>691567.22600000002</v>
      </c>
      <c r="CK2514">
        <v>4849.0199551255082</v>
      </c>
    </row>
    <row r="2515" spans="62:89" x14ac:dyDescent="0.25">
      <c r="BJ2515" s="1" t="s">
        <v>5151</v>
      </c>
      <c r="BK2515" s="1" t="s">
        <v>5152</v>
      </c>
      <c r="BL2515" s="1" t="str">
        <f>VLOOKUP(BK2515,INVENTARIOHABITTA[#All],8,FALSE)</f>
        <v xml:space="preserve">ESTANDAR A </v>
      </c>
      <c r="BO2515" s="1" t="s">
        <v>5978</v>
      </c>
      <c r="BP2515" s="1" t="s">
        <v>10060</v>
      </c>
      <c r="BQ2515" s="1" t="s">
        <v>7638</v>
      </c>
      <c r="BR2515" s="1" t="s">
        <v>9989</v>
      </c>
      <c r="BS2515" s="1" t="s">
        <v>31</v>
      </c>
      <c r="BT2515">
        <v>70</v>
      </c>
      <c r="BU2515" s="1" t="s">
        <v>7</v>
      </c>
      <c r="BV2515" s="1" t="s">
        <v>146</v>
      </c>
      <c r="BW2515">
        <v>157.85</v>
      </c>
      <c r="BX2515" s="1" t="s">
        <v>31</v>
      </c>
      <c r="BY2515">
        <v>6200</v>
      </c>
      <c r="BZ2515">
        <v>978670</v>
      </c>
      <c r="CA2515">
        <v>0.25</v>
      </c>
      <c r="CB2515">
        <v>4650</v>
      </c>
      <c r="CC2515">
        <v>734002.5</v>
      </c>
      <c r="CD2515">
        <v>0.1</v>
      </c>
      <c r="CE2515">
        <v>73400.25</v>
      </c>
      <c r="CF2515">
        <v>0.1</v>
      </c>
      <c r="CG2515">
        <v>7340.0250000000005</v>
      </c>
      <c r="CH2515">
        <v>66060.225000000006</v>
      </c>
      <c r="CI2515">
        <v>660602.25</v>
      </c>
      <c r="CJ2515">
        <v>726662.47499999998</v>
      </c>
      <c r="CK2515">
        <v>4603.5</v>
      </c>
    </row>
    <row r="2516" spans="62:89" x14ac:dyDescent="0.25">
      <c r="BJ2516" s="1" t="s">
        <v>5153</v>
      </c>
      <c r="BK2516" s="1" t="s">
        <v>5154</v>
      </c>
      <c r="BL2516" s="1" t="str">
        <f>VLOOKUP(BK2516,INVENTARIOHABITTA[#All],8,FALSE)</f>
        <v xml:space="preserve">ESTANDAR A </v>
      </c>
      <c r="BO2516" s="1" t="s">
        <v>5980</v>
      </c>
      <c r="BP2516" s="1" t="s">
        <v>10061</v>
      </c>
      <c r="BQ2516" s="1" t="s">
        <v>7638</v>
      </c>
      <c r="BR2516" s="1" t="s">
        <v>9989</v>
      </c>
      <c r="BS2516" s="1" t="s">
        <v>31</v>
      </c>
      <c r="BT2516">
        <v>71</v>
      </c>
      <c r="BU2516" s="1" t="s">
        <v>7</v>
      </c>
      <c r="BV2516" s="1" t="s">
        <v>1961</v>
      </c>
      <c r="BW2516">
        <v>140</v>
      </c>
      <c r="BX2516" s="1" t="s">
        <v>31</v>
      </c>
      <c r="BY2516">
        <v>5770.3</v>
      </c>
      <c r="BZ2516">
        <v>807842</v>
      </c>
      <c r="CA2516">
        <v>0.25</v>
      </c>
      <c r="CB2516">
        <v>4327.7250000000004</v>
      </c>
      <c r="CC2516">
        <v>605881.5</v>
      </c>
      <c r="CD2516">
        <v>0.1</v>
      </c>
      <c r="CE2516">
        <v>60588.15</v>
      </c>
      <c r="CF2516">
        <v>0.1</v>
      </c>
      <c r="CG2516">
        <v>6058.8150000000005</v>
      </c>
      <c r="CH2516">
        <v>54529.334999999999</v>
      </c>
      <c r="CI2516">
        <v>545293.35</v>
      </c>
      <c r="CJ2516">
        <v>599822.68499999994</v>
      </c>
      <c r="CK2516">
        <v>4284.4477499999994</v>
      </c>
    </row>
    <row r="2517" spans="62:89" x14ac:dyDescent="0.25">
      <c r="BJ2517" s="1" t="s">
        <v>5155</v>
      </c>
      <c r="BK2517" s="1" t="s">
        <v>5156</v>
      </c>
      <c r="BL2517" s="1" t="str">
        <f>VLOOKUP(BK2517,INVENTARIOHABITTA[#All],8,FALSE)</f>
        <v xml:space="preserve">ESTANDAR A </v>
      </c>
      <c r="BO2517" s="1" t="s">
        <v>5982</v>
      </c>
      <c r="BP2517" s="1" t="s">
        <v>10062</v>
      </c>
      <c r="BQ2517" s="1" t="s">
        <v>7638</v>
      </c>
      <c r="BR2517" s="1" t="s">
        <v>9989</v>
      </c>
      <c r="BS2517" s="1" t="s">
        <v>31</v>
      </c>
      <c r="BT2517">
        <v>72</v>
      </c>
      <c r="BU2517" s="1" t="s">
        <v>7</v>
      </c>
      <c r="BV2517" s="1" t="s">
        <v>1961</v>
      </c>
      <c r="BW2517">
        <v>140</v>
      </c>
      <c r="BX2517" s="1" t="s">
        <v>31</v>
      </c>
      <c r="BY2517">
        <v>5770.3</v>
      </c>
      <c r="BZ2517">
        <v>807842</v>
      </c>
      <c r="CA2517">
        <v>0.2</v>
      </c>
      <c r="CB2517">
        <v>4616.24</v>
      </c>
      <c r="CC2517">
        <v>646273.6</v>
      </c>
      <c r="CD2517">
        <v>0.1</v>
      </c>
      <c r="CE2517">
        <v>64627.360000000001</v>
      </c>
      <c r="CF2517">
        <v>0.1</v>
      </c>
      <c r="CG2517">
        <v>6462.7360000000008</v>
      </c>
      <c r="CH2517">
        <v>58164.623999999996</v>
      </c>
      <c r="CI2517">
        <v>581646.24</v>
      </c>
      <c r="CJ2517">
        <v>639810.86399999994</v>
      </c>
      <c r="CK2517">
        <v>4570.0775999999996</v>
      </c>
    </row>
    <row r="2518" spans="62:89" x14ac:dyDescent="0.25">
      <c r="BJ2518" s="1" t="s">
        <v>5157</v>
      </c>
      <c r="BK2518" s="1" t="s">
        <v>5158</v>
      </c>
      <c r="BL2518" s="1" t="str">
        <f>VLOOKUP(BK2518,INVENTARIOHABITTA[#All],8,FALSE)</f>
        <v xml:space="preserve">ESTANDAR A </v>
      </c>
      <c r="BO2518" s="1" t="s">
        <v>5984</v>
      </c>
      <c r="BP2518" s="1" t="s">
        <v>10063</v>
      </c>
      <c r="BQ2518" s="1" t="s">
        <v>7638</v>
      </c>
      <c r="BR2518" s="1" t="s">
        <v>9989</v>
      </c>
      <c r="BS2518" s="1" t="s">
        <v>31</v>
      </c>
      <c r="BT2518">
        <v>73</v>
      </c>
      <c r="BU2518" s="1" t="s">
        <v>7</v>
      </c>
      <c r="BV2518" s="1" t="s">
        <v>1961</v>
      </c>
      <c r="BW2518">
        <v>140</v>
      </c>
      <c r="BX2518" s="1" t="s">
        <v>31</v>
      </c>
      <c r="BY2518">
        <v>5770.3</v>
      </c>
      <c r="BZ2518">
        <v>807842</v>
      </c>
      <c r="CA2518">
        <v>0.28000000000000003</v>
      </c>
      <c r="CB2518">
        <v>4154.616</v>
      </c>
      <c r="CC2518">
        <v>581646.24</v>
      </c>
      <c r="CD2518">
        <v>0.1</v>
      </c>
      <c r="CE2518">
        <v>58164.624000000003</v>
      </c>
      <c r="CF2518">
        <v>0.1</v>
      </c>
      <c r="CG2518">
        <v>5816.4624000000003</v>
      </c>
      <c r="CH2518">
        <v>52348.161600000007</v>
      </c>
      <c r="CI2518">
        <v>523481.61599999998</v>
      </c>
      <c r="CJ2518">
        <v>575829.77760000003</v>
      </c>
      <c r="CK2518">
        <v>4113.0698400000001</v>
      </c>
    </row>
    <row r="2519" spans="62:89" x14ac:dyDescent="0.25">
      <c r="BJ2519" s="1" t="s">
        <v>5159</v>
      </c>
      <c r="BK2519" s="1" t="s">
        <v>5160</v>
      </c>
      <c r="BL2519" s="1" t="str">
        <f>VLOOKUP(BK2519,INVENTARIOHABITTA[#All],8,FALSE)</f>
        <v xml:space="preserve">ESTANDAR A </v>
      </c>
      <c r="BO2519" s="1" t="s">
        <v>5986</v>
      </c>
      <c r="BP2519" s="1" t="s">
        <v>10064</v>
      </c>
      <c r="BQ2519" s="1" t="s">
        <v>7638</v>
      </c>
      <c r="BR2519" s="1" t="s">
        <v>9989</v>
      </c>
      <c r="BS2519" s="1" t="s">
        <v>31</v>
      </c>
      <c r="BT2519">
        <v>74</v>
      </c>
      <c r="BU2519" s="1" t="s">
        <v>7</v>
      </c>
      <c r="BV2519" s="1" t="s">
        <v>1961</v>
      </c>
      <c r="BW2519">
        <v>140</v>
      </c>
      <c r="BX2519" s="1" t="s">
        <v>31</v>
      </c>
      <c r="BY2519">
        <v>5770.3</v>
      </c>
      <c r="BZ2519">
        <v>807842</v>
      </c>
      <c r="CA2519">
        <v>0.2</v>
      </c>
      <c r="CB2519">
        <v>4616.24</v>
      </c>
      <c r="CC2519">
        <v>646273.6</v>
      </c>
      <c r="CD2519">
        <v>0.1</v>
      </c>
      <c r="CE2519">
        <v>64627.360000000001</v>
      </c>
      <c r="CF2519">
        <v>0.1</v>
      </c>
      <c r="CG2519">
        <v>6462.7360000000008</v>
      </c>
      <c r="CH2519">
        <v>58164.623999999996</v>
      </c>
      <c r="CI2519">
        <v>581646.24</v>
      </c>
      <c r="CJ2519">
        <v>639810.86399999994</v>
      </c>
      <c r="CK2519">
        <v>4570.0775999999996</v>
      </c>
    </row>
    <row r="2520" spans="62:89" x14ac:dyDescent="0.25">
      <c r="BJ2520" s="1" t="s">
        <v>5161</v>
      </c>
      <c r="BK2520" s="1" t="s">
        <v>5162</v>
      </c>
      <c r="BL2520" s="1" t="str">
        <f>VLOOKUP(BK2520,INVENTARIOHABITTA[#All],8,FALSE)</f>
        <v xml:space="preserve">ESTANDAR A </v>
      </c>
      <c r="BO2520" s="1" t="s">
        <v>5988</v>
      </c>
      <c r="BP2520" s="1" t="s">
        <v>10065</v>
      </c>
      <c r="BQ2520" s="1" t="s">
        <v>7638</v>
      </c>
      <c r="BR2520" s="1" t="s">
        <v>9989</v>
      </c>
      <c r="BS2520" s="1" t="s">
        <v>31</v>
      </c>
      <c r="BT2520">
        <v>75</v>
      </c>
      <c r="BU2520" s="1" t="s">
        <v>7</v>
      </c>
      <c r="BV2520" s="1" t="s">
        <v>146</v>
      </c>
      <c r="BW2520">
        <v>152.19999999999999</v>
      </c>
      <c r="BX2520" s="1" t="s">
        <v>31</v>
      </c>
      <c r="BY2520">
        <v>6200</v>
      </c>
      <c r="BZ2520">
        <v>943639.99999999988</v>
      </c>
      <c r="CA2520">
        <v>0.25</v>
      </c>
      <c r="CB2520">
        <v>4650</v>
      </c>
      <c r="CC2520">
        <v>707730</v>
      </c>
      <c r="CD2520">
        <v>0.1</v>
      </c>
      <c r="CE2520">
        <v>70773</v>
      </c>
      <c r="CF2520">
        <v>0.1</v>
      </c>
      <c r="CG2520">
        <v>7077.3</v>
      </c>
      <c r="CH2520">
        <v>63695.7</v>
      </c>
      <c r="CI2520">
        <v>636957</v>
      </c>
      <c r="CJ2520">
        <v>700652.7</v>
      </c>
      <c r="CK2520">
        <v>4603.5</v>
      </c>
    </row>
    <row r="2521" spans="62:89" x14ac:dyDescent="0.25">
      <c r="BJ2521" s="1" t="s">
        <v>5163</v>
      </c>
      <c r="BK2521" s="1" t="s">
        <v>5164</v>
      </c>
      <c r="BL2521" s="1" t="str">
        <f>VLOOKUP(BK2521,INVENTARIOHABITTA[#All],8,FALSE)</f>
        <v xml:space="preserve">ESTANDAR A </v>
      </c>
      <c r="BO2521" s="1" t="s">
        <v>5990</v>
      </c>
      <c r="BP2521" s="1" t="s">
        <v>10066</v>
      </c>
      <c r="BQ2521" s="1" t="s">
        <v>7638</v>
      </c>
      <c r="BR2521" s="1" t="s">
        <v>9989</v>
      </c>
      <c r="BS2521" s="1" t="s">
        <v>31</v>
      </c>
      <c r="BT2521">
        <v>76</v>
      </c>
      <c r="BU2521" s="1" t="s">
        <v>7</v>
      </c>
      <c r="BV2521" s="1" t="s">
        <v>146</v>
      </c>
      <c r="BW2521">
        <v>169.04</v>
      </c>
      <c r="BX2521" s="1" t="s">
        <v>31</v>
      </c>
      <c r="BY2521">
        <v>6200</v>
      </c>
      <c r="BZ2521">
        <v>1048048</v>
      </c>
      <c r="CA2521">
        <v>0.25</v>
      </c>
      <c r="CB2521">
        <v>4650</v>
      </c>
      <c r="CC2521">
        <v>786036</v>
      </c>
      <c r="CD2521">
        <v>0.1</v>
      </c>
      <c r="CE2521">
        <v>78603.600000000006</v>
      </c>
      <c r="CF2521">
        <v>0.1</v>
      </c>
      <c r="CG2521">
        <v>7860.3600000000006</v>
      </c>
      <c r="CH2521">
        <v>70743.240000000005</v>
      </c>
      <c r="CI2521">
        <v>707432.4</v>
      </c>
      <c r="CJ2521">
        <v>778175.64</v>
      </c>
      <c r="CK2521">
        <v>4603.5</v>
      </c>
    </row>
    <row r="2522" spans="62:89" x14ac:dyDescent="0.25">
      <c r="BJ2522" s="1" t="s">
        <v>5165</v>
      </c>
      <c r="BK2522" s="1" t="s">
        <v>5166</v>
      </c>
      <c r="BL2522" s="1" t="str">
        <f>VLOOKUP(BK2522,INVENTARIOHABITTA[#All],8,FALSE)</f>
        <v xml:space="preserve">ESTANDAR A </v>
      </c>
      <c r="BP2522" s="1" t="s">
        <v>10067</v>
      </c>
      <c r="BQ2522" s="1" t="s">
        <v>7638</v>
      </c>
      <c r="BR2522" s="1" t="s">
        <v>9989</v>
      </c>
      <c r="BS2522" s="1" t="s">
        <v>31</v>
      </c>
      <c r="BT2522">
        <v>77</v>
      </c>
      <c r="BU2522" s="1" t="s">
        <v>7</v>
      </c>
      <c r="BV2522" s="1" t="s">
        <v>1961</v>
      </c>
      <c r="BW2522">
        <v>160</v>
      </c>
      <c r="BX2522" s="1" t="s">
        <v>31</v>
      </c>
      <c r="BY2522">
        <v>5770.3</v>
      </c>
      <c r="BZ2522">
        <v>923248</v>
      </c>
      <c r="CA2522">
        <v>0.35</v>
      </c>
      <c r="CB2522">
        <v>3750.6950000000002</v>
      </c>
      <c r="CC2522">
        <v>600111.20000000007</v>
      </c>
      <c r="CD2522">
        <v>0.1103555551</v>
      </c>
      <c r="CE2522">
        <v>66225.604597727128</v>
      </c>
      <c r="CF2522">
        <v>0</v>
      </c>
      <c r="CG2522">
        <v>0</v>
      </c>
      <c r="CH2522">
        <v>66225.604597727128</v>
      </c>
      <c r="CI2522">
        <v>533885.59540227288</v>
      </c>
      <c r="CJ2522">
        <v>600111.19999999995</v>
      </c>
      <c r="CK2522">
        <v>3750.6949999999997</v>
      </c>
    </row>
    <row r="2523" spans="62:89" x14ac:dyDescent="0.25">
      <c r="BJ2523" s="1" t="s">
        <v>5167</v>
      </c>
      <c r="BK2523" s="1" t="s">
        <v>5168</v>
      </c>
      <c r="BL2523" s="1" t="str">
        <f>VLOOKUP(BK2523,INVENTARIOHABITTA[#All],8,FALSE)</f>
        <v>PREMIUM A</v>
      </c>
      <c r="BO2523" s="1" t="s">
        <v>5992</v>
      </c>
      <c r="BP2523" s="1" t="s">
        <v>10068</v>
      </c>
      <c r="BQ2523" s="1" t="s">
        <v>7638</v>
      </c>
      <c r="BR2523" s="1" t="s">
        <v>9989</v>
      </c>
      <c r="BS2523" s="1" t="s">
        <v>31</v>
      </c>
      <c r="BT2523" t="s">
        <v>9303</v>
      </c>
      <c r="BU2523" s="1" t="s">
        <v>7</v>
      </c>
      <c r="BV2523" s="1" t="s">
        <v>1961</v>
      </c>
      <c r="BW2523">
        <v>160</v>
      </c>
      <c r="BX2523" s="1" t="s">
        <v>31</v>
      </c>
      <c r="BY2523">
        <v>5770.3</v>
      </c>
      <c r="BZ2523">
        <v>923248</v>
      </c>
      <c r="CA2523">
        <v>0.35</v>
      </c>
      <c r="CB2523">
        <v>3750.6950000000002</v>
      </c>
      <c r="CC2523">
        <v>600111.20000000007</v>
      </c>
      <c r="CD2523">
        <v>0.1103555551</v>
      </c>
      <c r="CE2523">
        <v>66225.604597727128</v>
      </c>
      <c r="CF2523">
        <v>0</v>
      </c>
      <c r="CG2523">
        <v>0</v>
      </c>
      <c r="CH2523">
        <v>66225.604597727128</v>
      </c>
      <c r="CI2523">
        <v>533885.59540227288</v>
      </c>
      <c r="CJ2523">
        <v>600111.19999999995</v>
      </c>
      <c r="CK2523">
        <v>3750.6949999999997</v>
      </c>
    </row>
    <row r="2524" spans="62:89" x14ac:dyDescent="0.25">
      <c r="BJ2524" s="1" t="s">
        <v>5169</v>
      </c>
      <c r="BK2524" s="1" t="s">
        <v>5170</v>
      </c>
      <c r="BL2524" s="1" t="str">
        <f>VLOOKUP(BK2524,INVENTARIOHABITTA[#All],8,FALSE)</f>
        <v>PREMIUM A</v>
      </c>
      <c r="BO2524" s="1" t="s">
        <v>5994</v>
      </c>
      <c r="BP2524" s="1" t="s">
        <v>10069</v>
      </c>
      <c r="BQ2524" s="1" t="s">
        <v>7638</v>
      </c>
      <c r="BR2524" s="1" t="s">
        <v>9989</v>
      </c>
      <c r="BS2524" s="1" t="s">
        <v>31</v>
      </c>
      <c r="BT2524">
        <v>78</v>
      </c>
      <c r="BU2524" s="1" t="s">
        <v>7</v>
      </c>
      <c r="BV2524" s="1" t="s">
        <v>1961</v>
      </c>
      <c r="BW2524">
        <v>160</v>
      </c>
      <c r="BX2524" s="1" t="s">
        <v>31</v>
      </c>
      <c r="BY2524">
        <v>5770.3</v>
      </c>
      <c r="BZ2524">
        <v>923248</v>
      </c>
      <c r="CA2524">
        <v>0.25</v>
      </c>
      <c r="CB2524">
        <v>4327.7250000000004</v>
      </c>
      <c r="CC2524">
        <v>692436</v>
      </c>
      <c r="CD2524">
        <v>0.1</v>
      </c>
      <c r="CE2524">
        <v>69243.600000000006</v>
      </c>
      <c r="CF2524">
        <v>0.1</v>
      </c>
      <c r="CG2524">
        <v>6924.3600000000006</v>
      </c>
      <c r="CH2524">
        <v>62319.240000000005</v>
      </c>
      <c r="CI2524">
        <v>623192.4</v>
      </c>
      <c r="CJ2524">
        <v>685511.64</v>
      </c>
      <c r="CK2524">
        <v>4284.4477500000003</v>
      </c>
    </row>
    <row r="2525" spans="62:89" x14ac:dyDescent="0.25">
      <c r="BJ2525" s="1" t="s">
        <v>5171</v>
      </c>
      <c r="BK2525" s="1" t="s">
        <v>5172</v>
      </c>
      <c r="BL2525" s="1" t="str">
        <f>VLOOKUP(BK2525,INVENTARIOHABITTA[#All],8,FALSE)</f>
        <v xml:space="preserve">ESTANDAR A </v>
      </c>
      <c r="BO2525" s="1" t="s">
        <v>5996</v>
      </c>
      <c r="BP2525" s="1" t="s">
        <v>10070</v>
      </c>
      <c r="BQ2525" s="1" t="s">
        <v>7638</v>
      </c>
      <c r="BR2525" s="1" t="s">
        <v>9989</v>
      </c>
      <c r="BS2525" s="1" t="s">
        <v>31</v>
      </c>
      <c r="BT2525">
        <v>79</v>
      </c>
      <c r="BU2525" s="1" t="s">
        <v>7</v>
      </c>
      <c r="BV2525" s="1" t="s">
        <v>1961</v>
      </c>
      <c r="BW2525">
        <v>160</v>
      </c>
      <c r="BX2525" s="1" t="s">
        <v>31</v>
      </c>
      <c r="BY2525">
        <v>5770.3</v>
      </c>
      <c r="BZ2525">
        <v>923248</v>
      </c>
      <c r="CA2525">
        <v>0.25</v>
      </c>
      <c r="CB2525">
        <v>4327.7250000000004</v>
      </c>
      <c r="CC2525">
        <v>692436</v>
      </c>
      <c r="CD2525">
        <v>0.1</v>
      </c>
      <c r="CE2525">
        <v>69243.600000000006</v>
      </c>
      <c r="CF2525">
        <v>0.1</v>
      </c>
      <c r="CG2525">
        <v>6924.3600000000006</v>
      </c>
      <c r="CH2525">
        <v>62319.240000000005</v>
      </c>
      <c r="CI2525">
        <v>623192.4</v>
      </c>
      <c r="CJ2525">
        <v>685511.64</v>
      </c>
      <c r="CK2525">
        <v>4284.4477500000003</v>
      </c>
    </row>
    <row r="2526" spans="62:89" x14ac:dyDescent="0.25">
      <c r="BJ2526" s="1" t="s">
        <v>5173</v>
      </c>
      <c r="BK2526" s="1" t="s">
        <v>5174</v>
      </c>
      <c r="BL2526" s="1" t="str">
        <f>VLOOKUP(BK2526,INVENTARIOHABITTA[#All],8,FALSE)</f>
        <v xml:space="preserve">ESTANDAR A </v>
      </c>
      <c r="BO2526" s="1" t="s">
        <v>5998</v>
      </c>
      <c r="BP2526" s="1" t="s">
        <v>10071</v>
      </c>
      <c r="BQ2526" s="1" t="s">
        <v>7638</v>
      </c>
      <c r="BR2526" s="1" t="s">
        <v>9989</v>
      </c>
      <c r="BS2526" s="1" t="s">
        <v>31</v>
      </c>
      <c r="BT2526">
        <v>80</v>
      </c>
      <c r="BU2526" s="1" t="s">
        <v>7</v>
      </c>
      <c r="BV2526" s="1" t="s">
        <v>1961</v>
      </c>
      <c r="BW2526">
        <v>160</v>
      </c>
      <c r="BX2526" s="1" t="s">
        <v>31</v>
      </c>
      <c r="BY2526">
        <v>5770.3</v>
      </c>
      <c r="BZ2526">
        <v>923248</v>
      </c>
      <c r="CA2526">
        <v>0.25</v>
      </c>
      <c r="CB2526">
        <v>4327.7250000000004</v>
      </c>
      <c r="CC2526">
        <v>692436</v>
      </c>
      <c r="CD2526">
        <v>0.1</v>
      </c>
      <c r="CE2526">
        <v>69243.600000000006</v>
      </c>
      <c r="CF2526">
        <v>0.1</v>
      </c>
      <c r="CG2526">
        <v>6924.3600000000006</v>
      </c>
      <c r="CH2526">
        <v>62319.240000000005</v>
      </c>
      <c r="CI2526">
        <v>623192.4</v>
      </c>
      <c r="CJ2526">
        <v>685511.64</v>
      </c>
      <c r="CK2526">
        <v>4284.4477500000003</v>
      </c>
    </row>
    <row r="2527" spans="62:89" x14ac:dyDescent="0.25">
      <c r="BJ2527" s="1" t="s">
        <v>5175</v>
      </c>
      <c r="BK2527" s="1" t="s">
        <v>5176</v>
      </c>
      <c r="BL2527" s="1" t="str">
        <f>VLOOKUP(BK2527,INVENTARIOHABITTA[#All],8,FALSE)</f>
        <v xml:space="preserve">ESTANDAR A </v>
      </c>
      <c r="BO2527" s="1" t="s">
        <v>6000</v>
      </c>
      <c r="BP2527" s="1" t="s">
        <v>10072</v>
      </c>
      <c r="BQ2527" s="1" t="s">
        <v>7638</v>
      </c>
      <c r="BR2527" s="1" t="s">
        <v>9989</v>
      </c>
      <c r="BS2527" s="1" t="s">
        <v>31</v>
      </c>
      <c r="BT2527">
        <v>81</v>
      </c>
      <c r="BU2527" s="1" t="s">
        <v>7</v>
      </c>
      <c r="BV2527" s="1" t="s">
        <v>146</v>
      </c>
      <c r="BW2527">
        <v>160</v>
      </c>
      <c r="BX2527" s="1" t="s">
        <v>31</v>
      </c>
      <c r="BY2527">
        <v>6200</v>
      </c>
      <c r="BZ2527">
        <v>992000</v>
      </c>
      <c r="CA2527">
        <v>0.25</v>
      </c>
      <c r="CB2527">
        <v>4650</v>
      </c>
      <c r="CC2527">
        <v>744000</v>
      </c>
      <c r="CD2527">
        <v>0.1</v>
      </c>
      <c r="CE2527">
        <v>74400</v>
      </c>
      <c r="CF2527">
        <v>0.1</v>
      </c>
      <c r="CG2527">
        <v>7440</v>
      </c>
      <c r="CH2527">
        <v>66960</v>
      </c>
      <c r="CI2527">
        <v>669600</v>
      </c>
      <c r="CJ2527">
        <v>736560</v>
      </c>
      <c r="CK2527">
        <v>4603.5</v>
      </c>
    </row>
    <row r="2528" spans="62:89" x14ac:dyDescent="0.25">
      <c r="BJ2528" s="1" t="s">
        <v>5177</v>
      </c>
      <c r="BK2528" s="1" t="s">
        <v>5178</v>
      </c>
      <c r="BL2528" s="1" t="str">
        <f>VLOOKUP(BK2528,INVENTARIOHABITTA[#All],8,FALSE)</f>
        <v xml:space="preserve">ESTANDAR A </v>
      </c>
      <c r="BO2528" s="1" t="s">
        <v>6002</v>
      </c>
      <c r="BP2528" s="1" t="s">
        <v>10073</v>
      </c>
      <c r="BQ2528" s="1" t="s">
        <v>7638</v>
      </c>
      <c r="BR2528" s="1" t="s">
        <v>9989</v>
      </c>
      <c r="BS2528" s="1" t="s">
        <v>31</v>
      </c>
      <c r="BT2528">
        <v>82</v>
      </c>
      <c r="BU2528" s="1" t="s">
        <v>7</v>
      </c>
      <c r="BV2528" s="1" t="s">
        <v>146</v>
      </c>
      <c r="BW2528">
        <v>163</v>
      </c>
      <c r="BX2528" s="1" t="s">
        <v>31</v>
      </c>
      <c r="BY2528">
        <v>6200</v>
      </c>
      <c r="BZ2528">
        <v>1010600</v>
      </c>
      <c r="CA2528">
        <v>0.23</v>
      </c>
      <c r="CB2528">
        <v>4774</v>
      </c>
      <c r="CC2528">
        <v>778162</v>
      </c>
      <c r="CD2528">
        <v>9.9999999999999992E-2</v>
      </c>
      <c r="CE2528">
        <v>77816.2</v>
      </c>
      <c r="CF2528">
        <v>0.1</v>
      </c>
      <c r="CG2528">
        <v>7781.62</v>
      </c>
      <c r="CH2528">
        <v>70034.58</v>
      </c>
      <c r="CI2528">
        <v>700345.8</v>
      </c>
      <c r="CJ2528">
        <v>770380.38</v>
      </c>
      <c r="CK2528">
        <v>4726.26</v>
      </c>
    </row>
    <row r="2529" spans="62:89" x14ac:dyDescent="0.25">
      <c r="BJ2529" s="1" t="s">
        <v>5179</v>
      </c>
      <c r="BK2529" s="1" t="s">
        <v>5180</v>
      </c>
      <c r="BL2529" s="1" t="str">
        <f>VLOOKUP(BK2529,INVENTARIOHABITTA[#All],8,FALSE)</f>
        <v xml:space="preserve">ESTANDAR A </v>
      </c>
      <c r="BO2529" s="1" t="s">
        <v>6004</v>
      </c>
      <c r="BP2529" s="1" t="s">
        <v>10074</v>
      </c>
      <c r="BQ2529" s="1" t="s">
        <v>7638</v>
      </c>
      <c r="BR2529" s="1" t="s">
        <v>9989</v>
      </c>
      <c r="BS2529" s="1" t="s">
        <v>31</v>
      </c>
      <c r="BT2529">
        <v>83</v>
      </c>
      <c r="BU2529" s="1" t="s">
        <v>7</v>
      </c>
      <c r="BV2529" s="1" t="s">
        <v>1961</v>
      </c>
      <c r="BW2529">
        <v>160</v>
      </c>
      <c r="BX2529" s="1" t="s">
        <v>31</v>
      </c>
      <c r="BY2529">
        <v>5770.3</v>
      </c>
      <c r="BZ2529">
        <v>923248</v>
      </c>
      <c r="CA2529">
        <v>0.25</v>
      </c>
      <c r="CB2529">
        <v>4327.7250000000004</v>
      </c>
      <c r="CC2529">
        <v>692436</v>
      </c>
      <c r="CD2529">
        <v>0.1</v>
      </c>
      <c r="CE2529">
        <v>69243.600000000006</v>
      </c>
      <c r="CF2529">
        <v>0.1</v>
      </c>
      <c r="CG2529">
        <v>6924.3600000000006</v>
      </c>
      <c r="CH2529">
        <v>62319.240000000005</v>
      </c>
      <c r="CI2529">
        <v>623192.4</v>
      </c>
      <c r="CJ2529">
        <v>685511.64</v>
      </c>
      <c r="CK2529">
        <v>4284.4477500000003</v>
      </c>
    </row>
    <row r="2530" spans="62:89" x14ac:dyDescent="0.25">
      <c r="BJ2530" s="1" t="s">
        <v>5181</v>
      </c>
      <c r="BK2530" s="1" t="s">
        <v>5182</v>
      </c>
      <c r="BL2530" s="1" t="str">
        <f>VLOOKUP(BK2530,INVENTARIOHABITTA[#All],8,FALSE)</f>
        <v>PREMIUM A</v>
      </c>
      <c r="BO2530" s="1" t="s">
        <v>6006</v>
      </c>
      <c r="BP2530" s="1" t="s">
        <v>10075</v>
      </c>
      <c r="BQ2530" s="1" t="s">
        <v>7638</v>
      </c>
      <c r="BR2530" s="1" t="s">
        <v>9989</v>
      </c>
      <c r="BS2530" s="1" t="s">
        <v>31</v>
      </c>
      <c r="BT2530">
        <v>84</v>
      </c>
      <c r="BU2530" s="1" t="s">
        <v>7</v>
      </c>
      <c r="BV2530" s="1" t="s">
        <v>1961</v>
      </c>
      <c r="BW2530">
        <v>160</v>
      </c>
      <c r="BX2530" s="1" t="s">
        <v>31</v>
      </c>
      <c r="BY2530">
        <v>5770.3</v>
      </c>
      <c r="BZ2530">
        <v>923248</v>
      </c>
      <c r="CA2530">
        <v>0.25</v>
      </c>
      <c r="CB2530">
        <v>4327.7250000000004</v>
      </c>
      <c r="CC2530">
        <v>692436</v>
      </c>
      <c r="CD2530">
        <v>0.1</v>
      </c>
      <c r="CE2530">
        <v>69243.600000000006</v>
      </c>
      <c r="CF2530">
        <v>0.1</v>
      </c>
      <c r="CG2530">
        <v>6924.3600000000006</v>
      </c>
      <c r="CH2530">
        <v>62319.240000000005</v>
      </c>
      <c r="CI2530">
        <v>623192.4</v>
      </c>
      <c r="CJ2530">
        <v>685511.64</v>
      </c>
      <c r="CK2530">
        <v>4284.4477500000003</v>
      </c>
    </row>
    <row r="2531" spans="62:89" x14ac:dyDescent="0.25">
      <c r="BJ2531" s="1" t="s">
        <v>5183</v>
      </c>
      <c r="BK2531" s="1" t="s">
        <v>5184</v>
      </c>
      <c r="BL2531" s="1" t="str">
        <f>VLOOKUP(BK2531,INVENTARIOHABITTA[#All],8,FALSE)</f>
        <v>PREMIUM A</v>
      </c>
      <c r="BP2531" s="1" t="s">
        <v>10076</v>
      </c>
      <c r="BQ2531" s="1" t="s">
        <v>7638</v>
      </c>
      <c r="BR2531" s="1" t="s">
        <v>9989</v>
      </c>
      <c r="BS2531" s="1" t="s">
        <v>31</v>
      </c>
      <c r="BT2531">
        <v>85</v>
      </c>
      <c r="BU2531" s="1" t="s">
        <v>7</v>
      </c>
      <c r="BV2531" s="1" t="s">
        <v>1961</v>
      </c>
      <c r="BW2531">
        <v>160</v>
      </c>
      <c r="BX2531" s="1" t="s">
        <v>31</v>
      </c>
      <c r="BY2531">
        <v>5770.3</v>
      </c>
      <c r="BZ2531">
        <v>923248</v>
      </c>
      <c r="CA2531">
        <v>0.25</v>
      </c>
      <c r="CB2531">
        <v>4327.7250000000004</v>
      </c>
      <c r="CC2531">
        <v>692436</v>
      </c>
      <c r="CD2531">
        <v>0.1</v>
      </c>
      <c r="CE2531">
        <v>69243.600000000006</v>
      </c>
      <c r="CF2531">
        <v>0.1</v>
      </c>
      <c r="CG2531">
        <v>6924.3600000000006</v>
      </c>
      <c r="CH2531">
        <v>62319.240000000005</v>
      </c>
      <c r="CI2531">
        <v>623192.4</v>
      </c>
      <c r="CJ2531">
        <v>685511.64</v>
      </c>
      <c r="CK2531">
        <v>4284.4477500000003</v>
      </c>
    </row>
    <row r="2532" spans="62:89" x14ac:dyDescent="0.25">
      <c r="BJ2532" s="1" t="s">
        <v>5185</v>
      </c>
      <c r="BK2532" s="1" t="s">
        <v>5186</v>
      </c>
      <c r="BL2532" s="1" t="str">
        <f>VLOOKUP(BK2532,INVENTARIOHABITTA[#All],8,FALSE)</f>
        <v xml:space="preserve">ESTANDAR A </v>
      </c>
      <c r="BO2532" s="1" t="s">
        <v>6008</v>
      </c>
      <c r="BP2532" s="1" t="s">
        <v>10077</v>
      </c>
      <c r="BQ2532" s="1" t="s">
        <v>7638</v>
      </c>
      <c r="BR2532" s="1" t="s">
        <v>9989</v>
      </c>
      <c r="BS2532" s="1" t="s">
        <v>31</v>
      </c>
      <c r="BT2532" t="s">
        <v>7698</v>
      </c>
      <c r="BU2532" s="1" t="s">
        <v>7</v>
      </c>
      <c r="BV2532" s="1" t="s">
        <v>1961</v>
      </c>
      <c r="BW2532">
        <v>140</v>
      </c>
      <c r="BX2532" s="1" t="s">
        <v>31</v>
      </c>
      <c r="BY2532">
        <v>4284.4477500000003</v>
      </c>
      <c r="BZ2532">
        <v>599822.68500000006</v>
      </c>
      <c r="CA2532">
        <v>0</v>
      </c>
      <c r="CB2532">
        <v>4284.4477500000003</v>
      </c>
      <c r="CC2532">
        <v>599822.68500000006</v>
      </c>
      <c r="CD2532">
        <v>0.27061203928957767</v>
      </c>
      <c r="CE2532">
        <v>162319.24</v>
      </c>
      <c r="CF2532">
        <v>0</v>
      </c>
      <c r="CG2532">
        <v>0</v>
      </c>
      <c r="CH2532">
        <v>162319.24</v>
      </c>
      <c r="CI2532">
        <v>437503.44500000007</v>
      </c>
      <c r="CJ2532">
        <v>599822.68500000006</v>
      </c>
      <c r="CK2532">
        <v>4284.4477500000003</v>
      </c>
    </row>
    <row r="2533" spans="62:89" x14ac:dyDescent="0.25">
      <c r="BJ2533" s="1" t="s">
        <v>5187</v>
      </c>
      <c r="BK2533" s="1" t="s">
        <v>5188</v>
      </c>
      <c r="BL2533" s="1" t="str">
        <f>VLOOKUP(BK2533,INVENTARIOHABITTA[#All],8,FALSE)</f>
        <v xml:space="preserve">ESTANDAR A </v>
      </c>
      <c r="BP2533" s="1" t="s">
        <v>10078</v>
      </c>
      <c r="BQ2533" s="1" t="s">
        <v>7638</v>
      </c>
      <c r="BR2533" s="1" t="s">
        <v>9989</v>
      </c>
      <c r="BS2533" s="1" t="s">
        <v>31</v>
      </c>
      <c r="BT2533">
        <v>86</v>
      </c>
      <c r="BU2533" s="1" t="s">
        <v>7</v>
      </c>
      <c r="BV2533" s="1" t="s">
        <v>1961</v>
      </c>
      <c r="BW2533">
        <v>160</v>
      </c>
      <c r="BX2533" s="1" t="s">
        <v>31</v>
      </c>
      <c r="BY2533">
        <v>5770.3</v>
      </c>
      <c r="BZ2533">
        <v>923248</v>
      </c>
      <c r="CA2533">
        <v>0.25</v>
      </c>
      <c r="CB2533">
        <v>4327.7250000000004</v>
      </c>
      <c r="CC2533">
        <v>692436</v>
      </c>
      <c r="CD2533">
        <v>0.1</v>
      </c>
      <c r="CE2533">
        <v>69243.600000000006</v>
      </c>
      <c r="CF2533">
        <v>0.1</v>
      </c>
      <c r="CG2533">
        <v>6924.3600000000006</v>
      </c>
      <c r="CH2533">
        <v>62319.240000000005</v>
      </c>
      <c r="CI2533">
        <v>623192.4</v>
      </c>
      <c r="CJ2533">
        <v>685511.64</v>
      </c>
      <c r="CK2533">
        <v>4284.4477500000003</v>
      </c>
    </row>
    <row r="2534" spans="62:89" x14ac:dyDescent="0.25">
      <c r="BJ2534" s="1" t="s">
        <v>5189</v>
      </c>
      <c r="BK2534" s="1" t="s">
        <v>5190</v>
      </c>
      <c r="BL2534" s="1" t="str">
        <f>VLOOKUP(BK2534,INVENTARIOHABITTA[#All],8,FALSE)</f>
        <v xml:space="preserve">ESTANDAR A </v>
      </c>
      <c r="BO2534" s="1" t="s">
        <v>6010</v>
      </c>
      <c r="BP2534" s="1" t="s">
        <v>10079</v>
      </c>
      <c r="BQ2534" s="1" t="s">
        <v>7638</v>
      </c>
      <c r="BR2534" s="1" t="s">
        <v>9989</v>
      </c>
      <c r="BS2534" s="1" t="s">
        <v>31</v>
      </c>
      <c r="BT2534" t="s">
        <v>7701</v>
      </c>
      <c r="BU2534" s="1" t="s">
        <v>7</v>
      </c>
      <c r="BV2534" s="1" t="s">
        <v>1961</v>
      </c>
      <c r="BW2534">
        <v>140</v>
      </c>
      <c r="BX2534" s="1" t="s">
        <v>31</v>
      </c>
      <c r="BY2534">
        <v>4284.4477500000003</v>
      </c>
      <c r="BZ2534">
        <v>599822.68500000006</v>
      </c>
      <c r="CA2534">
        <v>0</v>
      </c>
      <c r="CB2534">
        <v>4284.4477500000003</v>
      </c>
      <c r="CC2534">
        <v>599822.68500000006</v>
      </c>
      <c r="CD2534">
        <v>0.22893305544120923</v>
      </c>
      <c r="CE2534">
        <v>137319.24</v>
      </c>
      <c r="CF2534">
        <v>0</v>
      </c>
      <c r="CG2534">
        <v>0</v>
      </c>
      <c r="CH2534">
        <v>137319.24</v>
      </c>
      <c r="CI2534">
        <v>462503.44500000007</v>
      </c>
      <c r="CJ2534">
        <v>599822.68500000006</v>
      </c>
      <c r="CK2534">
        <v>4284.4477500000003</v>
      </c>
    </row>
    <row r="2535" spans="62:89" x14ac:dyDescent="0.25">
      <c r="BJ2535" s="1" t="s">
        <v>5191</v>
      </c>
      <c r="BK2535" s="1" t="s">
        <v>5192</v>
      </c>
      <c r="BL2535" s="1" t="str">
        <f>VLOOKUP(BK2535,INVENTARIOHABITTA[#All],8,FALSE)</f>
        <v xml:space="preserve">ESTANDAR A </v>
      </c>
      <c r="BO2535" s="1" t="s">
        <v>6012</v>
      </c>
      <c r="BP2535" s="1" t="s">
        <v>10080</v>
      </c>
      <c r="BQ2535" s="1" t="s">
        <v>7638</v>
      </c>
      <c r="BR2535" s="1" t="s">
        <v>9989</v>
      </c>
      <c r="BS2535" s="1" t="s">
        <v>31</v>
      </c>
      <c r="BT2535">
        <v>87</v>
      </c>
      <c r="BU2535" s="1" t="s">
        <v>7</v>
      </c>
      <c r="BV2535" s="1" t="s">
        <v>1961</v>
      </c>
      <c r="BW2535">
        <v>160</v>
      </c>
      <c r="BX2535" s="1" t="s">
        <v>31</v>
      </c>
      <c r="BY2535">
        <v>5770.3</v>
      </c>
      <c r="BZ2535">
        <v>923248</v>
      </c>
      <c r="CA2535">
        <v>0.25</v>
      </c>
      <c r="CB2535">
        <v>4327.7250000000004</v>
      </c>
      <c r="CC2535">
        <v>692436</v>
      </c>
      <c r="CD2535">
        <v>0.1</v>
      </c>
      <c r="CE2535">
        <v>69243.600000000006</v>
      </c>
      <c r="CF2535">
        <v>0.1</v>
      </c>
      <c r="CG2535">
        <v>6924.3600000000006</v>
      </c>
      <c r="CH2535">
        <v>62319.240000000005</v>
      </c>
      <c r="CI2535">
        <v>623192.4</v>
      </c>
      <c r="CJ2535">
        <v>685511.64</v>
      </c>
      <c r="CK2535">
        <v>4284.4477500000003</v>
      </c>
    </row>
    <row r="2536" spans="62:89" x14ac:dyDescent="0.25">
      <c r="BJ2536" s="1" t="s">
        <v>5193</v>
      </c>
      <c r="BK2536" s="1" t="s">
        <v>5194</v>
      </c>
      <c r="BL2536" s="1" t="str">
        <f>VLOOKUP(BK2536,INVENTARIOHABITTA[#All],8,FALSE)</f>
        <v>PREMIUM A</v>
      </c>
      <c r="BO2536" s="1" t="s">
        <v>6014</v>
      </c>
      <c r="BP2536" s="1" t="s">
        <v>10081</v>
      </c>
      <c r="BQ2536" s="1" t="s">
        <v>7638</v>
      </c>
      <c r="BR2536" s="1" t="s">
        <v>9989</v>
      </c>
      <c r="BS2536" s="1" t="s">
        <v>31</v>
      </c>
      <c r="BT2536">
        <v>88</v>
      </c>
      <c r="BU2536" s="1" t="s">
        <v>7</v>
      </c>
      <c r="BV2536" s="1" t="s">
        <v>146</v>
      </c>
      <c r="BW2536">
        <v>160</v>
      </c>
      <c r="BX2536" s="1" t="s">
        <v>31</v>
      </c>
      <c r="BY2536">
        <v>6200</v>
      </c>
      <c r="BZ2536">
        <v>992000</v>
      </c>
      <c r="CA2536">
        <v>0.25</v>
      </c>
      <c r="CB2536">
        <v>4650</v>
      </c>
      <c r="CC2536">
        <v>744000</v>
      </c>
      <c r="CD2536">
        <v>0.1</v>
      </c>
      <c r="CE2536">
        <v>74400</v>
      </c>
      <c r="CF2536">
        <v>0.1</v>
      </c>
      <c r="CG2536">
        <v>7440</v>
      </c>
      <c r="CH2536">
        <v>66960</v>
      </c>
      <c r="CI2536">
        <v>669600</v>
      </c>
      <c r="CJ2536">
        <v>736560</v>
      </c>
      <c r="CK2536">
        <v>4603.5</v>
      </c>
    </row>
    <row r="2537" spans="62:89" x14ac:dyDescent="0.25">
      <c r="BJ2537" s="1" t="s">
        <v>5195</v>
      </c>
      <c r="BK2537" s="1" t="s">
        <v>5196</v>
      </c>
      <c r="BL2537" s="1" t="str">
        <f>VLOOKUP(BK2537,INVENTARIOHABITTA[#All],8,FALSE)</f>
        <v>PREMIUM A</v>
      </c>
      <c r="BO2537" s="1" t="s">
        <v>6016</v>
      </c>
      <c r="BP2537" s="1" t="s">
        <v>10082</v>
      </c>
      <c r="BQ2537" s="1" t="s">
        <v>7638</v>
      </c>
      <c r="BR2537" s="1" t="s">
        <v>9989</v>
      </c>
      <c r="BS2537" s="1" t="s">
        <v>31</v>
      </c>
      <c r="BT2537">
        <v>89</v>
      </c>
      <c r="BU2537" s="1" t="s">
        <v>7</v>
      </c>
      <c r="BV2537" s="1" t="s">
        <v>146</v>
      </c>
      <c r="BW2537">
        <v>128</v>
      </c>
      <c r="BX2537" s="1" t="s">
        <v>31</v>
      </c>
      <c r="BY2537">
        <v>6200</v>
      </c>
      <c r="BZ2537">
        <v>793600</v>
      </c>
      <c r="CA2537">
        <v>0.28000000000000003</v>
      </c>
      <c r="CB2537">
        <v>4464</v>
      </c>
      <c r="CC2537">
        <v>571392</v>
      </c>
      <c r="CD2537">
        <v>0.1</v>
      </c>
      <c r="CE2537">
        <v>57139.200000000004</v>
      </c>
      <c r="CF2537">
        <v>0.1</v>
      </c>
      <c r="CG2537">
        <v>5713.920000000001</v>
      </c>
      <c r="CH2537">
        <v>51425.280000000006</v>
      </c>
      <c r="CI2537">
        <v>514252.79999999999</v>
      </c>
      <c r="CJ2537">
        <v>565678.07999999996</v>
      </c>
      <c r="CK2537">
        <v>4419.3599999999997</v>
      </c>
    </row>
    <row r="2538" spans="62:89" x14ac:dyDescent="0.25">
      <c r="BJ2538" s="1" t="s">
        <v>5197</v>
      </c>
      <c r="BK2538" s="1" t="s">
        <v>5198</v>
      </c>
      <c r="BL2538" s="1" t="str">
        <f>VLOOKUP(BK2538,INVENTARIOHABITTA[#All],8,FALSE)</f>
        <v xml:space="preserve">ESTANDAR A </v>
      </c>
      <c r="BP2538" s="1" t="s">
        <v>10083</v>
      </c>
      <c r="BQ2538" s="1" t="s">
        <v>7638</v>
      </c>
      <c r="BR2538" s="1" t="s">
        <v>9989</v>
      </c>
      <c r="BS2538" s="1" t="s">
        <v>31</v>
      </c>
      <c r="BT2538">
        <v>90</v>
      </c>
      <c r="BU2538" s="1" t="s">
        <v>7</v>
      </c>
      <c r="BV2538" s="1" t="s">
        <v>1961</v>
      </c>
      <c r="BW2538">
        <v>128</v>
      </c>
      <c r="BX2538" s="1" t="s">
        <v>31</v>
      </c>
      <c r="BY2538">
        <v>5770.3</v>
      </c>
      <c r="BZ2538">
        <v>738598.40000000002</v>
      </c>
      <c r="CA2538">
        <v>0.28000000000000003</v>
      </c>
      <c r="CB2538">
        <v>4154.616</v>
      </c>
      <c r="CC2538">
        <v>531790.848</v>
      </c>
      <c r="CD2538">
        <v>0.1</v>
      </c>
      <c r="CE2538">
        <v>53179.084800000004</v>
      </c>
      <c r="CF2538">
        <v>0.1</v>
      </c>
      <c r="CG2538">
        <v>5317.908480000001</v>
      </c>
      <c r="CH2538">
        <v>47861.176320000006</v>
      </c>
      <c r="CI2538">
        <v>478611.76319999999</v>
      </c>
      <c r="CJ2538">
        <v>526472.93952000001</v>
      </c>
      <c r="CK2538">
        <v>4113.0698400000001</v>
      </c>
    </row>
    <row r="2539" spans="62:89" x14ac:dyDescent="0.25">
      <c r="BJ2539" s="1" t="s">
        <v>5199</v>
      </c>
      <c r="BK2539" s="1" t="s">
        <v>5200</v>
      </c>
      <c r="BL2539" s="1" t="str">
        <f>VLOOKUP(BK2539,INVENTARIOHABITTA[#All],8,FALSE)</f>
        <v xml:space="preserve">ESTANDAR A </v>
      </c>
      <c r="BO2539" s="1" t="s">
        <v>6018</v>
      </c>
      <c r="BP2539" s="1" t="s">
        <v>10084</v>
      </c>
      <c r="BQ2539" s="1" t="s">
        <v>7638</v>
      </c>
      <c r="BR2539" s="1" t="s">
        <v>9989</v>
      </c>
      <c r="BS2539" s="1" t="s">
        <v>31</v>
      </c>
      <c r="BT2539" t="s">
        <v>7888</v>
      </c>
      <c r="BU2539" s="1" t="s">
        <v>7</v>
      </c>
      <c r="BV2539" s="1" t="s">
        <v>1961</v>
      </c>
      <c r="BW2539">
        <v>128</v>
      </c>
      <c r="BX2539" s="1" t="s">
        <v>31</v>
      </c>
      <c r="BY2539">
        <v>5770.3</v>
      </c>
      <c r="BZ2539">
        <v>738598.40000000002</v>
      </c>
      <c r="CA2539">
        <v>0.28000000000000003</v>
      </c>
      <c r="CB2539">
        <v>4154.616</v>
      </c>
      <c r="CC2539">
        <v>531790.848</v>
      </c>
      <c r="CD2539">
        <v>0.1</v>
      </c>
      <c r="CE2539">
        <v>53179.084800000004</v>
      </c>
      <c r="CF2539">
        <v>0.1</v>
      </c>
      <c r="CG2539">
        <v>5317.908480000001</v>
      </c>
      <c r="CH2539">
        <v>47861.176320000006</v>
      </c>
      <c r="CI2539">
        <v>478611.76319999999</v>
      </c>
      <c r="CJ2539">
        <v>526472.93952000001</v>
      </c>
      <c r="CK2539">
        <v>4113.0698400000001</v>
      </c>
    </row>
    <row r="2540" spans="62:89" x14ac:dyDescent="0.25">
      <c r="BJ2540" s="1" t="s">
        <v>5201</v>
      </c>
      <c r="BK2540" s="1" t="s">
        <v>5202</v>
      </c>
      <c r="BL2540" s="1" t="str">
        <f>VLOOKUP(BK2540,INVENTARIOHABITTA[#All],8,FALSE)</f>
        <v xml:space="preserve">ESTANDAR A </v>
      </c>
      <c r="BO2540" s="1" t="s">
        <v>6020</v>
      </c>
      <c r="BP2540" s="1" t="s">
        <v>10085</v>
      </c>
      <c r="BQ2540" s="1" t="s">
        <v>7638</v>
      </c>
      <c r="BR2540" s="1" t="s">
        <v>9989</v>
      </c>
      <c r="BS2540" s="1" t="s">
        <v>31</v>
      </c>
      <c r="BT2540">
        <v>91</v>
      </c>
      <c r="BU2540" s="1" t="s">
        <v>7</v>
      </c>
      <c r="BV2540" s="1" t="s">
        <v>1961</v>
      </c>
      <c r="BW2540">
        <v>128</v>
      </c>
      <c r="BX2540" s="1" t="s">
        <v>31</v>
      </c>
      <c r="BY2540">
        <v>5770.3</v>
      </c>
      <c r="BZ2540">
        <v>738598.40000000002</v>
      </c>
      <c r="CA2540">
        <v>0.28000000000000003</v>
      </c>
      <c r="CB2540">
        <v>4154.616</v>
      </c>
      <c r="CC2540">
        <v>531790.848</v>
      </c>
      <c r="CD2540">
        <v>0.1</v>
      </c>
      <c r="CE2540">
        <v>53179.084800000004</v>
      </c>
      <c r="CF2540">
        <v>0.1</v>
      </c>
      <c r="CG2540">
        <v>5317.908480000001</v>
      </c>
      <c r="CH2540">
        <v>47861.176320000006</v>
      </c>
      <c r="CI2540">
        <v>478611.76319999999</v>
      </c>
      <c r="CJ2540">
        <v>526472.93952000001</v>
      </c>
      <c r="CK2540">
        <v>4113.0698400000001</v>
      </c>
    </row>
    <row r="2541" spans="62:89" x14ac:dyDescent="0.25">
      <c r="BJ2541" s="1" t="s">
        <v>5203</v>
      </c>
      <c r="BK2541" s="1" t="s">
        <v>5204</v>
      </c>
      <c r="BL2541" s="1" t="str">
        <f>VLOOKUP(BK2541,INVENTARIOHABITTA[#All],8,FALSE)</f>
        <v xml:space="preserve">ESTANDAR A </v>
      </c>
      <c r="BO2541" s="1" t="s">
        <v>6022</v>
      </c>
      <c r="BP2541" s="1" t="s">
        <v>10086</v>
      </c>
      <c r="BQ2541" s="1" t="s">
        <v>7638</v>
      </c>
      <c r="BR2541" s="1" t="s">
        <v>9989</v>
      </c>
      <c r="BS2541" s="1" t="s">
        <v>31</v>
      </c>
      <c r="BT2541">
        <v>92</v>
      </c>
      <c r="BU2541" s="1" t="s">
        <v>7</v>
      </c>
      <c r="BV2541" s="1" t="s">
        <v>1961</v>
      </c>
      <c r="BW2541">
        <v>128</v>
      </c>
      <c r="BX2541" s="1" t="s">
        <v>31</v>
      </c>
      <c r="BY2541">
        <v>5770.3</v>
      </c>
      <c r="BZ2541">
        <v>738598.40000000002</v>
      </c>
      <c r="CA2541">
        <v>0.28000000000000003</v>
      </c>
      <c r="CB2541">
        <v>4154.616</v>
      </c>
      <c r="CC2541">
        <v>531790.848</v>
      </c>
      <c r="CD2541">
        <v>0.1</v>
      </c>
      <c r="CE2541">
        <v>53179.084800000004</v>
      </c>
      <c r="CF2541">
        <v>0.1</v>
      </c>
      <c r="CG2541">
        <v>5317.908480000001</v>
      </c>
      <c r="CH2541">
        <v>47861.176320000006</v>
      </c>
      <c r="CI2541">
        <v>478611.76319999999</v>
      </c>
      <c r="CJ2541">
        <v>526472.93952000001</v>
      </c>
      <c r="CK2541">
        <v>4113.0698400000001</v>
      </c>
    </row>
    <row r="2542" spans="62:89" x14ac:dyDescent="0.25">
      <c r="BJ2542" s="1" t="s">
        <v>5205</v>
      </c>
      <c r="BK2542" s="1" t="s">
        <v>5206</v>
      </c>
      <c r="BL2542" s="1" t="str">
        <f>VLOOKUP(BK2542,INVENTARIOHABITTA[#All],8,FALSE)</f>
        <v>PREMIUM A</v>
      </c>
      <c r="BO2542" s="1" t="s">
        <v>6024</v>
      </c>
      <c r="BP2542" s="1" t="s">
        <v>10087</v>
      </c>
      <c r="BQ2542" s="1" t="s">
        <v>7638</v>
      </c>
      <c r="BR2542" s="1" t="s">
        <v>9989</v>
      </c>
      <c r="BS2542" s="1" t="s">
        <v>31</v>
      </c>
      <c r="BT2542">
        <v>93</v>
      </c>
      <c r="BU2542" s="1" t="s">
        <v>7</v>
      </c>
      <c r="BV2542" s="1" t="s">
        <v>1961</v>
      </c>
      <c r="BW2542">
        <v>128</v>
      </c>
      <c r="BX2542" s="1" t="s">
        <v>31</v>
      </c>
      <c r="BY2542">
        <v>5770.3</v>
      </c>
      <c r="BZ2542">
        <v>738598.40000000002</v>
      </c>
      <c r="CA2542">
        <v>0.25</v>
      </c>
      <c r="CB2542">
        <v>4327.7250000000004</v>
      </c>
      <c r="CC2542">
        <v>553948.80000000005</v>
      </c>
      <c r="CD2542">
        <v>0.10000099287154335</v>
      </c>
      <c r="CE2542">
        <v>55395.429999999993</v>
      </c>
      <c r="CF2542">
        <v>0.10000000000000002</v>
      </c>
      <c r="CG2542">
        <v>5539.5430000000006</v>
      </c>
      <c r="CH2542">
        <v>49855.886999999995</v>
      </c>
      <c r="CI2542">
        <v>498553.42000000004</v>
      </c>
      <c r="CJ2542">
        <v>548409.30700000003</v>
      </c>
      <c r="CK2542">
        <v>4284.4477109375002</v>
      </c>
    </row>
    <row r="2543" spans="62:89" x14ac:dyDescent="0.25">
      <c r="BJ2543" s="1" t="s">
        <v>5207</v>
      </c>
      <c r="BK2543" s="1" t="s">
        <v>5208</v>
      </c>
      <c r="BL2543" s="1" t="str">
        <f>VLOOKUP(BK2543,INVENTARIOHABITTA[#All],8,FALSE)</f>
        <v>PREMIUM A</v>
      </c>
      <c r="BP2543" s="1" t="s">
        <v>10087</v>
      </c>
      <c r="BQ2543" s="1" t="s">
        <v>7638</v>
      </c>
      <c r="BR2543" s="1" t="s">
        <v>9989</v>
      </c>
      <c r="BS2543" s="1" t="s">
        <v>31</v>
      </c>
      <c r="BT2543">
        <v>93</v>
      </c>
      <c r="BU2543" s="1" t="s">
        <v>7</v>
      </c>
      <c r="BV2543" s="1" t="s">
        <v>1961</v>
      </c>
      <c r="BW2543">
        <v>128</v>
      </c>
      <c r="BX2543" s="1" t="s">
        <v>31</v>
      </c>
      <c r="BY2543">
        <v>5770.3</v>
      </c>
      <c r="BZ2543">
        <v>738598.40000000002</v>
      </c>
      <c r="CA2543">
        <v>0.25</v>
      </c>
      <c r="CB2543">
        <v>4327.7250000000004</v>
      </c>
      <c r="CC2543">
        <v>553948.80000000005</v>
      </c>
      <c r="CD2543">
        <v>0.10000099287154335</v>
      </c>
      <c r="CE2543">
        <v>55395.429999999993</v>
      </c>
      <c r="CF2543">
        <v>0.10000000000000002</v>
      </c>
      <c r="CG2543">
        <v>5539.5430000000006</v>
      </c>
      <c r="CH2543">
        <v>49855.886999999995</v>
      </c>
      <c r="CI2543">
        <v>498553.42000000004</v>
      </c>
      <c r="CJ2543">
        <v>548409.30700000003</v>
      </c>
      <c r="CK2543">
        <v>4284.4477109375002</v>
      </c>
    </row>
    <row r="2544" spans="62:89" x14ac:dyDescent="0.25">
      <c r="BJ2544" s="1" t="s">
        <v>5209</v>
      </c>
      <c r="BK2544" s="1" t="s">
        <v>5210</v>
      </c>
      <c r="BL2544" s="1" t="str">
        <f>VLOOKUP(BK2544,INVENTARIOHABITTA[#All],8,FALSE)</f>
        <v xml:space="preserve">ESTANDAR A </v>
      </c>
      <c r="BO2544" s="1" t="s">
        <v>6026</v>
      </c>
      <c r="BP2544" s="1" t="s">
        <v>10088</v>
      </c>
      <c r="BQ2544" s="1" t="s">
        <v>7638</v>
      </c>
      <c r="BR2544" s="1" t="s">
        <v>9989</v>
      </c>
      <c r="BS2544" s="1" t="s">
        <v>31</v>
      </c>
      <c r="BT2544">
        <v>94</v>
      </c>
      <c r="BU2544" s="1" t="s">
        <v>7</v>
      </c>
      <c r="BV2544" s="1" t="s">
        <v>1961</v>
      </c>
      <c r="BW2544">
        <v>128</v>
      </c>
      <c r="BX2544" s="1" t="s">
        <v>31</v>
      </c>
      <c r="BY2544">
        <v>5770.3</v>
      </c>
      <c r="BZ2544">
        <v>738598.40000000002</v>
      </c>
      <c r="CA2544">
        <v>0.25</v>
      </c>
      <c r="CB2544">
        <v>4327.7250000000004</v>
      </c>
      <c r="CC2544">
        <v>553948.80000000005</v>
      </c>
      <c r="CD2544">
        <v>0.1</v>
      </c>
      <c r="CE2544">
        <v>55394.880000000005</v>
      </c>
      <c r="CF2544">
        <v>0.10000000000000002</v>
      </c>
      <c r="CG2544">
        <v>5539.4880000000012</v>
      </c>
      <c r="CH2544">
        <v>49855.392000000007</v>
      </c>
      <c r="CI2544">
        <v>498553.92000000004</v>
      </c>
      <c r="CJ2544">
        <v>548409.31200000003</v>
      </c>
      <c r="CK2544">
        <v>4284.4477500000003</v>
      </c>
    </row>
    <row r="2545" spans="62:89" x14ac:dyDescent="0.25">
      <c r="BJ2545" s="1" t="s">
        <v>5211</v>
      </c>
      <c r="BK2545" s="1" t="s">
        <v>5212</v>
      </c>
      <c r="BL2545" s="1" t="str">
        <f>VLOOKUP(BK2545,INVENTARIOHABITTA[#All],8,FALSE)</f>
        <v xml:space="preserve">ESTANDAR A </v>
      </c>
      <c r="BP2545" s="1" t="s">
        <v>10088</v>
      </c>
      <c r="BQ2545" s="1" t="s">
        <v>7638</v>
      </c>
      <c r="BR2545" s="1" t="s">
        <v>9989</v>
      </c>
      <c r="BS2545" s="1" t="s">
        <v>31</v>
      </c>
      <c r="BT2545">
        <v>94</v>
      </c>
      <c r="BU2545" s="1" t="s">
        <v>7</v>
      </c>
      <c r="BV2545" s="1" t="s">
        <v>1961</v>
      </c>
      <c r="BW2545">
        <v>128</v>
      </c>
      <c r="BX2545" s="1" t="s">
        <v>31</v>
      </c>
      <c r="BY2545">
        <v>5770.3</v>
      </c>
      <c r="BZ2545">
        <v>738598.40000000002</v>
      </c>
      <c r="CA2545">
        <v>0.25</v>
      </c>
      <c r="CB2545">
        <v>4327.7250000000004</v>
      </c>
      <c r="CC2545">
        <v>553948.80000000005</v>
      </c>
      <c r="CD2545">
        <v>0.1</v>
      </c>
      <c r="CE2545">
        <v>55394.880000000005</v>
      </c>
      <c r="CF2545">
        <v>0.10000000000000002</v>
      </c>
      <c r="CG2545">
        <v>5539.4880000000012</v>
      </c>
      <c r="CH2545">
        <v>49855.392000000007</v>
      </c>
      <c r="CI2545">
        <v>498553.92000000004</v>
      </c>
      <c r="CJ2545">
        <v>548409.31200000003</v>
      </c>
      <c r="CK2545">
        <v>4284.4477500000003</v>
      </c>
    </row>
    <row r="2546" spans="62:89" x14ac:dyDescent="0.25">
      <c r="BJ2546" s="1" t="s">
        <v>5213</v>
      </c>
      <c r="BK2546" s="1" t="s">
        <v>5214</v>
      </c>
      <c r="BL2546" s="1" t="str">
        <f>VLOOKUP(BK2546,INVENTARIOHABITTA[#All],8,FALSE)</f>
        <v xml:space="preserve">ESTANDAR A </v>
      </c>
      <c r="BO2546" s="1" t="s">
        <v>6028</v>
      </c>
      <c r="BP2546" s="1" t="s">
        <v>10089</v>
      </c>
      <c r="BQ2546" s="1" t="s">
        <v>7638</v>
      </c>
      <c r="BR2546" s="1" t="s">
        <v>9989</v>
      </c>
      <c r="BS2546" s="1" t="s">
        <v>31</v>
      </c>
      <c r="BT2546">
        <v>95</v>
      </c>
      <c r="BU2546" s="1" t="s">
        <v>7</v>
      </c>
      <c r="BV2546" s="1" t="s">
        <v>1961</v>
      </c>
      <c r="BW2546">
        <v>128</v>
      </c>
      <c r="BX2546" s="1" t="s">
        <v>31</v>
      </c>
      <c r="BY2546">
        <v>5770.3</v>
      </c>
      <c r="BZ2546">
        <v>738598.40000000002</v>
      </c>
      <c r="CA2546">
        <v>0.25</v>
      </c>
      <c r="CB2546">
        <v>4327.7250000000004</v>
      </c>
      <c r="CC2546">
        <v>553948.80000000005</v>
      </c>
      <c r="CD2546">
        <v>0.1</v>
      </c>
      <c r="CE2546">
        <v>55394.880000000005</v>
      </c>
      <c r="CF2546">
        <v>0.10000000000000002</v>
      </c>
      <c r="CG2546">
        <v>5539.4880000000012</v>
      </c>
      <c r="CH2546">
        <v>49855.392000000007</v>
      </c>
      <c r="CI2546">
        <v>498553.92000000004</v>
      </c>
      <c r="CJ2546">
        <v>548409.31200000003</v>
      </c>
      <c r="CK2546">
        <v>4284.4477500000003</v>
      </c>
    </row>
    <row r="2547" spans="62:89" x14ac:dyDescent="0.25">
      <c r="BJ2547" s="1" t="s">
        <v>5215</v>
      </c>
      <c r="BK2547" s="1" t="s">
        <v>5216</v>
      </c>
      <c r="BL2547" s="1" t="str">
        <f>VLOOKUP(BK2547,INVENTARIOHABITTA[#All],8,FALSE)</f>
        <v xml:space="preserve">ESTANDAR A </v>
      </c>
      <c r="BO2547" s="1" t="s">
        <v>6030</v>
      </c>
      <c r="BP2547" s="1" t="s">
        <v>10090</v>
      </c>
      <c r="BQ2547" s="1" t="s">
        <v>7638</v>
      </c>
      <c r="BR2547" s="1" t="s">
        <v>9989</v>
      </c>
      <c r="BS2547" s="1" t="s">
        <v>31</v>
      </c>
      <c r="BT2547">
        <v>96</v>
      </c>
      <c r="BU2547" s="1" t="s">
        <v>7</v>
      </c>
      <c r="BV2547" s="1" t="s">
        <v>1961</v>
      </c>
      <c r="BW2547">
        <v>128</v>
      </c>
      <c r="BX2547" s="1" t="s">
        <v>31</v>
      </c>
      <c r="BY2547">
        <v>5770.3</v>
      </c>
      <c r="BZ2547">
        <v>738598.40000000002</v>
      </c>
      <c r="CA2547">
        <v>0.25</v>
      </c>
      <c r="CB2547">
        <v>4327.7250000000004</v>
      </c>
      <c r="CC2547">
        <v>553948.80000000005</v>
      </c>
      <c r="CD2547">
        <v>0.1</v>
      </c>
      <c r="CE2547">
        <v>55394.880000000005</v>
      </c>
      <c r="CF2547">
        <v>0.15</v>
      </c>
      <c r="CG2547">
        <v>8309.232</v>
      </c>
      <c r="CH2547">
        <v>47085.648000000001</v>
      </c>
      <c r="CI2547">
        <v>498553.92000000004</v>
      </c>
      <c r="CJ2547">
        <v>545639.56800000009</v>
      </c>
      <c r="CK2547">
        <v>4262.8091250000007</v>
      </c>
    </row>
    <row r="2548" spans="62:89" x14ac:dyDescent="0.25">
      <c r="BJ2548" s="1" t="s">
        <v>5217</v>
      </c>
      <c r="BK2548" s="1" t="s">
        <v>5218</v>
      </c>
      <c r="BL2548" s="1" t="str">
        <f>VLOOKUP(BK2548,INVENTARIOHABITTA[#All],8,FALSE)</f>
        <v>PREMIUM A</v>
      </c>
      <c r="BO2548" s="1" t="s">
        <v>6032</v>
      </c>
      <c r="BP2548" s="1" t="s">
        <v>10091</v>
      </c>
      <c r="BQ2548" s="1" t="s">
        <v>7638</v>
      </c>
      <c r="BR2548" s="1" t="s">
        <v>9989</v>
      </c>
      <c r="BS2548" s="1" t="s">
        <v>31</v>
      </c>
      <c r="BT2548">
        <v>97</v>
      </c>
      <c r="BU2548" s="1" t="s">
        <v>7</v>
      </c>
      <c r="BV2548" s="1" t="s">
        <v>146</v>
      </c>
      <c r="BW2548">
        <v>144</v>
      </c>
      <c r="BX2548" s="1" t="s">
        <v>31</v>
      </c>
      <c r="BY2548">
        <v>6200</v>
      </c>
      <c r="BZ2548">
        <v>892800</v>
      </c>
      <c r="CA2548">
        <v>0.26</v>
      </c>
      <c r="CB2548">
        <v>4588</v>
      </c>
      <c r="CC2548">
        <v>660672</v>
      </c>
      <c r="CD2548">
        <v>9.9999999999999992E-2</v>
      </c>
      <c r="CE2548">
        <v>66067.199999999997</v>
      </c>
      <c r="CF2548">
        <v>0.1</v>
      </c>
      <c r="CG2548">
        <v>6606.72</v>
      </c>
      <c r="CH2548">
        <v>59460.479999999996</v>
      </c>
      <c r="CI2548">
        <v>594604.80000000005</v>
      </c>
      <c r="CJ2548">
        <v>654065.28</v>
      </c>
      <c r="CK2548">
        <v>4542.12</v>
      </c>
    </row>
    <row r="2549" spans="62:89" x14ac:dyDescent="0.25">
      <c r="BJ2549" s="1" t="s">
        <v>5219</v>
      </c>
      <c r="BK2549" s="1" t="s">
        <v>5220</v>
      </c>
      <c r="BL2549" s="1" t="str">
        <f>VLOOKUP(BK2549,INVENTARIOHABITTA[#All],8,FALSE)</f>
        <v>PREMIUM A</v>
      </c>
      <c r="BO2549" s="1" t="s">
        <v>6034</v>
      </c>
      <c r="BP2549" s="1" t="s">
        <v>10092</v>
      </c>
      <c r="BQ2549" s="1" t="s">
        <v>7638</v>
      </c>
      <c r="BR2549" s="1" t="s">
        <v>9989</v>
      </c>
      <c r="BS2549" s="1" t="s">
        <v>31</v>
      </c>
      <c r="BT2549">
        <v>98</v>
      </c>
      <c r="BU2549" s="1" t="s">
        <v>7</v>
      </c>
      <c r="BV2549" s="1" t="s">
        <v>146</v>
      </c>
      <c r="BW2549">
        <v>144</v>
      </c>
      <c r="BX2549" s="1" t="s">
        <v>31</v>
      </c>
      <c r="BY2549">
        <v>6200</v>
      </c>
      <c r="BZ2549">
        <v>892800</v>
      </c>
      <c r="CA2549">
        <v>0.25</v>
      </c>
      <c r="CB2549">
        <v>4650</v>
      </c>
      <c r="CC2549">
        <v>669600</v>
      </c>
      <c r="CD2549">
        <v>0.1</v>
      </c>
      <c r="CE2549">
        <v>66960</v>
      </c>
      <c r="CF2549">
        <v>0.1</v>
      </c>
      <c r="CG2549">
        <v>6696</v>
      </c>
      <c r="CH2549">
        <v>60264</v>
      </c>
      <c r="CI2549">
        <v>602640</v>
      </c>
      <c r="CJ2549">
        <v>662904</v>
      </c>
      <c r="CK2549">
        <v>4603.5</v>
      </c>
    </row>
    <row r="2550" spans="62:89" x14ac:dyDescent="0.25">
      <c r="BJ2550" s="1" t="s">
        <v>5221</v>
      </c>
      <c r="BK2550" s="1" t="s">
        <v>5222</v>
      </c>
      <c r="BL2550" s="1" t="str">
        <f>VLOOKUP(BK2550,INVENTARIOHABITTA[#All],8,FALSE)</f>
        <v>PREMIUM A</v>
      </c>
      <c r="BP2550" s="1" t="s">
        <v>10092</v>
      </c>
      <c r="BQ2550" s="1" t="s">
        <v>7638</v>
      </c>
      <c r="BR2550" s="1" t="s">
        <v>9989</v>
      </c>
      <c r="BS2550" s="1" t="s">
        <v>31</v>
      </c>
      <c r="BT2550">
        <v>98</v>
      </c>
      <c r="BU2550" s="1" t="s">
        <v>7</v>
      </c>
      <c r="BV2550" s="1" t="s">
        <v>146</v>
      </c>
      <c r="BW2550">
        <v>144</v>
      </c>
      <c r="BX2550" s="1" t="s">
        <v>31</v>
      </c>
      <c r="BY2550">
        <v>6200</v>
      </c>
      <c r="BZ2550">
        <v>892800</v>
      </c>
      <c r="CA2550">
        <v>0.25</v>
      </c>
      <c r="CB2550">
        <v>4650</v>
      </c>
      <c r="CC2550">
        <v>669600</v>
      </c>
      <c r="CD2550">
        <v>0.1</v>
      </c>
      <c r="CE2550">
        <v>66960</v>
      </c>
      <c r="CF2550">
        <v>0</v>
      </c>
      <c r="CG2550">
        <v>0</v>
      </c>
      <c r="CH2550">
        <v>66960</v>
      </c>
      <c r="CI2550">
        <v>602640</v>
      </c>
      <c r="CJ2550">
        <v>669600</v>
      </c>
      <c r="CK2550">
        <v>4650</v>
      </c>
    </row>
    <row r="2551" spans="62:89" x14ac:dyDescent="0.25">
      <c r="BJ2551" s="1" t="s">
        <v>5223</v>
      </c>
      <c r="BK2551" s="1" t="s">
        <v>5224</v>
      </c>
      <c r="BL2551" s="1" t="str">
        <f>VLOOKUP(BK2551,INVENTARIOHABITTA[#All],8,FALSE)</f>
        <v>PREMIUM A</v>
      </c>
      <c r="BO2551" s="1" t="s">
        <v>6036</v>
      </c>
      <c r="BP2551" s="1" t="s">
        <v>10093</v>
      </c>
      <c r="BQ2551" s="1" t="s">
        <v>7638</v>
      </c>
      <c r="BR2551" s="1" t="s">
        <v>9989</v>
      </c>
      <c r="BS2551" s="1" t="s">
        <v>31</v>
      </c>
      <c r="BT2551">
        <v>99</v>
      </c>
      <c r="BU2551" s="1" t="s">
        <v>7</v>
      </c>
      <c r="BV2551" s="1" t="s">
        <v>146</v>
      </c>
      <c r="BW2551">
        <v>144</v>
      </c>
      <c r="BX2551" s="1" t="s">
        <v>31</v>
      </c>
      <c r="BY2551">
        <v>6200</v>
      </c>
      <c r="BZ2551">
        <v>892800</v>
      </c>
      <c r="CA2551">
        <v>0.25</v>
      </c>
      <c r="CB2551">
        <v>4650</v>
      </c>
      <c r="CC2551">
        <v>669600</v>
      </c>
      <c r="CD2551">
        <v>0.1</v>
      </c>
      <c r="CE2551">
        <v>66960</v>
      </c>
      <c r="CF2551">
        <v>7.0000000000000007E-2</v>
      </c>
      <c r="CG2551">
        <v>4687.2000000000007</v>
      </c>
      <c r="CH2551">
        <v>62272.800000000003</v>
      </c>
      <c r="CI2551">
        <v>602640</v>
      </c>
      <c r="CJ2551">
        <v>664912.80000000005</v>
      </c>
      <c r="CK2551">
        <v>4617.4500000000007</v>
      </c>
    </row>
    <row r="2552" spans="62:89" x14ac:dyDescent="0.25">
      <c r="BJ2552" s="1" t="s">
        <v>5225</v>
      </c>
      <c r="BK2552" s="1" t="s">
        <v>5226</v>
      </c>
      <c r="BL2552" s="1" t="str">
        <f>VLOOKUP(BK2552,INVENTARIOHABITTA[#All],8,FALSE)</f>
        <v>PREMIUM A</v>
      </c>
      <c r="BO2552" s="1" t="s">
        <v>6038</v>
      </c>
      <c r="BP2552" s="1" t="s">
        <v>10094</v>
      </c>
      <c r="BQ2552" s="1" t="s">
        <v>7638</v>
      </c>
      <c r="BR2552" s="1" t="s">
        <v>9989</v>
      </c>
      <c r="BS2552" s="1" t="s">
        <v>31</v>
      </c>
      <c r="BT2552">
        <v>100</v>
      </c>
      <c r="BU2552" s="1" t="s">
        <v>7</v>
      </c>
      <c r="BV2552" s="1" t="s">
        <v>146</v>
      </c>
      <c r="BW2552">
        <v>128</v>
      </c>
      <c r="BX2552" s="1" t="s">
        <v>31</v>
      </c>
      <c r="BY2552">
        <v>6200</v>
      </c>
      <c r="BZ2552">
        <v>793600</v>
      </c>
      <c r="CA2552">
        <v>0.25</v>
      </c>
      <c r="CB2552">
        <v>4650</v>
      </c>
      <c r="CC2552">
        <v>595200</v>
      </c>
      <c r="CD2552">
        <v>0.1</v>
      </c>
      <c r="CE2552">
        <v>59520</v>
      </c>
      <c r="CF2552">
        <v>0.1</v>
      </c>
      <c r="CG2552">
        <v>5952</v>
      </c>
      <c r="CH2552">
        <v>53568</v>
      </c>
      <c r="CI2552">
        <v>535680</v>
      </c>
      <c r="CJ2552">
        <v>589248</v>
      </c>
      <c r="CK2552">
        <v>4603.5</v>
      </c>
    </row>
    <row r="2553" spans="62:89" x14ac:dyDescent="0.25">
      <c r="BJ2553" s="1" t="s">
        <v>5227</v>
      </c>
      <c r="BK2553" s="1" t="s">
        <v>5228</v>
      </c>
      <c r="BL2553" s="1" t="str">
        <f>VLOOKUP(BK2553,INVENTARIOHABITTA[#All],8,FALSE)</f>
        <v>PREMIUM A</v>
      </c>
      <c r="BO2553" s="1" t="s">
        <v>6040</v>
      </c>
      <c r="BP2553" s="1" t="s">
        <v>10095</v>
      </c>
      <c r="BQ2553" s="1" t="s">
        <v>7638</v>
      </c>
      <c r="BR2553" s="1" t="s">
        <v>9989</v>
      </c>
      <c r="BS2553" s="1" t="s">
        <v>31</v>
      </c>
      <c r="BT2553">
        <v>101</v>
      </c>
      <c r="BU2553" s="1" t="s">
        <v>7</v>
      </c>
      <c r="BV2553" s="1" t="s">
        <v>146</v>
      </c>
      <c r="BW2553">
        <v>128</v>
      </c>
      <c r="BX2553" s="1" t="s">
        <v>31</v>
      </c>
      <c r="BY2553">
        <v>6200</v>
      </c>
      <c r="BZ2553">
        <v>793600</v>
      </c>
      <c r="CA2553">
        <v>0.25</v>
      </c>
      <c r="CB2553">
        <v>4650</v>
      </c>
      <c r="CC2553">
        <v>595200</v>
      </c>
      <c r="CD2553">
        <v>0.1</v>
      </c>
      <c r="CE2553">
        <v>59520</v>
      </c>
      <c r="CF2553">
        <v>0.1</v>
      </c>
      <c r="CG2553">
        <v>5952</v>
      </c>
      <c r="CH2553">
        <v>53568</v>
      </c>
      <c r="CI2553">
        <v>535680</v>
      </c>
      <c r="CJ2553">
        <v>589248</v>
      </c>
      <c r="CK2553">
        <v>4603.5</v>
      </c>
    </row>
    <row r="2554" spans="62:89" x14ac:dyDescent="0.25">
      <c r="BJ2554" s="1" t="s">
        <v>5229</v>
      </c>
      <c r="BK2554" s="1" t="s">
        <v>5230</v>
      </c>
      <c r="BL2554" s="1" t="str">
        <f>VLOOKUP(BK2554,INVENTARIOHABITTA[#All],8,FALSE)</f>
        <v>PREMIUM A</v>
      </c>
      <c r="BO2554" s="1" t="s">
        <v>6042</v>
      </c>
      <c r="BP2554" s="1" t="s">
        <v>10096</v>
      </c>
      <c r="BQ2554" s="1" t="s">
        <v>7638</v>
      </c>
      <c r="BR2554" s="1" t="s">
        <v>9989</v>
      </c>
      <c r="BS2554" s="1" t="s">
        <v>31</v>
      </c>
      <c r="BT2554">
        <v>102</v>
      </c>
      <c r="BU2554" s="1" t="s">
        <v>7</v>
      </c>
      <c r="BV2554" s="1" t="s">
        <v>1961</v>
      </c>
      <c r="BW2554">
        <v>128</v>
      </c>
      <c r="BX2554" s="1" t="s">
        <v>31</v>
      </c>
      <c r="BY2554">
        <v>6060</v>
      </c>
      <c r="BZ2554">
        <v>738598.40000000002</v>
      </c>
      <c r="CA2554">
        <v>0.25</v>
      </c>
      <c r="CB2554">
        <v>4327.7250000000004</v>
      </c>
      <c r="CC2554">
        <v>553948.80000000005</v>
      </c>
      <c r="CD2554">
        <v>0.1</v>
      </c>
      <c r="CE2554">
        <v>55394.880000000005</v>
      </c>
      <c r="CF2554">
        <v>0.1</v>
      </c>
      <c r="CG2554">
        <v>8309.232</v>
      </c>
      <c r="CH2554">
        <v>47085.648000000001</v>
      </c>
      <c r="CI2554">
        <v>498553.92000000004</v>
      </c>
      <c r="CJ2554">
        <v>545639.56800000009</v>
      </c>
      <c r="CK2554">
        <v>4262.8091250000007</v>
      </c>
    </row>
    <row r="2555" spans="62:89" x14ac:dyDescent="0.25">
      <c r="BJ2555" s="1" t="s">
        <v>5231</v>
      </c>
      <c r="BK2555" s="1" t="s">
        <v>5232</v>
      </c>
      <c r="BL2555" s="1" t="str">
        <f>VLOOKUP(BK2555,INVENTARIOHABITTA[#All],8,FALSE)</f>
        <v>PREMIUM A</v>
      </c>
      <c r="BP2555" s="1" t="s">
        <v>10096</v>
      </c>
      <c r="BQ2555" s="1" t="s">
        <v>7638</v>
      </c>
      <c r="BR2555" s="1" t="s">
        <v>9989</v>
      </c>
      <c r="BS2555" s="1" t="s">
        <v>31</v>
      </c>
      <c r="BT2555">
        <v>102</v>
      </c>
      <c r="BU2555" s="1" t="s">
        <v>7</v>
      </c>
      <c r="BV2555" s="1" t="s">
        <v>1961</v>
      </c>
      <c r="BW2555">
        <v>128</v>
      </c>
      <c r="BX2555" s="1" t="s">
        <v>31</v>
      </c>
      <c r="BY2555">
        <v>5770.3</v>
      </c>
      <c r="BZ2555">
        <v>738598.40000000002</v>
      </c>
      <c r="CA2555">
        <v>0.25</v>
      </c>
      <c r="CB2555">
        <v>4327.7250000000004</v>
      </c>
      <c r="CC2555">
        <v>553948.80000000005</v>
      </c>
      <c r="CD2555">
        <v>0.1</v>
      </c>
      <c r="CE2555">
        <v>55394.880000000005</v>
      </c>
      <c r="CF2555">
        <v>0.15</v>
      </c>
      <c r="CG2555">
        <v>8309.232</v>
      </c>
      <c r="CH2555">
        <v>47085.648000000001</v>
      </c>
      <c r="CI2555">
        <v>498553.92000000004</v>
      </c>
      <c r="CJ2555">
        <v>545639.56800000009</v>
      </c>
      <c r="CK2555">
        <v>4262.8091250000007</v>
      </c>
    </row>
    <row r="2556" spans="62:89" x14ac:dyDescent="0.25">
      <c r="BJ2556" s="1" t="s">
        <v>5233</v>
      </c>
      <c r="BK2556" s="1" t="s">
        <v>5234</v>
      </c>
      <c r="BL2556" s="1" t="str">
        <f>VLOOKUP(BK2556,INVENTARIOHABITTA[#All],8,FALSE)</f>
        <v>PREMIUM A</v>
      </c>
      <c r="BO2556" s="1" t="s">
        <v>6044</v>
      </c>
      <c r="BP2556" s="1" t="s">
        <v>10097</v>
      </c>
      <c r="BQ2556" s="1" t="s">
        <v>7638</v>
      </c>
      <c r="BR2556" s="1" t="s">
        <v>9989</v>
      </c>
      <c r="BS2556" s="1" t="s">
        <v>31</v>
      </c>
      <c r="BT2556">
        <v>103</v>
      </c>
      <c r="BU2556" s="1" t="s">
        <v>7</v>
      </c>
      <c r="BV2556" s="1" t="s">
        <v>1961</v>
      </c>
      <c r="BW2556">
        <v>128</v>
      </c>
      <c r="BX2556" s="1" t="s">
        <v>31</v>
      </c>
      <c r="BY2556">
        <v>5770.3</v>
      </c>
      <c r="BZ2556">
        <v>738598.40000000002</v>
      </c>
      <c r="CA2556">
        <v>0.25</v>
      </c>
      <c r="CB2556">
        <v>4327.7250000000004</v>
      </c>
      <c r="CC2556">
        <v>553948.80000000005</v>
      </c>
      <c r="CD2556">
        <v>0.1</v>
      </c>
      <c r="CE2556">
        <v>55394.880000000005</v>
      </c>
      <c r="CF2556">
        <v>0.10000000000000002</v>
      </c>
      <c r="CG2556">
        <v>5539.4880000000012</v>
      </c>
      <c r="CH2556">
        <v>49855.392000000007</v>
      </c>
      <c r="CI2556">
        <v>498553.92000000004</v>
      </c>
      <c r="CJ2556">
        <v>548409.31200000003</v>
      </c>
      <c r="CK2556">
        <v>4284.4477500000003</v>
      </c>
    </row>
    <row r="2557" spans="62:89" x14ac:dyDescent="0.25">
      <c r="BJ2557" s="1" t="s">
        <v>5235</v>
      </c>
      <c r="BK2557" s="1" t="s">
        <v>5236</v>
      </c>
      <c r="BL2557" s="1" t="str">
        <f>VLOOKUP(BK2557,INVENTARIOHABITTA[#All],8,FALSE)</f>
        <v>PREMIUM A</v>
      </c>
      <c r="BO2557" s="1" t="s">
        <v>6046</v>
      </c>
      <c r="BP2557" s="1" t="s">
        <v>10098</v>
      </c>
      <c r="BQ2557" s="1" t="s">
        <v>7638</v>
      </c>
      <c r="BR2557" s="1" t="s">
        <v>9989</v>
      </c>
      <c r="BS2557" s="1" t="s">
        <v>31</v>
      </c>
      <c r="BT2557">
        <v>104</v>
      </c>
      <c r="BU2557" s="1" t="s">
        <v>7</v>
      </c>
      <c r="BV2557" s="1" t="s">
        <v>1961</v>
      </c>
      <c r="BW2557">
        <v>128</v>
      </c>
      <c r="BX2557" s="1" t="s">
        <v>31</v>
      </c>
      <c r="BY2557">
        <v>5770.3</v>
      </c>
      <c r="BZ2557">
        <v>738598.40000000002</v>
      </c>
      <c r="CA2557">
        <v>0.25</v>
      </c>
      <c r="CB2557">
        <v>4327.7250000000004</v>
      </c>
      <c r="CC2557">
        <v>553948.80000000005</v>
      </c>
      <c r="CD2557">
        <v>0.1</v>
      </c>
      <c r="CE2557">
        <v>55394.880000000005</v>
      </c>
      <c r="CF2557">
        <v>0.10000000000000002</v>
      </c>
      <c r="CG2557">
        <v>5539.4880000000012</v>
      </c>
      <c r="CH2557">
        <v>49855.392000000007</v>
      </c>
      <c r="CI2557">
        <v>498553.92000000004</v>
      </c>
      <c r="CJ2557">
        <v>548409.31200000003</v>
      </c>
      <c r="CK2557">
        <v>4284.4477500000003</v>
      </c>
    </row>
    <row r="2558" spans="62:89" x14ac:dyDescent="0.25">
      <c r="BJ2558" s="1" t="s">
        <v>5237</v>
      </c>
      <c r="BK2558" s="1" t="s">
        <v>5238</v>
      </c>
      <c r="BL2558" s="1" t="str">
        <f>VLOOKUP(BK2558,INVENTARIOHABITTA[#All],8,FALSE)</f>
        <v>PREMIUM A</v>
      </c>
      <c r="BO2558" s="1" t="s">
        <v>6048</v>
      </c>
      <c r="BP2558" s="1" t="s">
        <v>10099</v>
      </c>
      <c r="BQ2558" s="1" t="s">
        <v>7638</v>
      </c>
      <c r="BR2558" s="1" t="s">
        <v>9989</v>
      </c>
      <c r="BS2558" s="1" t="s">
        <v>31</v>
      </c>
      <c r="BT2558">
        <v>105</v>
      </c>
      <c r="BU2558" s="1" t="s">
        <v>7</v>
      </c>
      <c r="BV2558" s="1" t="s">
        <v>1961</v>
      </c>
      <c r="BW2558">
        <v>128</v>
      </c>
      <c r="BX2558" s="1" t="s">
        <v>31</v>
      </c>
      <c r="BY2558">
        <v>5770.3</v>
      </c>
      <c r="BZ2558">
        <v>738598.40000000002</v>
      </c>
      <c r="CA2558">
        <v>0.25</v>
      </c>
      <c r="CB2558">
        <v>4327.7250000000004</v>
      </c>
      <c r="CC2558">
        <v>553948.80000000005</v>
      </c>
      <c r="CD2558">
        <v>0.1</v>
      </c>
      <c r="CE2558">
        <v>55394.880000000005</v>
      </c>
      <c r="CF2558">
        <v>0</v>
      </c>
      <c r="CG2558">
        <v>0</v>
      </c>
      <c r="CH2558">
        <v>55394.880000000005</v>
      </c>
      <c r="CI2558">
        <v>498553.92000000004</v>
      </c>
      <c r="CJ2558">
        <v>553948.80000000005</v>
      </c>
      <c r="CK2558">
        <v>4327.7250000000004</v>
      </c>
    </row>
    <row r="2559" spans="62:89" x14ac:dyDescent="0.25">
      <c r="BJ2559" s="1" t="s">
        <v>5239</v>
      </c>
      <c r="BK2559" s="1" t="s">
        <v>5240</v>
      </c>
      <c r="BL2559" s="1" t="str">
        <f>VLOOKUP(BK2559,INVENTARIOHABITTA[#All],8,FALSE)</f>
        <v>PREMIUM A</v>
      </c>
      <c r="BO2559" s="1" t="s">
        <v>6050</v>
      </c>
      <c r="BP2559" s="1" t="s">
        <v>10100</v>
      </c>
      <c r="BQ2559" s="1" t="s">
        <v>7638</v>
      </c>
      <c r="BR2559" s="1" t="s">
        <v>9989</v>
      </c>
      <c r="BS2559" s="1" t="s">
        <v>31</v>
      </c>
      <c r="BT2559">
        <v>106</v>
      </c>
      <c r="BU2559" s="1" t="s">
        <v>7</v>
      </c>
      <c r="BV2559" s="1" t="s">
        <v>1961</v>
      </c>
      <c r="BW2559">
        <v>128</v>
      </c>
      <c r="BX2559" s="1" t="s">
        <v>31</v>
      </c>
      <c r="BY2559">
        <v>5770.3</v>
      </c>
      <c r="BZ2559">
        <v>738598.40000000002</v>
      </c>
      <c r="CA2559">
        <v>0.25</v>
      </c>
      <c r="CB2559">
        <v>4327.7250000000004</v>
      </c>
      <c r="CC2559">
        <v>553948.80000000005</v>
      </c>
      <c r="CD2559">
        <v>0.1</v>
      </c>
      <c r="CE2559">
        <v>55394.880000000005</v>
      </c>
      <c r="CF2559">
        <v>0.10000000000000002</v>
      </c>
      <c r="CG2559">
        <v>5539.4880000000012</v>
      </c>
      <c r="CH2559">
        <v>49855.392000000007</v>
      </c>
      <c r="CI2559">
        <v>498553.92000000004</v>
      </c>
      <c r="CJ2559">
        <v>548409.31200000003</v>
      </c>
      <c r="CK2559">
        <v>4284.4477500000003</v>
      </c>
    </row>
    <row r="2560" spans="62:89" x14ac:dyDescent="0.25">
      <c r="BJ2560" s="1" t="s">
        <v>5241</v>
      </c>
      <c r="BK2560" s="1" t="s">
        <v>5242</v>
      </c>
      <c r="BL2560" s="1" t="str">
        <f>VLOOKUP(BK2560,INVENTARIOHABITTA[#All],8,FALSE)</f>
        <v>PREMIUM A</v>
      </c>
      <c r="BO2560" s="1" t="s">
        <v>6052</v>
      </c>
      <c r="BP2560" s="1" t="s">
        <v>10101</v>
      </c>
      <c r="BQ2560" s="1" t="s">
        <v>7638</v>
      </c>
      <c r="BR2560" s="1" t="s">
        <v>9989</v>
      </c>
      <c r="BS2560" s="1" t="s">
        <v>31</v>
      </c>
      <c r="BT2560">
        <v>107</v>
      </c>
      <c r="BU2560" s="1" t="s">
        <v>7</v>
      </c>
      <c r="BV2560" s="1" t="s">
        <v>146</v>
      </c>
      <c r="BW2560">
        <v>133.85</v>
      </c>
      <c r="BX2560" s="1" t="s">
        <v>31</v>
      </c>
      <c r="BY2560">
        <v>6200</v>
      </c>
      <c r="BZ2560">
        <v>829870</v>
      </c>
      <c r="CA2560">
        <v>0.25</v>
      </c>
      <c r="CB2560">
        <v>4650</v>
      </c>
      <c r="CC2560">
        <v>622402.5</v>
      </c>
      <c r="CD2560">
        <v>0.1</v>
      </c>
      <c r="CE2560">
        <v>62240.25</v>
      </c>
      <c r="CF2560">
        <v>0.1</v>
      </c>
      <c r="CG2560">
        <v>6224.0250000000005</v>
      </c>
      <c r="CH2560">
        <v>56016.224999999999</v>
      </c>
      <c r="CI2560">
        <v>560162.25</v>
      </c>
      <c r="CJ2560">
        <v>616178.47499999998</v>
      </c>
      <c r="CK2560">
        <v>4603.5</v>
      </c>
    </row>
    <row r="2561" spans="62:89" x14ac:dyDescent="0.25">
      <c r="BJ2561" s="1" t="s">
        <v>5243</v>
      </c>
      <c r="BK2561" s="1" t="s">
        <v>5244</v>
      </c>
      <c r="BL2561" s="1" t="str">
        <f>VLOOKUP(BK2561,INVENTARIOHABITTA[#All],8,FALSE)</f>
        <v>PREMIUM A</v>
      </c>
      <c r="BP2561" s="1" t="s">
        <v>10102</v>
      </c>
      <c r="BQ2561" s="1" t="s">
        <v>7638</v>
      </c>
      <c r="BR2561" s="1" t="s">
        <v>9989</v>
      </c>
      <c r="BS2561" s="1" t="s">
        <v>31</v>
      </c>
      <c r="BT2561">
        <v>108</v>
      </c>
      <c r="BU2561" s="1" t="s">
        <v>7</v>
      </c>
      <c r="BV2561" s="1" t="s">
        <v>146</v>
      </c>
      <c r="BW2561">
        <v>128.30000000000001</v>
      </c>
      <c r="BX2561" s="1" t="s">
        <v>31</v>
      </c>
      <c r="BY2561">
        <v>6200</v>
      </c>
      <c r="BZ2561">
        <v>795460.00000000012</v>
      </c>
      <c r="CA2561">
        <v>0.23</v>
      </c>
      <c r="CB2561">
        <v>4774</v>
      </c>
      <c r="CC2561">
        <v>612504.20000000007</v>
      </c>
      <c r="CD2561">
        <v>0</v>
      </c>
      <c r="CE2561">
        <v>0</v>
      </c>
      <c r="CF2561">
        <v>0</v>
      </c>
      <c r="CG2561">
        <v>0</v>
      </c>
      <c r="CH2561">
        <v>0</v>
      </c>
      <c r="CI2561">
        <v>612504.20000000007</v>
      </c>
      <c r="CJ2561">
        <v>612504.20000000007</v>
      </c>
      <c r="CK2561">
        <v>4774</v>
      </c>
    </row>
    <row r="2562" spans="62:89" x14ac:dyDescent="0.25">
      <c r="BJ2562" s="1" t="s">
        <v>5245</v>
      </c>
      <c r="BK2562" s="1" t="s">
        <v>5246</v>
      </c>
      <c r="BL2562" s="1" t="str">
        <f>VLOOKUP(BK2562,INVENTARIOHABITTA[#All],8,FALSE)</f>
        <v>PREMIUM A</v>
      </c>
      <c r="BO2562" s="1" t="s">
        <v>6054</v>
      </c>
      <c r="BP2562" s="1" t="s">
        <v>10103</v>
      </c>
      <c r="BQ2562" s="1" t="s">
        <v>7638</v>
      </c>
      <c r="BR2562" s="1" t="s">
        <v>9989</v>
      </c>
      <c r="BS2562" s="1" t="s">
        <v>31</v>
      </c>
      <c r="BT2562" t="s">
        <v>7646</v>
      </c>
      <c r="BU2562" s="1" t="s">
        <v>7</v>
      </c>
      <c r="BV2562" s="1" t="s">
        <v>146</v>
      </c>
      <c r="BW2562">
        <v>129.6</v>
      </c>
      <c r="BX2562" s="1" t="s">
        <v>31</v>
      </c>
      <c r="BY2562">
        <v>6200</v>
      </c>
      <c r="BZ2562">
        <v>803520</v>
      </c>
      <c r="CA2562">
        <v>0.23</v>
      </c>
      <c r="CB2562">
        <v>4774</v>
      </c>
      <c r="CC2562">
        <v>618710.4</v>
      </c>
      <c r="CD2562">
        <v>0.98996913580246904</v>
      </c>
      <c r="CE2562">
        <v>612504.19999999995</v>
      </c>
      <c r="CF2562">
        <v>0</v>
      </c>
      <c r="CG2562">
        <v>0</v>
      </c>
      <c r="CH2562">
        <v>612504.19999999995</v>
      </c>
      <c r="CI2562">
        <v>6206.2000000000698</v>
      </c>
      <c r="CJ2562">
        <v>618710.4</v>
      </c>
      <c r="CK2562">
        <v>4774</v>
      </c>
    </row>
    <row r="2563" spans="62:89" x14ac:dyDescent="0.25">
      <c r="BJ2563" s="1" t="s">
        <v>5247</v>
      </c>
      <c r="BK2563" s="1" t="s">
        <v>5248</v>
      </c>
      <c r="BL2563" s="1" t="str">
        <f>VLOOKUP(BK2563,INVENTARIOHABITTA[#All],8,FALSE)</f>
        <v>PREMIUM A</v>
      </c>
      <c r="BO2563" s="1" t="s">
        <v>6056</v>
      </c>
      <c r="BP2563" s="1" t="s">
        <v>10104</v>
      </c>
      <c r="BQ2563" s="1" t="s">
        <v>7638</v>
      </c>
      <c r="BR2563" s="1" t="s">
        <v>9989</v>
      </c>
      <c r="BS2563" s="1" t="s">
        <v>31</v>
      </c>
      <c r="BT2563">
        <v>109</v>
      </c>
      <c r="BU2563" s="1" t="s">
        <v>7</v>
      </c>
      <c r="BV2563" s="1" t="s">
        <v>1961</v>
      </c>
      <c r="BW2563">
        <v>129.91999999999999</v>
      </c>
      <c r="BX2563" s="1" t="s">
        <v>31</v>
      </c>
      <c r="BY2563">
        <v>5770.3</v>
      </c>
      <c r="BZ2563">
        <v>749677.37599999993</v>
      </c>
      <c r="CA2563">
        <v>0.25</v>
      </c>
      <c r="CB2563">
        <v>4327.7250000000004</v>
      </c>
      <c r="CC2563">
        <v>562258.03200000001</v>
      </c>
      <c r="CD2563">
        <v>0.1</v>
      </c>
      <c r="CE2563">
        <v>56225.803200000002</v>
      </c>
      <c r="CF2563">
        <v>0</v>
      </c>
      <c r="CG2563">
        <v>0</v>
      </c>
      <c r="CH2563">
        <v>56225.803200000002</v>
      </c>
      <c r="CI2563">
        <v>506032.22879999998</v>
      </c>
      <c r="CJ2563">
        <v>562258.03200000001</v>
      </c>
      <c r="CK2563">
        <v>4327.7250000000004</v>
      </c>
    </row>
    <row r="2564" spans="62:89" x14ac:dyDescent="0.25">
      <c r="BJ2564" s="1" t="s">
        <v>5249</v>
      </c>
      <c r="BK2564" s="1" t="s">
        <v>5250</v>
      </c>
      <c r="BL2564" s="1" t="str">
        <f>VLOOKUP(BK2564,INVENTARIOHABITTA[#All],8,FALSE)</f>
        <v>PREMIUM A</v>
      </c>
      <c r="BO2564" s="1" t="s">
        <v>6058</v>
      </c>
      <c r="BP2564" s="1" t="s">
        <v>10105</v>
      </c>
      <c r="BQ2564" s="1" t="s">
        <v>7638</v>
      </c>
      <c r="BR2564" s="1" t="s">
        <v>9989</v>
      </c>
      <c r="BS2564" s="1" t="s">
        <v>31</v>
      </c>
      <c r="BT2564">
        <v>110</v>
      </c>
      <c r="BU2564" s="1" t="s">
        <v>7</v>
      </c>
      <c r="BV2564" s="1" t="s">
        <v>1961</v>
      </c>
      <c r="BW2564">
        <v>129.91999999999999</v>
      </c>
      <c r="BX2564" s="1" t="s">
        <v>31</v>
      </c>
      <c r="BY2564">
        <v>5770.3</v>
      </c>
      <c r="BZ2564">
        <v>749677.37599999993</v>
      </c>
      <c r="CA2564">
        <v>0.25</v>
      </c>
      <c r="CB2564">
        <v>4327.7250000000004</v>
      </c>
      <c r="CC2564">
        <v>562258.03200000001</v>
      </c>
      <c r="CD2564">
        <v>0.1</v>
      </c>
      <c r="CE2564">
        <v>56225.803200000002</v>
      </c>
      <c r="CF2564">
        <v>0.10000000000000002</v>
      </c>
      <c r="CG2564">
        <v>5622.5803200000009</v>
      </c>
      <c r="CH2564">
        <v>50603.222880000001</v>
      </c>
      <c r="CI2564">
        <v>506032.22879999998</v>
      </c>
      <c r="CJ2564">
        <v>556635.45167999994</v>
      </c>
      <c r="CK2564">
        <v>4284.4477500000003</v>
      </c>
    </row>
    <row r="2565" spans="62:89" x14ac:dyDescent="0.25">
      <c r="BJ2565" s="1" t="s">
        <v>5251</v>
      </c>
      <c r="BK2565" s="1" t="s">
        <v>5252</v>
      </c>
      <c r="BL2565" s="1" t="str">
        <f>VLOOKUP(BK2565,INVENTARIOHABITTA[#All],8,FALSE)</f>
        <v>PREMIUM A</v>
      </c>
      <c r="BP2565" s="1" t="s">
        <v>10106</v>
      </c>
      <c r="BQ2565" s="1" t="s">
        <v>7638</v>
      </c>
      <c r="BR2565" s="1" t="s">
        <v>9989</v>
      </c>
      <c r="BS2565" s="1" t="s">
        <v>31</v>
      </c>
      <c r="BT2565">
        <v>111</v>
      </c>
      <c r="BU2565" s="1" t="s">
        <v>7</v>
      </c>
      <c r="BV2565" s="1" t="s">
        <v>1961</v>
      </c>
      <c r="BW2565">
        <v>129.91999999999999</v>
      </c>
      <c r="BX2565" s="1" t="s">
        <v>31</v>
      </c>
      <c r="BY2565">
        <v>5770.3</v>
      </c>
      <c r="BZ2565">
        <v>749677.37599999993</v>
      </c>
      <c r="CA2565">
        <v>0.25</v>
      </c>
      <c r="CB2565">
        <v>4327.7250000000004</v>
      </c>
      <c r="CC2565">
        <v>562258.03200000001</v>
      </c>
      <c r="CD2565">
        <v>0.1</v>
      </c>
      <c r="CE2565">
        <v>56225.803200000002</v>
      </c>
      <c r="CF2565">
        <v>0.10000000000000002</v>
      </c>
      <c r="CG2565">
        <v>5622.5803200000009</v>
      </c>
      <c r="CH2565">
        <v>50603.222880000001</v>
      </c>
      <c r="CI2565">
        <v>506032.22879999998</v>
      </c>
      <c r="CJ2565">
        <v>556635.45167999994</v>
      </c>
      <c r="CK2565">
        <v>4284.4477500000003</v>
      </c>
    </row>
    <row r="2566" spans="62:89" x14ac:dyDescent="0.25">
      <c r="BJ2566" s="1" t="s">
        <v>5253</v>
      </c>
      <c r="BK2566" s="1" t="s">
        <v>5254</v>
      </c>
      <c r="BL2566" s="1" t="str">
        <f>VLOOKUP(BK2566,INVENTARIOHABITTA[#All],8,FALSE)</f>
        <v>PREMIUM A</v>
      </c>
      <c r="BO2566" s="1" t="s">
        <v>6060</v>
      </c>
      <c r="BP2566" s="1" t="s">
        <v>10107</v>
      </c>
      <c r="BQ2566" s="1" t="s">
        <v>7638</v>
      </c>
      <c r="BR2566" s="1" t="s">
        <v>9989</v>
      </c>
      <c r="BS2566" s="1" t="s">
        <v>31</v>
      </c>
      <c r="BT2566" t="s">
        <v>10108</v>
      </c>
      <c r="BU2566" s="1" t="s">
        <v>7</v>
      </c>
      <c r="BV2566" s="1" t="s">
        <v>60</v>
      </c>
      <c r="BW2566">
        <v>129.6</v>
      </c>
      <c r="BX2566" s="1" t="s">
        <v>31</v>
      </c>
      <c r="BY2566">
        <v>4284.4477500000003</v>
      </c>
      <c r="BZ2566">
        <v>555264.42839999998</v>
      </c>
      <c r="CA2566">
        <v>0</v>
      </c>
      <c r="CB2566">
        <v>4284.4477500000003</v>
      </c>
      <c r="CC2566">
        <v>555264.42839999998</v>
      </c>
      <c r="CD2566">
        <v>0.177704918509417</v>
      </c>
      <c r="CE2566">
        <v>98673.22</v>
      </c>
      <c r="CF2566">
        <v>0</v>
      </c>
      <c r="CG2566">
        <v>0</v>
      </c>
      <c r="CH2566">
        <v>98673.22</v>
      </c>
      <c r="CI2566">
        <v>456591.2084</v>
      </c>
      <c r="CJ2566">
        <v>555264.42839999998</v>
      </c>
      <c r="CK2566">
        <v>4284.4477500000003</v>
      </c>
    </row>
    <row r="2567" spans="62:89" x14ac:dyDescent="0.25">
      <c r="BJ2567" s="1" t="s">
        <v>5255</v>
      </c>
      <c r="BK2567" s="1" t="s">
        <v>5256</v>
      </c>
      <c r="BL2567" s="1" t="str">
        <f>VLOOKUP(BK2567,INVENTARIOHABITTA[#All],8,FALSE)</f>
        <v>PREMIUM A</v>
      </c>
      <c r="BO2567" s="1" t="s">
        <v>6062</v>
      </c>
      <c r="BP2567" s="1" t="s">
        <v>10109</v>
      </c>
      <c r="BQ2567" s="1" t="s">
        <v>7638</v>
      </c>
      <c r="BR2567" s="1" t="s">
        <v>9989</v>
      </c>
      <c r="BS2567" s="1" t="s">
        <v>31</v>
      </c>
      <c r="BT2567">
        <v>112</v>
      </c>
      <c r="BU2567" s="1" t="s">
        <v>7</v>
      </c>
      <c r="BV2567" s="1" t="s">
        <v>1961</v>
      </c>
      <c r="BW2567">
        <v>129.91999999999999</v>
      </c>
      <c r="BX2567" s="1" t="s">
        <v>31</v>
      </c>
      <c r="BY2567">
        <v>5770.3</v>
      </c>
      <c r="BZ2567">
        <v>749677.37599999993</v>
      </c>
      <c r="CA2567">
        <v>0.25</v>
      </c>
      <c r="CB2567">
        <v>4327.7250000000004</v>
      </c>
      <c r="CC2567">
        <v>562258.03200000001</v>
      </c>
      <c r="CD2567">
        <v>0.1</v>
      </c>
      <c r="CE2567">
        <v>56225.803200000002</v>
      </c>
      <c r="CF2567">
        <v>0</v>
      </c>
      <c r="CG2567">
        <v>0</v>
      </c>
      <c r="CH2567">
        <v>56225.803200000002</v>
      </c>
      <c r="CI2567">
        <v>506032.22879999998</v>
      </c>
      <c r="CJ2567">
        <v>562258.03200000001</v>
      </c>
      <c r="CK2567">
        <v>4327.7250000000004</v>
      </c>
    </row>
    <row r="2568" spans="62:89" x14ac:dyDescent="0.25">
      <c r="BJ2568" s="1" t="s">
        <v>5257</v>
      </c>
      <c r="BK2568" s="1" t="s">
        <v>5258</v>
      </c>
      <c r="BL2568" s="1" t="str">
        <f>VLOOKUP(BK2568,INVENTARIOHABITTA[#All],8,FALSE)</f>
        <v>PREMIUM A</v>
      </c>
      <c r="BP2568" s="1" t="s">
        <v>10110</v>
      </c>
      <c r="BQ2568" s="1" t="s">
        <v>7638</v>
      </c>
      <c r="BR2568" s="1" t="s">
        <v>9989</v>
      </c>
      <c r="BS2568" s="1" t="s">
        <v>31</v>
      </c>
      <c r="BT2568">
        <v>113</v>
      </c>
      <c r="BU2568" s="1" t="s">
        <v>7</v>
      </c>
      <c r="BV2568" s="1" t="s">
        <v>146</v>
      </c>
      <c r="BW2568">
        <v>129.91999999999999</v>
      </c>
      <c r="BX2568" s="1" t="s">
        <v>31</v>
      </c>
      <c r="BY2568">
        <v>6200</v>
      </c>
      <c r="BZ2568">
        <v>805503.99999999988</v>
      </c>
      <c r="CA2568">
        <v>0.3</v>
      </c>
      <c r="CB2568">
        <v>4340</v>
      </c>
      <c r="CC2568">
        <v>563852.79999999993</v>
      </c>
      <c r="CD2568">
        <v>0.1</v>
      </c>
      <c r="CE2568">
        <v>56385.279999999999</v>
      </c>
      <c r="CF2568">
        <v>0.1</v>
      </c>
      <c r="CG2568">
        <v>5638.5280000000002</v>
      </c>
      <c r="CH2568">
        <v>50746.752</v>
      </c>
      <c r="CI2568">
        <v>507467.5199999999</v>
      </c>
      <c r="CJ2568">
        <v>558214.27199999988</v>
      </c>
      <c r="CK2568">
        <v>4296.5999999999995</v>
      </c>
    </row>
    <row r="2569" spans="62:89" x14ac:dyDescent="0.25">
      <c r="BJ2569" s="1" t="s">
        <v>5259</v>
      </c>
      <c r="BK2569" s="1" t="s">
        <v>5260</v>
      </c>
      <c r="BL2569" s="1" t="str">
        <f>VLOOKUP(BK2569,INVENTARIOHABITTA[#All],8,FALSE)</f>
        <v>PREMIUM A</v>
      </c>
      <c r="BO2569" s="1" t="s">
        <v>6064</v>
      </c>
      <c r="BP2569" s="1" t="s">
        <v>10111</v>
      </c>
      <c r="BQ2569" s="1" t="s">
        <v>7638</v>
      </c>
      <c r="BR2569" s="1" t="s">
        <v>9989</v>
      </c>
      <c r="BS2569" s="1" t="s">
        <v>31</v>
      </c>
      <c r="BT2569" t="s">
        <v>9038</v>
      </c>
      <c r="BU2569" s="1" t="s">
        <v>7</v>
      </c>
      <c r="BV2569" s="1" t="s">
        <v>146</v>
      </c>
      <c r="BW2569">
        <v>129.6</v>
      </c>
      <c r="BX2569" s="1" t="s">
        <v>46</v>
      </c>
      <c r="BY2569">
        <v>6510</v>
      </c>
      <c r="BZ2569">
        <v>843696</v>
      </c>
      <c r="CA2569">
        <v>0</v>
      </c>
      <c r="CB2569">
        <v>6510</v>
      </c>
      <c r="CC2569">
        <v>843696</v>
      </c>
      <c r="CD2569">
        <v>8.0206614704822585E-2</v>
      </c>
      <c r="CE2569">
        <v>67670</v>
      </c>
      <c r="CF2569">
        <v>0</v>
      </c>
      <c r="CG2569">
        <v>0</v>
      </c>
      <c r="CH2569">
        <v>67670</v>
      </c>
      <c r="CI2569">
        <v>776026</v>
      </c>
      <c r="CJ2569">
        <v>843696</v>
      </c>
      <c r="CK2569">
        <v>6510</v>
      </c>
    </row>
    <row r="2570" spans="62:89" x14ac:dyDescent="0.25">
      <c r="BJ2570" s="1" t="s">
        <v>5261</v>
      </c>
      <c r="BK2570" s="1" t="s">
        <v>5262</v>
      </c>
      <c r="BL2570" s="1" t="str">
        <f>VLOOKUP(BK2570,INVENTARIOHABITTA[#All],8,FALSE)</f>
        <v xml:space="preserve">ESTANDAR A </v>
      </c>
      <c r="BP2570" s="1" t="s">
        <v>10111</v>
      </c>
      <c r="BQ2570" s="1" t="s">
        <v>7638</v>
      </c>
      <c r="BR2570" s="1" t="s">
        <v>9989</v>
      </c>
      <c r="BS2570" s="1" t="s">
        <v>31</v>
      </c>
      <c r="BT2570" t="s">
        <v>9038</v>
      </c>
      <c r="BU2570" s="1" t="s">
        <v>7</v>
      </c>
      <c r="BV2570" s="1" t="s">
        <v>146</v>
      </c>
      <c r="BW2570">
        <v>129.6</v>
      </c>
      <c r="BX2570" s="1" t="s">
        <v>31</v>
      </c>
      <c r="BY2570">
        <v>4296.5999999999995</v>
      </c>
      <c r="BZ2570">
        <v>556839.35999999987</v>
      </c>
      <c r="CA2570">
        <v>0</v>
      </c>
      <c r="CB2570">
        <v>4296.5999999999995</v>
      </c>
      <c r="CC2570">
        <v>556839.35999999987</v>
      </c>
      <c r="CD2570">
        <v>0.12152517379518576</v>
      </c>
      <c r="CE2570">
        <v>67670</v>
      </c>
      <c r="CF2570">
        <v>0</v>
      </c>
      <c r="CG2570">
        <v>0</v>
      </c>
      <c r="CH2570">
        <v>67670</v>
      </c>
      <c r="CI2570">
        <v>489169.35999999987</v>
      </c>
      <c r="CJ2570">
        <v>556839.35999999987</v>
      </c>
      <c r="CK2570">
        <v>4296.5999999999995</v>
      </c>
    </row>
    <row r="2571" spans="62:89" x14ac:dyDescent="0.25">
      <c r="BJ2571" s="1" t="s">
        <v>5263</v>
      </c>
      <c r="BK2571" s="1" t="s">
        <v>5264</v>
      </c>
      <c r="BL2571" s="1" t="str">
        <f>VLOOKUP(BK2571,INVENTARIOHABITTA[#All],8,FALSE)</f>
        <v xml:space="preserve">ESTANDAR A </v>
      </c>
      <c r="BP2571" s="1" t="s">
        <v>10110</v>
      </c>
      <c r="BQ2571" s="1" t="s">
        <v>7638</v>
      </c>
      <c r="BR2571" s="1" t="s">
        <v>9989</v>
      </c>
      <c r="BS2571" s="1" t="s">
        <v>31</v>
      </c>
      <c r="BT2571">
        <v>113</v>
      </c>
      <c r="BU2571" s="1" t="s">
        <v>7</v>
      </c>
      <c r="BV2571" s="1" t="s">
        <v>146</v>
      </c>
      <c r="BW2571">
        <v>129.91999999999999</v>
      </c>
      <c r="BX2571" s="1" t="s">
        <v>31</v>
      </c>
      <c r="BY2571">
        <v>6200</v>
      </c>
      <c r="BZ2571">
        <v>805503.99999999988</v>
      </c>
      <c r="CA2571">
        <v>0.2</v>
      </c>
      <c r="CB2571">
        <v>4960</v>
      </c>
      <c r="CC2571">
        <v>644403.19999999995</v>
      </c>
      <c r="CD2571">
        <v>0.1</v>
      </c>
      <c r="CE2571">
        <v>64440.32</v>
      </c>
      <c r="CF2571">
        <v>0</v>
      </c>
      <c r="CG2571">
        <v>0</v>
      </c>
      <c r="CH2571">
        <v>64440.32</v>
      </c>
      <c r="CI2571">
        <v>579962.88</v>
      </c>
      <c r="CJ2571">
        <v>644403.19999999995</v>
      </c>
      <c r="CK2571">
        <v>4960</v>
      </c>
    </row>
    <row r="2572" spans="62:89" x14ac:dyDescent="0.25">
      <c r="BJ2572" s="1" t="s">
        <v>5265</v>
      </c>
      <c r="BK2572" s="1" t="s">
        <v>5266</v>
      </c>
      <c r="BL2572" s="1" t="str">
        <f>VLOOKUP(BK2572,INVENTARIOHABITTA[#All],8,FALSE)</f>
        <v xml:space="preserve">ESTANDAR A </v>
      </c>
      <c r="BO2572" s="1" t="s">
        <v>6066</v>
      </c>
      <c r="BP2572" s="1" t="s">
        <v>10112</v>
      </c>
      <c r="BQ2572" s="1" t="s">
        <v>7638</v>
      </c>
      <c r="BR2572" s="1" t="s">
        <v>9989</v>
      </c>
      <c r="BS2572" s="1" t="s">
        <v>34</v>
      </c>
      <c r="BT2572">
        <v>1</v>
      </c>
      <c r="BU2572" s="1" t="s">
        <v>7</v>
      </c>
      <c r="BV2572" s="1" t="s">
        <v>146</v>
      </c>
      <c r="BW2572">
        <v>145.25</v>
      </c>
      <c r="BX2572" s="1" t="s">
        <v>31</v>
      </c>
      <c r="BY2572">
        <v>6200</v>
      </c>
      <c r="BZ2572">
        <v>900550</v>
      </c>
      <c r="CA2572">
        <v>0.3</v>
      </c>
      <c r="CB2572">
        <v>4340</v>
      </c>
      <c r="CC2572">
        <v>630385</v>
      </c>
      <c r="CD2572">
        <v>0.22666668781776217</v>
      </c>
      <c r="CE2572">
        <v>142887.28</v>
      </c>
      <c r="CF2572">
        <v>0.1</v>
      </c>
      <c r="CG2572">
        <v>6303.85</v>
      </c>
      <c r="CH2572">
        <v>136583.43</v>
      </c>
      <c r="CI2572">
        <v>487497.72</v>
      </c>
      <c r="CJ2572">
        <v>624081.14999999991</v>
      </c>
      <c r="CK2572">
        <v>4296.5999999999995</v>
      </c>
    </row>
    <row r="2573" spans="62:89" x14ac:dyDescent="0.25">
      <c r="BJ2573" s="1" t="s">
        <v>5267</v>
      </c>
      <c r="BK2573" s="1" t="s">
        <v>5268</v>
      </c>
      <c r="BL2573" s="1" t="str">
        <f>VLOOKUP(BK2573,INVENTARIOHABITTA[#All],8,FALSE)</f>
        <v xml:space="preserve">ESTANDAR A </v>
      </c>
      <c r="BO2573" s="1" t="s">
        <v>6068</v>
      </c>
      <c r="BP2573" s="1" t="s">
        <v>10113</v>
      </c>
      <c r="BQ2573" s="1" t="s">
        <v>7638</v>
      </c>
      <c r="BR2573" s="1" t="s">
        <v>9989</v>
      </c>
      <c r="BS2573" s="1" t="s">
        <v>34</v>
      </c>
      <c r="BT2573">
        <v>2</v>
      </c>
      <c r="BU2573" s="1" t="s">
        <v>7</v>
      </c>
      <c r="BV2573" s="1" t="s">
        <v>60</v>
      </c>
      <c r="BW2573">
        <v>138.16</v>
      </c>
      <c r="BX2573" s="1" t="s">
        <v>31</v>
      </c>
      <c r="BY2573">
        <v>5770.3</v>
      </c>
      <c r="BZ2573">
        <v>797224.64800000004</v>
      </c>
      <c r="CA2573">
        <v>0.3</v>
      </c>
      <c r="CB2573">
        <v>4039.21</v>
      </c>
      <c r="CC2573">
        <v>558057.25359999994</v>
      </c>
      <c r="CD2573">
        <v>0.22666665325824556</v>
      </c>
      <c r="CE2573">
        <v>126492.97</v>
      </c>
      <c r="CF2573">
        <v>0.1</v>
      </c>
      <c r="CG2573">
        <v>5580.5725359999997</v>
      </c>
      <c r="CH2573">
        <v>120912.39746400001</v>
      </c>
      <c r="CI2573">
        <v>431564.28359999997</v>
      </c>
      <c r="CJ2573">
        <v>552476.681064</v>
      </c>
      <c r="CK2573">
        <v>3998.8179</v>
      </c>
    </row>
    <row r="2574" spans="62:89" x14ac:dyDescent="0.25">
      <c r="BJ2574" s="1" t="s">
        <v>5269</v>
      </c>
      <c r="BK2574" s="1" t="s">
        <v>5270</v>
      </c>
      <c r="BL2574" s="1" t="str">
        <f>VLOOKUP(BK2574,INVENTARIOHABITTA[#All],8,FALSE)</f>
        <v xml:space="preserve">ESTANDAR A </v>
      </c>
      <c r="BO2574" s="1" t="s">
        <v>6070</v>
      </c>
      <c r="BP2574" s="1" t="s">
        <v>10114</v>
      </c>
      <c r="BQ2574" s="1" t="s">
        <v>7638</v>
      </c>
      <c r="BR2574" s="1" t="s">
        <v>9989</v>
      </c>
      <c r="BS2574" s="1" t="s">
        <v>34</v>
      </c>
      <c r="BT2574">
        <v>3</v>
      </c>
      <c r="BU2574" s="1" t="s">
        <v>7</v>
      </c>
      <c r="BV2574" s="1" t="s">
        <v>60</v>
      </c>
      <c r="BW2574">
        <v>136</v>
      </c>
      <c r="BX2574" s="1" t="s">
        <v>31</v>
      </c>
      <c r="BY2574">
        <v>5770.3</v>
      </c>
      <c r="BZ2574">
        <v>784760.8</v>
      </c>
      <c r="CA2574">
        <v>0.3</v>
      </c>
      <c r="CB2574">
        <v>4039.21</v>
      </c>
      <c r="CC2574">
        <v>549332.56000000006</v>
      </c>
      <c r="CD2574">
        <v>0.22666669457932731</v>
      </c>
      <c r="CE2574">
        <v>124515.3956</v>
      </c>
      <c r="CF2574">
        <v>0.1</v>
      </c>
      <c r="CG2574">
        <v>5493.325600000001</v>
      </c>
      <c r="CH2574">
        <v>119022.07</v>
      </c>
      <c r="CI2574">
        <v>424817.16440000007</v>
      </c>
      <c r="CJ2574">
        <v>543839.23440000007</v>
      </c>
      <c r="CK2574">
        <v>3998.8179000000005</v>
      </c>
    </row>
    <row r="2575" spans="62:89" x14ac:dyDescent="0.25">
      <c r="BJ2575" s="1" t="s">
        <v>5271</v>
      </c>
      <c r="BK2575" s="1" t="s">
        <v>5272</v>
      </c>
      <c r="BL2575" s="1" t="str">
        <f>VLOOKUP(BK2575,INVENTARIOHABITTA[#All],8,FALSE)</f>
        <v xml:space="preserve">ESTANDAR A </v>
      </c>
      <c r="BO2575" s="1" t="s">
        <v>6072</v>
      </c>
      <c r="BP2575" s="1" t="s">
        <v>10115</v>
      </c>
      <c r="BQ2575" s="1" t="s">
        <v>7638</v>
      </c>
      <c r="BR2575" s="1" t="s">
        <v>9989</v>
      </c>
      <c r="BS2575" s="1" t="s">
        <v>34</v>
      </c>
      <c r="BT2575">
        <v>4</v>
      </c>
      <c r="BU2575" s="1" t="s">
        <v>7</v>
      </c>
      <c r="BV2575" s="1" t="s">
        <v>60</v>
      </c>
      <c r="BW2575">
        <v>146.24</v>
      </c>
      <c r="BX2575" s="1" t="s">
        <v>31</v>
      </c>
      <c r="BY2575">
        <v>5770.3</v>
      </c>
      <c r="BZ2575">
        <v>843848.67200000014</v>
      </c>
      <c r="CA2575">
        <v>0.3</v>
      </c>
      <c r="CB2575">
        <v>4039.21</v>
      </c>
      <c r="CC2575">
        <v>590694.07040000008</v>
      </c>
      <c r="CD2575">
        <v>0.22666665777317405</v>
      </c>
      <c r="CE2575">
        <v>133890.650704</v>
      </c>
      <c r="CF2575">
        <v>0.1</v>
      </c>
      <c r="CG2575">
        <v>5906.9407040000015</v>
      </c>
      <c r="CH2575">
        <v>127983.70999999999</v>
      </c>
      <c r="CI2575">
        <v>456803.41969600006</v>
      </c>
      <c r="CJ2575">
        <v>584787.12969600002</v>
      </c>
      <c r="CK2575">
        <v>3998.8179</v>
      </c>
    </row>
    <row r="2576" spans="62:89" x14ac:dyDescent="0.25">
      <c r="BJ2576" s="1" t="s">
        <v>5273</v>
      </c>
      <c r="BK2576" s="1" t="s">
        <v>5274</v>
      </c>
      <c r="BL2576" s="1" t="str">
        <f>VLOOKUP(BK2576,INVENTARIOHABITTA[#All],8,FALSE)</f>
        <v>PREMIUM A</v>
      </c>
      <c r="BO2576" s="1" t="s">
        <v>6074</v>
      </c>
      <c r="BP2576" s="1" t="s">
        <v>10116</v>
      </c>
      <c r="BQ2576" s="1" t="s">
        <v>7638</v>
      </c>
      <c r="BR2576" s="1" t="s">
        <v>9989</v>
      </c>
      <c r="BS2576" s="1" t="s">
        <v>34</v>
      </c>
      <c r="BT2576">
        <v>5</v>
      </c>
      <c r="BU2576" s="1" t="s">
        <v>7</v>
      </c>
      <c r="BV2576" s="1" t="s">
        <v>60</v>
      </c>
      <c r="BW2576">
        <v>154.69999999999999</v>
      </c>
      <c r="BX2576" s="1" t="s">
        <v>31</v>
      </c>
      <c r="BY2576">
        <v>5770.3</v>
      </c>
      <c r="BZ2576">
        <v>892665.40999999992</v>
      </c>
      <c r="CA2576">
        <v>0.3</v>
      </c>
      <c r="CB2576">
        <v>4039.21</v>
      </c>
      <c r="CC2576">
        <v>624865.78700000001</v>
      </c>
      <c r="CD2576">
        <v>0.22666665517086468</v>
      </c>
      <c r="CE2576">
        <v>141636.23786999998</v>
      </c>
      <c r="CF2576">
        <v>0.1</v>
      </c>
      <c r="CG2576">
        <v>6248.6578700000009</v>
      </c>
      <c r="CH2576">
        <v>135387.57999999999</v>
      </c>
      <c r="CI2576">
        <v>483229.54913000006</v>
      </c>
      <c r="CJ2576">
        <v>618617.12913000002</v>
      </c>
      <c r="CK2576">
        <v>3998.8179000000005</v>
      </c>
    </row>
    <row r="2577" spans="62:89" x14ac:dyDescent="0.25">
      <c r="BJ2577" s="1" t="s">
        <v>5275</v>
      </c>
      <c r="BK2577" s="1" t="s">
        <v>5276</v>
      </c>
      <c r="BL2577" s="1" t="str">
        <f>VLOOKUP(BK2577,INVENTARIOHABITTA[#All],8,FALSE)</f>
        <v>PREMIUM A</v>
      </c>
      <c r="BO2577" s="1" t="s">
        <v>6076</v>
      </c>
      <c r="BP2577" s="1" t="s">
        <v>10117</v>
      </c>
      <c r="BQ2577" s="1" t="s">
        <v>7638</v>
      </c>
      <c r="BR2577" s="1" t="s">
        <v>9989</v>
      </c>
      <c r="BS2577" s="1" t="s">
        <v>34</v>
      </c>
      <c r="BT2577">
        <v>6</v>
      </c>
      <c r="BU2577" s="1" t="s">
        <v>7</v>
      </c>
      <c r="BV2577" s="1" t="s">
        <v>60</v>
      </c>
      <c r="BW2577">
        <v>150.51</v>
      </c>
      <c r="BX2577" s="1" t="s">
        <v>31</v>
      </c>
      <c r="BY2577">
        <v>5770.3</v>
      </c>
      <c r="BZ2577">
        <v>868487.853</v>
      </c>
      <c r="CA2577">
        <v>0.3</v>
      </c>
      <c r="CB2577">
        <v>4039.21</v>
      </c>
      <c r="CC2577">
        <v>607941.49709999992</v>
      </c>
      <c r="CD2577">
        <v>0.22666663754379865</v>
      </c>
      <c r="CE2577">
        <v>137800.05497100001</v>
      </c>
      <c r="CF2577">
        <v>0.1</v>
      </c>
      <c r="CG2577">
        <v>6079.4149710000002</v>
      </c>
      <c r="CH2577">
        <v>131720.64000000001</v>
      </c>
      <c r="CI2577">
        <v>470141.44212899992</v>
      </c>
      <c r="CJ2577">
        <v>601862.08212899999</v>
      </c>
      <c r="CK2577">
        <v>3998.8179</v>
      </c>
    </row>
    <row r="2578" spans="62:89" x14ac:dyDescent="0.25">
      <c r="BJ2578" s="1" t="s">
        <v>5277</v>
      </c>
      <c r="BK2578" s="1" t="s">
        <v>5278</v>
      </c>
      <c r="BL2578" s="1" t="str">
        <f>VLOOKUP(BK2578,INVENTARIOHABITTA[#All],8,FALSE)</f>
        <v xml:space="preserve">ESTANDAR A </v>
      </c>
      <c r="BO2578" s="1" t="s">
        <v>6078</v>
      </c>
      <c r="BP2578" s="1" t="s">
        <v>10118</v>
      </c>
      <c r="BQ2578" s="1" t="s">
        <v>7638</v>
      </c>
      <c r="BR2578" s="1" t="s">
        <v>9989</v>
      </c>
      <c r="BS2578" s="1" t="s">
        <v>34</v>
      </c>
      <c r="BT2578">
        <v>7</v>
      </c>
      <c r="BU2578" s="1" t="s">
        <v>7</v>
      </c>
      <c r="BV2578" s="1" t="s">
        <v>60</v>
      </c>
      <c r="BW2578">
        <v>141.91</v>
      </c>
      <c r="BX2578" s="1" t="s">
        <v>31</v>
      </c>
      <c r="BY2578">
        <v>5770.3</v>
      </c>
      <c r="BZ2578">
        <v>818863.27300000004</v>
      </c>
      <c r="CA2578">
        <v>0.3</v>
      </c>
      <c r="CB2578">
        <v>4039.21</v>
      </c>
      <c r="CC2578">
        <v>573204.29110000003</v>
      </c>
      <c r="CD2578">
        <v>0.22666671364526353</v>
      </c>
      <c r="CE2578">
        <v>129926.33291099999</v>
      </c>
      <c r="CF2578">
        <v>0.1</v>
      </c>
      <c r="CG2578">
        <v>5732.0429110000005</v>
      </c>
      <c r="CH2578">
        <v>124194.29</v>
      </c>
      <c r="CI2578">
        <v>443277.95818900003</v>
      </c>
      <c r="CJ2578">
        <v>567472.24818900006</v>
      </c>
      <c r="CK2578">
        <v>3998.8179000000005</v>
      </c>
    </row>
    <row r="2579" spans="62:89" x14ac:dyDescent="0.25">
      <c r="BJ2579" s="1" t="s">
        <v>5279</v>
      </c>
      <c r="BK2579" s="1" t="s">
        <v>5280</v>
      </c>
      <c r="BL2579" s="1" t="str">
        <f>VLOOKUP(BK2579,INVENTARIOHABITTA[#All],8,FALSE)</f>
        <v xml:space="preserve">ESTANDAR A </v>
      </c>
      <c r="BO2579" s="1" t="s">
        <v>6080</v>
      </c>
      <c r="BP2579" s="1" t="s">
        <v>10119</v>
      </c>
      <c r="BQ2579" s="1" t="s">
        <v>7638</v>
      </c>
      <c r="BR2579" s="1" t="s">
        <v>9989</v>
      </c>
      <c r="BS2579" s="1" t="s">
        <v>34</v>
      </c>
      <c r="BT2579">
        <v>8</v>
      </c>
      <c r="BU2579" s="1" t="s">
        <v>7</v>
      </c>
      <c r="BV2579" s="1" t="s">
        <v>60</v>
      </c>
      <c r="BW2579">
        <v>186.84</v>
      </c>
      <c r="BX2579" s="1" t="s">
        <v>31</v>
      </c>
      <c r="BY2579">
        <v>6200</v>
      </c>
      <c r="BZ2579">
        <v>1158408</v>
      </c>
      <c r="CA2579">
        <v>0.3</v>
      </c>
      <c r="CB2579">
        <v>4340</v>
      </c>
      <c r="CC2579">
        <v>810885.6</v>
      </c>
      <c r="CD2579">
        <v>0.22666664200227504</v>
      </c>
      <c r="CE2579">
        <v>183800.71599999999</v>
      </c>
      <c r="CF2579">
        <v>0.1</v>
      </c>
      <c r="CG2579">
        <v>8108.8559999999998</v>
      </c>
      <c r="CH2579">
        <v>175691.86</v>
      </c>
      <c r="CI2579">
        <v>627084.88399999996</v>
      </c>
      <c r="CJ2579">
        <v>802776.74399999995</v>
      </c>
      <c r="CK2579">
        <v>4296.5999999999995</v>
      </c>
    </row>
    <row r="2580" spans="62:89" x14ac:dyDescent="0.25">
      <c r="BJ2580" s="1" t="s">
        <v>5281</v>
      </c>
      <c r="BK2580" s="1" t="s">
        <v>5282</v>
      </c>
      <c r="BL2580" s="1" t="str">
        <f>VLOOKUP(BK2580,INVENTARIOHABITTA[#All],8,FALSE)</f>
        <v xml:space="preserve">ESTANDAR A </v>
      </c>
      <c r="BO2580" s="1" t="s">
        <v>6082</v>
      </c>
      <c r="BP2580" s="1" t="s">
        <v>10120</v>
      </c>
      <c r="BQ2580" s="1" t="s">
        <v>7638</v>
      </c>
      <c r="BR2580" s="1" t="s">
        <v>9989</v>
      </c>
      <c r="BS2580" s="1" t="s">
        <v>34</v>
      </c>
      <c r="BT2580">
        <v>9</v>
      </c>
      <c r="BU2580" s="1" t="s">
        <v>7</v>
      </c>
      <c r="BV2580" s="1" t="s">
        <v>146</v>
      </c>
      <c r="BW2580">
        <v>180.1</v>
      </c>
      <c r="BX2580" s="1" t="s">
        <v>31</v>
      </c>
      <c r="BY2580">
        <v>6200</v>
      </c>
      <c r="BZ2580">
        <v>1116620</v>
      </c>
      <c r="CA2580">
        <v>0.27</v>
      </c>
      <c r="CB2580">
        <v>4526</v>
      </c>
      <c r="CC2580">
        <v>815132.6</v>
      </c>
      <c r="CD2580">
        <v>0.1</v>
      </c>
      <c r="CE2580">
        <v>81513.260000000009</v>
      </c>
      <c r="CF2580">
        <v>0.1</v>
      </c>
      <c r="CG2580">
        <v>8151.3260000000009</v>
      </c>
      <c r="CH2580">
        <v>73361.934000000008</v>
      </c>
      <c r="CI2580">
        <v>733619.34</v>
      </c>
      <c r="CJ2580">
        <v>806981.27399999998</v>
      </c>
      <c r="CK2580">
        <v>4480.74</v>
      </c>
    </row>
    <row r="2581" spans="62:89" x14ac:dyDescent="0.25">
      <c r="BJ2581" s="1" t="s">
        <v>5283</v>
      </c>
      <c r="BK2581" s="1" t="s">
        <v>5284</v>
      </c>
      <c r="BL2581" s="1" t="str">
        <f>VLOOKUP(BK2581,INVENTARIOHABITTA[#All],8,FALSE)</f>
        <v xml:space="preserve">ESTANDAR A </v>
      </c>
      <c r="BO2581" s="1" t="s">
        <v>6084</v>
      </c>
      <c r="BP2581" s="1" t="s">
        <v>10121</v>
      </c>
      <c r="BQ2581" s="1" t="s">
        <v>7638</v>
      </c>
      <c r="BR2581" s="1" t="s">
        <v>9989</v>
      </c>
      <c r="BS2581" s="1" t="s">
        <v>34</v>
      </c>
      <c r="BT2581">
        <v>10</v>
      </c>
      <c r="BU2581" s="1" t="s">
        <v>7</v>
      </c>
      <c r="BV2581" s="1" t="s">
        <v>60</v>
      </c>
      <c r="BW2581">
        <v>129.24</v>
      </c>
      <c r="BX2581" s="1" t="s">
        <v>31</v>
      </c>
      <c r="BY2581">
        <v>5770.3</v>
      </c>
      <c r="BZ2581">
        <v>745753.57200000004</v>
      </c>
      <c r="CA2581">
        <v>0.27</v>
      </c>
      <c r="CB2581">
        <v>4212.3189999999995</v>
      </c>
      <c r="CC2581">
        <v>544400.10755999992</v>
      </c>
      <c r="CD2581">
        <v>0.1</v>
      </c>
      <c r="CE2581">
        <v>54440.010755999996</v>
      </c>
      <c r="CF2581">
        <v>0.1</v>
      </c>
      <c r="CG2581">
        <v>5444.0010756000001</v>
      </c>
      <c r="CH2581">
        <v>48996.009680399999</v>
      </c>
      <c r="CI2581">
        <v>489960.09680399991</v>
      </c>
      <c r="CJ2581">
        <v>538956.10648439988</v>
      </c>
      <c r="CK2581">
        <v>4170.1958099999983</v>
      </c>
    </row>
    <row r="2582" spans="62:89" x14ac:dyDescent="0.25">
      <c r="BJ2582" s="1" t="s">
        <v>5285</v>
      </c>
      <c r="BK2582" s="1" t="s">
        <v>5286</v>
      </c>
      <c r="BL2582" s="1" t="str">
        <f>VLOOKUP(BK2582,INVENTARIOHABITTA[#All],8,FALSE)</f>
        <v xml:space="preserve">ESTANDAR A </v>
      </c>
      <c r="BO2582" s="1" t="s">
        <v>6086</v>
      </c>
      <c r="BP2582" s="1" t="s">
        <v>10122</v>
      </c>
      <c r="BQ2582" s="1" t="s">
        <v>7638</v>
      </c>
      <c r="BR2582" s="1" t="s">
        <v>9989</v>
      </c>
      <c r="BS2582" s="1" t="s">
        <v>34</v>
      </c>
      <c r="BT2582">
        <v>11</v>
      </c>
      <c r="BU2582" s="1" t="s">
        <v>7</v>
      </c>
      <c r="BV2582" s="1" t="s">
        <v>60</v>
      </c>
      <c r="BW2582">
        <v>129.24</v>
      </c>
      <c r="BX2582" s="1" t="s">
        <v>31</v>
      </c>
      <c r="BY2582">
        <v>5770.3</v>
      </c>
      <c r="BZ2582">
        <v>745753.57200000004</v>
      </c>
      <c r="CA2582">
        <v>0.27</v>
      </c>
      <c r="CB2582">
        <v>4212.3189999999995</v>
      </c>
      <c r="CC2582">
        <v>544400.10755999992</v>
      </c>
      <c r="CD2582">
        <v>0.1</v>
      </c>
      <c r="CE2582">
        <v>54440.010755999996</v>
      </c>
      <c r="CF2582">
        <v>0.1</v>
      </c>
      <c r="CG2582">
        <v>5444.0010756000001</v>
      </c>
      <c r="CH2582">
        <v>48996.009680399999</v>
      </c>
      <c r="CI2582">
        <v>489960.09680399991</v>
      </c>
      <c r="CJ2582">
        <v>538956.10648439988</v>
      </c>
      <c r="CK2582">
        <v>4170.1958099999983</v>
      </c>
    </row>
    <row r="2583" spans="62:89" x14ac:dyDescent="0.25">
      <c r="BJ2583" s="1" t="s">
        <v>5287</v>
      </c>
      <c r="BK2583" s="1" t="s">
        <v>5288</v>
      </c>
      <c r="BL2583" s="1" t="str">
        <f>VLOOKUP(BK2583,INVENTARIOHABITTA[#All],8,FALSE)</f>
        <v xml:space="preserve">ESTANDAR A </v>
      </c>
      <c r="BO2583" s="1" t="s">
        <v>6088</v>
      </c>
      <c r="BP2583" s="1" t="s">
        <v>10123</v>
      </c>
      <c r="BQ2583" s="1" t="s">
        <v>7638</v>
      </c>
      <c r="BR2583" s="1" t="s">
        <v>9989</v>
      </c>
      <c r="BS2583" s="1" t="s">
        <v>34</v>
      </c>
      <c r="BT2583">
        <v>12</v>
      </c>
      <c r="BU2583" s="1" t="s">
        <v>7</v>
      </c>
      <c r="BV2583" s="1" t="s">
        <v>60</v>
      </c>
      <c r="BW2583">
        <v>129.24</v>
      </c>
      <c r="BX2583" s="1" t="s">
        <v>31</v>
      </c>
      <c r="BY2583">
        <v>5770.3</v>
      </c>
      <c r="BZ2583">
        <v>745753.57200000004</v>
      </c>
      <c r="CA2583">
        <v>0.27</v>
      </c>
      <c r="CB2583">
        <v>4212.3189999999995</v>
      </c>
      <c r="CC2583">
        <v>544400.10755999992</v>
      </c>
      <c r="CD2583">
        <v>0.1</v>
      </c>
      <c r="CE2583">
        <v>54440.010755999996</v>
      </c>
      <c r="CF2583">
        <v>0.1</v>
      </c>
      <c r="CG2583">
        <v>5444.0010756000001</v>
      </c>
      <c r="CH2583">
        <v>48996.009680399999</v>
      </c>
      <c r="CI2583">
        <v>489960.09680399991</v>
      </c>
      <c r="CJ2583">
        <v>538956.10648439988</v>
      </c>
      <c r="CK2583">
        <v>4170.1958099999983</v>
      </c>
    </row>
    <row r="2584" spans="62:89" x14ac:dyDescent="0.25">
      <c r="BJ2584" s="1" t="s">
        <v>5289</v>
      </c>
      <c r="BK2584" s="1" t="s">
        <v>5290</v>
      </c>
      <c r="BL2584" s="1" t="str">
        <f>VLOOKUP(BK2584,INVENTARIOHABITTA[#All],8,FALSE)</f>
        <v xml:space="preserve">ESTANDAR A </v>
      </c>
      <c r="BO2584" s="1" t="s">
        <v>6090</v>
      </c>
      <c r="BP2584" s="1" t="s">
        <v>10124</v>
      </c>
      <c r="BQ2584" s="1" t="s">
        <v>7638</v>
      </c>
      <c r="BR2584" s="1" t="s">
        <v>9989</v>
      </c>
      <c r="BS2584" s="1" t="s">
        <v>34</v>
      </c>
      <c r="BT2584">
        <v>13</v>
      </c>
      <c r="BU2584" s="1" t="s">
        <v>7</v>
      </c>
      <c r="BV2584" s="1" t="s">
        <v>60</v>
      </c>
      <c r="BW2584">
        <v>129.24</v>
      </c>
      <c r="BX2584" s="1" t="s">
        <v>31</v>
      </c>
      <c r="BY2584">
        <v>5770.3</v>
      </c>
      <c r="BZ2584">
        <v>745753.57200000004</v>
      </c>
      <c r="CA2584">
        <v>0.3</v>
      </c>
      <c r="CB2584">
        <v>4039.21</v>
      </c>
      <c r="CC2584">
        <v>522027.50040000002</v>
      </c>
      <c r="CD2584">
        <v>0.1</v>
      </c>
      <c r="CE2584">
        <v>52202.750040000006</v>
      </c>
      <c r="CF2584">
        <v>0</v>
      </c>
      <c r="CG2584">
        <v>0</v>
      </c>
      <c r="CH2584">
        <v>52202.750040000006</v>
      </c>
      <c r="CI2584">
        <v>469824.75036000001</v>
      </c>
      <c r="CJ2584">
        <v>522027.50040000002</v>
      </c>
      <c r="CK2584">
        <v>4039.21</v>
      </c>
    </row>
    <row r="2585" spans="62:89" x14ac:dyDescent="0.25">
      <c r="BJ2585" s="1" t="s">
        <v>5291</v>
      </c>
      <c r="BK2585" s="1" t="s">
        <v>5292</v>
      </c>
      <c r="BL2585" s="1" t="str">
        <f>VLOOKUP(BK2585,INVENTARIOHABITTA[#All],8,FALSE)</f>
        <v xml:space="preserve">ESTANDAR A </v>
      </c>
      <c r="BO2585" s="1" t="s">
        <v>6092</v>
      </c>
      <c r="BP2585" s="1" t="s">
        <v>10125</v>
      </c>
      <c r="BQ2585" s="1" t="s">
        <v>7638</v>
      </c>
      <c r="BR2585" s="1" t="s">
        <v>9989</v>
      </c>
      <c r="BS2585" s="1" t="s">
        <v>34</v>
      </c>
      <c r="BT2585">
        <v>14</v>
      </c>
      <c r="BU2585" s="1" t="s">
        <v>7</v>
      </c>
      <c r="BV2585" s="1" t="s">
        <v>60</v>
      </c>
      <c r="BW2585">
        <v>129.24</v>
      </c>
      <c r="BX2585" s="1" t="s">
        <v>31</v>
      </c>
      <c r="BY2585">
        <v>5770.3</v>
      </c>
      <c r="BZ2585">
        <v>745753.57200000004</v>
      </c>
      <c r="CA2585">
        <v>0.28000000000000003</v>
      </c>
      <c r="CB2585">
        <v>4154.616</v>
      </c>
      <c r="CC2585">
        <v>536942.57183999999</v>
      </c>
      <c r="CD2585">
        <v>0.1</v>
      </c>
      <c r="CE2585">
        <v>53694.257184000002</v>
      </c>
      <c r="CF2585">
        <v>0.1</v>
      </c>
      <c r="CG2585">
        <v>5369.4257184000007</v>
      </c>
      <c r="CH2585">
        <v>48324.8314656</v>
      </c>
      <c r="CI2585">
        <v>483248.314656</v>
      </c>
      <c r="CJ2585">
        <v>531573.14612159994</v>
      </c>
      <c r="CK2585">
        <v>4113.0698399999992</v>
      </c>
    </row>
    <row r="2586" spans="62:89" x14ac:dyDescent="0.25">
      <c r="BJ2586" s="1" t="s">
        <v>5293</v>
      </c>
      <c r="BK2586" s="1" t="s">
        <v>5294</v>
      </c>
      <c r="BL2586" s="1" t="str">
        <f>VLOOKUP(BK2586,INVENTARIOHABITTA[#All],8,FALSE)</f>
        <v xml:space="preserve">ESTANDAR A </v>
      </c>
      <c r="BO2586" s="1" t="s">
        <v>6094</v>
      </c>
      <c r="BP2586" s="1" t="s">
        <v>10126</v>
      </c>
      <c r="BQ2586" s="1" t="s">
        <v>7638</v>
      </c>
      <c r="BR2586" s="1" t="s">
        <v>9989</v>
      </c>
      <c r="BS2586" s="1" t="s">
        <v>34</v>
      </c>
      <c r="BT2586">
        <v>15</v>
      </c>
      <c r="BU2586" s="1" t="s">
        <v>7</v>
      </c>
      <c r="BV2586" s="1" t="s">
        <v>146</v>
      </c>
      <c r="BW2586">
        <v>129.24</v>
      </c>
      <c r="BX2586" s="1" t="s">
        <v>31</v>
      </c>
      <c r="BY2586">
        <v>6200</v>
      </c>
      <c r="BZ2586">
        <v>801288</v>
      </c>
      <c r="CA2586">
        <v>0.3</v>
      </c>
      <c r="CB2586">
        <v>4340</v>
      </c>
      <c r="CC2586">
        <v>560901.60000000009</v>
      </c>
      <c r="CD2586">
        <v>0.1</v>
      </c>
      <c r="CE2586">
        <v>56090.160000000011</v>
      </c>
      <c r="CF2586">
        <v>0.1</v>
      </c>
      <c r="CG2586">
        <v>5609.0160000000014</v>
      </c>
      <c r="CH2586">
        <v>50481.144000000008</v>
      </c>
      <c r="CI2586">
        <v>504811.44000000006</v>
      </c>
      <c r="CJ2586">
        <v>555292.58400000003</v>
      </c>
      <c r="CK2586">
        <v>4296.6000000000004</v>
      </c>
    </row>
    <row r="2587" spans="62:89" x14ac:dyDescent="0.25">
      <c r="BJ2587" s="1" t="s">
        <v>5295</v>
      </c>
      <c r="BK2587" s="1" t="s">
        <v>5296</v>
      </c>
      <c r="BL2587" s="1" t="str">
        <f>VLOOKUP(BK2587,INVENTARIOHABITTA[#All],8,FALSE)</f>
        <v xml:space="preserve">ESTANDAR A </v>
      </c>
      <c r="BO2587" s="1" t="s">
        <v>6096</v>
      </c>
      <c r="BP2587" s="1" t="s">
        <v>10127</v>
      </c>
      <c r="BQ2587" s="1" t="s">
        <v>7638</v>
      </c>
      <c r="BR2587" s="1" t="s">
        <v>9989</v>
      </c>
      <c r="BS2587" s="1" t="s">
        <v>34</v>
      </c>
      <c r="BT2587">
        <v>16</v>
      </c>
      <c r="BU2587" s="1" t="s">
        <v>7</v>
      </c>
      <c r="BV2587" s="1" t="s">
        <v>146</v>
      </c>
      <c r="BW2587">
        <v>129.24</v>
      </c>
      <c r="BX2587" s="1" t="s">
        <v>31</v>
      </c>
      <c r="BY2587">
        <v>6200</v>
      </c>
      <c r="BZ2587">
        <v>801288</v>
      </c>
      <c r="CA2587">
        <v>0.25</v>
      </c>
      <c r="CB2587">
        <v>4650</v>
      </c>
      <c r="CC2587">
        <v>600966</v>
      </c>
      <c r="CD2587">
        <v>0.1</v>
      </c>
      <c r="CE2587">
        <v>60096.600000000006</v>
      </c>
      <c r="CF2587">
        <v>0</v>
      </c>
      <c r="CG2587">
        <v>0</v>
      </c>
      <c r="CH2587">
        <v>60096.600000000006</v>
      </c>
      <c r="CI2587">
        <v>540869.4</v>
      </c>
      <c r="CJ2587">
        <v>600966</v>
      </c>
      <c r="CK2587">
        <v>4650</v>
      </c>
    </row>
    <row r="2588" spans="62:89" x14ac:dyDescent="0.25">
      <c r="BJ2588" s="1" t="s">
        <v>5297</v>
      </c>
      <c r="BK2588" s="1" t="s">
        <v>5298</v>
      </c>
      <c r="BL2588" s="1" t="str">
        <f>VLOOKUP(BK2588,INVENTARIOHABITTA[#All],8,FALSE)</f>
        <v xml:space="preserve">ESTANDAR A </v>
      </c>
      <c r="BO2588" s="1" t="s">
        <v>6098</v>
      </c>
      <c r="BP2588" s="1" t="s">
        <v>10128</v>
      </c>
      <c r="BQ2588" s="1" t="s">
        <v>7638</v>
      </c>
      <c r="BR2588" s="1" t="s">
        <v>9989</v>
      </c>
      <c r="BS2588" s="1" t="s">
        <v>34</v>
      </c>
      <c r="BT2588">
        <v>17</v>
      </c>
      <c r="BU2588" s="1" t="s">
        <v>7</v>
      </c>
      <c r="BV2588" s="1" t="s">
        <v>146</v>
      </c>
      <c r="BW2588">
        <v>129.24</v>
      </c>
      <c r="BX2588" s="1" t="s">
        <v>31</v>
      </c>
      <c r="BY2588">
        <v>6200</v>
      </c>
      <c r="BZ2588">
        <v>801288</v>
      </c>
      <c r="CA2588">
        <v>0.3</v>
      </c>
      <c r="CB2588">
        <v>4340</v>
      </c>
      <c r="CC2588">
        <v>560901.60000000009</v>
      </c>
      <c r="CD2588">
        <v>0.1</v>
      </c>
      <c r="CE2588">
        <v>56090.160000000011</v>
      </c>
      <c r="CF2588">
        <v>0.1</v>
      </c>
      <c r="CG2588">
        <v>5609.0160000000014</v>
      </c>
      <c r="CH2588">
        <v>50481.144000000008</v>
      </c>
      <c r="CI2588">
        <v>504811.44000000006</v>
      </c>
      <c r="CJ2588">
        <v>555292.58400000003</v>
      </c>
      <c r="CK2588">
        <v>4296.6000000000004</v>
      </c>
    </row>
    <row r="2589" spans="62:89" x14ac:dyDescent="0.25">
      <c r="BJ2589" s="1" t="s">
        <v>5299</v>
      </c>
      <c r="BK2589" s="1" t="s">
        <v>5300</v>
      </c>
      <c r="BL2589" s="1" t="str">
        <f>VLOOKUP(BK2589,INVENTARIOHABITTA[#All],8,FALSE)</f>
        <v xml:space="preserve">ESTANDAR A </v>
      </c>
      <c r="BO2589" s="1" t="s">
        <v>6100</v>
      </c>
      <c r="BP2589" s="1" t="s">
        <v>10129</v>
      </c>
      <c r="BQ2589" s="1" t="s">
        <v>7638</v>
      </c>
      <c r="BR2589" s="1" t="s">
        <v>9989</v>
      </c>
      <c r="BS2589" s="1" t="s">
        <v>34</v>
      </c>
      <c r="BT2589">
        <v>18</v>
      </c>
      <c r="BU2589" s="1" t="s">
        <v>7</v>
      </c>
      <c r="BV2589" s="1" t="s">
        <v>146</v>
      </c>
      <c r="BW2589">
        <v>129.24</v>
      </c>
      <c r="BX2589" s="1" t="s">
        <v>31</v>
      </c>
      <c r="BY2589">
        <v>6200</v>
      </c>
      <c r="BZ2589">
        <v>801288</v>
      </c>
      <c r="CA2589">
        <v>0.3</v>
      </c>
      <c r="CB2589">
        <v>4340</v>
      </c>
      <c r="CC2589">
        <v>560901.60000000009</v>
      </c>
      <c r="CD2589">
        <v>0.1</v>
      </c>
      <c r="CE2589">
        <v>56090.160000000011</v>
      </c>
      <c r="CF2589">
        <v>0.1</v>
      </c>
      <c r="CG2589">
        <v>5609.0160000000014</v>
      </c>
      <c r="CH2589">
        <v>50481.144000000008</v>
      </c>
      <c r="CI2589">
        <v>504811.44000000006</v>
      </c>
      <c r="CJ2589">
        <v>555292.58400000003</v>
      </c>
      <c r="CK2589">
        <v>4296.6000000000004</v>
      </c>
    </row>
    <row r="2590" spans="62:89" x14ac:dyDescent="0.25">
      <c r="BJ2590" s="1" t="s">
        <v>5301</v>
      </c>
      <c r="BK2590" s="1" t="s">
        <v>5302</v>
      </c>
      <c r="BL2590" s="1" t="str">
        <f>VLOOKUP(BK2590,INVENTARIOHABITTA[#All],8,FALSE)</f>
        <v xml:space="preserve">ESTANDAR A </v>
      </c>
      <c r="BO2590" s="1" t="s">
        <v>6102</v>
      </c>
      <c r="BP2590" s="1" t="s">
        <v>10130</v>
      </c>
      <c r="BQ2590" s="1" t="s">
        <v>7638</v>
      </c>
      <c r="BR2590" s="1" t="s">
        <v>9989</v>
      </c>
      <c r="BS2590" s="1" t="s">
        <v>34</v>
      </c>
      <c r="BT2590">
        <v>19</v>
      </c>
      <c r="BU2590" s="1" t="s">
        <v>7</v>
      </c>
      <c r="BV2590" s="1" t="s">
        <v>146</v>
      </c>
      <c r="BW2590">
        <v>129.24</v>
      </c>
      <c r="BX2590" s="1" t="s">
        <v>31</v>
      </c>
      <c r="BY2590">
        <v>6200</v>
      </c>
      <c r="BZ2590">
        <v>801288</v>
      </c>
      <c r="CA2590">
        <v>0.3</v>
      </c>
      <c r="CB2590">
        <v>4340</v>
      </c>
      <c r="CC2590">
        <v>560901.60000000009</v>
      </c>
      <c r="CD2590">
        <v>0.1</v>
      </c>
      <c r="CE2590">
        <v>56090.160000000011</v>
      </c>
      <c r="CF2590">
        <v>0.1</v>
      </c>
      <c r="CG2590">
        <v>5609.0160000000014</v>
      </c>
      <c r="CH2590">
        <v>50481.144000000008</v>
      </c>
      <c r="CI2590">
        <v>504811.44000000006</v>
      </c>
      <c r="CJ2590">
        <v>555292.58400000003</v>
      </c>
      <c r="CK2590">
        <v>4296.6000000000004</v>
      </c>
    </row>
    <row r="2591" spans="62:89" x14ac:dyDescent="0.25">
      <c r="BJ2591" s="1" t="s">
        <v>5303</v>
      </c>
      <c r="BK2591" s="1" t="s">
        <v>5304</v>
      </c>
      <c r="BL2591" s="1" t="str">
        <f>VLOOKUP(BK2591,INVENTARIOHABITTA[#All],8,FALSE)</f>
        <v xml:space="preserve">ESTANDAR A </v>
      </c>
      <c r="BO2591" s="1" t="s">
        <v>59</v>
      </c>
      <c r="BP2591" s="1" t="s">
        <v>10131</v>
      </c>
      <c r="BQ2591" s="1" t="s">
        <v>10132</v>
      </c>
      <c r="BR2591" s="1" t="s">
        <v>10133</v>
      </c>
      <c r="BS2591" s="1" t="s">
        <v>41</v>
      </c>
      <c r="BT2591">
        <v>32</v>
      </c>
      <c r="BU2591" s="1" t="s">
        <v>9</v>
      </c>
      <c r="BV2591" s="1" t="s">
        <v>60</v>
      </c>
      <c r="BW2591">
        <v>160</v>
      </c>
      <c r="BX2591" s="1" t="s">
        <v>38</v>
      </c>
      <c r="BY2591">
        <v>4500</v>
      </c>
      <c r="BZ2591">
        <v>720000</v>
      </c>
      <c r="CA2591">
        <v>0.3</v>
      </c>
      <c r="CB2591">
        <v>3150</v>
      </c>
      <c r="CC2591">
        <v>504000</v>
      </c>
      <c r="CD2591">
        <v>0.1</v>
      </c>
      <c r="CE2591">
        <v>50400</v>
      </c>
      <c r="CF2591">
        <v>0</v>
      </c>
      <c r="CG2591">
        <v>0</v>
      </c>
      <c r="CH2591">
        <v>50400</v>
      </c>
      <c r="CI2591">
        <v>453600</v>
      </c>
      <c r="CJ2591">
        <v>504000</v>
      </c>
      <c r="CK2591">
        <v>3150</v>
      </c>
    </row>
    <row r="2592" spans="62:89" x14ac:dyDescent="0.25">
      <c r="BJ2592" s="1" t="s">
        <v>5305</v>
      </c>
      <c r="BK2592" s="1" t="s">
        <v>5306</v>
      </c>
      <c r="BL2592" s="1" t="str">
        <f>VLOOKUP(BK2592,INVENTARIOHABITTA[#All],8,FALSE)</f>
        <v xml:space="preserve">ESTANDAR A </v>
      </c>
      <c r="BO2592" s="1" t="s">
        <v>68</v>
      </c>
      <c r="BP2592" s="1" t="s">
        <v>10134</v>
      </c>
      <c r="BQ2592" s="1" t="s">
        <v>10132</v>
      </c>
      <c r="BR2592" s="1" t="s">
        <v>10133</v>
      </c>
      <c r="BS2592" s="1" t="s">
        <v>41</v>
      </c>
      <c r="BT2592">
        <v>94</v>
      </c>
      <c r="BU2592" s="1" t="s">
        <v>9</v>
      </c>
      <c r="BV2592" s="1" t="s">
        <v>60</v>
      </c>
      <c r="BW2592">
        <v>180</v>
      </c>
      <c r="BX2592" s="1" t="s">
        <v>38</v>
      </c>
      <c r="BY2592">
        <v>4500</v>
      </c>
      <c r="BZ2592">
        <v>810000</v>
      </c>
      <c r="CA2592">
        <v>0.3</v>
      </c>
      <c r="CB2592">
        <v>3150</v>
      </c>
      <c r="CC2592">
        <v>567000</v>
      </c>
      <c r="CD2592">
        <v>0.30249943562610226</v>
      </c>
      <c r="CE2592">
        <v>171517.18</v>
      </c>
      <c r="CF2592">
        <v>0</v>
      </c>
      <c r="CG2592">
        <v>0</v>
      </c>
      <c r="CH2592">
        <v>171517.18</v>
      </c>
      <c r="CI2592">
        <v>395482.82</v>
      </c>
      <c r="CJ2592">
        <v>567000</v>
      </c>
      <c r="CK2592">
        <v>3150</v>
      </c>
    </row>
    <row r="2593" spans="62:89" x14ac:dyDescent="0.25">
      <c r="BJ2593" s="1" t="s">
        <v>5307</v>
      </c>
      <c r="BK2593" s="1" t="s">
        <v>5308</v>
      </c>
      <c r="BL2593" s="1" t="str">
        <f>VLOOKUP(BK2593,INVENTARIOHABITTA[#All],8,FALSE)</f>
        <v xml:space="preserve">ESTANDAR A </v>
      </c>
      <c r="BO2593" s="1" t="s">
        <v>6104</v>
      </c>
      <c r="BP2593" s="1" t="s">
        <v>10135</v>
      </c>
      <c r="BQ2593" s="1" t="s">
        <v>7638</v>
      </c>
      <c r="BR2593" s="1" t="s">
        <v>9989</v>
      </c>
      <c r="BS2593" s="1" t="s">
        <v>34</v>
      </c>
      <c r="BT2593">
        <v>22</v>
      </c>
      <c r="BU2593" s="1" t="s">
        <v>7</v>
      </c>
      <c r="BV2593" s="1" t="s">
        <v>60</v>
      </c>
      <c r="BW2593">
        <v>129.24</v>
      </c>
      <c r="BX2593" s="1" t="s">
        <v>31</v>
      </c>
      <c r="BY2593">
        <v>5770.3</v>
      </c>
      <c r="BZ2593">
        <v>745753.57200000004</v>
      </c>
      <c r="CA2593">
        <v>0.3</v>
      </c>
      <c r="CB2593">
        <v>4039.21</v>
      </c>
      <c r="CC2593">
        <v>522027.50040000002</v>
      </c>
      <c r="CD2593">
        <v>0.1</v>
      </c>
      <c r="CE2593">
        <v>52202.750040000006</v>
      </c>
      <c r="CF2593">
        <v>0.1</v>
      </c>
      <c r="CG2593">
        <v>5220.275004000001</v>
      </c>
      <c r="CH2593">
        <v>46982.475036000003</v>
      </c>
      <c r="CI2593">
        <v>469824.75036000001</v>
      </c>
      <c r="CJ2593">
        <v>516807.22539600002</v>
      </c>
      <c r="CK2593">
        <v>3998.8179</v>
      </c>
    </row>
    <row r="2594" spans="62:89" x14ac:dyDescent="0.25">
      <c r="BJ2594" s="1" t="s">
        <v>5309</v>
      </c>
      <c r="BK2594" s="1" t="s">
        <v>5310</v>
      </c>
      <c r="BL2594" s="1" t="str">
        <f>VLOOKUP(BK2594,INVENTARIOHABITTA[#All],8,FALSE)</f>
        <v xml:space="preserve">ESTANDAR A </v>
      </c>
      <c r="BO2594" s="1" t="s">
        <v>6106</v>
      </c>
      <c r="BP2594" s="1" t="s">
        <v>10136</v>
      </c>
      <c r="BQ2594" s="1" t="s">
        <v>7638</v>
      </c>
      <c r="BR2594" s="1" t="s">
        <v>9989</v>
      </c>
      <c r="BS2594" s="1" t="s">
        <v>34</v>
      </c>
      <c r="BT2594">
        <v>20</v>
      </c>
      <c r="BU2594" s="1" t="s">
        <v>7</v>
      </c>
      <c r="BV2594" s="1" t="s">
        <v>146</v>
      </c>
      <c r="BW2594">
        <v>129.24</v>
      </c>
      <c r="BX2594" s="1" t="s">
        <v>31</v>
      </c>
      <c r="BY2594">
        <v>6200</v>
      </c>
      <c r="BZ2594">
        <v>801288</v>
      </c>
      <c r="CA2594">
        <v>0.3</v>
      </c>
      <c r="CB2594">
        <v>4340</v>
      </c>
      <c r="CC2594">
        <v>560901.60000000009</v>
      </c>
      <c r="CD2594">
        <v>0.1</v>
      </c>
      <c r="CE2594">
        <v>56090.160000000011</v>
      </c>
      <c r="CF2594">
        <v>0.1</v>
      </c>
      <c r="CG2594">
        <v>5609.0160000000014</v>
      </c>
      <c r="CH2594">
        <v>50481.144000000008</v>
      </c>
      <c r="CI2594">
        <v>504811.44000000006</v>
      </c>
      <c r="CJ2594">
        <v>555292.58400000003</v>
      </c>
      <c r="CK2594">
        <v>4296.6000000000004</v>
      </c>
    </row>
    <row r="2595" spans="62:89" x14ac:dyDescent="0.25">
      <c r="BJ2595" s="1" t="s">
        <v>5311</v>
      </c>
      <c r="BK2595" s="1" t="s">
        <v>5312</v>
      </c>
      <c r="BL2595" s="1" t="str">
        <f>VLOOKUP(BK2595,INVENTARIOHABITTA[#All],8,FALSE)</f>
        <v xml:space="preserve">ESTANDAR A </v>
      </c>
      <c r="BP2595" s="1" t="s">
        <v>10137</v>
      </c>
      <c r="BQ2595" s="1" t="s">
        <v>7638</v>
      </c>
      <c r="BR2595" s="1" t="s">
        <v>9989</v>
      </c>
      <c r="BS2595" s="1" t="s">
        <v>34</v>
      </c>
      <c r="BT2595">
        <v>23</v>
      </c>
      <c r="BU2595" s="1" t="s">
        <v>7</v>
      </c>
      <c r="BV2595" s="1" t="s">
        <v>60</v>
      </c>
      <c r="BW2595">
        <v>129.24</v>
      </c>
      <c r="BX2595" s="1" t="s">
        <v>31</v>
      </c>
      <c r="BY2595">
        <v>5770.3</v>
      </c>
      <c r="BZ2595">
        <v>745753.57200000004</v>
      </c>
      <c r="CA2595">
        <v>0.3</v>
      </c>
      <c r="CB2595">
        <v>4039.21</v>
      </c>
      <c r="CC2595">
        <v>522027.50040000002</v>
      </c>
      <c r="CD2595">
        <v>0.1</v>
      </c>
      <c r="CE2595">
        <v>52202.750040000006</v>
      </c>
      <c r="CF2595">
        <v>0</v>
      </c>
      <c r="CG2595">
        <v>0</v>
      </c>
      <c r="CH2595">
        <v>52202.750040000006</v>
      </c>
      <c r="CI2595">
        <v>469824.75036000001</v>
      </c>
      <c r="CJ2595">
        <v>522027.50040000002</v>
      </c>
      <c r="CK2595">
        <v>4039.21</v>
      </c>
    </row>
    <row r="2596" spans="62:89" x14ac:dyDescent="0.25">
      <c r="BJ2596" s="1" t="s">
        <v>5313</v>
      </c>
      <c r="BK2596" s="1" t="s">
        <v>5314</v>
      </c>
      <c r="BL2596" s="1" t="str">
        <f>VLOOKUP(BK2596,INVENTARIOHABITTA[#All],8,FALSE)</f>
        <v xml:space="preserve">ESTANDAR A </v>
      </c>
      <c r="BO2596" s="1" t="s">
        <v>6108</v>
      </c>
      <c r="BP2596" s="1" t="s">
        <v>10138</v>
      </c>
      <c r="BQ2596" s="1" t="s">
        <v>7638</v>
      </c>
      <c r="BR2596" s="1" t="s">
        <v>9989</v>
      </c>
      <c r="BS2596" s="1" t="s">
        <v>34</v>
      </c>
      <c r="BT2596">
        <v>24</v>
      </c>
      <c r="BU2596" s="1" t="s">
        <v>7</v>
      </c>
      <c r="BV2596" s="1" t="s">
        <v>60</v>
      </c>
      <c r="BW2596">
        <v>129.24</v>
      </c>
      <c r="BX2596" s="1" t="s">
        <v>31</v>
      </c>
      <c r="BY2596">
        <v>5770.3</v>
      </c>
      <c r="BZ2596">
        <v>745753.57200000004</v>
      </c>
      <c r="CA2596">
        <v>0.3</v>
      </c>
      <c r="CB2596">
        <v>4039.21</v>
      </c>
      <c r="CC2596">
        <v>522027.50040000002</v>
      </c>
      <c r="CD2596">
        <v>0.1</v>
      </c>
      <c r="CE2596">
        <v>52202.750040000006</v>
      </c>
      <c r="CF2596">
        <v>0.1</v>
      </c>
      <c r="CG2596">
        <v>5220.275004000001</v>
      </c>
      <c r="CH2596">
        <v>46982.475036000003</v>
      </c>
      <c r="CI2596">
        <v>469824.75036000001</v>
      </c>
      <c r="CJ2596">
        <v>516807.22539600002</v>
      </c>
      <c r="CK2596">
        <v>3998.8179</v>
      </c>
    </row>
    <row r="2597" spans="62:89" x14ac:dyDescent="0.25">
      <c r="BJ2597" s="1" t="s">
        <v>5315</v>
      </c>
      <c r="BK2597" s="1" t="s">
        <v>5316</v>
      </c>
      <c r="BL2597" s="1" t="str">
        <f>VLOOKUP(BK2597,INVENTARIOHABITTA[#All],8,FALSE)</f>
        <v xml:space="preserve">ESTANDAR A </v>
      </c>
      <c r="BP2597" s="1" t="s">
        <v>10138</v>
      </c>
      <c r="BQ2597" s="1" t="s">
        <v>7638</v>
      </c>
      <c r="BR2597" s="1" t="s">
        <v>9989</v>
      </c>
      <c r="BS2597" s="1" t="s">
        <v>34</v>
      </c>
      <c r="BT2597">
        <v>24</v>
      </c>
      <c r="BU2597" s="1" t="s">
        <v>7</v>
      </c>
      <c r="BV2597" s="1" t="s">
        <v>60</v>
      </c>
      <c r="BW2597">
        <v>129.24</v>
      </c>
      <c r="BX2597" s="1" t="s">
        <v>31</v>
      </c>
      <c r="BY2597">
        <v>5770.3</v>
      </c>
      <c r="BZ2597">
        <v>745753.57200000004</v>
      </c>
      <c r="CA2597">
        <v>0.3</v>
      </c>
      <c r="CB2597">
        <v>4039.21</v>
      </c>
      <c r="CC2597">
        <v>522027.50040000002</v>
      </c>
      <c r="CD2597">
        <v>0.1</v>
      </c>
      <c r="CE2597">
        <v>52202.750040000006</v>
      </c>
      <c r="CF2597">
        <v>0</v>
      </c>
      <c r="CG2597">
        <v>0</v>
      </c>
      <c r="CH2597">
        <v>52202.750040000006</v>
      </c>
      <c r="CI2597">
        <v>469824.75036000001</v>
      </c>
      <c r="CJ2597">
        <v>522027.50040000002</v>
      </c>
      <c r="CK2597">
        <v>4039.21</v>
      </c>
    </row>
    <row r="2598" spans="62:89" x14ac:dyDescent="0.25">
      <c r="BJ2598" s="1" t="s">
        <v>5317</v>
      </c>
      <c r="BK2598" s="1" t="s">
        <v>5318</v>
      </c>
      <c r="BL2598" s="1" t="str">
        <f>VLOOKUP(BK2598,INVENTARIOHABITTA[#All],8,FALSE)</f>
        <v>PREMIUM A</v>
      </c>
      <c r="BO2598" s="1" t="s">
        <v>6110</v>
      </c>
      <c r="BP2598" s="1" t="s">
        <v>10139</v>
      </c>
      <c r="BQ2598" s="1" t="s">
        <v>7638</v>
      </c>
      <c r="BR2598" s="1" t="s">
        <v>9989</v>
      </c>
      <c r="BS2598" s="1" t="s">
        <v>34</v>
      </c>
      <c r="BT2598">
        <v>25</v>
      </c>
      <c r="BU2598" s="1" t="s">
        <v>7</v>
      </c>
      <c r="BV2598" s="1" t="s">
        <v>60</v>
      </c>
      <c r="BW2598">
        <v>129.24</v>
      </c>
      <c r="BX2598" s="1" t="s">
        <v>31</v>
      </c>
      <c r="BY2598">
        <v>5770.3</v>
      </c>
      <c r="BZ2598">
        <v>745753.57200000004</v>
      </c>
      <c r="CA2598">
        <v>0.3</v>
      </c>
      <c r="CB2598">
        <v>4039.21</v>
      </c>
      <c r="CC2598">
        <v>522027.50040000002</v>
      </c>
      <c r="CD2598">
        <v>0.1</v>
      </c>
      <c r="CE2598">
        <v>52202.750040000006</v>
      </c>
      <c r="CF2598">
        <v>0.1</v>
      </c>
      <c r="CG2598">
        <v>5220.275004000001</v>
      </c>
      <c r="CH2598">
        <v>46982.475036000003</v>
      </c>
      <c r="CI2598">
        <v>469824.75036000001</v>
      </c>
      <c r="CJ2598">
        <v>516807.22539600002</v>
      </c>
      <c r="CK2598">
        <v>3998.8179</v>
      </c>
    </row>
    <row r="2599" spans="62:89" x14ac:dyDescent="0.25">
      <c r="BJ2599" s="1" t="s">
        <v>5319</v>
      </c>
      <c r="BK2599" s="1" t="s">
        <v>5320</v>
      </c>
      <c r="BL2599" s="1" t="str">
        <f>VLOOKUP(BK2599,INVENTARIOHABITTA[#All],8,FALSE)</f>
        <v>PREMIUM A</v>
      </c>
      <c r="BO2599" s="1" t="s">
        <v>6112</v>
      </c>
      <c r="BP2599" s="1" t="s">
        <v>10140</v>
      </c>
      <c r="BQ2599" s="1" t="s">
        <v>7638</v>
      </c>
      <c r="BR2599" s="1" t="s">
        <v>9989</v>
      </c>
      <c r="BS2599" s="1" t="s">
        <v>34</v>
      </c>
      <c r="BT2599">
        <v>26</v>
      </c>
      <c r="BU2599" s="1" t="s">
        <v>7</v>
      </c>
      <c r="BV2599" s="1" t="s">
        <v>60</v>
      </c>
      <c r="BW2599">
        <v>129.24</v>
      </c>
      <c r="BX2599" s="1" t="s">
        <v>31</v>
      </c>
      <c r="BY2599">
        <v>5770.3</v>
      </c>
      <c r="BZ2599">
        <v>745753.57200000004</v>
      </c>
      <c r="CA2599">
        <v>0.3</v>
      </c>
      <c r="CB2599">
        <v>4039.21</v>
      </c>
      <c r="CC2599">
        <v>522027.50040000002</v>
      </c>
      <c r="CD2599">
        <v>0.1</v>
      </c>
      <c r="CE2599">
        <v>52202.750040000006</v>
      </c>
      <c r="CF2599">
        <v>0.1</v>
      </c>
      <c r="CG2599">
        <v>5220.275004000001</v>
      </c>
      <c r="CH2599">
        <v>46982.475036000003</v>
      </c>
      <c r="CI2599">
        <v>469824.75036000001</v>
      </c>
      <c r="CJ2599">
        <v>516807.22539600002</v>
      </c>
      <c r="CK2599">
        <v>3998.8179</v>
      </c>
    </row>
    <row r="2600" spans="62:89" x14ac:dyDescent="0.25">
      <c r="BJ2600" s="1" t="s">
        <v>5321</v>
      </c>
      <c r="BK2600" s="1" t="s">
        <v>5322</v>
      </c>
      <c r="BL2600" s="1" t="str">
        <f>VLOOKUP(BK2600,INVENTARIOHABITTA[#All],8,FALSE)</f>
        <v xml:space="preserve">ESTANDAR A </v>
      </c>
      <c r="BO2600" s="1" t="s">
        <v>6114</v>
      </c>
      <c r="BP2600" s="1" t="s">
        <v>10141</v>
      </c>
      <c r="BQ2600" s="1" t="s">
        <v>7638</v>
      </c>
      <c r="BR2600" s="1" t="s">
        <v>9989</v>
      </c>
      <c r="BS2600" s="1" t="s">
        <v>34</v>
      </c>
      <c r="BT2600">
        <v>27</v>
      </c>
      <c r="BU2600" s="1" t="s">
        <v>7</v>
      </c>
      <c r="BV2600" s="1" t="s">
        <v>60</v>
      </c>
      <c r="BW2600">
        <v>129.24</v>
      </c>
      <c r="BX2600" s="1" t="s">
        <v>31</v>
      </c>
      <c r="BY2600">
        <v>5770.3</v>
      </c>
      <c r="BZ2600">
        <v>745753.57200000004</v>
      </c>
      <c r="CA2600">
        <v>0.25</v>
      </c>
      <c r="CB2600">
        <v>4327.7250000000004</v>
      </c>
      <c r="CC2600">
        <v>559315.17900000012</v>
      </c>
      <c r="CD2600">
        <v>0.1</v>
      </c>
      <c r="CE2600">
        <v>55931.517900000013</v>
      </c>
      <c r="CF2600">
        <v>0.1</v>
      </c>
      <c r="CG2600">
        <v>5593.1517900000017</v>
      </c>
      <c r="CH2600">
        <v>50338.36611000001</v>
      </c>
      <c r="CI2600">
        <v>503383.66110000008</v>
      </c>
      <c r="CJ2600">
        <v>553722.02721000009</v>
      </c>
      <c r="CK2600">
        <v>4284.4477500000003</v>
      </c>
    </row>
    <row r="2601" spans="62:89" x14ac:dyDescent="0.25">
      <c r="BJ2601" s="1" t="s">
        <v>5323</v>
      </c>
      <c r="BK2601" s="1" t="s">
        <v>5324</v>
      </c>
      <c r="BL2601" s="1" t="str">
        <f>VLOOKUP(BK2601,INVENTARIOHABITTA[#All],8,FALSE)</f>
        <v xml:space="preserve">ESTANDAR A </v>
      </c>
      <c r="BO2601" s="1" t="s">
        <v>6116</v>
      </c>
      <c r="BP2601" s="1" t="s">
        <v>10142</v>
      </c>
      <c r="BQ2601" s="1" t="s">
        <v>7638</v>
      </c>
      <c r="BR2601" s="1" t="s">
        <v>9989</v>
      </c>
      <c r="BS2601" s="1" t="s">
        <v>34</v>
      </c>
      <c r="BT2601">
        <v>21</v>
      </c>
      <c r="BU2601" s="1" t="s">
        <v>7</v>
      </c>
      <c r="BV2601" s="1" t="s">
        <v>146</v>
      </c>
      <c r="BW2601">
        <v>129.24</v>
      </c>
      <c r="BX2601" s="1" t="s">
        <v>31</v>
      </c>
      <c r="BY2601">
        <v>6200</v>
      </c>
      <c r="BZ2601">
        <v>801288</v>
      </c>
      <c r="CA2601">
        <v>0.25</v>
      </c>
      <c r="CB2601">
        <v>4650</v>
      </c>
      <c r="CC2601">
        <v>600966</v>
      </c>
      <c r="CD2601">
        <v>0.1</v>
      </c>
      <c r="CE2601">
        <v>60096.600000000006</v>
      </c>
      <c r="CF2601">
        <v>0.1</v>
      </c>
      <c r="CG2601">
        <v>6009.6600000000008</v>
      </c>
      <c r="CH2601">
        <v>54086.94</v>
      </c>
      <c r="CI2601">
        <v>540869.4</v>
      </c>
      <c r="CJ2601">
        <v>594956.34000000008</v>
      </c>
      <c r="CK2601">
        <v>4603.5</v>
      </c>
    </row>
    <row r="2602" spans="62:89" x14ac:dyDescent="0.25">
      <c r="BJ2602" s="1" t="s">
        <v>5325</v>
      </c>
      <c r="BK2602" s="1" t="s">
        <v>5326</v>
      </c>
      <c r="BL2602" s="1" t="str">
        <f>VLOOKUP(BK2602,INVENTARIOHABITTA[#All],8,FALSE)</f>
        <v xml:space="preserve">ESTANDAR A </v>
      </c>
      <c r="BO2602" s="1" t="s">
        <v>6118</v>
      </c>
      <c r="BP2602" s="1" t="s">
        <v>10143</v>
      </c>
      <c r="BQ2602" s="1" t="s">
        <v>7638</v>
      </c>
      <c r="BR2602" s="1" t="s">
        <v>9989</v>
      </c>
      <c r="BS2602" s="1" t="s">
        <v>34</v>
      </c>
      <c r="BT2602">
        <v>29</v>
      </c>
      <c r="BU2602" s="1" t="s">
        <v>7</v>
      </c>
      <c r="BV2602" s="1" t="s">
        <v>60</v>
      </c>
      <c r="BW2602">
        <v>129.24</v>
      </c>
      <c r="BX2602" s="1" t="s">
        <v>31</v>
      </c>
      <c r="BY2602">
        <v>5770.3</v>
      </c>
      <c r="BZ2602">
        <v>745753.57200000004</v>
      </c>
      <c r="CA2602">
        <v>0.27</v>
      </c>
      <c r="CB2602">
        <v>4212.3189999999995</v>
      </c>
      <c r="CC2602">
        <v>544400.10755999992</v>
      </c>
      <c r="CD2602">
        <v>0.1</v>
      </c>
      <c r="CE2602">
        <v>54440.010755999996</v>
      </c>
      <c r="CF2602">
        <v>0.1</v>
      </c>
      <c r="CG2602">
        <v>5444.0010756000001</v>
      </c>
      <c r="CH2602">
        <v>48996.009680399999</v>
      </c>
      <c r="CI2602">
        <v>489960.09680399991</v>
      </c>
      <c r="CJ2602">
        <v>538956.10648439988</v>
      </c>
      <c r="CK2602">
        <v>4170.1958099999983</v>
      </c>
    </row>
    <row r="2603" spans="62:89" x14ac:dyDescent="0.25">
      <c r="BJ2603" s="1" t="s">
        <v>5327</v>
      </c>
      <c r="BK2603" s="1" t="s">
        <v>5328</v>
      </c>
      <c r="BL2603" s="1" t="str">
        <f>VLOOKUP(BK2603,INVENTARIOHABITTA[#All],8,FALSE)</f>
        <v xml:space="preserve">ESTANDAR A </v>
      </c>
      <c r="BO2603" s="1" t="s">
        <v>6120</v>
      </c>
      <c r="BP2603" s="1" t="s">
        <v>10144</v>
      </c>
      <c r="BQ2603" s="1" t="s">
        <v>7638</v>
      </c>
      <c r="BR2603" s="1" t="s">
        <v>9989</v>
      </c>
      <c r="BS2603" s="1" t="s">
        <v>34</v>
      </c>
      <c r="BT2603">
        <v>30</v>
      </c>
      <c r="BU2603" s="1" t="s">
        <v>7</v>
      </c>
      <c r="BV2603" s="1" t="s">
        <v>60</v>
      </c>
      <c r="BW2603">
        <v>129.24</v>
      </c>
      <c r="BX2603" s="1" t="s">
        <v>31</v>
      </c>
      <c r="BY2603">
        <v>5770.3</v>
      </c>
      <c r="BZ2603">
        <v>745753.57200000004</v>
      </c>
      <c r="CA2603">
        <v>0.3</v>
      </c>
      <c r="CB2603">
        <v>4039.21</v>
      </c>
      <c r="CC2603">
        <v>522027.50040000002</v>
      </c>
      <c r="CD2603">
        <v>0.1</v>
      </c>
      <c r="CE2603">
        <v>52202.750040000006</v>
      </c>
      <c r="CF2603">
        <v>0.1</v>
      </c>
      <c r="CG2603">
        <v>5220.275004000001</v>
      </c>
      <c r="CH2603">
        <v>46982.475036000003</v>
      </c>
      <c r="CI2603">
        <v>469824.75036000001</v>
      </c>
      <c r="CJ2603">
        <v>516807.22539600002</v>
      </c>
      <c r="CK2603">
        <v>3998.8179</v>
      </c>
    </row>
    <row r="2604" spans="62:89" x14ac:dyDescent="0.25">
      <c r="BJ2604" s="1" t="s">
        <v>5329</v>
      </c>
      <c r="BK2604" s="1" t="s">
        <v>5330</v>
      </c>
      <c r="BL2604" s="1" t="str">
        <f>VLOOKUP(BK2604,INVENTARIOHABITTA[#All],8,FALSE)</f>
        <v xml:space="preserve">ESTANDAR A </v>
      </c>
      <c r="BO2604" s="1" t="s">
        <v>6122</v>
      </c>
      <c r="BP2604" s="1" t="s">
        <v>10145</v>
      </c>
      <c r="BQ2604" s="1" t="s">
        <v>7638</v>
      </c>
      <c r="BR2604" s="1" t="s">
        <v>9989</v>
      </c>
      <c r="BS2604" s="1" t="s">
        <v>34</v>
      </c>
      <c r="BT2604">
        <v>31</v>
      </c>
      <c r="BU2604" s="1" t="s">
        <v>7</v>
      </c>
      <c r="BV2604" s="1" t="s">
        <v>60</v>
      </c>
      <c r="BW2604">
        <v>129.24</v>
      </c>
      <c r="BX2604" s="1" t="s">
        <v>31</v>
      </c>
      <c r="BY2604">
        <v>5770.3</v>
      </c>
      <c r="BZ2604">
        <v>745753.57200000004</v>
      </c>
      <c r="CA2604">
        <v>0.3</v>
      </c>
      <c r="CB2604">
        <v>4039.21</v>
      </c>
      <c r="CC2604">
        <v>522027.50040000002</v>
      </c>
      <c r="CD2604">
        <v>0.1</v>
      </c>
      <c r="CE2604">
        <v>52202.750040000006</v>
      </c>
      <c r="CF2604">
        <v>0.1</v>
      </c>
      <c r="CG2604">
        <v>5220.275004000001</v>
      </c>
      <c r="CH2604">
        <v>46982.475036000003</v>
      </c>
      <c r="CI2604">
        <v>469824.75036000001</v>
      </c>
      <c r="CJ2604">
        <v>516807.22539600002</v>
      </c>
      <c r="CK2604">
        <v>3998.8179</v>
      </c>
    </row>
    <row r="2605" spans="62:89" x14ac:dyDescent="0.25">
      <c r="BJ2605" s="1" t="s">
        <v>5331</v>
      </c>
      <c r="BK2605" s="1" t="s">
        <v>5332</v>
      </c>
      <c r="BL2605" s="1" t="str">
        <f>VLOOKUP(BK2605,INVENTARIOHABITTA[#All],8,FALSE)</f>
        <v xml:space="preserve">ESTANDAR A </v>
      </c>
      <c r="BO2605" s="1" t="s">
        <v>6124</v>
      </c>
      <c r="BP2605" s="1" t="s">
        <v>10137</v>
      </c>
      <c r="BQ2605" s="1" t="s">
        <v>7638</v>
      </c>
      <c r="BR2605" s="1" t="s">
        <v>9989</v>
      </c>
      <c r="BS2605" s="1" t="s">
        <v>34</v>
      </c>
      <c r="BT2605">
        <v>23</v>
      </c>
      <c r="BU2605" s="1" t="s">
        <v>7</v>
      </c>
      <c r="BV2605" s="1" t="s">
        <v>60</v>
      </c>
      <c r="BW2605">
        <v>129.24</v>
      </c>
      <c r="BX2605" s="1" t="s">
        <v>31</v>
      </c>
      <c r="BY2605">
        <v>5770.3</v>
      </c>
      <c r="BZ2605">
        <v>745753.57200000004</v>
      </c>
      <c r="CA2605">
        <v>0.25</v>
      </c>
      <c r="CB2605">
        <v>4327.7250000000004</v>
      </c>
      <c r="CC2605">
        <v>559315.17900000012</v>
      </c>
      <c r="CD2605">
        <v>0.1</v>
      </c>
      <c r="CE2605">
        <v>55931.517900000013</v>
      </c>
      <c r="CF2605">
        <v>0</v>
      </c>
      <c r="CG2605">
        <v>0</v>
      </c>
      <c r="CH2605">
        <v>55931.517900000013</v>
      </c>
      <c r="CI2605">
        <v>503383.66110000008</v>
      </c>
      <c r="CJ2605">
        <v>559315.17900000012</v>
      </c>
      <c r="CK2605">
        <v>4327.7250000000004</v>
      </c>
    </row>
    <row r="2606" spans="62:89" x14ac:dyDescent="0.25">
      <c r="BJ2606" s="1" t="s">
        <v>5333</v>
      </c>
      <c r="BK2606" s="1" t="s">
        <v>5334</v>
      </c>
      <c r="BL2606" s="1" t="str">
        <f>VLOOKUP(BK2606,INVENTARIOHABITTA[#All],8,FALSE)</f>
        <v xml:space="preserve">ESTANDAR A </v>
      </c>
      <c r="BO2606" s="1" t="s">
        <v>6126</v>
      </c>
      <c r="BP2606" s="1" t="s">
        <v>10146</v>
      </c>
      <c r="BQ2606" s="1" t="s">
        <v>7638</v>
      </c>
      <c r="BR2606" s="1" t="s">
        <v>9989</v>
      </c>
      <c r="BS2606" s="1" t="s">
        <v>34</v>
      </c>
      <c r="BT2606">
        <v>28</v>
      </c>
      <c r="BU2606" s="1" t="s">
        <v>7</v>
      </c>
      <c r="BV2606" s="1" t="s">
        <v>60</v>
      </c>
      <c r="BW2606">
        <v>129.24</v>
      </c>
      <c r="BX2606" s="1" t="s">
        <v>31</v>
      </c>
      <c r="BY2606">
        <v>5770.3</v>
      </c>
      <c r="BZ2606">
        <v>745753.57200000004</v>
      </c>
      <c r="CA2606">
        <v>0.25</v>
      </c>
      <c r="CB2606">
        <v>4327.7250000000004</v>
      </c>
      <c r="CC2606">
        <v>559315.17900000012</v>
      </c>
      <c r="CD2606">
        <v>0.1</v>
      </c>
      <c r="CE2606">
        <v>55931.517900000013</v>
      </c>
      <c r="CF2606">
        <v>0.1</v>
      </c>
      <c r="CG2606">
        <v>5593.1517900000017</v>
      </c>
      <c r="CH2606">
        <v>50338.36611000001</v>
      </c>
      <c r="CI2606">
        <v>503383.66110000008</v>
      </c>
      <c r="CJ2606">
        <v>553722.02721000009</v>
      </c>
      <c r="CK2606">
        <v>4284.4477500000003</v>
      </c>
    </row>
    <row r="2607" spans="62:89" x14ac:dyDescent="0.25">
      <c r="BJ2607" s="1" t="s">
        <v>5335</v>
      </c>
      <c r="BK2607" s="1" t="s">
        <v>5336</v>
      </c>
      <c r="BL2607" s="1" t="str">
        <f>VLOOKUP(BK2607,INVENTARIOHABITTA[#All],8,FALSE)</f>
        <v xml:space="preserve">ESTANDAR A </v>
      </c>
      <c r="BO2607" s="1" t="s">
        <v>6128</v>
      </c>
      <c r="BP2607" s="1" t="s">
        <v>10147</v>
      </c>
      <c r="BQ2607" s="1" t="s">
        <v>7638</v>
      </c>
      <c r="BR2607" s="1" t="s">
        <v>9989</v>
      </c>
      <c r="BS2607" s="1" t="s">
        <v>34</v>
      </c>
      <c r="BT2607">
        <v>34</v>
      </c>
      <c r="BU2607" s="1" t="s">
        <v>7</v>
      </c>
      <c r="BV2607" s="1" t="s">
        <v>60</v>
      </c>
      <c r="BW2607">
        <v>129.24</v>
      </c>
      <c r="BX2607" s="1" t="s">
        <v>31</v>
      </c>
      <c r="BY2607">
        <v>5770.3</v>
      </c>
      <c r="BZ2607">
        <v>745753.57200000004</v>
      </c>
      <c r="CA2607">
        <v>0.3</v>
      </c>
      <c r="CB2607">
        <v>4039.21</v>
      </c>
      <c r="CC2607">
        <v>522027.50040000002</v>
      </c>
      <c r="CD2607">
        <v>0.1</v>
      </c>
      <c r="CE2607">
        <v>52202.750040000006</v>
      </c>
      <c r="CF2607">
        <v>0.1</v>
      </c>
      <c r="CG2607">
        <v>5220.275004000001</v>
      </c>
      <c r="CH2607">
        <v>46982.475036000003</v>
      </c>
      <c r="CI2607">
        <v>469824.75036000001</v>
      </c>
      <c r="CJ2607">
        <v>516807.22539600002</v>
      </c>
      <c r="CK2607">
        <v>3998.8179</v>
      </c>
    </row>
    <row r="2608" spans="62:89" x14ac:dyDescent="0.25">
      <c r="BJ2608" s="1" t="s">
        <v>5337</v>
      </c>
      <c r="BK2608" s="1" t="s">
        <v>5338</v>
      </c>
      <c r="BL2608" s="1" t="str">
        <f>VLOOKUP(BK2608,INVENTARIOHABITTA[#All],8,FALSE)</f>
        <v xml:space="preserve">ESTANDAR A </v>
      </c>
      <c r="BO2608" s="1" t="s">
        <v>6130</v>
      </c>
      <c r="BP2608" s="1" t="s">
        <v>10148</v>
      </c>
      <c r="BQ2608" s="1" t="s">
        <v>7638</v>
      </c>
      <c r="BR2608" s="1" t="s">
        <v>9989</v>
      </c>
      <c r="BS2608" s="1" t="s">
        <v>34</v>
      </c>
      <c r="BT2608">
        <v>35</v>
      </c>
      <c r="BU2608" s="1" t="s">
        <v>7</v>
      </c>
      <c r="BV2608" s="1" t="s">
        <v>60</v>
      </c>
      <c r="BW2608">
        <v>129.24</v>
      </c>
      <c r="BX2608" s="1" t="s">
        <v>31</v>
      </c>
      <c r="BY2608">
        <v>5770.3</v>
      </c>
      <c r="BZ2608">
        <v>745753.57200000004</v>
      </c>
      <c r="CA2608">
        <v>0.3</v>
      </c>
      <c r="CB2608">
        <v>4039.21</v>
      </c>
      <c r="CC2608">
        <v>522027.50040000002</v>
      </c>
      <c r="CD2608">
        <v>0.1</v>
      </c>
      <c r="CE2608">
        <v>52202.750040000006</v>
      </c>
      <c r="CF2608">
        <v>0.1</v>
      </c>
      <c r="CG2608">
        <v>5220.275004000001</v>
      </c>
      <c r="CH2608">
        <v>46982.475036000003</v>
      </c>
      <c r="CI2608">
        <v>469824.75036000001</v>
      </c>
      <c r="CJ2608">
        <v>516807.22539600002</v>
      </c>
      <c r="CK2608">
        <v>3998.8179</v>
      </c>
    </row>
    <row r="2609" spans="62:89" x14ac:dyDescent="0.25">
      <c r="BJ2609" s="1" t="s">
        <v>5339</v>
      </c>
      <c r="BK2609" s="1" t="s">
        <v>5340</v>
      </c>
      <c r="BL2609" s="1" t="str">
        <f>VLOOKUP(BK2609,INVENTARIOHABITTA[#All],8,FALSE)</f>
        <v xml:space="preserve">ESTANDAR A </v>
      </c>
      <c r="BO2609" s="1" t="s">
        <v>6132</v>
      </c>
      <c r="BP2609" s="1" t="s">
        <v>10150</v>
      </c>
      <c r="BQ2609" s="1" t="s">
        <v>7638</v>
      </c>
      <c r="BR2609" s="1" t="s">
        <v>9989</v>
      </c>
      <c r="BS2609" s="1" t="s">
        <v>34</v>
      </c>
      <c r="BT2609">
        <v>36</v>
      </c>
      <c r="BU2609" s="1" t="s">
        <v>7</v>
      </c>
      <c r="BV2609" s="1" t="s">
        <v>60</v>
      </c>
      <c r="BW2609">
        <v>129.24</v>
      </c>
      <c r="BX2609" s="1" t="s">
        <v>31</v>
      </c>
      <c r="BY2609">
        <v>5770.3</v>
      </c>
      <c r="BZ2609">
        <v>745753.57200000004</v>
      </c>
      <c r="CA2609">
        <v>0.25</v>
      </c>
      <c r="CB2609">
        <v>4327.7250000000004</v>
      </c>
      <c r="CC2609">
        <v>559315.17900000012</v>
      </c>
      <c r="CD2609">
        <v>0.1</v>
      </c>
      <c r="CE2609">
        <v>55931.517900000013</v>
      </c>
      <c r="CF2609">
        <v>0.1</v>
      </c>
      <c r="CG2609">
        <v>5593.1517900000017</v>
      </c>
      <c r="CH2609">
        <v>50338.36611000001</v>
      </c>
      <c r="CI2609">
        <v>503383.66110000008</v>
      </c>
      <c r="CJ2609">
        <v>553722.02721000009</v>
      </c>
      <c r="CK2609">
        <v>4284.4477500000003</v>
      </c>
    </row>
    <row r="2610" spans="62:89" x14ac:dyDescent="0.25">
      <c r="BJ2610" s="1" t="s">
        <v>5341</v>
      </c>
      <c r="BK2610" s="1" t="s">
        <v>5342</v>
      </c>
      <c r="BL2610" s="1" t="str">
        <f>VLOOKUP(BK2610,INVENTARIOHABITTA[#All],8,FALSE)</f>
        <v xml:space="preserve">ESTANDAR A </v>
      </c>
      <c r="BP2610" s="1" t="s">
        <v>10150</v>
      </c>
      <c r="BQ2610" s="1" t="s">
        <v>7638</v>
      </c>
      <c r="BR2610" s="1" t="s">
        <v>9989</v>
      </c>
      <c r="BS2610" s="1" t="s">
        <v>34</v>
      </c>
      <c r="BT2610">
        <v>36</v>
      </c>
      <c r="BU2610" s="1" t="s">
        <v>7</v>
      </c>
      <c r="BV2610" s="1" t="s">
        <v>60</v>
      </c>
      <c r="BW2610">
        <v>129.24</v>
      </c>
      <c r="BX2610" s="1" t="s">
        <v>31</v>
      </c>
      <c r="BY2610">
        <v>5770.3</v>
      </c>
      <c r="BZ2610">
        <v>745753.57200000004</v>
      </c>
      <c r="CA2610">
        <v>0.33</v>
      </c>
      <c r="CB2610">
        <v>3866.1010000000001</v>
      </c>
      <c r="CC2610">
        <v>499654.89324000006</v>
      </c>
      <c r="CD2610">
        <v>0.1</v>
      </c>
      <c r="CE2610">
        <v>49965.489324000009</v>
      </c>
      <c r="CF2610">
        <v>0</v>
      </c>
      <c r="CG2610">
        <v>0</v>
      </c>
      <c r="CH2610">
        <v>49965.489324000009</v>
      </c>
      <c r="CI2610">
        <v>449689.40391600004</v>
      </c>
      <c r="CJ2610">
        <v>499654.89324000006</v>
      </c>
      <c r="CK2610">
        <v>3866.1010000000001</v>
      </c>
    </row>
    <row r="2611" spans="62:89" x14ac:dyDescent="0.25">
      <c r="BJ2611" s="1" t="s">
        <v>5343</v>
      </c>
      <c r="BK2611" s="1" t="s">
        <v>5344</v>
      </c>
      <c r="BL2611" s="1" t="str">
        <f>VLOOKUP(BK2611,INVENTARIOHABITTA[#All],8,FALSE)</f>
        <v>PREMIUM A</v>
      </c>
      <c r="BP2611" s="1" t="s">
        <v>10150</v>
      </c>
      <c r="BQ2611" s="1" t="s">
        <v>7638</v>
      </c>
      <c r="BR2611" s="1" t="s">
        <v>9989</v>
      </c>
      <c r="BS2611" s="1" t="s">
        <v>34</v>
      </c>
      <c r="BT2611">
        <v>36</v>
      </c>
      <c r="BU2611" s="1" t="s">
        <v>7</v>
      </c>
      <c r="BV2611" s="1" t="s">
        <v>60</v>
      </c>
      <c r="BW2611">
        <v>129.24</v>
      </c>
      <c r="BX2611" s="1" t="s">
        <v>31</v>
      </c>
      <c r="BY2611">
        <v>5770.3</v>
      </c>
      <c r="BZ2611">
        <v>745753.57200000004</v>
      </c>
      <c r="CA2611">
        <v>0.25</v>
      </c>
      <c r="CB2611">
        <v>4327.7250000000004</v>
      </c>
      <c r="CC2611">
        <v>559315.17900000012</v>
      </c>
      <c r="CD2611">
        <v>0.1</v>
      </c>
      <c r="CE2611">
        <v>55931.517900000013</v>
      </c>
      <c r="CF2611">
        <v>0</v>
      </c>
      <c r="CG2611">
        <v>0</v>
      </c>
      <c r="CH2611">
        <v>55931.517900000013</v>
      </c>
      <c r="CI2611">
        <v>503383.66110000008</v>
      </c>
      <c r="CJ2611">
        <v>559315.17900000012</v>
      </c>
      <c r="CK2611">
        <v>4327.7250000000004</v>
      </c>
    </row>
    <row r="2612" spans="62:89" x14ac:dyDescent="0.25">
      <c r="BJ2612" s="1" t="s">
        <v>5345</v>
      </c>
      <c r="BK2612" s="1" t="s">
        <v>5346</v>
      </c>
      <c r="BL2612" s="1" t="str">
        <f>VLOOKUP(BK2612,INVENTARIOHABITTA[#All],8,FALSE)</f>
        <v>PREMIUM A</v>
      </c>
      <c r="BO2612" s="1" t="s">
        <v>6134</v>
      </c>
      <c r="BP2612" s="1" t="s">
        <v>10151</v>
      </c>
      <c r="BQ2612" s="1" t="s">
        <v>7638</v>
      </c>
      <c r="BR2612" s="1" t="s">
        <v>9989</v>
      </c>
      <c r="BS2612" s="1" t="s">
        <v>34</v>
      </c>
      <c r="BT2612">
        <v>37</v>
      </c>
      <c r="BU2612" s="1" t="s">
        <v>7</v>
      </c>
      <c r="BV2612" s="1" t="s">
        <v>60</v>
      </c>
      <c r="BW2612">
        <v>129.24</v>
      </c>
      <c r="BX2612" s="1" t="s">
        <v>31</v>
      </c>
      <c r="BY2612">
        <v>5770.3</v>
      </c>
      <c r="BZ2612">
        <v>745753.57200000004</v>
      </c>
      <c r="CA2612">
        <v>0.28000000000000003</v>
      </c>
      <c r="CB2612">
        <v>4154.616</v>
      </c>
      <c r="CC2612">
        <v>536942.57183999999</v>
      </c>
      <c r="CD2612">
        <v>0.1</v>
      </c>
      <c r="CE2612">
        <v>53694.257184000002</v>
      </c>
      <c r="CF2612">
        <v>0.1</v>
      </c>
      <c r="CG2612">
        <v>5369.4257184000007</v>
      </c>
      <c r="CH2612">
        <v>48324.8314656</v>
      </c>
      <c r="CI2612">
        <v>483248.314656</v>
      </c>
      <c r="CJ2612">
        <v>531573.14612159994</v>
      </c>
      <c r="CK2612">
        <v>4113.0698399999992</v>
      </c>
    </row>
    <row r="2613" spans="62:89" x14ac:dyDescent="0.25">
      <c r="BJ2613" s="1" t="s">
        <v>5347</v>
      </c>
      <c r="BK2613" s="1" t="s">
        <v>5348</v>
      </c>
      <c r="BL2613" s="1" t="str">
        <f>VLOOKUP(BK2613,INVENTARIOHABITTA[#All],8,FALSE)</f>
        <v xml:space="preserve">ESTANDAR A </v>
      </c>
      <c r="BP2613" s="1" t="s">
        <v>10151</v>
      </c>
      <c r="BQ2613" s="1" t="s">
        <v>7638</v>
      </c>
      <c r="BR2613" s="1" t="s">
        <v>9989</v>
      </c>
      <c r="BS2613" s="1" t="s">
        <v>34</v>
      </c>
      <c r="BT2613">
        <v>37</v>
      </c>
      <c r="BU2613" s="1" t="s">
        <v>7</v>
      </c>
      <c r="BV2613" s="1" t="s">
        <v>60</v>
      </c>
      <c r="BW2613">
        <v>129.24</v>
      </c>
      <c r="BX2613" s="1" t="s">
        <v>31</v>
      </c>
      <c r="BY2613">
        <v>5770.3</v>
      </c>
      <c r="BZ2613">
        <v>745753.57200000004</v>
      </c>
      <c r="CA2613">
        <v>0.25</v>
      </c>
      <c r="CB2613">
        <v>4327.7250000000004</v>
      </c>
      <c r="CC2613">
        <v>559315.17900000012</v>
      </c>
      <c r="CD2613">
        <v>0.1</v>
      </c>
      <c r="CE2613">
        <v>55931.517900000013</v>
      </c>
      <c r="CF2613">
        <v>0.1</v>
      </c>
      <c r="CG2613">
        <v>5593.1517900000017</v>
      </c>
      <c r="CH2613">
        <v>50338.36611000001</v>
      </c>
      <c r="CI2613">
        <v>503383.66110000008</v>
      </c>
      <c r="CJ2613">
        <v>553722.02721000009</v>
      </c>
      <c r="CK2613">
        <v>4284.4477500000003</v>
      </c>
    </row>
    <row r="2614" spans="62:89" x14ac:dyDescent="0.25">
      <c r="BJ2614" s="1" t="s">
        <v>5349</v>
      </c>
      <c r="BK2614" s="1" t="s">
        <v>5350</v>
      </c>
      <c r="BL2614" s="1" t="str">
        <f>VLOOKUP(BK2614,INVENTARIOHABITTA[#All],8,FALSE)</f>
        <v xml:space="preserve">ESTANDAR A </v>
      </c>
      <c r="BP2614" s="1" t="s">
        <v>10151</v>
      </c>
      <c r="BQ2614" s="1" t="s">
        <v>7638</v>
      </c>
      <c r="BR2614" s="1" t="s">
        <v>9989</v>
      </c>
      <c r="BS2614" s="1" t="s">
        <v>34</v>
      </c>
      <c r="BT2614">
        <v>37</v>
      </c>
      <c r="BU2614" s="1" t="s">
        <v>7</v>
      </c>
      <c r="BV2614" s="1" t="s">
        <v>60</v>
      </c>
      <c r="BW2614">
        <v>129.24</v>
      </c>
      <c r="BX2614" s="1" t="s">
        <v>31</v>
      </c>
      <c r="BY2614">
        <v>5770.3</v>
      </c>
      <c r="BZ2614">
        <v>745753.57200000004</v>
      </c>
      <c r="CA2614">
        <v>0.3</v>
      </c>
      <c r="CB2614">
        <v>4039.21</v>
      </c>
      <c r="CC2614">
        <v>522027.50040000002</v>
      </c>
      <c r="CD2614">
        <v>0.1</v>
      </c>
      <c r="CE2614">
        <v>52202.750040000006</v>
      </c>
      <c r="CF2614">
        <v>0</v>
      </c>
      <c r="CG2614">
        <v>0</v>
      </c>
      <c r="CH2614">
        <v>52202.750040000006</v>
      </c>
      <c r="CI2614">
        <v>469824.75036000001</v>
      </c>
      <c r="CJ2614">
        <v>522027.50040000002</v>
      </c>
      <c r="CK2614">
        <v>4039.21</v>
      </c>
    </row>
    <row r="2615" spans="62:89" x14ac:dyDescent="0.25">
      <c r="BJ2615" s="1" t="s">
        <v>5351</v>
      </c>
      <c r="BK2615" s="1" t="s">
        <v>5352</v>
      </c>
      <c r="BL2615" s="1" t="str">
        <f>VLOOKUP(BK2615,INVENTARIOHABITTA[#All],8,FALSE)</f>
        <v xml:space="preserve">ESTANDAR A </v>
      </c>
      <c r="BO2615" s="1" t="s">
        <v>6136</v>
      </c>
      <c r="BP2615" s="1" t="s">
        <v>10152</v>
      </c>
      <c r="BQ2615" s="1" t="s">
        <v>7638</v>
      </c>
      <c r="BR2615" s="1" t="s">
        <v>9989</v>
      </c>
      <c r="BS2615" s="1" t="s">
        <v>34</v>
      </c>
      <c r="BT2615">
        <v>38</v>
      </c>
      <c r="BU2615" s="1" t="s">
        <v>7</v>
      </c>
      <c r="BV2615" s="1" t="s">
        <v>146</v>
      </c>
      <c r="BW2615">
        <v>186.28</v>
      </c>
      <c r="BX2615" s="1" t="s">
        <v>31</v>
      </c>
      <c r="BY2615">
        <v>6200</v>
      </c>
      <c r="BZ2615">
        <v>1154936</v>
      </c>
      <c r="CA2615">
        <v>0.27</v>
      </c>
      <c r="CB2615">
        <v>4526</v>
      </c>
      <c r="CC2615">
        <v>843103.28</v>
      </c>
      <c r="CD2615">
        <v>0.1</v>
      </c>
      <c r="CE2615">
        <v>84310.328000000009</v>
      </c>
      <c r="CF2615">
        <v>0.1</v>
      </c>
      <c r="CG2615">
        <v>8431.0328000000009</v>
      </c>
      <c r="CH2615">
        <v>75879.295200000008</v>
      </c>
      <c r="CI2615">
        <v>758792.95200000005</v>
      </c>
      <c r="CJ2615">
        <v>834672.2472000001</v>
      </c>
      <c r="CK2615">
        <v>4480.7400000000007</v>
      </c>
    </row>
    <row r="2616" spans="62:89" x14ac:dyDescent="0.25">
      <c r="BJ2616" s="1" t="s">
        <v>5353</v>
      </c>
      <c r="BK2616" s="1" t="s">
        <v>5354</v>
      </c>
      <c r="BL2616" s="1" t="str">
        <f>VLOOKUP(BK2616,INVENTARIOHABITTA[#All],8,FALSE)</f>
        <v>PREMIUM A</v>
      </c>
      <c r="BO2616" s="1" t="s">
        <v>6138</v>
      </c>
      <c r="BP2616" s="1" t="s">
        <v>10153</v>
      </c>
      <c r="BQ2616" s="1" t="s">
        <v>7638</v>
      </c>
      <c r="BR2616" s="1" t="s">
        <v>9989</v>
      </c>
      <c r="BS2616" s="1" t="s">
        <v>34</v>
      </c>
      <c r="BT2616">
        <v>39</v>
      </c>
      <c r="BU2616" s="1" t="s">
        <v>7</v>
      </c>
      <c r="BV2616" s="1" t="s">
        <v>146</v>
      </c>
      <c r="BW2616">
        <v>182.78</v>
      </c>
      <c r="BX2616" s="1" t="s">
        <v>31</v>
      </c>
      <c r="BY2616">
        <v>6200</v>
      </c>
      <c r="BZ2616">
        <v>1133236</v>
      </c>
      <c r="CA2616">
        <v>0.3</v>
      </c>
      <c r="CB2616">
        <v>4340</v>
      </c>
      <c r="CC2616">
        <v>793265.2</v>
      </c>
      <c r="CD2616">
        <v>0.1</v>
      </c>
      <c r="CE2616">
        <v>79326.52</v>
      </c>
      <c r="CF2616">
        <v>0.1</v>
      </c>
      <c r="CG2616">
        <v>7932.652000000001</v>
      </c>
      <c r="CH2616">
        <v>71393.868000000002</v>
      </c>
      <c r="CI2616">
        <v>713938.67999999993</v>
      </c>
      <c r="CJ2616">
        <v>785332.54799999995</v>
      </c>
      <c r="CK2616">
        <v>4296.5999999999995</v>
      </c>
    </row>
    <row r="2617" spans="62:89" x14ac:dyDescent="0.25">
      <c r="BJ2617" s="1" t="s">
        <v>5355</v>
      </c>
      <c r="BK2617" s="1" t="s">
        <v>5356</v>
      </c>
      <c r="BL2617" s="1" t="str">
        <f>VLOOKUP(BK2617,INVENTARIOHABITTA[#All],8,FALSE)</f>
        <v>PREMIUM A</v>
      </c>
      <c r="BP2617" s="1" t="s">
        <v>10153</v>
      </c>
      <c r="BQ2617" s="1" t="s">
        <v>7638</v>
      </c>
      <c r="BR2617" s="1" t="s">
        <v>9989</v>
      </c>
      <c r="BS2617" s="1" t="s">
        <v>34</v>
      </c>
      <c r="BT2617">
        <v>39</v>
      </c>
      <c r="BU2617" s="1" t="s">
        <v>7</v>
      </c>
      <c r="BV2617" s="1" t="s">
        <v>146</v>
      </c>
      <c r="BW2617">
        <v>182.78</v>
      </c>
      <c r="BX2617" s="1" t="s">
        <v>31</v>
      </c>
      <c r="BY2617">
        <v>6200</v>
      </c>
      <c r="BZ2617">
        <v>1133236</v>
      </c>
      <c r="CA2617">
        <v>0.25</v>
      </c>
      <c r="CB2617">
        <v>4650</v>
      </c>
      <c r="CC2617">
        <v>849927</v>
      </c>
      <c r="CD2617">
        <v>0.1</v>
      </c>
      <c r="CE2617">
        <v>84992.700000000012</v>
      </c>
      <c r="CF2617">
        <v>0.1</v>
      </c>
      <c r="CG2617">
        <v>8499.2700000000023</v>
      </c>
      <c r="CH2617">
        <v>76493.430000000008</v>
      </c>
      <c r="CI2617">
        <v>764934.3</v>
      </c>
      <c r="CJ2617">
        <v>841427.7300000001</v>
      </c>
      <c r="CK2617">
        <v>4603.5000000000009</v>
      </c>
    </row>
    <row r="2618" spans="62:89" x14ac:dyDescent="0.25">
      <c r="BJ2618" s="1" t="s">
        <v>5357</v>
      </c>
      <c r="BK2618" s="1" t="s">
        <v>5358</v>
      </c>
      <c r="BL2618" s="1" t="str">
        <f>VLOOKUP(BK2618,INVENTARIOHABITTA[#All],8,FALSE)</f>
        <v>PREMIUM A</v>
      </c>
      <c r="BP2618" s="1" t="s">
        <v>10153</v>
      </c>
      <c r="BQ2618" s="1" t="s">
        <v>7638</v>
      </c>
      <c r="BR2618" s="1" t="s">
        <v>9989</v>
      </c>
      <c r="BS2618" s="1" t="s">
        <v>34</v>
      </c>
      <c r="BT2618">
        <v>39</v>
      </c>
      <c r="BU2618" s="1" t="s">
        <v>7</v>
      </c>
      <c r="BV2618" s="1" t="s">
        <v>146</v>
      </c>
      <c r="BW2618">
        <v>182.78</v>
      </c>
      <c r="BX2618" s="1" t="s">
        <v>31</v>
      </c>
      <c r="BY2618">
        <v>6200</v>
      </c>
      <c r="BZ2618">
        <v>1133236</v>
      </c>
      <c r="CA2618">
        <v>0.27</v>
      </c>
      <c r="CB2618">
        <v>4526</v>
      </c>
      <c r="CC2618">
        <v>827262.28</v>
      </c>
      <c r="CD2618">
        <v>0.1</v>
      </c>
      <c r="CE2618">
        <v>82726.228000000003</v>
      </c>
      <c r="CF2618">
        <v>0.1</v>
      </c>
      <c r="CG2618">
        <v>8272.622800000001</v>
      </c>
      <c r="CH2618">
        <v>74453.605200000005</v>
      </c>
      <c r="CI2618">
        <v>744536.05200000003</v>
      </c>
      <c r="CJ2618">
        <v>818989.65720000002</v>
      </c>
      <c r="CK2618">
        <v>4480.74</v>
      </c>
    </row>
    <row r="2619" spans="62:89" x14ac:dyDescent="0.25">
      <c r="BJ2619" s="1" t="s">
        <v>5359</v>
      </c>
      <c r="BK2619" s="1" t="s">
        <v>5360</v>
      </c>
      <c r="BL2619" s="1" t="str">
        <f>VLOOKUP(BK2619,INVENTARIOHABITTA[#All],8,FALSE)</f>
        <v>PREMIUM A</v>
      </c>
      <c r="BO2619" s="1" t="s">
        <v>6140</v>
      </c>
      <c r="BP2619" s="1" t="s">
        <v>10154</v>
      </c>
      <c r="BQ2619" s="1" t="s">
        <v>7638</v>
      </c>
      <c r="BR2619" s="1" t="s">
        <v>9989</v>
      </c>
      <c r="BS2619" s="1" t="s">
        <v>34</v>
      </c>
      <c r="BT2619">
        <v>40</v>
      </c>
      <c r="BU2619" s="1" t="s">
        <v>7</v>
      </c>
      <c r="BV2619" s="1" t="s">
        <v>60</v>
      </c>
      <c r="BW2619">
        <v>128</v>
      </c>
      <c r="BX2619" s="1" t="s">
        <v>31</v>
      </c>
      <c r="BY2619">
        <v>6060</v>
      </c>
      <c r="BZ2619">
        <v>775680</v>
      </c>
      <c r="CA2619">
        <v>0.25</v>
      </c>
      <c r="CB2619">
        <v>4545</v>
      </c>
      <c r="CC2619">
        <v>581760</v>
      </c>
      <c r="CD2619">
        <v>0.1</v>
      </c>
      <c r="CE2619">
        <v>58176</v>
      </c>
      <c r="CF2619">
        <v>0.1</v>
      </c>
      <c r="CG2619">
        <v>5817.6</v>
      </c>
      <c r="CH2619">
        <v>52358.400000000001</v>
      </c>
      <c r="CI2619">
        <v>523584</v>
      </c>
      <c r="CJ2619">
        <v>575942.40000000002</v>
      </c>
      <c r="CK2619">
        <v>4499.55</v>
      </c>
    </row>
    <row r="2620" spans="62:89" x14ac:dyDescent="0.25">
      <c r="BJ2620" s="1" t="s">
        <v>5361</v>
      </c>
      <c r="BK2620" s="1" t="s">
        <v>5362</v>
      </c>
      <c r="BL2620" s="1" t="str">
        <f>VLOOKUP(BK2620,INVENTARIOHABITTA[#All],8,FALSE)</f>
        <v>PREMIUM A</v>
      </c>
      <c r="BO2620" s="1" t="s">
        <v>6142</v>
      </c>
      <c r="BP2620" s="1" t="s">
        <v>10155</v>
      </c>
      <c r="BQ2620" s="1" t="s">
        <v>7638</v>
      </c>
      <c r="BR2620" s="1" t="s">
        <v>9989</v>
      </c>
      <c r="BS2620" s="1" t="s">
        <v>34</v>
      </c>
      <c r="BT2620">
        <v>41</v>
      </c>
      <c r="BU2620" s="1" t="s">
        <v>7</v>
      </c>
      <c r="BV2620" s="1" t="s">
        <v>60</v>
      </c>
      <c r="BW2620">
        <v>128</v>
      </c>
      <c r="BX2620" s="1" t="s">
        <v>31</v>
      </c>
      <c r="BY2620">
        <v>5770.3</v>
      </c>
      <c r="BZ2620">
        <v>738598.40000000002</v>
      </c>
      <c r="CA2620">
        <v>0.25</v>
      </c>
      <c r="CB2620">
        <v>4327.7250000000004</v>
      </c>
      <c r="CC2620">
        <v>553948.80000000005</v>
      </c>
      <c r="CD2620">
        <v>0.1</v>
      </c>
      <c r="CE2620">
        <v>55394.880000000005</v>
      </c>
      <c r="CF2620">
        <v>0.1</v>
      </c>
      <c r="CG2620">
        <v>5539.4880000000012</v>
      </c>
      <c r="CH2620">
        <v>49855.392000000007</v>
      </c>
      <c r="CI2620">
        <v>498553.92000000004</v>
      </c>
      <c r="CJ2620">
        <v>548409.31200000003</v>
      </c>
      <c r="CK2620">
        <v>4284.4477500000003</v>
      </c>
    </row>
    <row r="2621" spans="62:89" x14ac:dyDescent="0.25">
      <c r="BJ2621" s="1" t="s">
        <v>5363</v>
      </c>
      <c r="BK2621" s="1" t="s">
        <v>5364</v>
      </c>
      <c r="BL2621" s="1" t="str">
        <f>VLOOKUP(BK2621,INVENTARIOHABITTA[#All],8,FALSE)</f>
        <v>PREMIUM A</v>
      </c>
      <c r="BO2621" s="1" t="s">
        <v>6144</v>
      </c>
      <c r="BP2621" s="1" t="s">
        <v>10156</v>
      </c>
      <c r="BQ2621" s="1" t="s">
        <v>7638</v>
      </c>
      <c r="BR2621" s="1" t="s">
        <v>9989</v>
      </c>
      <c r="BS2621" s="1" t="s">
        <v>34</v>
      </c>
      <c r="BT2621">
        <v>42</v>
      </c>
      <c r="BU2621" s="1" t="s">
        <v>7</v>
      </c>
      <c r="BV2621" s="1" t="s">
        <v>60</v>
      </c>
      <c r="BW2621">
        <v>128</v>
      </c>
      <c r="BX2621" s="1" t="s">
        <v>31</v>
      </c>
      <c r="BY2621">
        <v>5770.3</v>
      </c>
      <c r="BZ2621">
        <v>738598.40000000002</v>
      </c>
      <c r="CA2621">
        <v>0.27</v>
      </c>
      <c r="CB2621">
        <v>4212.3189999999995</v>
      </c>
      <c r="CC2621">
        <v>539176.83199999994</v>
      </c>
      <c r="CD2621">
        <v>0.1</v>
      </c>
      <c r="CE2621">
        <v>53917.683199999999</v>
      </c>
      <c r="CF2621">
        <v>0.1</v>
      </c>
      <c r="CG2621">
        <v>5391.7683200000001</v>
      </c>
      <c r="CH2621">
        <v>48525.914879999997</v>
      </c>
      <c r="CI2621">
        <v>485259.14879999997</v>
      </c>
      <c r="CJ2621">
        <v>533785.0636799999</v>
      </c>
      <c r="CK2621">
        <v>4170.1958099999993</v>
      </c>
    </row>
    <row r="2622" spans="62:89" x14ac:dyDescent="0.25">
      <c r="BJ2622" s="1" t="s">
        <v>5365</v>
      </c>
      <c r="BK2622" s="1" t="s">
        <v>5366</v>
      </c>
      <c r="BL2622" s="1" t="str">
        <f>VLOOKUP(BK2622,INVENTARIOHABITTA[#All],8,FALSE)</f>
        <v xml:space="preserve">ESTANDAR A </v>
      </c>
      <c r="BO2622" s="1" t="s">
        <v>6146</v>
      </c>
      <c r="BP2622" s="1" t="s">
        <v>10157</v>
      </c>
      <c r="BQ2622" s="1" t="s">
        <v>7638</v>
      </c>
      <c r="BR2622" s="1" t="s">
        <v>9989</v>
      </c>
      <c r="BS2622" s="1" t="s">
        <v>34</v>
      </c>
      <c r="BT2622">
        <v>43</v>
      </c>
      <c r="BU2622" s="1" t="s">
        <v>7</v>
      </c>
      <c r="BV2622" s="1" t="s">
        <v>60</v>
      </c>
      <c r="BW2622">
        <v>128</v>
      </c>
      <c r="BX2622" s="1" t="s">
        <v>31</v>
      </c>
      <c r="BY2622">
        <v>5770.3</v>
      </c>
      <c r="BZ2622">
        <v>738598.40000000002</v>
      </c>
      <c r="CA2622">
        <v>0.27</v>
      </c>
      <c r="CB2622">
        <v>4212.3189999999995</v>
      </c>
      <c r="CC2622">
        <v>539176.83199999994</v>
      </c>
      <c r="CD2622">
        <v>0.1</v>
      </c>
      <c r="CE2622">
        <v>53917.683199999999</v>
      </c>
      <c r="CF2622">
        <v>0.1</v>
      </c>
      <c r="CG2622">
        <v>5391.7683200000001</v>
      </c>
      <c r="CH2622">
        <v>48525.914879999997</v>
      </c>
      <c r="CI2622">
        <v>485259.14879999997</v>
      </c>
      <c r="CJ2622">
        <v>533785.0636799999</v>
      </c>
      <c r="CK2622">
        <v>4170.1958099999993</v>
      </c>
    </row>
    <row r="2623" spans="62:89" x14ac:dyDescent="0.25">
      <c r="BJ2623" s="1" t="s">
        <v>5367</v>
      </c>
      <c r="BK2623" s="1" t="s">
        <v>5368</v>
      </c>
      <c r="BL2623" s="1" t="str">
        <f>VLOOKUP(BK2623,INVENTARIOHABITTA[#All],8,FALSE)</f>
        <v xml:space="preserve">ESTANDAR A </v>
      </c>
      <c r="BP2623" s="1" t="s">
        <v>10157</v>
      </c>
      <c r="BQ2623" s="1" t="s">
        <v>7638</v>
      </c>
      <c r="BR2623" s="1" t="s">
        <v>9989</v>
      </c>
      <c r="BS2623" s="1" t="s">
        <v>34</v>
      </c>
      <c r="BT2623">
        <v>43</v>
      </c>
      <c r="BU2623" s="1" t="s">
        <v>7</v>
      </c>
      <c r="BV2623" s="1" t="s">
        <v>60</v>
      </c>
      <c r="BW2623">
        <v>128</v>
      </c>
      <c r="BX2623" s="1" t="s">
        <v>31</v>
      </c>
      <c r="BY2623">
        <v>5770.3</v>
      </c>
      <c r="BZ2623">
        <v>738598.40000000002</v>
      </c>
      <c r="CA2623">
        <v>0.25</v>
      </c>
      <c r="CB2623">
        <v>4327.7250000000004</v>
      </c>
      <c r="CC2623">
        <v>553948.80000000005</v>
      </c>
      <c r="CD2623">
        <v>0.1</v>
      </c>
      <c r="CE2623">
        <v>55394.880000000005</v>
      </c>
      <c r="CF2623">
        <v>0</v>
      </c>
      <c r="CG2623">
        <v>0</v>
      </c>
      <c r="CH2623">
        <v>55394.880000000005</v>
      </c>
      <c r="CI2623">
        <v>498553.92000000004</v>
      </c>
      <c r="CJ2623">
        <v>553948.80000000005</v>
      </c>
      <c r="CK2623">
        <v>4327.7250000000004</v>
      </c>
    </row>
    <row r="2624" spans="62:89" x14ac:dyDescent="0.25">
      <c r="BJ2624" s="1" t="s">
        <v>5369</v>
      </c>
      <c r="BK2624" s="1" t="s">
        <v>5370</v>
      </c>
      <c r="BL2624" s="1" t="str">
        <f>VLOOKUP(BK2624,INVENTARIOHABITTA[#All],8,FALSE)</f>
        <v xml:space="preserve">ESTANDAR A </v>
      </c>
      <c r="BP2624" s="1" t="s">
        <v>10157</v>
      </c>
      <c r="BQ2624" s="1" t="s">
        <v>7638</v>
      </c>
      <c r="BR2624" s="1" t="s">
        <v>9989</v>
      </c>
      <c r="BS2624" s="1" t="s">
        <v>34</v>
      </c>
      <c r="BT2624">
        <v>43</v>
      </c>
      <c r="BU2624" s="1" t="s">
        <v>7</v>
      </c>
      <c r="BV2624" s="1" t="s">
        <v>60</v>
      </c>
      <c r="BW2624">
        <v>128</v>
      </c>
      <c r="BX2624" s="1" t="s">
        <v>31</v>
      </c>
      <c r="BY2624">
        <v>5770.3</v>
      </c>
      <c r="BZ2624">
        <v>738598.40000000002</v>
      </c>
      <c r="CA2624">
        <v>0.27</v>
      </c>
      <c r="CB2624">
        <v>4212.3189999999995</v>
      </c>
      <c r="CC2624">
        <v>539176.83199999994</v>
      </c>
      <c r="CD2624">
        <v>0.1</v>
      </c>
      <c r="CE2624">
        <v>53917.683199999999</v>
      </c>
      <c r="CF2624">
        <v>0</v>
      </c>
      <c r="CG2624">
        <v>0</v>
      </c>
      <c r="CH2624">
        <v>53917.683199999999</v>
      </c>
      <c r="CI2624">
        <v>485259.14879999997</v>
      </c>
      <c r="CJ2624">
        <v>539176.83199999994</v>
      </c>
      <c r="CK2624">
        <v>4212.3189999999995</v>
      </c>
    </row>
    <row r="2625" spans="62:89" x14ac:dyDescent="0.25">
      <c r="BJ2625" s="1" t="s">
        <v>5371</v>
      </c>
      <c r="BK2625" s="1" t="s">
        <v>5372</v>
      </c>
      <c r="BL2625" s="1" t="str">
        <f>VLOOKUP(BK2625,INVENTARIOHABITTA[#All],8,FALSE)</f>
        <v xml:space="preserve">ESTANDAR A </v>
      </c>
      <c r="BO2625" s="1" t="s">
        <v>6148</v>
      </c>
      <c r="BP2625" s="1" t="s">
        <v>10158</v>
      </c>
      <c r="BQ2625" s="1" t="s">
        <v>7638</v>
      </c>
      <c r="BR2625" s="1" t="s">
        <v>9989</v>
      </c>
      <c r="BS2625" s="1" t="s">
        <v>34</v>
      </c>
      <c r="BT2625">
        <v>44</v>
      </c>
      <c r="BU2625" s="1" t="s">
        <v>7</v>
      </c>
      <c r="BV2625" s="1" t="s">
        <v>60</v>
      </c>
      <c r="BW2625">
        <v>128</v>
      </c>
      <c r="BX2625" s="1" t="s">
        <v>31</v>
      </c>
      <c r="BY2625">
        <v>5770.3</v>
      </c>
      <c r="BZ2625">
        <v>738598.40000000002</v>
      </c>
      <c r="CA2625">
        <v>0.3</v>
      </c>
      <c r="CB2625">
        <v>4039.21</v>
      </c>
      <c r="CC2625">
        <v>517018.88</v>
      </c>
      <c r="CD2625">
        <v>0.1</v>
      </c>
      <c r="CE2625">
        <v>51701.888000000006</v>
      </c>
      <c r="CF2625">
        <v>0</v>
      </c>
      <c r="CG2625">
        <v>0</v>
      </c>
      <c r="CH2625">
        <v>51701.888000000006</v>
      </c>
      <c r="CI2625">
        <v>465316.99199999997</v>
      </c>
      <c r="CJ2625">
        <v>517018.88</v>
      </c>
      <c r="CK2625">
        <v>4039.21</v>
      </c>
    </row>
    <row r="2626" spans="62:89" x14ac:dyDescent="0.25">
      <c r="BJ2626" s="1" t="s">
        <v>5373</v>
      </c>
      <c r="BK2626" s="1" t="s">
        <v>5374</v>
      </c>
      <c r="BL2626" s="1" t="str">
        <f>VLOOKUP(BK2626,INVENTARIOHABITTA[#All],8,FALSE)</f>
        <v xml:space="preserve">ESTANDAR A </v>
      </c>
      <c r="BO2626" s="1" t="s">
        <v>6150</v>
      </c>
      <c r="BP2626" s="1" t="s">
        <v>10159</v>
      </c>
      <c r="BQ2626" s="1" t="s">
        <v>7638</v>
      </c>
      <c r="BR2626" s="1" t="s">
        <v>9989</v>
      </c>
      <c r="BS2626" s="1" t="s">
        <v>34</v>
      </c>
      <c r="BT2626">
        <v>45</v>
      </c>
      <c r="BU2626" s="1" t="s">
        <v>7</v>
      </c>
      <c r="BV2626" s="1" t="s">
        <v>60</v>
      </c>
      <c r="BW2626">
        <v>128</v>
      </c>
      <c r="BX2626" s="1" t="s">
        <v>31</v>
      </c>
      <c r="BY2626">
        <v>5770.3</v>
      </c>
      <c r="BZ2626">
        <v>738598.40000000002</v>
      </c>
      <c r="CA2626">
        <v>0.3</v>
      </c>
      <c r="CB2626">
        <v>4039.21</v>
      </c>
      <c r="CC2626">
        <v>517018.88</v>
      </c>
      <c r="CD2626">
        <v>0.1</v>
      </c>
      <c r="CE2626">
        <v>51701.888000000006</v>
      </c>
      <c r="CF2626">
        <v>0.1</v>
      </c>
      <c r="CG2626">
        <v>5170.1888000000008</v>
      </c>
      <c r="CH2626">
        <v>46531.699200000003</v>
      </c>
      <c r="CI2626">
        <v>465316.99199999997</v>
      </c>
      <c r="CJ2626">
        <v>511848.6912</v>
      </c>
      <c r="CK2626">
        <v>3998.8179</v>
      </c>
    </row>
    <row r="2627" spans="62:89" x14ac:dyDescent="0.25">
      <c r="BJ2627" s="1" t="s">
        <v>5375</v>
      </c>
      <c r="BK2627" s="1" t="s">
        <v>5376</v>
      </c>
      <c r="BL2627" s="1" t="str">
        <f>VLOOKUP(BK2627,INVENTARIOHABITTA[#All],8,FALSE)</f>
        <v xml:space="preserve">ESTANDAR A </v>
      </c>
      <c r="BP2627" s="1" t="s">
        <v>10159</v>
      </c>
      <c r="BQ2627" s="1" t="s">
        <v>7638</v>
      </c>
      <c r="BR2627" s="1" t="s">
        <v>9989</v>
      </c>
      <c r="BS2627" s="1" t="s">
        <v>34</v>
      </c>
      <c r="BT2627">
        <v>45</v>
      </c>
      <c r="BU2627" s="1" t="s">
        <v>7</v>
      </c>
      <c r="BV2627" s="1" t="s">
        <v>60</v>
      </c>
      <c r="BW2627">
        <v>128</v>
      </c>
      <c r="BX2627" s="1" t="s">
        <v>31</v>
      </c>
      <c r="BY2627">
        <v>5770.3</v>
      </c>
      <c r="BZ2627">
        <v>738598.40000000002</v>
      </c>
      <c r="CA2627">
        <v>0.3</v>
      </c>
      <c r="CB2627">
        <v>4039.21</v>
      </c>
      <c r="CC2627">
        <v>517018.88</v>
      </c>
      <c r="CD2627">
        <v>0.1</v>
      </c>
      <c r="CE2627">
        <v>51701.888000000006</v>
      </c>
      <c r="CF2627">
        <v>0.1</v>
      </c>
      <c r="CG2627">
        <v>5170.1888000000008</v>
      </c>
      <c r="CH2627">
        <v>46531.699200000003</v>
      </c>
      <c r="CI2627">
        <v>465316.99199999997</v>
      </c>
      <c r="CJ2627">
        <v>511848.6912</v>
      </c>
      <c r="CK2627">
        <v>3998.8179</v>
      </c>
    </row>
    <row r="2628" spans="62:89" x14ac:dyDescent="0.25">
      <c r="BJ2628" s="1" t="s">
        <v>5377</v>
      </c>
      <c r="BK2628" s="1" t="s">
        <v>5378</v>
      </c>
      <c r="BL2628" s="1" t="str">
        <f>VLOOKUP(BK2628,INVENTARIOHABITTA[#All],8,FALSE)</f>
        <v xml:space="preserve">ESTANDAR A </v>
      </c>
      <c r="BO2628" s="1" t="s">
        <v>6152</v>
      </c>
      <c r="BP2628" s="1" t="s">
        <v>10160</v>
      </c>
      <c r="BQ2628" s="1" t="s">
        <v>7638</v>
      </c>
      <c r="BR2628" s="1" t="s">
        <v>9989</v>
      </c>
      <c r="BS2628" s="1" t="s">
        <v>34</v>
      </c>
      <c r="BT2628">
        <v>46</v>
      </c>
      <c r="BU2628" s="1" t="s">
        <v>7</v>
      </c>
      <c r="BV2628" s="1" t="s">
        <v>60</v>
      </c>
      <c r="BW2628">
        <v>128</v>
      </c>
      <c r="BX2628" s="1" t="s">
        <v>31</v>
      </c>
      <c r="BY2628">
        <v>5770.3</v>
      </c>
      <c r="BZ2628">
        <v>738598.40000000002</v>
      </c>
      <c r="CA2628">
        <v>0.3</v>
      </c>
      <c r="CB2628">
        <v>4039.21</v>
      </c>
      <c r="CC2628">
        <v>517018.88</v>
      </c>
      <c r="CD2628">
        <v>0.1</v>
      </c>
      <c r="CE2628">
        <v>51701.888000000006</v>
      </c>
      <c r="CF2628">
        <v>0.1</v>
      </c>
      <c r="CG2628">
        <v>5170.1888000000008</v>
      </c>
      <c r="CH2628">
        <v>46531.699200000003</v>
      </c>
      <c r="CI2628">
        <v>465316.99199999997</v>
      </c>
      <c r="CJ2628">
        <v>511848.6912</v>
      </c>
      <c r="CK2628">
        <v>3998.8179</v>
      </c>
    </row>
    <row r="2629" spans="62:89" x14ac:dyDescent="0.25">
      <c r="BJ2629" s="1" t="s">
        <v>5379</v>
      </c>
      <c r="BK2629" s="1" t="s">
        <v>5380</v>
      </c>
      <c r="BL2629" s="1" t="str">
        <f>VLOOKUP(BK2629,INVENTARIOHABITTA[#All],8,FALSE)</f>
        <v xml:space="preserve">ESTANDAR A </v>
      </c>
      <c r="BP2629" s="1" t="s">
        <v>10160</v>
      </c>
      <c r="BQ2629" s="1" t="s">
        <v>7638</v>
      </c>
      <c r="BR2629" s="1" t="s">
        <v>9989</v>
      </c>
      <c r="BS2629" s="1" t="s">
        <v>34</v>
      </c>
      <c r="BT2629">
        <v>46</v>
      </c>
      <c r="BU2629" s="1" t="s">
        <v>7</v>
      </c>
      <c r="BV2629" s="1" t="s">
        <v>60</v>
      </c>
      <c r="BW2629">
        <v>128</v>
      </c>
      <c r="BX2629" s="1" t="s">
        <v>31</v>
      </c>
      <c r="BY2629">
        <v>5770.3</v>
      </c>
      <c r="BZ2629">
        <v>738598.40000000002</v>
      </c>
      <c r="CA2629">
        <v>0.3</v>
      </c>
      <c r="CB2629">
        <v>4039.21</v>
      </c>
      <c r="CC2629">
        <v>517018.88</v>
      </c>
      <c r="CD2629">
        <v>0.1</v>
      </c>
      <c r="CE2629">
        <v>51701.888000000006</v>
      </c>
      <c r="CF2629">
        <v>0.1</v>
      </c>
      <c r="CG2629">
        <v>5170.1888000000008</v>
      </c>
      <c r="CH2629">
        <v>46531.699200000003</v>
      </c>
      <c r="CI2629">
        <v>465316.99199999997</v>
      </c>
      <c r="CJ2629">
        <v>511848.6912</v>
      </c>
      <c r="CK2629">
        <v>3998.8179</v>
      </c>
    </row>
    <row r="2630" spans="62:89" x14ac:dyDescent="0.25">
      <c r="BJ2630" s="1" t="s">
        <v>5381</v>
      </c>
      <c r="BK2630" s="1" t="s">
        <v>5382</v>
      </c>
      <c r="BL2630" s="1" t="str">
        <f>VLOOKUP(BK2630,INVENTARIOHABITTA[#All],8,FALSE)</f>
        <v xml:space="preserve">ESTANDAR A </v>
      </c>
      <c r="BO2630" s="1" t="s">
        <v>6154</v>
      </c>
      <c r="BP2630" s="1" t="s">
        <v>10161</v>
      </c>
      <c r="BQ2630" s="1" t="s">
        <v>7638</v>
      </c>
      <c r="BR2630" s="1" t="s">
        <v>9989</v>
      </c>
      <c r="BS2630" s="1" t="s">
        <v>34</v>
      </c>
      <c r="BT2630">
        <v>47</v>
      </c>
      <c r="BU2630" s="1" t="s">
        <v>7</v>
      </c>
      <c r="BV2630" s="1" t="s">
        <v>60</v>
      </c>
      <c r="BW2630">
        <v>128</v>
      </c>
      <c r="BX2630" s="1" t="s">
        <v>31</v>
      </c>
      <c r="BY2630">
        <v>5770.3</v>
      </c>
      <c r="BZ2630">
        <v>738598.40000000002</v>
      </c>
      <c r="CA2630">
        <v>0.25</v>
      </c>
      <c r="CB2630">
        <v>4327.7250000000004</v>
      </c>
      <c r="CC2630">
        <v>553948.80000000005</v>
      </c>
      <c r="CD2630">
        <v>0.1</v>
      </c>
      <c r="CE2630">
        <v>55394.880000000005</v>
      </c>
      <c r="CF2630">
        <v>0</v>
      </c>
      <c r="CG2630">
        <v>0</v>
      </c>
      <c r="CH2630">
        <v>55394.880000000005</v>
      </c>
      <c r="CI2630">
        <v>498553.92000000004</v>
      </c>
      <c r="CJ2630">
        <v>553948.80000000005</v>
      </c>
      <c r="CK2630">
        <v>4327.7250000000004</v>
      </c>
    </row>
    <row r="2631" spans="62:89" x14ac:dyDescent="0.25">
      <c r="BJ2631" s="1" t="s">
        <v>5383</v>
      </c>
      <c r="BK2631" s="1" t="s">
        <v>5384</v>
      </c>
      <c r="BL2631" s="1" t="str">
        <f>VLOOKUP(BK2631,INVENTARIOHABITTA[#All],8,FALSE)</f>
        <v xml:space="preserve">ESTANDAR A </v>
      </c>
      <c r="BP2631" s="1" t="s">
        <v>10161</v>
      </c>
      <c r="BQ2631" s="1" t="s">
        <v>7638</v>
      </c>
      <c r="BR2631" s="1" t="s">
        <v>9989</v>
      </c>
      <c r="BS2631" s="1" t="s">
        <v>34</v>
      </c>
      <c r="BT2631">
        <v>47</v>
      </c>
      <c r="BU2631" s="1" t="s">
        <v>7</v>
      </c>
      <c r="BV2631" s="1" t="s">
        <v>60</v>
      </c>
      <c r="BW2631">
        <v>128</v>
      </c>
      <c r="BX2631" s="1" t="s">
        <v>31</v>
      </c>
      <c r="BY2631">
        <v>5770.3</v>
      </c>
      <c r="BZ2631">
        <v>738598.40000000002</v>
      </c>
      <c r="CA2631">
        <v>0.25</v>
      </c>
      <c r="CB2631">
        <v>4327.7250000000004</v>
      </c>
      <c r="CC2631">
        <v>553948.80000000005</v>
      </c>
      <c r="CD2631">
        <v>0.1</v>
      </c>
      <c r="CE2631">
        <v>55394.880000000005</v>
      </c>
      <c r="CF2631">
        <v>0</v>
      </c>
      <c r="CG2631">
        <v>0</v>
      </c>
      <c r="CH2631">
        <v>55394.880000000005</v>
      </c>
      <c r="CI2631">
        <v>498553.92000000004</v>
      </c>
      <c r="CJ2631">
        <v>553948.80000000005</v>
      </c>
      <c r="CK2631">
        <v>4327.7250000000004</v>
      </c>
    </row>
    <row r="2632" spans="62:89" x14ac:dyDescent="0.25">
      <c r="BJ2632" s="1" t="s">
        <v>5385</v>
      </c>
      <c r="BK2632" s="1" t="s">
        <v>5386</v>
      </c>
      <c r="BL2632" s="1" t="str">
        <f>VLOOKUP(BK2632,INVENTARIOHABITTA[#All],8,FALSE)</f>
        <v>PREMIUM A</v>
      </c>
      <c r="BO2632" s="1" t="s">
        <v>6156</v>
      </c>
      <c r="BP2632" s="1" t="s">
        <v>10162</v>
      </c>
      <c r="BQ2632" s="1" t="s">
        <v>7638</v>
      </c>
      <c r="BR2632" s="1" t="s">
        <v>9989</v>
      </c>
      <c r="BS2632" s="1" t="s">
        <v>34</v>
      </c>
      <c r="BT2632">
        <v>48</v>
      </c>
      <c r="BU2632" s="1" t="s">
        <v>7</v>
      </c>
      <c r="BV2632" s="1" t="s">
        <v>60</v>
      </c>
      <c r="BW2632">
        <v>128</v>
      </c>
      <c r="BX2632" s="1" t="s">
        <v>31</v>
      </c>
      <c r="BY2632">
        <v>5770.3</v>
      </c>
      <c r="BZ2632">
        <v>738598.40000000002</v>
      </c>
      <c r="CA2632">
        <v>0.28000000000000003</v>
      </c>
      <c r="CB2632">
        <v>4154.616</v>
      </c>
      <c r="CC2632">
        <v>531790.848</v>
      </c>
      <c r="CD2632">
        <v>0.1</v>
      </c>
      <c r="CE2632">
        <v>53179.084800000004</v>
      </c>
      <c r="CF2632">
        <v>0.1</v>
      </c>
      <c r="CG2632">
        <v>5317.908480000001</v>
      </c>
      <c r="CH2632">
        <v>47861.176320000006</v>
      </c>
      <c r="CI2632">
        <v>478611.76319999999</v>
      </c>
      <c r="CJ2632">
        <v>526472.93952000001</v>
      </c>
      <c r="CK2632">
        <v>4113.0698400000001</v>
      </c>
    </row>
    <row r="2633" spans="62:89" x14ac:dyDescent="0.25">
      <c r="BJ2633" s="1" t="s">
        <v>5387</v>
      </c>
      <c r="BK2633" s="1" t="s">
        <v>5388</v>
      </c>
      <c r="BL2633" s="1" t="str">
        <f>VLOOKUP(BK2633,INVENTARIOHABITTA[#All],8,FALSE)</f>
        <v>PREMIUM A</v>
      </c>
      <c r="BO2633" s="1" t="s">
        <v>6158</v>
      </c>
      <c r="BP2633" s="1" t="s">
        <v>10163</v>
      </c>
      <c r="BQ2633" s="1" t="s">
        <v>7638</v>
      </c>
      <c r="BR2633" s="1" t="s">
        <v>9989</v>
      </c>
      <c r="BS2633" s="1" t="s">
        <v>34</v>
      </c>
      <c r="BT2633">
        <v>49</v>
      </c>
      <c r="BU2633" s="1" t="s">
        <v>7</v>
      </c>
      <c r="BV2633" s="1" t="s">
        <v>60</v>
      </c>
      <c r="BW2633">
        <v>128</v>
      </c>
      <c r="BX2633" s="1" t="s">
        <v>31</v>
      </c>
      <c r="BY2633">
        <v>5770.3</v>
      </c>
      <c r="BZ2633">
        <v>738598.40000000002</v>
      </c>
      <c r="CA2633">
        <v>0.28000000000000003</v>
      </c>
      <c r="CB2633">
        <v>4154.616</v>
      </c>
      <c r="CC2633">
        <v>531790.848</v>
      </c>
      <c r="CD2633">
        <v>0.1</v>
      </c>
      <c r="CE2633">
        <v>53179.084800000004</v>
      </c>
      <c r="CF2633">
        <v>0.1</v>
      </c>
      <c r="CG2633">
        <v>5317.908480000001</v>
      </c>
      <c r="CH2633">
        <v>47861.176320000006</v>
      </c>
      <c r="CI2633">
        <v>478611.76319999999</v>
      </c>
      <c r="CJ2633">
        <v>526472.93952000001</v>
      </c>
      <c r="CK2633">
        <v>4113.0698400000001</v>
      </c>
    </row>
    <row r="2634" spans="62:89" x14ac:dyDescent="0.25">
      <c r="BJ2634" s="1" t="s">
        <v>5389</v>
      </c>
      <c r="BK2634" s="1" t="s">
        <v>5390</v>
      </c>
      <c r="BL2634" s="1" t="str">
        <f>VLOOKUP(BK2634,INVENTARIOHABITTA[#All],8,FALSE)</f>
        <v xml:space="preserve">ESTANDAR A </v>
      </c>
      <c r="BP2634" s="1" t="s">
        <v>10163</v>
      </c>
      <c r="BQ2634" s="1" t="s">
        <v>7638</v>
      </c>
      <c r="BR2634" s="1" t="s">
        <v>9989</v>
      </c>
      <c r="BS2634" s="1" t="s">
        <v>34</v>
      </c>
      <c r="BT2634">
        <v>49</v>
      </c>
      <c r="BU2634" s="1" t="s">
        <v>7</v>
      </c>
      <c r="BV2634" s="1" t="s">
        <v>60</v>
      </c>
      <c r="BW2634">
        <v>128</v>
      </c>
      <c r="BX2634" s="1" t="s">
        <v>31</v>
      </c>
      <c r="BY2634">
        <v>5770.3</v>
      </c>
      <c r="BZ2634">
        <v>738598.40000000002</v>
      </c>
      <c r="CA2634">
        <v>0.25</v>
      </c>
      <c r="CB2634">
        <v>4327.7250000000004</v>
      </c>
      <c r="CC2634">
        <v>553948.80000000005</v>
      </c>
      <c r="CD2634">
        <v>0.1</v>
      </c>
      <c r="CE2634">
        <v>55394.880000000005</v>
      </c>
      <c r="CF2634">
        <v>0.1</v>
      </c>
      <c r="CG2634">
        <v>5539.4880000000012</v>
      </c>
      <c r="CH2634">
        <v>49855.392000000007</v>
      </c>
      <c r="CI2634">
        <v>498553.92000000004</v>
      </c>
      <c r="CJ2634">
        <v>548409.31200000003</v>
      </c>
      <c r="CK2634">
        <v>4284.4477500000003</v>
      </c>
    </row>
    <row r="2635" spans="62:89" x14ac:dyDescent="0.25">
      <c r="BJ2635" s="1" t="s">
        <v>5391</v>
      </c>
      <c r="BK2635" s="1" t="s">
        <v>5392</v>
      </c>
      <c r="BL2635" s="1" t="str">
        <f>VLOOKUP(BK2635,INVENTARIOHABITTA[#All],8,FALSE)</f>
        <v xml:space="preserve">ESTANDAR A </v>
      </c>
      <c r="BO2635" s="1" t="s">
        <v>6160</v>
      </c>
      <c r="BP2635" s="1" t="s">
        <v>10164</v>
      </c>
      <c r="BQ2635" s="1" t="s">
        <v>7638</v>
      </c>
      <c r="BR2635" s="1" t="s">
        <v>9989</v>
      </c>
      <c r="BS2635" s="1" t="s">
        <v>34</v>
      </c>
      <c r="BT2635">
        <v>50</v>
      </c>
      <c r="BU2635" s="1" t="s">
        <v>7</v>
      </c>
      <c r="BV2635" s="1" t="s">
        <v>60</v>
      </c>
      <c r="BW2635">
        <v>128</v>
      </c>
      <c r="BX2635" s="1" t="s">
        <v>31</v>
      </c>
      <c r="BY2635">
        <v>5770.3</v>
      </c>
      <c r="BZ2635">
        <v>738598.40000000002</v>
      </c>
      <c r="CA2635">
        <v>0.28000000000000003</v>
      </c>
      <c r="CB2635">
        <v>4154.616</v>
      </c>
      <c r="CC2635">
        <v>531790.848</v>
      </c>
      <c r="CD2635">
        <v>0.1</v>
      </c>
      <c r="CE2635">
        <v>53179.084800000004</v>
      </c>
      <c r="CF2635">
        <v>0.1</v>
      </c>
      <c r="CG2635">
        <v>5317.908480000001</v>
      </c>
      <c r="CH2635">
        <v>47861.176320000006</v>
      </c>
      <c r="CI2635">
        <v>478611.76319999999</v>
      </c>
      <c r="CJ2635">
        <v>526472.93952000001</v>
      </c>
      <c r="CK2635">
        <v>4113.0698400000001</v>
      </c>
    </row>
    <row r="2636" spans="62:89" x14ac:dyDescent="0.25">
      <c r="BJ2636" s="1" t="s">
        <v>5393</v>
      </c>
      <c r="BK2636" s="1" t="s">
        <v>5394</v>
      </c>
      <c r="BL2636" s="1" t="str">
        <f>VLOOKUP(BK2636,INVENTARIOHABITTA[#All],8,FALSE)</f>
        <v xml:space="preserve">ESTANDAR A </v>
      </c>
      <c r="BP2636" s="1" t="s">
        <v>10164</v>
      </c>
      <c r="BQ2636" s="1" t="s">
        <v>7638</v>
      </c>
      <c r="BR2636" s="1" t="s">
        <v>9989</v>
      </c>
      <c r="BS2636" s="1" t="s">
        <v>34</v>
      </c>
      <c r="BT2636">
        <v>50</v>
      </c>
      <c r="BU2636" s="1" t="s">
        <v>7</v>
      </c>
      <c r="BV2636" s="1" t="s">
        <v>60</v>
      </c>
      <c r="BW2636">
        <v>128</v>
      </c>
      <c r="BX2636" s="1" t="s">
        <v>31</v>
      </c>
      <c r="BY2636">
        <v>5770.3</v>
      </c>
      <c r="BZ2636">
        <v>738598.40000000002</v>
      </c>
      <c r="CA2636">
        <v>0.25</v>
      </c>
      <c r="CB2636">
        <v>4327.7250000000004</v>
      </c>
      <c r="CC2636">
        <v>553948.80000000005</v>
      </c>
      <c r="CD2636">
        <v>0.1</v>
      </c>
      <c r="CE2636">
        <v>55394.880000000005</v>
      </c>
      <c r="CF2636">
        <v>0.1</v>
      </c>
      <c r="CG2636">
        <v>5539.4880000000012</v>
      </c>
      <c r="CH2636">
        <v>49855.392000000007</v>
      </c>
      <c r="CI2636">
        <v>498553.92000000004</v>
      </c>
      <c r="CJ2636">
        <v>548409.31200000003</v>
      </c>
      <c r="CK2636">
        <v>4284.4477500000003</v>
      </c>
    </row>
    <row r="2637" spans="62:89" x14ac:dyDescent="0.25">
      <c r="BJ2637" s="1" t="s">
        <v>5395</v>
      </c>
      <c r="BK2637" s="1" t="s">
        <v>5396</v>
      </c>
      <c r="BL2637" s="1" t="str">
        <f>VLOOKUP(BK2637,INVENTARIOHABITTA[#All],8,FALSE)</f>
        <v xml:space="preserve">ESTANDAR A </v>
      </c>
      <c r="BO2637" s="1" t="s">
        <v>6162</v>
      </c>
      <c r="BP2637" s="1" t="s">
        <v>10165</v>
      </c>
      <c r="BQ2637" s="1" t="s">
        <v>7638</v>
      </c>
      <c r="BR2637" s="1" t="s">
        <v>9989</v>
      </c>
      <c r="BS2637" s="1" t="s">
        <v>34</v>
      </c>
      <c r="BT2637">
        <v>51</v>
      </c>
      <c r="BU2637" s="1" t="s">
        <v>7</v>
      </c>
      <c r="BV2637" s="1" t="s">
        <v>60</v>
      </c>
      <c r="BW2637">
        <v>128</v>
      </c>
      <c r="BX2637" s="1" t="s">
        <v>31</v>
      </c>
      <c r="BY2637">
        <v>5770.3</v>
      </c>
      <c r="BZ2637">
        <v>738598.40000000002</v>
      </c>
      <c r="CA2637">
        <v>0.3</v>
      </c>
      <c r="CB2637">
        <v>4039.21</v>
      </c>
      <c r="CC2637">
        <v>517018.88</v>
      </c>
      <c r="CD2637">
        <v>0.1</v>
      </c>
      <c r="CE2637">
        <v>51701.888000000006</v>
      </c>
      <c r="CF2637">
        <v>0</v>
      </c>
      <c r="CG2637">
        <v>0</v>
      </c>
      <c r="CH2637">
        <v>51701.888000000006</v>
      </c>
      <c r="CI2637">
        <v>465316.99199999997</v>
      </c>
      <c r="CJ2637">
        <v>517018.88</v>
      </c>
      <c r="CK2637">
        <v>4039.21</v>
      </c>
    </row>
    <row r="2638" spans="62:89" x14ac:dyDescent="0.25">
      <c r="BJ2638" s="1" t="s">
        <v>5397</v>
      </c>
      <c r="BK2638" s="1" t="s">
        <v>5398</v>
      </c>
      <c r="BL2638" s="1" t="str">
        <f>VLOOKUP(BK2638,INVENTARIOHABITTA[#All],8,FALSE)</f>
        <v xml:space="preserve">ESTANDAR A </v>
      </c>
      <c r="BO2638" s="1" t="s">
        <v>6164</v>
      </c>
      <c r="BP2638" s="1" t="s">
        <v>10166</v>
      </c>
      <c r="BQ2638" s="1" t="s">
        <v>7638</v>
      </c>
      <c r="BR2638" s="1" t="s">
        <v>9989</v>
      </c>
      <c r="BS2638" s="1" t="s">
        <v>34</v>
      </c>
      <c r="BT2638">
        <v>52</v>
      </c>
      <c r="BU2638" s="1" t="s">
        <v>7</v>
      </c>
      <c r="BV2638" s="1" t="s">
        <v>60</v>
      </c>
      <c r="BW2638">
        <v>128</v>
      </c>
      <c r="BX2638" s="1" t="s">
        <v>31</v>
      </c>
      <c r="BY2638">
        <v>5770.3</v>
      </c>
      <c r="BZ2638">
        <v>738598.40000000002</v>
      </c>
      <c r="CA2638">
        <v>0.25</v>
      </c>
      <c r="CB2638">
        <v>4327.7250000000004</v>
      </c>
      <c r="CC2638">
        <v>553948.80000000005</v>
      </c>
      <c r="CD2638">
        <v>0.1</v>
      </c>
      <c r="CE2638">
        <v>55394.880000000005</v>
      </c>
      <c r="CF2638">
        <v>0</v>
      </c>
      <c r="CG2638">
        <v>0</v>
      </c>
      <c r="CH2638">
        <v>55394.880000000005</v>
      </c>
      <c r="CI2638">
        <v>498553.92000000004</v>
      </c>
      <c r="CJ2638">
        <v>553948.80000000005</v>
      </c>
      <c r="CK2638">
        <v>4327.7250000000004</v>
      </c>
    </row>
    <row r="2639" spans="62:89" x14ac:dyDescent="0.25">
      <c r="BJ2639" s="1" t="s">
        <v>5399</v>
      </c>
      <c r="BK2639" s="1" t="s">
        <v>5400</v>
      </c>
      <c r="BL2639" s="1" t="str">
        <f>VLOOKUP(BK2639,INVENTARIOHABITTA[#All],8,FALSE)</f>
        <v xml:space="preserve">ESTANDAR A </v>
      </c>
      <c r="BO2639" s="1" t="s">
        <v>6166</v>
      </c>
      <c r="BP2639" s="1" t="s">
        <v>10167</v>
      </c>
      <c r="BQ2639" s="1" t="s">
        <v>7638</v>
      </c>
      <c r="BR2639" s="1" t="s">
        <v>9989</v>
      </c>
      <c r="BS2639" s="1" t="s">
        <v>34</v>
      </c>
      <c r="BT2639">
        <v>53</v>
      </c>
      <c r="BU2639" s="1" t="s">
        <v>7</v>
      </c>
      <c r="BV2639" s="1" t="s">
        <v>60</v>
      </c>
      <c r="BW2639">
        <v>128</v>
      </c>
      <c r="BX2639" s="1" t="s">
        <v>31</v>
      </c>
      <c r="BY2639">
        <v>5770.3</v>
      </c>
      <c r="BZ2639">
        <v>738598.40000000002</v>
      </c>
      <c r="CA2639">
        <v>0.27</v>
      </c>
      <c r="CB2639">
        <v>4212.3189999999995</v>
      </c>
      <c r="CC2639">
        <v>539176.83199999994</v>
      </c>
      <c r="CD2639">
        <v>0.1</v>
      </c>
      <c r="CE2639">
        <v>53917.683199999999</v>
      </c>
      <c r="CF2639">
        <v>0</v>
      </c>
      <c r="CG2639">
        <v>0</v>
      </c>
      <c r="CH2639">
        <v>53917.683199999999</v>
      </c>
      <c r="CI2639">
        <v>485259.14879999997</v>
      </c>
      <c r="CJ2639">
        <v>539176.83199999994</v>
      </c>
      <c r="CK2639">
        <v>4212.3189999999995</v>
      </c>
    </row>
    <row r="2640" spans="62:89" x14ac:dyDescent="0.25">
      <c r="BJ2640" s="1" t="s">
        <v>5401</v>
      </c>
      <c r="BK2640" s="1" t="s">
        <v>5402</v>
      </c>
      <c r="BL2640" s="1" t="str">
        <f>VLOOKUP(BK2640,INVENTARIOHABITTA[#All],8,FALSE)</f>
        <v xml:space="preserve">ESTANDAR A </v>
      </c>
      <c r="BO2640" s="1" t="s">
        <v>6168</v>
      </c>
      <c r="BP2640" s="1" t="s">
        <v>10168</v>
      </c>
      <c r="BQ2640" s="1" t="s">
        <v>7638</v>
      </c>
      <c r="BR2640" s="1" t="s">
        <v>9989</v>
      </c>
      <c r="BS2640" s="1" t="s">
        <v>34</v>
      </c>
      <c r="BT2640">
        <v>54</v>
      </c>
      <c r="BU2640" s="1" t="s">
        <v>7</v>
      </c>
      <c r="BV2640" s="1" t="s">
        <v>60</v>
      </c>
      <c r="BW2640">
        <v>128</v>
      </c>
      <c r="BX2640" s="1" t="s">
        <v>31</v>
      </c>
      <c r="BY2640">
        <v>5770.3</v>
      </c>
      <c r="BZ2640">
        <v>738598.40000000002</v>
      </c>
      <c r="CA2640">
        <v>0.25</v>
      </c>
      <c r="CB2640">
        <v>4327.7250000000004</v>
      </c>
      <c r="CC2640">
        <v>553948.80000000005</v>
      </c>
      <c r="CD2640">
        <v>0.1</v>
      </c>
      <c r="CE2640">
        <v>55394.880000000005</v>
      </c>
      <c r="CF2640">
        <v>0.1</v>
      </c>
      <c r="CG2640">
        <v>5539.4880000000012</v>
      </c>
      <c r="CH2640">
        <v>49855.392000000007</v>
      </c>
      <c r="CI2640">
        <v>498553.92000000004</v>
      </c>
      <c r="CJ2640">
        <v>548409.31200000003</v>
      </c>
      <c r="CK2640">
        <v>4284.4477500000003</v>
      </c>
    </row>
    <row r="2641" spans="62:89" x14ac:dyDescent="0.25">
      <c r="BJ2641" s="1" t="s">
        <v>5403</v>
      </c>
      <c r="BK2641" s="1" t="s">
        <v>5404</v>
      </c>
      <c r="BL2641" s="1" t="str">
        <f>VLOOKUP(BK2641,INVENTARIOHABITTA[#All],8,FALSE)</f>
        <v xml:space="preserve">ESTANDAR A </v>
      </c>
      <c r="BO2641" s="1" t="s">
        <v>6170</v>
      </c>
      <c r="BP2641" s="1" t="s">
        <v>10169</v>
      </c>
      <c r="BQ2641" s="1" t="s">
        <v>7638</v>
      </c>
      <c r="BR2641" s="1" t="s">
        <v>9989</v>
      </c>
      <c r="BS2641" s="1" t="s">
        <v>34</v>
      </c>
      <c r="BT2641">
        <v>55</v>
      </c>
      <c r="BU2641" s="1" t="s">
        <v>7</v>
      </c>
      <c r="BV2641" s="1" t="s">
        <v>60</v>
      </c>
      <c r="BW2641">
        <v>128</v>
      </c>
      <c r="BX2641" s="1" t="s">
        <v>31</v>
      </c>
      <c r="BY2641">
        <v>5770.3</v>
      </c>
      <c r="BZ2641">
        <v>738598.40000000002</v>
      </c>
      <c r="CA2641">
        <v>0.3</v>
      </c>
      <c r="CB2641">
        <v>4039.21</v>
      </c>
      <c r="CC2641">
        <v>517018.88</v>
      </c>
      <c r="CD2641">
        <v>0.1</v>
      </c>
      <c r="CE2641">
        <v>51701.888000000006</v>
      </c>
      <c r="CF2641">
        <v>0</v>
      </c>
      <c r="CG2641">
        <v>0</v>
      </c>
      <c r="CH2641">
        <v>51701.888000000006</v>
      </c>
      <c r="CI2641">
        <v>465316.99199999997</v>
      </c>
      <c r="CJ2641">
        <v>517018.88</v>
      </c>
      <c r="CK2641">
        <v>4039.21</v>
      </c>
    </row>
    <row r="2642" spans="62:89" x14ac:dyDescent="0.25">
      <c r="BJ2642" s="1" t="s">
        <v>5405</v>
      </c>
      <c r="BK2642" s="1" t="s">
        <v>5406</v>
      </c>
      <c r="BL2642" s="1" t="str">
        <f>VLOOKUP(BK2642,INVENTARIOHABITTA[#All],8,FALSE)</f>
        <v>PREMIUM A</v>
      </c>
      <c r="BP2642" s="1" t="s">
        <v>10169</v>
      </c>
      <c r="BQ2642" s="1" t="s">
        <v>7638</v>
      </c>
      <c r="BR2642" s="1" t="s">
        <v>9989</v>
      </c>
      <c r="BS2642" s="1" t="s">
        <v>34</v>
      </c>
      <c r="BT2642">
        <v>55</v>
      </c>
      <c r="BU2642" s="1" t="s">
        <v>7</v>
      </c>
      <c r="BV2642" s="1" t="s">
        <v>60</v>
      </c>
      <c r="BW2642">
        <v>128</v>
      </c>
      <c r="BX2642" s="1" t="s">
        <v>31</v>
      </c>
      <c r="BY2642">
        <v>5770.3</v>
      </c>
      <c r="BZ2642">
        <v>738598.40000000002</v>
      </c>
      <c r="CA2642">
        <v>0.25</v>
      </c>
      <c r="CB2642">
        <v>4327.7250000000004</v>
      </c>
      <c r="CC2642">
        <v>553948.80000000005</v>
      </c>
      <c r="CD2642">
        <v>0.1</v>
      </c>
      <c r="CE2642">
        <v>55394.880000000005</v>
      </c>
      <c r="CF2642">
        <v>0</v>
      </c>
      <c r="CG2642">
        <v>0</v>
      </c>
      <c r="CH2642">
        <v>55394.880000000005</v>
      </c>
      <c r="CI2642">
        <v>498553.92000000004</v>
      </c>
      <c r="CJ2642">
        <v>553948.80000000005</v>
      </c>
      <c r="CK2642">
        <v>4327.7250000000004</v>
      </c>
    </row>
    <row r="2643" spans="62:89" x14ac:dyDescent="0.25">
      <c r="BJ2643" s="1" t="s">
        <v>5407</v>
      </c>
      <c r="BK2643" s="1" t="s">
        <v>5408</v>
      </c>
      <c r="BL2643" s="1" t="str">
        <f>VLOOKUP(BK2643,INVENTARIOHABITTA[#All],8,FALSE)</f>
        <v>PREMIUM A</v>
      </c>
      <c r="BO2643" s="1" t="s">
        <v>6172</v>
      </c>
      <c r="BP2643" s="1" t="s">
        <v>10170</v>
      </c>
      <c r="BQ2643" s="1" t="s">
        <v>7638</v>
      </c>
      <c r="BR2643" s="1" t="s">
        <v>9989</v>
      </c>
      <c r="BS2643" s="1" t="s">
        <v>34</v>
      </c>
      <c r="BT2643">
        <v>56</v>
      </c>
      <c r="BU2643" s="1" t="s">
        <v>7</v>
      </c>
      <c r="BV2643" s="1" t="s">
        <v>60</v>
      </c>
      <c r="BW2643">
        <v>128</v>
      </c>
      <c r="BX2643" s="1" t="s">
        <v>31</v>
      </c>
      <c r="BY2643">
        <v>5770.3</v>
      </c>
      <c r="BZ2643">
        <v>738598.40000000002</v>
      </c>
      <c r="CA2643">
        <v>0.27</v>
      </c>
      <c r="CB2643">
        <v>4212.3189999999995</v>
      </c>
      <c r="CC2643">
        <v>539176.83199999994</v>
      </c>
      <c r="CD2643">
        <v>0.38093582255403735</v>
      </c>
      <c r="CE2643">
        <v>205391.77</v>
      </c>
      <c r="CF2643">
        <v>0.1</v>
      </c>
      <c r="CG2643">
        <v>5391.7683200000001</v>
      </c>
      <c r="CH2643">
        <v>200000.00167999999</v>
      </c>
      <c r="CI2643">
        <v>333785.06199999992</v>
      </c>
      <c r="CJ2643">
        <v>533785.0636799999</v>
      </c>
      <c r="CK2643">
        <v>4170.1958099999993</v>
      </c>
    </row>
    <row r="2644" spans="62:89" x14ac:dyDescent="0.25">
      <c r="BJ2644" s="1" t="s">
        <v>5409</v>
      </c>
      <c r="BK2644" s="1" t="s">
        <v>5410</v>
      </c>
      <c r="BL2644" s="1" t="str">
        <f>VLOOKUP(BK2644,INVENTARIOHABITTA[#All],8,FALSE)</f>
        <v xml:space="preserve">ESTANDAR A </v>
      </c>
      <c r="BP2644" s="1" t="s">
        <v>10170</v>
      </c>
      <c r="BQ2644" s="1" t="s">
        <v>7638</v>
      </c>
      <c r="BR2644" s="1" t="s">
        <v>9989</v>
      </c>
      <c r="BS2644" s="1" t="s">
        <v>34</v>
      </c>
      <c r="BT2644">
        <v>56</v>
      </c>
      <c r="BU2644" s="1" t="s">
        <v>7</v>
      </c>
      <c r="BV2644" s="1" t="s">
        <v>60</v>
      </c>
      <c r="BW2644">
        <v>128</v>
      </c>
      <c r="BX2644" s="1" t="s">
        <v>31</v>
      </c>
      <c r="BY2644">
        <v>5770.3</v>
      </c>
      <c r="BZ2644">
        <v>738598.40000000002</v>
      </c>
      <c r="CA2644">
        <v>0.25</v>
      </c>
      <c r="CB2644">
        <v>4327.7250000000004</v>
      </c>
      <c r="CC2644">
        <v>553948.80000000005</v>
      </c>
      <c r="CD2644">
        <v>0.1</v>
      </c>
      <c r="CE2644">
        <v>55394.880000000005</v>
      </c>
      <c r="CF2644">
        <v>0</v>
      </c>
      <c r="CG2644">
        <v>0</v>
      </c>
      <c r="CH2644">
        <v>55394.880000000005</v>
      </c>
      <c r="CI2644">
        <v>498553.92000000004</v>
      </c>
      <c r="CJ2644">
        <v>553948.80000000005</v>
      </c>
      <c r="CK2644">
        <v>4327.7250000000004</v>
      </c>
    </row>
    <row r="2645" spans="62:89" x14ac:dyDescent="0.25">
      <c r="BJ2645" s="1" t="s">
        <v>5411</v>
      </c>
      <c r="BK2645" s="1" t="s">
        <v>5412</v>
      </c>
      <c r="BL2645" s="1" t="str">
        <f>VLOOKUP(BK2645,INVENTARIOHABITTA[#All],8,FALSE)</f>
        <v xml:space="preserve">ESTANDAR A </v>
      </c>
      <c r="BO2645" s="1" t="s">
        <v>6174</v>
      </c>
      <c r="BP2645" s="1" t="s">
        <v>10171</v>
      </c>
      <c r="BQ2645" s="1" t="s">
        <v>7638</v>
      </c>
      <c r="BR2645" s="1" t="s">
        <v>9989</v>
      </c>
      <c r="BS2645" s="1" t="s">
        <v>34</v>
      </c>
      <c r="BT2645">
        <v>57</v>
      </c>
      <c r="BU2645" s="1" t="s">
        <v>7</v>
      </c>
      <c r="BV2645" s="1" t="s">
        <v>60</v>
      </c>
      <c r="BW2645">
        <v>142.86000000000001</v>
      </c>
      <c r="BX2645" s="1" t="s">
        <v>31</v>
      </c>
      <c r="BY2645">
        <v>5770.3</v>
      </c>
      <c r="BZ2645">
        <v>824345.05800000008</v>
      </c>
      <c r="CA2645">
        <v>0.27</v>
      </c>
      <c r="CB2645">
        <v>4212.3189999999995</v>
      </c>
      <c r="CC2645">
        <v>601771.89234000002</v>
      </c>
      <c r="CD2645">
        <v>0.34167052768199418</v>
      </c>
      <c r="CE2645">
        <v>206017.72</v>
      </c>
      <c r="CF2645">
        <v>0.1</v>
      </c>
      <c r="CG2645">
        <v>6017.7189234000007</v>
      </c>
      <c r="CH2645">
        <v>200000.00107659999</v>
      </c>
      <c r="CI2645">
        <v>395754.17234000005</v>
      </c>
      <c r="CJ2645">
        <v>595754.1734166001</v>
      </c>
      <c r="CK2645">
        <v>4170.1958100000002</v>
      </c>
    </row>
    <row r="2646" spans="62:89" x14ac:dyDescent="0.25">
      <c r="BJ2646" s="1" t="s">
        <v>5413</v>
      </c>
      <c r="BK2646" s="1" t="s">
        <v>5414</v>
      </c>
      <c r="BL2646" s="1" t="str">
        <f>VLOOKUP(BK2646,INVENTARIOHABITTA[#All],8,FALSE)</f>
        <v xml:space="preserve">ESTANDAR A </v>
      </c>
      <c r="BP2646" s="1" t="s">
        <v>10171</v>
      </c>
      <c r="BQ2646" s="1" t="s">
        <v>7638</v>
      </c>
      <c r="BR2646" s="1" t="s">
        <v>9989</v>
      </c>
      <c r="BS2646" s="1" t="s">
        <v>34</v>
      </c>
      <c r="BT2646">
        <v>57</v>
      </c>
      <c r="BU2646" s="1" t="s">
        <v>7</v>
      </c>
      <c r="BV2646" s="1" t="s">
        <v>60</v>
      </c>
      <c r="BW2646">
        <v>142.86000000000001</v>
      </c>
      <c r="BX2646" s="1" t="s">
        <v>31</v>
      </c>
      <c r="BY2646">
        <v>5770.3</v>
      </c>
      <c r="BZ2646">
        <v>824345.05800000008</v>
      </c>
      <c r="CA2646">
        <v>0.3</v>
      </c>
      <c r="CB2646">
        <v>4039.21</v>
      </c>
      <c r="CC2646">
        <v>577041.54060000007</v>
      </c>
      <c r="CD2646">
        <v>0.1</v>
      </c>
      <c r="CE2646">
        <v>57704.154060000008</v>
      </c>
      <c r="CF2646">
        <v>0.1</v>
      </c>
      <c r="CG2646">
        <v>5770.415406000001</v>
      </c>
      <c r="CH2646">
        <v>51933.738654000008</v>
      </c>
      <c r="CI2646">
        <v>519337.38654000004</v>
      </c>
      <c r="CJ2646">
        <v>571271.12519400008</v>
      </c>
      <c r="CK2646">
        <v>3998.8179</v>
      </c>
    </row>
    <row r="2647" spans="62:89" x14ac:dyDescent="0.25">
      <c r="BJ2647" s="1" t="s">
        <v>5415</v>
      </c>
      <c r="BK2647" s="1" t="s">
        <v>5416</v>
      </c>
      <c r="BL2647" s="1" t="str">
        <f>VLOOKUP(BK2647,INVENTARIOHABITTA[#All],8,FALSE)</f>
        <v xml:space="preserve">ESTANDAR A </v>
      </c>
      <c r="BO2647" s="1" t="s">
        <v>6176</v>
      </c>
      <c r="BP2647" s="1" t="s">
        <v>10172</v>
      </c>
      <c r="BQ2647" s="1" t="s">
        <v>7638</v>
      </c>
      <c r="BR2647" s="1" t="s">
        <v>9989</v>
      </c>
      <c r="BS2647" s="1" t="s">
        <v>34</v>
      </c>
      <c r="BT2647">
        <v>58</v>
      </c>
      <c r="BU2647" s="1" t="s">
        <v>7</v>
      </c>
      <c r="BV2647" s="1" t="s">
        <v>60</v>
      </c>
      <c r="BW2647">
        <v>155.76</v>
      </c>
      <c r="BX2647" s="1" t="s">
        <v>31</v>
      </c>
      <c r="BY2647">
        <v>5770.3</v>
      </c>
      <c r="BZ2647">
        <v>898781.92799999996</v>
      </c>
      <c r="CA2647">
        <v>0.25</v>
      </c>
      <c r="CB2647">
        <v>4327.7250000000004</v>
      </c>
      <c r="CC2647">
        <v>674086.446</v>
      </c>
      <c r="CD2647">
        <v>0.1</v>
      </c>
      <c r="CE2647">
        <v>67408.6446</v>
      </c>
      <c r="CF2647">
        <v>0</v>
      </c>
      <c r="CG2647">
        <v>0</v>
      </c>
      <c r="CH2647">
        <v>67408.6446</v>
      </c>
      <c r="CI2647">
        <v>606677.8014</v>
      </c>
      <c r="CJ2647">
        <v>674086.446</v>
      </c>
      <c r="CK2647">
        <v>4327.7250000000004</v>
      </c>
    </row>
    <row r="2648" spans="62:89" x14ac:dyDescent="0.25">
      <c r="BJ2648" s="1" t="s">
        <v>5417</v>
      </c>
      <c r="BK2648" s="1" t="s">
        <v>5418</v>
      </c>
      <c r="BL2648" s="1" t="str">
        <f>VLOOKUP(BK2648,INVENTARIOHABITTA[#All],8,FALSE)</f>
        <v xml:space="preserve">ESTANDAR A </v>
      </c>
      <c r="BP2648" s="1" t="s">
        <v>10172</v>
      </c>
      <c r="BQ2648" s="1" t="s">
        <v>7638</v>
      </c>
      <c r="BR2648" s="1" t="s">
        <v>9989</v>
      </c>
      <c r="BS2648" s="1" t="s">
        <v>34</v>
      </c>
      <c r="BT2648">
        <v>58</v>
      </c>
      <c r="BU2648" s="1" t="s">
        <v>7</v>
      </c>
      <c r="BV2648" s="1" t="s">
        <v>60</v>
      </c>
      <c r="BW2648">
        <v>155.76</v>
      </c>
      <c r="BX2648" s="1" t="s">
        <v>31</v>
      </c>
      <c r="BY2648">
        <v>5770.3</v>
      </c>
      <c r="BZ2648">
        <v>898781.92799999996</v>
      </c>
      <c r="CA2648">
        <v>0.3</v>
      </c>
      <c r="CB2648">
        <v>4039.21</v>
      </c>
      <c r="CC2648">
        <v>629147.34959999996</v>
      </c>
      <c r="CD2648">
        <v>0.1</v>
      </c>
      <c r="CE2648">
        <v>62914.734960000002</v>
      </c>
      <c r="CF2648">
        <v>0.1</v>
      </c>
      <c r="CG2648">
        <v>6291.4734960000005</v>
      </c>
      <c r="CH2648">
        <v>56623.261464000003</v>
      </c>
      <c r="CI2648">
        <v>566232.61463999993</v>
      </c>
      <c r="CJ2648">
        <v>622855.87610399991</v>
      </c>
      <c r="CK2648">
        <v>3998.8178999999996</v>
      </c>
    </row>
    <row r="2649" spans="62:89" x14ac:dyDescent="0.25">
      <c r="BJ2649" s="1" t="s">
        <v>5419</v>
      </c>
      <c r="BK2649" s="1" t="s">
        <v>5420</v>
      </c>
      <c r="BL2649" s="1" t="str">
        <f>VLOOKUP(BK2649,INVENTARIOHABITTA[#All],8,FALSE)</f>
        <v>PREMIUM A</v>
      </c>
      <c r="BO2649" s="1" t="s">
        <v>6178</v>
      </c>
      <c r="BP2649" s="1" t="s">
        <v>10173</v>
      </c>
      <c r="BQ2649" s="1" t="s">
        <v>7638</v>
      </c>
      <c r="BR2649" s="1" t="s">
        <v>9989</v>
      </c>
      <c r="BS2649" s="1" t="s">
        <v>34</v>
      </c>
      <c r="BT2649">
        <v>59</v>
      </c>
      <c r="BU2649" s="1" t="s">
        <v>7</v>
      </c>
      <c r="BV2649" s="1" t="s">
        <v>60</v>
      </c>
      <c r="BW2649">
        <v>155.76</v>
      </c>
      <c r="BX2649" s="1" t="s">
        <v>31</v>
      </c>
      <c r="BY2649">
        <v>5770.3</v>
      </c>
      <c r="BZ2649">
        <v>898781.92799999996</v>
      </c>
      <c r="CA2649">
        <v>0.3</v>
      </c>
      <c r="CB2649">
        <v>4039.21</v>
      </c>
      <c r="CC2649">
        <v>629147.34959999996</v>
      </c>
      <c r="CD2649">
        <v>0.1</v>
      </c>
      <c r="CE2649">
        <v>62914.734960000002</v>
      </c>
      <c r="CF2649">
        <v>0.1</v>
      </c>
      <c r="CG2649">
        <v>6291.4734960000005</v>
      </c>
      <c r="CH2649">
        <v>56623.261464000003</v>
      </c>
      <c r="CI2649">
        <v>566232.61463999993</v>
      </c>
      <c r="CJ2649">
        <v>622855.87610399991</v>
      </c>
      <c r="CK2649">
        <v>3998.8178999999996</v>
      </c>
    </row>
    <row r="2650" spans="62:89" x14ac:dyDescent="0.25">
      <c r="BJ2650" s="1" t="s">
        <v>5421</v>
      </c>
      <c r="BK2650" s="1" t="s">
        <v>5422</v>
      </c>
      <c r="BL2650" s="1" t="str">
        <f>VLOOKUP(BK2650,INVENTARIOHABITTA[#All],8,FALSE)</f>
        <v>PREMIUM A</v>
      </c>
      <c r="BO2650" s="1" t="s">
        <v>6180</v>
      </c>
      <c r="BP2650" s="1" t="s">
        <v>10174</v>
      </c>
      <c r="BQ2650" s="1" t="s">
        <v>7638</v>
      </c>
      <c r="BR2650" s="1" t="s">
        <v>9989</v>
      </c>
      <c r="BS2650" s="1" t="s">
        <v>34</v>
      </c>
      <c r="BT2650">
        <v>60</v>
      </c>
      <c r="BU2650" s="1" t="s">
        <v>7</v>
      </c>
      <c r="BV2650" s="1" t="s">
        <v>60</v>
      </c>
      <c r="BW2650">
        <v>155.76</v>
      </c>
      <c r="BX2650" s="1" t="s">
        <v>31</v>
      </c>
      <c r="BY2650">
        <v>5770.3</v>
      </c>
      <c r="BZ2650">
        <v>898781.92799999996</v>
      </c>
      <c r="CA2650">
        <v>0.3</v>
      </c>
      <c r="CB2650">
        <v>4039.21</v>
      </c>
      <c r="CC2650">
        <v>629147.34959999996</v>
      </c>
      <c r="CD2650">
        <v>0.1</v>
      </c>
      <c r="CE2650">
        <v>62914.734960000002</v>
      </c>
      <c r="CF2650">
        <v>0.1</v>
      </c>
      <c r="CG2650">
        <v>6291.4734960000005</v>
      </c>
      <c r="CH2650">
        <v>56623.261464000003</v>
      </c>
      <c r="CI2650">
        <v>566232.61463999993</v>
      </c>
      <c r="CJ2650">
        <v>622855.87610399991</v>
      </c>
      <c r="CK2650">
        <v>3998.8178999999996</v>
      </c>
    </row>
    <row r="2651" spans="62:89" x14ac:dyDescent="0.25">
      <c r="BJ2651" s="1" t="s">
        <v>5423</v>
      </c>
      <c r="BK2651" s="1" t="s">
        <v>5424</v>
      </c>
      <c r="BL2651" s="1" t="str">
        <f>VLOOKUP(BK2651,INVENTARIOHABITTA[#All],8,FALSE)</f>
        <v xml:space="preserve">ESTANDAR A </v>
      </c>
      <c r="BO2651" s="1" t="s">
        <v>6182</v>
      </c>
      <c r="BP2651" s="1" t="s">
        <v>10175</v>
      </c>
      <c r="BQ2651" s="1" t="s">
        <v>7638</v>
      </c>
      <c r="BR2651" s="1" t="s">
        <v>9989</v>
      </c>
      <c r="BS2651" s="1" t="s">
        <v>34</v>
      </c>
      <c r="BT2651">
        <v>61</v>
      </c>
      <c r="BU2651" s="1" t="s">
        <v>7</v>
      </c>
      <c r="BV2651" s="1" t="s">
        <v>146</v>
      </c>
      <c r="BW2651">
        <v>155.77000000000001</v>
      </c>
      <c r="BX2651" s="1" t="s">
        <v>31</v>
      </c>
      <c r="BY2651">
        <v>6200</v>
      </c>
      <c r="BZ2651">
        <v>965774.00000000012</v>
      </c>
      <c r="CA2651">
        <v>0.25</v>
      </c>
      <c r="CB2651">
        <v>4650</v>
      </c>
      <c r="CC2651">
        <v>724330.5</v>
      </c>
      <c r="CD2651">
        <v>0.1</v>
      </c>
      <c r="CE2651">
        <v>72433.05</v>
      </c>
      <c r="CF2651">
        <v>0.1</v>
      </c>
      <c r="CG2651">
        <v>7243.3050000000003</v>
      </c>
      <c r="CH2651">
        <v>65189.745000000003</v>
      </c>
      <c r="CI2651">
        <v>651897.44999999995</v>
      </c>
      <c r="CJ2651">
        <v>717087.19499999995</v>
      </c>
      <c r="CK2651">
        <v>4603.4999999999991</v>
      </c>
    </row>
    <row r="2652" spans="62:89" x14ac:dyDescent="0.25">
      <c r="BJ2652" s="1" t="s">
        <v>5425</v>
      </c>
      <c r="BK2652" s="1" t="s">
        <v>5426</v>
      </c>
      <c r="BL2652" s="1" t="str">
        <f>VLOOKUP(BK2652,INVENTARIOHABITTA[#All],8,FALSE)</f>
        <v xml:space="preserve">ESTANDAR A </v>
      </c>
      <c r="BO2652" s="1" t="s">
        <v>6184</v>
      </c>
      <c r="BP2652" s="1" t="s">
        <v>10176</v>
      </c>
      <c r="BQ2652" s="1" t="s">
        <v>7638</v>
      </c>
      <c r="BR2652" s="1" t="s">
        <v>9989</v>
      </c>
      <c r="BS2652" s="1" t="s">
        <v>34</v>
      </c>
      <c r="BT2652">
        <v>62</v>
      </c>
      <c r="BU2652" s="1" t="s">
        <v>7</v>
      </c>
      <c r="BV2652" s="1" t="s">
        <v>146</v>
      </c>
      <c r="BW2652">
        <v>144</v>
      </c>
      <c r="BX2652" s="1" t="s">
        <v>31</v>
      </c>
      <c r="BY2652">
        <v>6200</v>
      </c>
      <c r="BZ2652">
        <v>892800</v>
      </c>
      <c r="CA2652">
        <v>0.27</v>
      </c>
      <c r="CB2652">
        <v>4526</v>
      </c>
      <c r="CC2652">
        <v>651744</v>
      </c>
      <c r="CD2652">
        <v>0.1</v>
      </c>
      <c r="CE2652">
        <v>65174.400000000001</v>
      </c>
      <c r="CF2652">
        <v>0</v>
      </c>
      <c r="CG2652">
        <v>0</v>
      </c>
      <c r="CH2652">
        <v>65174.400000000001</v>
      </c>
      <c r="CI2652">
        <v>586569.6</v>
      </c>
      <c r="CJ2652">
        <v>651744</v>
      </c>
      <c r="CK2652">
        <v>4526</v>
      </c>
    </row>
    <row r="2653" spans="62:89" x14ac:dyDescent="0.25">
      <c r="BJ2653" s="1" t="s">
        <v>5427</v>
      </c>
      <c r="BK2653" s="1" t="s">
        <v>5428</v>
      </c>
      <c r="BL2653" s="1" t="str">
        <f>VLOOKUP(BK2653,INVENTARIOHABITTA[#All],8,FALSE)</f>
        <v xml:space="preserve">ESTANDAR A </v>
      </c>
      <c r="BO2653" s="1" t="s">
        <v>6186</v>
      </c>
      <c r="BP2653" s="1" t="s">
        <v>10177</v>
      </c>
      <c r="BQ2653" s="1" t="s">
        <v>7638</v>
      </c>
      <c r="BR2653" s="1" t="s">
        <v>9989</v>
      </c>
      <c r="BS2653" s="1" t="s">
        <v>34</v>
      </c>
      <c r="BT2653">
        <v>63</v>
      </c>
      <c r="BU2653" s="1" t="s">
        <v>7</v>
      </c>
      <c r="BV2653" s="1" t="s">
        <v>60</v>
      </c>
      <c r="BW2653">
        <v>144</v>
      </c>
      <c r="BX2653" s="1" t="s">
        <v>31</v>
      </c>
      <c r="BY2653">
        <v>5770.3</v>
      </c>
      <c r="BZ2653">
        <v>830923.20000000007</v>
      </c>
      <c r="CA2653">
        <v>0.33</v>
      </c>
      <c r="CB2653">
        <v>3866.1010000000001</v>
      </c>
      <c r="CC2653">
        <v>556718.54399999999</v>
      </c>
      <c r="CD2653">
        <v>0</v>
      </c>
      <c r="CE2653">
        <v>0</v>
      </c>
      <c r="CF2653">
        <v>0.1</v>
      </c>
      <c r="CG2653">
        <v>0</v>
      </c>
      <c r="CH2653">
        <v>0</v>
      </c>
      <c r="CI2653">
        <v>556718.54399999999</v>
      </c>
      <c r="CJ2653">
        <v>556718.54399999999</v>
      </c>
      <c r="CK2653">
        <v>3866.1010000000001</v>
      </c>
    </row>
    <row r="2654" spans="62:89" x14ac:dyDescent="0.25">
      <c r="BJ2654" s="1" t="s">
        <v>5429</v>
      </c>
      <c r="BK2654" s="1" t="s">
        <v>5430</v>
      </c>
      <c r="BL2654" s="1" t="str">
        <f>VLOOKUP(BK2654,INVENTARIOHABITTA[#All],8,FALSE)</f>
        <v xml:space="preserve">ESTANDAR A </v>
      </c>
      <c r="BP2654" s="1" t="s">
        <v>10177</v>
      </c>
      <c r="BQ2654" s="1" t="s">
        <v>7638</v>
      </c>
      <c r="BR2654" s="1" t="s">
        <v>9989</v>
      </c>
      <c r="BS2654" s="1" t="s">
        <v>34</v>
      </c>
      <c r="BT2654">
        <v>63</v>
      </c>
      <c r="BU2654" s="1" t="s">
        <v>7</v>
      </c>
      <c r="BV2654" s="1" t="s">
        <v>60</v>
      </c>
      <c r="BW2654">
        <v>144</v>
      </c>
      <c r="BX2654" s="1" t="s">
        <v>31</v>
      </c>
      <c r="BY2654">
        <v>5770.3</v>
      </c>
      <c r="BZ2654">
        <v>830923.20000000007</v>
      </c>
      <c r="CA2654">
        <v>0.27</v>
      </c>
      <c r="CB2654">
        <v>4212.3189999999995</v>
      </c>
      <c r="CC2654">
        <v>606573.93599999999</v>
      </c>
      <c r="CD2654">
        <v>0.1</v>
      </c>
      <c r="CE2654">
        <v>60657.393600000003</v>
      </c>
      <c r="CF2654">
        <v>0.1</v>
      </c>
      <c r="CG2654">
        <v>6065.7393600000005</v>
      </c>
      <c r="CH2654">
        <v>54591.654240000003</v>
      </c>
      <c r="CI2654">
        <v>545916.54240000003</v>
      </c>
      <c r="CJ2654">
        <v>600508.19663999998</v>
      </c>
      <c r="CK2654">
        <v>4170.1958100000002</v>
      </c>
    </row>
    <row r="2655" spans="62:89" x14ac:dyDescent="0.25">
      <c r="BJ2655" s="1" t="s">
        <v>5431</v>
      </c>
      <c r="BK2655" s="1" t="s">
        <v>5432</v>
      </c>
      <c r="BL2655" s="1" t="str">
        <f>VLOOKUP(BK2655,INVENTARIOHABITTA[#All],8,FALSE)</f>
        <v xml:space="preserve">ESTANDAR A </v>
      </c>
      <c r="BP2655" s="1" t="s">
        <v>10177</v>
      </c>
      <c r="BQ2655" s="1" t="s">
        <v>7638</v>
      </c>
      <c r="BR2655" s="1" t="s">
        <v>9989</v>
      </c>
      <c r="BS2655" s="1" t="s">
        <v>34</v>
      </c>
      <c r="BT2655">
        <v>63</v>
      </c>
      <c r="BU2655" s="1" t="s">
        <v>7</v>
      </c>
      <c r="BV2655" s="1" t="s">
        <v>60</v>
      </c>
      <c r="BW2655">
        <v>144</v>
      </c>
      <c r="BX2655" s="1" t="s">
        <v>31</v>
      </c>
      <c r="BY2655">
        <v>5770.3</v>
      </c>
      <c r="BZ2655">
        <v>830923.20000000007</v>
      </c>
      <c r="CA2655">
        <v>0.3</v>
      </c>
      <c r="CB2655">
        <v>4039.21</v>
      </c>
      <c r="CC2655">
        <v>581646.24</v>
      </c>
      <c r="CD2655">
        <v>0.1</v>
      </c>
      <c r="CE2655">
        <v>58164.624000000003</v>
      </c>
      <c r="CF2655">
        <v>0</v>
      </c>
      <c r="CG2655">
        <v>0</v>
      </c>
      <c r="CH2655">
        <v>58164.624000000003</v>
      </c>
      <c r="CI2655">
        <v>523481.61599999998</v>
      </c>
      <c r="CJ2655">
        <v>581646.24</v>
      </c>
      <c r="CK2655">
        <v>4039.21</v>
      </c>
    </row>
    <row r="2656" spans="62:89" x14ac:dyDescent="0.25">
      <c r="BJ2656" s="1" t="s">
        <v>5433</v>
      </c>
      <c r="BK2656" s="1" t="s">
        <v>5434</v>
      </c>
      <c r="BL2656" s="1" t="str">
        <f>VLOOKUP(BK2656,INVENTARIOHABITTA[#All],8,FALSE)</f>
        <v>PREMIUM A</v>
      </c>
      <c r="BP2656" s="1" t="s">
        <v>10177</v>
      </c>
      <c r="BQ2656" s="1" t="s">
        <v>7638</v>
      </c>
      <c r="BR2656" s="1" t="s">
        <v>9989</v>
      </c>
      <c r="BS2656" s="1" t="s">
        <v>34</v>
      </c>
      <c r="BT2656">
        <v>63</v>
      </c>
      <c r="BU2656" s="1" t="s">
        <v>7</v>
      </c>
      <c r="BV2656" s="1" t="s">
        <v>60</v>
      </c>
      <c r="BW2656">
        <v>144</v>
      </c>
      <c r="BX2656" s="1" t="s">
        <v>31</v>
      </c>
      <c r="BY2656">
        <v>5770.3</v>
      </c>
      <c r="BZ2656">
        <v>830923.20000000007</v>
      </c>
      <c r="CA2656">
        <v>0.3</v>
      </c>
      <c r="CB2656">
        <v>4039.21</v>
      </c>
      <c r="CC2656">
        <v>581646.24</v>
      </c>
      <c r="CD2656">
        <v>0.1</v>
      </c>
      <c r="CE2656">
        <v>58164.624000000003</v>
      </c>
      <c r="CF2656">
        <v>0</v>
      </c>
      <c r="CG2656">
        <v>0</v>
      </c>
      <c r="CH2656">
        <v>58164.624000000003</v>
      </c>
      <c r="CI2656">
        <v>523481.61599999998</v>
      </c>
      <c r="CJ2656">
        <v>581646.24</v>
      </c>
      <c r="CK2656">
        <v>4039.21</v>
      </c>
    </row>
    <row r="2657" spans="62:89" x14ac:dyDescent="0.25">
      <c r="BJ2657" s="1" t="s">
        <v>5435</v>
      </c>
      <c r="BK2657" s="1" t="s">
        <v>5436</v>
      </c>
      <c r="BL2657" s="1" t="str">
        <f>VLOOKUP(BK2657,INVENTARIOHABITTA[#All],8,FALSE)</f>
        <v>PREMIUM A</v>
      </c>
      <c r="BO2657" s="1" t="s">
        <v>6188</v>
      </c>
      <c r="BP2657" s="1" t="s">
        <v>10178</v>
      </c>
      <c r="BQ2657" s="1" t="s">
        <v>7638</v>
      </c>
      <c r="BR2657" s="1" t="s">
        <v>9989</v>
      </c>
      <c r="BS2657" s="1" t="s">
        <v>34</v>
      </c>
      <c r="BT2657">
        <v>64</v>
      </c>
      <c r="BU2657" s="1" t="s">
        <v>7</v>
      </c>
      <c r="BV2657" s="1" t="s">
        <v>60</v>
      </c>
      <c r="BW2657">
        <v>144</v>
      </c>
      <c r="BX2657" s="1" t="s">
        <v>31</v>
      </c>
      <c r="BY2657">
        <v>5770.3</v>
      </c>
      <c r="BZ2657">
        <v>830923.20000000007</v>
      </c>
      <c r="CA2657">
        <v>0.3</v>
      </c>
      <c r="CB2657">
        <v>4039.21</v>
      </c>
      <c r="CC2657">
        <v>581646.24</v>
      </c>
      <c r="CD2657">
        <v>0.1</v>
      </c>
      <c r="CE2657">
        <v>58164.624000000003</v>
      </c>
      <c r="CF2657">
        <v>0.1</v>
      </c>
      <c r="CG2657">
        <v>5816.4624000000003</v>
      </c>
      <c r="CH2657">
        <v>52348.161600000007</v>
      </c>
      <c r="CI2657">
        <v>523481.61599999998</v>
      </c>
      <c r="CJ2657">
        <v>575829.77760000003</v>
      </c>
      <c r="CK2657">
        <v>3998.8179</v>
      </c>
    </row>
    <row r="2658" spans="62:89" x14ac:dyDescent="0.25">
      <c r="BJ2658" s="1" t="s">
        <v>5437</v>
      </c>
      <c r="BK2658" s="1" t="s">
        <v>5438</v>
      </c>
      <c r="BL2658" s="1" t="str">
        <f>VLOOKUP(BK2658,INVENTARIOHABITTA[#All],8,FALSE)</f>
        <v xml:space="preserve">ESTANDAR A </v>
      </c>
      <c r="BO2658" s="1" t="s">
        <v>6190</v>
      </c>
      <c r="BP2658" s="1" t="s">
        <v>10179</v>
      </c>
      <c r="BQ2658" s="1" t="s">
        <v>7638</v>
      </c>
      <c r="BR2658" s="1" t="s">
        <v>9989</v>
      </c>
      <c r="BS2658" s="1" t="s">
        <v>34</v>
      </c>
      <c r="BT2658">
        <v>65</v>
      </c>
      <c r="BU2658" s="1" t="s">
        <v>7</v>
      </c>
      <c r="BV2658" s="1" t="s">
        <v>60</v>
      </c>
      <c r="BW2658">
        <v>144</v>
      </c>
      <c r="BX2658" s="1" t="s">
        <v>31</v>
      </c>
      <c r="BY2658">
        <v>5770.3</v>
      </c>
      <c r="BZ2658">
        <v>830923.20000000007</v>
      </c>
      <c r="CA2658">
        <v>0.3</v>
      </c>
      <c r="CB2658">
        <v>4039.21</v>
      </c>
      <c r="CC2658">
        <v>581646.24</v>
      </c>
      <c r="CD2658">
        <v>0.1</v>
      </c>
      <c r="CE2658">
        <v>58164.624000000003</v>
      </c>
      <c r="CF2658">
        <v>0.1</v>
      </c>
      <c r="CG2658">
        <v>5816.4624000000003</v>
      </c>
      <c r="CH2658">
        <v>52348.161600000007</v>
      </c>
      <c r="CI2658">
        <v>523481.61599999998</v>
      </c>
      <c r="CJ2658">
        <v>575829.77760000003</v>
      </c>
      <c r="CK2658">
        <v>3998.8179</v>
      </c>
    </row>
    <row r="2659" spans="62:89" x14ac:dyDescent="0.25">
      <c r="BJ2659" s="1" t="s">
        <v>5439</v>
      </c>
      <c r="BK2659" s="1" t="s">
        <v>5440</v>
      </c>
      <c r="BL2659" s="1" t="str">
        <f>VLOOKUP(BK2659,INVENTARIOHABITTA[#All],8,FALSE)</f>
        <v xml:space="preserve">ESTANDAR A </v>
      </c>
      <c r="BO2659" s="1" t="s">
        <v>6192</v>
      </c>
      <c r="BP2659" s="1" t="s">
        <v>10180</v>
      </c>
      <c r="BQ2659" s="1" t="s">
        <v>7638</v>
      </c>
      <c r="BR2659" s="1" t="s">
        <v>9989</v>
      </c>
      <c r="BS2659" s="1" t="s">
        <v>34</v>
      </c>
      <c r="BT2659">
        <v>66</v>
      </c>
      <c r="BU2659" s="1" t="s">
        <v>7</v>
      </c>
      <c r="BV2659" s="1" t="s">
        <v>60</v>
      </c>
      <c r="BW2659">
        <v>128</v>
      </c>
      <c r="BX2659" s="1" t="s">
        <v>31</v>
      </c>
      <c r="BY2659">
        <v>5770.3</v>
      </c>
      <c r="BZ2659">
        <v>738598.40000000002</v>
      </c>
      <c r="CA2659">
        <v>0.25</v>
      </c>
      <c r="CB2659">
        <v>4327.7250000000004</v>
      </c>
      <c r="CC2659">
        <v>553948.80000000005</v>
      </c>
      <c r="CD2659">
        <v>0.1</v>
      </c>
      <c r="CE2659">
        <v>55394.880000000005</v>
      </c>
      <c r="CF2659">
        <v>0.1</v>
      </c>
      <c r="CG2659">
        <v>5539.4880000000012</v>
      </c>
      <c r="CH2659">
        <v>49855.392000000007</v>
      </c>
      <c r="CI2659">
        <v>498553.92000000004</v>
      </c>
      <c r="CJ2659">
        <v>548409.31200000003</v>
      </c>
      <c r="CK2659">
        <v>4284.4477500000003</v>
      </c>
    </row>
    <row r="2660" spans="62:89" x14ac:dyDescent="0.25">
      <c r="BJ2660" s="1" t="s">
        <v>5441</v>
      </c>
      <c r="BK2660" s="1" t="s">
        <v>5442</v>
      </c>
      <c r="BL2660" s="1" t="str">
        <f>VLOOKUP(BK2660,INVENTARIOHABITTA[#All],8,FALSE)</f>
        <v xml:space="preserve">ESTANDAR A </v>
      </c>
      <c r="BO2660" s="1" t="s">
        <v>6194</v>
      </c>
      <c r="BP2660" s="1" t="s">
        <v>10181</v>
      </c>
      <c r="BQ2660" s="1" t="s">
        <v>7638</v>
      </c>
      <c r="BR2660" s="1" t="s">
        <v>9989</v>
      </c>
      <c r="BS2660" s="1" t="s">
        <v>34</v>
      </c>
      <c r="BT2660">
        <v>67</v>
      </c>
      <c r="BU2660" s="1" t="s">
        <v>7</v>
      </c>
      <c r="BV2660" s="1" t="s">
        <v>60</v>
      </c>
      <c r="BW2660">
        <v>128</v>
      </c>
      <c r="BX2660" s="1" t="s">
        <v>31</v>
      </c>
      <c r="BY2660">
        <v>5770.3</v>
      </c>
      <c r="BZ2660">
        <v>738598.40000000002</v>
      </c>
      <c r="CA2660">
        <v>0.27</v>
      </c>
      <c r="CB2660">
        <v>4212.3189999999995</v>
      </c>
      <c r="CC2660">
        <v>539176.83199999994</v>
      </c>
      <c r="CD2660">
        <v>0.19546791283494913</v>
      </c>
      <c r="CE2660">
        <v>105391.77</v>
      </c>
      <c r="CF2660">
        <v>0.1</v>
      </c>
      <c r="CG2660">
        <v>5391.7683200000001</v>
      </c>
      <c r="CH2660">
        <v>100000.00168</v>
      </c>
      <c r="CI2660">
        <v>433785.06199999992</v>
      </c>
      <c r="CJ2660">
        <v>533785.0636799999</v>
      </c>
      <c r="CK2660">
        <v>4170.1958099999993</v>
      </c>
    </row>
    <row r="2661" spans="62:89" x14ac:dyDescent="0.25">
      <c r="BJ2661" s="1" t="s">
        <v>5443</v>
      </c>
      <c r="BK2661" s="1" t="s">
        <v>5444</v>
      </c>
      <c r="BL2661" s="1" t="str">
        <f>VLOOKUP(BK2661,INVENTARIOHABITTA[#All],8,FALSE)</f>
        <v xml:space="preserve">ESTANDAR A </v>
      </c>
      <c r="BP2661" s="1" t="s">
        <v>10181</v>
      </c>
      <c r="BQ2661" s="1" t="s">
        <v>7638</v>
      </c>
      <c r="BR2661" s="1" t="s">
        <v>9989</v>
      </c>
      <c r="BS2661" s="1" t="s">
        <v>34</v>
      </c>
      <c r="BT2661">
        <v>67</v>
      </c>
      <c r="BU2661" s="1" t="s">
        <v>7</v>
      </c>
      <c r="BV2661" s="1" t="s">
        <v>60</v>
      </c>
      <c r="BW2661">
        <v>128</v>
      </c>
      <c r="BX2661" s="1" t="s">
        <v>31</v>
      </c>
      <c r="BY2661">
        <v>5770.3</v>
      </c>
      <c r="BZ2661">
        <v>738598.40000000002</v>
      </c>
      <c r="CA2661">
        <v>0.3</v>
      </c>
      <c r="CB2661">
        <v>4039.21</v>
      </c>
      <c r="CC2661">
        <v>517018.88</v>
      </c>
      <c r="CD2661">
        <v>0.1</v>
      </c>
      <c r="CE2661">
        <v>51701.888000000006</v>
      </c>
      <c r="CF2661">
        <v>0</v>
      </c>
      <c r="CG2661">
        <v>0</v>
      </c>
      <c r="CH2661">
        <v>51701.888000000006</v>
      </c>
      <c r="CI2661">
        <v>465316.99199999997</v>
      </c>
      <c r="CJ2661">
        <v>517018.88</v>
      </c>
      <c r="CK2661">
        <v>4039.21</v>
      </c>
    </row>
    <row r="2662" spans="62:89" x14ac:dyDescent="0.25">
      <c r="BJ2662" s="1" t="s">
        <v>5445</v>
      </c>
      <c r="BK2662" s="1" t="s">
        <v>5446</v>
      </c>
      <c r="BL2662" s="1" t="str">
        <f>VLOOKUP(BK2662,INVENTARIOHABITTA[#All],8,FALSE)</f>
        <v xml:space="preserve">ESTANDAR A </v>
      </c>
      <c r="BP2662" s="1" t="s">
        <v>10181</v>
      </c>
      <c r="BQ2662" s="1" t="s">
        <v>7638</v>
      </c>
      <c r="BR2662" s="1" t="s">
        <v>9989</v>
      </c>
      <c r="BS2662" s="1" t="s">
        <v>34</v>
      </c>
      <c r="BT2662">
        <v>67</v>
      </c>
      <c r="BU2662" s="1" t="s">
        <v>7</v>
      </c>
      <c r="BV2662" s="1" t="s">
        <v>60</v>
      </c>
      <c r="BW2662">
        <v>128</v>
      </c>
      <c r="BX2662" s="1" t="s">
        <v>31</v>
      </c>
      <c r="BY2662">
        <v>5770.3</v>
      </c>
      <c r="BZ2662">
        <v>738598.40000000002</v>
      </c>
      <c r="CA2662">
        <v>0.27</v>
      </c>
      <c r="CB2662">
        <v>4212.3189999999995</v>
      </c>
      <c r="CC2662">
        <v>539176.83199999994</v>
      </c>
      <c r="CD2662">
        <v>0.1</v>
      </c>
      <c r="CE2662">
        <v>53917.683199999999</v>
      </c>
      <c r="CF2662">
        <v>0.1</v>
      </c>
      <c r="CG2662">
        <v>5391.7683200000001</v>
      </c>
      <c r="CH2662">
        <v>48525.914879999997</v>
      </c>
      <c r="CI2662">
        <v>485259.14879999997</v>
      </c>
      <c r="CJ2662">
        <v>533785.0636799999</v>
      </c>
      <c r="CK2662">
        <v>4170.1958099999993</v>
      </c>
    </row>
    <row r="2663" spans="62:89" x14ac:dyDescent="0.25">
      <c r="BJ2663" s="1" t="s">
        <v>5447</v>
      </c>
      <c r="BK2663" s="1" t="s">
        <v>5448</v>
      </c>
      <c r="BL2663" s="1" t="str">
        <f>VLOOKUP(BK2663,INVENTARIOHABITTA[#All],8,FALSE)</f>
        <v>PREMIUM A</v>
      </c>
      <c r="BO2663" s="1" t="s">
        <v>6196</v>
      </c>
      <c r="BP2663" s="1" t="s">
        <v>10182</v>
      </c>
      <c r="BQ2663" s="1" t="s">
        <v>7638</v>
      </c>
      <c r="BR2663" s="1" t="s">
        <v>9989</v>
      </c>
      <c r="BS2663" s="1" t="s">
        <v>34</v>
      </c>
      <c r="BT2663">
        <v>68</v>
      </c>
      <c r="BU2663" s="1" t="s">
        <v>7</v>
      </c>
      <c r="BV2663" s="1" t="s">
        <v>60</v>
      </c>
      <c r="BW2663">
        <v>128</v>
      </c>
      <c r="BX2663" s="1" t="s">
        <v>31</v>
      </c>
      <c r="BY2663">
        <v>5770.3</v>
      </c>
      <c r="BZ2663">
        <v>738598.40000000002</v>
      </c>
      <c r="CA2663">
        <v>0.3</v>
      </c>
      <c r="CB2663">
        <v>4039.21</v>
      </c>
      <c r="CC2663">
        <v>517018.88</v>
      </c>
      <c r="CD2663">
        <v>0.1</v>
      </c>
      <c r="CE2663">
        <v>51701.888000000006</v>
      </c>
      <c r="CF2663">
        <v>0</v>
      </c>
      <c r="CG2663">
        <v>0</v>
      </c>
      <c r="CH2663">
        <v>51701.888000000006</v>
      </c>
      <c r="CI2663">
        <v>465316.99199999997</v>
      </c>
      <c r="CJ2663">
        <v>517018.88</v>
      </c>
      <c r="CK2663">
        <v>4039.21</v>
      </c>
    </row>
    <row r="2664" spans="62:89" x14ac:dyDescent="0.25">
      <c r="BJ2664" s="1" t="s">
        <v>5449</v>
      </c>
      <c r="BK2664" s="1" t="s">
        <v>5450</v>
      </c>
      <c r="BL2664" s="1" t="str">
        <f>VLOOKUP(BK2664,INVENTARIOHABITTA[#All],8,FALSE)</f>
        <v>PREMIUM AA</v>
      </c>
      <c r="BP2664" s="1" t="s">
        <v>10182</v>
      </c>
      <c r="BQ2664" s="1" t="s">
        <v>7638</v>
      </c>
      <c r="BR2664" s="1" t="s">
        <v>9989</v>
      </c>
      <c r="BS2664" s="1" t="s">
        <v>34</v>
      </c>
      <c r="BT2664">
        <v>68</v>
      </c>
      <c r="BU2664" s="1" t="s">
        <v>7</v>
      </c>
      <c r="BV2664" s="1" t="s">
        <v>60</v>
      </c>
      <c r="BW2664">
        <v>128</v>
      </c>
      <c r="BX2664" s="1" t="s">
        <v>31</v>
      </c>
      <c r="BY2664">
        <v>5770.3</v>
      </c>
      <c r="BZ2664">
        <v>738598.40000000002</v>
      </c>
      <c r="CA2664">
        <v>0.3</v>
      </c>
      <c r="CB2664">
        <v>4039.21</v>
      </c>
      <c r="CC2664">
        <v>517018.88</v>
      </c>
      <c r="CD2664">
        <v>0.1</v>
      </c>
      <c r="CE2664">
        <v>51701.888000000006</v>
      </c>
      <c r="CF2664">
        <v>0</v>
      </c>
      <c r="CG2664">
        <v>0</v>
      </c>
      <c r="CH2664">
        <v>51701.888000000006</v>
      </c>
      <c r="CI2664">
        <v>465316.99199999997</v>
      </c>
      <c r="CJ2664">
        <v>517018.88</v>
      </c>
      <c r="CK2664">
        <v>4039.21</v>
      </c>
    </row>
    <row r="2665" spans="62:89" x14ac:dyDescent="0.25">
      <c r="BJ2665" s="1" t="s">
        <v>5451</v>
      </c>
      <c r="BK2665" s="1" t="s">
        <v>5452</v>
      </c>
      <c r="BL2665" s="1" t="str">
        <f>VLOOKUP(BK2665,INVENTARIOHABITTA[#All],8,FALSE)</f>
        <v>PREMIUM A</v>
      </c>
      <c r="BO2665" s="1" t="s">
        <v>6198</v>
      </c>
      <c r="BP2665" s="1" t="s">
        <v>10183</v>
      </c>
      <c r="BQ2665" s="1" t="s">
        <v>7638</v>
      </c>
      <c r="BR2665" s="1" t="s">
        <v>9989</v>
      </c>
      <c r="BS2665" s="1" t="s">
        <v>34</v>
      </c>
      <c r="BT2665">
        <v>69</v>
      </c>
      <c r="BU2665" s="1" t="s">
        <v>7</v>
      </c>
      <c r="BV2665" s="1" t="s">
        <v>60</v>
      </c>
      <c r="BW2665">
        <v>128</v>
      </c>
      <c r="BX2665" s="1" t="s">
        <v>31</v>
      </c>
      <c r="BY2665">
        <v>5770.3</v>
      </c>
      <c r="BZ2665">
        <v>738598.40000000002</v>
      </c>
      <c r="CA2665">
        <v>0.3</v>
      </c>
      <c r="CB2665">
        <v>4039.21</v>
      </c>
      <c r="CC2665">
        <v>517018.88</v>
      </c>
      <c r="CD2665">
        <v>0.1</v>
      </c>
      <c r="CE2665">
        <v>51701.888000000006</v>
      </c>
      <c r="CF2665">
        <v>0</v>
      </c>
      <c r="CG2665">
        <v>0</v>
      </c>
      <c r="CH2665">
        <v>51701.888000000006</v>
      </c>
      <c r="CI2665">
        <v>465316.99199999997</v>
      </c>
      <c r="CJ2665">
        <v>517018.88</v>
      </c>
      <c r="CK2665">
        <v>4039.21</v>
      </c>
    </row>
    <row r="2666" spans="62:89" x14ac:dyDescent="0.25">
      <c r="BJ2666" s="1" t="s">
        <v>5453</v>
      </c>
      <c r="BK2666" s="1" t="s">
        <v>5454</v>
      </c>
      <c r="BL2666" s="1" t="str">
        <f>VLOOKUP(BK2666,INVENTARIOHABITTA[#All],8,FALSE)</f>
        <v>PREMIUM A</v>
      </c>
      <c r="BO2666" s="1" t="s">
        <v>6200</v>
      </c>
      <c r="BP2666" s="1" t="s">
        <v>10184</v>
      </c>
      <c r="BQ2666" s="1" t="s">
        <v>7638</v>
      </c>
      <c r="BR2666" s="1" t="s">
        <v>9989</v>
      </c>
      <c r="BS2666" s="1" t="s">
        <v>34</v>
      </c>
      <c r="BT2666">
        <v>70</v>
      </c>
      <c r="BU2666" s="1" t="s">
        <v>7</v>
      </c>
      <c r="BV2666" s="1" t="s">
        <v>60</v>
      </c>
      <c r="BW2666">
        <v>128</v>
      </c>
      <c r="BX2666" s="1" t="s">
        <v>31</v>
      </c>
      <c r="BY2666">
        <v>5770.3</v>
      </c>
      <c r="BZ2666">
        <v>738598.40000000002</v>
      </c>
      <c r="CA2666">
        <v>0.25</v>
      </c>
      <c r="CB2666">
        <v>4327.7250000000004</v>
      </c>
      <c r="CC2666">
        <v>553948.80000000005</v>
      </c>
      <c r="CD2666">
        <v>0.1</v>
      </c>
      <c r="CE2666">
        <v>55394.880000000005</v>
      </c>
      <c r="CF2666">
        <v>0.1</v>
      </c>
      <c r="CG2666">
        <v>5539.4880000000012</v>
      </c>
      <c r="CH2666">
        <v>49855.392000000007</v>
      </c>
      <c r="CI2666">
        <v>498553.92000000004</v>
      </c>
      <c r="CJ2666">
        <v>548409.31200000003</v>
      </c>
      <c r="CK2666">
        <v>4284.4477500000003</v>
      </c>
    </row>
    <row r="2667" spans="62:89" x14ac:dyDescent="0.25">
      <c r="BJ2667" s="1" t="s">
        <v>5455</v>
      </c>
      <c r="BK2667" s="1" t="s">
        <v>5456</v>
      </c>
      <c r="BL2667" s="1" t="str">
        <f>VLOOKUP(BK2667,INVENTARIOHABITTA[#All],8,FALSE)</f>
        <v>PREMIUM A</v>
      </c>
      <c r="BO2667" s="1" t="s">
        <v>6202</v>
      </c>
      <c r="BP2667" s="1" t="s">
        <v>10185</v>
      </c>
      <c r="BQ2667" s="1" t="s">
        <v>7638</v>
      </c>
      <c r="BR2667" s="1" t="s">
        <v>9989</v>
      </c>
      <c r="BS2667" s="1" t="s">
        <v>34</v>
      </c>
      <c r="BT2667">
        <v>71</v>
      </c>
      <c r="BU2667" s="1" t="s">
        <v>7</v>
      </c>
      <c r="BV2667" s="1" t="s">
        <v>60</v>
      </c>
      <c r="BW2667">
        <v>128</v>
      </c>
      <c r="BX2667" s="1" t="s">
        <v>31</v>
      </c>
      <c r="BY2667">
        <v>5770.3</v>
      </c>
      <c r="BZ2667">
        <v>738598.40000000002</v>
      </c>
      <c r="CA2667">
        <v>0.22</v>
      </c>
      <c r="CB2667">
        <v>4500.8339999999998</v>
      </c>
      <c r="CC2667">
        <v>576106.75199999998</v>
      </c>
      <c r="CD2667">
        <v>0.1</v>
      </c>
      <c r="CE2667">
        <v>57610.675199999998</v>
      </c>
      <c r="CF2667">
        <v>0.08</v>
      </c>
      <c r="CG2667">
        <v>4608.8540160000002</v>
      </c>
      <c r="CH2667">
        <v>53001.821184</v>
      </c>
      <c r="CI2667">
        <v>518496.07679999998</v>
      </c>
      <c r="CJ2667">
        <v>571497.89798399992</v>
      </c>
      <c r="CK2667">
        <v>4464.8273279999994</v>
      </c>
    </row>
    <row r="2668" spans="62:89" x14ac:dyDescent="0.25">
      <c r="BJ2668" s="1" t="s">
        <v>5457</v>
      </c>
      <c r="BK2668" s="1" t="s">
        <v>5458</v>
      </c>
      <c r="BL2668" s="1" t="str">
        <f>VLOOKUP(BK2668,INVENTARIOHABITTA[#All],8,FALSE)</f>
        <v>PREMIUM A</v>
      </c>
      <c r="BP2668" s="1" t="s">
        <v>10185</v>
      </c>
      <c r="BQ2668" s="1" t="s">
        <v>7638</v>
      </c>
      <c r="BR2668" s="1" t="s">
        <v>9989</v>
      </c>
      <c r="BS2668" s="1" t="s">
        <v>34</v>
      </c>
      <c r="BT2668">
        <v>71</v>
      </c>
      <c r="BU2668" s="1" t="s">
        <v>7</v>
      </c>
      <c r="BV2668" s="1" t="s">
        <v>60</v>
      </c>
      <c r="BW2668">
        <v>128</v>
      </c>
      <c r="BX2668" s="1" t="s">
        <v>31</v>
      </c>
      <c r="BY2668">
        <v>5770.3</v>
      </c>
      <c r="BZ2668">
        <v>738598.40000000002</v>
      </c>
      <c r="CA2668">
        <v>0.25</v>
      </c>
      <c r="CB2668">
        <v>4327.7250000000004</v>
      </c>
      <c r="CC2668">
        <v>553948.80000000005</v>
      </c>
      <c r="CD2668">
        <v>0.1</v>
      </c>
      <c r="CE2668">
        <v>55394.880000000005</v>
      </c>
      <c r="CF2668">
        <v>0.1</v>
      </c>
      <c r="CG2668">
        <v>5539.4880000000012</v>
      </c>
      <c r="CH2668">
        <v>49855.392000000007</v>
      </c>
      <c r="CI2668">
        <v>498553.92000000004</v>
      </c>
      <c r="CJ2668">
        <v>548409.31200000003</v>
      </c>
      <c r="CK2668">
        <v>4284.4477500000003</v>
      </c>
    </row>
    <row r="2669" spans="62:89" x14ac:dyDescent="0.25">
      <c r="BJ2669" s="1" t="s">
        <v>5459</v>
      </c>
      <c r="BK2669" s="1" t="s">
        <v>5460</v>
      </c>
      <c r="BL2669" s="1" t="str">
        <f>VLOOKUP(BK2669,INVENTARIOHABITTA[#All],8,FALSE)</f>
        <v>PREMIUM A</v>
      </c>
      <c r="BO2669" s="1" t="s">
        <v>6204</v>
      </c>
      <c r="BP2669" s="1" t="s">
        <v>10186</v>
      </c>
      <c r="BQ2669" s="1" t="s">
        <v>7638</v>
      </c>
      <c r="BR2669" s="1" t="s">
        <v>9989</v>
      </c>
      <c r="BS2669" s="1" t="s">
        <v>34</v>
      </c>
      <c r="BT2669">
        <v>72</v>
      </c>
      <c r="BU2669" s="1" t="s">
        <v>7</v>
      </c>
      <c r="BV2669" s="1" t="s">
        <v>60</v>
      </c>
      <c r="BW2669">
        <v>128</v>
      </c>
      <c r="BX2669" s="1" t="s">
        <v>31</v>
      </c>
      <c r="BY2669">
        <v>5770.3</v>
      </c>
      <c r="BZ2669">
        <v>738598.40000000002</v>
      </c>
      <c r="CA2669">
        <v>0.27</v>
      </c>
      <c r="CB2669">
        <v>4212.3189999999995</v>
      </c>
      <c r="CC2669">
        <v>539176.83199999994</v>
      </c>
      <c r="CD2669">
        <v>0.1</v>
      </c>
      <c r="CE2669">
        <v>53917.683199999999</v>
      </c>
      <c r="CF2669">
        <v>0.1</v>
      </c>
      <c r="CG2669">
        <v>5391.7683200000001</v>
      </c>
      <c r="CH2669">
        <v>48525.914879999997</v>
      </c>
      <c r="CI2669">
        <v>485259.14879999997</v>
      </c>
      <c r="CJ2669">
        <v>533785.0636799999</v>
      </c>
      <c r="CK2669">
        <v>4170.1958099999993</v>
      </c>
    </row>
    <row r="2670" spans="62:89" x14ac:dyDescent="0.25">
      <c r="BJ2670" s="1" t="s">
        <v>5461</v>
      </c>
      <c r="BK2670" s="1" t="s">
        <v>5462</v>
      </c>
      <c r="BL2670" s="1" t="str">
        <f>VLOOKUP(BK2670,INVENTARIOHABITTA[#All],8,FALSE)</f>
        <v>PREMIUM AA</v>
      </c>
      <c r="BO2670" s="1" t="s">
        <v>6206</v>
      </c>
      <c r="BP2670" s="1" t="s">
        <v>10187</v>
      </c>
      <c r="BQ2670" s="1" t="s">
        <v>7638</v>
      </c>
      <c r="BR2670" s="1" t="s">
        <v>9989</v>
      </c>
      <c r="BS2670" s="1" t="s">
        <v>34</v>
      </c>
      <c r="BT2670">
        <v>73</v>
      </c>
      <c r="BU2670" s="1" t="s">
        <v>7</v>
      </c>
      <c r="BV2670" s="1" t="s">
        <v>60</v>
      </c>
      <c r="BW2670">
        <v>128</v>
      </c>
      <c r="BX2670" s="1" t="s">
        <v>31</v>
      </c>
      <c r="BY2670">
        <v>5770.3</v>
      </c>
      <c r="BZ2670">
        <v>738598.40000000002</v>
      </c>
      <c r="CA2670">
        <v>0.27</v>
      </c>
      <c r="CB2670">
        <v>4212.3189999999995</v>
      </c>
      <c r="CC2670">
        <v>539176.83199999994</v>
      </c>
      <c r="CD2670">
        <v>0.1</v>
      </c>
      <c r="CE2670">
        <v>53917.683199999999</v>
      </c>
      <c r="CF2670">
        <v>0.1</v>
      </c>
      <c r="CG2670">
        <v>5391.7683200000001</v>
      </c>
      <c r="CH2670">
        <v>48525.914879999997</v>
      </c>
      <c r="CI2670">
        <v>485259.14879999997</v>
      </c>
      <c r="CJ2670">
        <v>533785.0636799999</v>
      </c>
      <c r="CK2670">
        <v>4170.1958099999993</v>
      </c>
    </row>
    <row r="2671" spans="62:89" x14ac:dyDescent="0.25">
      <c r="BJ2671" s="1" t="s">
        <v>5463</v>
      </c>
      <c r="BK2671" s="1" t="s">
        <v>5464</v>
      </c>
      <c r="BL2671" s="1" t="str">
        <f>VLOOKUP(BK2671,INVENTARIOHABITTA[#All],8,FALSE)</f>
        <v>PREMIUM A</v>
      </c>
      <c r="BO2671" s="1" t="s">
        <v>6208</v>
      </c>
      <c r="BP2671" s="1" t="s">
        <v>10188</v>
      </c>
      <c r="BQ2671" s="1" t="s">
        <v>7638</v>
      </c>
      <c r="BR2671" s="1" t="s">
        <v>9989</v>
      </c>
      <c r="BS2671" s="1" t="s">
        <v>34</v>
      </c>
      <c r="BT2671">
        <v>74</v>
      </c>
      <c r="BU2671" s="1" t="s">
        <v>7</v>
      </c>
      <c r="BV2671" s="1" t="s">
        <v>60</v>
      </c>
      <c r="BW2671">
        <v>128</v>
      </c>
      <c r="BX2671" s="1" t="s">
        <v>31</v>
      </c>
      <c r="BY2671">
        <v>5770.3</v>
      </c>
      <c r="BZ2671">
        <v>738598.40000000002</v>
      </c>
      <c r="CA2671">
        <v>0.27</v>
      </c>
      <c r="CB2671">
        <v>4212.3189999999995</v>
      </c>
      <c r="CC2671">
        <v>539176.83199999994</v>
      </c>
      <c r="CD2671">
        <v>0.1</v>
      </c>
      <c r="CE2671">
        <v>53917.683199999999</v>
      </c>
      <c r="CF2671">
        <v>0.1</v>
      </c>
      <c r="CG2671">
        <v>5391.7683200000001</v>
      </c>
      <c r="CH2671">
        <v>48525.914879999997</v>
      </c>
      <c r="CI2671">
        <v>485259.14879999997</v>
      </c>
      <c r="CJ2671">
        <v>533785.0636799999</v>
      </c>
      <c r="CK2671">
        <v>4170.1958099999993</v>
      </c>
    </row>
    <row r="2672" spans="62:89" x14ac:dyDescent="0.25">
      <c r="BJ2672" s="1" t="s">
        <v>5465</v>
      </c>
      <c r="BK2672" s="1" t="s">
        <v>5466</v>
      </c>
      <c r="BL2672" s="1" t="str">
        <f>VLOOKUP(BK2672,INVENTARIOHABITTA[#All],8,FALSE)</f>
        <v>PREMIUM A</v>
      </c>
      <c r="BO2672" s="1" t="s">
        <v>6210</v>
      </c>
      <c r="BP2672" s="1" t="s">
        <v>10189</v>
      </c>
      <c r="BQ2672" s="1" t="s">
        <v>7638</v>
      </c>
      <c r="BR2672" s="1" t="s">
        <v>9989</v>
      </c>
      <c r="BS2672" s="1" t="s">
        <v>34</v>
      </c>
      <c r="BT2672">
        <v>75</v>
      </c>
      <c r="BU2672" s="1" t="s">
        <v>7</v>
      </c>
      <c r="BV2672" s="1" t="s">
        <v>60</v>
      </c>
      <c r="BW2672">
        <v>128</v>
      </c>
      <c r="BX2672" s="1" t="s">
        <v>31</v>
      </c>
      <c r="BY2672">
        <v>5770.3</v>
      </c>
      <c r="BZ2672">
        <v>738598.40000000002</v>
      </c>
      <c r="CA2672">
        <v>0.25</v>
      </c>
      <c r="CB2672">
        <v>4327.7250000000004</v>
      </c>
      <c r="CC2672">
        <v>553948.80000000005</v>
      </c>
      <c r="CD2672">
        <v>0.1</v>
      </c>
      <c r="CE2672">
        <v>55394.880000000005</v>
      </c>
      <c r="CF2672">
        <v>0.1</v>
      </c>
      <c r="CG2672">
        <v>5539.4880000000012</v>
      </c>
      <c r="CH2672">
        <v>49855.392000000007</v>
      </c>
      <c r="CI2672">
        <v>498553.92000000004</v>
      </c>
      <c r="CJ2672">
        <v>548409.31200000003</v>
      </c>
      <c r="CK2672">
        <v>4284.4477500000003</v>
      </c>
    </row>
    <row r="2673" spans="62:89" x14ac:dyDescent="0.25">
      <c r="BJ2673" s="1" t="s">
        <v>5467</v>
      </c>
      <c r="BK2673" s="1" t="s">
        <v>5468</v>
      </c>
      <c r="BL2673" s="1" t="str">
        <f>VLOOKUP(BK2673,INVENTARIOHABITTA[#All],8,FALSE)</f>
        <v>PREMIUM A</v>
      </c>
      <c r="BP2673" s="1" t="s">
        <v>10189</v>
      </c>
      <c r="BQ2673" s="1" t="s">
        <v>7638</v>
      </c>
      <c r="BR2673" s="1" t="s">
        <v>9989</v>
      </c>
      <c r="BS2673" s="1" t="s">
        <v>34</v>
      </c>
      <c r="BT2673">
        <v>75</v>
      </c>
      <c r="BU2673" s="1" t="s">
        <v>7</v>
      </c>
      <c r="BV2673" s="1" t="s">
        <v>60</v>
      </c>
      <c r="BW2673">
        <v>128</v>
      </c>
      <c r="BX2673" s="1" t="s">
        <v>31</v>
      </c>
      <c r="BY2673">
        <v>5770.3</v>
      </c>
      <c r="BZ2673">
        <v>738598.40000000002</v>
      </c>
      <c r="CA2673">
        <v>0.25</v>
      </c>
      <c r="CB2673">
        <v>4327.7250000000004</v>
      </c>
      <c r="CC2673">
        <v>553948.80000000005</v>
      </c>
      <c r="CD2673">
        <v>0.1</v>
      </c>
      <c r="CE2673">
        <v>55394.880000000005</v>
      </c>
      <c r="CF2673">
        <v>0</v>
      </c>
      <c r="CG2673">
        <v>0</v>
      </c>
      <c r="CH2673">
        <v>55394.880000000005</v>
      </c>
      <c r="CI2673">
        <v>498553.92000000004</v>
      </c>
      <c r="CJ2673">
        <v>553948.80000000005</v>
      </c>
      <c r="CK2673">
        <v>4327.7250000000004</v>
      </c>
    </row>
    <row r="2674" spans="62:89" x14ac:dyDescent="0.25">
      <c r="BJ2674" s="1" t="s">
        <v>5469</v>
      </c>
      <c r="BK2674" s="1" t="s">
        <v>5470</v>
      </c>
      <c r="BL2674" s="1" t="str">
        <f>VLOOKUP(BK2674,INVENTARIOHABITTA[#All],8,FALSE)</f>
        <v>PREMIUM A</v>
      </c>
      <c r="BP2674" s="1" t="s">
        <v>10189</v>
      </c>
      <c r="BQ2674" s="1" t="s">
        <v>7638</v>
      </c>
      <c r="BR2674" s="1" t="s">
        <v>9989</v>
      </c>
      <c r="BS2674" s="1" t="s">
        <v>34</v>
      </c>
      <c r="BT2674">
        <v>75</v>
      </c>
      <c r="BU2674" s="1" t="s">
        <v>7</v>
      </c>
      <c r="BV2674" s="1" t="s">
        <v>60</v>
      </c>
      <c r="BW2674">
        <v>128</v>
      </c>
      <c r="BX2674" s="1" t="s">
        <v>31</v>
      </c>
      <c r="BY2674">
        <v>5770.3</v>
      </c>
      <c r="BZ2674">
        <v>738598.40000000002</v>
      </c>
      <c r="CA2674">
        <v>0.27</v>
      </c>
      <c r="CB2674">
        <v>4212.3189999999995</v>
      </c>
      <c r="CC2674">
        <v>539176.83199999994</v>
      </c>
      <c r="CD2674">
        <v>0.1</v>
      </c>
      <c r="CE2674">
        <v>53917.683199999999</v>
      </c>
      <c r="CF2674">
        <v>0</v>
      </c>
      <c r="CG2674">
        <v>0</v>
      </c>
      <c r="CH2674">
        <v>53917.683199999999</v>
      </c>
      <c r="CI2674">
        <v>485259.14879999997</v>
      </c>
      <c r="CJ2674">
        <v>539176.83199999994</v>
      </c>
      <c r="CK2674">
        <v>4212.3189999999995</v>
      </c>
    </row>
    <row r="2675" spans="62:89" x14ac:dyDescent="0.25">
      <c r="BJ2675" s="1" t="s">
        <v>5471</v>
      </c>
      <c r="BK2675" s="1" t="s">
        <v>5472</v>
      </c>
      <c r="BL2675" s="1" t="str">
        <f>VLOOKUP(BK2675,INVENTARIOHABITTA[#All],8,FALSE)</f>
        <v>PREMIUM A</v>
      </c>
      <c r="BO2675" s="1" t="s">
        <v>6212</v>
      </c>
      <c r="BP2675" s="1" t="s">
        <v>10190</v>
      </c>
      <c r="BQ2675" s="1" t="s">
        <v>7638</v>
      </c>
      <c r="BR2675" s="1" t="s">
        <v>9989</v>
      </c>
      <c r="BS2675" s="1" t="s">
        <v>34</v>
      </c>
      <c r="BT2675">
        <v>76</v>
      </c>
      <c r="BU2675" s="1" t="s">
        <v>7</v>
      </c>
      <c r="BV2675" s="1" t="s">
        <v>6213</v>
      </c>
      <c r="BW2675">
        <v>200.34</v>
      </c>
      <c r="BX2675" s="1" t="s">
        <v>31</v>
      </c>
      <c r="BY2675">
        <v>6200</v>
      </c>
      <c r="BZ2675">
        <v>1242108</v>
      </c>
      <c r="CA2675">
        <v>0.3</v>
      </c>
      <c r="CB2675">
        <v>4340</v>
      </c>
      <c r="CC2675">
        <v>869475.6</v>
      </c>
      <c r="CD2675">
        <v>0.1</v>
      </c>
      <c r="CE2675">
        <v>86947.56</v>
      </c>
      <c r="CF2675">
        <v>0.1</v>
      </c>
      <c r="CG2675">
        <v>8694.7559999999994</v>
      </c>
      <c r="CH2675">
        <v>78252.804000000004</v>
      </c>
      <c r="CI2675">
        <v>782528.04</v>
      </c>
      <c r="CJ2675">
        <v>860780.84400000004</v>
      </c>
      <c r="CK2675">
        <v>4296.6000000000004</v>
      </c>
    </row>
    <row r="2676" spans="62:89" x14ac:dyDescent="0.25">
      <c r="BJ2676" s="1" t="s">
        <v>5473</v>
      </c>
      <c r="BK2676" s="1" t="s">
        <v>5474</v>
      </c>
      <c r="BL2676" s="1" t="str">
        <f>VLOOKUP(BK2676,INVENTARIOHABITTA[#All],8,FALSE)</f>
        <v>PREMIUM A</v>
      </c>
      <c r="BO2676" s="1" t="s">
        <v>6215</v>
      </c>
      <c r="BP2676" s="1" t="s">
        <v>10191</v>
      </c>
      <c r="BQ2676" s="1" t="s">
        <v>7638</v>
      </c>
      <c r="BR2676" s="1" t="s">
        <v>9989</v>
      </c>
      <c r="BS2676" s="1" t="s">
        <v>34</v>
      </c>
      <c r="BT2676">
        <v>77</v>
      </c>
      <c r="BU2676" s="1" t="s">
        <v>7</v>
      </c>
      <c r="BV2676" s="1" t="s">
        <v>146</v>
      </c>
      <c r="BW2676">
        <v>184.86</v>
      </c>
      <c r="BX2676" s="1" t="s">
        <v>31</v>
      </c>
      <c r="BY2676">
        <v>6200</v>
      </c>
      <c r="BZ2676">
        <v>1146132</v>
      </c>
      <c r="CA2676">
        <v>0.3</v>
      </c>
      <c r="CB2676">
        <v>4340</v>
      </c>
      <c r="CC2676">
        <v>802292.4</v>
      </c>
      <c r="CD2676">
        <v>0.1</v>
      </c>
      <c r="CE2676">
        <v>80229.240000000005</v>
      </c>
      <c r="CF2676">
        <v>0.1</v>
      </c>
      <c r="CG2676">
        <v>8022.9240000000009</v>
      </c>
      <c r="CH2676">
        <v>72206.316000000006</v>
      </c>
      <c r="CI2676">
        <v>722063.16</v>
      </c>
      <c r="CJ2676">
        <v>794269.47600000002</v>
      </c>
      <c r="CK2676">
        <v>4296.5999999999995</v>
      </c>
    </row>
    <row r="2677" spans="62:89" x14ac:dyDescent="0.25">
      <c r="BJ2677" s="1" t="s">
        <v>5475</v>
      </c>
      <c r="BK2677" s="1" t="s">
        <v>5476</v>
      </c>
      <c r="BL2677" s="1" t="str">
        <f>VLOOKUP(BK2677,INVENTARIOHABITTA[#All],8,FALSE)</f>
        <v>PREMIUM A</v>
      </c>
      <c r="BP2677" s="1" t="s">
        <v>10191</v>
      </c>
      <c r="BQ2677" s="1" t="s">
        <v>7638</v>
      </c>
      <c r="BR2677" s="1" t="s">
        <v>9989</v>
      </c>
      <c r="BS2677" s="1" t="s">
        <v>34</v>
      </c>
      <c r="BT2677">
        <v>77</v>
      </c>
      <c r="BU2677" s="1" t="s">
        <v>7</v>
      </c>
      <c r="BV2677" s="1" t="s">
        <v>146</v>
      </c>
      <c r="BW2677">
        <v>184.86</v>
      </c>
      <c r="BX2677" s="1" t="s">
        <v>31</v>
      </c>
      <c r="BY2677">
        <v>6200</v>
      </c>
      <c r="BZ2677">
        <v>1146132</v>
      </c>
      <c r="CA2677">
        <v>0.25</v>
      </c>
      <c r="CB2677">
        <v>4650</v>
      </c>
      <c r="CC2677">
        <v>859599.00000000012</v>
      </c>
      <c r="CD2677">
        <v>0.1</v>
      </c>
      <c r="CE2677">
        <v>85959.900000000023</v>
      </c>
      <c r="CF2677">
        <v>0.1</v>
      </c>
      <c r="CG2677">
        <v>8595.9900000000034</v>
      </c>
      <c r="CH2677">
        <v>77363.910000000018</v>
      </c>
      <c r="CI2677">
        <v>773639.10000000009</v>
      </c>
      <c r="CJ2677">
        <v>851003.01000000013</v>
      </c>
      <c r="CK2677">
        <v>4603.5</v>
      </c>
    </row>
    <row r="2678" spans="62:89" x14ac:dyDescent="0.25">
      <c r="BJ2678" s="1" t="s">
        <v>5477</v>
      </c>
      <c r="BK2678" s="1" t="s">
        <v>5478</v>
      </c>
      <c r="BL2678" s="1" t="str">
        <f>VLOOKUP(BK2678,INVENTARIOHABITTA[#All],8,FALSE)</f>
        <v>PREMIUM A</v>
      </c>
      <c r="BO2678" s="1" t="s">
        <v>6217</v>
      </c>
      <c r="BP2678" s="1" t="s">
        <v>10192</v>
      </c>
      <c r="BQ2678" s="1" t="s">
        <v>7638</v>
      </c>
      <c r="BR2678" s="1" t="s">
        <v>9989</v>
      </c>
      <c r="BS2678" s="1" t="s">
        <v>34</v>
      </c>
      <c r="BT2678">
        <v>78</v>
      </c>
      <c r="BU2678" s="1" t="s">
        <v>7</v>
      </c>
      <c r="BV2678" s="1" t="s">
        <v>60</v>
      </c>
      <c r="BW2678">
        <v>152.12</v>
      </c>
      <c r="BX2678" s="1" t="s">
        <v>31</v>
      </c>
      <c r="BY2678">
        <v>5770.3</v>
      </c>
      <c r="BZ2678">
        <v>877778.03600000008</v>
      </c>
      <c r="CA2678">
        <v>0.27</v>
      </c>
      <c r="CB2678">
        <v>4212.3189999999995</v>
      </c>
      <c r="CC2678">
        <v>640777.96627999994</v>
      </c>
      <c r="CD2678">
        <v>0.1</v>
      </c>
      <c r="CE2678">
        <v>64077.796627999996</v>
      </c>
      <c r="CF2678">
        <v>0.1</v>
      </c>
      <c r="CG2678">
        <v>6407.7796627999996</v>
      </c>
      <c r="CH2678">
        <v>57670.016965199997</v>
      </c>
      <c r="CI2678">
        <v>576700.16965199995</v>
      </c>
      <c r="CJ2678">
        <v>634370.18661719991</v>
      </c>
      <c r="CK2678">
        <v>4170.1958099999993</v>
      </c>
    </row>
    <row r="2679" spans="62:89" x14ac:dyDescent="0.25">
      <c r="BJ2679" s="1" t="s">
        <v>5479</v>
      </c>
      <c r="BK2679" s="1" t="s">
        <v>5480</v>
      </c>
      <c r="BL2679" s="1" t="str">
        <f>VLOOKUP(BK2679,INVENTARIOHABITTA[#All],8,FALSE)</f>
        <v>PREMIUM A</v>
      </c>
      <c r="BP2679" s="1" t="s">
        <v>10192</v>
      </c>
      <c r="BQ2679" s="1" t="s">
        <v>7638</v>
      </c>
      <c r="BR2679" s="1" t="s">
        <v>9989</v>
      </c>
      <c r="BS2679" s="1" t="s">
        <v>34</v>
      </c>
      <c r="BT2679">
        <v>78</v>
      </c>
      <c r="BU2679" s="1" t="s">
        <v>7</v>
      </c>
      <c r="BV2679" s="1" t="s">
        <v>60</v>
      </c>
      <c r="BW2679">
        <v>152.12</v>
      </c>
      <c r="BX2679" s="1" t="s">
        <v>31</v>
      </c>
      <c r="BY2679">
        <v>5770.3</v>
      </c>
      <c r="BZ2679">
        <v>877778.03600000008</v>
      </c>
      <c r="CA2679">
        <v>0.27</v>
      </c>
      <c r="CB2679">
        <v>4212.3189999999995</v>
      </c>
      <c r="CC2679">
        <v>640777.96627999994</v>
      </c>
      <c r="CD2679">
        <v>0.1</v>
      </c>
      <c r="CE2679">
        <v>64077.796627999996</v>
      </c>
      <c r="CF2679">
        <v>0</v>
      </c>
      <c r="CG2679">
        <v>0</v>
      </c>
      <c r="CH2679">
        <v>64077.796627999996</v>
      </c>
      <c r="CI2679">
        <v>576700.16965199995</v>
      </c>
      <c r="CJ2679">
        <v>640777.96627999994</v>
      </c>
      <c r="CK2679">
        <v>4212.3189999999995</v>
      </c>
    </row>
    <row r="2680" spans="62:89" x14ac:dyDescent="0.25">
      <c r="BJ2680" s="1" t="s">
        <v>5481</v>
      </c>
      <c r="BK2680" s="1" t="s">
        <v>5482</v>
      </c>
      <c r="BL2680" s="1" t="str">
        <f>VLOOKUP(BK2680,INVENTARIOHABITTA[#All],8,FALSE)</f>
        <v>PREMIUM A</v>
      </c>
      <c r="BO2680" s="1" t="s">
        <v>6219</v>
      </c>
      <c r="BP2680" s="1" t="s">
        <v>10193</v>
      </c>
      <c r="BQ2680" s="1" t="s">
        <v>7638</v>
      </c>
      <c r="BR2680" s="1" t="s">
        <v>9989</v>
      </c>
      <c r="BS2680" s="1" t="s">
        <v>34</v>
      </c>
      <c r="BT2680">
        <v>79</v>
      </c>
      <c r="BU2680" s="1" t="s">
        <v>7</v>
      </c>
      <c r="BV2680" s="1" t="s">
        <v>60</v>
      </c>
      <c r="BW2680">
        <v>144.11000000000001</v>
      </c>
      <c r="BX2680" s="1" t="s">
        <v>31</v>
      </c>
      <c r="BY2680">
        <v>5770.3</v>
      </c>
      <c r="BZ2680">
        <v>831557.93300000008</v>
      </c>
      <c r="CA2680">
        <v>0.3</v>
      </c>
      <c r="CB2680">
        <v>4039.21</v>
      </c>
      <c r="CC2680">
        <v>582090.55310000002</v>
      </c>
      <c r="CD2680">
        <v>0.1</v>
      </c>
      <c r="CE2680">
        <v>58209.055310000003</v>
      </c>
      <c r="CF2680">
        <v>0.1</v>
      </c>
      <c r="CG2680">
        <v>5820.9055310000003</v>
      </c>
      <c r="CH2680">
        <v>52388.149778999999</v>
      </c>
      <c r="CI2680">
        <v>523881.49778999999</v>
      </c>
      <c r="CJ2680">
        <v>576269.64756900002</v>
      </c>
      <c r="CK2680">
        <v>3998.8178999999996</v>
      </c>
    </row>
    <row r="2681" spans="62:89" x14ac:dyDescent="0.25">
      <c r="BJ2681" s="1" t="s">
        <v>5483</v>
      </c>
      <c r="BK2681" s="1" t="s">
        <v>5484</v>
      </c>
      <c r="BL2681" s="1" t="str">
        <f>VLOOKUP(BK2681,INVENTARIOHABITTA[#All],8,FALSE)</f>
        <v>PREMIUM A</v>
      </c>
      <c r="BO2681" s="1" t="s">
        <v>6221</v>
      </c>
      <c r="BP2681" s="1" t="s">
        <v>10194</v>
      </c>
      <c r="BQ2681" s="1" t="s">
        <v>7638</v>
      </c>
      <c r="BR2681" s="1" t="s">
        <v>9989</v>
      </c>
      <c r="BS2681" s="1" t="s">
        <v>34</v>
      </c>
      <c r="BT2681">
        <v>80</v>
      </c>
      <c r="BU2681" s="1" t="s">
        <v>7</v>
      </c>
      <c r="BV2681" s="1" t="s">
        <v>60</v>
      </c>
      <c r="BW2681">
        <v>144.34</v>
      </c>
      <c r="BX2681" s="1" t="s">
        <v>31</v>
      </c>
      <c r="BY2681">
        <v>5770.3</v>
      </c>
      <c r="BZ2681">
        <v>832885.10200000007</v>
      </c>
      <c r="CA2681">
        <v>0.3</v>
      </c>
      <c r="CB2681">
        <v>4039.21</v>
      </c>
      <c r="CC2681">
        <v>583019.57140000002</v>
      </c>
      <c r="CD2681">
        <v>0.1</v>
      </c>
      <c r="CE2681">
        <v>58301.957140000006</v>
      </c>
      <c r="CF2681">
        <v>0.1</v>
      </c>
      <c r="CG2681">
        <v>5830.1957140000013</v>
      </c>
      <c r="CH2681">
        <v>52471.761426000005</v>
      </c>
      <c r="CI2681">
        <v>524717.61426000006</v>
      </c>
      <c r="CJ2681">
        <v>577189.3756860001</v>
      </c>
      <c r="CK2681">
        <v>3998.8179000000005</v>
      </c>
    </row>
    <row r="2682" spans="62:89" x14ac:dyDescent="0.25">
      <c r="BJ2682" s="1" t="s">
        <v>5485</v>
      </c>
      <c r="BK2682" s="1" t="s">
        <v>5486</v>
      </c>
      <c r="BL2682" s="1" t="str">
        <f>VLOOKUP(BK2682,INVENTARIOHABITTA[#All],8,FALSE)</f>
        <v>PREMIUM A</v>
      </c>
      <c r="BO2682" s="1" t="s">
        <v>6223</v>
      </c>
      <c r="BP2682" s="1" t="s">
        <v>10195</v>
      </c>
      <c r="BQ2682" s="1" t="s">
        <v>7638</v>
      </c>
      <c r="BR2682" s="1" t="s">
        <v>9989</v>
      </c>
      <c r="BS2682" s="1" t="s">
        <v>34</v>
      </c>
      <c r="BT2682">
        <v>81</v>
      </c>
      <c r="BU2682" s="1" t="s">
        <v>7</v>
      </c>
      <c r="BV2682" s="1" t="s">
        <v>60</v>
      </c>
      <c r="BW2682">
        <v>147.03</v>
      </c>
      <c r="BX2682" s="1" t="s">
        <v>31</v>
      </c>
      <c r="BY2682">
        <v>5770.3</v>
      </c>
      <c r="BZ2682">
        <v>848407.20900000003</v>
      </c>
      <c r="CA2682">
        <v>0.3</v>
      </c>
      <c r="CB2682">
        <v>4039.21</v>
      </c>
      <c r="CC2682">
        <v>593885.04630000005</v>
      </c>
      <c r="CD2682">
        <v>0.1</v>
      </c>
      <c r="CE2682">
        <v>59388.50463000001</v>
      </c>
      <c r="CF2682">
        <v>0.1</v>
      </c>
      <c r="CG2682">
        <v>5938.8504630000016</v>
      </c>
      <c r="CH2682">
        <v>53449.654167000008</v>
      </c>
      <c r="CI2682">
        <v>534496.54167000006</v>
      </c>
      <c r="CJ2682">
        <v>587946.19583700004</v>
      </c>
      <c r="CK2682">
        <v>3998.8179</v>
      </c>
    </row>
    <row r="2683" spans="62:89" x14ac:dyDescent="0.25">
      <c r="BJ2683" s="1" t="s">
        <v>5487</v>
      </c>
      <c r="BK2683" s="1" t="s">
        <v>5488</v>
      </c>
      <c r="BL2683" s="1" t="str">
        <f>VLOOKUP(BK2683,INVENTARIOHABITTA[#All],8,FALSE)</f>
        <v>PREMIUM A</v>
      </c>
      <c r="BP2683" s="1" t="s">
        <v>10195</v>
      </c>
      <c r="BQ2683" s="1" t="s">
        <v>7638</v>
      </c>
      <c r="BR2683" s="1" t="s">
        <v>9989</v>
      </c>
      <c r="BS2683" s="1" t="s">
        <v>34</v>
      </c>
      <c r="BT2683">
        <v>81</v>
      </c>
      <c r="BU2683" s="1" t="s">
        <v>7</v>
      </c>
      <c r="BV2683" s="1" t="s">
        <v>60</v>
      </c>
      <c r="BW2683">
        <v>147.03</v>
      </c>
      <c r="BX2683" s="1" t="s">
        <v>31</v>
      </c>
      <c r="BY2683">
        <v>5770.3</v>
      </c>
      <c r="BZ2683">
        <v>848407.20900000003</v>
      </c>
      <c r="CA2683">
        <v>0.25</v>
      </c>
      <c r="CB2683">
        <v>4327.7250000000004</v>
      </c>
      <c r="CC2683">
        <v>636305.40675000008</v>
      </c>
      <c r="CD2683">
        <v>0.1</v>
      </c>
      <c r="CE2683">
        <v>63630.540675000011</v>
      </c>
      <c r="CF2683">
        <v>0.1</v>
      </c>
      <c r="CG2683">
        <v>6363.0540675000011</v>
      </c>
      <c r="CH2683">
        <v>57267.48660750001</v>
      </c>
      <c r="CI2683">
        <v>572674.86607500003</v>
      </c>
      <c r="CJ2683">
        <v>629942.35268250003</v>
      </c>
      <c r="CK2683">
        <v>4284.4477500000003</v>
      </c>
    </row>
    <row r="2684" spans="62:89" x14ac:dyDescent="0.25">
      <c r="BJ2684" s="1" t="s">
        <v>5489</v>
      </c>
      <c r="BK2684" s="1" t="s">
        <v>5490</v>
      </c>
      <c r="BL2684" s="1" t="str">
        <f>VLOOKUP(BK2684,INVENTARIOHABITTA[#All],8,FALSE)</f>
        <v>PREMIUM A</v>
      </c>
      <c r="BO2684" s="1" t="s">
        <v>6225</v>
      </c>
      <c r="BP2684" s="1" t="s">
        <v>10196</v>
      </c>
      <c r="BQ2684" s="1" t="s">
        <v>7638</v>
      </c>
      <c r="BR2684" s="1" t="s">
        <v>9989</v>
      </c>
      <c r="BS2684" s="1" t="s">
        <v>34</v>
      </c>
      <c r="BT2684">
        <v>82</v>
      </c>
      <c r="BU2684" s="1" t="s">
        <v>7</v>
      </c>
      <c r="BV2684" s="1" t="s">
        <v>60</v>
      </c>
      <c r="BW2684">
        <v>151.81</v>
      </c>
      <c r="BX2684" s="1" t="s">
        <v>31</v>
      </c>
      <c r="BY2684">
        <v>6060</v>
      </c>
      <c r="BZ2684">
        <v>919968.6</v>
      </c>
      <c r="CA2684">
        <v>0.25</v>
      </c>
      <c r="CB2684">
        <v>4545</v>
      </c>
      <c r="CC2684">
        <v>689976.45</v>
      </c>
      <c r="CD2684">
        <v>0.1</v>
      </c>
      <c r="CE2684">
        <v>68997.645000000004</v>
      </c>
      <c r="CF2684">
        <v>0.1</v>
      </c>
      <c r="CG2684">
        <v>6899.7645000000011</v>
      </c>
      <c r="CH2684">
        <v>62097.880499999999</v>
      </c>
      <c r="CI2684">
        <v>620978.80499999993</v>
      </c>
      <c r="CJ2684">
        <v>683076.68549999991</v>
      </c>
      <c r="CK2684">
        <v>4499.5499999999993</v>
      </c>
    </row>
    <row r="2685" spans="62:89" x14ac:dyDescent="0.25">
      <c r="BJ2685" s="1" t="s">
        <v>5491</v>
      </c>
      <c r="BK2685" s="1" t="s">
        <v>5492</v>
      </c>
      <c r="BL2685" s="1" t="str">
        <f>VLOOKUP(BK2685,INVENTARIOHABITTA[#All],8,FALSE)</f>
        <v xml:space="preserve">ESTANDAR A </v>
      </c>
      <c r="BP2685" s="1" t="s">
        <v>10196</v>
      </c>
      <c r="BQ2685" s="1" t="s">
        <v>7638</v>
      </c>
      <c r="BR2685" s="1" t="s">
        <v>9989</v>
      </c>
      <c r="BS2685" s="1" t="s">
        <v>34</v>
      </c>
      <c r="BT2685">
        <v>82</v>
      </c>
      <c r="BU2685" s="1" t="s">
        <v>7</v>
      </c>
      <c r="BV2685" s="1" t="s">
        <v>60</v>
      </c>
      <c r="BW2685">
        <v>151.81</v>
      </c>
      <c r="BX2685" s="1" t="s">
        <v>31</v>
      </c>
      <c r="BY2685">
        <v>5770.3</v>
      </c>
      <c r="BZ2685">
        <v>875989.24300000002</v>
      </c>
      <c r="CA2685">
        <v>0.27</v>
      </c>
      <c r="CB2685">
        <v>4212.3189999999995</v>
      </c>
      <c r="CC2685">
        <v>639472.14738999994</v>
      </c>
      <c r="CD2685">
        <v>0.1</v>
      </c>
      <c r="CE2685">
        <v>63947.214738999995</v>
      </c>
      <c r="CF2685">
        <v>0.1</v>
      </c>
      <c r="CG2685">
        <v>6394.7214739000001</v>
      </c>
      <c r="CH2685">
        <v>57552.493265099998</v>
      </c>
      <c r="CI2685">
        <v>575524.93265099998</v>
      </c>
      <c r="CJ2685">
        <v>633077.42591609992</v>
      </c>
      <c r="CK2685">
        <v>4170.1958099999993</v>
      </c>
    </row>
    <row r="2686" spans="62:89" x14ac:dyDescent="0.25">
      <c r="BJ2686" s="1" t="s">
        <v>5493</v>
      </c>
      <c r="BK2686" s="1" t="s">
        <v>5494</v>
      </c>
      <c r="BL2686" s="1" t="str">
        <f>VLOOKUP(BK2686,INVENTARIOHABITTA[#All],8,FALSE)</f>
        <v xml:space="preserve">ESTANDAR A </v>
      </c>
      <c r="BO2686" s="1" t="s">
        <v>6227</v>
      </c>
      <c r="BP2686" s="1" t="s">
        <v>10197</v>
      </c>
      <c r="BQ2686" s="1" t="s">
        <v>7638</v>
      </c>
      <c r="BR2686" s="1" t="s">
        <v>9989</v>
      </c>
      <c r="BS2686" s="1" t="s">
        <v>34</v>
      </c>
      <c r="BT2686">
        <v>83</v>
      </c>
      <c r="BU2686" s="1" t="s">
        <v>7</v>
      </c>
      <c r="BV2686" s="1" t="s">
        <v>146</v>
      </c>
      <c r="BW2686">
        <v>157.81</v>
      </c>
      <c r="BX2686" s="1" t="s">
        <v>31</v>
      </c>
      <c r="BY2686">
        <v>6200</v>
      </c>
      <c r="BZ2686">
        <v>978422</v>
      </c>
      <c r="CA2686">
        <v>0.25</v>
      </c>
      <c r="CB2686">
        <v>4650</v>
      </c>
      <c r="CC2686">
        <v>733816.5</v>
      </c>
      <c r="CD2686">
        <v>0.1</v>
      </c>
      <c r="CE2686">
        <v>73381.650000000009</v>
      </c>
      <c r="CF2686">
        <v>0</v>
      </c>
      <c r="CG2686">
        <v>0</v>
      </c>
      <c r="CH2686">
        <v>73381.650000000009</v>
      </c>
      <c r="CI2686">
        <v>660434.85</v>
      </c>
      <c r="CJ2686">
        <v>733816.5</v>
      </c>
      <c r="CK2686">
        <v>4650</v>
      </c>
    </row>
    <row r="2687" spans="62:89" x14ac:dyDescent="0.25">
      <c r="BJ2687" s="1" t="s">
        <v>5495</v>
      </c>
      <c r="BK2687" s="1" t="s">
        <v>5496</v>
      </c>
      <c r="BL2687" s="1" t="str">
        <f>VLOOKUP(BK2687,INVENTARIOHABITTA[#All],8,FALSE)</f>
        <v xml:space="preserve">ESTANDAR A </v>
      </c>
      <c r="BP2687" s="1" t="s">
        <v>10197</v>
      </c>
      <c r="BQ2687" s="1" t="s">
        <v>7638</v>
      </c>
      <c r="BR2687" s="1" t="s">
        <v>9989</v>
      </c>
      <c r="BS2687" s="1" t="s">
        <v>34</v>
      </c>
      <c r="BT2687">
        <v>83</v>
      </c>
      <c r="BU2687" s="1" t="s">
        <v>7</v>
      </c>
      <c r="BV2687" s="1" t="s">
        <v>146</v>
      </c>
      <c r="BW2687">
        <v>157.81</v>
      </c>
      <c r="BX2687" s="1" t="s">
        <v>31</v>
      </c>
      <c r="BY2687">
        <v>6200</v>
      </c>
      <c r="BZ2687">
        <v>978422</v>
      </c>
      <c r="CA2687">
        <v>0.25</v>
      </c>
      <c r="CB2687">
        <v>4650</v>
      </c>
      <c r="CC2687">
        <v>733816.5</v>
      </c>
      <c r="CD2687">
        <v>0.1</v>
      </c>
      <c r="CE2687">
        <v>73381.650000000009</v>
      </c>
      <c r="CF2687">
        <v>0</v>
      </c>
      <c r="CG2687">
        <v>0</v>
      </c>
      <c r="CH2687">
        <v>73381.650000000009</v>
      </c>
      <c r="CI2687">
        <v>660434.85</v>
      </c>
      <c r="CJ2687">
        <v>733816.5</v>
      </c>
      <c r="CK2687">
        <v>4650</v>
      </c>
    </row>
    <row r="2688" spans="62:89" x14ac:dyDescent="0.25">
      <c r="BJ2688" s="1" t="s">
        <v>5497</v>
      </c>
      <c r="BK2688" s="1" t="s">
        <v>5498</v>
      </c>
      <c r="BL2688" s="1" t="str">
        <f>VLOOKUP(BK2688,INVENTARIOHABITTA[#All],8,FALSE)</f>
        <v xml:space="preserve">ESTANDAR A </v>
      </c>
      <c r="BO2688" s="1" t="s">
        <v>6229</v>
      </c>
      <c r="BP2688" s="1" t="s">
        <v>10198</v>
      </c>
      <c r="BQ2688" s="1" t="s">
        <v>7638</v>
      </c>
      <c r="BR2688" s="1" t="s">
        <v>9989</v>
      </c>
      <c r="BS2688" s="1" t="s">
        <v>34</v>
      </c>
      <c r="BT2688">
        <v>84</v>
      </c>
      <c r="BU2688" s="1" t="s">
        <v>7</v>
      </c>
      <c r="BV2688" s="1" t="s">
        <v>146</v>
      </c>
      <c r="BW2688">
        <v>141.88999999999999</v>
      </c>
      <c r="BX2688" s="1" t="s">
        <v>31</v>
      </c>
      <c r="BY2688">
        <v>6200</v>
      </c>
      <c r="BZ2688">
        <v>879717.99999999988</v>
      </c>
      <c r="CA2688">
        <v>0.25</v>
      </c>
      <c r="CB2688">
        <v>4650</v>
      </c>
      <c r="CC2688">
        <v>659788.49999999988</v>
      </c>
      <c r="CD2688">
        <v>0.1</v>
      </c>
      <c r="CE2688">
        <v>65978.849999999991</v>
      </c>
      <c r="CF2688">
        <v>0.1</v>
      </c>
      <c r="CG2688">
        <v>6597.8849999999993</v>
      </c>
      <c r="CH2688">
        <v>59380.964999999989</v>
      </c>
      <c r="CI2688">
        <v>593809.64999999991</v>
      </c>
      <c r="CJ2688">
        <v>653190.61499999987</v>
      </c>
      <c r="CK2688">
        <v>4603.5</v>
      </c>
    </row>
    <row r="2689" spans="62:89" x14ac:dyDescent="0.25">
      <c r="BJ2689" s="1" t="s">
        <v>5499</v>
      </c>
      <c r="BK2689" s="1" t="s">
        <v>5500</v>
      </c>
      <c r="BL2689" s="1" t="str">
        <f>VLOOKUP(BK2689,INVENTARIOHABITTA[#All],8,FALSE)</f>
        <v xml:space="preserve">ESTANDAR A </v>
      </c>
      <c r="BO2689" s="1" t="s">
        <v>6231</v>
      </c>
      <c r="BP2689" s="1" t="s">
        <v>10199</v>
      </c>
      <c r="BQ2689" s="1" t="s">
        <v>7638</v>
      </c>
      <c r="BR2689" s="1" t="s">
        <v>9989</v>
      </c>
      <c r="BS2689" s="1" t="s">
        <v>34</v>
      </c>
      <c r="BT2689">
        <v>85</v>
      </c>
      <c r="BU2689" s="1" t="s">
        <v>7</v>
      </c>
      <c r="BV2689" s="1" t="s">
        <v>146</v>
      </c>
      <c r="BW2689">
        <v>157.5</v>
      </c>
      <c r="BX2689" s="1" t="s">
        <v>31</v>
      </c>
      <c r="BY2689">
        <v>6200</v>
      </c>
      <c r="BZ2689">
        <v>976500</v>
      </c>
      <c r="CA2689">
        <v>0.3</v>
      </c>
      <c r="CB2689">
        <v>4340</v>
      </c>
      <c r="CC2689">
        <v>683550</v>
      </c>
      <c r="CD2689">
        <v>0.1</v>
      </c>
      <c r="CE2689">
        <v>68355</v>
      </c>
      <c r="CF2689">
        <v>4.3888523151195964E-2</v>
      </c>
      <c r="CG2689">
        <v>3000</v>
      </c>
      <c r="CH2689">
        <v>65355</v>
      </c>
      <c r="CI2689">
        <v>615195</v>
      </c>
      <c r="CJ2689">
        <v>680550</v>
      </c>
      <c r="CK2689">
        <v>4320.9523809523807</v>
      </c>
    </row>
    <row r="2690" spans="62:89" x14ac:dyDescent="0.25">
      <c r="BJ2690" s="1" t="s">
        <v>5501</v>
      </c>
      <c r="BK2690" s="1" t="s">
        <v>5502</v>
      </c>
      <c r="BL2690" s="1" t="str">
        <f>VLOOKUP(BK2690,INVENTARIOHABITTA[#All],8,FALSE)</f>
        <v xml:space="preserve">ESTANDAR A </v>
      </c>
      <c r="BP2690" s="1" t="s">
        <v>10199</v>
      </c>
      <c r="BQ2690" s="1" t="s">
        <v>7638</v>
      </c>
      <c r="BR2690" s="1" t="s">
        <v>9989</v>
      </c>
      <c r="BS2690" s="1" t="s">
        <v>34</v>
      </c>
      <c r="BT2690">
        <v>85</v>
      </c>
      <c r="BU2690" s="1" t="s">
        <v>7</v>
      </c>
      <c r="BV2690" s="1" t="s">
        <v>146</v>
      </c>
      <c r="BW2690">
        <v>157.5</v>
      </c>
      <c r="BX2690" s="1" t="s">
        <v>31</v>
      </c>
      <c r="BY2690">
        <v>6200</v>
      </c>
      <c r="BZ2690">
        <v>976500</v>
      </c>
      <c r="CA2690">
        <v>0.25</v>
      </c>
      <c r="CB2690">
        <v>4650</v>
      </c>
      <c r="CC2690">
        <v>732375</v>
      </c>
      <c r="CD2690">
        <v>0.1</v>
      </c>
      <c r="CE2690">
        <v>73237.5</v>
      </c>
      <c r="CF2690">
        <v>0.1</v>
      </c>
      <c r="CG2690">
        <v>7323.75</v>
      </c>
      <c r="CH2690">
        <v>65913.75</v>
      </c>
      <c r="CI2690">
        <v>659137.5</v>
      </c>
      <c r="CJ2690">
        <v>725051.25</v>
      </c>
      <c r="CK2690">
        <v>4603.5</v>
      </c>
    </row>
    <row r="2691" spans="62:89" x14ac:dyDescent="0.25">
      <c r="BJ2691" s="1" t="s">
        <v>5503</v>
      </c>
      <c r="BK2691" s="1" t="s">
        <v>5504</v>
      </c>
      <c r="BL2691" s="1" t="str">
        <f>VLOOKUP(BK2691,INVENTARIOHABITTA[#All],8,FALSE)</f>
        <v>PREMIUM A</v>
      </c>
      <c r="BO2691" s="1" t="s">
        <v>6233</v>
      </c>
      <c r="BP2691" s="1" t="s">
        <v>10200</v>
      </c>
      <c r="BQ2691" s="1" t="s">
        <v>7638</v>
      </c>
      <c r="BR2691" s="1" t="s">
        <v>9989</v>
      </c>
      <c r="BS2691" s="1" t="s">
        <v>34</v>
      </c>
      <c r="BT2691">
        <v>86</v>
      </c>
      <c r="BU2691" s="1" t="s">
        <v>7</v>
      </c>
      <c r="BV2691" s="1" t="s">
        <v>146</v>
      </c>
      <c r="BW2691">
        <v>157.5</v>
      </c>
      <c r="BX2691" s="1" t="s">
        <v>31</v>
      </c>
      <c r="BY2691">
        <v>6200</v>
      </c>
      <c r="BZ2691">
        <v>976500</v>
      </c>
      <c r="CA2691">
        <v>0.3</v>
      </c>
      <c r="CB2691">
        <v>4340</v>
      </c>
      <c r="CC2691">
        <v>683550</v>
      </c>
      <c r="CD2691">
        <v>0.1</v>
      </c>
      <c r="CE2691">
        <v>68355</v>
      </c>
      <c r="CF2691">
        <v>0.1</v>
      </c>
      <c r="CG2691">
        <v>6835.5</v>
      </c>
      <c r="CH2691">
        <v>61519.5</v>
      </c>
      <c r="CI2691">
        <v>615195</v>
      </c>
      <c r="CJ2691">
        <v>676714.5</v>
      </c>
      <c r="CK2691">
        <v>4296.6000000000004</v>
      </c>
    </row>
    <row r="2692" spans="62:89" x14ac:dyDescent="0.25">
      <c r="BJ2692" s="1" t="s">
        <v>5505</v>
      </c>
      <c r="BK2692" s="1" t="s">
        <v>5506</v>
      </c>
      <c r="BL2692" s="1" t="str">
        <f>VLOOKUP(BK2692,INVENTARIOHABITTA[#All],8,FALSE)</f>
        <v>PREMIUM A</v>
      </c>
      <c r="BP2692" s="1" t="s">
        <v>10200</v>
      </c>
      <c r="BQ2692" s="1" t="s">
        <v>7638</v>
      </c>
      <c r="BR2692" s="1" t="s">
        <v>9989</v>
      </c>
      <c r="BS2692" s="1" t="s">
        <v>34</v>
      </c>
      <c r="BT2692">
        <v>86</v>
      </c>
      <c r="BU2692" s="1" t="s">
        <v>7</v>
      </c>
      <c r="BV2692" s="1" t="s">
        <v>146</v>
      </c>
      <c r="BW2692">
        <v>157.5</v>
      </c>
      <c r="BX2692" s="1" t="s">
        <v>31</v>
      </c>
      <c r="BY2692">
        <v>6200</v>
      </c>
      <c r="BZ2692">
        <v>976500</v>
      </c>
      <c r="CA2692">
        <v>0.27</v>
      </c>
      <c r="CB2692">
        <v>4526</v>
      </c>
      <c r="CC2692">
        <v>712845</v>
      </c>
      <c r="CD2692">
        <v>0.1</v>
      </c>
      <c r="CE2692">
        <v>71284.5</v>
      </c>
      <c r="CF2692">
        <v>0.1</v>
      </c>
      <c r="CG2692">
        <v>7128.4500000000007</v>
      </c>
      <c r="CH2692">
        <v>64156.05</v>
      </c>
      <c r="CI2692">
        <v>641560.5</v>
      </c>
      <c r="CJ2692">
        <v>705716.55</v>
      </c>
      <c r="CK2692">
        <v>4480.7400000000007</v>
      </c>
    </row>
    <row r="2693" spans="62:89" x14ac:dyDescent="0.25">
      <c r="BJ2693" s="1" t="s">
        <v>5507</v>
      </c>
      <c r="BK2693" s="1" t="s">
        <v>5508</v>
      </c>
      <c r="BL2693" s="1" t="str">
        <f>VLOOKUP(BK2693,INVENTARIOHABITTA[#All],8,FALSE)</f>
        <v xml:space="preserve">ESTANDAR A </v>
      </c>
      <c r="BO2693" s="1" t="s">
        <v>6235</v>
      </c>
      <c r="BP2693" s="1" t="s">
        <v>10201</v>
      </c>
      <c r="BQ2693" s="1" t="s">
        <v>7638</v>
      </c>
      <c r="BR2693" s="1" t="s">
        <v>9989</v>
      </c>
      <c r="BS2693" s="1" t="s">
        <v>34</v>
      </c>
      <c r="BT2693">
        <v>87</v>
      </c>
      <c r="BU2693" s="1" t="s">
        <v>7</v>
      </c>
      <c r="BV2693" s="1" t="s">
        <v>146</v>
      </c>
      <c r="BW2693">
        <v>157.5</v>
      </c>
      <c r="BX2693" s="1" t="s">
        <v>46</v>
      </c>
      <c r="BY2693">
        <v>6510</v>
      </c>
      <c r="BZ2693">
        <v>1025325</v>
      </c>
      <c r="CA2693">
        <v>0.27</v>
      </c>
      <c r="CB2693">
        <v>4752.3</v>
      </c>
      <c r="CC2693">
        <v>748487.25</v>
      </c>
      <c r="CD2693">
        <v>0.1</v>
      </c>
      <c r="CE2693">
        <v>74848.725000000006</v>
      </c>
      <c r="CF2693">
        <v>0.1</v>
      </c>
      <c r="CG2693">
        <v>7484.8725000000013</v>
      </c>
      <c r="CH2693">
        <v>67363.852500000008</v>
      </c>
      <c r="CI2693">
        <v>673638.52500000002</v>
      </c>
      <c r="CJ2693">
        <v>741002.37750000006</v>
      </c>
      <c r="CK2693">
        <v>4704.777</v>
      </c>
    </row>
    <row r="2694" spans="62:89" x14ac:dyDescent="0.25">
      <c r="BJ2694" s="1" t="s">
        <v>5509</v>
      </c>
      <c r="BK2694" s="1" t="s">
        <v>5510</v>
      </c>
      <c r="BL2694" s="1" t="str">
        <f>VLOOKUP(BK2694,INVENTARIOHABITTA[#All],8,FALSE)</f>
        <v xml:space="preserve">ESTANDAR A </v>
      </c>
      <c r="BP2694" s="1" t="s">
        <v>10201</v>
      </c>
      <c r="BQ2694" s="1" t="s">
        <v>7638</v>
      </c>
      <c r="BR2694" s="1" t="s">
        <v>9989</v>
      </c>
      <c r="BS2694" s="1" t="s">
        <v>34</v>
      </c>
      <c r="BT2694">
        <v>87</v>
      </c>
      <c r="BU2694" s="1" t="s">
        <v>7</v>
      </c>
      <c r="BV2694" s="1" t="s">
        <v>146</v>
      </c>
      <c r="BW2694">
        <v>157.5</v>
      </c>
      <c r="BX2694" s="1" t="s">
        <v>31</v>
      </c>
      <c r="BY2694">
        <v>6200</v>
      </c>
      <c r="BZ2694">
        <v>976500</v>
      </c>
      <c r="CA2694">
        <v>0.27</v>
      </c>
      <c r="CB2694">
        <v>4526</v>
      </c>
      <c r="CC2694">
        <v>712845</v>
      </c>
      <c r="CD2694">
        <v>0.1</v>
      </c>
      <c r="CE2694">
        <v>71284.5</v>
      </c>
      <c r="CF2694">
        <v>0.1</v>
      </c>
      <c r="CG2694">
        <v>7128.4500000000007</v>
      </c>
      <c r="CH2694">
        <v>64156.05</v>
      </c>
      <c r="CI2694">
        <v>641560.5</v>
      </c>
      <c r="CJ2694">
        <v>705716.55</v>
      </c>
      <c r="CK2694">
        <v>4480.7400000000007</v>
      </c>
    </row>
    <row r="2695" spans="62:89" x14ac:dyDescent="0.25">
      <c r="BJ2695" s="1" t="s">
        <v>5511</v>
      </c>
      <c r="BK2695" s="1" t="s">
        <v>5512</v>
      </c>
      <c r="BL2695" s="1" t="str">
        <f>VLOOKUP(BK2695,INVENTARIOHABITTA[#All],8,FALSE)</f>
        <v xml:space="preserve">ESTANDAR A </v>
      </c>
      <c r="BO2695" s="1" t="s">
        <v>6237</v>
      </c>
      <c r="BP2695" s="1" t="s">
        <v>10202</v>
      </c>
      <c r="BQ2695" s="1" t="s">
        <v>7638</v>
      </c>
      <c r="BR2695" s="1" t="s">
        <v>9989</v>
      </c>
      <c r="BS2695" s="1" t="s">
        <v>34</v>
      </c>
      <c r="BT2695">
        <v>88</v>
      </c>
      <c r="BU2695" s="1" t="s">
        <v>7</v>
      </c>
      <c r="BV2695" s="1" t="s">
        <v>146</v>
      </c>
      <c r="BW2695">
        <v>157.5</v>
      </c>
      <c r="BX2695" s="1" t="s">
        <v>31</v>
      </c>
      <c r="BY2695">
        <v>6200</v>
      </c>
      <c r="BZ2695">
        <v>976500</v>
      </c>
      <c r="CA2695">
        <v>0.3</v>
      </c>
      <c r="CB2695">
        <v>4340</v>
      </c>
      <c r="CC2695">
        <v>683550</v>
      </c>
      <c r="CD2695">
        <v>0.22383146807109941</v>
      </c>
      <c r="CE2695">
        <v>153000</v>
      </c>
      <c r="CF2695">
        <v>1.9607843137254902E-2</v>
      </c>
      <c r="CG2695">
        <v>3000</v>
      </c>
      <c r="CH2695">
        <v>150000</v>
      </c>
      <c r="CI2695">
        <v>530550</v>
      </c>
      <c r="CJ2695">
        <v>680550</v>
      </c>
      <c r="CK2695">
        <v>4320.9523809523807</v>
      </c>
    </row>
    <row r="2696" spans="62:89" x14ac:dyDescent="0.25">
      <c r="BJ2696" s="1" t="s">
        <v>5513</v>
      </c>
      <c r="BK2696" s="1" t="s">
        <v>5514</v>
      </c>
      <c r="BL2696" s="1" t="str">
        <f>VLOOKUP(BK2696,INVENTARIOHABITTA[#All],8,FALSE)</f>
        <v xml:space="preserve">ESTANDAR A </v>
      </c>
      <c r="BP2696" s="1" t="s">
        <v>10202</v>
      </c>
      <c r="BQ2696" s="1" t="s">
        <v>7638</v>
      </c>
      <c r="BR2696" s="1" t="s">
        <v>9989</v>
      </c>
      <c r="BS2696" s="1" t="s">
        <v>34</v>
      </c>
      <c r="BT2696">
        <v>88</v>
      </c>
      <c r="BU2696" s="1" t="s">
        <v>7</v>
      </c>
      <c r="BV2696" s="1" t="s">
        <v>146</v>
      </c>
      <c r="BW2696">
        <v>157.5</v>
      </c>
      <c r="BX2696" s="1" t="s">
        <v>31</v>
      </c>
      <c r="BY2696">
        <v>6200</v>
      </c>
      <c r="BZ2696">
        <v>976500</v>
      </c>
      <c r="CA2696">
        <v>0.3</v>
      </c>
      <c r="CB2696">
        <v>4340</v>
      </c>
      <c r="CC2696">
        <v>683550</v>
      </c>
      <c r="CD2696">
        <v>0.1</v>
      </c>
      <c r="CE2696">
        <v>68355</v>
      </c>
      <c r="CF2696">
        <v>0</v>
      </c>
      <c r="CG2696">
        <v>0</v>
      </c>
      <c r="CH2696">
        <v>68355</v>
      </c>
      <c r="CI2696">
        <v>615195</v>
      </c>
      <c r="CJ2696">
        <v>683550</v>
      </c>
      <c r="CK2696">
        <v>4340</v>
      </c>
    </row>
    <row r="2697" spans="62:89" x14ac:dyDescent="0.25">
      <c r="BJ2697" s="1" t="s">
        <v>5515</v>
      </c>
      <c r="BK2697" s="1" t="s">
        <v>5516</v>
      </c>
      <c r="BL2697" s="1" t="str">
        <f>VLOOKUP(BK2697,INVENTARIOHABITTA[#All],8,FALSE)</f>
        <v xml:space="preserve">ESTANDAR A </v>
      </c>
      <c r="BO2697" s="1" t="s">
        <v>6239</v>
      </c>
      <c r="BP2697" s="1" t="s">
        <v>10203</v>
      </c>
      <c r="BQ2697" s="1" t="s">
        <v>7638</v>
      </c>
      <c r="BR2697" s="1" t="s">
        <v>9989</v>
      </c>
      <c r="BS2697" s="1" t="s">
        <v>34</v>
      </c>
      <c r="BT2697">
        <v>89</v>
      </c>
      <c r="BU2697" s="1" t="s">
        <v>7</v>
      </c>
      <c r="BV2697" s="1" t="s">
        <v>146</v>
      </c>
      <c r="BW2697">
        <v>157.5</v>
      </c>
      <c r="BX2697" s="1" t="s">
        <v>31</v>
      </c>
      <c r="BY2697">
        <v>6200</v>
      </c>
      <c r="BZ2697">
        <v>976500</v>
      </c>
      <c r="CA2697">
        <v>0.3</v>
      </c>
      <c r="CB2697">
        <v>4340</v>
      </c>
      <c r="CC2697">
        <v>683550</v>
      </c>
      <c r="CD2697">
        <v>0.1</v>
      </c>
      <c r="CE2697">
        <v>68355</v>
      </c>
      <c r="CF2697">
        <v>0.05</v>
      </c>
      <c r="CG2697">
        <v>3417.75</v>
      </c>
      <c r="CH2697">
        <v>64937.25</v>
      </c>
      <c r="CI2697">
        <v>615195</v>
      </c>
      <c r="CJ2697">
        <v>680132.25</v>
      </c>
      <c r="CK2697">
        <v>4318.3</v>
      </c>
    </row>
    <row r="2698" spans="62:89" x14ac:dyDescent="0.25">
      <c r="BJ2698" s="1" t="s">
        <v>5517</v>
      </c>
      <c r="BK2698" s="1" t="s">
        <v>5518</v>
      </c>
      <c r="BL2698" s="1" t="str">
        <f>VLOOKUP(BK2698,INVENTARIOHABITTA[#All],8,FALSE)</f>
        <v xml:space="preserve">ESTANDAR A </v>
      </c>
      <c r="BP2698" s="1" t="s">
        <v>10203</v>
      </c>
      <c r="BQ2698" s="1" t="s">
        <v>7638</v>
      </c>
      <c r="BR2698" s="1" t="s">
        <v>9989</v>
      </c>
      <c r="BS2698" s="1" t="s">
        <v>34</v>
      </c>
      <c r="BT2698">
        <v>89</v>
      </c>
      <c r="BU2698" s="1" t="s">
        <v>7</v>
      </c>
      <c r="BV2698" s="1" t="s">
        <v>146</v>
      </c>
      <c r="BW2698">
        <v>157.5</v>
      </c>
      <c r="BX2698" s="1" t="s">
        <v>31</v>
      </c>
      <c r="BY2698">
        <v>6200</v>
      </c>
      <c r="BZ2698">
        <v>976500</v>
      </c>
      <c r="CA2698">
        <v>0.3</v>
      </c>
      <c r="CB2698">
        <v>4340</v>
      </c>
      <c r="CC2698">
        <v>683550</v>
      </c>
      <c r="CD2698">
        <v>0.1</v>
      </c>
      <c r="CE2698">
        <v>68355</v>
      </c>
      <c r="CF2698">
        <v>0</v>
      </c>
      <c r="CG2698">
        <v>0</v>
      </c>
      <c r="CH2698">
        <v>68355</v>
      </c>
      <c r="CI2698">
        <v>615195</v>
      </c>
      <c r="CJ2698">
        <v>683550</v>
      </c>
      <c r="CK2698">
        <v>4340</v>
      </c>
    </row>
    <row r="2699" spans="62:89" x14ac:dyDescent="0.25">
      <c r="BJ2699" s="1" t="s">
        <v>5519</v>
      </c>
      <c r="BK2699" s="1" t="s">
        <v>5520</v>
      </c>
      <c r="BL2699" s="1" t="str">
        <f>VLOOKUP(BK2699,INVENTARIOHABITTA[#All],8,FALSE)</f>
        <v>PREMIUM A</v>
      </c>
      <c r="BO2699" s="1" t="s">
        <v>6241</v>
      </c>
      <c r="BP2699" s="1" t="s">
        <v>10204</v>
      </c>
      <c r="BQ2699" s="1" t="s">
        <v>7638</v>
      </c>
      <c r="BR2699" s="1" t="s">
        <v>9989</v>
      </c>
      <c r="BS2699" s="1" t="s">
        <v>34</v>
      </c>
      <c r="BT2699">
        <v>90</v>
      </c>
      <c r="BU2699" s="1" t="s">
        <v>7</v>
      </c>
      <c r="BV2699" s="1" t="s">
        <v>146</v>
      </c>
      <c r="BW2699">
        <v>157.5</v>
      </c>
      <c r="BX2699" s="1" t="s">
        <v>46</v>
      </c>
      <c r="BY2699">
        <v>6510</v>
      </c>
      <c r="BZ2699">
        <v>1025325</v>
      </c>
      <c r="CA2699">
        <v>0.25</v>
      </c>
      <c r="CB2699">
        <v>4882.5</v>
      </c>
      <c r="CC2699">
        <v>768993.75</v>
      </c>
      <c r="CD2699">
        <v>0.1</v>
      </c>
      <c r="CE2699">
        <v>76899.375</v>
      </c>
      <c r="CF2699">
        <v>0</v>
      </c>
      <c r="CG2699">
        <v>0</v>
      </c>
      <c r="CH2699">
        <v>76899.375</v>
      </c>
      <c r="CI2699">
        <v>692094.375</v>
      </c>
      <c r="CJ2699">
        <v>768993.75</v>
      </c>
      <c r="CK2699">
        <v>4882.5</v>
      </c>
    </row>
    <row r="2700" spans="62:89" x14ac:dyDescent="0.25">
      <c r="BJ2700" s="1" t="s">
        <v>5521</v>
      </c>
      <c r="BK2700" s="1" t="s">
        <v>5522</v>
      </c>
      <c r="BL2700" s="1" t="str">
        <f>VLOOKUP(BK2700,INVENTARIOHABITTA[#All],8,FALSE)</f>
        <v>PREMIUM A</v>
      </c>
      <c r="BP2700" s="1" t="s">
        <v>10204</v>
      </c>
      <c r="BQ2700" s="1" t="s">
        <v>7638</v>
      </c>
      <c r="BR2700" s="1" t="s">
        <v>9989</v>
      </c>
      <c r="BS2700" s="1" t="s">
        <v>34</v>
      </c>
      <c r="BT2700">
        <v>90</v>
      </c>
      <c r="BU2700" s="1" t="s">
        <v>7</v>
      </c>
      <c r="BV2700" s="1" t="s">
        <v>146</v>
      </c>
      <c r="BW2700">
        <v>157.5</v>
      </c>
      <c r="BX2700" s="1" t="s">
        <v>31</v>
      </c>
      <c r="BY2700">
        <v>6200</v>
      </c>
      <c r="BZ2700">
        <v>976500</v>
      </c>
      <c r="CA2700">
        <v>0.25</v>
      </c>
      <c r="CB2700">
        <v>4650</v>
      </c>
      <c r="CC2700">
        <v>732375</v>
      </c>
      <c r="CD2700">
        <v>0.1</v>
      </c>
      <c r="CE2700">
        <v>73237.5</v>
      </c>
      <c r="CF2700">
        <v>0</v>
      </c>
      <c r="CG2700">
        <v>0</v>
      </c>
      <c r="CH2700">
        <v>73237.5</v>
      </c>
      <c r="CI2700">
        <v>659137.5</v>
      </c>
      <c r="CJ2700">
        <v>732375</v>
      </c>
      <c r="CK2700">
        <v>4650</v>
      </c>
    </row>
    <row r="2701" spans="62:89" x14ac:dyDescent="0.25">
      <c r="BJ2701" s="1" t="s">
        <v>5523</v>
      </c>
      <c r="BK2701" s="1" t="s">
        <v>5524</v>
      </c>
      <c r="BL2701" s="1" t="str">
        <f>VLOOKUP(BK2701,INVENTARIOHABITTA[#All],8,FALSE)</f>
        <v xml:space="preserve">ESTANDAR A </v>
      </c>
      <c r="BP2701" s="1" t="s">
        <v>10204</v>
      </c>
      <c r="BQ2701" s="1" t="s">
        <v>7638</v>
      </c>
      <c r="BR2701" s="1" t="s">
        <v>9989</v>
      </c>
      <c r="BS2701" s="1" t="s">
        <v>34</v>
      </c>
      <c r="BT2701">
        <v>90</v>
      </c>
      <c r="BU2701" s="1" t="s">
        <v>7</v>
      </c>
      <c r="BV2701" s="1" t="s">
        <v>146</v>
      </c>
      <c r="BW2701">
        <v>157.5</v>
      </c>
      <c r="BX2701" s="1" t="s">
        <v>31</v>
      </c>
      <c r="BY2701">
        <v>6200</v>
      </c>
      <c r="BZ2701">
        <v>976500</v>
      </c>
      <c r="CA2701">
        <v>0.3</v>
      </c>
      <c r="CB2701">
        <v>4340</v>
      </c>
      <c r="CC2701">
        <v>683550</v>
      </c>
      <c r="CD2701">
        <v>0.1</v>
      </c>
      <c r="CE2701">
        <v>68355</v>
      </c>
      <c r="CF2701">
        <v>0</v>
      </c>
      <c r="CG2701">
        <v>0</v>
      </c>
      <c r="CH2701">
        <v>68355</v>
      </c>
      <c r="CI2701">
        <v>615195</v>
      </c>
      <c r="CJ2701">
        <v>683550</v>
      </c>
      <c r="CK2701">
        <v>4340</v>
      </c>
    </row>
    <row r="2702" spans="62:89" x14ac:dyDescent="0.25">
      <c r="BJ2702" s="1" t="s">
        <v>5525</v>
      </c>
      <c r="BK2702" s="1" t="s">
        <v>5526</v>
      </c>
      <c r="BL2702" s="1" t="str">
        <f>VLOOKUP(BK2702,INVENTARIOHABITTA[#All],8,FALSE)</f>
        <v xml:space="preserve">ESTANDAR A </v>
      </c>
      <c r="BO2702" s="1" t="s">
        <v>6243</v>
      </c>
      <c r="BP2702" s="1" t="s">
        <v>10205</v>
      </c>
      <c r="BQ2702" s="1" t="s">
        <v>7638</v>
      </c>
      <c r="BR2702" s="1" t="s">
        <v>9989</v>
      </c>
      <c r="BS2702" s="1" t="s">
        <v>34</v>
      </c>
      <c r="BT2702">
        <v>91</v>
      </c>
      <c r="BU2702" s="1" t="s">
        <v>7</v>
      </c>
      <c r="BV2702" s="1" t="s">
        <v>146</v>
      </c>
      <c r="BW2702">
        <v>140</v>
      </c>
      <c r="BX2702" s="1" t="s">
        <v>31</v>
      </c>
      <c r="BY2702">
        <v>6200</v>
      </c>
      <c r="BZ2702">
        <v>868000</v>
      </c>
      <c r="CA2702">
        <v>0.27</v>
      </c>
      <c r="CB2702">
        <v>4526</v>
      </c>
      <c r="CC2702">
        <v>633640</v>
      </c>
      <c r="CD2702">
        <v>0.1</v>
      </c>
      <c r="CE2702">
        <v>63364</v>
      </c>
      <c r="CF2702">
        <v>0.1</v>
      </c>
      <c r="CG2702">
        <v>6336.4000000000005</v>
      </c>
      <c r="CH2702">
        <v>57027.6</v>
      </c>
      <c r="CI2702">
        <v>570276</v>
      </c>
      <c r="CJ2702">
        <v>627303.6</v>
      </c>
      <c r="CK2702">
        <v>4480.74</v>
      </c>
    </row>
    <row r="2703" spans="62:89" x14ac:dyDescent="0.25">
      <c r="BJ2703" s="1" t="s">
        <v>5527</v>
      </c>
      <c r="BK2703" s="1" t="s">
        <v>5528</v>
      </c>
      <c r="BL2703" s="1" t="str">
        <f>VLOOKUP(BK2703,INVENTARIOHABITTA[#All],8,FALSE)</f>
        <v xml:space="preserve">ESTANDAR A </v>
      </c>
      <c r="BP2703" s="1" t="s">
        <v>10205</v>
      </c>
      <c r="BQ2703" s="1" t="s">
        <v>7638</v>
      </c>
      <c r="BR2703" s="1" t="s">
        <v>9989</v>
      </c>
      <c r="BS2703" s="1" t="s">
        <v>34</v>
      </c>
      <c r="BT2703">
        <v>91</v>
      </c>
      <c r="BU2703" s="1" t="s">
        <v>7</v>
      </c>
      <c r="BV2703" s="1" t="s">
        <v>146</v>
      </c>
      <c r="BW2703">
        <v>140</v>
      </c>
      <c r="BX2703" s="1" t="s">
        <v>31</v>
      </c>
      <c r="BY2703">
        <v>6200</v>
      </c>
      <c r="BZ2703">
        <v>868000</v>
      </c>
      <c r="CA2703">
        <v>0.2</v>
      </c>
      <c r="CB2703">
        <v>4960</v>
      </c>
      <c r="CC2703">
        <v>694400</v>
      </c>
      <c r="CD2703">
        <v>0.1</v>
      </c>
      <c r="CE2703">
        <v>69440</v>
      </c>
      <c r="CF2703">
        <v>0.1</v>
      </c>
      <c r="CG2703">
        <v>6944</v>
      </c>
      <c r="CH2703">
        <v>62496</v>
      </c>
      <c r="CI2703">
        <v>624960</v>
      </c>
      <c r="CJ2703">
        <v>687456</v>
      </c>
      <c r="CK2703">
        <v>4910.3999999999996</v>
      </c>
    </row>
    <row r="2704" spans="62:89" x14ac:dyDescent="0.25">
      <c r="BJ2704" s="1" t="s">
        <v>5529</v>
      </c>
      <c r="BK2704" s="1" t="s">
        <v>5530</v>
      </c>
      <c r="BL2704" s="1" t="str">
        <f>VLOOKUP(BK2704,INVENTARIOHABITTA[#All],8,FALSE)</f>
        <v xml:space="preserve">ESTANDAR A </v>
      </c>
      <c r="BO2704" s="1" t="s">
        <v>6245</v>
      </c>
      <c r="BP2704" s="1" t="s">
        <v>10206</v>
      </c>
      <c r="BQ2704" s="1" t="s">
        <v>7638</v>
      </c>
      <c r="BR2704" s="1" t="s">
        <v>9989</v>
      </c>
      <c r="BS2704" s="1" t="s">
        <v>34</v>
      </c>
      <c r="BT2704">
        <v>92</v>
      </c>
      <c r="BU2704" s="1" t="s">
        <v>7</v>
      </c>
      <c r="BV2704" s="1" t="s">
        <v>146</v>
      </c>
      <c r="BW2704">
        <v>172.8</v>
      </c>
      <c r="BX2704" s="1" t="s">
        <v>31</v>
      </c>
      <c r="BY2704">
        <v>6200</v>
      </c>
      <c r="BZ2704">
        <v>1071360</v>
      </c>
      <c r="CA2704">
        <v>0.27</v>
      </c>
      <c r="CB2704">
        <v>4526</v>
      </c>
      <c r="CC2704">
        <v>782092.80000000005</v>
      </c>
      <c r="CD2704">
        <v>0.1</v>
      </c>
      <c r="CE2704">
        <v>78209.280000000013</v>
      </c>
      <c r="CF2704">
        <v>0</v>
      </c>
      <c r="CG2704">
        <v>0</v>
      </c>
      <c r="CH2704">
        <v>78209.280000000013</v>
      </c>
      <c r="CI2704">
        <v>703883.52</v>
      </c>
      <c r="CJ2704">
        <v>782092.80000000005</v>
      </c>
      <c r="CK2704">
        <v>4526</v>
      </c>
    </row>
    <row r="2705" spans="62:89" x14ac:dyDescent="0.25">
      <c r="BJ2705" s="1" t="s">
        <v>5531</v>
      </c>
      <c r="BK2705" s="1" t="s">
        <v>5532</v>
      </c>
      <c r="BL2705" s="1" t="str">
        <f>VLOOKUP(BK2705,INVENTARIOHABITTA[#All],8,FALSE)</f>
        <v xml:space="preserve">ESTANDAR A </v>
      </c>
      <c r="BO2705" s="1" t="s">
        <v>6247</v>
      </c>
      <c r="BP2705" s="1" t="s">
        <v>10207</v>
      </c>
      <c r="BQ2705" s="1" t="s">
        <v>7638</v>
      </c>
      <c r="BR2705" s="1" t="s">
        <v>9989</v>
      </c>
      <c r="BS2705" s="1" t="s">
        <v>34</v>
      </c>
      <c r="BT2705">
        <v>93</v>
      </c>
      <c r="BU2705" s="1" t="s">
        <v>7</v>
      </c>
      <c r="BV2705" s="1" t="s">
        <v>146</v>
      </c>
      <c r="BW2705">
        <v>147.08000000000001</v>
      </c>
      <c r="BX2705" s="1" t="s">
        <v>31</v>
      </c>
      <c r="BY2705">
        <v>6200</v>
      </c>
      <c r="BZ2705">
        <v>911896.00000000012</v>
      </c>
      <c r="CA2705">
        <v>0.3</v>
      </c>
      <c r="CB2705">
        <v>4340</v>
      </c>
      <c r="CC2705">
        <v>638327.20000000007</v>
      </c>
      <c r="CD2705">
        <v>0.1</v>
      </c>
      <c r="CE2705">
        <v>63832.720000000008</v>
      </c>
      <c r="CF2705">
        <v>0.1</v>
      </c>
      <c r="CG2705">
        <v>6383.2720000000008</v>
      </c>
      <c r="CH2705">
        <v>57449.448000000004</v>
      </c>
      <c r="CI2705">
        <v>574494.4800000001</v>
      </c>
      <c r="CJ2705">
        <v>631943.92800000007</v>
      </c>
      <c r="CK2705">
        <v>4296.6000000000004</v>
      </c>
    </row>
    <row r="2706" spans="62:89" x14ac:dyDescent="0.25">
      <c r="BJ2706" s="1" t="s">
        <v>5533</v>
      </c>
      <c r="BK2706" s="1" t="s">
        <v>5534</v>
      </c>
      <c r="BL2706" s="1" t="str">
        <f>VLOOKUP(BK2706,INVENTARIOHABITTA[#All],8,FALSE)</f>
        <v xml:space="preserve">ESTANDAR A </v>
      </c>
      <c r="BO2706" s="1" t="s">
        <v>6249</v>
      </c>
      <c r="BP2706" s="1" t="s">
        <v>10208</v>
      </c>
      <c r="BQ2706" s="1" t="s">
        <v>7638</v>
      </c>
      <c r="BR2706" s="1" t="s">
        <v>9989</v>
      </c>
      <c r="BS2706" s="1" t="s">
        <v>34</v>
      </c>
      <c r="BT2706">
        <v>94</v>
      </c>
      <c r="BU2706" s="1" t="s">
        <v>7</v>
      </c>
      <c r="BV2706" s="1" t="s">
        <v>60</v>
      </c>
      <c r="BW2706">
        <v>140</v>
      </c>
      <c r="BX2706" s="1" t="s">
        <v>31</v>
      </c>
      <c r="BY2706">
        <v>5770.3</v>
      </c>
      <c r="BZ2706">
        <v>807842</v>
      </c>
      <c r="CA2706">
        <v>0.25</v>
      </c>
      <c r="CB2706">
        <v>4327.7250000000004</v>
      </c>
      <c r="CC2706">
        <v>605881.5</v>
      </c>
      <c r="CD2706">
        <v>0.1</v>
      </c>
      <c r="CE2706">
        <v>60588.15</v>
      </c>
      <c r="CF2706">
        <v>0.1</v>
      </c>
      <c r="CG2706">
        <v>6058.8150000000005</v>
      </c>
      <c r="CH2706">
        <v>54529.334999999999</v>
      </c>
      <c r="CI2706">
        <v>545293.35</v>
      </c>
      <c r="CJ2706">
        <v>599822.68499999994</v>
      </c>
      <c r="CK2706">
        <v>4284.4477499999994</v>
      </c>
    </row>
    <row r="2707" spans="62:89" x14ac:dyDescent="0.25">
      <c r="BJ2707" s="1" t="s">
        <v>5535</v>
      </c>
      <c r="BK2707" s="1" t="s">
        <v>5536</v>
      </c>
      <c r="BL2707" s="1" t="str">
        <f>VLOOKUP(BK2707,INVENTARIOHABITTA[#All],8,FALSE)</f>
        <v>ESTANDAR AA</v>
      </c>
      <c r="BO2707" s="1" t="s">
        <v>6251</v>
      </c>
      <c r="BP2707" s="1" t="s">
        <v>10209</v>
      </c>
      <c r="BQ2707" s="1" t="s">
        <v>7638</v>
      </c>
      <c r="BR2707" s="1" t="s">
        <v>9989</v>
      </c>
      <c r="BS2707" s="1" t="s">
        <v>34</v>
      </c>
      <c r="BT2707">
        <v>95</v>
      </c>
      <c r="BU2707" s="1" t="s">
        <v>7</v>
      </c>
      <c r="BV2707" s="1" t="s">
        <v>60</v>
      </c>
      <c r="BW2707">
        <v>140</v>
      </c>
      <c r="BX2707" s="1" t="s">
        <v>31</v>
      </c>
      <c r="BY2707">
        <v>5770.3</v>
      </c>
      <c r="BZ2707">
        <v>807842</v>
      </c>
      <c r="CA2707">
        <v>0.27</v>
      </c>
      <c r="CB2707">
        <v>4212.3189999999995</v>
      </c>
      <c r="CC2707">
        <v>589724.65999999992</v>
      </c>
      <c r="CD2707">
        <v>0.1</v>
      </c>
      <c r="CE2707">
        <v>58972.465999999993</v>
      </c>
      <c r="CF2707">
        <v>0</v>
      </c>
      <c r="CG2707">
        <v>0</v>
      </c>
      <c r="CH2707">
        <v>58972.465999999993</v>
      </c>
      <c r="CI2707">
        <v>530752.1939999999</v>
      </c>
      <c r="CJ2707">
        <v>589724.65999999992</v>
      </c>
      <c r="CK2707">
        <v>4212.3189999999995</v>
      </c>
    </row>
    <row r="2708" spans="62:89" x14ac:dyDescent="0.25">
      <c r="BJ2708" s="1" t="s">
        <v>5537</v>
      </c>
      <c r="BK2708" s="1" t="s">
        <v>5538</v>
      </c>
      <c r="BL2708" s="1" t="str">
        <f>VLOOKUP(BK2708,INVENTARIOHABITTA[#All],8,FALSE)</f>
        <v>PREMIUM A</v>
      </c>
      <c r="BO2708" s="1" t="s">
        <v>6253</v>
      </c>
      <c r="BP2708" s="1" t="s">
        <v>10210</v>
      </c>
      <c r="BQ2708" s="1" t="s">
        <v>7638</v>
      </c>
      <c r="BR2708" s="1" t="s">
        <v>9989</v>
      </c>
      <c r="BS2708" s="1" t="s">
        <v>34</v>
      </c>
      <c r="BT2708">
        <v>96</v>
      </c>
      <c r="BU2708" s="1" t="s">
        <v>7</v>
      </c>
      <c r="BV2708" s="1" t="s">
        <v>60</v>
      </c>
      <c r="BW2708">
        <v>140</v>
      </c>
      <c r="BX2708" s="1" t="s">
        <v>31</v>
      </c>
      <c r="BY2708">
        <v>5770.3</v>
      </c>
      <c r="BZ2708">
        <v>807842</v>
      </c>
      <c r="CA2708">
        <v>0.27</v>
      </c>
      <c r="CB2708">
        <v>4212.3189999999995</v>
      </c>
      <c r="CC2708">
        <v>589724.65999999992</v>
      </c>
      <c r="CD2708">
        <v>0.1</v>
      </c>
      <c r="CE2708">
        <v>58972.465999999993</v>
      </c>
      <c r="CF2708">
        <v>0</v>
      </c>
      <c r="CG2708">
        <v>0</v>
      </c>
      <c r="CH2708">
        <v>58972.465999999993</v>
      </c>
      <c r="CI2708">
        <v>530752.1939999999</v>
      </c>
      <c r="CJ2708">
        <v>589724.65999999992</v>
      </c>
      <c r="CK2708">
        <v>4212.3189999999995</v>
      </c>
    </row>
    <row r="2709" spans="62:89" x14ac:dyDescent="0.25">
      <c r="BJ2709" s="1" t="s">
        <v>5539</v>
      </c>
      <c r="BK2709" s="1" t="s">
        <v>5540</v>
      </c>
      <c r="BL2709" s="1" t="str">
        <f>VLOOKUP(BK2709,INVENTARIOHABITTA[#All],8,FALSE)</f>
        <v>PREMIUM A</v>
      </c>
      <c r="BO2709" s="1" t="s">
        <v>6255</v>
      </c>
      <c r="BP2709" s="1" t="s">
        <v>10211</v>
      </c>
      <c r="BQ2709" s="1" t="s">
        <v>7638</v>
      </c>
      <c r="BR2709" s="1" t="s">
        <v>9989</v>
      </c>
      <c r="BS2709" s="1" t="s">
        <v>34</v>
      </c>
      <c r="BT2709">
        <v>97</v>
      </c>
      <c r="BU2709" s="1" t="s">
        <v>7</v>
      </c>
      <c r="BV2709" s="1" t="s">
        <v>60</v>
      </c>
      <c r="BW2709">
        <v>140</v>
      </c>
      <c r="BX2709" s="1" t="s">
        <v>31</v>
      </c>
      <c r="BY2709">
        <v>6060</v>
      </c>
      <c r="BZ2709">
        <v>848400</v>
      </c>
      <c r="CA2709">
        <v>0.25</v>
      </c>
      <c r="CB2709">
        <v>4545</v>
      </c>
      <c r="CC2709">
        <v>636300</v>
      </c>
      <c r="CD2709">
        <v>0.1</v>
      </c>
      <c r="CE2709">
        <v>63630</v>
      </c>
      <c r="CF2709">
        <v>0.1</v>
      </c>
      <c r="CG2709">
        <v>6363</v>
      </c>
      <c r="CH2709">
        <v>57267</v>
      </c>
      <c r="CI2709">
        <v>572670</v>
      </c>
      <c r="CJ2709">
        <v>629937</v>
      </c>
      <c r="CK2709">
        <v>4499.55</v>
      </c>
    </row>
    <row r="2710" spans="62:89" x14ac:dyDescent="0.25">
      <c r="BJ2710" s="1" t="s">
        <v>5541</v>
      </c>
      <c r="BK2710" s="1" t="s">
        <v>5542</v>
      </c>
      <c r="BL2710" s="1" t="str">
        <f>VLOOKUP(BK2710,INVENTARIOHABITTA[#All],8,FALSE)</f>
        <v xml:space="preserve">ESTANDAR A </v>
      </c>
      <c r="BO2710" s="1" t="s">
        <v>6257</v>
      </c>
      <c r="BP2710" s="1" t="s">
        <v>10212</v>
      </c>
      <c r="BQ2710" s="1" t="s">
        <v>7638</v>
      </c>
      <c r="BR2710" s="1" t="s">
        <v>9989</v>
      </c>
      <c r="BS2710" s="1" t="s">
        <v>34</v>
      </c>
      <c r="BT2710">
        <v>98</v>
      </c>
      <c r="BU2710" s="1" t="s">
        <v>7</v>
      </c>
      <c r="BV2710" s="1" t="s">
        <v>60</v>
      </c>
      <c r="BW2710">
        <v>140</v>
      </c>
      <c r="BX2710" s="1" t="s">
        <v>31</v>
      </c>
      <c r="BY2710">
        <v>6060</v>
      </c>
      <c r="BZ2710">
        <v>848400</v>
      </c>
      <c r="CA2710">
        <v>0.25</v>
      </c>
      <c r="CB2710">
        <v>4545</v>
      </c>
      <c r="CC2710">
        <v>636300</v>
      </c>
      <c r="CD2710">
        <v>0.1</v>
      </c>
      <c r="CE2710">
        <v>63630</v>
      </c>
      <c r="CF2710">
        <v>0.1</v>
      </c>
      <c r="CG2710">
        <v>6363</v>
      </c>
      <c r="CH2710">
        <v>57267</v>
      </c>
      <c r="CI2710">
        <v>572670</v>
      </c>
      <c r="CJ2710">
        <v>629937</v>
      </c>
      <c r="CK2710">
        <v>4499.55</v>
      </c>
    </row>
    <row r="2711" spans="62:89" x14ac:dyDescent="0.25">
      <c r="BJ2711" s="1" t="s">
        <v>5543</v>
      </c>
      <c r="BK2711" s="1" t="s">
        <v>5544</v>
      </c>
      <c r="BL2711" s="1" t="str">
        <f>VLOOKUP(BK2711,INVENTARIOHABITTA[#All],8,FALSE)</f>
        <v xml:space="preserve">ESTANDAR A </v>
      </c>
      <c r="BO2711" s="1" t="s">
        <v>6259</v>
      </c>
      <c r="BP2711" s="1" t="s">
        <v>10213</v>
      </c>
      <c r="BQ2711" s="1" t="s">
        <v>7638</v>
      </c>
      <c r="BR2711" s="1" t="s">
        <v>9989</v>
      </c>
      <c r="BS2711" s="1" t="s">
        <v>34</v>
      </c>
      <c r="BT2711">
        <v>99</v>
      </c>
      <c r="BU2711" s="1" t="s">
        <v>7</v>
      </c>
      <c r="BV2711" s="1" t="s">
        <v>60</v>
      </c>
      <c r="BW2711">
        <v>157.5</v>
      </c>
      <c r="BX2711" s="1" t="s">
        <v>31</v>
      </c>
      <c r="BY2711">
        <v>5770.3</v>
      </c>
      <c r="BZ2711">
        <v>908822.25</v>
      </c>
      <c r="CA2711">
        <v>0.25</v>
      </c>
      <c r="CB2711">
        <v>4327.7250000000004</v>
      </c>
      <c r="CC2711">
        <v>681616.6875</v>
      </c>
      <c r="CD2711">
        <v>0.1</v>
      </c>
      <c r="CE2711">
        <v>68161.668749999997</v>
      </c>
      <c r="CF2711">
        <v>0.1</v>
      </c>
      <c r="CG2711">
        <v>6816.1668749999999</v>
      </c>
      <c r="CH2711">
        <v>61345.501874999994</v>
      </c>
      <c r="CI2711">
        <v>613455.01875000005</v>
      </c>
      <c r="CJ2711">
        <v>674800.520625</v>
      </c>
      <c r="CK2711">
        <v>4284.4477500000003</v>
      </c>
    </row>
    <row r="2712" spans="62:89" x14ac:dyDescent="0.25">
      <c r="BJ2712" s="1" t="s">
        <v>5545</v>
      </c>
      <c r="BK2712" s="1" t="s">
        <v>5546</v>
      </c>
      <c r="BL2712" s="1" t="str">
        <f>VLOOKUP(BK2712,INVENTARIOHABITTA[#All],8,FALSE)</f>
        <v xml:space="preserve">ESTANDAR A </v>
      </c>
      <c r="BO2712" s="1" t="s">
        <v>6261</v>
      </c>
      <c r="BP2712" s="1" t="s">
        <v>10214</v>
      </c>
      <c r="BQ2712" s="1" t="s">
        <v>7638</v>
      </c>
      <c r="BR2712" s="1" t="s">
        <v>9989</v>
      </c>
      <c r="BS2712" s="1" t="s">
        <v>34</v>
      </c>
      <c r="BT2712">
        <v>100</v>
      </c>
      <c r="BU2712" s="1" t="s">
        <v>7</v>
      </c>
      <c r="BV2712" s="1" t="s">
        <v>60</v>
      </c>
      <c r="BW2712">
        <v>157.5</v>
      </c>
      <c r="BX2712" s="1" t="s">
        <v>31</v>
      </c>
      <c r="BY2712">
        <v>5770.3</v>
      </c>
      <c r="BZ2712">
        <v>908822.25</v>
      </c>
      <c r="CA2712">
        <v>0.33</v>
      </c>
      <c r="CB2712">
        <v>3866.1010000000001</v>
      </c>
      <c r="CC2712">
        <v>608910.90749999997</v>
      </c>
      <c r="CD2712">
        <v>0.1</v>
      </c>
      <c r="CE2712">
        <v>60891.090750000003</v>
      </c>
      <c r="CF2712">
        <v>0.1</v>
      </c>
      <c r="CG2712">
        <v>6089.1090750000003</v>
      </c>
      <c r="CH2712">
        <v>54801.981675000003</v>
      </c>
      <c r="CI2712">
        <v>548019.81675</v>
      </c>
      <c r="CJ2712">
        <v>602821.79842500004</v>
      </c>
      <c r="CK2712">
        <v>3827.4399900000003</v>
      </c>
    </row>
    <row r="2713" spans="62:89" x14ac:dyDescent="0.25">
      <c r="BJ2713" s="1" t="s">
        <v>5547</v>
      </c>
      <c r="BK2713" s="1" t="s">
        <v>5548</v>
      </c>
      <c r="BL2713" s="1" t="str">
        <f>VLOOKUP(BK2713,INVENTARIOHABITTA[#All],8,FALSE)</f>
        <v xml:space="preserve">ESTANDAR A </v>
      </c>
      <c r="BP2713" s="1" t="s">
        <v>10214</v>
      </c>
      <c r="BQ2713" s="1" t="s">
        <v>7638</v>
      </c>
      <c r="BR2713" s="1" t="s">
        <v>9989</v>
      </c>
      <c r="BS2713" s="1" t="s">
        <v>34</v>
      </c>
      <c r="BT2713">
        <v>100</v>
      </c>
      <c r="BU2713" s="1" t="s">
        <v>7</v>
      </c>
      <c r="BV2713" s="1" t="s">
        <v>60</v>
      </c>
      <c r="BW2713">
        <v>157.5</v>
      </c>
      <c r="BX2713" s="1" t="s">
        <v>31</v>
      </c>
      <c r="BY2713">
        <v>5770.3</v>
      </c>
      <c r="BZ2713">
        <v>908822.25</v>
      </c>
      <c r="CA2713">
        <v>0.3</v>
      </c>
      <c r="CB2713">
        <v>4039.21</v>
      </c>
      <c r="CC2713">
        <v>636175.57499999995</v>
      </c>
      <c r="CD2713">
        <v>0.1</v>
      </c>
      <c r="CE2713">
        <v>63617.557499999995</v>
      </c>
      <c r="CF2713">
        <v>0</v>
      </c>
      <c r="CG2713">
        <v>0</v>
      </c>
      <c r="CH2713">
        <v>63617.557499999995</v>
      </c>
      <c r="CI2713">
        <v>572558.01749999996</v>
      </c>
      <c r="CJ2713">
        <v>636175.57499999995</v>
      </c>
      <c r="CK2713">
        <v>4039.2099999999996</v>
      </c>
    </row>
    <row r="2714" spans="62:89" x14ac:dyDescent="0.25">
      <c r="BJ2714" s="1" t="s">
        <v>5549</v>
      </c>
      <c r="BK2714" s="1" t="s">
        <v>5550</v>
      </c>
      <c r="BL2714" s="1" t="str">
        <f>VLOOKUP(BK2714,INVENTARIOHABITTA[#All],8,FALSE)</f>
        <v xml:space="preserve">ESTANDAR A </v>
      </c>
      <c r="BP2714" s="1" t="s">
        <v>10214</v>
      </c>
      <c r="BQ2714" s="1" t="s">
        <v>7638</v>
      </c>
      <c r="BR2714" s="1" t="s">
        <v>9989</v>
      </c>
      <c r="BS2714" s="1" t="s">
        <v>34</v>
      </c>
      <c r="BT2714">
        <v>100</v>
      </c>
      <c r="BU2714" s="1" t="s">
        <v>7</v>
      </c>
      <c r="BV2714" s="1" t="s">
        <v>60</v>
      </c>
      <c r="BW2714">
        <v>157.5</v>
      </c>
      <c r="BX2714" s="1" t="s">
        <v>31</v>
      </c>
      <c r="BY2714">
        <v>5770.3</v>
      </c>
      <c r="BZ2714">
        <v>908822.25</v>
      </c>
      <c r="CA2714">
        <v>0.27</v>
      </c>
      <c r="CB2714">
        <v>4212.3189999999995</v>
      </c>
      <c r="CC2714">
        <v>663440.24249999993</v>
      </c>
      <c r="CD2714">
        <v>0.1</v>
      </c>
      <c r="CE2714">
        <v>66344.024250000002</v>
      </c>
      <c r="CF2714">
        <v>0</v>
      </c>
      <c r="CG2714">
        <v>0</v>
      </c>
      <c r="CH2714">
        <v>66344.024250000002</v>
      </c>
      <c r="CI2714">
        <v>597096.21824999992</v>
      </c>
      <c r="CJ2714">
        <v>663440.24249999993</v>
      </c>
      <c r="CK2714">
        <v>4212.3189999999995</v>
      </c>
    </row>
    <row r="2715" spans="62:89" x14ac:dyDescent="0.25">
      <c r="BJ2715" s="1" t="s">
        <v>5551</v>
      </c>
      <c r="BK2715" s="1" t="s">
        <v>5552</v>
      </c>
      <c r="BL2715" s="1" t="str">
        <f>VLOOKUP(BK2715,INVENTARIOHABITTA[#All],8,FALSE)</f>
        <v xml:space="preserve">ESTANDAR A </v>
      </c>
      <c r="BO2715" s="1" t="s">
        <v>6263</v>
      </c>
      <c r="BP2715" s="1" t="s">
        <v>10215</v>
      </c>
      <c r="BQ2715" s="1" t="s">
        <v>7638</v>
      </c>
      <c r="BR2715" s="1" t="s">
        <v>9989</v>
      </c>
      <c r="BS2715" s="1" t="s">
        <v>34</v>
      </c>
      <c r="BT2715">
        <v>101</v>
      </c>
      <c r="BU2715" s="1" t="s">
        <v>7</v>
      </c>
      <c r="BV2715" s="1" t="s">
        <v>60</v>
      </c>
      <c r="BW2715">
        <v>157.5</v>
      </c>
      <c r="BX2715" s="1" t="s">
        <v>31</v>
      </c>
      <c r="BY2715">
        <v>5770.3</v>
      </c>
      <c r="BZ2715">
        <v>908822.25</v>
      </c>
      <c r="CA2715">
        <v>0.3</v>
      </c>
      <c r="CB2715">
        <v>4039.21</v>
      </c>
      <c r="CC2715">
        <v>636175.57499999995</v>
      </c>
      <c r="CD2715">
        <v>0.1</v>
      </c>
      <c r="CE2715">
        <v>63617.557499999995</v>
      </c>
      <c r="CF2715">
        <v>0</v>
      </c>
      <c r="CG2715">
        <v>0</v>
      </c>
      <c r="CH2715">
        <v>63617.557499999995</v>
      </c>
      <c r="CI2715">
        <v>572558.01749999996</v>
      </c>
      <c r="CJ2715">
        <v>636175.57499999995</v>
      </c>
      <c r="CK2715">
        <v>4039.2099999999996</v>
      </c>
    </row>
    <row r="2716" spans="62:89" x14ac:dyDescent="0.25">
      <c r="BJ2716" s="1" t="s">
        <v>5553</v>
      </c>
      <c r="BK2716" s="1" t="s">
        <v>5554</v>
      </c>
      <c r="BL2716" s="1" t="str">
        <f>VLOOKUP(BK2716,INVENTARIOHABITTA[#All],8,FALSE)</f>
        <v xml:space="preserve">ESTANDAR A </v>
      </c>
      <c r="BO2716" s="1" t="s">
        <v>6265</v>
      </c>
      <c r="BP2716" s="1" t="s">
        <v>10216</v>
      </c>
      <c r="BQ2716" s="1" t="s">
        <v>7638</v>
      </c>
      <c r="BR2716" s="1" t="s">
        <v>9989</v>
      </c>
      <c r="BS2716" s="1" t="s">
        <v>34</v>
      </c>
      <c r="BT2716">
        <v>102</v>
      </c>
      <c r="BU2716" s="1" t="s">
        <v>7</v>
      </c>
      <c r="BV2716" s="1" t="s">
        <v>146</v>
      </c>
      <c r="BW2716">
        <v>161.88</v>
      </c>
      <c r="BX2716" s="1" t="s">
        <v>31</v>
      </c>
      <c r="BY2716">
        <v>6200</v>
      </c>
      <c r="BZ2716">
        <v>1003656</v>
      </c>
      <c r="CA2716">
        <v>0.3</v>
      </c>
      <c r="CB2716">
        <v>4340</v>
      </c>
      <c r="CC2716">
        <v>702559.2</v>
      </c>
      <c r="CD2716">
        <v>0.1</v>
      </c>
      <c r="CE2716">
        <v>70255.92</v>
      </c>
      <c r="CF2716">
        <v>0.05</v>
      </c>
      <c r="CG2716">
        <v>3512.7960000000003</v>
      </c>
      <c r="CH2716">
        <v>66743.123999999996</v>
      </c>
      <c r="CI2716">
        <v>632303.27999999991</v>
      </c>
      <c r="CJ2716">
        <v>699046.40399999986</v>
      </c>
      <c r="CK2716">
        <v>4318.2999999999993</v>
      </c>
    </row>
    <row r="2717" spans="62:89" x14ac:dyDescent="0.25">
      <c r="BJ2717" s="1" t="s">
        <v>5555</v>
      </c>
      <c r="BK2717" s="1" t="s">
        <v>5556</v>
      </c>
      <c r="BL2717" s="1" t="str">
        <f>VLOOKUP(BK2717,INVENTARIOHABITTA[#All],8,FALSE)</f>
        <v xml:space="preserve">ESTANDAR A </v>
      </c>
      <c r="BO2717" s="1" t="s">
        <v>6267</v>
      </c>
      <c r="BP2717" s="1" t="s">
        <v>10217</v>
      </c>
      <c r="BQ2717" s="1" t="s">
        <v>7638</v>
      </c>
      <c r="BR2717" s="1" t="s">
        <v>9989</v>
      </c>
      <c r="BS2717" s="1" t="s">
        <v>34</v>
      </c>
      <c r="BT2717">
        <v>103</v>
      </c>
      <c r="BU2717" s="1" t="s">
        <v>7</v>
      </c>
      <c r="BV2717" s="1" t="s">
        <v>146</v>
      </c>
      <c r="BW2717">
        <v>172.42</v>
      </c>
      <c r="BX2717" s="1" t="s">
        <v>31</v>
      </c>
      <c r="BY2717">
        <v>6200</v>
      </c>
      <c r="BZ2717">
        <v>1069004</v>
      </c>
      <c r="CA2717">
        <v>0.3</v>
      </c>
      <c r="CB2717">
        <v>4340</v>
      </c>
      <c r="CC2717">
        <v>748302.79999999993</v>
      </c>
      <c r="CD2717">
        <v>0.1</v>
      </c>
      <c r="CE2717">
        <v>74830.28</v>
      </c>
      <c r="CF2717">
        <v>0</v>
      </c>
      <c r="CG2717">
        <v>0</v>
      </c>
      <c r="CH2717">
        <v>74830.28</v>
      </c>
      <c r="CI2717">
        <v>673472.5199999999</v>
      </c>
      <c r="CJ2717">
        <v>748302.79999999993</v>
      </c>
      <c r="CK2717">
        <v>4340</v>
      </c>
    </row>
    <row r="2718" spans="62:89" x14ac:dyDescent="0.25">
      <c r="BJ2718" s="1" t="s">
        <v>5557</v>
      </c>
      <c r="BK2718" s="1" t="s">
        <v>5558</v>
      </c>
      <c r="BL2718" s="1" t="str">
        <f>VLOOKUP(BK2718,INVENTARIOHABITTA[#All],8,FALSE)</f>
        <v xml:space="preserve">ESTANDAR A </v>
      </c>
      <c r="BP2718" s="1" t="s">
        <v>10218</v>
      </c>
      <c r="BQ2718" s="1" t="s">
        <v>7638</v>
      </c>
      <c r="BR2718" s="1" t="s">
        <v>9989</v>
      </c>
      <c r="BS2718" s="1" t="s">
        <v>34</v>
      </c>
      <c r="BT2718">
        <v>104</v>
      </c>
      <c r="BU2718" s="1" t="s">
        <v>7</v>
      </c>
      <c r="BV2718" s="1" t="s">
        <v>60</v>
      </c>
      <c r="BW2718">
        <v>180</v>
      </c>
      <c r="BX2718" s="1" t="s">
        <v>31</v>
      </c>
      <c r="BY2718">
        <v>5770.3</v>
      </c>
      <c r="BZ2718">
        <v>1038654</v>
      </c>
      <c r="CA2718">
        <v>0.3</v>
      </c>
      <c r="CB2718">
        <v>4039.21</v>
      </c>
      <c r="CC2718">
        <v>727057.8</v>
      </c>
      <c r="CD2718">
        <v>0.1</v>
      </c>
      <c r="CE2718">
        <v>72705.780000000013</v>
      </c>
      <c r="CF2718">
        <v>0.1</v>
      </c>
      <c r="CG2718">
        <v>7270.5780000000013</v>
      </c>
      <c r="CH2718">
        <v>65435.202000000012</v>
      </c>
      <c r="CI2718">
        <v>654352.02</v>
      </c>
      <c r="CJ2718">
        <v>719787.22200000007</v>
      </c>
      <c r="CK2718">
        <v>4170.1958099999993</v>
      </c>
    </row>
    <row r="2719" spans="62:89" x14ac:dyDescent="0.25">
      <c r="BJ2719" s="1" t="s">
        <v>5559</v>
      </c>
      <c r="BK2719" s="1" t="s">
        <v>5560</v>
      </c>
      <c r="BL2719" s="1" t="str">
        <f>VLOOKUP(BK2719,INVENTARIOHABITTA[#All],8,FALSE)</f>
        <v xml:space="preserve">ESTANDAR A </v>
      </c>
      <c r="BO2719" s="1" t="s">
        <v>6269</v>
      </c>
      <c r="BP2719" s="1" t="s">
        <v>10218</v>
      </c>
      <c r="BQ2719" s="1" t="s">
        <v>7638</v>
      </c>
      <c r="BR2719" s="1" t="s">
        <v>9989</v>
      </c>
      <c r="BS2719" s="1" t="s">
        <v>34</v>
      </c>
      <c r="BT2719">
        <v>104</v>
      </c>
      <c r="BU2719" s="1" t="s">
        <v>7</v>
      </c>
      <c r="BV2719" s="1" t="s">
        <v>60</v>
      </c>
      <c r="BW2719">
        <v>180</v>
      </c>
      <c r="BX2719" s="1" t="s">
        <v>31</v>
      </c>
      <c r="BY2719">
        <v>5770.3</v>
      </c>
      <c r="BZ2719">
        <v>1038654</v>
      </c>
      <c r="CA2719">
        <v>0.27</v>
      </c>
      <c r="CB2719">
        <v>4212.3189999999995</v>
      </c>
      <c r="CC2719">
        <v>758217.41999999993</v>
      </c>
      <c r="CD2719">
        <v>0.1</v>
      </c>
      <c r="CE2719">
        <v>75821.741999999998</v>
      </c>
      <c r="CF2719">
        <v>0.1</v>
      </c>
      <c r="CG2719">
        <v>7582.1742000000004</v>
      </c>
      <c r="CH2719">
        <v>68239.567800000004</v>
      </c>
      <c r="CI2719">
        <v>682395.67799999996</v>
      </c>
      <c r="CJ2719">
        <v>750635.24579999992</v>
      </c>
      <c r="CK2719">
        <v>4170.1958099999993</v>
      </c>
    </row>
    <row r="2720" spans="62:89" x14ac:dyDescent="0.25">
      <c r="BJ2720" s="1" t="s">
        <v>5561</v>
      </c>
      <c r="BK2720" s="1" t="s">
        <v>5562</v>
      </c>
      <c r="BL2720" s="1" t="str">
        <f>VLOOKUP(BK2720,INVENTARIOHABITTA[#All],8,FALSE)</f>
        <v xml:space="preserve">ESTANDAR A </v>
      </c>
      <c r="BO2720" s="1" t="s">
        <v>6271</v>
      </c>
      <c r="BP2720" s="1" t="s">
        <v>10219</v>
      </c>
      <c r="BQ2720" s="1" t="s">
        <v>7638</v>
      </c>
      <c r="BR2720" s="1" t="s">
        <v>9989</v>
      </c>
      <c r="BS2720" s="1" t="s">
        <v>34</v>
      </c>
      <c r="BT2720">
        <v>32</v>
      </c>
      <c r="BU2720" s="1" t="s">
        <v>7</v>
      </c>
      <c r="BV2720" s="1" t="s">
        <v>60</v>
      </c>
      <c r="BW2720">
        <v>129.24</v>
      </c>
      <c r="BX2720" s="1" t="s">
        <v>31</v>
      </c>
      <c r="BY2720">
        <v>5770.3</v>
      </c>
      <c r="BZ2720">
        <v>745753.57200000004</v>
      </c>
      <c r="CA2720">
        <v>0.3</v>
      </c>
      <c r="CB2720">
        <v>4039.21</v>
      </c>
      <c r="CC2720">
        <v>522027.50040000002</v>
      </c>
      <c r="CD2720">
        <v>0.1</v>
      </c>
      <c r="CE2720">
        <v>52202.750040000006</v>
      </c>
      <c r="CF2720">
        <v>0.1</v>
      </c>
      <c r="CG2720">
        <v>5220.275004000001</v>
      </c>
      <c r="CH2720">
        <v>46982.475036000003</v>
      </c>
      <c r="CI2720">
        <v>469824.75036000001</v>
      </c>
      <c r="CJ2720">
        <v>516807.22539600002</v>
      </c>
      <c r="CK2720">
        <v>3998.8179</v>
      </c>
    </row>
    <row r="2721" spans="62:89" x14ac:dyDescent="0.25">
      <c r="BJ2721" s="1" t="s">
        <v>5563</v>
      </c>
      <c r="BK2721" s="1" t="s">
        <v>5564</v>
      </c>
      <c r="BL2721" s="1" t="str">
        <f>VLOOKUP(BK2721,INVENTARIOHABITTA[#All],8,FALSE)</f>
        <v xml:space="preserve">ESTANDAR A </v>
      </c>
      <c r="BO2721" s="1" t="s">
        <v>6273</v>
      </c>
      <c r="BP2721" s="1" t="s">
        <v>10220</v>
      </c>
      <c r="BQ2721" s="1" t="s">
        <v>7638</v>
      </c>
      <c r="BR2721" s="1" t="s">
        <v>9989</v>
      </c>
      <c r="BS2721" s="1" t="s">
        <v>34</v>
      </c>
      <c r="BT2721">
        <v>106</v>
      </c>
      <c r="BU2721" s="1" t="s">
        <v>7</v>
      </c>
      <c r="BV2721" s="1" t="s">
        <v>60</v>
      </c>
      <c r="BW2721">
        <v>180</v>
      </c>
      <c r="BX2721" s="1" t="s">
        <v>31</v>
      </c>
      <c r="BY2721">
        <v>5770.3</v>
      </c>
      <c r="BZ2721">
        <v>1038654</v>
      </c>
      <c r="CA2721">
        <v>0.3</v>
      </c>
      <c r="CB2721">
        <v>4039.21</v>
      </c>
      <c r="CC2721">
        <v>727057.8</v>
      </c>
      <c r="CD2721">
        <v>0.1</v>
      </c>
      <c r="CE2721">
        <v>72705.780000000013</v>
      </c>
      <c r="CF2721">
        <v>0.1</v>
      </c>
      <c r="CG2721">
        <v>7270.5780000000013</v>
      </c>
      <c r="CH2721">
        <v>65435.202000000012</v>
      </c>
      <c r="CI2721">
        <v>654352.02</v>
      </c>
      <c r="CJ2721">
        <v>719787.22200000007</v>
      </c>
      <c r="CK2721">
        <v>3998.8179000000005</v>
      </c>
    </row>
    <row r="2722" spans="62:89" x14ac:dyDescent="0.25">
      <c r="BJ2722" s="1" t="s">
        <v>5565</v>
      </c>
      <c r="BK2722" s="1" t="s">
        <v>5566</v>
      </c>
      <c r="BL2722" s="1" t="str">
        <f>VLOOKUP(BK2722,INVENTARIOHABITTA[#All],8,FALSE)</f>
        <v xml:space="preserve">ESTANDAR A </v>
      </c>
      <c r="BP2722" s="1" t="s">
        <v>10220</v>
      </c>
      <c r="BQ2722" s="1" t="s">
        <v>7638</v>
      </c>
      <c r="BR2722" s="1" t="s">
        <v>9989</v>
      </c>
      <c r="BS2722" s="1" t="s">
        <v>34</v>
      </c>
      <c r="BT2722">
        <v>106</v>
      </c>
      <c r="BU2722" s="1" t="s">
        <v>7</v>
      </c>
      <c r="BV2722" s="1" t="s">
        <v>60</v>
      </c>
      <c r="BW2722">
        <v>180</v>
      </c>
      <c r="BX2722" s="1" t="s">
        <v>31</v>
      </c>
      <c r="BY2722">
        <v>5770.3</v>
      </c>
      <c r="BZ2722">
        <v>1038654</v>
      </c>
      <c r="CA2722">
        <v>0.3</v>
      </c>
      <c r="CB2722">
        <v>4039.21</v>
      </c>
      <c r="CC2722">
        <v>727057.8</v>
      </c>
      <c r="CD2722">
        <v>0.1</v>
      </c>
      <c r="CE2722">
        <v>72705.780000000013</v>
      </c>
      <c r="CF2722">
        <v>0.1</v>
      </c>
      <c r="CG2722">
        <v>7270.5780000000013</v>
      </c>
      <c r="CH2722">
        <v>65435.202000000012</v>
      </c>
      <c r="CI2722">
        <v>654352.02</v>
      </c>
      <c r="CJ2722">
        <v>719787.22200000007</v>
      </c>
      <c r="CK2722">
        <v>3998.8179000000005</v>
      </c>
    </row>
    <row r="2723" spans="62:89" x14ac:dyDescent="0.25">
      <c r="BJ2723" s="1" t="s">
        <v>5567</v>
      </c>
      <c r="BK2723" s="1" t="s">
        <v>5568</v>
      </c>
      <c r="BL2723" s="1" t="str">
        <f>VLOOKUP(BK2723,INVENTARIOHABITTA[#All],8,FALSE)</f>
        <v>PREMIUM A</v>
      </c>
      <c r="BO2723" s="1" t="s">
        <v>6275</v>
      </c>
      <c r="BP2723" s="1" t="s">
        <v>10221</v>
      </c>
      <c r="BQ2723" s="1" t="s">
        <v>7638</v>
      </c>
      <c r="BR2723" s="1" t="s">
        <v>9989</v>
      </c>
      <c r="BS2723" s="1" t="s">
        <v>34</v>
      </c>
      <c r="BT2723">
        <v>107</v>
      </c>
      <c r="BU2723" s="1" t="s">
        <v>7</v>
      </c>
      <c r="BV2723" s="1" t="s">
        <v>60</v>
      </c>
      <c r="BW2723">
        <v>180</v>
      </c>
      <c r="BX2723" s="1" t="s">
        <v>31</v>
      </c>
      <c r="BY2723">
        <v>5770.3</v>
      </c>
      <c r="BZ2723">
        <v>1038654</v>
      </c>
      <c r="CA2723">
        <v>0.27</v>
      </c>
      <c r="CB2723">
        <v>4212.3189999999995</v>
      </c>
      <c r="CC2723">
        <v>758217.41999999993</v>
      </c>
      <c r="CD2723">
        <v>0.1</v>
      </c>
      <c r="CE2723">
        <v>75821.741999999998</v>
      </c>
      <c r="CF2723">
        <v>0.1</v>
      </c>
      <c r="CG2723">
        <v>7582.1742000000004</v>
      </c>
      <c r="CH2723">
        <v>68239.567800000004</v>
      </c>
      <c r="CI2723">
        <v>682395.67799999996</v>
      </c>
      <c r="CJ2723">
        <v>750635.24579999992</v>
      </c>
      <c r="CK2723">
        <v>4170.1958099999993</v>
      </c>
    </row>
    <row r="2724" spans="62:89" x14ac:dyDescent="0.25">
      <c r="BJ2724" s="1" t="s">
        <v>5569</v>
      </c>
      <c r="BK2724" s="1" t="s">
        <v>5570</v>
      </c>
      <c r="BL2724" s="1" t="str">
        <f>VLOOKUP(BK2724,INVENTARIOHABITTA[#All],8,FALSE)</f>
        <v>PREMIUM A</v>
      </c>
      <c r="BP2724" s="1" t="s">
        <v>10221</v>
      </c>
      <c r="BQ2724" s="1" t="s">
        <v>7638</v>
      </c>
      <c r="BR2724" s="1" t="s">
        <v>9989</v>
      </c>
      <c r="BS2724" s="1" t="s">
        <v>34</v>
      </c>
      <c r="BT2724">
        <v>107</v>
      </c>
      <c r="BU2724" s="1" t="s">
        <v>7</v>
      </c>
      <c r="BV2724" s="1" t="s">
        <v>60</v>
      </c>
      <c r="BW2724">
        <v>180</v>
      </c>
      <c r="BX2724" s="1" t="s">
        <v>31</v>
      </c>
      <c r="BY2724">
        <v>5770.3</v>
      </c>
      <c r="BZ2724">
        <v>1038654</v>
      </c>
      <c r="CA2724">
        <v>0.25</v>
      </c>
      <c r="CB2724">
        <v>4327.7250000000004</v>
      </c>
      <c r="CC2724">
        <v>778990.50000000012</v>
      </c>
      <c r="CD2724">
        <v>0.1</v>
      </c>
      <c r="CE2724">
        <v>77899.050000000017</v>
      </c>
      <c r="CF2724">
        <v>0</v>
      </c>
      <c r="CG2724">
        <v>0</v>
      </c>
      <c r="CH2724">
        <v>77899.050000000017</v>
      </c>
      <c r="CI2724">
        <v>701091.45000000007</v>
      </c>
      <c r="CJ2724">
        <v>778990.50000000012</v>
      </c>
      <c r="CK2724">
        <v>4327.7250000000004</v>
      </c>
    </row>
    <row r="2725" spans="62:89" x14ac:dyDescent="0.25">
      <c r="BJ2725" s="1" t="s">
        <v>5571</v>
      </c>
      <c r="BK2725" s="1" t="s">
        <v>5572</v>
      </c>
      <c r="BL2725" s="1" t="str">
        <f>VLOOKUP(BK2725,INVENTARIOHABITTA[#All],8,FALSE)</f>
        <v>PREMIUM A</v>
      </c>
      <c r="BO2725" s="1" t="s">
        <v>6277</v>
      </c>
      <c r="BP2725" s="1" t="s">
        <v>10222</v>
      </c>
      <c r="BQ2725" s="1" t="s">
        <v>7638</v>
      </c>
      <c r="BR2725" s="1" t="s">
        <v>9989</v>
      </c>
      <c r="BS2725" s="1" t="s">
        <v>34</v>
      </c>
      <c r="BT2725">
        <v>108</v>
      </c>
      <c r="BU2725" s="1" t="s">
        <v>7</v>
      </c>
      <c r="BV2725" s="1" t="s">
        <v>60</v>
      </c>
      <c r="BW2725">
        <v>180</v>
      </c>
      <c r="BX2725" s="1" t="s">
        <v>31</v>
      </c>
      <c r="BY2725">
        <v>5770.3</v>
      </c>
      <c r="BZ2725">
        <v>1038654</v>
      </c>
      <c r="CA2725">
        <v>0.23</v>
      </c>
      <c r="CB2725">
        <v>4443.1310000000003</v>
      </c>
      <c r="CC2725">
        <v>799763.58000000007</v>
      </c>
      <c r="CD2725">
        <v>0.1</v>
      </c>
      <c r="CE2725">
        <v>79976.358000000007</v>
      </c>
      <c r="CF2725">
        <v>0.1</v>
      </c>
      <c r="CG2725">
        <v>7997.6358000000009</v>
      </c>
      <c r="CH2725">
        <v>71978.722200000004</v>
      </c>
      <c r="CI2725">
        <v>719787.22200000007</v>
      </c>
      <c r="CJ2725">
        <v>791765.94420000003</v>
      </c>
      <c r="CK2725">
        <v>4398.6996900000004</v>
      </c>
    </row>
    <row r="2726" spans="62:89" x14ac:dyDescent="0.25">
      <c r="BJ2726" s="1" t="s">
        <v>5573</v>
      </c>
      <c r="BK2726" s="1" t="s">
        <v>5574</v>
      </c>
      <c r="BL2726" s="1" t="str">
        <f>VLOOKUP(BK2726,INVENTARIOHABITTA[#All],8,FALSE)</f>
        <v>PREMIUM A</v>
      </c>
      <c r="BO2726" s="1" t="s">
        <v>6279</v>
      </c>
      <c r="BP2726" s="1" t="s">
        <v>10223</v>
      </c>
      <c r="BQ2726" s="1" t="s">
        <v>7638</v>
      </c>
      <c r="BR2726" s="1" t="s">
        <v>9989</v>
      </c>
      <c r="BS2726" s="1" t="s">
        <v>34</v>
      </c>
      <c r="BT2726">
        <v>109</v>
      </c>
      <c r="BU2726" s="1" t="s">
        <v>7</v>
      </c>
      <c r="BV2726" s="1" t="s">
        <v>60</v>
      </c>
      <c r="BW2726">
        <v>160</v>
      </c>
      <c r="BX2726" s="1" t="s">
        <v>31</v>
      </c>
      <c r="BY2726">
        <v>5770.3</v>
      </c>
      <c r="BZ2726">
        <v>923248</v>
      </c>
      <c r="CA2726">
        <v>0.2</v>
      </c>
      <c r="CB2726">
        <v>4616.24</v>
      </c>
      <c r="CC2726">
        <v>738598.39999999991</v>
      </c>
      <c r="CD2726">
        <v>0.1</v>
      </c>
      <c r="CE2726">
        <v>73859.839999999997</v>
      </c>
      <c r="CF2726">
        <v>0.1</v>
      </c>
      <c r="CG2726">
        <v>7385.9840000000004</v>
      </c>
      <c r="CH2726">
        <v>66473.856</v>
      </c>
      <c r="CI2726">
        <v>664738.55999999994</v>
      </c>
      <c r="CJ2726">
        <v>731212.41599999997</v>
      </c>
      <c r="CK2726">
        <v>4570.0775999999996</v>
      </c>
    </row>
    <row r="2727" spans="62:89" x14ac:dyDescent="0.25">
      <c r="BJ2727" s="1" t="s">
        <v>5575</v>
      </c>
      <c r="BK2727" s="1" t="s">
        <v>5576</v>
      </c>
      <c r="BL2727" s="1" t="str">
        <f>VLOOKUP(BK2727,INVENTARIOHABITTA[#All],8,FALSE)</f>
        <v>PREMIUM A</v>
      </c>
      <c r="BO2727" s="1" t="s">
        <v>6281</v>
      </c>
      <c r="BP2727" s="1" t="s">
        <v>10224</v>
      </c>
      <c r="BQ2727" s="1" t="s">
        <v>7638</v>
      </c>
      <c r="BR2727" s="1" t="s">
        <v>9989</v>
      </c>
      <c r="BS2727" s="1" t="s">
        <v>34</v>
      </c>
      <c r="BT2727">
        <v>110</v>
      </c>
      <c r="BU2727" s="1" t="s">
        <v>7</v>
      </c>
      <c r="BV2727" s="1" t="s">
        <v>60</v>
      </c>
      <c r="BW2727">
        <v>160</v>
      </c>
      <c r="BX2727" s="1" t="s">
        <v>31</v>
      </c>
      <c r="BY2727">
        <v>4800</v>
      </c>
      <c r="BZ2727">
        <v>768000</v>
      </c>
      <c r="CA2727">
        <v>0.25</v>
      </c>
      <c r="CB2727">
        <v>3600</v>
      </c>
      <c r="CC2727">
        <v>576000</v>
      </c>
      <c r="CD2727">
        <v>0.1</v>
      </c>
      <c r="CE2727">
        <v>57600</v>
      </c>
      <c r="CF2727">
        <v>0.1</v>
      </c>
      <c r="CG2727">
        <v>5760</v>
      </c>
      <c r="CH2727">
        <v>51840</v>
      </c>
      <c r="CI2727">
        <v>518400</v>
      </c>
      <c r="CJ2727">
        <v>570240</v>
      </c>
      <c r="CK2727">
        <v>3564</v>
      </c>
    </row>
    <row r="2728" spans="62:89" x14ac:dyDescent="0.25">
      <c r="BJ2728" s="1" t="s">
        <v>5577</v>
      </c>
      <c r="BK2728" s="1" t="s">
        <v>5578</v>
      </c>
      <c r="BL2728" s="1" t="str">
        <f>VLOOKUP(BK2728,INVENTARIOHABITTA[#All],8,FALSE)</f>
        <v>PREMIUM A</v>
      </c>
      <c r="BO2728" s="1" t="s">
        <v>6283</v>
      </c>
      <c r="BP2728" s="1" t="s">
        <v>10225</v>
      </c>
      <c r="BQ2728" s="1" t="s">
        <v>7638</v>
      </c>
      <c r="BR2728" s="1" t="s">
        <v>9989</v>
      </c>
      <c r="BS2728" s="1" t="s">
        <v>34</v>
      </c>
      <c r="BT2728">
        <v>111</v>
      </c>
      <c r="BU2728" s="1" t="s">
        <v>7</v>
      </c>
      <c r="BV2728" s="1" t="s">
        <v>60</v>
      </c>
      <c r="BW2728">
        <v>160</v>
      </c>
      <c r="BX2728" s="1" t="s">
        <v>31</v>
      </c>
      <c r="BY2728">
        <v>5770.3</v>
      </c>
      <c r="BZ2728">
        <v>923248</v>
      </c>
      <c r="CA2728">
        <v>0.3</v>
      </c>
      <c r="CB2728">
        <v>4039.21</v>
      </c>
      <c r="CC2728">
        <v>646273.6</v>
      </c>
      <c r="CD2728">
        <v>0.1</v>
      </c>
      <c r="CE2728">
        <v>64627.360000000001</v>
      </c>
      <c r="CF2728">
        <v>0.1</v>
      </c>
      <c r="CG2728">
        <v>6462.7360000000008</v>
      </c>
      <c r="CH2728">
        <v>58164.623999999996</v>
      </c>
      <c r="CI2728">
        <v>581646.24</v>
      </c>
      <c r="CJ2728">
        <v>639810.86399999994</v>
      </c>
      <c r="CK2728">
        <v>3998.8178999999996</v>
      </c>
    </row>
    <row r="2729" spans="62:89" x14ac:dyDescent="0.25">
      <c r="BJ2729" s="1" t="s">
        <v>5579</v>
      </c>
      <c r="BK2729" s="1" t="s">
        <v>5580</v>
      </c>
      <c r="BL2729" s="1" t="str">
        <f>VLOOKUP(BK2729,INVENTARIOHABITTA[#All],8,FALSE)</f>
        <v xml:space="preserve">ESTANDAR A </v>
      </c>
      <c r="BO2729" s="1" t="s">
        <v>6285</v>
      </c>
      <c r="BP2729" s="1" t="s">
        <v>10226</v>
      </c>
      <c r="BQ2729" s="1" t="s">
        <v>7638</v>
      </c>
      <c r="BR2729" s="1" t="s">
        <v>9989</v>
      </c>
      <c r="BS2729" s="1" t="s">
        <v>34</v>
      </c>
      <c r="BT2729">
        <v>112</v>
      </c>
      <c r="BU2729" s="1" t="s">
        <v>7</v>
      </c>
      <c r="BV2729" s="1" t="s">
        <v>146</v>
      </c>
      <c r="BW2729">
        <v>185.43</v>
      </c>
      <c r="BX2729" s="1" t="s">
        <v>31</v>
      </c>
      <c r="BY2729">
        <v>6200</v>
      </c>
      <c r="BZ2729">
        <v>1149666</v>
      </c>
      <c r="CA2729">
        <v>0.3</v>
      </c>
      <c r="CB2729">
        <v>4340</v>
      </c>
      <c r="CC2729">
        <v>804766.20000000007</v>
      </c>
      <c r="CD2729">
        <v>0.1</v>
      </c>
      <c r="CE2729">
        <v>80476.62000000001</v>
      </c>
      <c r="CF2729">
        <v>0.1</v>
      </c>
      <c r="CG2729">
        <v>8047.6620000000012</v>
      </c>
      <c r="CH2729">
        <v>72428.958000000013</v>
      </c>
      <c r="CI2729">
        <v>724289.58000000007</v>
      </c>
      <c r="CJ2729">
        <v>796718.53800000006</v>
      </c>
      <c r="CK2729">
        <v>4296.6000000000004</v>
      </c>
    </row>
    <row r="2730" spans="62:89" x14ac:dyDescent="0.25">
      <c r="BJ2730" s="1" t="s">
        <v>5581</v>
      </c>
      <c r="BK2730" s="1" t="s">
        <v>5582</v>
      </c>
      <c r="BL2730" s="1" t="str">
        <f>VLOOKUP(BK2730,INVENTARIOHABITTA[#All],8,FALSE)</f>
        <v xml:space="preserve">ESTANDAR A </v>
      </c>
      <c r="BO2730" s="1" t="s">
        <v>6287</v>
      </c>
      <c r="BP2730" s="1" t="s">
        <v>10227</v>
      </c>
      <c r="BQ2730" s="1" t="s">
        <v>7638</v>
      </c>
      <c r="BR2730" s="1" t="s">
        <v>9989</v>
      </c>
      <c r="BS2730" s="1" t="s">
        <v>34</v>
      </c>
      <c r="BT2730">
        <v>113</v>
      </c>
      <c r="BU2730" s="1" t="s">
        <v>7</v>
      </c>
      <c r="BV2730" s="1" t="s">
        <v>146</v>
      </c>
      <c r="BW2730">
        <v>172.87</v>
      </c>
      <c r="BX2730" s="1" t="s">
        <v>31</v>
      </c>
      <c r="BY2730">
        <v>6200</v>
      </c>
      <c r="BZ2730">
        <v>1071794</v>
      </c>
      <c r="CA2730">
        <v>0.27</v>
      </c>
      <c r="CB2730">
        <v>4526</v>
      </c>
      <c r="CC2730">
        <v>782409.62</v>
      </c>
      <c r="CD2730">
        <v>0.11480444220509457</v>
      </c>
      <c r="CE2730">
        <v>89824.1</v>
      </c>
      <c r="CF2730">
        <v>0.1</v>
      </c>
      <c r="CG2730">
        <v>7824.0962</v>
      </c>
      <c r="CH2730">
        <v>82000.003800000006</v>
      </c>
      <c r="CI2730">
        <v>692585.52</v>
      </c>
      <c r="CJ2730">
        <v>774585.52380000008</v>
      </c>
      <c r="CK2730">
        <v>4480.7400000000007</v>
      </c>
    </row>
    <row r="2731" spans="62:89" x14ac:dyDescent="0.25">
      <c r="BJ2731" s="1" t="s">
        <v>5583</v>
      </c>
      <c r="BK2731" s="1" t="s">
        <v>5584</v>
      </c>
      <c r="BL2731" s="1" t="str">
        <f>VLOOKUP(BK2731,INVENTARIOHABITTA[#All],8,FALSE)</f>
        <v xml:space="preserve">ESTANDAR A </v>
      </c>
      <c r="BO2731" s="1" t="s">
        <v>6289</v>
      </c>
      <c r="BP2731" s="1" t="s">
        <v>10228</v>
      </c>
      <c r="BQ2731" s="1" t="s">
        <v>7638</v>
      </c>
      <c r="BR2731" s="1" t="s">
        <v>9989</v>
      </c>
      <c r="BS2731" s="1" t="s">
        <v>34</v>
      </c>
      <c r="BT2731">
        <v>114</v>
      </c>
      <c r="BU2731" s="1" t="s">
        <v>7</v>
      </c>
      <c r="BV2731" s="1" t="s">
        <v>146</v>
      </c>
      <c r="BW2731">
        <v>160</v>
      </c>
      <c r="BX2731" s="1" t="s">
        <v>31</v>
      </c>
      <c r="BY2731">
        <v>6200</v>
      </c>
      <c r="BZ2731">
        <v>992000</v>
      </c>
      <c r="CA2731">
        <v>0.25</v>
      </c>
      <c r="CB2731">
        <v>4650</v>
      </c>
      <c r="CC2731">
        <v>744000</v>
      </c>
      <c r="CD2731">
        <v>0.1</v>
      </c>
      <c r="CE2731">
        <v>74400</v>
      </c>
      <c r="CF2731">
        <v>0</v>
      </c>
      <c r="CG2731">
        <v>0</v>
      </c>
      <c r="CH2731">
        <v>74400</v>
      </c>
      <c r="CI2731">
        <v>669600</v>
      </c>
      <c r="CJ2731">
        <v>744000</v>
      </c>
      <c r="CK2731">
        <v>4650</v>
      </c>
    </row>
    <row r="2732" spans="62:89" x14ac:dyDescent="0.25">
      <c r="BJ2732" s="1" t="s">
        <v>5585</v>
      </c>
      <c r="BK2732" s="1" t="s">
        <v>5586</v>
      </c>
      <c r="BL2732" s="1" t="str">
        <f>VLOOKUP(BK2732,INVENTARIOHABITTA[#All],8,FALSE)</f>
        <v xml:space="preserve">ESTANDAR A </v>
      </c>
      <c r="BO2732" s="1" t="s">
        <v>6291</v>
      </c>
      <c r="BP2732" s="1" t="s">
        <v>10229</v>
      </c>
      <c r="BQ2732" s="1" t="s">
        <v>7638</v>
      </c>
      <c r="BR2732" s="1" t="s">
        <v>9989</v>
      </c>
      <c r="BS2732" s="1" t="s">
        <v>34</v>
      </c>
      <c r="BT2732">
        <v>115</v>
      </c>
      <c r="BU2732" s="1" t="s">
        <v>7</v>
      </c>
      <c r="BV2732" s="1" t="s">
        <v>146</v>
      </c>
      <c r="BW2732">
        <v>160</v>
      </c>
      <c r="BX2732" s="1" t="s">
        <v>31</v>
      </c>
      <c r="BY2732">
        <v>6200</v>
      </c>
      <c r="BZ2732">
        <v>992000</v>
      </c>
      <c r="CA2732">
        <v>0.25</v>
      </c>
      <c r="CB2732">
        <v>4650</v>
      </c>
      <c r="CC2732">
        <v>744000</v>
      </c>
      <c r="CD2732">
        <v>0.1</v>
      </c>
      <c r="CE2732">
        <v>74400</v>
      </c>
      <c r="CF2732">
        <v>0.1</v>
      </c>
      <c r="CG2732">
        <v>7440</v>
      </c>
      <c r="CH2732">
        <v>66960</v>
      </c>
      <c r="CI2732">
        <v>669600</v>
      </c>
      <c r="CJ2732">
        <v>736560</v>
      </c>
      <c r="CK2732">
        <v>4603.5</v>
      </c>
    </row>
    <row r="2733" spans="62:89" x14ac:dyDescent="0.25">
      <c r="BJ2733" s="1" t="s">
        <v>5587</v>
      </c>
      <c r="BK2733" s="1" t="s">
        <v>5588</v>
      </c>
      <c r="BL2733" s="1" t="str">
        <f>VLOOKUP(BK2733,INVENTARIOHABITTA[#All],8,FALSE)</f>
        <v xml:space="preserve">ESTANDAR A </v>
      </c>
      <c r="BO2733" s="1" t="s">
        <v>6293</v>
      </c>
      <c r="BP2733" s="1" t="s">
        <v>10230</v>
      </c>
      <c r="BQ2733" s="1" t="s">
        <v>7638</v>
      </c>
      <c r="BR2733" s="1" t="s">
        <v>9989</v>
      </c>
      <c r="BS2733" s="1" t="s">
        <v>34</v>
      </c>
      <c r="BT2733">
        <v>116</v>
      </c>
      <c r="BU2733" s="1" t="s">
        <v>7</v>
      </c>
      <c r="BV2733" s="1" t="s">
        <v>146</v>
      </c>
      <c r="BW2733">
        <v>160</v>
      </c>
      <c r="BX2733" s="1" t="s">
        <v>31</v>
      </c>
      <c r="BY2733">
        <v>6200</v>
      </c>
      <c r="BZ2733">
        <v>992000</v>
      </c>
      <c r="CA2733">
        <v>0.3</v>
      </c>
      <c r="CB2733">
        <v>4340</v>
      </c>
      <c r="CC2733">
        <v>694400</v>
      </c>
      <c r="CD2733">
        <v>0.1</v>
      </c>
      <c r="CE2733">
        <v>69440</v>
      </c>
      <c r="CF2733">
        <v>0</v>
      </c>
      <c r="CG2733">
        <v>0</v>
      </c>
      <c r="CH2733">
        <v>69440</v>
      </c>
      <c r="CI2733">
        <v>624960</v>
      </c>
      <c r="CJ2733">
        <v>694400</v>
      </c>
      <c r="CK2733">
        <v>4340</v>
      </c>
    </row>
    <row r="2734" spans="62:89" x14ac:dyDescent="0.25">
      <c r="BJ2734" s="1" t="s">
        <v>5589</v>
      </c>
      <c r="BK2734" s="1" t="s">
        <v>5590</v>
      </c>
      <c r="BL2734" s="1" t="str">
        <f>VLOOKUP(BK2734,INVENTARIOHABITTA[#All],8,FALSE)</f>
        <v xml:space="preserve">ESTANDAR A </v>
      </c>
      <c r="BP2734" s="1" t="s">
        <v>10230</v>
      </c>
      <c r="BQ2734" s="1" t="s">
        <v>7638</v>
      </c>
      <c r="BR2734" s="1" t="s">
        <v>9989</v>
      </c>
      <c r="BS2734" s="1" t="s">
        <v>34</v>
      </c>
      <c r="BT2734">
        <v>116</v>
      </c>
      <c r="BU2734" s="1" t="s">
        <v>7</v>
      </c>
      <c r="BV2734" s="1" t="s">
        <v>146</v>
      </c>
      <c r="BW2734">
        <v>160</v>
      </c>
      <c r="BX2734" s="1" t="s">
        <v>31</v>
      </c>
      <c r="BY2734">
        <v>6200</v>
      </c>
      <c r="BZ2734">
        <v>992000</v>
      </c>
      <c r="CA2734">
        <v>0.25</v>
      </c>
      <c r="CB2734">
        <v>4650</v>
      </c>
      <c r="CC2734">
        <v>744000</v>
      </c>
      <c r="CD2734">
        <v>0.1</v>
      </c>
      <c r="CE2734">
        <v>74400</v>
      </c>
      <c r="CF2734">
        <v>0</v>
      </c>
      <c r="CG2734">
        <v>0</v>
      </c>
      <c r="CH2734">
        <v>74400</v>
      </c>
      <c r="CI2734">
        <v>669600</v>
      </c>
      <c r="CJ2734">
        <v>744000</v>
      </c>
      <c r="CK2734">
        <v>4650</v>
      </c>
    </row>
    <row r="2735" spans="62:89" x14ac:dyDescent="0.25">
      <c r="BJ2735" s="1" t="s">
        <v>5591</v>
      </c>
      <c r="BK2735" s="1" t="s">
        <v>5592</v>
      </c>
      <c r="BL2735" s="1" t="str">
        <f>VLOOKUP(BK2735,INVENTARIOHABITTA[#All],8,FALSE)</f>
        <v xml:space="preserve">ESTANDAR A </v>
      </c>
      <c r="BO2735" s="1" t="s">
        <v>6295</v>
      </c>
      <c r="BP2735" s="1" t="s">
        <v>10231</v>
      </c>
      <c r="BQ2735" s="1" t="s">
        <v>7638</v>
      </c>
      <c r="BR2735" s="1" t="s">
        <v>9989</v>
      </c>
      <c r="BS2735" s="1" t="s">
        <v>34</v>
      </c>
      <c r="BT2735">
        <v>117</v>
      </c>
      <c r="BU2735" s="1" t="s">
        <v>7</v>
      </c>
      <c r="BV2735" s="1" t="s">
        <v>146</v>
      </c>
      <c r="BW2735">
        <v>170</v>
      </c>
      <c r="BX2735" s="1" t="s">
        <v>31</v>
      </c>
      <c r="BY2735">
        <v>6200</v>
      </c>
      <c r="BZ2735">
        <v>1054000</v>
      </c>
      <c r="CA2735">
        <v>0.3</v>
      </c>
      <c r="CB2735">
        <v>4340</v>
      </c>
      <c r="CC2735">
        <v>737800</v>
      </c>
      <c r="CD2735">
        <v>0.1</v>
      </c>
      <c r="CE2735">
        <v>73780</v>
      </c>
      <c r="CF2735">
        <v>0</v>
      </c>
      <c r="CG2735">
        <v>0</v>
      </c>
      <c r="CH2735">
        <v>73780</v>
      </c>
      <c r="CI2735">
        <v>664020</v>
      </c>
      <c r="CJ2735">
        <v>737800</v>
      </c>
      <c r="CK2735">
        <v>4340</v>
      </c>
    </row>
    <row r="2736" spans="62:89" x14ac:dyDescent="0.25">
      <c r="BJ2736" s="1" t="s">
        <v>5593</v>
      </c>
      <c r="BK2736" s="1" t="s">
        <v>5594</v>
      </c>
      <c r="BL2736" s="1" t="str">
        <f>VLOOKUP(BK2736,INVENTARIOHABITTA[#All],8,FALSE)</f>
        <v xml:space="preserve">ESTANDAR A </v>
      </c>
      <c r="BO2736" s="1" t="s">
        <v>6297</v>
      </c>
      <c r="BP2736" s="1" t="s">
        <v>10232</v>
      </c>
      <c r="BQ2736" s="1" t="s">
        <v>7638</v>
      </c>
      <c r="BR2736" s="1" t="s">
        <v>9989</v>
      </c>
      <c r="BS2736" s="1" t="s">
        <v>34</v>
      </c>
      <c r="BT2736">
        <v>118</v>
      </c>
      <c r="BU2736" s="1" t="s">
        <v>7</v>
      </c>
      <c r="BV2736" s="1" t="s">
        <v>146</v>
      </c>
      <c r="BW2736">
        <v>170</v>
      </c>
      <c r="BX2736" s="1" t="s">
        <v>31</v>
      </c>
      <c r="BY2736">
        <v>6200</v>
      </c>
      <c r="BZ2736">
        <v>1054000</v>
      </c>
      <c r="CA2736">
        <v>0.3</v>
      </c>
      <c r="CB2736">
        <v>4340</v>
      </c>
      <c r="CC2736">
        <v>737800</v>
      </c>
      <c r="CD2736">
        <v>0.1</v>
      </c>
      <c r="CE2736">
        <v>73780</v>
      </c>
      <c r="CF2736">
        <v>0.1</v>
      </c>
      <c r="CG2736">
        <v>7378</v>
      </c>
      <c r="CH2736">
        <v>66402</v>
      </c>
      <c r="CI2736">
        <v>664020</v>
      </c>
      <c r="CJ2736">
        <v>730422</v>
      </c>
      <c r="CK2736">
        <v>4296.6000000000004</v>
      </c>
    </row>
    <row r="2737" spans="62:89" x14ac:dyDescent="0.25">
      <c r="BJ2737" s="1" t="s">
        <v>5595</v>
      </c>
      <c r="BK2737" s="1" t="s">
        <v>5596</v>
      </c>
      <c r="BL2737" s="1" t="str">
        <f>VLOOKUP(BK2737,INVENTARIOHABITTA[#All],8,FALSE)</f>
        <v xml:space="preserve">ESTANDAR A </v>
      </c>
      <c r="BO2737" s="1" t="s">
        <v>6299</v>
      </c>
      <c r="BP2737" s="1" t="s">
        <v>10233</v>
      </c>
      <c r="BQ2737" s="1" t="s">
        <v>7638</v>
      </c>
      <c r="BR2737" s="1" t="s">
        <v>9989</v>
      </c>
      <c r="BS2737" s="1" t="s">
        <v>34</v>
      </c>
      <c r="BT2737">
        <v>119</v>
      </c>
      <c r="BU2737" s="1" t="s">
        <v>7</v>
      </c>
      <c r="BV2737" s="1" t="s">
        <v>146</v>
      </c>
      <c r="BW2737">
        <v>170</v>
      </c>
      <c r="BX2737" s="1" t="s">
        <v>31</v>
      </c>
      <c r="BY2737">
        <v>6200</v>
      </c>
      <c r="BZ2737">
        <v>1054000</v>
      </c>
      <c r="CA2737">
        <v>0.3</v>
      </c>
      <c r="CB2737">
        <v>4340</v>
      </c>
      <c r="CC2737">
        <v>737800</v>
      </c>
      <c r="CD2737">
        <v>0.1</v>
      </c>
      <c r="CE2737">
        <v>73780</v>
      </c>
      <c r="CF2737">
        <v>0.1</v>
      </c>
      <c r="CG2737">
        <v>7378</v>
      </c>
      <c r="CH2737">
        <v>66402</v>
      </c>
      <c r="CI2737">
        <v>664020</v>
      </c>
      <c r="CJ2737">
        <v>730422</v>
      </c>
      <c r="CK2737">
        <v>4296.6000000000004</v>
      </c>
    </row>
    <row r="2738" spans="62:89" x14ac:dyDescent="0.25">
      <c r="BJ2738" s="1" t="s">
        <v>5597</v>
      </c>
      <c r="BK2738" s="1" t="s">
        <v>5598</v>
      </c>
      <c r="BL2738" s="1" t="str">
        <f>VLOOKUP(BK2738,INVENTARIOHABITTA[#All],8,FALSE)</f>
        <v>PREMIUM A</v>
      </c>
      <c r="BP2738" s="1" t="s">
        <v>10233</v>
      </c>
      <c r="BQ2738" s="1" t="s">
        <v>7638</v>
      </c>
      <c r="BR2738" s="1" t="s">
        <v>9989</v>
      </c>
      <c r="BS2738" s="1" t="s">
        <v>34</v>
      </c>
      <c r="BT2738">
        <v>119</v>
      </c>
      <c r="BU2738" s="1" t="s">
        <v>7</v>
      </c>
      <c r="BV2738" s="1" t="s">
        <v>146</v>
      </c>
      <c r="BW2738">
        <v>170</v>
      </c>
      <c r="BX2738" s="1" t="s">
        <v>31</v>
      </c>
      <c r="BY2738">
        <v>6200</v>
      </c>
      <c r="BZ2738">
        <v>1054000</v>
      </c>
      <c r="CA2738">
        <v>0.3</v>
      </c>
      <c r="CB2738">
        <v>4340</v>
      </c>
      <c r="CC2738">
        <v>737800</v>
      </c>
      <c r="CD2738">
        <v>0.1</v>
      </c>
      <c r="CE2738">
        <v>73780</v>
      </c>
      <c r="CF2738">
        <v>0.1</v>
      </c>
      <c r="CG2738">
        <v>7378</v>
      </c>
      <c r="CH2738">
        <v>66402</v>
      </c>
      <c r="CI2738">
        <v>664020</v>
      </c>
      <c r="CJ2738">
        <v>730422</v>
      </c>
      <c r="CK2738">
        <v>4296.6000000000004</v>
      </c>
    </row>
    <row r="2739" spans="62:89" x14ac:dyDescent="0.25">
      <c r="BJ2739" s="1" t="s">
        <v>5599</v>
      </c>
      <c r="BK2739" s="1" t="s">
        <v>5600</v>
      </c>
      <c r="BL2739" s="1" t="str">
        <f>VLOOKUP(BK2739,INVENTARIOHABITTA[#All],8,FALSE)</f>
        <v>PREMIUM A</v>
      </c>
      <c r="BO2739" s="1" t="s">
        <v>6301</v>
      </c>
      <c r="BP2739" s="1" t="s">
        <v>10234</v>
      </c>
      <c r="BQ2739" s="1" t="s">
        <v>7638</v>
      </c>
      <c r="BR2739" s="1" t="s">
        <v>9989</v>
      </c>
      <c r="BS2739" s="1" t="s">
        <v>34</v>
      </c>
      <c r="BT2739">
        <v>120</v>
      </c>
      <c r="BU2739" s="1" t="s">
        <v>7</v>
      </c>
      <c r="BV2739" s="1" t="s">
        <v>146</v>
      </c>
      <c r="BW2739">
        <v>196.86</v>
      </c>
      <c r="BX2739" s="1" t="s">
        <v>31</v>
      </c>
      <c r="BY2739">
        <v>6200</v>
      </c>
      <c r="BZ2739">
        <v>1220532</v>
      </c>
      <c r="CA2739">
        <v>0.27</v>
      </c>
      <c r="CB2739">
        <v>4526</v>
      </c>
      <c r="CC2739">
        <v>890988.3600000001</v>
      </c>
      <c r="CD2739">
        <v>0.1</v>
      </c>
      <c r="CE2739">
        <v>89098.83600000001</v>
      </c>
      <c r="CF2739">
        <v>0.1</v>
      </c>
      <c r="CG2739">
        <v>8909.883600000001</v>
      </c>
      <c r="CH2739">
        <v>80188.952400000009</v>
      </c>
      <c r="CI2739">
        <v>801889.52400000009</v>
      </c>
      <c r="CJ2739">
        <v>882078.47640000004</v>
      </c>
      <c r="CK2739">
        <v>4480.74</v>
      </c>
    </row>
    <row r="2740" spans="62:89" x14ac:dyDescent="0.25">
      <c r="BJ2740" s="1" t="s">
        <v>5601</v>
      </c>
      <c r="BK2740" s="1" t="s">
        <v>5602</v>
      </c>
      <c r="BL2740" s="1" t="str">
        <f>VLOOKUP(BK2740,INVENTARIOHABITTA[#All],8,FALSE)</f>
        <v xml:space="preserve">ESTANDAR A </v>
      </c>
      <c r="BP2740" s="1" t="s">
        <v>10234</v>
      </c>
      <c r="BQ2740" s="1" t="s">
        <v>7638</v>
      </c>
      <c r="BR2740" s="1" t="s">
        <v>9989</v>
      </c>
      <c r="BS2740" s="1" t="s">
        <v>34</v>
      </c>
      <c r="BT2740">
        <v>120</v>
      </c>
      <c r="BU2740" s="1" t="s">
        <v>7</v>
      </c>
      <c r="BV2740" s="1" t="s">
        <v>146</v>
      </c>
      <c r="BW2740">
        <v>196.86</v>
      </c>
      <c r="BX2740" s="1" t="s">
        <v>31</v>
      </c>
      <c r="BY2740">
        <v>6200</v>
      </c>
      <c r="BZ2740">
        <v>1220532</v>
      </c>
      <c r="CA2740">
        <v>0.25</v>
      </c>
      <c r="CB2740">
        <v>4650</v>
      </c>
      <c r="CC2740">
        <v>915399.00000000012</v>
      </c>
      <c r="CD2740">
        <v>0.1</v>
      </c>
      <c r="CE2740">
        <v>91539.900000000023</v>
      </c>
      <c r="CF2740">
        <v>0.1</v>
      </c>
      <c r="CG2740">
        <v>9153.9900000000034</v>
      </c>
      <c r="CH2740">
        <v>82385.910000000018</v>
      </c>
      <c r="CI2740">
        <v>823859.10000000009</v>
      </c>
      <c r="CJ2740">
        <v>906245.01000000013</v>
      </c>
      <c r="CK2740">
        <v>4603.5</v>
      </c>
    </row>
    <row r="2741" spans="62:89" x14ac:dyDescent="0.25">
      <c r="BJ2741" s="1" t="s">
        <v>5603</v>
      </c>
      <c r="BK2741" s="1" t="s">
        <v>5604</v>
      </c>
      <c r="BL2741" s="1" t="str">
        <f>VLOOKUP(BK2741,INVENTARIOHABITTA[#All],8,FALSE)</f>
        <v xml:space="preserve">ESTANDAR A </v>
      </c>
      <c r="BP2741" s="1" t="s">
        <v>10234</v>
      </c>
      <c r="BQ2741" s="1" t="s">
        <v>7638</v>
      </c>
      <c r="BR2741" s="1" t="s">
        <v>9989</v>
      </c>
      <c r="BS2741" s="1" t="s">
        <v>34</v>
      </c>
      <c r="BT2741">
        <v>120</v>
      </c>
      <c r="BU2741" s="1" t="s">
        <v>7</v>
      </c>
      <c r="BV2741" s="1" t="s">
        <v>146</v>
      </c>
      <c r="BW2741">
        <v>196.86</v>
      </c>
      <c r="BX2741" s="1" t="s">
        <v>31</v>
      </c>
      <c r="BY2741">
        <v>6200</v>
      </c>
      <c r="BZ2741">
        <v>1220532</v>
      </c>
      <c r="CA2741">
        <v>0.25</v>
      </c>
      <c r="CB2741">
        <v>4650</v>
      </c>
      <c r="CC2741">
        <v>915399.00000000012</v>
      </c>
      <c r="CD2741">
        <v>0.1</v>
      </c>
      <c r="CE2741">
        <v>91539.900000000023</v>
      </c>
      <c r="CF2741">
        <v>0.1</v>
      </c>
      <c r="CG2741">
        <v>9153.9900000000034</v>
      </c>
      <c r="CH2741">
        <v>82385.910000000018</v>
      </c>
      <c r="CI2741">
        <v>823859.10000000009</v>
      </c>
      <c r="CJ2741">
        <v>906245.01000000013</v>
      </c>
      <c r="CK2741">
        <v>4603.5</v>
      </c>
    </row>
    <row r="2742" spans="62:89" x14ac:dyDescent="0.25">
      <c r="BJ2742" s="1" t="s">
        <v>5605</v>
      </c>
      <c r="BK2742" s="1" t="s">
        <v>5606</v>
      </c>
      <c r="BL2742" s="1" t="str">
        <f>VLOOKUP(BK2742,INVENTARIOHABITTA[#All],8,FALSE)</f>
        <v xml:space="preserve">ESTANDAR A </v>
      </c>
      <c r="BO2742" s="1" t="s">
        <v>6303</v>
      </c>
      <c r="BP2742" s="1" t="s">
        <v>10235</v>
      </c>
      <c r="BQ2742" s="1" t="s">
        <v>7638</v>
      </c>
      <c r="BR2742" s="1" t="s">
        <v>9989</v>
      </c>
      <c r="BS2742" s="1" t="s">
        <v>34</v>
      </c>
      <c r="BT2742">
        <v>121</v>
      </c>
      <c r="BU2742" s="1" t="s">
        <v>7</v>
      </c>
      <c r="BV2742" s="1" t="s">
        <v>146</v>
      </c>
      <c r="BW2742">
        <v>196.66</v>
      </c>
      <c r="BX2742" s="1" t="s">
        <v>46</v>
      </c>
      <c r="BY2742">
        <v>6510</v>
      </c>
      <c r="BZ2742">
        <v>1280256.6000000001</v>
      </c>
      <c r="CA2742">
        <v>0.3</v>
      </c>
      <c r="CB2742">
        <v>4557</v>
      </c>
      <c r="CC2742">
        <v>896179.62</v>
      </c>
      <c r="CD2742">
        <v>0.1</v>
      </c>
      <c r="CE2742">
        <v>89617.962</v>
      </c>
      <c r="CF2742">
        <v>0</v>
      </c>
      <c r="CG2742">
        <v>0</v>
      </c>
      <c r="CH2742">
        <v>89617.962</v>
      </c>
      <c r="CI2742">
        <v>806561.65800000005</v>
      </c>
      <c r="CJ2742">
        <v>896179.62000000011</v>
      </c>
      <c r="CK2742">
        <v>4557.0000000000009</v>
      </c>
    </row>
    <row r="2743" spans="62:89" x14ac:dyDescent="0.25">
      <c r="BJ2743" s="1" t="s">
        <v>5607</v>
      </c>
      <c r="BK2743" s="1" t="s">
        <v>5608</v>
      </c>
      <c r="BL2743" s="1" t="str">
        <f>VLOOKUP(BK2743,INVENTARIOHABITTA[#All],8,FALSE)</f>
        <v>PREMIUM A</v>
      </c>
      <c r="BP2743" s="1" t="s">
        <v>10235</v>
      </c>
      <c r="BQ2743" s="1" t="s">
        <v>7638</v>
      </c>
      <c r="BR2743" s="1" t="s">
        <v>9989</v>
      </c>
      <c r="BS2743" s="1" t="s">
        <v>34</v>
      </c>
      <c r="BT2743">
        <v>121</v>
      </c>
      <c r="BU2743" s="1" t="s">
        <v>7</v>
      </c>
      <c r="BV2743" s="1" t="s">
        <v>146</v>
      </c>
      <c r="BW2743">
        <v>196.66</v>
      </c>
      <c r="BX2743" s="1" t="s">
        <v>31</v>
      </c>
      <c r="BY2743">
        <v>6200</v>
      </c>
      <c r="BZ2743">
        <v>1219292</v>
      </c>
      <c r="CA2743">
        <v>0.3</v>
      </c>
      <c r="CB2743">
        <v>4340</v>
      </c>
      <c r="CC2743">
        <v>853504.4</v>
      </c>
      <c r="CD2743">
        <v>0.1</v>
      </c>
      <c r="CE2743">
        <v>85350.44</v>
      </c>
      <c r="CF2743">
        <v>0</v>
      </c>
      <c r="CG2743">
        <v>0</v>
      </c>
      <c r="CH2743">
        <v>85350.44</v>
      </c>
      <c r="CI2743">
        <v>768153.96</v>
      </c>
      <c r="CJ2743">
        <v>853504.39999999991</v>
      </c>
      <c r="CK2743">
        <v>4340</v>
      </c>
    </row>
    <row r="2744" spans="62:89" x14ac:dyDescent="0.25">
      <c r="BJ2744" s="1" t="s">
        <v>5609</v>
      </c>
      <c r="BK2744" s="1" t="s">
        <v>5610</v>
      </c>
      <c r="BL2744" s="1" t="str">
        <f>VLOOKUP(BK2744,INVENTARIOHABITTA[#All],8,FALSE)</f>
        <v>PREMIUM A</v>
      </c>
      <c r="BP2744" s="1" t="s">
        <v>10235</v>
      </c>
      <c r="BQ2744" s="1" t="s">
        <v>7638</v>
      </c>
      <c r="BR2744" s="1" t="s">
        <v>9989</v>
      </c>
      <c r="BS2744" s="1" t="s">
        <v>34</v>
      </c>
      <c r="BT2744">
        <v>121</v>
      </c>
      <c r="BU2744" s="1" t="s">
        <v>7</v>
      </c>
      <c r="BV2744" s="1" t="s">
        <v>146</v>
      </c>
      <c r="BW2744">
        <v>196.66</v>
      </c>
      <c r="BX2744" s="1" t="s">
        <v>31</v>
      </c>
      <c r="BY2744">
        <v>6200</v>
      </c>
      <c r="BZ2744">
        <v>1219292</v>
      </c>
      <c r="CA2744">
        <v>0.27</v>
      </c>
      <c r="CB2744">
        <v>4526</v>
      </c>
      <c r="CC2744">
        <v>890083.16</v>
      </c>
      <c r="CD2744">
        <v>0.1</v>
      </c>
      <c r="CE2744">
        <v>89008.316000000006</v>
      </c>
      <c r="CF2744">
        <v>0.1</v>
      </c>
      <c r="CG2744">
        <v>8900.8316000000013</v>
      </c>
      <c r="CH2744">
        <v>80107.484400000001</v>
      </c>
      <c r="CI2744">
        <v>801074.84400000004</v>
      </c>
      <c r="CJ2744">
        <v>881182.3284</v>
      </c>
      <c r="CK2744">
        <v>4480.74</v>
      </c>
    </row>
    <row r="2745" spans="62:89" x14ac:dyDescent="0.25">
      <c r="BJ2745" s="1" t="s">
        <v>5611</v>
      </c>
      <c r="BK2745" s="1" t="s">
        <v>5612</v>
      </c>
      <c r="BL2745" s="1" t="str">
        <f>VLOOKUP(BK2745,INVENTARIOHABITTA[#All],8,FALSE)</f>
        <v xml:space="preserve">ESTANDAR A </v>
      </c>
      <c r="BP2745" s="1" t="s">
        <v>10235</v>
      </c>
      <c r="BQ2745" s="1" t="s">
        <v>7638</v>
      </c>
      <c r="BR2745" s="1" t="s">
        <v>9989</v>
      </c>
      <c r="BS2745" s="1" t="s">
        <v>34</v>
      </c>
      <c r="BT2745">
        <v>121</v>
      </c>
      <c r="BU2745" s="1" t="s">
        <v>7</v>
      </c>
      <c r="BV2745" s="1" t="s">
        <v>146</v>
      </c>
      <c r="BW2745">
        <v>196.66</v>
      </c>
      <c r="BX2745" s="1" t="s">
        <v>31</v>
      </c>
      <c r="BY2745">
        <v>6200</v>
      </c>
      <c r="BZ2745">
        <v>1219292</v>
      </c>
      <c r="CA2745">
        <v>0.27</v>
      </c>
      <c r="CB2745">
        <v>4526</v>
      </c>
      <c r="CC2745">
        <v>890083.16</v>
      </c>
      <c r="CD2745">
        <v>0.1</v>
      </c>
      <c r="CE2745">
        <v>89008.316000000006</v>
      </c>
      <c r="CF2745">
        <v>0</v>
      </c>
      <c r="CG2745">
        <v>0</v>
      </c>
      <c r="CH2745">
        <v>89008.316000000006</v>
      </c>
      <c r="CI2745">
        <v>801074.84400000004</v>
      </c>
      <c r="CJ2745">
        <v>890083.16</v>
      </c>
      <c r="CK2745">
        <v>4526</v>
      </c>
    </row>
    <row r="2746" spans="62:89" x14ac:dyDescent="0.25">
      <c r="BJ2746" s="1" t="s">
        <v>5613</v>
      </c>
      <c r="BK2746" s="1" t="s">
        <v>5614</v>
      </c>
      <c r="BL2746" s="1" t="str">
        <f>VLOOKUP(BK2746,INVENTARIOHABITTA[#All],8,FALSE)</f>
        <v xml:space="preserve">ESTANDAR A </v>
      </c>
      <c r="BO2746" s="1" t="s">
        <v>6305</v>
      </c>
      <c r="BP2746" s="1" t="s">
        <v>10236</v>
      </c>
      <c r="BQ2746" s="1" t="s">
        <v>7638</v>
      </c>
      <c r="BR2746" s="1" t="s">
        <v>9989</v>
      </c>
      <c r="BS2746" s="1" t="s">
        <v>34</v>
      </c>
      <c r="BT2746">
        <v>122</v>
      </c>
      <c r="BU2746" s="1" t="s">
        <v>7</v>
      </c>
      <c r="BV2746" s="1" t="s">
        <v>60</v>
      </c>
      <c r="BW2746">
        <v>180</v>
      </c>
      <c r="BX2746" s="1" t="s">
        <v>31</v>
      </c>
      <c r="BY2746">
        <v>5770.3</v>
      </c>
      <c r="BZ2746">
        <v>1038654</v>
      </c>
      <c r="CA2746">
        <v>0.27</v>
      </c>
      <c r="CB2746">
        <v>4212.3189999999995</v>
      </c>
      <c r="CC2746">
        <v>758217.41999999993</v>
      </c>
      <c r="CD2746">
        <v>0.1</v>
      </c>
      <c r="CE2746">
        <v>75821.741999999998</v>
      </c>
      <c r="CF2746">
        <v>0.1</v>
      </c>
      <c r="CG2746">
        <v>7582.1742000000004</v>
      </c>
      <c r="CH2746">
        <v>68239.567800000004</v>
      </c>
      <c r="CI2746">
        <v>682395.67799999996</v>
      </c>
      <c r="CJ2746">
        <v>750635.24579999992</v>
      </c>
      <c r="CK2746">
        <v>4170.1958099999993</v>
      </c>
    </row>
    <row r="2747" spans="62:89" x14ac:dyDescent="0.25">
      <c r="BJ2747" s="1" t="s">
        <v>5615</v>
      </c>
      <c r="BK2747" s="1" t="s">
        <v>5616</v>
      </c>
      <c r="BL2747" s="1" t="str">
        <f>VLOOKUP(BK2747,INVENTARIOHABITTA[#All],8,FALSE)</f>
        <v xml:space="preserve">ESTANDAR A </v>
      </c>
      <c r="BO2747" s="1" t="s">
        <v>6307</v>
      </c>
      <c r="BP2747" s="1" t="s">
        <v>10237</v>
      </c>
      <c r="BQ2747" s="1" t="s">
        <v>7638</v>
      </c>
      <c r="BR2747" s="1" t="s">
        <v>9989</v>
      </c>
      <c r="BS2747" s="1" t="s">
        <v>34</v>
      </c>
      <c r="BT2747">
        <v>123</v>
      </c>
      <c r="BU2747" s="1" t="s">
        <v>7</v>
      </c>
      <c r="BV2747" s="1" t="s">
        <v>60</v>
      </c>
      <c r="BW2747">
        <v>180</v>
      </c>
      <c r="BX2747" s="1" t="s">
        <v>31</v>
      </c>
      <c r="BY2747">
        <v>5770.3</v>
      </c>
      <c r="BZ2747">
        <v>1038654</v>
      </c>
      <c r="CA2747">
        <v>0.3</v>
      </c>
      <c r="CB2747">
        <v>4039.21</v>
      </c>
      <c r="CC2747">
        <v>727057.8</v>
      </c>
      <c r="CD2747">
        <v>0.1</v>
      </c>
      <c r="CE2747">
        <v>72705.780000000013</v>
      </c>
      <c r="CF2747">
        <v>0</v>
      </c>
      <c r="CG2747">
        <v>0</v>
      </c>
      <c r="CH2747">
        <v>72705.780000000013</v>
      </c>
      <c r="CI2747">
        <v>654352.02</v>
      </c>
      <c r="CJ2747">
        <v>727057.8</v>
      </c>
      <c r="CK2747">
        <v>4039.21</v>
      </c>
    </row>
    <row r="2748" spans="62:89" x14ac:dyDescent="0.25">
      <c r="BJ2748" s="1" t="s">
        <v>5617</v>
      </c>
      <c r="BK2748" s="1" t="s">
        <v>5618</v>
      </c>
      <c r="BL2748" s="1" t="str">
        <f>VLOOKUP(BK2748,INVENTARIOHABITTA[#All],8,FALSE)</f>
        <v xml:space="preserve">ESTANDAR A </v>
      </c>
      <c r="BO2748" s="1" t="s">
        <v>6309</v>
      </c>
      <c r="BP2748" s="1" t="s">
        <v>10238</v>
      </c>
      <c r="BQ2748" s="1" t="s">
        <v>7638</v>
      </c>
      <c r="BR2748" s="1" t="s">
        <v>9989</v>
      </c>
      <c r="BS2748" s="1" t="s">
        <v>34</v>
      </c>
      <c r="BT2748">
        <v>124</v>
      </c>
      <c r="BU2748" s="1" t="s">
        <v>7</v>
      </c>
      <c r="BV2748" s="1" t="s">
        <v>60</v>
      </c>
      <c r="BW2748">
        <v>180</v>
      </c>
      <c r="BX2748" s="1" t="s">
        <v>31</v>
      </c>
      <c r="BY2748">
        <v>5770.3</v>
      </c>
      <c r="BZ2748">
        <v>1038654</v>
      </c>
      <c r="CA2748">
        <v>0.3</v>
      </c>
      <c r="CB2748">
        <v>4039.21</v>
      </c>
      <c r="CC2748">
        <v>727057.8</v>
      </c>
      <c r="CD2748">
        <v>0.1</v>
      </c>
      <c r="CE2748">
        <v>72705.780000000013</v>
      </c>
      <c r="CF2748">
        <v>0</v>
      </c>
      <c r="CG2748">
        <v>0</v>
      </c>
      <c r="CH2748">
        <v>72705.780000000013</v>
      </c>
      <c r="CI2748">
        <v>654352.02</v>
      </c>
      <c r="CJ2748">
        <v>727057.8</v>
      </c>
      <c r="CK2748">
        <v>4039.21</v>
      </c>
    </row>
    <row r="2749" spans="62:89" x14ac:dyDescent="0.25">
      <c r="BJ2749" s="1" t="s">
        <v>5619</v>
      </c>
      <c r="BK2749" s="1" t="s">
        <v>5620</v>
      </c>
      <c r="BL2749" s="1" t="str">
        <f>VLOOKUP(BK2749,INVENTARIOHABITTA[#All],8,FALSE)</f>
        <v xml:space="preserve">ESTANDAR A </v>
      </c>
      <c r="BO2749" s="1" t="s">
        <v>6311</v>
      </c>
      <c r="BP2749" s="1" t="s">
        <v>10239</v>
      </c>
      <c r="BQ2749" s="1" t="s">
        <v>7638</v>
      </c>
      <c r="BR2749" s="1" t="s">
        <v>9989</v>
      </c>
      <c r="BS2749" s="1" t="s">
        <v>34</v>
      </c>
      <c r="BT2749">
        <v>125</v>
      </c>
      <c r="BU2749" s="1" t="s">
        <v>7</v>
      </c>
      <c r="BV2749" s="1" t="s">
        <v>60</v>
      </c>
      <c r="BW2749">
        <v>180</v>
      </c>
      <c r="BX2749" s="1" t="s">
        <v>31</v>
      </c>
      <c r="BY2749">
        <v>5770.3</v>
      </c>
      <c r="BZ2749">
        <v>1038654</v>
      </c>
      <c r="CA2749">
        <v>0.3</v>
      </c>
      <c r="CB2749">
        <v>4039.21</v>
      </c>
      <c r="CC2749">
        <v>727057.8</v>
      </c>
      <c r="CD2749">
        <v>0.1</v>
      </c>
      <c r="CE2749">
        <v>72705.780000000013</v>
      </c>
      <c r="CF2749">
        <v>0.1</v>
      </c>
      <c r="CG2749">
        <v>7270.5780000000013</v>
      </c>
      <c r="CH2749">
        <v>65435.202000000012</v>
      </c>
      <c r="CI2749">
        <v>654352.02</v>
      </c>
      <c r="CJ2749">
        <v>719787.22200000007</v>
      </c>
      <c r="CK2749">
        <v>3998.8179000000005</v>
      </c>
    </row>
    <row r="2750" spans="62:89" x14ac:dyDescent="0.25">
      <c r="BJ2750" s="1" t="s">
        <v>5621</v>
      </c>
      <c r="BK2750" s="1" t="s">
        <v>5622</v>
      </c>
      <c r="BL2750" s="1" t="str">
        <f>VLOOKUP(BK2750,INVENTARIOHABITTA[#All],8,FALSE)</f>
        <v xml:space="preserve">ESTANDAR A </v>
      </c>
      <c r="BP2750" s="1" t="s">
        <v>10239</v>
      </c>
      <c r="BQ2750" s="1" t="s">
        <v>7638</v>
      </c>
      <c r="BR2750" s="1" t="s">
        <v>9989</v>
      </c>
      <c r="BS2750" s="1" t="s">
        <v>34</v>
      </c>
      <c r="BT2750">
        <v>125</v>
      </c>
      <c r="BU2750" s="1" t="s">
        <v>7</v>
      </c>
      <c r="BV2750" s="1" t="s">
        <v>60</v>
      </c>
      <c r="BW2750">
        <v>180</v>
      </c>
      <c r="BX2750" s="1" t="s">
        <v>31</v>
      </c>
      <c r="BY2750">
        <v>5770.3</v>
      </c>
      <c r="BZ2750">
        <v>1038654</v>
      </c>
      <c r="CA2750">
        <v>0.25</v>
      </c>
      <c r="CB2750">
        <v>4327.7250000000004</v>
      </c>
      <c r="CC2750">
        <v>778990.50000000012</v>
      </c>
      <c r="CD2750">
        <v>0.1</v>
      </c>
      <c r="CE2750">
        <v>77899.050000000017</v>
      </c>
      <c r="CF2750">
        <v>0</v>
      </c>
      <c r="CG2750">
        <v>0</v>
      </c>
      <c r="CH2750">
        <v>77899.050000000017</v>
      </c>
      <c r="CI2750">
        <v>701091.45000000007</v>
      </c>
      <c r="CJ2750">
        <v>778990.50000000012</v>
      </c>
      <c r="CK2750">
        <v>4327.7250000000004</v>
      </c>
    </row>
    <row r="2751" spans="62:89" x14ac:dyDescent="0.25">
      <c r="BJ2751" s="1" t="s">
        <v>5623</v>
      </c>
      <c r="BK2751" s="1" t="s">
        <v>5624</v>
      </c>
      <c r="BL2751" s="1" t="str">
        <f>VLOOKUP(BK2751,INVENTARIOHABITTA[#All],8,FALSE)</f>
        <v xml:space="preserve">ESTANDAR A </v>
      </c>
      <c r="BO2751" s="1" t="s">
        <v>6313</v>
      </c>
      <c r="BP2751" s="1" t="s">
        <v>10240</v>
      </c>
      <c r="BQ2751" s="1" t="s">
        <v>7638</v>
      </c>
      <c r="BR2751" s="1" t="s">
        <v>9989</v>
      </c>
      <c r="BS2751" s="1" t="s">
        <v>34</v>
      </c>
      <c r="BT2751">
        <v>126</v>
      </c>
      <c r="BU2751" s="1" t="s">
        <v>7</v>
      </c>
      <c r="BV2751" s="1" t="s">
        <v>60</v>
      </c>
      <c r="BW2751">
        <v>180</v>
      </c>
      <c r="BX2751" s="1" t="s">
        <v>31</v>
      </c>
      <c r="BY2751">
        <v>5770.3</v>
      </c>
      <c r="BZ2751">
        <v>1038654</v>
      </c>
      <c r="CA2751">
        <v>0.25</v>
      </c>
      <c r="CB2751">
        <v>4327.7250000000004</v>
      </c>
      <c r="CC2751">
        <v>778990.50000000012</v>
      </c>
      <c r="CD2751">
        <v>0.1</v>
      </c>
      <c r="CE2751">
        <v>77899.050000000017</v>
      </c>
      <c r="CF2751">
        <v>0.1</v>
      </c>
      <c r="CG2751">
        <v>7789.9050000000025</v>
      </c>
      <c r="CH2751">
        <v>70109.145000000019</v>
      </c>
      <c r="CI2751">
        <v>701091.45000000007</v>
      </c>
      <c r="CJ2751">
        <v>771200.59500000009</v>
      </c>
      <c r="CK2751">
        <v>4284.4477500000003</v>
      </c>
    </row>
    <row r="2752" spans="62:89" x14ac:dyDescent="0.25">
      <c r="BJ2752" s="1" t="s">
        <v>5625</v>
      </c>
      <c r="BK2752" s="1" t="s">
        <v>5626</v>
      </c>
      <c r="BL2752" s="1" t="str">
        <f>VLOOKUP(BK2752,INVENTARIOHABITTA[#All],8,FALSE)</f>
        <v xml:space="preserve">ESTANDAR A </v>
      </c>
      <c r="BP2752" s="1" t="s">
        <v>10240</v>
      </c>
      <c r="BQ2752" s="1" t="s">
        <v>7638</v>
      </c>
      <c r="BR2752" s="1" t="s">
        <v>9989</v>
      </c>
      <c r="BS2752" s="1" t="s">
        <v>34</v>
      </c>
      <c r="BT2752">
        <v>126</v>
      </c>
      <c r="BU2752" s="1" t="s">
        <v>7</v>
      </c>
      <c r="BV2752" s="1" t="s">
        <v>60</v>
      </c>
      <c r="BW2752">
        <v>180</v>
      </c>
      <c r="BX2752" s="1" t="s">
        <v>31</v>
      </c>
      <c r="BY2752">
        <v>5770.3</v>
      </c>
      <c r="BZ2752">
        <v>1038654</v>
      </c>
      <c r="CA2752">
        <v>0.3</v>
      </c>
      <c r="CB2752">
        <v>4039.21</v>
      </c>
      <c r="CC2752">
        <v>727057.8</v>
      </c>
      <c r="CD2752">
        <v>0.1</v>
      </c>
      <c r="CE2752">
        <v>72705.780000000013</v>
      </c>
      <c r="CF2752">
        <v>0.1</v>
      </c>
      <c r="CG2752">
        <v>7270.5780000000013</v>
      </c>
      <c r="CH2752">
        <v>65435.202000000012</v>
      </c>
      <c r="CI2752">
        <v>654352.02</v>
      </c>
      <c r="CJ2752">
        <v>719787.22200000007</v>
      </c>
      <c r="CK2752">
        <v>3998.8179000000005</v>
      </c>
    </row>
    <row r="2753" spans="62:89" x14ac:dyDescent="0.25">
      <c r="BJ2753" s="1" t="s">
        <v>5627</v>
      </c>
      <c r="BK2753" s="1" t="s">
        <v>5628</v>
      </c>
      <c r="BL2753" s="1" t="str">
        <f>VLOOKUP(BK2753,INVENTARIOHABITTA[#All],8,FALSE)</f>
        <v xml:space="preserve">ESTANDAR A </v>
      </c>
      <c r="BP2753" s="1" t="s">
        <v>10240</v>
      </c>
      <c r="BQ2753" s="1" t="s">
        <v>7638</v>
      </c>
      <c r="BR2753" s="1" t="s">
        <v>9989</v>
      </c>
      <c r="BS2753" s="1" t="s">
        <v>34</v>
      </c>
      <c r="BT2753">
        <v>126</v>
      </c>
      <c r="BU2753" s="1" t="s">
        <v>7</v>
      </c>
      <c r="BV2753" s="1" t="s">
        <v>60</v>
      </c>
      <c r="BW2753">
        <v>180</v>
      </c>
      <c r="BX2753" s="1" t="s">
        <v>31</v>
      </c>
      <c r="BY2753">
        <v>5770.3</v>
      </c>
      <c r="BZ2753">
        <v>1038654</v>
      </c>
      <c r="CA2753">
        <v>0.25</v>
      </c>
      <c r="CB2753">
        <v>4327.7250000000004</v>
      </c>
      <c r="CC2753">
        <v>778990.50000000012</v>
      </c>
      <c r="CD2753">
        <v>0.1</v>
      </c>
      <c r="CE2753">
        <v>77899.050000000017</v>
      </c>
      <c r="CF2753">
        <v>0.1</v>
      </c>
      <c r="CG2753">
        <v>7789.9050000000025</v>
      </c>
      <c r="CH2753">
        <v>70109.145000000019</v>
      </c>
      <c r="CI2753">
        <v>701091.45000000007</v>
      </c>
      <c r="CJ2753">
        <v>771200.59500000009</v>
      </c>
      <c r="CK2753">
        <v>4284.4477500000003</v>
      </c>
    </row>
    <row r="2754" spans="62:89" x14ac:dyDescent="0.25">
      <c r="BJ2754" s="1" t="s">
        <v>5629</v>
      </c>
      <c r="BK2754" s="1" t="s">
        <v>5630</v>
      </c>
      <c r="BL2754" s="1" t="str">
        <f>VLOOKUP(BK2754,INVENTARIOHABITTA[#All],8,FALSE)</f>
        <v xml:space="preserve">ESTANDAR A </v>
      </c>
      <c r="BO2754" s="1" t="s">
        <v>6315</v>
      </c>
      <c r="BP2754" s="1" t="s">
        <v>10241</v>
      </c>
      <c r="BQ2754" s="1" t="s">
        <v>7638</v>
      </c>
      <c r="BR2754" s="1" t="s">
        <v>9989</v>
      </c>
      <c r="BS2754" s="1" t="s">
        <v>34</v>
      </c>
      <c r="BT2754">
        <v>127</v>
      </c>
      <c r="BU2754" s="1" t="s">
        <v>7</v>
      </c>
      <c r="BV2754" s="1" t="s">
        <v>60</v>
      </c>
      <c r="BW2754">
        <v>180</v>
      </c>
      <c r="BX2754" s="1" t="s">
        <v>31</v>
      </c>
      <c r="BY2754">
        <v>5770.3</v>
      </c>
      <c r="BZ2754">
        <v>1038654</v>
      </c>
      <c r="CA2754">
        <v>0.3</v>
      </c>
      <c r="CB2754">
        <v>4039.21</v>
      </c>
      <c r="CC2754">
        <v>727057.8</v>
      </c>
      <c r="CD2754">
        <v>0.1</v>
      </c>
      <c r="CE2754">
        <v>72705.780000000013</v>
      </c>
      <c r="CF2754">
        <v>0.1</v>
      </c>
      <c r="CG2754">
        <v>7270.5780000000013</v>
      </c>
      <c r="CH2754">
        <v>65435.202000000012</v>
      </c>
      <c r="CI2754">
        <v>654352.02</v>
      </c>
      <c r="CJ2754">
        <v>719787.22200000007</v>
      </c>
      <c r="CK2754">
        <v>3998.8179000000005</v>
      </c>
    </row>
    <row r="2755" spans="62:89" x14ac:dyDescent="0.25">
      <c r="BJ2755" s="1" t="s">
        <v>5631</v>
      </c>
      <c r="BK2755" s="1" t="s">
        <v>5632</v>
      </c>
      <c r="BL2755" s="1" t="str">
        <f>VLOOKUP(BK2755,INVENTARIOHABITTA[#All],8,FALSE)</f>
        <v>PREMIUM A</v>
      </c>
      <c r="BP2755" s="1" t="s">
        <v>10241</v>
      </c>
      <c r="BQ2755" s="1" t="s">
        <v>7638</v>
      </c>
      <c r="BR2755" s="1" t="s">
        <v>9989</v>
      </c>
      <c r="BS2755" s="1" t="s">
        <v>34</v>
      </c>
      <c r="BT2755">
        <v>127</v>
      </c>
      <c r="BU2755" s="1" t="s">
        <v>7</v>
      </c>
      <c r="BV2755" s="1" t="s">
        <v>60</v>
      </c>
      <c r="BW2755">
        <v>180</v>
      </c>
      <c r="BX2755" s="1" t="s">
        <v>31</v>
      </c>
      <c r="BY2755">
        <v>5770.3</v>
      </c>
      <c r="BZ2755">
        <v>1038654</v>
      </c>
      <c r="CA2755">
        <v>0.25</v>
      </c>
      <c r="CB2755">
        <v>4327.7250000000004</v>
      </c>
      <c r="CC2755">
        <v>778990.50000000012</v>
      </c>
      <c r="CD2755">
        <v>0.1</v>
      </c>
      <c r="CE2755">
        <v>77899.050000000017</v>
      </c>
      <c r="CF2755">
        <v>0</v>
      </c>
      <c r="CG2755">
        <v>0</v>
      </c>
      <c r="CH2755">
        <v>77899.050000000017</v>
      </c>
      <c r="CI2755">
        <v>701091.45000000007</v>
      </c>
      <c r="CJ2755">
        <v>778990.50000000012</v>
      </c>
      <c r="CK2755">
        <v>4327.7250000000004</v>
      </c>
    </row>
    <row r="2756" spans="62:89" x14ac:dyDescent="0.25">
      <c r="BJ2756" s="1" t="s">
        <v>5633</v>
      </c>
      <c r="BK2756" s="1" t="s">
        <v>5634</v>
      </c>
      <c r="BL2756" s="1" t="str">
        <f>VLOOKUP(BK2756,INVENTARIOHABITTA[#All],8,FALSE)</f>
        <v>PREMIUM A</v>
      </c>
      <c r="BP2756" s="1" t="s">
        <v>10241</v>
      </c>
      <c r="BQ2756" s="1" t="s">
        <v>7638</v>
      </c>
      <c r="BR2756" s="1" t="s">
        <v>9989</v>
      </c>
      <c r="BS2756" s="1" t="s">
        <v>34</v>
      </c>
      <c r="BT2756">
        <v>127</v>
      </c>
      <c r="BU2756" s="1" t="s">
        <v>7</v>
      </c>
      <c r="BV2756" s="1" t="s">
        <v>60</v>
      </c>
      <c r="BW2756">
        <v>180</v>
      </c>
      <c r="BX2756" s="1" t="s">
        <v>31</v>
      </c>
      <c r="BY2756">
        <v>5770.3</v>
      </c>
      <c r="BZ2756">
        <v>1038654</v>
      </c>
      <c r="CA2756">
        <v>0.3</v>
      </c>
      <c r="CB2756">
        <v>4039.21</v>
      </c>
      <c r="CC2756">
        <v>727057.8</v>
      </c>
      <c r="CD2756">
        <v>0.1</v>
      </c>
      <c r="CE2756">
        <v>72705.780000000013</v>
      </c>
      <c r="CF2756">
        <v>0.1</v>
      </c>
      <c r="CG2756">
        <v>7270.5780000000013</v>
      </c>
      <c r="CH2756">
        <v>65435.202000000012</v>
      </c>
      <c r="CI2756">
        <v>654352.02</v>
      </c>
      <c r="CJ2756">
        <v>719787.22200000007</v>
      </c>
      <c r="CK2756">
        <v>3998.8179000000005</v>
      </c>
    </row>
    <row r="2757" spans="62:89" x14ac:dyDescent="0.25">
      <c r="BJ2757" s="1" t="s">
        <v>5635</v>
      </c>
      <c r="BK2757" s="1" t="s">
        <v>5636</v>
      </c>
      <c r="BL2757" s="1" t="str">
        <f>VLOOKUP(BK2757,INVENTARIOHABITTA[#All],8,FALSE)</f>
        <v>PREMIUM A</v>
      </c>
      <c r="BP2757" s="1" t="s">
        <v>10241</v>
      </c>
      <c r="BQ2757" s="1" t="s">
        <v>7638</v>
      </c>
      <c r="BR2757" s="1" t="s">
        <v>9989</v>
      </c>
      <c r="BS2757" s="1" t="s">
        <v>34</v>
      </c>
      <c r="BT2757">
        <v>127</v>
      </c>
      <c r="BU2757" s="1" t="s">
        <v>7</v>
      </c>
      <c r="BV2757" s="1" t="s">
        <v>60</v>
      </c>
      <c r="BW2757">
        <v>180</v>
      </c>
      <c r="BX2757" s="1" t="s">
        <v>31</v>
      </c>
      <c r="BY2757">
        <v>5770.3</v>
      </c>
      <c r="BZ2757">
        <v>1038654</v>
      </c>
      <c r="CA2757">
        <v>0.25</v>
      </c>
      <c r="CB2757">
        <v>4327.7250000000004</v>
      </c>
      <c r="CC2757">
        <v>778990.50000000012</v>
      </c>
      <c r="CD2757">
        <v>0.1</v>
      </c>
      <c r="CE2757">
        <v>77899.050000000017</v>
      </c>
      <c r="CF2757">
        <v>0.1</v>
      </c>
      <c r="CG2757">
        <v>7789.9050000000025</v>
      </c>
      <c r="CH2757">
        <v>70109.145000000019</v>
      </c>
      <c r="CI2757">
        <v>701091.45000000007</v>
      </c>
      <c r="CJ2757">
        <v>771200.59500000009</v>
      </c>
      <c r="CK2757">
        <v>4284.4477500000003</v>
      </c>
    </row>
    <row r="2758" spans="62:89" x14ac:dyDescent="0.25">
      <c r="BJ2758" s="1" t="s">
        <v>5637</v>
      </c>
      <c r="BK2758" s="1" t="s">
        <v>5638</v>
      </c>
      <c r="BL2758" s="1" t="str">
        <f>VLOOKUP(BK2758,INVENTARIOHABITTA[#All],8,FALSE)</f>
        <v>PREMIUM A</v>
      </c>
      <c r="BO2758" s="1" t="s">
        <v>6317</v>
      </c>
      <c r="BP2758" s="1" t="s">
        <v>10242</v>
      </c>
      <c r="BQ2758" s="1" t="s">
        <v>7638</v>
      </c>
      <c r="BR2758" s="1" t="s">
        <v>9989</v>
      </c>
      <c r="BS2758" s="1" t="s">
        <v>34</v>
      </c>
      <c r="BT2758">
        <v>128</v>
      </c>
      <c r="BU2758" s="1" t="s">
        <v>7</v>
      </c>
      <c r="BV2758" s="1" t="s">
        <v>60</v>
      </c>
      <c r="BW2758">
        <v>170</v>
      </c>
      <c r="BX2758" s="1" t="s">
        <v>31</v>
      </c>
      <c r="BY2758">
        <v>5770.3</v>
      </c>
      <c r="BZ2758">
        <v>980951</v>
      </c>
      <c r="CA2758">
        <v>0.27</v>
      </c>
      <c r="CB2758">
        <v>4212.3189999999995</v>
      </c>
      <c r="CC2758">
        <v>716094.22999999986</v>
      </c>
      <c r="CD2758">
        <v>0.1</v>
      </c>
      <c r="CE2758">
        <v>71609.422999999995</v>
      </c>
      <c r="CF2758">
        <v>0.1</v>
      </c>
      <c r="CG2758">
        <v>7160.9422999999997</v>
      </c>
      <c r="CH2758">
        <v>64448.480699999993</v>
      </c>
      <c r="CI2758">
        <v>644484.80699999991</v>
      </c>
      <c r="CJ2758">
        <v>708933.28769999987</v>
      </c>
      <c r="CK2758">
        <v>4170.1958099999993</v>
      </c>
    </row>
    <row r="2759" spans="62:89" x14ac:dyDescent="0.25">
      <c r="BJ2759" s="1" t="s">
        <v>5639</v>
      </c>
      <c r="BK2759" s="1" t="s">
        <v>5640</v>
      </c>
      <c r="BL2759" s="1" t="str">
        <f>VLOOKUP(BK2759,INVENTARIOHABITTA[#All],8,FALSE)</f>
        <v xml:space="preserve">ESTANDAR A </v>
      </c>
      <c r="BO2759" s="1" t="s">
        <v>6319</v>
      </c>
      <c r="BP2759" s="1" t="s">
        <v>10243</v>
      </c>
      <c r="BQ2759" s="1" t="s">
        <v>7638</v>
      </c>
      <c r="BR2759" s="1" t="s">
        <v>9989</v>
      </c>
      <c r="BS2759" s="1" t="s">
        <v>34</v>
      </c>
      <c r="BT2759">
        <v>129</v>
      </c>
      <c r="BU2759" s="1" t="s">
        <v>7</v>
      </c>
      <c r="BV2759" s="1" t="s">
        <v>146</v>
      </c>
      <c r="BW2759">
        <v>170.93</v>
      </c>
      <c r="BX2759" s="1" t="s">
        <v>31</v>
      </c>
      <c r="BY2759">
        <v>6200</v>
      </c>
      <c r="BZ2759">
        <v>1059766</v>
      </c>
      <c r="CA2759">
        <v>0.3</v>
      </c>
      <c r="CB2759">
        <v>4340</v>
      </c>
      <c r="CC2759">
        <v>741836.20000000007</v>
      </c>
      <c r="CD2759">
        <v>0.1</v>
      </c>
      <c r="CE2759">
        <v>74183.62000000001</v>
      </c>
      <c r="CF2759">
        <v>0.1</v>
      </c>
      <c r="CG2759">
        <v>7418.362000000001</v>
      </c>
      <c r="CH2759">
        <v>66765.258000000002</v>
      </c>
      <c r="CI2759">
        <v>667652.58000000007</v>
      </c>
      <c r="CJ2759">
        <v>734417.83800000011</v>
      </c>
      <c r="CK2759">
        <v>4296.6000000000004</v>
      </c>
    </row>
    <row r="2760" spans="62:89" x14ac:dyDescent="0.25">
      <c r="BJ2760" s="1" t="s">
        <v>5641</v>
      </c>
      <c r="BK2760" s="1" t="s">
        <v>5642</v>
      </c>
      <c r="BL2760" s="1" t="str">
        <f>VLOOKUP(BK2760,INVENTARIOHABITTA[#All],8,FALSE)</f>
        <v xml:space="preserve">ESTANDAR A </v>
      </c>
      <c r="BO2760" s="1" t="s">
        <v>6321</v>
      </c>
      <c r="BP2760" s="1" t="s">
        <v>10244</v>
      </c>
      <c r="BQ2760" s="1" t="s">
        <v>7638</v>
      </c>
      <c r="BR2760" s="1" t="s">
        <v>9989</v>
      </c>
      <c r="BS2760" s="1" t="s">
        <v>34</v>
      </c>
      <c r="BT2760">
        <v>130</v>
      </c>
      <c r="BU2760" s="1" t="s">
        <v>7</v>
      </c>
      <c r="BV2760" s="1" t="s">
        <v>146</v>
      </c>
      <c r="BW2760">
        <v>179.74</v>
      </c>
      <c r="BX2760" s="1" t="s">
        <v>31</v>
      </c>
      <c r="BY2760">
        <v>6200</v>
      </c>
      <c r="BZ2760">
        <v>1114388</v>
      </c>
      <c r="CA2760">
        <v>0.3</v>
      </c>
      <c r="CB2760">
        <v>4340</v>
      </c>
      <c r="CC2760">
        <v>780071.60000000009</v>
      </c>
      <c r="CD2760">
        <v>0.1</v>
      </c>
      <c r="CE2760">
        <v>78007.160000000018</v>
      </c>
      <c r="CF2760">
        <v>0.1</v>
      </c>
      <c r="CG2760">
        <v>7800.7160000000022</v>
      </c>
      <c r="CH2760">
        <v>70206.444000000018</v>
      </c>
      <c r="CI2760">
        <v>702064.44000000006</v>
      </c>
      <c r="CJ2760">
        <v>772270.88400000008</v>
      </c>
      <c r="CK2760">
        <v>4296.6000000000004</v>
      </c>
    </row>
    <row r="2761" spans="62:89" x14ac:dyDescent="0.25">
      <c r="BJ2761" s="1" t="s">
        <v>5643</v>
      </c>
      <c r="BK2761" s="1" t="s">
        <v>5644</v>
      </c>
      <c r="BL2761" s="1" t="str">
        <f>VLOOKUP(BK2761,INVENTARIOHABITTA[#All],8,FALSE)</f>
        <v xml:space="preserve">ESTANDAR A </v>
      </c>
      <c r="BP2761" s="1" t="s">
        <v>10244</v>
      </c>
      <c r="BQ2761" s="1" t="s">
        <v>7638</v>
      </c>
      <c r="BR2761" s="1" t="s">
        <v>9989</v>
      </c>
      <c r="BS2761" s="1" t="s">
        <v>34</v>
      </c>
      <c r="BT2761">
        <v>130</v>
      </c>
      <c r="BU2761" s="1" t="s">
        <v>7</v>
      </c>
      <c r="BV2761" s="1" t="s">
        <v>146</v>
      </c>
      <c r="BW2761">
        <v>179.74</v>
      </c>
      <c r="BX2761" s="1" t="s">
        <v>31</v>
      </c>
      <c r="BY2761">
        <v>6200</v>
      </c>
      <c r="BZ2761">
        <v>1114388</v>
      </c>
      <c r="CA2761">
        <v>0.27</v>
      </c>
      <c r="CB2761">
        <v>4526</v>
      </c>
      <c r="CC2761">
        <v>813503.24</v>
      </c>
      <c r="CD2761">
        <v>0.1</v>
      </c>
      <c r="CE2761">
        <v>81350.324000000008</v>
      </c>
      <c r="CF2761">
        <v>0.1</v>
      </c>
      <c r="CG2761">
        <v>8135.032400000001</v>
      </c>
      <c r="CH2761">
        <v>73215.291600000011</v>
      </c>
      <c r="CI2761">
        <v>732152.91599999997</v>
      </c>
      <c r="CJ2761">
        <v>805368.20759999997</v>
      </c>
      <c r="CK2761">
        <v>4480.74</v>
      </c>
    </row>
    <row r="2762" spans="62:89" x14ac:dyDescent="0.25">
      <c r="BJ2762" s="1" t="s">
        <v>5645</v>
      </c>
      <c r="BK2762" s="1" t="s">
        <v>5646</v>
      </c>
      <c r="BL2762" s="1" t="str">
        <f>VLOOKUP(BK2762,INVENTARIOHABITTA[#All],8,FALSE)</f>
        <v>PREMIUM A</v>
      </c>
      <c r="BO2762" s="1" t="s">
        <v>6323</v>
      </c>
      <c r="BP2762" s="1" t="s">
        <v>10245</v>
      </c>
      <c r="BQ2762" s="1" t="s">
        <v>7638</v>
      </c>
      <c r="BR2762" s="1" t="s">
        <v>9989</v>
      </c>
      <c r="BS2762" s="1" t="s">
        <v>34</v>
      </c>
      <c r="BT2762">
        <v>131</v>
      </c>
      <c r="BU2762" s="1" t="s">
        <v>7</v>
      </c>
      <c r="BV2762" s="1" t="s">
        <v>60</v>
      </c>
      <c r="BW2762">
        <v>160</v>
      </c>
      <c r="BX2762" s="1" t="s">
        <v>31</v>
      </c>
      <c r="BY2762">
        <v>5770.3</v>
      </c>
      <c r="BZ2762">
        <v>923248</v>
      </c>
      <c r="CA2762">
        <v>0.3</v>
      </c>
      <c r="CB2762">
        <v>4039.21</v>
      </c>
      <c r="CC2762">
        <v>646273.6</v>
      </c>
      <c r="CD2762">
        <v>0.1</v>
      </c>
      <c r="CE2762">
        <v>64627.360000000001</v>
      </c>
      <c r="CF2762">
        <v>0.1</v>
      </c>
      <c r="CG2762">
        <v>6462.7360000000008</v>
      </c>
      <c r="CH2762">
        <v>58164.623999999996</v>
      </c>
      <c r="CI2762">
        <v>581646.24</v>
      </c>
      <c r="CJ2762">
        <v>639810.86399999994</v>
      </c>
      <c r="CK2762">
        <v>3998.8178999999996</v>
      </c>
    </row>
    <row r="2763" spans="62:89" x14ac:dyDescent="0.25">
      <c r="BJ2763" s="1" t="s">
        <v>5647</v>
      </c>
      <c r="BK2763" s="1" t="s">
        <v>5648</v>
      </c>
      <c r="BL2763" s="1" t="str">
        <f>VLOOKUP(BK2763,INVENTARIOHABITTA[#All],8,FALSE)</f>
        <v>PREMIUM AA</v>
      </c>
      <c r="BO2763" s="1" t="s">
        <v>6325</v>
      </c>
      <c r="BP2763" s="1" t="s">
        <v>10246</v>
      </c>
      <c r="BQ2763" s="1" t="s">
        <v>7638</v>
      </c>
      <c r="BR2763" s="1" t="s">
        <v>9989</v>
      </c>
      <c r="BS2763" s="1" t="s">
        <v>34</v>
      </c>
      <c r="BT2763">
        <v>132</v>
      </c>
      <c r="BU2763" s="1" t="s">
        <v>7</v>
      </c>
      <c r="BV2763" s="1" t="s">
        <v>60</v>
      </c>
      <c r="BW2763">
        <v>160</v>
      </c>
      <c r="BX2763" s="1" t="s">
        <v>31</v>
      </c>
      <c r="BY2763">
        <v>5770.3</v>
      </c>
      <c r="BZ2763">
        <v>923248</v>
      </c>
      <c r="CA2763">
        <v>0.3</v>
      </c>
      <c r="CB2763">
        <v>4039.21</v>
      </c>
      <c r="CC2763">
        <v>646273.6</v>
      </c>
      <c r="CD2763">
        <v>0.1</v>
      </c>
      <c r="CE2763">
        <v>64627.360000000001</v>
      </c>
      <c r="CF2763">
        <v>0.1</v>
      </c>
      <c r="CG2763">
        <v>6462.7360000000008</v>
      </c>
      <c r="CH2763">
        <v>58164.623999999996</v>
      </c>
      <c r="CI2763">
        <v>581646.24</v>
      </c>
      <c r="CJ2763">
        <v>639810.86399999994</v>
      </c>
      <c r="CK2763">
        <v>3998.8178999999996</v>
      </c>
    </row>
    <row r="2764" spans="62:89" x14ac:dyDescent="0.25">
      <c r="BJ2764" s="1" t="s">
        <v>5649</v>
      </c>
      <c r="BK2764" s="1" t="s">
        <v>5650</v>
      </c>
      <c r="BL2764" s="1" t="str">
        <f>VLOOKUP(BK2764,INVENTARIOHABITTA[#All],8,FALSE)</f>
        <v xml:space="preserve">ESTANDAR A </v>
      </c>
      <c r="BO2764" s="1" t="s">
        <v>6327</v>
      </c>
      <c r="BP2764" s="1" t="s">
        <v>10247</v>
      </c>
      <c r="BQ2764" s="1" t="s">
        <v>7638</v>
      </c>
      <c r="BR2764" s="1" t="s">
        <v>9989</v>
      </c>
      <c r="BS2764" s="1" t="s">
        <v>34</v>
      </c>
      <c r="BT2764">
        <v>133</v>
      </c>
      <c r="BU2764" s="1" t="s">
        <v>7</v>
      </c>
      <c r="BV2764" s="1" t="s">
        <v>60</v>
      </c>
      <c r="BW2764">
        <v>180</v>
      </c>
      <c r="BX2764" s="1" t="s">
        <v>31</v>
      </c>
      <c r="BY2764">
        <v>5770.3</v>
      </c>
      <c r="BZ2764">
        <v>1038654</v>
      </c>
      <c r="CA2764">
        <v>0.25</v>
      </c>
      <c r="CB2764">
        <v>4327.7250000000004</v>
      </c>
      <c r="CC2764">
        <v>778990.50000000012</v>
      </c>
      <c r="CD2764">
        <v>0.1</v>
      </c>
      <c r="CE2764">
        <v>77899.050000000017</v>
      </c>
      <c r="CF2764">
        <v>0.1</v>
      </c>
      <c r="CG2764">
        <v>7789.9050000000025</v>
      </c>
      <c r="CH2764">
        <v>70109.145000000019</v>
      </c>
      <c r="CI2764">
        <v>701091.45000000007</v>
      </c>
      <c r="CJ2764">
        <v>771200.59500000009</v>
      </c>
      <c r="CK2764">
        <v>4284.4477500000003</v>
      </c>
    </row>
    <row r="2765" spans="62:89" x14ac:dyDescent="0.25">
      <c r="BJ2765" s="1" t="s">
        <v>5651</v>
      </c>
      <c r="BK2765" s="1" t="s">
        <v>5652</v>
      </c>
      <c r="BL2765" s="1" t="str">
        <f>VLOOKUP(BK2765,INVENTARIOHABITTA[#All],8,FALSE)</f>
        <v xml:space="preserve">ESTANDAR A </v>
      </c>
      <c r="BO2765" s="1" t="s">
        <v>6329</v>
      </c>
      <c r="BP2765" s="1" t="s">
        <v>10248</v>
      </c>
      <c r="BQ2765" s="1" t="s">
        <v>7638</v>
      </c>
      <c r="BR2765" s="1" t="s">
        <v>9989</v>
      </c>
      <c r="BS2765" s="1" t="s">
        <v>34</v>
      </c>
      <c r="BT2765">
        <v>134</v>
      </c>
      <c r="BU2765" s="1" t="s">
        <v>7</v>
      </c>
      <c r="BV2765" s="1" t="s">
        <v>60</v>
      </c>
      <c r="BW2765">
        <v>180</v>
      </c>
      <c r="BX2765" s="1" t="s">
        <v>31</v>
      </c>
      <c r="BY2765">
        <v>5770.3</v>
      </c>
      <c r="BZ2765">
        <v>1038654</v>
      </c>
      <c r="CA2765">
        <v>0.3</v>
      </c>
      <c r="CB2765">
        <v>4039.21</v>
      </c>
      <c r="CC2765">
        <v>727057.8</v>
      </c>
      <c r="CD2765">
        <v>0.1</v>
      </c>
      <c r="CE2765">
        <v>72705.780000000013</v>
      </c>
      <c r="CF2765">
        <v>0.1</v>
      </c>
      <c r="CG2765">
        <v>7270.5780000000013</v>
      </c>
      <c r="CH2765">
        <v>65435.202000000012</v>
      </c>
      <c r="CI2765">
        <v>654352.02</v>
      </c>
      <c r="CJ2765">
        <v>719787.22200000007</v>
      </c>
      <c r="CK2765">
        <v>3998.8179000000005</v>
      </c>
    </row>
    <row r="2766" spans="62:89" x14ac:dyDescent="0.25">
      <c r="BJ2766" s="1" t="s">
        <v>5653</v>
      </c>
      <c r="BK2766" s="1" t="s">
        <v>5654</v>
      </c>
      <c r="BL2766" s="1" t="str">
        <f>VLOOKUP(BK2766,INVENTARIOHABITTA[#All],8,FALSE)</f>
        <v xml:space="preserve">ESTANDAR A </v>
      </c>
      <c r="BO2766" s="1" t="s">
        <v>6331</v>
      </c>
      <c r="BP2766" s="1" t="s">
        <v>10249</v>
      </c>
      <c r="BQ2766" s="1" t="s">
        <v>7638</v>
      </c>
      <c r="BR2766" s="1" t="s">
        <v>9989</v>
      </c>
      <c r="BS2766" s="1" t="s">
        <v>34</v>
      </c>
      <c r="BT2766">
        <v>135</v>
      </c>
      <c r="BU2766" s="1" t="s">
        <v>7</v>
      </c>
      <c r="BV2766" s="1" t="s">
        <v>60</v>
      </c>
      <c r="BW2766">
        <v>180</v>
      </c>
      <c r="BX2766" s="1" t="s">
        <v>31</v>
      </c>
      <c r="BY2766">
        <v>5770.3</v>
      </c>
      <c r="BZ2766">
        <v>1038654</v>
      </c>
      <c r="CA2766">
        <v>0.26</v>
      </c>
      <c r="CB2766">
        <v>4270.0219999999999</v>
      </c>
      <c r="CC2766">
        <v>768603.96</v>
      </c>
      <c r="CD2766">
        <v>0.1</v>
      </c>
      <c r="CE2766">
        <v>76860.395999999993</v>
      </c>
      <c r="CF2766">
        <v>0</v>
      </c>
      <c r="CG2766">
        <v>0</v>
      </c>
      <c r="CH2766">
        <v>76860.395999999993</v>
      </c>
      <c r="CI2766">
        <v>691743.56400000001</v>
      </c>
      <c r="CJ2766">
        <v>768603.96</v>
      </c>
      <c r="CK2766">
        <v>4270.0219999999999</v>
      </c>
    </row>
    <row r="2767" spans="62:89" x14ac:dyDescent="0.25">
      <c r="BJ2767" s="1" t="s">
        <v>5655</v>
      </c>
      <c r="BK2767" s="1" t="s">
        <v>5656</v>
      </c>
      <c r="BL2767" s="1" t="str">
        <f>VLOOKUP(BK2767,INVENTARIOHABITTA[#All],8,FALSE)</f>
        <v xml:space="preserve">ESTANDAR A </v>
      </c>
      <c r="BP2767" s="1" t="s">
        <v>10249</v>
      </c>
      <c r="BQ2767" s="1" t="s">
        <v>7638</v>
      </c>
      <c r="BR2767" s="1" t="s">
        <v>9989</v>
      </c>
      <c r="BS2767" s="1" t="s">
        <v>34</v>
      </c>
      <c r="BT2767">
        <v>135</v>
      </c>
      <c r="BU2767" s="1" t="s">
        <v>7</v>
      </c>
      <c r="BV2767" s="1" t="s">
        <v>60</v>
      </c>
      <c r="BW2767">
        <v>180</v>
      </c>
      <c r="BX2767" s="1" t="s">
        <v>31</v>
      </c>
      <c r="BY2767">
        <v>5770.3</v>
      </c>
      <c r="BZ2767">
        <v>1038654</v>
      </c>
      <c r="CA2767">
        <v>0.25</v>
      </c>
      <c r="CB2767">
        <v>4327.7250000000004</v>
      </c>
      <c r="CC2767">
        <v>778990.50000000012</v>
      </c>
      <c r="CD2767">
        <v>0.1</v>
      </c>
      <c r="CE2767">
        <v>77899.050000000017</v>
      </c>
      <c r="CF2767">
        <v>0</v>
      </c>
      <c r="CG2767">
        <v>0</v>
      </c>
      <c r="CH2767">
        <v>77899.050000000017</v>
      </c>
      <c r="CI2767">
        <v>701091.45000000007</v>
      </c>
      <c r="CJ2767">
        <v>778990.50000000012</v>
      </c>
      <c r="CK2767">
        <v>4327.7250000000004</v>
      </c>
    </row>
    <row r="2768" spans="62:89" x14ac:dyDescent="0.25">
      <c r="BJ2768" s="1" t="s">
        <v>5657</v>
      </c>
      <c r="BK2768" s="1" t="s">
        <v>5658</v>
      </c>
      <c r="BL2768" s="1" t="str">
        <f>VLOOKUP(BK2768,INVENTARIOHABITTA[#All],8,FALSE)</f>
        <v xml:space="preserve">ESTANDAR A </v>
      </c>
      <c r="BO2768" s="1" t="s">
        <v>6333</v>
      </c>
      <c r="BP2768" s="1" t="s">
        <v>10250</v>
      </c>
      <c r="BQ2768" s="1" t="s">
        <v>7638</v>
      </c>
      <c r="BR2768" s="1" t="s">
        <v>9989</v>
      </c>
      <c r="BS2768" s="1" t="s">
        <v>34</v>
      </c>
      <c r="BT2768">
        <v>136</v>
      </c>
      <c r="BU2768" s="1" t="s">
        <v>7</v>
      </c>
      <c r="BV2768" s="1" t="s">
        <v>60</v>
      </c>
      <c r="BW2768">
        <v>180</v>
      </c>
      <c r="BX2768" s="1" t="s">
        <v>31</v>
      </c>
      <c r="BY2768">
        <v>6060</v>
      </c>
      <c r="BZ2768">
        <v>1090800</v>
      </c>
      <c r="CA2768">
        <v>0.25</v>
      </c>
      <c r="CB2768">
        <v>4545</v>
      </c>
      <c r="CC2768">
        <v>818100</v>
      </c>
      <c r="CD2768">
        <v>0.1</v>
      </c>
      <c r="CE2768">
        <v>81810</v>
      </c>
      <c r="CF2768">
        <v>0</v>
      </c>
      <c r="CG2768">
        <v>0</v>
      </c>
      <c r="CH2768">
        <v>81810</v>
      </c>
      <c r="CI2768">
        <v>736290</v>
      </c>
      <c r="CJ2768">
        <v>818100</v>
      </c>
      <c r="CK2768">
        <v>4545</v>
      </c>
    </row>
    <row r="2769" spans="62:89" x14ac:dyDescent="0.25">
      <c r="BJ2769" s="1" t="s">
        <v>5659</v>
      </c>
      <c r="BK2769" s="1" t="s">
        <v>5660</v>
      </c>
      <c r="BL2769" s="1" t="str">
        <f>VLOOKUP(BK2769,INVENTARIOHABITTA[#All],8,FALSE)</f>
        <v xml:space="preserve">ESTANDAR A </v>
      </c>
      <c r="BP2769" s="1" t="s">
        <v>10250</v>
      </c>
      <c r="BQ2769" s="1" t="s">
        <v>7638</v>
      </c>
      <c r="BR2769" s="1" t="s">
        <v>9989</v>
      </c>
      <c r="BS2769" s="1" t="s">
        <v>34</v>
      </c>
      <c r="BT2769">
        <v>136</v>
      </c>
      <c r="BU2769" s="1" t="s">
        <v>7</v>
      </c>
      <c r="BV2769" s="1" t="s">
        <v>60</v>
      </c>
      <c r="BW2769">
        <v>180</v>
      </c>
      <c r="BX2769" s="1" t="s">
        <v>31</v>
      </c>
      <c r="BY2769">
        <v>5770.3</v>
      </c>
      <c r="BZ2769">
        <v>1038654</v>
      </c>
      <c r="CA2769">
        <v>0.25</v>
      </c>
      <c r="CB2769">
        <v>4327.7250000000004</v>
      </c>
      <c r="CC2769">
        <v>778990.50000000012</v>
      </c>
      <c r="CD2769">
        <v>0.1</v>
      </c>
      <c r="CE2769">
        <v>77899.050000000017</v>
      </c>
      <c r="CF2769">
        <v>0</v>
      </c>
      <c r="CG2769">
        <v>0</v>
      </c>
      <c r="CH2769">
        <v>77899.050000000017</v>
      </c>
      <c r="CI2769">
        <v>701091.45000000007</v>
      </c>
      <c r="CJ2769">
        <v>778990.50000000012</v>
      </c>
      <c r="CK2769">
        <v>4327.7250000000004</v>
      </c>
    </row>
    <row r="2770" spans="62:89" x14ac:dyDescent="0.25">
      <c r="BJ2770" s="1" t="s">
        <v>5661</v>
      </c>
      <c r="BK2770" s="1" t="s">
        <v>5662</v>
      </c>
      <c r="BL2770" s="1" t="str">
        <f>VLOOKUP(BK2770,INVENTARIOHABITTA[#All],8,FALSE)</f>
        <v>ESTANDAR AA</v>
      </c>
      <c r="BP2770" s="1" t="s">
        <v>10250</v>
      </c>
      <c r="BQ2770" s="1" t="s">
        <v>7638</v>
      </c>
      <c r="BR2770" s="1" t="s">
        <v>9989</v>
      </c>
      <c r="BS2770" s="1" t="s">
        <v>34</v>
      </c>
      <c r="BT2770">
        <v>136</v>
      </c>
      <c r="BU2770" s="1" t="s">
        <v>7</v>
      </c>
      <c r="BV2770" s="1" t="s">
        <v>60</v>
      </c>
      <c r="BW2770">
        <v>180</v>
      </c>
      <c r="BX2770" s="1" t="s">
        <v>31</v>
      </c>
      <c r="BY2770">
        <v>5770.3</v>
      </c>
      <c r="BZ2770">
        <v>1038654</v>
      </c>
      <c r="CA2770">
        <v>0.27</v>
      </c>
      <c r="CB2770">
        <v>4212.3189999999995</v>
      </c>
      <c r="CC2770">
        <v>758217.41999999993</v>
      </c>
      <c r="CD2770">
        <v>0.1</v>
      </c>
      <c r="CE2770">
        <v>75821.741999999998</v>
      </c>
      <c r="CF2770">
        <v>0.1</v>
      </c>
      <c r="CG2770">
        <v>7582.1742000000004</v>
      </c>
      <c r="CH2770">
        <v>68239.567800000004</v>
      </c>
      <c r="CI2770">
        <v>682395.67799999996</v>
      </c>
      <c r="CJ2770">
        <v>750635.24579999992</v>
      </c>
      <c r="CK2770">
        <v>4170.1958099999993</v>
      </c>
    </row>
    <row r="2771" spans="62:89" x14ac:dyDescent="0.25">
      <c r="BJ2771" s="1" t="s">
        <v>5663</v>
      </c>
      <c r="BK2771" s="1" t="s">
        <v>5664</v>
      </c>
      <c r="BL2771" s="1" t="str">
        <f>VLOOKUP(BK2771,INVENTARIOHABITTA[#All],8,FALSE)</f>
        <v>PREMIUM AA</v>
      </c>
      <c r="BO2771" s="1" t="s">
        <v>6335</v>
      </c>
      <c r="BP2771" s="1" t="s">
        <v>10251</v>
      </c>
      <c r="BQ2771" s="1" t="s">
        <v>7638</v>
      </c>
      <c r="BR2771" s="1" t="s">
        <v>9989</v>
      </c>
      <c r="BS2771" s="1" t="s">
        <v>34</v>
      </c>
      <c r="BT2771">
        <v>137</v>
      </c>
      <c r="BU2771" s="1" t="s">
        <v>7</v>
      </c>
      <c r="BV2771" s="1" t="s">
        <v>60</v>
      </c>
      <c r="BW2771">
        <v>180</v>
      </c>
      <c r="BX2771" s="1" t="s">
        <v>31</v>
      </c>
      <c r="BY2771">
        <v>5770.3</v>
      </c>
      <c r="BZ2771">
        <v>1038654</v>
      </c>
      <c r="CA2771">
        <v>0.3</v>
      </c>
      <c r="CB2771">
        <v>4039.21</v>
      </c>
      <c r="CC2771">
        <v>727057.8</v>
      </c>
      <c r="CD2771">
        <v>0.1</v>
      </c>
      <c r="CE2771">
        <v>72705.780000000013</v>
      </c>
      <c r="CF2771">
        <v>0.1</v>
      </c>
      <c r="CG2771">
        <v>7270.5780000000013</v>
      </c>
      <c r="CH2771">
        <v>65435.202000000012</v>
      </c>
      <c r="CI2771">
        <v>654352.02</v>
      </c>
      <c r="CJ2771">
        <v>719787.22200000007</v>
      </c>
      <c r="CK2771">
        <v>3998.8179000000005</v>
      </c>
    </row>
    <row r="2772" spans="62:89" x14ac:dyDescent="0.25">
      <c r="BJ2772" s="1" t="s">
        <v>5665</v>
      </c>
      <c r="BK2772" s="1" t="s">
        <v>5666</v>
      </c>
      <c r="BL2772" s="1" t="str">
        <f>VLOOKUP(BK2772,INVENTARIOHABITTA[#All],8,FALSE)</f>
        <v>PREMIUM AA</v>
      </c>
      <c r="BP2772" s="1" t="s">
        <v>10251</v>
      </c>
      <c r="BQ2772" s="1" t="s">
        <v>7638</v>
      </c>
      <c r="BR2772" s="1" t="s">
        <v>9989</v>
      </c>
      <c r="BS2772" s="1" t="s">
        <v>34</v>
      </c>
      <c r="BT2772">
        <v>137</v>
      </c>
      <c r="BU2772" s="1" t="s">
        <v>7</v>
      </c>
      <c r="BV2772" s="1" t="s">
        <v>60</v>
      </c>
      <c r="BW2772">
        <v>180</v>
      </c>
      <c r="BX2772" s="1" t="s">
        <v>31</v>
      </c>
      <c r="BY2772">
        <v>5770.3</v>
      </c>
      <c r="BZ2772">
        <v>1038654</v>
      </c>
      <c r="CA2772">
        <v>0.25</v>
      </c>
      <c r="CB2772">
        <v>4327.7250000000004</v>
      </c>
      <c r="CC2772">
        <v>778990.50000000012</v>
      </c>
      <c r="CD2772">
        <v>0.1</v>
      </c>
      <c r="CE2772">
        <v>77899.050000000017</v>
      </c>
      <c r="CF2772">
        <v>0</v>
      </c>
      <c r="CG2772">
        <v>0</v>
      </c>
      <c r="CH2772">
        <v>77899.050000000017</v>
      </c>
      <c r="CI2772">
        <v>701091.45000000007</v>
      </c>
      <c r="CJ2772">
        <v>778990.50000000012</v>
      </c>
      <c r="CK2772">
        <v>4327.7250000000004</v>
      </c>
    </row>
    <row r="2773" spans="62:89" x14ac:dyDescent="0.25">
      <c r="BJ2773" s="1" t="s">
        <v>5667</v>
      </c>
      <c r="BK2773" s="1" t="s">
        <v>5668</v>
      </c>
      <c r="BL2773" s="1" t="str">
        <f>VLOOKUP(BK2773,INVENTARIOHABITTA[#All],8,FALSE)</f>
        <v>ESTANDAR AA</v>
      </c>
      <c r="BO2773" s="1" t="s">
        <v>6337</v>
      </c>
      <c r="BP2773" s="1" t="s">
        <v>10252</v>
      </c>
      <c r="BQ2773" s="1" t="s">
        <v>7638</v>
      </c>
      <c r="BR2773" s="1" t="s">
        <v>9989</v>
      </c>
      <c r="BS2773" s="1" t="s">
        <v>34</v>
      </c>
      <c r="BT2773">
        <v>138</v>
      </c>
      <c r="BU2773" s="1" t="s">
        <v>7</v>
      </c>
      <c r="BV2773" s="1" t="s">
        <v>60</v>
      </c>
      <c r="BW2773">
        <v>180</v>
      </c>
      <c r="BX2773" s="1" t="s">
        <v>31</v>
      </c>
      <c r="BY2773">
        <v>5770.3</v>
      </c>
      <c r="BZ2773">
        <v>1038654</v>
      </c>
      <c r="CA2773">
        <v>0.3</v>
      </c>
      <c r="CB2773">
        <v>4039.21</v>
      </c>
      <c r="CC2773">
        <v>727057.8</v>
      </c>
      <c r="CD2773">
        <v>0.1</v>
      </c>
      <c r="CE2773">
        <v>72705.780000000013</v>
      </c>
      <c r="CF2773">
        <v>0.1</v>
      </c>
      <c r="CG2773">
        <v>7270.5780000000013</v>
      </c>
      <c r="CH2773">
        <v>65435.202000000012</v>
      </c>
      <c r="CI2773">
        <v>654352.02</v>
      </c>
      <c r="CJ2773">
        <v>719787.22200000007</v>
      </c>
      <c r="CK2773">
        <v>3998.8179000000005</v>
      </c>
    </row>
    <row r="2774" spans="62:89" x14ac:dyDescent="0.25">
      <c r="BJ2774" s="1" t="s">
        <v>5669</v>
      </c>
      <c r="BK2774" s="1" t="s">
        <v>5670</v>
      </c>
      <c r="BL2774" s="1" t="str">
        <f>VLOOKUP(BK2774,INVENTARIOHABITTA[#All],8,FALSE)</f>
        <v xml:space="preserve">ESTANDAR A </v>
      </c>
      <c r="BO2774" s="1" t="s">
        <v>6339</v>
      </c>
      <c r="BP2774" s="1" t="s">
        <v>10253</v>
      </c>
      <c r="BQ2774" s="1" t="s">
        <v>7638</v>
      </c>
      <c r="BR2774" s="1" t="s">
        <v>9989</v>
      </c>
      <c r="BS2774" s="1" t="s">
        <v>34</v>
      </c>
      <c r="BT2774">
        <v>139</v>
      </c>
      <c r="BU2774" s="1" t="s">
        <v>7</v>
      </c>
      <c r="BV2774" s="1" t="s">
        <v>60</v>
      </c>
      <c r="BW2774">
        <v>180</v>
      </c>
      <c r="BX2774" s="1" t="s">
        <v>31</v>
      </c>
      <c r="BY2774">
        <v>5770.3</v>
      </c>
      <c r="BZ2774">
        <v>1038654</v>
      </c>
      <c r="CA2774">
        <v>0.27</v>
      </c>
      <c r="CB2774">
        <v>4212.3189999999995</v>
      </c>
      <c r="CC2774">
        <v>758217.41999999993</v>
      </c>
      <c r="CD2774">
        <v>0.1</v>
      </c>
      <c r="CE2774">
        <v>75821.741999999998</v>
      </c>
      <c r="CF2774">
        <v>0.1</v>
      </c>
      <c r="CG2774">
        <v>7582.1742000000004</v>
      </c>
      <c r="CH2774">
        <v>68239.567800000004</v>
      </c>
      <c r="CI2774">
        <v>682395.67799999996</v>
      </c>
      <c r="CJ2774">
        <v>750635.24579999992</v>
      </c>
      <c r="CK2774">
        <v>4170.1958099999993</v>
      </c>
    </row>
    <row r="2775" spans="62:89" x14ac:dyDescent="0.25">
      <c r="BJ2775" s="1" t="s">
        <v>5671</v>
      </c>
      <c r="BK2775" s="1" t="s">
        <v>5672</v>
      </c>
      <c r="BL2775" s="1" t="str">
        <f>VLOOKUP(BK2775,INVENTARIOHABITTA[#All],8,FALSE)</f>
        <v xml:space="preserve">ESTANDAR A </v>
      </c>
      <c r="BO2775" s="1" t="s">
        <v>6341</v>
      </c>
      <c r="BP2775" s="1" t="s">
        <v>10254</v>
      </c>
      <c r="BQ2775" s="1" t="s">
        <v>7638</v>
      </c>
      <c r="BR2775" s="1" t="s">
        <v>9989</v>
      </c>
      <c r="BS2775" s="1" t="s">
        <v>34</v>
      </c>
      <c r="BT2775">
        <v>140</v>
      </c>
      <c r="BU2775" s="1" t="s">
        <v>7</v>
      </c>
      <c r="BV2775" s="1" t="s">
        <v>146</v>
      </c>
      <c r="BW2775">
        <v>194.82</v>
      </c>
      <c r="BX2775" s="1" t="s">
        <v>31</v>
      </c>
      <c r="BY2775">
        <v>6200</v>
      </c>
      <c r="BZ2775">
        <v>1207884</v>
      </c>
      <c r="CA2775">
        <v>0.27</v>
      </c>
      <c r="CB2775">
        <v>4526</v>
      </c>
      <c r="CC2775">
        <v>881755.32</v>
      </c>
      <c r="CD2775">
        <v>0.1</v>
      </c>
      <c r="CE2775">
        <v>88175.532000000007</v>
      </c>
      <c r="CF2775">
        <v>0.1</v>
      </c>
      <c r="CG2775">
        <v>8817.5532000000003</v>
      </c>
      <c r="CH2775">
        <v>79357.978800000012</v>
      </c>
      <c r="CI2775">
        <v>793579.78799999994</v>
      </c>
      <c r="CJ2775">
        <v>872937.76679999998</v>
      </c>
      <c r="CK2775">
        <v>4480.74</v>
      </c>
    </row>
    <row r="2776" spans="62:89" x14ac:dyDescent="0.25">
      <c r="BJ2776" s="1" t="s">
        <v>5673</v>
      </c>
      <c r="BK2776" s="1" t="s">
        <v>5674</v>
      </c>
      <c r="BL2776" s="1" t="str">
        <f>VLOOKUP(BK2776,INVENTARIOHABITTA[#All],8,FALSE)</f>
        <v xml:space="preserve">ESTANDAR A </v>
      </c>
      <c r="BP2776" s="1" t="s">
        <v>10254</v>
      </c>
      <c r="BQ2776" s="1" t="s">
        <v>7638</v>
      </c>
      <c r="BR2776" s="1" t="s">
        <v>9989</v>
      </c>
      <c r="BS2776" s="1" t="s">
        <v>34</v>
      </c>
      <c r="BT2776">
        <v>140</v>
      </c>
      <c r="BU2776" s="1" t="s">
        <v>7</v>
      </c>
      <c r="BV2776" s="1" t="s">
        <v>146</v>
      </c>
      <c r="BW2776">
        <v>194.82</v>
      </c>
      <c r="BX2776" s="1" t="s">
        <v>31</v>
      </c>
      <c r="BY2776">
        <v>6200</v>
      </c>
      <c r="BZ2776">
        <v>1207884</v>
      </c>
      <c r="CA2776">
        <v>0.3</v>
      </c>
      <c r="CB2776">
        <v>4340</v>
      </c>
      <c r="CC2776">
        <v>845518.79999999993</v>
      </c>
      <c r="CD2776">
        <v>0.1</v>
      </c>
      <c r="CE2776">
        <v>84551.88</v>
      </c>
      <c r="CF2776">
        <v>0.1</v>
      </c>
      <c r="CG2776">
        <v>8455.1880000000001</v>
      </c>
      <c r="CH2776">
        <v>76096.69200000001</v>
      </c>
      <c r="CI2776">
        <v>760966.91999999993</v>
      </c>
      <c r="CJ2776">
        <v>837063.61199999996</v>
      </c>
      <c r="CK2776">
        <v>4296.6000000000004</v>
      </c>
    </row>
    <row r="2777" spans="62:89" x14ac:dyDescent="0.25">
      <c r="BJ2777" s="1" t="s">
        <v>5675</v>
      </c>
      <c r="BK2777" s="1" t="s">
        <v>5676</v>
      </c>
      <c r="BL2777" s="1" t="str">
        <f>VLOOKUP(BK2777,INVENTARIOHABITTA[#All],8,FALSE)</f>
        <v xml:space="preserve">ESTANDAR A </v>
      </c>
      <c r="BP2777" s="1" t="s">
        <v>10254</v>
      </c>
      <c r="BQ2777" s="1" t="s">
        <v>7638</v>
      </c>
      <c r="BR2777" s="1" t="s">
        <v>9989</v>
      </c>
      <c r="BS2777" s="1" t="s">
        <v>34</v>
      </c>
      <c r="BT2777">
        <v>140</v>
      </c>
      <c r="BU2777" s="1" t="s">
        <v>7</v>
      </c>
      <c r="BV2777" s="1" t="s">
        <v>146</v>
      </c>
      <c r="BW2777">
        <v>194.82</v>
      </c>
      <c r="BX2777" s="1" t="s">
        <v>31</v>
      </c>
      <c r="BY2777">
        <v>6200</v>
      </c>
      <c r="BZ2777">
        <v>1207884</v>
      </c>
      <c r="CA2777">
        <v>0.25</v>
      </c>
      <c r="CB2777">
        <v>4650</v>
      </c>
      <c r="CC2777">
        <v>905913</v>
      </c>
      <c r="CD2777">
        <v>0.1</v>
      </c>
      <c r="CE2777">
        <v>90591.3</v>
      </c>
      <c r="CF2777">
        <v>0.1</v>
      </c>
      <c r="CG2777">
        <v>9059.130000000001</v>
      </c>
      <c r="CH2777">
        <v>81532.17</v>
      </c>
      <c r="CI2777">
        <v>815321.7</v>
      </c>
      <c r="CJ2777">
        <v>896853.87</v>
      </c>
      <c r="CK2777">
        <v>4603.5</v>
      </c>
    </row>
    <row r="2778" spans="62:89" x14ac:dyDescent="0.25">
      <c r="BJ2778" s="1" t="s">
        <v>5677</v>
      </c>
      <c r="BK2778" s="1" t="s">
        <v>5678</v>
      </c>
      <c r="BL2778" s="1" t="str">
        <f>VLOOKUP(BK2778,INVENTARIOHABITTA[#All],8,FALSE)</f>
        <v xml:space="preserve">ESTANDAR A </v>
      </c>
      <c r="BO2778" s="1" t="s">
        <v>6343</v>
      </c>
      <c r="BP2778" s="1" t="s">
        <v>10255</v>
      </c>
      <c r="BQ2778" s="1" t="s">
        <v>7638</v>
      </c>
      <c r="BR2778" s="1" t="s">
        <v>9989</v>
      </c>
      <c r="BS2778" s="1" t="s">
        <v>34</v>
      </c>
      <c r="BT2778">
        <v>141</v>
      </c>
      <c r="BU2778" s="1" t="s">
        <v>7</v>
      </c>
      <c r="BV2778" s="1" t="s">
        <v>146</v>
      </c>
      <c r="BW2778">
        <v>170.73</v>
      </c>
      <c r="BX2778" s="1" t="s">
        <v>31</v>
      </c>
      <c r="BY2778">
        <v>6200</v>
      </c>
      <c r="BZ2778">
        <v>1058526</v>
      </c>
      <c r="CA2778">
        <v>0.25</v>
      </c>
      <c r="CB2778">
        <v>4650</v>
      </c>
      <c r="CC2778">
        <v>793894.5</v>
      </c>
      <c r="CD2778">
        <v>0.1</v>
      </c>
      <c r="CE2778">
        <v>79389.450000000012</v>
      </c>
      <c r="CF2778">
        <v>0.1</v>
      </c>
      <c r="CG2778">
        <v>7938.9450000000015</v>
      </c>
      <c r="CH2778">
        <v>71450.505000000005</v>
      </c>
      <c r="CI2778">
        <v>714505.05</v>
      </c>
      <c r="CJ2778">
        <v>785955.55500000005</v>
      </c>
      <c r="CK2778">
        <v>4603.5000000000009</v>
      </c>
    </row>
    <row r="2779" spans="62:89" x14ac:dyDescent="0.25">
      <c r="BJ2779" s="1" t="s">
        <v>5679</v>
      </c>
      <c r="BK2779" s="1" t="s">
        <v>5680</v>
      </c>
      <c r="BL2779" s="1" t="str">
        <f>VLOOKUP(BK2779,INVENTARIOHABITTA[#All],8,FALSE)</f>
        <v xml:space="preserve">ESTANDAR A </v>
      </c>
      <c r="BP2779" s="1" t="s">
        <v>10255</v>
      </c>
      <c r="BQ2779" s="1" t="s">
        <v>7638</v>
      </c>
      <c r="BR2779" s="1" t="s">
        <v>9989</v>
      </c>
      <c r="BS2779" s="1" t="s">
        <v>34</v>
      </c>
      <c r="BT2779">
        <v>141</v>
      </c>
      <c r="BU2779" s="1" t="s">
        <v>7</v>
      </c>
      <c r="BV2779" s="1" t="s">
        <v>146</v>
      </c>
      <c r="BW2779">
        <v>170.73</v>
      </c>
      <c r="BX2779" s="1" t="s">
        <v>31</v>
      </c>
      <c r="BY2779">
        <v>6200</v>
      </c>
      <c r="BZ2779">
        <v>1058526</v>
      </c>
      <c r="CA2779">
        <v>0.25</v>
      </c>
      <c r="CB2779">
        <v>4650</v>
      </c>
      <c r="CC2779">
        <v>793894.5</v>
      </c>
      <c r="CD2779">
        <v>0.1</v>
      </c>
      <c r="CE2779">
        <v>79389.450000000012</v>
      </c>
      <c r="CF2779">
        <v>0.1</v>
      </c>
      <c r="CG2779">
        <v>7938.9450000000015</v>
      </c>
      <c r="CH2779">
        <v>71450.505000000005</v>
      </c>
      <c r="CI2779">
        <v>714505.05</v>
      </c>
      <c r="CJ2779">
        <v>785955.55500000005</v>
      </c>
      <c r="CK2779">
        <v>4603.5000000000009</v>
      </c>
    </row>
    <row r="2780" spans="62:89" x14ac:dyDescent="0.25">
      <c r="BJ2780" s="1" t="s">
        <v>5681</v>
      </c>
      <c r="BK2780" s="1" t="s">
        <v>5682</v>
      </c>
      <c r="BL2780" s="1" t="str">
        <f>VLOOKUP(BK2780,INVENTARIOHABITTA[#All],8,FALSE)</f>
        <v>PREMIUM AA</v>
      </c>
      <c r="BO2780" s="1" t="s">
        <v>6345</v>
      </c>
      <c r="BP2780" s="1" t="s">
        <v>10256</v>
      </c>
      <c r="BQ2780" s="1" t="s">
        <v>7638</v>
      </c>
      <c r="BR2780" s="1" t="s">
        <v>9989</v>
      </c>
      <c r="BS2780" s="1" t="s">
        <v>34</v>
      </c>
      <c r="BT2780">
        <v>142</v>
      </c>
      <c r="BU2780" s="1" t="s">
        <v>7</v>
      </c>
      <c r="BV2780" s="1" t="s">
        <v>60</v>
      </c>
      <c r="BW2780">
        <v>148.75</v>
      </c>
      <c r="BX2780" s="1" t="s">
        <v>31</v>
      </c>
      <c r="BY2780">
        <v>5770.3</v>
      </c>
      <c r="BZ2780">
        <v>858332.125</v>
      </c>
      <c r="CA2780">
        <v>0.33</v>
      </c>
      <c r="CB2780">
        <v>3866.1010000000001</v>
      </c>
      <c r="CC2780">
        <v>575082.52375000005</v>
      </c>
      <c r="CD2780">
        <v>0.1</v>
      </c>
      <c r="CE2780">
        <v>57508.252375000011</v>
      </c>
      <c r="CF2780">
        <v>0</v>
      </c>
      <c r="CG2780">
        <v>0</v>
      </c>
      <c r="CH2780">
        <v>57508.252375000011</v>
      </c>
      <c r="CI2780">
        <v>517574.27137500001</v>
      </c>
      <c r="CJ2780">
        <v>575082.52375000005</v>
      </c>
      <c r="CK2780">
        <v>3866.1010000000006</v>
      </c>
    </row>
    <row r="2781" spans="62:89" x14ac:dyDescent="0.25">
      <c r="BJ2781" s="1" t="s">
        <v>5683</v>
      </c>
      <c r="BK2781" s="1" t="s">
        <v>5684</v>
      </c>
      <c r="BL2781" s="1" t="str">
        <f>VLOOKUP(BK2781,INVENTARIOHABITTA[#All],8,FALSE)</f>
        <v>PREMIUM A</v>
      </c>
      <c r="BP2781" s="1" t="s">
        <v>10256</v>
      </c>
      <c r="BQ2781" s="1" t="s">
        <v>7638</v>
      </c>
      <c r="BR2781" s="1" t="s">
        <v>9989</v>
      </c>
      <c r="BS2781" s="1" t="s">
        <v>34</v>
      </c>
      <c r="BT2781">
        <v>142</v>
      </c>
      <c r="BU2781" s="1" t="s">
        <v>7</v>
      </c>
      <c r="BV2781" s="1" t="s">
        <v>60</v>
      </c>
      <c r="BW2781">
        <v>148.75</v>
      </c>
      <c r="BX2781" s="1" t="s">
        <v>31</v>
      </c>
      <c r="BY2781">
        <v>5770.3</v>
      </c>
      <c r="BZ2781">
        <v>858332.125</v>
      </c>
      <c r="CA2781">
        <v>0.25</v>
      </c>
      <c r="CB2781">
        <v>4327.7250000000004</v>
      </c>
      <c r="CC2781">
        <v>643749.09375</v>
      </c>
      <c r="CD2781">
        <v>0.1</v>
      </c>
      <c r="CE2781">
        <v>64374.909375000003</v>
      </c>
      <c r="CF2781">
        <v>0</v>
      </c>
      <c r="CG2781">
        <v>0</v>
      </c>
      <c r="CH2781">
        <v>64374.909375000003</v>
      </c>
      <c r="CI2781">
        <v>579374.18437499995</v>
      </c>
      <c r="CJ2781">
        <v>643749.09375</v>
      </c>
      <c r="CK2781">
        <v>4327.7250000000004</v>
      </c>
    </row>
    <row r="2782" spans="62:89" x14ac:dyDescent="0.25">
      <c r="BJ2782" s="1" t="s">
        <v>5685</v>
      </c>
      <c r="BK2782" s="1" t="s">
        <v>5686</v>
      </c>
      <c r="BL2782" s="1" t="str">
        <f>VLOOKUP(BK2782,INVENTARIOHABITTA[#All],8,FALSE)</f>
        <v xml:space="preserve">ESTANDAR A </v>
      </c>
      <c r="BO2782" s="1" t="s">
        <v>6347</v>
      </c>
      <c r="BP2782" s="1" t="s">
        <v>10257</v>
      </c>
      <c r="BQ2782" s="1" t="s">
        <v>7638</v>
      </c>
      <c r="BR2782" s="1" t="s">
        <v>9989</v>
      </c>
      <c r="BS2782" s="1" t="s">
        <v>34</v>
      </c>
      <c r="BT2782">
        <v>143</v>
      </c>
      <c r="BU2782" s="1" t="s">
        <v>7</v>
      </c>
      <c r="BV2782" s="1" t="s">
        <v>60</v>
      </c>
      <c r="BW2782">
        <v>148.75</v>
      </c>
      <c r="BX2782" s="1" t="s">
        <v>31</v>
      </c>
      <c r="BY2782">
        <v>5770.3</v>
      </c>
      <c r="BZ2782">
        <v>858332.125</v>
      </c>
      <c r="CA2782">
        <v>0.3</v>
      </c>
      <c r="CB2782">
        <v>4039.21</v>
      </c>
      <c r="CC2782">
        <v>600832.48750000005</v>
      </c>
      <c r="CD2782">
        <v>0.1</v>
      </c>
      <c r="CE2782">
        <v>60083.248750000006</v>
      </c>
      <c r="CF2782">
        <v>0.1</v>
      </c>
      <c r="CG2782">
        <v>6008.3248750000012</v>
      </c>
      <c r="CH2782">
        <v>54074.923875000008</v>
      </c>
      <c r="CI2782">
        <v>540749.23875000002</v>
      </c>
      <c r="CJ2782">
        <v>594824.162625</v>
      </c>
      <c r="CK2782">
        <v>3998.8179</v>
      </c>
    </row>
    <row r="2783" spans="62:89" x14ac:dyDescent="0.25">
      <c r="BJ2783" s="1" t="s">
        <v>5687</v>
      </c>
      <c r="BK2783" s="1" t="s">
        <v>5688</v>
      </c>
      <c r="BL2783" s="1" t="str">
        <f>VLOOKUP(BK2783,INVENTARIOHABITTA[#All],8,FALSE)</f>
        <v xml:space="preserve">ESTANDAR A </v>
      </c>
      <c r="BP2783" s="1" t="s">
        <v>10257</v>
      </c>
      <c r="BQ2783" s="1" t="s">
        <v>7638</v>
      </c>
      <c r="BR2783" s="1" t="s">
        <v>9989</v>
      </c>
      <c r="BS2783" s="1" t="s">
        <v>34</v>
      </c>
      <c r="BT2783">
        <v>143</v>
      </c>
      <c r="BU2783" s="1" t="s">
        <v>7</v>
      </c>
      <c r="BV2783" s="1" t="s">
        <v>60</v>
      </c>
      <c r="BW2783">
        <v>148.75</v>
      </c>
      <c r="BX2783" s="1" t="s">
        <v>31</v>
      </c>
      <c r="BY2783">
        <v>5770.3</v>
      </c>
      <c r="BZ2783">
        <v>858332.125</v>
      </c>
      <c r="CA2783">
        <v>0.33</v>
      </c>
      <c r="CB2783">
        <v>3866.1010000000001</v>
      </c>
      <c r="CC2783">
        <v>575082.52375000005</v>
      </c>
      <c r="CD2783">
        <v>0.1</v>
      </c>
      <c r="CE2783">
        <v>57508.252375000011</v>
      </c>
      <c r="CF2783">
        <v>0</v>
      </c>
      <c r="CG2783">
        <v>0</v>
      </c>
      <c r="CH2783">
        <v>57508.252375000011</v>
      </c>
      <c r="CI2783">
        <v>517574.27137500001</v>
      </c>
      <c r="CJ2783">
        <v>575082.52375000005</v>
      </c>
      <c r="CK2783">
        <v>3866.1010000000006</v>
      </c>
    </row>
    <row r="2784" spans="62:89" x14ac:dyDescent="0.25">
      <c r="BJ2784" s="1" t="s">
        <v>5689</v>
      </c>
      <c r="BK2784" s="1" t="s">
        <v>5690</v>
      </c>
      <c r="BL2784" s="1" t="str">
        <f>VLOOKUP(BK2784,INVENTARIOHABITTA[#All],8,FALSE)</f>
        <v xml:space="preserve">ESTANDAR A </v>
      </c>
      <c r="BP2784" s="1" t="s">
        <v>10257</v>
      </c>
      <c r="BQ2784" s="1" t="s">
        <v>7638</v>
      </c>
      <c r="BR2784" s="1" t="s">
        <v>9989</v>
      </c>
      <c r="BS2784" s="1" t="s">
        <v>34</v>
      </c>
      <c r="BT2784">
        <v>143</v>
      </c>
      <c r="BU2784" s="1" t="s">
        <v>7</v>
      </c>
      <c r="BV2784" s="1" t="s">
        <v>60</v>
      </c>
      <c r="BW2784">
        <v>148.75</v>
      </c>
      <c r="BX2784" s="1" t="s">
        <v>31</v>
      </c>
      <c r="BY2784">
        <v>5770.3</v>
      </c>
      <c r="BZ2784">
        <v>858332.125</v>
      </c>
      <c r="CA2784">
        <v>0.3</v>
      </c>
      <c r="CB2784">
        <v>4039.21</v>
      </c>
      <c r="CC2784">
        <v>600832.48750000005</v>
      </c>
      <c r="CD2784">
        <v>0.1</v>
      </c>
      <c r="CE2784">
        <v>60083.248750000006</v>
      </c>
      <c r="CF2784">
        <v>0</v>
      </c>
      <c r="CG2784">
        <v>0</v>
      </c>
      <c r="CH2784">
        <v>60083.248750000006</v>
      </c>
      <c r="CI2784">
        <v>540749.23875000002</v>
      </c>
      <c r="CJ2784">
        <v>600832.48750000005</v>
      </c>
      <c r="CK2784">
        <v>4039.2100000000005</v>
      </c>
    </row>
    <row r="2785" spans="62:89" x14ac:dyDescent="0.25">
      <c r="BJ2785" s="1" t="s">
        <v>5691</v>
      </c>
      <c r="BK2785" s="1" t="s">
        <v>5692</v>
      </c>
      <c r="BL2785" s="1" t="str">
        <f>VLOOKUP(BK2785,INVENTARIOHABITTA[#All],8,FALSE)</f>
        <v>PREMIUM AA</v>
      </c>
      <c r="BP2785" s="1" t="s">
        <v>10257</v>
      </c>
      <c r="BQ2785" s="1" t="s">
        <v>7638</v>
      </c>
      <c r="BR2785" s="1" t="s">
        <v>9989</v>
      </c>
      <c r="BS2785" s="1" t="s">
        <v>34</v>
      </c>
      <c r="BT2785">
        <v>143</v>
      </c>
      <c r="BU2785" s="1" t="s">
        <v>7</v>
      </c>
      <c r="BV2785" s="1" t="s">
        <v>60</v>
      </c>
      <c r="BW2785">
        <v>148.75</v>
      </c>
      <c r="BX2785" s="1" t="s">
        <v>31</v>
      </c>
      <c r="BY2785">
        <v>5770.3</v>
      </c>
      <c r="BZ2785">
        <v>858332.125</v>
      </c>
      <c r="CA2785">
        <v>0.3</v>
      </c>
      <c r="CB2785">
        <v>4039.21</v>
      </c>
      <c r="CC2785">
        <v>600832.48750000005</v>
      </c>
      <c r="CD2785">
        <v>0.1</v>
      </c>
      <c r="CE2785">
        <v>60083.248750000006</v>
      </c>
      <c r="CF2785">
        <v>0.1</v>
      </c>
      <c r="CG2785">
        <v>6008.3248750000012</v>
      </c>
      <c r="CH2785">
        <v>54074.923875000008</v>
      </c>
      <c r="CI2785">
        <v>540749.23875000002</v>
      </c>
      <c r="CJ2785">
        <v>594824.162625</v>
      </c>
      <c r="CK2785">
        <v>3998.8179</v>
      </c>
    </row>
    <row r="2786" spans="62:89" x14ac:dyDescent="0.25">
      <c r="BJ2786" s="1" t="s">
        <v>5693</v>
      </c>
      <c r="BK2786" s="1" t="s">
        <v>5694</v>
      </c>
      <c r="BL2786" s="1" t="str">
        <f>VLOOKUP(BK2786,INVENTARIOHABITTA[#All],8,FALSE)</f>
        <v>PREMIUM AA</v>
      </c>
      <c r="BO2786" s="1" t="s">
        <v>6349</v>
      </c>
      <c r="BP2786" s="1" t="s">
        <v>10258</v>
      </c>
      <c r="BQ2786" s="1" t="s">
        <v>7638</v>
      </c>
      <c r="BR2786" s="1" t="s">
        <v>9989</v>
      </c>
      <c r="BS2786" s="1" t="s">
        <v>34</v>
      </c>
      <c r="BT2786">
        <v>144</v>
      </c>
      <c r="BU2786" s="1" t="s">
        <v>7</v>
      </c>
      <c r="BV2786" s="1" t="s">
        <v>60</v>
      </c>
      <c r="BW2786">
        <v>148.75</v>
      </c>
      <c r="BX2786" s="1" t="s">
        <v>31</v>
      </c>
      <c r="BY2786">
        <v>5770.3</v>
      </c>
      <c r="BZ2786">
        <v>858332.125</v>
      </c>
      <c r="CA2786">
        <v>0.25</v>
      </c>
      <c r="CB2786">
        <v>4327.7250000000004</v>
      </c>
      <c r="CC2786">
        <v>643749.09375</v>
      </c>
      <c r="CD2786">
        <v>0.1</v>
      </c>
      <c r="CE2786">
        <v>64374.909375000003</v>
      </c>
      <c r="CF2786">
        <v>0.1</v>
      </c>
      <c r="CG2786">
        <v>6437.4909375000007</v>
      </c>
      <c r="CH2786">
        <v>57937.418437500004</v>
      </c>
      <c r="CI2786">
        <v>579374.18437499995</v>
      </c>
      <c r="CJ2786">
        <v>637311.60281249997</v>
      </c>
      <c r="CK2786">
        <v>4284.4477499999994</v>
      </c>
    </row>
    <row r="2787" spans="62:89" x14ac:dyDescent="0.25">
      <c r="BJ2787" s="1" t="s">
        <v>5695</v>
      </c>
      <c r="BK2787" s="1" t="s">
        <v>5696</v>
      </c>
      <c r="BL2787" s="1" t="str">
        <f>VLOOKUP(BK2787,INVENTARIOHABITTA[#All],8,FALSE)</f>
        <v>PREMIUM AA</v>
      </c>
      <c r="BP2787" s="1" t="s">
        <v>10258</v>
      </c>
      <c r="BQ2787" s="1" t="s">
        <v>7638</v>
      </c>
      <c r="BR2787" s="1" t="s">
        <v>9989</v>
      </c>
      <c r="BS2787" s="1" t="s">
        <v>34</v>
      </c>
      <c r="BT2787">
        <v>144</v>
      </c>
      <c r="BU2787" s="1" t="s">
        <v>7</v>
      </c>
      <c r="BV2787" s="1" t="s">
        <v>60</v>
      </c>
      <c r="BW2787">
        <v>148.75</v>
      </c>
      <c r="BX2787" s="1" t="s">
        <v>31</v>
      </c>
      <c r="BY2787">
        <v>5770.3</v>
      </c>
      <c r="BZ2787">
        <v>858332.125</v>
      </c>
      <c r="CA2787">
        <v>0.2</v>
      </c>
      <c r="CB2787">
        <v>4616.24</v>
      </c>
      <c r="CC2787">
        <v>686665.7</v>
      </c>
      <c r="CD2787">
        <v>0.1</v>
      </c>
      <c r="CE2787">
        <v>68666.569999999992</v>
      </c>
      <c r="CF2787">
        <v>0.1</v>
      </c>
      <c r="CG2787">
        <v>6866.6569999999992</v>
      </c>
      <c r="CH2787">
        <v>61799.912999999993</v>
      </c>
      <c r="CI2787">
        <v>617999.13</v>
      </c>
      <c r="CJ2787">
        <v>679799.04299999995</v>
      </c>
      <c r="CK2787">
        <v>4570.0775999999996</v>
      </c>
    </row>
    <row r="2788" spans="62:89" x14ac:dyDescent="0.25">
      <c r="BJ2788" s="1" t="s">
        <v>5697</v>
      </c>
      <c r="BK2788" s="1" t="s">
        <v>5698</v>
      </c>
      <c r="BL2788" s="1" t="str">
        <f>VLOOKUP(BK2788,INVENTARIOHABITTA[#All],8,FALSE)</f>
        <v>PREMIUM AA</v>
      </c>
      <c r="BO2788" s="1" t="s">
        <v>6351</v>
      </c>
      <c r="BP2788" s="1" t="s">
        <v>10259</v>
      </c>
      <c r="BQ2788" s="1" t="s">
        <v>7638</v>
      </c>
      <c r="BR2788" s="1" t="s">
        <v>9989</v>
      </c>
      <c r="BS2788" s="1" t="s">
        <v>34</v>
      </c>
      <c r="BT2788">
        <v>145</v>
      </c>
      <c r="BU2788" s="1" t="s">
        <v>7</v>
      </c>
      <c r="BV2788" s="1" t="s">
        <v>60</v>
      </c>
      <c r="BW2788">
        <v>148.75</v>
      </c>
      <c r="BX2788" s="1" t="s">
        <v>31</v>
      </c>
      <c r="BY2788">
        <v>5770.3</v>
      </c>
      <c r="BZ2788">
        <v>858332.125</v>
      </c>
      <c r="CA2788">
        <v>0.27</v>
      </c>
      <c r="CB2788">
        <v>4212.3189999999995</v>
      </c>
      <c r="CC2788">
        <v>626582.45124999993</v>
      </c>
      <c r="CD2788">
        <v>0.1</v>
      </c>
      <c r="CE2788">
        <v>62658.245124999994</v>
      </c>
      <c r="CF2788">
        <v>0.1</v>
      </c>
      <c r="CG2788">
        <v>6265.8245124999994</v>
      </c>
      <c r="CH2788">
        <v>56392.420612499991</v>
      </c>
      <c r="CI2788">
        <v>563924.20612499991</v>
      </c>
      <c r="CJ2788">
        <v>620316.62673749984</v>
      </c>
      <c r="CK2788">
        <v>4170.1958099999993</v>
      </c>
    </row>
    <row r="2789" spans="62:89" x14ac:dyDescent="0.25">
      <c r="BJ2789" s="1" t="s">
        <v>5699</v>
      </c>
      <c r="BK2789" s="1" t="s">
        <v>5700</v>
      </c>
      <c r="BL2789" s="1" t="str">
        <f>VLOOKUP(BK2789,INVENTARIOHABITTA[#All],8,FALSE)</f>
        <v>PREMIUM AA</v>
      </c>
      <c r="BP2789" s="1" t="s">
        <v>10259</v>
      </c>
      <c r="BQ2789" s="1" t="s">
        <v>7638</v>
      </c>
      <c r="BR2789" s="1" t="s">
        <v>9989</v>
      </c>
      <c r="BS2789" s="1" t="s">
        <v>34</v>
      </c>
      <c r="BT2789">
        <v>145</v>
      </c>
      <c r="BU2789" s="1" t="s">
        <v>7</v>
      </c>
      <c r="BV2789" s="1" t="s">
        <v>60</v>
      </c>
      <c r="BW2789">
        <v>148.75</v>
      </c>
      <c r="BX2789" s="1" t="s">
        <v>31</v>
      </c>
      <c r="BY2789">
        <v>5770.3</v>
      </c>
      <c r="BZ2789">
        <v>858332.125</v>
      </c>
      <c r="CA2789">
        <v>0.3</v>
      </c>
      <c r="CB2789">
        <v>4039.21</v>
      </c>
      <c r="CC2789">
        <v>600832.48750000005</v>
      </c>
      <c r="CD2789">
        <v>0.1</v>
      </c>
      <c r="CE2789">
        <v>60083.248750000006</v>
      </c>
      <c r="CF2789">
        <v>0</v>
      </c>
      <c r="CG2789">
        <v>0</v>
      </c>
      <c r="CH2789">
        <v>60083.248750000006</v>
      </c>
      <c r="CI2789">
        <v>540749.23875000002</v>
      </c>
      <c r="CJ2789">
        <v>600832.48750000005</v>
      </c>
      <c r="CK2789">
        <v>4039.2100000000005</v>
      </c>
    </row>
    <row r="2790" spans="62:89" x14ac:dyDescent="0.25">
      <c r="BJ2790" s="1" t="s">
        <v>5701</v>
      </c>
      <c r="BK2790" s="1" t="s">
        <v>5702</v>
      </c>
      <c r="BL2790" s="1" t="str">
        <f>VLOOKUP(BK2790,INVENTARIOHABITTA[#All],8,FALSE)</f>
        <v>PREMIUM A</v>
      </c>
      <c r="BO2790" s="1" t="s">
        <v>6353</v>
      </c>
      <c r="BP2790" s="1" t="s">
        <v>10260</v>
      </c>
      <c r="BQ2790" s="1" t="s">
        <v>7638</v>
      </c>
      <c r="BR2790" s="1" t="s">
        <v>9989</v>
      </c>
      <c r="BS2790" s="1" t="s">
        <v>34</v>
      </c>
      <c r="BT2790">
        <v>146</v>
      </c>
      <c r="BU2790" s="1" t="s">
        <v>7</v>
      </c>
      <c r="BV2790" s="1" t="s">
        <v>60</v>
      </c>
      <c r="BW2790">
        <v>140</v>
      </c>
      <c r="BX2790" s="1" t="s">
        <v>31</v>
      </c>
      <c r="BY2790">
        <v>5770.3</v>
      </c>
      <c r="BZ2790">
        <v>807842</v>
      </c>
      <c r="CA2790">
        <v>0.25</v>
      </c>
      <c r="CB2790">
        <v>4327.7250000000004</v>
      </c>
      <c r="CC2790">
        <v>605881.5</v>
      </c>
      <c r="CD2790">
        <v>0.1</v>
      </c>
      <c r="CE2790">
        <v>60588.15</v>
      </c>
      <c r="CF2790">
        <v>0</v>
      </c>
      <c r="CG2790">
        <v>0</v>
      </c>
      <c r="CH2790">
        <v>60588.15</v>
      </c>
      <c r="CI2790">
        <v>545293.35</v>
      </c>
      <c r="CJ2790">
        <v>605881.5</v>
      </c>
      <c r="CK2790">
        <v>4327.7250000000004</v>
      </c>
    </row>
    <row r="2791" spans="62:89" x14ac:dyDescent="0.25">
      <c r="BJ2791" s="1" t="s">
        <v>5703</v>
      </c>
      <c r="BK2791" s="1" t="s">
        <v>5704</v>
      </c>
      <c r="BL2791" s="1" t="str">
        <f>VLOOKUP(BK2791,INVENTARIOHABITTA[#All],8,FALSE)</f>
        <v xml:space="preserve">ESTANDAR A </v>
      </c>
      <c r="BO2791" s="1" t="s">
        <v>6355</v>
      </c>
      <c r="BP2791" s="1" t="s">
        <v>10261</v>
      </c>
      <c r="BQ2791" s="1" t="s">
        <v>7638</v>
      </c>
      <c r="BR2791" s="1" t="s">
        <v>9989</v>
      </c>
      <c r="BS2791" s="1" t="s">
        <v>34</v>
      </c>
      <c r="BT2791">
        <v>147</v>
      </c>
      <c r="BU2791" s="1" t="s">
        <v>7</v>
      </c>
      <c r="BV2791" s="1" t="s">
        <v>60</v>
      </c>
      <c r="BW2791">
        <v>140</v>
      </c>
      <c r="BX2791" s="1" t="s">
        <v>31</v>
      </c>
      <c r="BY2791">
        <v>5770.3</v>
      </c>
      <c r="BZ2791">
        <v>807842</v>
      </c>
      <c r="CA2791">
        <v>0.27</v>
      </c>
      <c r="CB2791">
        <v>4212.3189999999995</v>
      </c>
      <c r="CC2791">
        <v>589724.65999999992</v>
      </c>
      <c r="CD2791">
        <v>0.1</v>
      </c>
      <c r="CE2791">
        <v>58972.465999999993</v>
      </c>
      <c r="CF2791">
        <v>0</v>
      </c>
      <c r="CG2791">
        <v>0</v>
      </c>
      <c r="CH2791">
        <v>58972.465999999993</v>
      </c>
      <c r="CI2791">
        <v>530752.1939999999</v>
      </c>
      <c r="CJ2791">
        <v>589724.65999999992</v>
      </c>
      <c r="CK2791">
        <v>4212.3189999999995</v>
      </c>
    </row>
    <row r="2792" spans="62:89" x14ac:dyDescent="0.25">
      <c r="BJ2792" s="1" t="s">
        <v>5705</v>
      </c>
      <c r="BK2792" s="1" t="s">
        <v>5706</v>
      </c>
      <c r="BL2792" s="1" t="str">
        <f>VLOOKUP(BK2792,INVENTARIOHABITTA[#All],8,FALSE)</f>
        <v xml:space="preserve">ESTANDAR A </v>
      </c>
      <c r="BO2792" s="1" t="s">
        <v>6357</v>
      </c>
      <c r="BP2792" s="1" t="s">
        <v>10262</v>
      </c>
      <c r="BQ2792" s="1" t="s">
        <v>7638</v>
      </c>
      <c r="BR2792" s="1" t="s">
        <v>9989</v>
      </c>
      <c r="BS2792" s="1" t="s">
        <v>34</v>
      </c>
      <c r="BT2792">
        <v>148</v>
      </c>
      <c r="BU2792" s="1" t="s">
        <v>7</v>
      </c>
      <c r="BV2792" s="1" t="s">
        <v>60</v>
      </c>
      <c r="BW2792">
        <v>140</v>
      </c>
      <c r="BX2792" s="1" t="s">
        <v>31</v>
      </c>
      <c r="BY2792">
        <v>5770.3</v>
      </c>
      <c r="BZ2792">
        <v>807842</v>
      </c>
      <c r="CA2792">
        <v>0.3</v>
      </c>
      <c r="CB2792">
        <v>4039.21</v>
      </c>
      <c r="CC2792">
        <v>565489.4</v>
      </c>
      <c r="CD2792">
        <v>0.1</v>
      </c>
      <c r="CE2792">
        <v>56548.94</v>
      </c>
      <c r="CF2792">
        <v>0.1</v>
      </c>
      <c r="CG2792">
        <v>5654.8940000000002</v>
      </c>
      <c r="CH2792">
        <v>50894.046000000002</v>
      </c>
      <c r="CI2792">
        <v>508940.46</v>
      </c>
      <c r="CJ2792">
        <v>559834.50600000005</v>
      </c>
      <c r="CK2792">
        <v>3998.8179000000005</v>
      </c>
    </row>
    <row r="2793" spans="62:89" x14ac:dyDescent="0.25">
      <c r="BJ2793" s="1" t="s">
        <v>5707</v>
      </c>
      <c r="BK2793" s="1" t="s">
        <v>5708</v>
      </c>
      <c r="BL2793" s="1" t="str">
        <f>VLOOKUP(BK2793,INVENTARIOHABITTA[#All],8,FALSE)</f>
        <v>PREMIUM A</v>
      </c>
      <c r="BO2793" s="1" t="s">
        <v>6359</v>
      </c>
      <c r="BP2793" s="1" t="s">
        <v>10263</v>
      </c>
      <c r="BQ2793" s="1" t="s">
        <v>7638</v>
      </c>
      <c r="BR2793" s="1" t="s">
        <v>9989</v>
      </c>
      <c r="BS2793" s="1" t="s">
        <v>34</v>
      </c>
      <c r="BT2793">
        <v>149</v>
      </c>
      <c r="BU2793" s="1" t="s">
        <v>7</v>
      </c>
      <c r="BV2793" s="1" t="s">
        <v>60</v>
      </c>
      <c r="BW2793">
        <v>140</v>
      </c>
      <c r="BX2793" s="1" t="s">
        <v>31</v>
      </c>
      <c r="BY2793">
        <v>5770.3</v>
      </c>
      <c r="BZ2793">
        <v>807842</v>
      </c>
      <c r="CA2793">
        <v>0.3</v>
      </c>
      <c r="CB2793">
        <v>4039.21</v>
      </c>
      <c r="CC2793">
        <v>565489.4</v>
      </c>
      <c r="CD2793">
        <v>0.1</v>
      </c>
      <c r="CE2793">
        <v>56548.94</v>
      </c>
      <c r="CF2793">
        <v>0.1</v>
      </c>
      <c r="CG2793">
        <v>5654.8940000000002</v>
      </c>
      <c r="CH2793">
        <v>50894.046000000002</v>
      </c>
      <c r="CI2793">
        <v>508940.46</v>
      </c>
      <c r="CJ2793">
        <v>559834.50600000005</v>
      </c>
      <c r="CK2793">
        <v>3998.8179000000005</v>
      </c>
    </row>
    <row r="2794" spans="62:89" x14ac:dyDescent="0.25">
      <c r="BJ2794" s="1" t="s">
        <v>5709</v>
      </c>
      <c r="BK2794" s="1" t="s">
        <v>5710</v>
      </c>
      <c r="BL2794" s="1" t="str">
        <f>VLOOKUP(BK2794,INVENTARIOHABITTA[#All],8,FALSE)</f>
        <v>PREMIUM AA</v>
      </c>
      <c r="BO2794" s="1" t="s">
        <v>6361</v>
      </c>
      <c r="BP2794" s="1" t="s">
        <v>10264</v>
      </c>
      <c r="BQ2794" s="1" t="s">
        <v>7638</v>
      </c>
      <c r="BR2794" s="1" t="s">
        <v>9989</v>
      </c>
      <c r="BS2794" s="1" t="s">
        <v>34</v>
      </c>
      <c r="BT2794">
        <v>150</v>
      </c>
      <c r="BU2794" s="1" t="s">
        <v>7</v>
      </c>
      <c r="BV2794" s="1" t="s">
        <v>60</v>
      </c>
      <c r="BW2794">
        <v>140</v>
      </c>
      <c r="BX2794" s="1" t="s">
        <v>31</v>
      </c>
      <c r="BY2794">
        <v>5770.3</v>
      </c>
      <c r="BZ2794">
        <v>807842</v>
      </c>
      <c r="CA2794">
        <v>0.25</v>
      </c>
      <c r="CB2794">
        <v>4327.7250000000004</v>
      </c>
      <c r="CC2794">
        <v>605881.5</v>
      </c>
      <c r="CD2794">
        <v>0.1</v>
      </c>
      <c r="CE2794">
        <v>60588.15</v>
      </c>
      <c r="CF2794">
        <v>0</v>
      </c>
      <c r="CG2794">
        <v>0</v>
      </c>
      <c r="CH2794">
        <v>60588.15</v>
      </c>
      <c r="CI2794">
        <v>545293.35</v>
      </c>
      <c r="CJ2794">
        <v>605881.5</v>
      </c>
      <c r="CK2794">
        <v>4327.7250000000004</v>
      </c>
    </row>
    <row r="2795" spans="62:89" x14ac:dyDescent="0.25">
      <c r="BJ2795" s="1" t="s">
        <v>5711</v>
      </c>
      <c r="BK2795" s="1" t="s">
        <v>5712</v>
      </c>
      <c r="BL2795" s="1" t="str">
        <f>VLOOKUP(BK2795,INVENTARIOHABITTA[#All],8,FALSE)</f>
        <v>PREMIUM AA</v>
      </c>
      <c r="BO2795" s="1" t="s">
        <v>6363</v>
      </c>
      <c r="BP2795" s="1" t="s">
        <v>10265</v>
      </c>
      <c r="BQ2795" s="1" t="s">
        <v>7638</v>
      </c>
      <c r="BR2795" s="1" t="s">
        <v>9989</v>
      </c>
      <c r="BS2795" s="1" t="s">
        <v>34</v>
      </c>
      <c r="BT2795">
        <v>151</v>
      </c>
      <c r="BU2795" s="1" t="s">
        <v>7</v>
      </c>
      <c r="BV2795" s="1" t="s">
        <v>60</v>
      </c>
      <c r="BW2795">
        <v>140</v>
      </c>
      <c r="BX2795" s="1" t="s">
        <v>31</v>
      </c>
      <c r="BY2795">
        <v>5770.3</v>
      </c>
      <c r="BZ2795">
        <v>807842</v>
      </c>
      <c r="CA2795">
        <v>0.3</v>
      </c>
      <c r="CB2795">
        <v>4039.21</v>
      </c>
      <c r="CC2795">
        <v>565489.4</v>
      </c>
      <c r="CD2795">
        <v>0.1</v>
      </c>
      <c r="CE2795">
        <v>56548.94</v>
      </c>
      <c r="CF2795">
        <v>0.1</v>
      </c>
      <c r="CG2795">
        <v>5654.8940000000002</v>
      </c>
      <c r="CH2795">
        <v>50894.046000000002</v>
      </c>
      <c r="CI2795">
        <v>508940.46</v>
      </c>
      <c r="CJ2795">
        <v>559834.50600000005</v>
      </c>
      <c r="CK2795">
        <v>3998.8179000000005</v>
      </c>
    </row>
    <row r="2796" spans="62:89" x14ac:dyDescent="0.25">
      <c r="BJ2796" s="1" t="s">
        <v>5713</v>
      </c>
      <c r="BK2796" s="1" t="s">
        <v>5714</v>
      </c>
      <c r="BL2796" s="1" t="str">
        <f>VLOOKUP(BK2796,INVENTARIOHABITTA[#All],8,FALSE)</f>
        <v>PREMIUM AA</v>
      </c>
      <c r="BP2796" s="1" t="s">
        <v>10265</v>
      </c>
      <c r="BQ2796" s="1" t="s">
        <v>7638</v>
      </c>
      <c r="BR2796" s="1" t="s">
        <v>9989</v>
      </c>
      <c r="BS2796" s="1" t="s">
        <v>34</v>
      </c>
      <c r="BT2796">
        <v>151</v>
      </c>
      <c r="BU2796" s="1" t="s">
        <v>7</v>
      </c>
      <c r="BV2796" s="1" t="s">
        <v>60</v>
      </c>
      <c r="BW2796">
        <v>140</v>
      </c>
      <c r="BX2796" s="1" t="s">
        <v>31</v>
      </c>
      <c r="BY2796">
        <v>5770.3</v>
      </c>
      <c r="BZ2796">
        <v>807842</v>
      </c>
      <c r="CA2796">
        <v>0.25</v>
      </c>
      <c r="CB2796">
        <v>4327.7250000000004</v>
      </c>
      <c r="CC2796">
        <v>605881.5</v>
      </c>
      <c r="CD2796">
        <v>0.1</v>
      </c>
      <c r="CE2796">
        <v>60588.15</v>
      </c>
      <c r="CF2796">
        <v>0.1</v>
      </c>
      <c r="CG2796">
        <v>6058.8150000000005</v>
      </c>
      <c r="CH2796">
        <v>54529.334999999999</v>
      </c>
      <c r="CI2796">
        <v>545293.35</v>
      </c>
      <c r="CJ2796">
        <v>599822.68499999994</v>
      </c>
      <c r="CK2796">
        <v>4284.4477499999994</v>
      </c>
    </row>
    <row r="2797" spans="62:89" x14ac:dyDescent="0.25">
      <c r="BJ2797" s="1" t="s">
        <v>5715</v>
      </c>
      <c r="BK2797" s="1" t="s">
        <v>5716</v>
      </c>
      <c r="BL2797" s="1" t="str">
        <f>VLOOKUP(BK2797,INVENTARIOHABITTA[#All],8,FALSE)</f>
        <v>PREMIUM AA</v>
      </c>
      <c r="BO2797" s="1" t="s">
        <v>6365</v>
      </c>
      <c r="BP2797" s="1" t="s">
        <v>10266</v>
      </c>
      <c r="BQ2797" s="1" t="s">
        <v>7638</v>
      </c>
      <c r="BR2797" s="1" t="s">
        <v>9989</v>
      </c>
      <c r="BS2797" s="1" t="s">
        <v>34</v>
      </c>
      <c r="BT2797">
        <v>152</v>
      </c>
      <c r="BU2797" s="1" t="s">
        <v>7</v>
      </c>
      <c r="BV2797" s="1" t="s">
        <v>60</v>
      </c>
      <c r="BW2797">
        <v>140</v>
      </c>
      <c r="BX2797" s="1" t="s">
        <v>31</v>
      </c>
      <c r="BY2797">
        <v>5770.3</v>
      </c>
      <c r="BZ2797">
        <v>807842</v>
      </c>
      <c r="CA2797">
        <v>0.25</v>
      </c>
      <c r="CB2797">
        <v>4327.7250000000004</v>
      </c>
      <c r="CC2797">
        <v>605881.5</v>
      </c>
      <c r="CD2797">
        <v>0.1</v>
      </c>
      <c r="CE2797">
        <v>60588.15</v>
      </c>
      <c r="CF2797">
        <v>0.1</v>
      </c>
      <c r="CG2797">
        <v>6058.8150000000005</v>
      </c>
      <c r="CH2797">
        <v>54529.334999999999</v>
      </c>
      <c r="CI2797">
        <v>545293.35</v>
      </c>
      <c r="CJ2797">
        <v>599822.68499999994</v>
      </c>
      <c r="CK2797">
        <v>4284.4477499999994</v>
      </c>
    </row>
    <row r="2798" spans="62:89" x14ac:dyDescent="0.25">
      <c r="BJ2798" s="1" t="s">
        <v>5717</v>
      </c>
      <c r="BK2798" s="1" t="s">
        <v>5718</v>
      </c>
      <c r="BL2798" s="1" t="str">
        <f>VLOOKUP(BK2798,INVENTARIOHABITTA[#All],8,FALSE)</f>
        <v>PREMIUM AA</v>
      </c>
      <c r="BO2798" s="1" t="s">
        <v>6367</v>
      </c>
      <c r="BP2798" s="1" t="s">
        <v>10267</v>
      </c>
      <c r="BQ2798" s="1" t="s">
        <v>7638</v>
      </c>
      <c r="BR2798" s="1" t="s">
        <v>9989</v>
      </c>
      <c r="BS2798" s="1" t="s">
        <v>34</v>
      </c>
      <c r="BT2798">
        <v>153</v>
      </c>
      <c r="BU2798" s="1" t="s">
        <v>7</v>
      </c>
      <c r="BV2798" s="1" t="s">
        <v>146</v>
      </c>
      <c r="BW2798">
        <v>150.30000000000001</v>
      </c>
      <c r="BX2798" s="1" t="s">
        <v>31</v>
      </c>
      <c r="BY2798">
        <v>6200</v>
      </c>
      <c r="BZ2798">
        <v>931860.00000000012</v>
      </c>
      <c r="CA2798">
        <v>0.25</v>
      </c>
      <c r="CB2798">
        <v>4650</v>
      </c>
      <c r="CC2798">
        <v>698895</v>
      </c>
      <c r="CD2798">
        <v>0.1</v>
      </c>
      <c r="CE2798">
        <v>69889.5</v>
      </c>
      <c r="CF2798">
        <v>0.1</v>
      </c>
      <c r="CG2798">
        <v>6988.9500000000007</v>
      </c>
      <c r="CH2798">
        <v>62900.55</v>
      </c>
      <c r="CI2798">
        <v>629005.5</v>
      </c>
      <c r="CJ2798">
        <v>691906.05</v>
      </c>
      <c r="CK2798">
        <v>4603.5</v>
      </c>
    </row>
    <row r="2799" spans="62:89" x14ac:dyDescent="0.25">
      <c r="BJ2799" s="1" t="s">
        <v>5719</v>
      </c>
      <c r="BK2799" s="1" t="s">
        <v>5720</v>
      </c>
      <c r="BL2799" s="1" t="str">
        <f>VLOOKUP(BK2799,INVENTARIOHABITTA[#All],8,FALSE)</f>
        <v>PREMIUM AA</v>
      </c>
      <c r="BO2799" s="1" t="s">
        <v>6369</v>
      </c>
      <c r="BP2799" s="1" t="s">
        <v>10268</v>
      </c>
      <c r="BQ2799" s="1" t="s">
        <v>7638</v>
      </c>
      <c r="BR2799" s="1" t="s">
        <v>7659</v>
      </c>
      <c r="BS2799" s="1" t="s">
        <v>32</v>
      </c>
      <c r="BT2799">
        <v>1</v>
      </c>
      <c r="BU2799" s="1" t="s">
        <v>7</v>
      </c>
      <c r="BV2799" s="1" t="s">
        <v>260</v>
      </c>
      <c r="BW2799">
        <v>202.69</v>
      </c>
      <c r="BX2799" s="1" t="s">
        <v>10269</v>
      </c>
      <c r="BY2799">
        <v>5770.3</v>
      </c>
      <c r="BZ2799">
        <v>1169582.1070000001</v>
      </c>
      <c r="CA2799">
        <v>0.3</v>
      </c>
      <c r="CB2799">
        <v>4039.21</v>
      </c>
      <c r="CC2799">
        <v>818707.47490000003</v>
      </c>
      <c r="CD2799">
        <v>0.1</v>
      </c>
      <c r="CE2799">
        <v>81870.747490000009</v>
      </c>
      <c r="CF2799">
        <v>0.1</v>
      </c>
      <c r="CG2799">
        <v>8187.0747490000012</v>
      </c>
      <c r="CH2799">
        <v>73683.672741000002</v>
      </c>
      <c r="CI2799">
        <v>736836.72741000005</v>
      </c>
      <c r="CJ2799">
        <v>810520.40015100001</v>
      </c>
      <c r="CK2799">
        <v>3998.8179</v>
      </c>
    </row>
    <row r="2800" spans="62:89" x14ac:dyDescent="0.25">
      <c r="BJ2800" s="1" t="s">
        <v>5721</v>
      </c>
      <c r="BK2800" s="1" t="s">
        <v>5722</v>
      </c>
      <c r="BL2800" s="1" t="str">
        <f>VLOOKUP(BK2800,INVENTARIOHABITTA[#All],8,FALSE)</f>
        <v xml:space="preserve">ESTANDAR A </v>
      </c>
      <c r="BO2800" s="1" t="s">
        <v>6371</v>
      </c>
      <c r="BP2800" s="1" t="s">
        <v>10270</v>
      </c>
      <c r="BQ2800" s="1" t="s">
        <v>7638</v>
      </c>
      <c r="BR2800" s="1" t="s">
        <v>7659</v>
      </c>
      <c r="BS2800" s="1" t="s">
        <v>32</v>
      </c>
      <c r="BT2800">
        <v>2</v>
      </c>
      <c r="BU2800" s="1" t="s">
        <v>7</v>
      </c>
      <c r="BV2800" s="1" t="s">
        <v>260</v>
      </c>
      <c r="BW2800">
        <v>202.69</v>
      </c>
      <c r="BX2800" s="1" t="s">
        <v>10269</v>
      </c>
      <c r="BY2800">
        <v>6060</v>
      </c>
      <c r="BZ2800">
        <v>1228301.3999999999</v>
      </c>
      <c r="CA2800">
        <v>0.25</v>
      </c>
      <c r="CB2800">
        <v>4545</v>
      </c>
      <c r="CC2800">
        <v>921226.05</v>
      </c>
      <c r="CD2800">
        <v>0.1</v>
      </c>
      <c r="CE2800">
        <v>92122.60500000001</v>
      </c>
      <c r="CF2800">
        <v>0.1</v>
      </c>
      <c r="CG2800">
        <v>9212.2605000000021</v>
      </c>
      <c r="CH2800">
        <v>82910.344500000007</v>
      </c>
      <c r="CI2800">
        <v>829103.44500000007</v>
      </c>
      <c r="CJ2800">
        <v>912013.78950000007</v>
      </c>
      <c r="CK2800">
        <v>4499.55</v>
      </c>
    </row>
    <row r="2801" spans="62:89" x14ac:dyDescent="0.25">
      <c r="BJ2801" s="1" t="s">
        <v>5723</v>
      </c>
      <c r="BK2801" s="1" t="s">
        <v>5724</v>
      </c>
      <c r="BL2801" s="1" t="str">
        <f>VLOOKUP(BK2801,INVENTARIOHABITTA[#All],8,FALSE)</f>
        <v xml:space="preserve">ESTANDAR A </v>
      </c>
      <c r="BO2801" s="1" t="s">
        <v>6373</v>
      </c>
      <c r="BP2801" s="1" t="s">
        <v>10271</v>
      </c>
      <c r="BQ2801" s="1" t="s">
        <v>7638</v>
      </c>
      <c r="BR2801" s="1" t="s">
        <v>7659</v>
      </c>
      <c r="BS2801" s="1" t="s">
        <v>32</v>
      </c>
      <c r="BT2801">
        <v>3</v>
      </c>
      <c r="BU2801" s="1" t="s">
        <v>7</v>
      </c>
      <c r="BV2801" s="1" t="s">
        <v>171</v>
      </c>
      <c r="BW2801">
        <v>219.98</v>
      </c>
      <c r="BX2801" s="1" t="s">
        <v>10269</v>
      </c>
      <c r="BY2801">
        <v>6200</v>
      </c>
      <c r="BZ2801">
        <v>1363876</v>
      </c>
      <c r="CA2801">
        <v>0.2</v>
      </c>
      <c r="CB2801">
        <v>4960</v>
      </c>
      <c r="CC2801">
        <v>1091100.8</v>
      </c>
      <c r="CD2801">
        <v>0.1</v>
      </c>
      <c r="CE2801">
        <v>109110.08000000002</v>
      </c>
      <c r="CF2801">
        <v>0.1</v>
      </c>
      <c r="CG2801">
        <v>10911.008000000002</v>
      </c>
      <c r="CH2801">
        <v>98199.072000000015</v>
      </c>
      <c r="CI2801">
        <v>981990.72</v>
      </c>
      <c r="CJ2801">
        <v>1080189.7919999999</v>
      </c>
      <c r="CK2801">
        <v>4910.3999999999996</v>
      </c>
    </row>
    <row r="2802" spans="62:89" x14ac:dyDescent="0.25">
      <c r="BJ2802" s="1" t="s">
        <v>5725</v>
      </c>
      <c r="BK2802" s="1" t="s">
        <v>5726</v>
      </c>
      <c r="BL2802" s="1" t="str">
        <f>VLOOKUP(BK2802,INVENTARIOHABITTA[#All],8,FALSE)</f>
        <v xml:space="preserve">ESTANDAR A </v>
      </c>
      <c r="BO2802" s="1" t="s">
        <v>6375</v>
      </c>
      <c r="BP2802" s="1" t="s">
        <v>10272</v>
      </c>
      <c r="BQ2802" s="1" t="s">
        <v>7638</v>
      </c>
      <c r="BR2802" s="1" t="s">
        <v>7659</v>
      </c>
      <c r="BS2802" s="1" t="s">
        <v>32</v>
      </c>
      <c r="BT2802">
        <v>4</v>
      </c>
      <c r="BU2802" s="1" t="s">
        <v>7</v>
      </c>
      <c r="BV2802" s="1" t="s">
        <v>171</v>
      </c>
      <c r="BW2802">
        <v>233.57</v>
      </c>
      <c r="BX2802" s="1" t="s">
        <v>10269</v>
      </c>
      <c r="BY2802">
        <v>6510</v>
      </c>
      <c r="BZ2802">
        <v>1520540.7</v>
      </c>
      <c r="CA2802">
        <v>0.28999999999999998</v>
      </c>
      <c r="CB2802">
        <v>4622.1000000000004</v>
      </c>
      <c r="CC2802">
        <v>1079583.8970000001</v>
      </c>
      <c r="CD2802">
        <v>0.1</v>
      </c>
      <c r="CE2802">
        <v>107958.38970000001</v>
      </c>
      <c r="CF2802">
        <v>0.1</v>
      </c>
      <c r="CG2802">
        <v>10795.838970000003</v>
      </c>
      <c r="CH2802">
        <v>97162.550730000017</v>
      </c>
      <c r="CI2802">
        <v>971625.50730000006</v>
      </c>
      <c r="CJ2802">
        <v>1068788.05803</v>
      </c>
      <c r="CK2802">
        <v>4575.8789999999999</v>
      </c>
    </row>
    <row r="2803" spans="62:89" x14ac:dyDescent="0.25">
      <c r="BJ2803" s="1" t="s">
        <v>5727</v>
      </c>
      <c r="BK2803" s="1" t="s">
        <v>5728</v>
      </c>
      <c r="BL2803" s="1" t="str">
        <f>VLOOKUP(BK2803,INVENTARIOHABITTA[#All],8,FALSE)</f>
        <v>PREMIUM AA</v>
      </c>
      <c r="BP2803" s="1" t="s">
        <v>10272</v>
      </c>
      <c r="BQ2803" s="1" t="s">
        <v>7638</v>
      </c>
      <c r="BR2803" s="1" t="s">
        <v>7659</v>
      </c>
      <c r="BS2803" s="1" t="s">
        <v>32</v>
      </c>
      <c r="BT2803">
        <v>4</v>
      </c>
      <c r="BU2803" s="1" t="s">
        <v>7</v>
      </c>
      <c r="BV2803" s="1" t="s">
        <v>171</v>
      </c>
      <c r="BW2803">
        <v>233.57</v>
      </c>
      <c r="BX2803" s="1" t="s">
        <v>10269</v>
      </c>
      <c r="BY2803">
        <v>6200</v>
      </c>
      <c r="BZ2803">
        <v>1448134</v>
      </c>
      <c r="CA2803">
        <v>0.28999999999999998</v>
      </c>
      <c r="CB2803">
        <v>4402</v>
      </c>
      <c r="CC2803">
        <v>1028175.14</v>
      </c>
      <c r="CD2803">
        <v>0.1</v>
      </c>
      <c r="CE2803">
        <v>102817.51400000001</v>
      </c>
      <c r="CF2803">
        <v>0.1</v>
      </c>
      <c r="CG2803">
        <v>10281.751400000001</v>
      </c>
      <c r="CH2803">
        <v>92535.762600000016</v>
      </c>
      <c r="CI2803">
        <v>925357.62600000005</v>
      </c>
      <c r="CJ2803">
        <v>1017893.3886000001</v>
      </c>
      <c r="CK2803">
        <v>4357.9800000000005</v>
      </c>
    </row>
    <row r="2804" spans="62:89" x14ac:dyDescent="0.25">
      <c r="BJ2804" s="1" t="s">
        <v>5729</v>
      </c>
      <c r="BK2804" s="1" t="s">
        <v>5730</v>
      </c>
      <c r="BL2804" s="1" t="str">
        <f>VLOOKUP(BK2804,INVENTARIOHABITTA[#All],8,FALSE)</f>
        <v>PREMIUM AA</v>
      </c>
      <c r="BO2804" s="1" t="s">
        <v>6377</v>
      </c>
      <c r="BP2804" s="1" t="s">
        <v>10273</v>
      </c>
      <c r="BQ2804" s="1" t="s">
        <v>7638</v>
      </c>
      <c r="BR2804" s="1" t="s">
        <v>7659</v>
      </c>
      <c r="BS2804" s="1" t="s">
        <v>32</v>
      </c>
      <c r="BT2804">
        <v>5</v>
      </c>
      <c r="BU2804" s="1" t="s">
        <v>7</v>
      </c>
      <c r="BV2804" s="1" t="s">
        <v>260</v>
      </c>
      <c r="BW2804">
        <v>220</v>
      </c>
      <c r="BX2804" s="1" t="s">
        <v>10269</v>
      </c>
      <c r="BY2804">
        <v>6060</v>
      </c>
      <c r="BZ2804">
        <v>1333200</v>
      </c>
      <c r="CA2804">
        <v>0.25</v>
      </c>
      <c r="CB2804">
        <v>4545</v>
      </c>
      <c r="CC2804">
        <v>999900</v>
      </c>
      <c r="CD2804">
        <v>0.1</v>
      </c>
      <c r="CE2804">
        <v>99990</v>
      </c>
      <c r="CF2804">
        <v>0.1</v>
      </c>
      <c r="CG2804">
        <v>9999</v>
      </c>
      <c r="CH2804">
        <v>89991</v>
      </c>
      <c r="CI2804">
        <v>899910</v>
      </c>
      <c r="CJ2804">
        <v>989901</v>
      </c>
      <c r="CK2804">
        <v>4499.55</v>
      </c>
    </row>
    <row r="2805" spans="62:89" x14ac:dyDescent="0.25">
      <c r="BJ2805" s="1" t="s">
        <v>5731</v>
      </c>
      <c r="BK2805" s="1" t="s">
        <v>5732</v>
      </c>
      <c r="BL2805" s="1" t="str">
        <f>VLOOKUP(BK2805,INVENTARIOHABITTA[#All],8,FALSE)</f>
        <v>ESTANDAR AA</v>
      </c>
      <c r="BO2805" s="1" t="s">
        <v>6379</v>
      </c>
      <c r="BP2805" s="1" t="s">
        <v>10274</v>
      </c>
      <c r="BQ2805" s="1" t="s">
        <v>7638</v>
      </c>
      <c r="BR2805" s="1" t="s">
        <v>7659</v>
      </c>
      <c r="BS2805" s="1" t="s">
        <v>32</v>
      </c>
      <c r="BT2805">
        <v>6</v>
      </c>
      <c r="BU2805" s="1" t="s">
        <v>7</v>
      </c>
      <c r="BV2805" s="1" t="s">
        <v>260</v>
      </c>
      <c r="BW2805">
        <v>220</v>
      </c>
      <c r="BX2805" s="1" t="s">
        <v>10269</v>
      </c>
      <c r="BY2805">
        <v>6060</v>
      </c>
      <c r="BZ2805">
        <v>1333200</v>
      </c>
      <c r="CA2805">
        <v>0.25</v>
      </c>
      <c r="CB2805">
        <v>4545</v>
      </c>
      <c r="CC2805">
        <v>999900</v>
      </c>
      <c r="CD2805">
        <v>0.1</v>
      </c>
      <c r="CE2805">
        <v>99990</v>
      </c>
      <c r="CF2805">
        <v>0.1</v>
      </c>
      <c r="CG2805">
        <v>9999</v>
      </c>
      <c r="CH2805">
        <v>89991</v>
      </c>
      <c r="CI2805">
        <v>899910</v>
      </c>
      <c r="CJ2805">
        <v>989901</v>
      </c>
      <c r="CK2805">
        <v>4499.55</v>
      </c>
    </row>
    <row r="2806" spans="62:89" x14ac:dyDescent="0.25">
      <c r="BJ2806" s="1" t="s">
        <v>5733</v>
      </c>
      <c r="BK2806" s="1" t="s">
        <v>5734</v>
      </c>
      <c r="BL2806" s="1" t="str">
        <f>VLOOKUP(BK2806,INVENTARIOHABITTA[#All],8,FALSE)</f>
        <v>ESTANDAR AA</v>
      </c>
      <c r="BO2806" s="1" t="s">
        <v>6381</v>
      </c>
      <c r="BP2806" s="1" t="s">
        <v>10275</v>
      </c>
      <c r="BQ2806" s="1" t="s">
        <v>7638</v>
      </c>
      <c r="BR2806" s="1" t="s">
        <v>7659</v>
      </c>
      <c r="BS2806" s="1" t="s">
        <v>32</v>
      </c>
      <c r="BT2806">
        <v>7</v>
      </c>
      <c r="BU2806" s="1" t="s">
        <v>7</v>
      </c>
      <c r="BV2806" s="1" t="s">
        <v>260</v>
      </c>
      <c r="BW2806">
        <v>220</v>
      </c>
      <c r="BX2806" s="1" t="s">
        <v>10269</v>
      </c>
      <c r="BY2806">
        <v>5770.3</v>
      </c>
      <c r="BZ2806">
        <v>1269466</v>
      </c>
      <c r="CA2806">
        <v>0.23</v>
      </c>
      <c r="CB2806">
        <v>4443.1310000000003</v>
      </c>
      <c r="CC2806">
        <v>977488.82000000007</v>
      </c>
      <c r="CD2806">
        <v>0.1</v>
      </c>
      <c r="CE2806">
        <v>97748.882000000012</v>
      </c>
      <c r="CF2806">
        <v>0.1</v>
      </c>
      <c r="CG2806">
        <v>9774.8882000000012</v>
      </c>
      <c r="CH2806">
        <v>87973.993800000011</v>
      </c>
      <c r="CI2806">
        <v>879739.93800000008</v>
      </c>
      <c r="CJ2806">
        <v>967713.93180000014</v>
      </c>
      <c r="CK2806">
        <v>4398.6996900000004</v>
      </c>
    </row>
    <row r="2807" spans="62:89" x14ac:dyDescent="0.25">
      <c r="BJ2807" s="1" t="s">
        <v>5735</v>
      </c>
      <c r="BK2807" s="1" t="s">
        <v>5736</v>
      </c>
      <c r="BL2807" s="1" t="str">
        <f>VLOOKUP(BK2807,INVENTARIOHABITTA[#All],8,FALSE)</f>
        <v>ESTANDAR AA</v>
      </c>
      <c r="BO2807" s="1" t="s">
        <v>6383</v>
      </c>
      <c r="BP2807" s="1" t="s">
        <v>10276</v>
      </c>
      <c r="BQ2807" s="1" t="s">
        <v>7638</v>
      </c>
      <c r="BR2807" s="1" t="s">
        <v>7659</v>
      </c>
      <c r="BS2807" s="1" t="s">
        <v>32</v>
      </c>
      <c r="BT2807">
        <v>8</v>
      </c>
      <c r="BU2807" s="1" t="s">
        <v>7</v>
      </c>
      <c r="BV2807" s="1" t="s">
        <v>260</v>
      </c>
      <c r="BW2807">
        <v>220</v>
      </c>
      <c r="BX2807" s="1" t="s">
        <v>10269</v>
      </c>
      <c r="BY2807">
        <v>5770.3</v>
      </c>
      <c r="BZ2807">
        <v>1269466</v>
      </c>
      <c r="CA2807">
        <v>0.27</v>
      </c>
      <c r="CB2807">
        <v>4212.3189999999995</v>
      </c>
      <c r="CC2807">
        <v>926710.17999999993</v>
      </c>
      <c r="CD2807">
        <v>0.1</v>
      </c>
      <c r="CE2807">
        <v>92671.017999999996</v>
      </c>
      <c r="CF2807">
        <v>0.1</v>
      </c>
      <c r="CG2807">
        <v>9267.1018000000004</v>
      </c>
      <c r="CH2807">
        <v>83403.916199999992</v>
      </c>
      <c r="CI2807">
        <v>834039.16199999989</v>
      </c>
      <c r="CJ2807">
        <v>917443.07819999987</v>
      </c>
      <c r="CK2807">
        <v>4170.1958099999993</v>
      </c>
    </row>
    <row r="2808" spans="62:89" x14ac:dyDescent="0.25">
      <c r="BJ2808" s="1" t="s">
        <v>5737</v>
      </c>
      <c r="BK2808" s="1" t="s">
        <v>5738</v>
      </c>
      <c r="BL2808" s="1" t="str">
        <f>VLOOKUP(BK2808,INVENTARIOHABITTA[#All],8,FALSE)</f>
        <v>ESTANDAR AA</v>
      </c>
      <c r="BO2808" s="1" t="s">
        <v>6385</v>
      </c>
      <c r="BP2808" s="1" t="s">
        <v>10277</v>
      </c>
      <c r="BQ2808" s="1" t="s">
        <v>7638</v>
      </c>
      <c r="BR2808" s="1" t="s">
        <v>7659</v>
      </c>
      <c r="BS2808" s="1" t="s">
        <v>32</v>
      </c>
      <c r="BT2808">
        <v>9</v>
      </c>
      <c r="BU2808" s="1" t="s">
        <v>7</v>
      </c>
      <c r="BV2808" s="1" t="s">
        <v>260</v>
      </c>
      <c r="BW2808">
        <v>220</v>
      </c>
      <c r="BX2808" s="1" t="s">
        <v>10269</v>
      </c>
      <c r="BY2808">
        <v>6060</v>
      </c>
      <c r="BZ2808">
        <v>1333200</v>
      </c>
      <c r="CA2808">
        <v>0.26</v>
      </c>
      <c r="CB2808">
        <v>4484.3999999999996</v>
      </c>
      <c r="CC2808">
        <v>986567.99999999988</v>
      </c>
      <c r="CD2808">
        <v>0.1</v>
      </c>
      <c r="CE2808">
        <v>98656.799999999988</v>
      </c>
      <c r="CF2808">
        <v>0.1</v>
      </c>
      <c r="CG2808">
        <v>9865.68</v>
      </c>
      <c r="CH2808">
        <v>88791.12</v>
      </c>
      <c r="CI2808">
        <v>887911.2</v>
      </c>
      <c r="CJ2808">
        <v>976702.32</v>
      </c>
      <c r="CK2808">
        <v>4439.5559999999996</v>
      </c>
    </row>
    <row r="2809" spans="62:89" x14ac:dyDescent="0.25">
      <c r="BJ2809" s="1" t="s">
        <v>5739</v>
      </c>
      <c r="BK2809" s="1" t="s">
        <v>5740</v>
      </c>
      <c r="BL2809" s="1" t="str">
        <f>VLOOKUP(BK2809,INVENTARIOHABITTA[#All],8,FALSE)</f>
        <v>ESTANDAR AA</v>
      </c>
      <c r="BP2809" s="1" t="s">
        <v>10277</v>
      </c>
      <c r="BQ2809" s="1" t="s">
        <v>7638</v>
      </c>
      <c r="BR2809" s="1" t="s">
        <v>7659</v>
      </c>
      <c r="BS2809" s="1" t="s">
        <v>32</v>
      </c>
      <c r="BT2809">
        <v>9</v>
      </c>
      <c r="BU2809" s="1" t="s">
        <v>7</v>
      </c>
      <c r="BV2809" s="1" t="s">
        <v>260</v>
      </c>
      <c r="BW2809">
        <v>220</v>
      </c>
      <c r="BX2809" s="1" t="s">
        <v>10269</v>
      </c>
      <c r="BY2809">
        <v>5770.3</v>
      </c>
      <c r="BZ2809">
        <v>1269466</v>
      </c>
      <c r="CA2809">
        <v>0.26</v>
      </c>
      <c r="CB2809">
        <v>4270.0219999999999</v>
      </c>
      <c r="CC2809">
        <v>939404.84</v>
      </c>
      <c r="CD2809">
        <v>0.1</v>
      </c>
      <c r="CE2809">
        <v>93940.483999999997</v>
      </c>
      <c r="CF2809">
        <v>0.1</v>
      </c>
      <c r="CG2809">
        <v>9394.0483999999997</v>
      </c>
      <c r="CH2809">
        <v>84546.435599999997</v>
      </c>
      <c r="CI2809">
        <v>845464.35599999991</v>
      </c>
      <c r="CJ2809">
        <v>930010.79159999988</v>
      </c>
      <c r="CK2809">
        <v>4227.3217799999993</v>
      </c>
    </row>
    <row r="2810" spans="62:89" x14ac:dyDescent="0.25">
      <c r="BJ2810" s="1" t="s">
        <v>5741</v>
      </c>
      <c r="BK2810" s="1" t="s">
        <v>5742</v>
      </c>
      <c r="BL2810" s="1" t="str">
        <f>VLOOKUP(BK2810,INVENTARIOHABITTA[#All],8,FALSE)</f>
        <v>ESTANDAR AA</v>
      </c>
      <c r="BO2810" s="1" t="s">
        <v>6387</v>
      </c>
      <c r="BP2810" s="1" t="s">
        <v>10278</v>
      </c>
      <c r="BQ2810" s="1" t="s">
        <v>7638</v>
      </c>
      <c r="BR2810" s="1" t="s">
        <v>7659</v>
      </c>
      <c r="BS2810" s="1" t="s">
        <v>32</v>
      </c>
      <c r="BT2810">
        <v>10</v>
      </c>
      <c r="BU2810" s="1" t="s">
        <v>7</v>
      </c>
      <c r="BV2810" s="1" t="s">
        <v>260</v>
      </c>
      <c r="BW2810">
        <v>200</v>
      </c>
      <c r="BX2810" s="1" t="s">
        <v>10269</v>
      </c>
      <c r="BY2810">
        <v>6060</v>
      </c>
      <c r="BZ2810">
        <v>1212000</v>
      </c>
      <c r="CA2810">
        <v>0.25</v>
      </c>
      <c r="CB2810">
        <v>4545</v>
      </c>
      <c r="CC2810">
        <v>909000</v>
      </c>
      <c r="CD2810">
        <v>0.1</v>
      </c>
      <c r="CE2810">
        <v>90900</v>
      </c>
      <c r="CF2810">
        <v>0.1</v>
      </c>
      <c r="CG2810">
        <v>9090</v>
      </c>
      <c r="CH2810">
        <v>81810</v>
      </c>
      <c r="CI2810">
        <v>818100</v>
      </c>
      <c r="CJ2810">
        <v>899910</v>
      </c>
      <c r="CK2810">
        <v>4499.55</v>
      </c>
    </row>
    <row r="2811" spans="62:89" x14ac:dyDescent="0.25">
      <c r="BJ2811" s="1" t="s">
        <v>5743</v>
      </c>
      <c r="BK2811" s="1" t="s">
        <v>5744</v>
      </c>
      <c r="BL2811" s="1" t="str">
        <f>VLOOKUP(BK2811,INVENTARIOHABITTA[#All],8,FALSE)</f>
        <v>ESTANDAR AA</v>
      </c>
      <c r="BO2811" s="1" t="s">
        <v>6389</v>
      </c>
      <c r="BP2811" s="1" t="s">
        <v>10279</v>
      </c>
      <c r="BQ2811" s="1" t="s">
        <v>7638</v>
      </c>
      <c r="BR2811" s="1" t="s">
        <v>7659</v>
      </c>
      <c r="BS2811" s="1" t="s">
        <v>32</v>
      </c>
      <c r="BT2811">
        <v>11</v>
      </c>
      <c r="BU2811" s="1" t="s">
        <v>7</v>
      </c>
      <c r="BV2811" s="1" t="s">
        <v>260</v>
      </c>
      <c r="BW2811">
        <v>200</v>
      </c>
      <c r="BX2811" s="1" t="s">
        <v>10269</v>
      </c>
      <c r="BY2811">
        <v>6060</v>
      </c>
      <c r="BZ2811">
        <v>1212000</v>
      </c>
      <c r="CA2811">
        <v>0.25</v>
      </c>
      <c r="CB2811">
        <v>4545</v>
      </c>
      <c r="CC2811">
        <v>909000</v>
      </c>
      <c r="CD2811">
        <v>0.1</v>
      </c>
      <c r="CE2811">
        <v>90900</v>
      </c>
      <c r="CF2811">
        <v>0.1</v>
      </c>
      <c r="CG2811">
        <v>9090</v>
      </c>
      <c r="CH2811">
        <v>81810</v>
      </c>
      <c r="CI2811">
        <v>818100</v>
      </c>
      <c r="CJ2811">
        <v>899910</v>
      </c>
      <c r="CK2811">
        <v>4499.55</v>
      </c>
    </row>
    <row r="2812" spans="62:89" x14ac:dyDescent="0.25">
      <c r="BJ2812" s="1" t="s">
        <v>5745</v>
      </c>
      <c r="BK2812" s="1" t="s">
        <v>5746</v>
      </c>
      <c r="BL2812" s="1" t="str">
        <f>VLOOKUP(BK2812,INVENTARIOHABITTA[#All],8,FALSE)</f>
        <v>ESTANDAR AA</v>
      </c>
      <c r="BO2812" s="1" t="s">
        <v>6391</v>
      </c>
      <c r="BP2812" s="1" t="s">
        <v>10280</v>
      </c>
      <c r="BQ2812" s="1" t="s">
        <v>7638</v>
      </c>
      <c r="BR2812" s="1" t="s">
        <v>7659</v>
      </c>
      <c r="BS2812" s="1" t="s">
        <v>32</v>
      </c>
      <c r="BT2812">
        <v>12</v>
      </c>
      <c r="BU2812" s="1" t="s">
        <v>7</v>
      </c>
      <c r="BV2812" s="1" t="s">
        <v>260</v>
      </c>
      <c r="BW2812">
        <v>200</v>
      </c>
      <c r="BX2812" s="1" t="s">
        <v>10269</v>
      </c>
      <c r="BY2812">
        <v>5770.3</v>
      </c>
      <c r="BZ2812">
        <v>1154060</v>
      </c>
      <c r="CA2812">
        <v>0.3</v>
      </c>
      <c r="CB2812">
        <v>4039.21</v>
      </c>
      <c r="CC2812">
        <v>807842</v>
      </c>
      <c r="CD2812">
        <v>0.1</v>
      </c>
      <c r="CE2812">
        <v>80784.200000000012</v>
      </c>
      <c r="CF2812">
        <v>0.1</v>
      </c>
      <c r="CG2812">
        <v>8078.4200000000019</v>
      </c>
      <c r="CH2812">
        <v>72705.780000000013</v>
      </c>
      <c r="CI2812">
        <v>727057.8</v>
      </c>
      <c r="CJ2812">
        <v>799763.58000000007</v>
      </c>
      <c r="CK2812">
        <v>3998.8179000000005</v>
      </c>
    </row>
    <row r="2813" spans="62:89" x14ac:dyDescent="0.25">
      <c r="BJ2813" s="1" t="s">
        <v>5747</v>
      </c>
      <c r="BK2813" s="1" t="s">
        <v>5748</v>
      </c>
      <c r="BL2813" s="1" t="str">
        <f>VLOOKUP(BK2813,INVENTARIOHABITTA[#All],8,FALSE)</f>
        <v>PREMIUM AA</v>
      </c>
      <c r="BO2813" s="1" t="s">
        <v>6393</v>
      </c>
      <c r="BP2813" s="1" t="s">
        <v>10281</v>
      </c>
      <c r="BQ2813" s="1" t="s">
        <v>7638</v>
      </c>
      <c r="BR2813" s="1" t="s">
        <v>7659</v>
      </c>
      <c r="BS2813" s="1" t="s">
        <v>32</v>
      </c>
      <c r="BT2813">
        <v>13</v>
      </c>
      <c r="BU2813" s="1" t="s">
        <v>7</v>
      </c>
      <c r="BV2813" s="1" t="s">
        <v>260</v>
      </c>
      <c r="BW2813">
        <v>200</v>
      </c>
      <c r="BX2813" s="1" t="s">
        <v>10269</v>
      </c>
      <c r="BY2813">
        <v>5770.3</v>
      </c>
      <c r="BZ2813">
        <v>1154060</v>
      </c>
      <c r="CA2813">
        <v>0.23</v>
      </c>
      <c r="CB2813">
        <v>4443.1310000000003</v>
      </c>
      <c r="CC2813">
        <v>888626.20000000007</v>
      </c>
      <c r="CD2813">
        <v>0.1</v>
      </c>
      <c r="CE2813">
        <v>88862.62000000001</v>
      </c>
      <c r="CF2813">
        <v>0.1</v>
      </c>
      <c r="CG2813">
        <v>8886.2620000000006</v>
      </c>
      <c r="CH2813">
        <v>79976.358000000007</v>
      </c>
      <c r="CI2813">
        <v>799763.58000000007</v>
      </c>
      <c r="CJ2813">
        <v>879739.93800000008</v>
      </c>
      <c r="CK2813">
        <v>4398.6996900000004</v>
      </c>
    </row>
    <row r="2814" spans="62:89" x14ac:dyDescent="0.25">
      <c r="BJ2814" s="1" t="s">
        <v>5749</v>
      </c>
      <c r="BK2814" s="1" t="s">
        <v>5750</v>
      </c>
      <c r="BL2814" s="1" t="str">
        <f>VLOOKUP(BK2814,INVENTARIOHABITTA[#All],8,FALSE)</f>
        <v>ESTANDAR AA</v>
      </c>
      <c r="BO2814" s="1" t="s">
        <v>6395</v>
      </c>
      <c r="BP2814" s="1" t="s">
        <v>10282</v>
      </c>
      <c r="BQ2814" s="1" t="s">
        <v>7638</v>
      </c>
      <c r="BR2814" s="1" t="s">
        <v>7659</v>
      </c>
      <c r="BS2814" s="1" t="s">
        <v>32</v>
      </c>
      <c r="BT2814">
        <v>14</v>
      </c>
      <c r="BU2814" s="1" t="s">
        <v>7</v>
      </c>
      <c r="BV2814" s="1" t="s">
        <v>260</v>
      </c>
      <c r="BW2814">
        <v>200</v>
      </c>
      <c r="BX2814" s="1" t="s">
        <v>10269</v>
      </c>
      <c r="BY2814">
        <v>5770.3</v>
      </c>
      <c r="BZ2814">
        <v>1154060</v>
      </c>
      <c r="CA2814">
        <v>0.25</v>
      </c>
      <c r="CB2814">
        <v>4327.7250000000004</v>
      </c>
      <c r="CC2814">
        <v>865545.00000000012</v>
      </c>
      <c r="CD2814">
        <v>0.1</v>
      </c>
      <c r="CE2814">
        <v>86554.500000000015</v>
      </c>
      <c r="CF2814">
        <v>0.1</v>
      </c>
      <c r="CG2814">
        <v>8655.4500000000025</v>
      </c>
      <c r="CH2814">
        <v>77899.050000000017</v>
      </c>
      <c r="CI2814">
        <v>778990.50000000012</v>
      </c>
      <c r="CJ2814">
        <v>856889.55000000016</v>
      </c>
      <c r="CK2814">
        <v>4284.4477500000012</v>
      </c>
    </row>
    <row r="2815" spans="62:89" x14ac:dyDescent="0.25">
      <c r="BJ2815" s="1" t="s">
        <v>5751</v>
      </c>
      <c r="BK2815" s="1" t="s">
        <v>5752</v>
      </c>
      <c r="BL2815" s="1" t="str">
        <f>VLOOKUP(BK2815,INVENTARIOHABITTA[#All],8,FALSE)</f>
        <v>ESTANDAR AA</v>
      </c>
      <c r="BO2815" s="1" t="s">
        <v>6397</v>
      </c>
      <c r="BP2815" s="1" t="s">
        <v>10283</v>
      </c>
      <c r="BQ2815" s="1" t="s">
        <v>7638</v>
      </c>
      <c r="BR2815" s="1" t="s">
        <v>7659</v>
      </c>
      <c r="BS2815" s="1" t="s">
        <v>32</v>
      </c>
      <c r="BT2815">
        <v>15</v>
      </c>
      <c r="BU2815" s="1" t="s">
        <v>7</v>
      </c>
      <c r="BV2815" s="1" t="s">
        <v>260</v>
      </c>
      <c r="BW2815">
        <v>200</v>
      </c>
      <c r="BX2815" s="1" t="s">
        <v>10269</v>
      </c>
      <c r="BY2815">
        <v>5770.3</v>
      </c>
      <c r="BZ2815">
        <v>1154060</v>
      </c>
      <c r="CA2815">
        <v>0.2</v>
      </c>
      <c r="CB2815">
        <v>4616.24</v>
      </c>
      <c r="CC2815">
        <v>923248</v>
      </c>
      <c r="CD2815">
        <v>0.1</v>
      </c>
      <c r="CE2815">
        <v>92324.800000000003</v>
      </c>
      <c r="CF2815">
        <v>0.1</v>
      </c>
      <c r="CG2815">
        <v>9232.4800000000014</v>
      </c>
      <c r="CH2815">
        <v>83092.320000000007</v>
      </c>
      <c r="CI2815">
        <v>830923.2</v>
      </c>
      <c r="CJ2815">
        <v>914015.52</v>
      </c>
      <c r="CK2815">
        <v>4570.0776000000005</v>
      </c>
    </row>
    <row r="2816" spans="62:89" x14ac:dyDescent="0.25">
      <c r="BJ2816" s="1" t="s">
        <v>5753</v>
      </c>
      <c r="BK2816" s="1" t="s">
        <v>5754</v>
      </c>
      <c r="BL2816" s="1" t="str">
        <f>VLOOKUP(BK2816,INVENTARIOHABITTA[#All],8,FALSE)</f>
        <v>ESTANDAR AA</v>
      </c>
      <c r="BO2816" s="1" t="s">
        <v>6399</v>
      </c>
      <c r="BP2816" s="1" t="s">
        <v>10284</v>
      </c>
      <c r="BQ2816" s="1" t="s">
        <v>7638</v>
      </c>
      <c r="BR2816" s="1" t="s">
        <v>7659</v>
      </c>
      <c r="BS2816" s="1" t="s">
        <v>32</v>
      </c>
      <c r="BT2816">
        <v>16</v>
      </c>
      <c r="BU2816" s="1" t="s">
        <v>7</v>
      </c>
      <c r="BV2816" s="1" t="s">
        <v>260</v>
      </c>
      <c r="BW2816">
        <v>200</v>
      </c>
      <c r="BX2816" s="1" t="s">
        <v>10269</v>
      </c>
      <c r="BY2816">
        <v>5770.3</v>
      </c>
      <c r="BZ2816">
        <v>1154060</v>
      </c>
      <c r="CA2816">
        <v>0.23</v>
      </c>
      <c r="CB2816">
        <v>4443.1310000000003</v>
      </c>
      <c r="CC2816">
        <v>888626.20000000007</v>
      </c>
      <c r="CD2816">
        <v>0.1</v>
      </c>
      <c r="CE2816">
        <v>88862.62000000001</v>
      </c>
      <c r="CF2816">
        <v>0.1</v>
      </c>
      <c r="CG2816">
        <v>8886.2620000000006</v>
      </c>
      <c r="CH2816">
        <v>79976.358000000007</v>
      </c>
      <c r="CI2816">
        <v>799763.58000000007</v>
      </c>
      <c r="CJ2816">
        <v>879739.93800000008</v>
      </c>
      <c r="CK2816">
        <v>4398.6996900000004</v>
      </c>
    </row>
    <row r="2817" spans="62:89" x14ac:dyDescent="0.25">
      <c r="BJ2817" s="1" t="s">
        <v>5755</v>
      </c>
      <c r="BK2817" s="1" t="s">
        <v>5756</v>
      </c>
      <c r="BL2817" s="1" t="str">
        <f>VLOOKUP(BK2817,INVENTARIOHABITTA[#All],8,FALSE)</f>
        <v>PREMIUM AAA</v>
      </c>
      <c r="BO2817" s="1" t="s">
        <v>6401</v>
      </c>
      <c r="BP2817" s="1" t="s">
        <v>10285</v>
      </c>
      <c r="BQ2817" s="1" t="s">
        <v>7638</v>
      </c>
      <c r="BR2817" s="1" t="s">
        <v>7659</v>
      </c>
      <c r="BS2817" s="1" t="s">
        <v>32</v>
      </c>
      <c r="BT2817">
        <v>17</v>
      </c>
      <c r="BU2817" s="1" t="s">
        <v>7</v>
      </c>
      <c r="BV2817" s="1" t="s">
        <v>260</v>
      </c>
      <c r="BW2817">
        <v>200</v>
      </c>
      <c r="BX2817" s="1" t="s">
        <v>10269</v>
      </c>
      <c r="BY2817">
        <v>5770.3</v>
      </c>
      <c r="BZ2817">
        <v>1154060</v>
      </c>
      <c r="CA2817">
        <v>0.3</v>
      </c>
      <c r="CB2817">
        <v>4039.21</v>
      </c>
      <c r="CC2817">
        <v>807842</v>
      </c>
      <c r="CD2817">
        <v>0.1</v>
      </c>
      <c r="CE2817">
        <v>80784.200000000012</v>
      </c>
      <c r="CF2817">
        <v>0.1</v>
      </c>
      <c r="CG2817">
        <v>8078.4200000000019</v>
      </c>
      <c r="CH2817">
        <v>72705.780000000013</v>
      </c>
      <c r="CI2817">
        <v>727057.8</v>
      </c>
      <c r="CJ2817">
        <v>799763.58000000007</v>
      </c>
      <c r="CK2817">
        <v>3998.8179000000005</v>
      </c>
    </row>
    <row r="2818" spans="62:89" x14ac:dyDescent="0.25">
      <c r="BJ2818" s="1" t="s">
        <v>5757</v>
      </c>
      <c r="BK2818" s="1" t="s">
        <v>5758</v>
      </c>
      <c r="BL2818" s="1" t="str">
        <f>VLOOKUP(BK2818,INVENTARIOHABITTA[#All],8,FALSE)</f>
        <v>PREMIUM AA</v>
      </c>
      <c r="BO2818" s="1" t="s">
        <v>6403</v>
      </c>
      <c r="BP2818" s="1" t="s">
        <v>10286</v>
      </c>
      <c r="BQ2818" s="1" t="s">
        <v>7638</v>
      </c>
      <c r="BR2818" s="1" t="s">
        <v>7659</v>
      </c>
      <c r="BS2818" s="1" t="s">
        <v>32</v>
      </c>
      <c r="BT2818">
        <v>18</v>
      </c>
      <c r="BU2818" s="1" t="s">
        <v>7</v>
      </c>
      <c r="BV2818" s="1" t="s">
        <v>260</v>
      </c>
      <c r="BW2818">
        <v>200</v>
      </c>
      <c r="BX2818" s="1" t="s">
        <v>10269</v>
      </c>
      <c r="BY2818">
        <v>5770.3</v>
      </c>
      <c r="BZ2818">
        <v>1154060</v>
      </c>
      <c r="CA2818">
        <v>0.25</v>
      </c>
      <c r="CB2818">
        <v>4327.7250000000004</v>
      </c>
      <c r="CC2818">
        <v>865545.00000000012</v>
      </c>
      <c r="CD2818">
        <v>0.1</v>
      </c>
      <c r="CE2818">
        <v>86554.500000000015</v>
      </c>
      <c r="CF2818">
        <v>0.1</v>
      </c>
      <c r="CG2818">
        <v>8655.4500000000025</v>
      </c>
      <c r="CH2818">
        <v>77899.050000000017</v>
      </c>
      <c r="CI2818">
        <v>778990.50000000012</v>
      </c>
      <c r="CJ2818">
        <v>856889.55000000016</v>
      </c>
      <c r="CK2818">
        <v>4284.4477500000012</v>
      </c>
    </row>
    <row r="2819" spans="62:89" x14ac:dyDescent="0.25">
      <c r="BJ2819" s="1" t="s">
        <v>5759</v>
      </c>
      <c r="BK2819" s="1" t="s">
        <v>5760</v>
      </c>
      <c r="BL2819" s="1" t="str">
        <f>VLOOKUP(BK2819,INVENTARIOHABITTA[#All],8,FALSE)</f>
        <v>ESTANDAR AA</v>
      </c>
      <c r="BO2819" s="1" t="s">
        <v>6405</v>
      </c>
      <c r="BP2819" s="1" t="s">
        <v>10287</v>
      </c>
      <c r="BQ2819" s="1" t="s">
        <v>7638</v>
      </c>
      <c r="BR2819" s="1" t="s">
        <v>7659</v>
      </c>
      <c r="BS2819" s="1" t="s">
        <v>32</v>
      </c>
      <c r="BT2819">
        <v>19</v>
      </c>
      <c r="BU2819" s="1" t="s">
        <v>7</v>
      </c>
      <c r="BV2819" s="1" t="s">
        <v>171</v>
      </c>
      <c r="BW2819">
        <v>200</v>
      </c>
      <c r="BX2819" s="1" t="s">
        <v>10269</v>
      </c>
      <c r="BY2819">
        <v>6200</v>
      </c>
      <c r="BZ2819">
        <v>1240000</v>
      </c>
      <c r="CA2819">
        <v>0.28999999999999998</v>
      </c>
      <c r="CB2819">
        <v>4402</v>
      </c>
      <c r="CC2819">
        <v>880400</v>
      </c>
      <c r="CD2819">
        <v>0.1</v>
      </c>
      <c r="CE2819">
        <v>88040</v>
      </c>
      <c r="CF2819">
        <v>0.1</v>
      </c>
      <c r="CG2819">
        <v>8804</v>
      </c>
      <c r="CH2819">
        <v>79236</v>
      </c>
      <c r="CI2819">
        <v>792360</v>
      </c>
      <c r="CJ2819">
        <v>871596</v>
      </c>
      <c r="CK2819">
        <v>4357.9799999999996</v>
      </c>
    </row>
    <row r="2820" spans="62:89" x14ac:dyDescent="0.25">
      <c r="BJ2820" s="1" t="s">
        <v>5761</v>
      </c>
      <c r="BK2820" s="1" t="s">
        <v>5762</v>
      </c>
      <c r="BL2820" s="1" t="str">
        <f>VLOOKUP(BK2820,INVENTARIOHABITTA[#All],8,FALSE)</f>
        <v>ESTANDAR AA</v>
      </c>
      <c r="BO2820" s="1" t="s">
        <v>6407</v>
      </c>
      <c r="BP2820" s="1" t="s">
        <v>10288</v>
      </c>
      <c r="BQ2820" s="1" t="s">
        <v>7638</v>
      </c>
      <c r="BR2820" s="1" t="s">
        <v>7659</v>
      </c>
      <c r="BS2820" s="1" t="s">
        <v>32</v>
      </c>
      <c r="BT2820">
        <v>20</v>
      </c>
      <c r="BU2820" s="1" t="s">
        <v>7</v>
      </c>
      <c r="BV2820" s="1" t="s">
        <v>171</v>
      </c>
      <c r="BW2820">
        <v>236.26</v>
      </c>
      <c r="BX2820" s="1" t="s">
        <v>10269</v>
      </c>
      <c r="BY2820">
        <v>6200</v>
      </c>
      <c r="BZ2820">
        <v>1464812</v>
      </c>
      <c r="CA2820">
        <v>0.25</v>
      </c>
      <c r="CB2820">
        <v>4650</v>
      </c>
      <c r="CC2820">
        <v>1098609</v>
      </c>
      <c r="CD2820">
        <v>0.1</v>
      </c>
      <c r="CE2820">
        <v>109860.90000000001</v>
      </c>
      <c r="CF2820">
        <v>0</v>
      </c>
      <c r="CG2820">
        <v>0</v>
      </c>
      <c r="CH2820">
        <v>109860.90000000001</v>
      </c>
      <c r="CI2820">
        <v>988748.1</v>
      </c>
      <c r="CJ2820">
        <v>1098609</v>
      </c>
      <c r="CK2820">
        <v>4650</v>
      </c>
    </row>
    <row r="2821" spans="62:89" x14ac:dyDescent="0.25">
      <c r="BJ2821" s="1" t="s">
        <v>5763</v>
      </c>
      <c r="BK2821" s="1" t="s">
        <v>5764</v>
      </c>
      <c r="BL2821" s="1" t="str">
        <f>VLOOKUP(BK2821,INVENTARIOHABITTA[#All],8,FALSE)</f>
        <v>ESTANDAR AA</v>
      </c>
      <c r="BO2821" s="1" t="s">
        <v>6409</v>
      </c>
      <c r="BP2821" s="1" t="s">
        <v>10289</v>
      </c>
      <c r="BQ2821" s="1" t="s">
        <v>7638</v>
      </c>
      <c r="BR2821" s="1" t="s">
        <v>7659</v>
      </c>
      <c r="BS2821" s="1" t="s">
        <v>32</v>
      </c>
      <c r="BT2821">
        <v>21</v>
      </c>
      <c r="BU2821" s="1" t="s">
        <v>7</v>
      </c>
      <c r="BV2821" s="1" t="s">
        <v>260</v>
      </c>
      <c r="BW2821">
        <v>220</v>
      </c>
      <c r="BX2821" s="1" t="s">
        <v>10269</v>
      </c>
      <c r="BY2821">
        <v>5770.3</v>
      </c>
      <c r="BZ2821">
        <v>1269466</v>
      </c>
      <c r="CA2821">
        <v>0.3</v>
      </c>
      <c r="CB2821">
        <v>4039.21</v>
      </c>
      <c r="CC2821">
        <v>888626.2</v>
      </c>
      <c r="CD2821">
        <v>0.1</v>
      </c>
      <c r="CE2821">
        <v>88862.62</v>
      </c>
      <c r="CF2821">
        <v>0.1</v>
      </c>
      <c r="CG2821">
        <v>8886.2620000000006</v>
      </c>
      <c r="CH2821">
        <v>79976.357999999993</v>
      </c>
      <c r="CI2821">
        <v>799763.58</v>
      </c>
      <c r="CJ2821">
        <v>879739.93799999997</v>
      </c>
      <c r="CK2821">
        <v>3998.8179</v>
      </c>
    </row>
    <row r="2822" spans="62:89" x14ac:dyDescent="0.25">
      <c r="BJ2822" s="1" t="s">
        <v>5765</v>
      </c>
      <c r="BK2822" s="1" t="s">
        <v>5766</v>
      </c>
      <c r="BL2822" s="1" t="str">
        <f>VLOOKUP(BK2822,INVENTARIOHABITTA[#All],8,FALSE)</f>
        <v>ESTANDAR AA</v>
      </c>
      <c r="BP2822" s="1" t="s">
        <v>10289</v>
      </c>
      <c r="BQ2822" s="1" t="s">
        <v>7638</v>
      </c>
      <c r="BR2822" s="1" t="s">
        <v>7659</v>
      </c>
      <c r="BS2822" s="1" t="s">
        <v>32</v>
      </c>
      <c r="BT2822">
        <v>21</v>
      </c>
      <c r="BU2822" s="1" t="s">
        <v>7</v>
      </c>
      <c r="BV2822" s="1" t="s">
        <v>260</v>
      </c>
      <c r="BW2822">
        <v>220</v>
      </c>
      <c r="BX2822" s="1" t="s">
        <v>10269</v>
      </c>
      <c r="BY2822">
        <v>5770.3</v>
      </c>
      <c r="BZ2822">
        <v>1269466</v>
      </c>
      <c r="CA2822">
        <v>0.3</v>
      </c>
      <c r="CB2822">
        <v>4039.21</v>
      </c>
      <c r="CC2822">
        <v>888626.2</v>
      </c>
      <c r="CD2822">
        <v>0.1</v>
      </c>
      <c r="CE2822">
        <v>88862.62</v>
      </c>
      <c r="CF2822">
        <v>0.1</v>
      </c>
      <c r="CG2822">
        <v>8886.2620000000006</v>
      </c>
      <c r="CH2822">
        <v>79976.357999999993</v>
      </c>
      <c r="CI2822">
        <v>799763.58</v>
      </c>
      <c r="CJ2822">
        <v>879739.93799999997</v>
      </c>
      <c r="CK2822">
        <v>3998.8179</v>
      </c>
    </row>
    <row r="2823" spans="62:89" x14ac:dyDescent="0.25">
      <c r="BJ2823" s="1" t="s">
        <v>5767</v>
      </c>
      <c r="BK2823" s="1" t="s">
        <v>5768</v>
      </c>
      <c r="BL2823" s="1" t="str">
        <f>VLOOKUP(BK2823,INVENTARIOHABITTA[#All],8,FALSE)</f>
        <v>ESTANDAR AA</v>
      </c>
      <c r="BO2823" s="1" t="s">
        <v>6411</v>
      </c>
      <c r="BP2823" s="1" t="s">
        <v>10290</v>
      </c>
      <c r="BQ2823" s="1" t="s">
        <v>7638</v>
      </c>
      <c r="BR2823" s="1" t="s">
        <v>7659</v>
      </c>
      <c r="BS2823" s="1" t="s">
        <v>32</v>
      </c>
      <c r="BT2823">
        <v>22</v>
      </c>
      <c r="BU2823" s="1" t="s">
        <v>7</v>
      </c>
      <c r="BV2823" s="1" t="s">
        <v>260</v>
      </c>
      <c r="BW2823">
        <v>220</v>
      </c>
      <c r="BX2823" s="1" t="s">
        <v>10269</v>
      </c>
      <c r="BY2823">
        <v>5770.3</v>
      </c>
      <c r="BZ2823">
        <v>1269466</v>
      </c>
      <c r="CA2823">
        <v>0.2</v>
      </c>
      <c r="CB2823">
        <v>4616.24</v>
      </c>
      <c r="CC2823">
        <v>1015572.7999999999</v>
      </c>
      <c r="CD2823">
        <v>0.1</v>
      </c>
      <c r="CE2823">
        <v>101557.28</v>
      </c>
      <c r="CF2823">
        <v>0.1</v>
      </c>
      <c r="CG2823">
        <v>10155.728000000001</v>
      </c>
      <c r="CH2823">
        <v>91401.551999999996</v>
      </c>
      <c r="CI2823">
        <v>914015.5199999999</v>
      </c>
      <c r="CJ2823">
        <v>1005417.0719999999</v>
      </c>
      <c r="CK2823">
        <v>4570.0775999999996</v>
      </c>
    </row>
    <row r="2824" spans="62:89" x14ac:dyDescent="0.25">
      <c r="BJ2824" s="1" t="s">
        <v>5769</v>
      </c>
      <c r="BK2824" s="1" t="s">
        <v>5770</v>
      </c>
      <c r="BL2824" s="1" t="str">
        <f>VLOOKUP(BK2824,INVENTARIOHABITTA[#All],8,FALSE)</f>
        <v>PREMIUM AA</v>
      </c>
      <c r="BO2824" s="1" t="s">
        <v>6413</v>
      </c>
      <c r="BP2824" s="1" t="s">
        <v>10291</v>
      </c>
      <c r="BQ2824" s="1" t="s">
        <v>7638</v>
      </c>
      <c r="BR2824" s="1" t="s">
        <v>7659</v>
      </c>
      <c r="BS2824" s="1" t="s">
        <v>32</v>
      </c>
      <c r="BT2824">
        <v>23</v>
      </c>
      <c r="BU2824" s="1" t="s">
        <v>7</v>
      </c>
      <c r="BV2824" s="1" t="s">
        <v>260</v>
      </c>
      <c r="BW2824">
        <v>220</v>
      </c>
      <c r="BX2824" s="1" t="s">
        <v>10269</v>
      </c>
      <c r="BY2824">
        <v>5770.3</v>
      </c>
      <c r="BZ2824">
        <v>1269466</v>
      </c>
      <c r="CA2824">
        <v>0.25</v>
      </c>
      <c r="CB2824">
        <v>4327.7250000000004</v>
      </c>
      <c r="CC2824">
        <v>952099.50000000012</v>
      </c>
      <c r="CD2824">
        <v>0.1</v>
      </c>
      <c r="CE2824">
        <v>95209.950000000012</v>
      </c>
      <c r="CF2824">
        <v>0.1</v>
      </c>
      <c r="CG2824">
        <v>9520.9950000000008</v>
      </c>
      <c r="CH2824">
        <v>85688.955000000016</v>
      </c>
      <c r="CI2824">
        <v>856889.55</v>
      </c>
      <c r="CJ2824">
        <v>942578.50500000012</v>
      </c>
      <c r="CK2824">
        <v>4284.4477500000003</v>
      </c>
    </row>
    <row r="2825" spans="62:89" x14ac:dyDescent="0.25">
      <c r="BJ2825" s="1" t="s">
        <v>5771</v>
      </c>
      <c r="BK2825" s="1" t="s">
        <v>5772</v>
      </c>
      <c r="BL2825" s="1" t="str">
        <f>VLOOKUP(BK2825,INVENTARIOHABITTA[#All],8,FALSE)</f>
        <v>PREMIUM AAA</v>
      </c>
      <c r="BP2825" s="1" t="s">
        <v>10292</v>
      </c>
      <c r="BQ2825" s="1" t="s">
        <v>7638</v>
      </c>
      <c r="BR2825" s="1" t="s">
        <v>7659</v>
      </c>
      <c r="BS2825" s="1" t="s">
        <v>32</v>
      </c>
      <c r="BT2825">
        <v>24</v>
      </c>
      <c r="BU2825" s="1" t="s">
        <v>7</v>
      </c>
      <c r="BV2825" s="1" t="s">
        <v>260</v>
      </c>
      <c r="BW2825">
        <v>240</v>
      </c>
      <c r="BX2825" s="1" t="s">
        <v>10269</v>
      </c>
      <c r="BY2825">
        <v>5770.3</v>
      </c>
      <c r="BZ2825">
        <v>1384872</v>
      </c>
      <c r="CA2825">
        <v>0.23</v>
      </c>
      <c r="CB2825">
        <v>4443.1310000000003</v>
      </c>
      <c r="CC2825">
        <v>1066351.4400000002</v>
      </c>
      <c r="CD2825">
        <v>0.1</v>
      </c>
      <c r="CE2825">
        <v>106635.14400000003</v>
      </c>
      <c r="CF2825">
        <v>0.1</v>
      </c>
      <c r="CG2825">
        <v>10663.514400000004</v>
      </c>
      <c r="CH2825">
        <v>95971.629600000029</v>
      </c>
      <c r="CI2825">
        <v>959716.29600000009</v>
      </c>
      <c r="CJ2825">
        <v>1055687.9256000002</v>
      </c>
      <c r="CK2825">
        <v>4398.6996900000004</v>
      </c>
    </row>
    <row r="2826" spans="62:89" x14ac:dyDescent="0.25">
      <c r="BJ2826" s="1" t="s">
        <v>5773</v>
      </c>
      <c r="BK2826" s="1" t="s">
        <v>5774</v>
      </c>
      <c r="BL2826" s="1" t="str">
        <f>VLOOKUP(BK2826,INVENTARIOHABITTA[#All],8,FALSE)</f>
        <v>PREMIUM AAA</v>
      </c>
      <c r="BO2826" s="1" t="s">
        <v>6415</v>
      </c>
      <c r="BP2826" s="1" t="s">
        <v>10293</v>
      </c>
      <c r="BQ2826" s="1" t="s">
        <v>7638</v>
      </c>
      <c r="BR2826" s="1" t="s">
        <v>7659</v>
      </c>
      <c r="BS2826" s="1" t="s">
        <v>32</v>
      </c>
      <c r="BT2826" t="s">
        <v>10294</v>
      </c>
      <c r="BU2826" s="1" t="s">
        <v>7</v>
      </c>
      <c r="BV2826" s="1" t="s">
        <v>60</v>
      </c>
      <c r="BW2826">
        <v>128</v>
      </c>
      <c r="BX2826" s="1" t="s">
        <v>10269</v>
      </c>
      <c r="BY2826">
        <v>4398.6996900000004</v>
      </c>
      <c r="BZ2826">
        <v>563033.56032000005</v>
      </c>
      <c r="CA2826">
        <v>0</v>
      </c>
      <c r="CB2826">
        <v>4398.6996900000004</v>
      </c>
      <c r="CC2826">
        <v>563033.56032000005</v>
      </c>
      <c r="CD2826">
        <v>0.14208335104311248</v>
      </c>
      <c r="CE2826">
        <v>79977.695000000007</v>
      </c>
      <c r="CF2826">
        <v>0</v>
      </c>
      <c r="CG2826">
        <v>0</v>
      </c>
      <c r="CH2826">
        <v>79977.695000000007</v>
      </c>
      <c r="CI2826">
        <v>483055.86532000004</v>
      </c>
      <c r="CJ2826">
        <v>563033.56032000005</v>
      </c>
      <c r="CK2826">
        <v>4398.6996900000004</v>
      </c>
    </row>
    <row r="2827" spans="62:89" x14ac:dyDescent="0.25">
      <c r="BJ2827" s="1" t="s">
        <v>5775</v>
      </c>
      <c r="BK2827" s="1" t="s">
        <v>5776</v>
      </c>
      <c r="BL2827" s="1" t="str">
        <f>VLOOKUP(BK2827,INVENTARIOHABITTA[#All],8,FALSE)</f>
        <v>ESTANDAR AA</v>
      </c>
      <c r="BO2827" s="1" t="s">
        <v>6417</v>
      </c>
      <c r="BP2827" s="1" t="s">
        <v>10295</v>
      </c>
      <c r="BQ2827" s="1" t="s">
        <v>7638</v>
      </c>
      <c r="BR2827" s="1" t="s">
        <v>7659</v>
      </c>
      <c r="BS2827" s="1" t="s">
        <v>32</v>
      </c>
      <c r="BT2827" t="s">
        <v>10296</v>
      </c>
      <c r="BU2827" s="1" t="s">
        <v>7</v>
      </c>
      <c r="BV2827" s="1" t="s">
        <v>60</v>
      </c>
      <c r="BW2827">
        <v>139</v>
      </c>
      <c r="BX2827" s="1" t="s">
        <v>10269</v>
      </c>
      <c r="BY2827">
        <v>4398.6996900000004</v>
      </c>
      <c r="BZ2827">
        <v>611419.25691</v>
      </c>
      <c r="CA2827">
        <v>0</v>
      </c>
      <c r="CB2827">
        <v>4398.6996900000004</v>
      </c>
      <c r="CC2827">
        <v>611419.25691</v>
      </c>
      <c r="CD2827">
        <v>0.14208335104311248</v>
      </c>
      <c r="CE2827">
        <v>79977.695000000007</v>
      </c>
      <c r="CF2827">
        <v>0</v>
      </c>
      <c r="CG2827">
        <v>0</v>
      </c>
      <c r="CH2827">
        <v>79977.695000000007</v>
      </c>
      <c r="CI2827">
        <v>531441.56190999993</v>
      </c>
      <c r="CJ2827">
        <v>611419.25691</v>
      </c>
      <c r="CK2827">
        <v>4398.6996900000004</v>
      </c>
    </row>
    <row r="2828" spans="62:89" x14ac:dyDescent="0.25">
      <c r="BJ2828" s="1" t="s">
        <v>5777</v>
      </c>
      <c r="BK2828" s="1" t="s">
        <v>5778</v>
      </c>
      <c r="BL2828" s="1" t="str">
        <f>VLOOKUP(BK2828,INVENTARIOHABITTA[#All],8,FALSE)</f>
        <v>PREMIUM AA</v>
      </c>
      <c r="BP2828" s="1" t="s">
        <v>10297</v>
      </c>
      <c r="BQ2828" s="1" t="s">
        <v>7638</v>
      </c>
      <c r="BR2828" s="1" t="s">
        <v>7659</v>
      </c>
      <c r="BS2828" s="1" t="s">
        <v>32</v>
      </c>
      <c r="BT2828">
        <v>25</v>
      </c>
      <c r="BU2828" s="1" t="s">
        <v>7</v>
      </c>
      <c r="BV2828" s="1" t="s">
        <v>171</v>
      </c>
      <c r="BW2828">
        <v>240</v>
      </c>
      <c r="BX2828" s="1" t="s">
        <v>10269</v>
      </c>
      <c r="BY2828">
        <v>6200</v>
      </c>
      <c r="BZ2828">
        <v>1488000</v>
      </c>
      <c r="CA2828">
        <v>0.2</v>
      </c>
      <c r="CB2828">
        <v>4960</v>
      </c>
      <c r="CC2828">
        <v>1190400</v>
      </c>
      <c r="CD2828">
        <v>0.1</v>
      </c>
      <c r="CE2828">
        <v>119040</v>
      </c>
      <c r="CF2828">
        <v>0.1</v>
      </c>
      <c r="CG2828">
        <v>11904</v>
      </c>
      <c r="CH2828">
        <v>107136</v>
      </c>
      <c r="CI2828">
        <v>1071360</v>
      </c>
      <c r="CJ2828">
        <v>1178496</v>
      </c>
      <c r="CK2828">
        <v>4910.3999999999996</v>
      </c>
    </row>
    <row r="2829" spans="62:89" x14ac:dyDescent="0.25">
      <c r="BJ2829" s="1" t="s">
        <v>5779</v>
      </c>
      <c r="BK2829" s="1" t="s">
        <v>5780</v>
      </c>
      <c r="BL2829" s="1" t="str">
        <f>VLOOKUP(BK2829,INVENTARIOHABITTA[#All],8,FALSE)</f>
        <v>PREMIUM AA</v>
      </c>
      <c r="BO2829" s="1" t="s">
        <v>6419</v>
      </c>
      <c r="BP2829" s="1" t="s">
        <v>10298</v>
      </c>
      <c r="BQ2829" s="1" t="s">
        <v>7638</v>
      </c>
      <c r="BR2829" s="1" t="s">
        <v>7655</v>
      </c>
      <c r="BS2829" s="1" t="s">
        <v>18</v>
      </c>
      <c r="BT2829" t="s">
        <v>10296</v>
      </c>
      <c r="BU2829" s="1" t="s">
        <v>7</v>
      </c>
      <c r="BV2829" s="1" t="s">
        <v>171</v>
      </c>
      <c r="BW2829">
        <v>250</v>
      </c>
      <c r="BX2829" s="1" t="s">
        <v>10269</v>
      </c>
      <c r="BY2829">
        <v>4910.3999999999996</v>
      </c>
      <c r="BZ2829">
        <v>1227600</v>
      </c>
      <c r="CA2829">
        <v>0</v>
      </c>
      <c r="CB2829">
        <v>4910.3999999999996</v>
      </c>
      <c r="CC2829">
        <v>1227600</v>
      </c>
      <c r="CD2829">
        <v>0</v>
      </c>
      <c r="CE2829">
        <v>205410.35</v>
      </c>
      <c r="CF2829">
        <v>0</v>
      </c>
      <c r="CG2829">
        <v>0</v>
      </c>
      <c r="CH2829">
        <v>205410.35</v>
      </c>
      <c r="CI2829">
        <v>1022189.65</v>
      </c>
      <c r="CJ2829">
        <v>1227600</v>
      </c>
      <c r="CK2829">
        <v>4910.3999999999996</v>
      </c>
    </row>
    <row r="2830" spans="62:89" x14ac:dyDescent="0.25">
      <c r="BJ2830" s="1" t="s">
        <v>5781</v>
      </c>
      <c r="BK2830" s="1" t="s">
        <v>5782</v>
      </c>
      <c r="BL2830" s="1" t="str">
        <f>VLOOKUP(BK2830,INVENTARIOHABITTA[#All],8,FALSE)</f>
        <v>PREMIUM AA</v>
      </c>
      <c r="BP2830" s="1" t="s">
        <v>10298</v>
      </c>
      <c r="BQ2830" s="1" t="s">
        <v>7638</v>
      </c>
      <c r="BR2830" s="1" t="s">
        <v>7655</v>
      </c>
      <c r="BS2830" s="1" t="s">
        <v>18</v>
      </c>
      <c r="BT2830" t="s">
        <v>10296</v>
      </c>
      <c r="BU2830" s="1" t="s">
        <v>7</v>
      </c>
      <c r="BV2830" s="1" t="s">
        <v>171</v>
      </c>
      <c r="BW2830">
        <v>250</v>
      </c>
      <c r="BX2830" s="1" t="s">
        <v>10269</v>
      </c>
      <c r="BY2830">
        <v>4910.3999999999996</v>
      </c>
      <c r="BZ2830">
        <v>1227600</v>
      </c>
      <c r="CA2830">
        <v>0</v>
      </c>
      <c r="CB2830">
        <v>4910.3999999999996</v>
      </c>
      <c r="CC2830">
        <v>1227600</v>
      </c>
      <c r="CD2830">
        <v>0</v>
      </c>
      <c r="CE2830">
        <v>205410.35</v>
      </c>
      <c r="CF2830">
        <v>0</v>
      </c>
      <c r="CG2830">
        <v>0</v>
      </c>
      <c r="CH2830">
        <v>205410.35</v>
      </c>
      <c r="CI2830">
        <v>1022189.65</v>
      </c>
      <c r="CJ2830">
        <v>1227600</v>
      </c>
      <c r="CK2830">
        <v>4910.3999999999996</v>
      </c>
    </row>
    <row r="2831" spans="62:89" x14ac:dyDescent="0.25">
      <c r="BJ2831" s="1" t="s">
        <v>5783</v>
      </c>
      <c r="BK2831" s="1" t="s">
        <v>5784</v>
      </c>
      <c r="BL2831" s="1" t="str">
        <f>VLOOKUP(BK2831,INVENTARIOHABITTA[#All],8,FALSE)</f>
        <v>PREMIUM AA</v>
      </c>
      <c r="BP2831" s="1" t="s">
        <v>10299</v>
      </c>
      <c r="BQ2831" s="1" t="s">
        <v>7638</v>
      </c>
      <c r="BR2831" s="1" t="s">
        <v>7659</v>
      </c>
      <c r="BS2831" s="1" t="s">
        <v>32</v>
      </c>
      <c r="BT2831">
        <v>26</v>
      </c>
      <c r="BU2831" s="1" t="s">
        <v>7</v>
      </c>
      <c r="BV2831" s="1" t="s">
        <v>260</v>
      </c>
      <c r="BW2831">
        <v>240</v>
      </c>
      <c r="BX2831" s="1" t="s">
        <v>10269</v>
      </c>
      <c r="BY2831">
        <v>5770.3</v>
      </c>
      <c r="BZ2831">
        <v>1384872</v>
      </c>
      <c r="CA2831">
        <v>0.3</v>
      </c>
      <c r="CB2831">
        <v>4039.21</v>
      </c>
      <c r="CC2831">
        <v>969410.4</v>
      </c>
      <c r="CD2831">
        <v>0.1</v>
      </c>
      <c r="CE2831">
        <v>96941.040000000008</v>
      </c>
      <c r="CF2831">
        <v>0.1</v>
      </c>
      <c r="CG2831">
        <v>9694.1040000000012</v>
      </c>
      <c r="CH2831">
        <v>87246.936000000002</v>
      </c>
      <c r="CI2831">
        <v>872469.36</v>
      </c>
      <c r="CJ2831">
        <v>959716.29599999997</v>
      </c>
      <c r="CK2831">
        <v>3998.8179</v>
      </c>
    </row>
    <row r="2832" spans="62:89" x14ac:dyDescent="0.25">
      <c r="BJ2832" s="1" t="s">
        <v>5785</v>
      </c>
      <c r="BK2832" s="1" t="s">
        <v>5786</v>
      </c>
      <c r="BL2832" s="1" t="str">
        <f>VLOOKUP(BK2832,INVENTARIOHABITTA[#All],8,FALSE)</f>
        <v>PREMIUM AA</v>
      </c>
      <c r="BO2832" s="1" t="s">
        <v>6421</v>
      </c>
      <c r="BP2832" s="1" t="s">
        <v>10300</v>
      </c>
      <c r="BQ2832" s="1" t="s">
        <v>7638</v>
      </c>
      <c r="BR2832" s="1" t="s">
        <v>7650</v>
      </c>
      <c r="BS2832" s="1" t="s">
        <v>20</v>
      </c>
      <c r="BT2832" t="s">
        <v>7704</v>
      </c>
      <c r="BU2832" s="1" t="s">
        <v>7</v>
      </c>
      <c r="BV2832" s="1" t="s">
        <v>1961</v>
      </c>
      <c r="BW2832">
        <v>160</v>
      </c>
      <c r="BX2832" s="1" t="s">
        <v>10269</v>
      </c>
      <c r="BY2832">
        <v>3998.8179</v>
      </c>
      <c r="BZ2832">
        <v>639810.86400000006</v>
      </c>
      <c r="CA2832">
        <v>0</v>
      </c>
      <c r="CB2832">
        <v>3998.8179</v>
      </c>
      <c r="CC2832">
        <v>639810.86400000006</v>
      </c>
      <c r="CD2832">
        <v>0.18325249944489844</v>
      </c>
      <c r="CE2832">
        <v>117246.94</v>
      </c>
      <c r="CF2832">
        <v>0</v>
      </c>
      <c r="CG2832">
        <v>0</v>
      </c>
      <c r="CH2832">
        <v>117246.94</v>
      </c>
      <c r="CI2832">
        <v>522563.92400000006</v>
      </c>
      <c r="CJ2832">
        <v>639810.86400000006</v>
      </c>
      <c r="CK2832">
        <v>3998.8179000000005</v>
      </c>
    </row>
    <row r="2833" spans="62:89" x14ac:dyDescent="0.25">
      <c r="BJ2833" s="1" t="s">
        <v>5787</v>
      </c>
      <c r="BK2833" s="1" t="s">
        <v>5788</v>
      </c>
      <c r="BL2833" s="1" t="str">
        <f>VLOOKUP(BK2833,INVENTARIOHABITTA[#All],8,FALSE)</f>
        <v>ESTANDAR AA</v>
      </c>
      <c r="BP2833" s="1" t="s">
        <v>10299</v>
      </c>
      <c r="BQ2833" s="1" t="s">
        <v>7638</v>
      </c>
      <c r="BR2833" s="1" t="s">
        <v>7659</v>
      </c>
      <c r="BS2833" s="1" t="s">
        <v>32</v>
      </c>
      <c r="BT2833">
        <v>26</v>
      </c>
      <c r="BU2833" s="1" t="s">
        <v>7</v>
      </c>
      <c r="BV2833" s="1" t="s">
        <v>260</v>
      </c>
      <c r="BW2833">
        <v>240</v>
      </c>
      <c r="BX2833" s="1" t="s">
        <v>10269</v>
      </c>
      <c r="BY2833">
        <v>5770.3</v>
      </c>
      <c r="BZ2833">
        <v>1384872</v>
      </c>
      <c r="CA2833">
        <v>0.25</v>
      </c>
      <c r="CB2833">
        <v>4327.7250000000004</v>
      </c>
      <c r="CC2833">
        <v>1038654.0000000001</v>
      </c>
      <c r="CD2833">
        <v>0.1</v>
      </c>
      <c r="CE2833">
        <v>103865.40000000002</v>
      </c>
      <c r="CF2833">
        <v>0.1</v>
      </c>
      <c r="CG2833">
        <v>10386.540000000003</v>
      </c>
      <c r="CH2833">
        <v>93478.860000000015</v>
      </c>
      <c r="CI2833">
        <v>934788.60000000009</v>
      </c>
      <c r="CJ2833">
        <v>1028267.4600000001</v>
      </c>
      <c r="CK2833">
        <v>4284.4477500000003</v>
      </c>
    </row>
    <row r="2834" spans="62:89" x14ac:dyDescent="0.25">
      <c r="BJ2834" s="1" t="s">
        <v>5789</v>
      </c>
      <c r="BK2834" s="1" t="s">
        <v>5790</v>
      </c>
      <c r="BL2834" s="1" t="str">
        <f>VLOOKUP(BK2834,INVENTARIOHABITTA[#All],8,FALSE)</f>
        <v>ESTANDAR AA</v>
      </c>
      <c r="BO2834" s="1" t="s">
        <v>6423</v>
      </c>
      <c r="BP2834" s="1" t="s">
        <v>10301</v>
      </c>
      <c r="BQ2834" s="1" t="s">
        <v>7638</v>
      </c>
      <c r="BR2834" s="1" t="s">
        <v>7659</v>
      </c>
      <c r="BS2834" s="1" t="s">
        <v>32</v>
      </c>
      <c r="BT2834">
        <v>27</v>
      </c>
      <c r="BU2834" s="1" t="s">
        <v>7</v>
      </c>
      <c r="BV2834" s="1" t="s">
        <v>171</v>
      </c>
      <c r="BW2834">
        <v>360.67</v>
      </c>
      <c r="BX2834" s="1" t="s">
        <v>10269</v>
      </c>
      <c r="BY2834">
        <v>6510</v>
      </c>
      <c r="BZ2834">
        <v>2347961.7000000002</v>
      </c>
      <c r="CA2834">
        <v>0.3</v>
      </c>
      <c r="CB2834">
        <v>4557</v>
      </c>
      <c r="CC2834">
        <v>1643573.1900000002</v>
      </c>
      <c r="CD2834">
        <v>0.1</v>
      </c>
      <c r="CE2834">
        <v>164357.31900000002</v>
      </c>
      <c r="CF2834">
        <v>0.1</v>
      </c>
      <c r="CG2834">
        <v>16435.731900000002</v>
      </c>
      <c r="CH2834">
        <v>147921.5871</v>
      </c>
      <c r="CI2834">
        <v>1479215.8710000003</v>
      </c>
      <c r="CJ2834">
        <v>1627137.4581000004</v>
      </c>
      <c r="CK2834">
        <v>4511.4300000000012</v>
      </c>
    </row>
    <row r="2835" spans="62:89" x14ac:dyDescent="0.25">
      <c r="BJ2835" s="1" t="s">
        <v>5791</v>
      </c>
      <c r="BK2835" s="1" t="s">
        <v>5792</v>
      </c>
      <c r="BL2835" s="1" t="str">
        <f>VLOOKUP(BK2835,INVENTARIOHABITTA[#All],8,FALSE)</f>
        <v>PREMIUM AA</v>
      </c>
      <c r="BP2835" s="1" t="s">
        <v>10301</v>
      </c>
      <c r="BQ2835" s="1" t="s">
        <v>7638</v>
      </c>
      <c r="BR2835" s="1" t="s">
        <v>7659</v>
      </c>
      <c r="BS2835" s="1" t="s">
        <v>32</v>
      </c>
      <c r="BT2835">
        <v>27</v>
      </c>
      <c r="BU2835" s="1" t="s">
        <v>7</v>
      </c>
      <c r="BV2835" s="1" t="s">
        <v>171</v>
      </c>
      <c r="BW2835">
        <v>360.67</v>
      </c>
      <c r="BX2835" s="1" t="s">
        <v>10269</v>
      </c>
      <c r="BY2835">
        <v>6200</v>
      </c>
      <c r="BZ2835">
        <v>2236154</v>
      </c>
      <c r="CA2835">
        <v>0.3</v>
      </c>
      <c r="CB2835">
        <v>4340</v>
      </c>
      <c r="CC2835">
        <v>1565307.8</v>
      </c>
      <c r="CD2835">
        <v>0.1</v>
      </c>
      <c r="CE2835">
        <v>156530.78</v>
      </c>
      <c r="CF2835">
        <v>0.1</v>
      </c>
      <c r="CG2835">
        <v>15653.078000000001</v>
      </c>
      <c r="CH2835">
        <v>140877.70199999999</v>
      </c>
      <c r="CI2835">
        <v>1408777.02</v>
      </c>
      <c r="CJ2835">
        <v>1549654.7220000001</v>
      </c>
      <c r="CK2835">
        <v>4296.6000000000004</v>
      </c>
    </row>
    <row r="2836" spans="62:89" x14ac:dyDescent="0.25">
      <c r="BJ2836" s="1" t="s">
        <v>5793</v>
      </c>
      <c r="BK2836" s="1" t="s">
        <v>5794</v>
      </c>
      <c r="BL2836" s="1" t="str">
        <f>VLOOKUP(BK2836,INVENTARIOHABITTA[#All],8,FALSE)</f>
        <v>PREMIUM AA</v>
      </c>
      <c r="BO2836" s="1" t="s">
        <v>6425</v>
      </c>
      <c r="BP2836" s="1" t="s">
        <v>10302</v>
      </c>
      <c r="BQ2836" s="1" t="s">
        <v>7638</v>
      </c>
      <c r="BR2836" s="1" t="s">
        <v>7659</v>
      </c>
      <c r="BS2836" s="1" t="s">
        <v>32</v>
      </c>
      <c r="BT2836">
        <v>28</v>
      </c>
      <c r="BU2836" s="1" t="s">
        <v>7</v>
      </c>
      <c r="BV2836" s="1" t="s">
        <v>1558</v>
      </c>
      <c r="BW2836">
        <v>577.03</v>
      </c>
      <c r="BX2836" s="1" t="s">
        <v>10269</v>
      </c>
      <c r="BY2836">
        <v>5770.3</v>
      </c>
      <c r="BZ2836">
        <v>3329636.2089999998</v>
      </c>
      <c r="CA2836">
        <v>0.2</v>
      </c>
      <c r="CB2836">
        <v>4616.24</v>
      </c>
      <c r="CC2836">
        <v>2663708.9671999998</v>
      </c>
      <c r="CD2836">
        <v>0.1</v>
      </c>
      <c r="CE2836">
        <v>266370.89672000002</v>
      </c>
      <c r="CF2836">
        <v>0.1</v>
      </c>
      <c r="CG2836">
        <v>26637.089672000002</v>
      </c>
      <c r="CH2836">
        <v>239733.80704800002</v>
      </c>
      <c r="CI2836">
        <v>2397338.0704799998</v>
      </c>
      <c r="CJ2836">
        <v>2637071.8775279997</v>
      </c>
      <c r="CK2836">
        <v>4570.0775999999996</v>
      </c>
    </row>
    <row r="2837" spans="62:89" x14ac:dyDescent="0.25">
      <c r="BJ2837" s="1" t="s">
        <v>5795</v>
      </c>
      <c r="BK2837" s="1" t="s">
        <v>5796</v>
      </c>
      <c r="BL2837" s="1" t="str">
        <f>VLOOKUP(BK2837,INVENTARIOHABITTA[#All],8,FALSE)</f>
        <v>PREMIUM AA</v>
      </c>
      <c r="BO2837" s="1" t="s">
        <v>6427</v>
      </c>
      <c r="BP2837" s="1" t="s">
        <v>10303</v>
      </c>
      <c r="BQ2837" s="1" t="s">
        <v>7638</v>
      </c>
      <c r="BR2837" s="1" t="s">
        <v>7659</v>
      </c>
      <c r="BS2837" s="1" t="s">
        <v>32</v>
      </c>
      <c r="BT2837">
        <v>29</v>
      </c>
      <c r="BU2837" s="1" t="s">
        <v>7</v>
      </c>
      <c r="BV2837" s="1" t="s">
        <v>171</v>
      </c>
      <c r="BW2837">
        <v>269.27</v>
      </c>
      <c r="BX2837" s="1" t="s">
        <v>10269</v>
      </c>
      <c r="BY2837">
        <v>6510</v>
      </c>
      <c r="BZ2837">
        <v>1752947.7</v>
      </c>
      <c r="CA2837">
        <v>0.3</v>
      </c>
      <c r="CB2837">
        <v>4557</v>
      </c>
      <c r="CC2837">
        <v>1227063.3899999999</v>
      </c>
      <c r="CD2837">
        <v>0.1</v>
      </c>
      <c r="CE2837">
        <v>122706.33899999999</v>
      </c>
      <c r="CF2837">
        <v>0.1</v>
      </c>
      <c r="CG2837">
        <v>12270.633900000001</v>
      </c>
      <c r="CH2837">
        <v>110435.70509999999</v>
      </c>
      <c r="CI2837">
        <v>1104357.051</v>
      </c>
      <c r="CJ2837">
        <v>1214792.7560999999</v>
      </c>
      <c r="CK2837">
        <v>4511.43</v>
      </c>
    </row>
    <row r="2838" spans="62:89" x14ac:dyDescent="0.25">
      <c r="BJ2838" s="1" t="s">
        <v>5797</v>
      </c>
      <c r="BK2838" s="1" t="s">
        <v>5798</v>
      </c>
      <c r="BL2838" s="1" t="str">
        <f>VLOOKUP(BK2838,INVENTARIOHABITTA[#All],8,FALSE)</f>
        <v>ESTANDAR AA</v>
      </c>
      <c r="BP2838" s="1" t="s">
        <v>10303</v>
      </c>
      <c r="BQ2838" s="1" t="s">
        <v>7638</v>
      </c>
      <c r="BR2838" s="1" t="s">
        <v>7659</v>
      </c>
      <c r="BS2838" s="1" t="s">
        <v>32</v>
      </c>
      <c r="BT2838">
        <v>29</v>
      </c>
      <c r="BU2838" s="1" t="s">
        <v>7</v>
      </c>
      <c r="BV2838" s="1" t="s">
        <v>171</v>
      </c>
      <c r="BW2838">
        <v>269.27</v>
      </c>
      <c r="BX2838" s="1" t="s">
        <v>10269</v>
      </c>
      <c r="BY2838">
        <v>6200</v>
      </c>
      <c r="BZ2838">
        <v>1669474</v>
      </c>
      <c r="CA2838">
        <v>0.3</v>
      </c>
      <c r="CB2838">
        <v>4340</v>
      </c>
      <c r="CC2838">
        <v>1168631.7999999998</v>
      </c>
      <c r="CD2838">
        <v>0.1</v>
      </c>
      <c r="CE2838">
        <v>116863.18</v>
      </c>
      <c r="CF2838">
        <v>0.1</v>
      </c>
      <c r="CG2838">
        <v>11686.317999999999</v>
      </c>
      <c r="CH2838">
        <v>105176.86199999999</v>
      </c>
      <c r="CI2838">
        <v>1051768.6199999999</v>
      </c>
      <c r="CJ2838">
        <v>1156945.4819999998</v>
      </c>
      <c r="CK2838">
        <v>4296.5999999999995</v>
      </c>
    </row>
    <row r="2839" spans="62:89" x14ac:dyDescent="0.25">
      <c r="BJ2839" s="1" t="s">
        <v>5799</v>
      </c>
      <c r="BK2839" s="1" t="s">
        <v>5800</v>
      </c>
      <c r="BL2839" s="1" t="str">
        <f>VLOOKUP(BK2839,INVENTARIOHABITTA[#All],8,FALSE)</f>
        <v>ESTANDAR AA</v>
      </c>
      <c r="BO2839" s="1" t="s">
        <v>6429</v>
      </c>
      <c r="BP2839" s="1" t="s">
        <v>10304</v>
      </c>
      <c r="BQ2839" s="1" t="s">
        <v>7638</v>
      </c>
      <c r="BR2839" s="1" t="s">
        <v>7659</v>
      </c>
      <c r="BS2839" s="1" t="s">
        <v>32</v>
      </c>
      <c r="BT2839">
        <v>30</v>
      </c>
      <c r="BU2839" s="1" t="s">
        <v>7</v>
      </c>
      <c r="BV2839" s="1" t="s">
        <v>171</v>
      </c>
      <c r="BW2839">
        <v>269.27</v>
      </c>
      <c r="BX2839" s="1" t="s">
        <v>10269</v>
      </c>
      <c r="BY2839">
        <v>6510</v>
      </c>
      <c r="BZ2839">
        <v>1752947.7</v>
      </c>
      <c r="CA2839">
        <v>0.25</v>
      </c>
      <c r="CB2839">
        <v>4882.5</v>
      </c>
      <c r="CC2839">
        <v>1314710.7749999999</v>
      </c>
      <c r="CD2839">
        <v>0.1</v>
      </c>
      <c r="CE2839">
        <v>131471.07749999998</v>
      </c>
      <c r="CF2839">
        <v>0.1</v>
      </c>
      <c r="CG2839">
        <v>13147.107749999999</v>
      </c>
      <c r="CH2839">
        <v>118323.96974999999</v>
      </c>
      <c r="CI2839">
        <v>1183239.6975</v>
      </c>
      <c r="CJ2839">
        <v>1301563.6672499999</v>
      </c>
      <c r="CK2839">
        <v>4833.6750000000002</v>
      </c>
    </row>
    <row r="2840" spans="62:89" x14ac:dyDescent="0.25">
      <c r="BJ2840" s="1" t="s">
        <v>5801</v>
      </c>
      <c r="BK2840" s="1" t="s">
        <v>5802</v>
      </c>
      <c r="BL2840" s="1" t="str">
        <f>VLOOKUP(BK2840,INVENTARIOHABITTA[#All],8,FALSE)</f>
        <v>ESTANDAR AA</v>
      </c>
      <c r="BO2840" s="1" t="s">
        <v>6431</v>
      </c>
      <c r="BP2840" s="1" t="s">
        <v>10305</v>
      </c>
      <c r="BQ2840" s="1" t="s">
        <v>7638</v>
      </c>
      <c r="BR2840" s="1" t="s">
        <v>7659</v>
      </c>
      <c r="BS2840" s="1" t="s">
        <v>32</v>
      </c>
      <c r="BT2840">
        <v>31</v>
      </c>
      <c r="BU2840" s="1" t="s">
        <v>7</v>
      </c>
      <c r="BV2840" s="1" t="s">
        <v>171</v>
      </c>
      <c r="BW2840">
        <v>269.27</v>
      </c>
      <c r="BX2840" s="1" t="s">
        <v>10269</v>
      </c>
      <c r="BY2840">
        <v>6510</v>
      </c>
      <c r="BZ2840">
        <v>1752947.7</v>
      </c>
      <c r="CA2840">
        <v>0.25</v>
      </c>
      <c r="CB2840">
        <v>4882.5</v>
      </c>
      <c r="CC2840">
        <v>1314710.7749999999</v>
      </c>
      <c r="CD2840">
        <v>0.1</v>
      </c>
      <c r="CE2840">
        <v>131471.07749999998</v>
      </c>
      <c r="CF2840">
        <v>0.1</v>
      </c>
      <c r="CG2840">
        <v>13147.107749999999</v>
      </c>
      <c r="CH2840">
        <v>118323.96974999999</v>
      </c>
      <c r="CI2840">
        <v>1183239.6975</v>
      </c>
      <c r="CJ2840">
        <v>1301563.6672499999</v>
      </c>
      <c r="CK2840">
        <v>4833.6750000000002</v>
      </c>
    </row>
    <row r="2841" spans="62:89" x14ac:dyDescent="0.25">
      <c r="BJ2841" s="1" t="s">
        <v>5803</v>
      </c>
      <c r="BK2841" s="1" t="s">
        <v>5804</v>
      </c>
      <c r="BL2841" s="1" t="str">
        <f>VLOOKUP(BK2841,INVENTARIOHABITTA[#All],8,FALSE)</f>
        <v>PREMIUM AA</v>
      </c>
      <c r="BO2841" s="1" t="s">
        <v>6433</v>
      </c>
      <c r="BP2841" s="1" t="s">
        <v>10306</v>
      </c>
      <c r="BQ2841" s="1" t="s">
        <v>7638</v>
      </c>
      <c r="BR2841" s="1" t="s">
        <v>7659</v>
      </c>
      <c r="BS2841" s="1" t="s">
        <v>32</v>
      </c>
      <c r="BT2841">
        <v>32</v>
      </c>
      <c r="BU2841" s="1" t="s">
        <v>7</v>
      </c>
      <c r="BV2841" s="1" t="s">
        <v>171</v>
      </c>
      <c r="BW2841">
        <v>269.27</v>
      </c>
      <c r="BX2841" s="1" t="s">
        <v>10269</v>
      </c>
      <c r="BY2841">
        <v>6510</v>
      </c>
      <c r="BZ2841">
        <v>1752947.7</v>
      </c>
      <c r="CA2841">
        <v>0.3</v>
      </c>
      <c r="CB2841">
        <v>4557</v>
      </c>
      <c r="CC2841">
        <v>1227063.3899999999</v>
      </c>
      <c r="CD2841">
        <v>0.1</v>
      </c>
      <c r="CE2841">
        <v>122706.33899999999</v>
      </c>
      <c r="CF2841">
        <v>0.1</v>
      </c>
      <c r="CG2841">
        <v>12270.633900000001</v>
      </c>
      <c r="CH2841">
        <v>110435.70509999999</v>
      </c>
      <c r="CI2841">
        <v>1104357.051</v>
      </c>
      <c r="CJ2841">
        <v>1214792.7560999999</v>
      </c>
      <c r="CK2841">
        <v>4511.43</v>
      </c>
    </row>
    <row r="2842" spans="62:89" x14ac:dyDescent="0.25">
      <c r="BJ2842" s="1" t="s">
        <v>5805</v>
      </c>
      <c r="BK2842" s="1" t="s">
        <v>5806</v>
      </c>
      <c r="BL2842" s="1" t="str">
        <f>VLOOKUP(BK2842,INVENTARIOHABITTA[#All],8,FALSE)</f>
        <v>ESTANDAR AA</v>
      </c>
      <c r="BP2842" s="1" t="s">
        <v>10306</v>
      </c>
      <c r="BQ2842" s="1" t="s">
        <v>7638</v>
      </c>
      <c r="BR2842" s="1" t="s">
        <v>7659</v>
      </c>
      <c r="BS2842" s="1" t="s">
        <v>32</v>
      </c>
      <c r="BT2842">
        <v>32</v>
      </c>
      <c r="BU2842" s="1" t="s">
        <v>7</v>
      </c>
      <c r="BV2842" s="1" t="s">
        <v>171</v>
      </c>
      <c r="BW2842">
        <v>269.27</v>
      </c>
      <c r="BX2842" s="1" t="s">
        <v>10269</v>
      </c>
      <c r="BY2842">
        <v>6200</v>
      </c>
      <c r="BZ2842">
        <v>1669474</v>
      </c>
      <c r="CA2842">
        <v>0.3</v>
      </c>
      <c r="CB2842">
        <v>4340</v>
      </c>
      <c r="CC2842">
        <v>1168631.7999999998</v>
      </c>
      <c r="CD2842">
        <v>0.1</v>
      </c>
      <c r="CE2842">
        <v>116863.18</v>
      </c>
      <c r="CF2842">
        <v>0.1</v>
      </c>
      <c r="CG2842">
        <v>11686.317999999999</v>
      </c>
      <c r="CH2842">
        <v>105176.86199999999</v>
      </c>
      <c r="CI2842">
        <v>1051768.6199999999</v>
      </c>
      <c r="CJ2842">
        <v>1156945.4819999998</v>
      </c>
      <c r="CK2842">
        <v>4296.5999999999995</v>
      </c>
    </row>
    <row r="2843" spans="62:89" x14ac:dyDescent="0.25">
      <c r="BJ2843" s="1" t="s">
        <v>5807</v>
      </c>
      <c r="BK2843" s="1" t="s">
        <v>5808</v>
      </c>
      <c r="BL2843" s="1" t="str">
        <f>VLOOKUP(BK2843,INVENTARIOHABITTA[#All],8,FALSE)</f>
        <v>PREMIUM AA</v>
      </c>
      <c r="BO2843" s="1" t="s">
        <v>6435</v>
      </c>
      <c r="BP2843" s="1" t="s">
        <v>10307</v>
      </c>
      <c r="BQ2843" s="1" t="s">
        <v>7638</v>
      </c>
      <c r="BR2843" s="1" t="s">
        <v>7659</v>
      </c>
      <c r="BS2843" s="1" t="s">
        <v>32</v>
      </c>
      <c r="BT2843">
        <v>33</v>
      </c>
      <c r="BU2843" s="1" t="s">
        <v>7</v>
      </c>
      <c r="BV2843" s="1" t="s">
        <v>171</v>
      </c>
      <c r="BW2843">
        <v>269.27</v>
      </c>
      <c r="BX2843" s="1" t="s">
        <v>10269</v>
      </c>
      <c r="BY2843">
        <v>6510</v>
      </c>
      <c r="BZ2843">
        <v>1752947.7</v>
      </c>
      <c r="CA2843">
        <v>0.25</v>
      </c>
      <c r="CB2843">
        <v>4882.5</v>
      </c>
      <c r="CC2843">
        <v>1314710.7749999999</v>
      </c>
      <c r="CD2843">
        <v>0.1</v>
      </c>
      <c r="CE2843">
        <v>131471.07749999998</v>
      </c>
      <c r="CF2843">
        <v>0.1</v>
      </c>
      <c r="CG2843">
        <v>13147.107749999999</v>
      </c>
      <c r="CH2843">
        <v>118323.96974999999</v>
      </c>
      <c r="CI2843">
        <v>1183239.6975</v>
      </c>
      <c r="CJ2843">
        <v>1301563.6672499999</v>
      </c>
      <c r="CK2843">
        <v>4833.6750000000002</v>
      </c>
    </row>
    <row r="2844" spans="62:89" x14ac:dyDescent="0.25">
      <c r="BJ2844" s="1" t="s">
        <v>5809</v>
      </c>
      <c r="BK2844" s="1" t="s">
        <v>5810</v>
      </c>
      <c r="BL2844" s="1" t="str">
        <f>VLOOKUP(BK2844,INVENTARIOHABITTA[#All],8,FALSE)</f>
        <v>PREMIUM AA</v>
      </c>
      <c r="BO2844" s="1" t="s">
        <v>6437</v>
      </c>
      <c r="BP2844" s="1" t="s">
        <v>10308</v>
      </c>
      <c r="BQ2844" s="1" t="s">
        <v>7638</v>
      </c>
      <c r="BR2844" s="1" t="s">
        <v>7659</v>
      </c>
      <c r="BS2844" s="1" t="s">
        <v>32</v>
      </c>
      <c r="BT2844">
        <v>34</v>
      </c>
      <c r="BU2844" s="1" t="s">
        <v>7</v>
      </c>
      <c r="BV2844" s="1" t="s">
        <v>171</v>
      </c>
      <c r="BW2844">
        <v>269.27</v>
      </c>
      <c r="BX2844" s="1" t="s">
        <v>10269</v>
      </c>
      <c r="BY2844">
        <v>6510</v>
      </c>
      <c r="BZ2844">
        <v>1752947.7</v>
      </c>
      <c r="CA2844">
        <v>0.25</v>
      </c>
      <c r="CB2844">
        <v>4882.5</v>
      </c>
      <c r="CC2844">
        <v>1314710.7749999999</v>
      </c>
      <c r="CD2844">
        <v>0.1</v>
      </c>
      <c r="CE2844">
        <v>131471.07749999998</v>
      </c>
      <c r="CF2844">
        <v>0.1</v>
      </c>
      <c r="CG2844">
        <v>13147.107749999999</v>
      </c>
      <c r="CH2844">
        <v>118323.96974999999</v>
      </c>
      <c r="CI2844">
        <v>1183239.6975</v>
      </c>
      <c r="CJ2844">
        <v>1301563.6672499999</v>
      </c>
      <c r="CK2844">
        <v>4833.6750000000002</v>
      </c>
    </row>
    <row r="2845" spans="62:89" x14ac:dyDescent="0.25">
      <c r="BJ2845" s="1" t="s">
        <v>5811</v>
      </c>
      <c r="BK2845" s="1" t="s">
        <v>5812</v>
      </c>
      <c r="BL2845" s="1" t="str">
        <f>VLOOKUP(BK2845,INVENTARIOHABITTA[#All],8,FALSE)</f>
        <v>ESTANDAR AA</v>
      </c>
      <c r="BO2845" s="1" t="s">
        <v>6439</v>
      </c>
      <c r="BP2845" s="1" t="s">
        <v>10309</v>
      </c>
      <c r="BQ2845" s="1" t="s">
        <v>7638</v>
      </c>
      <c r="BR2845" s="1" t="s">
        <v>7659</v>
      </c>
      <c r="BS2845" s="1" t="s">
        <v>32</v>
      </c>
      <c r="BT2845">
        <v>35</v>
      </c>
      <c r="BU2845" s="1" t="s">
        <v>7</v>
      </c>
      <c r="BV2845" s="1" t="s">
        <v>171</v>
      </c>
      <c r="BW2845">
        <v>338.4</v>
      </c>
      <c r="BX2845" s="1" t="s">
        <v>10269</v>
      </c>
      <c r="BY2845">
        <v>6510</v>
      </c>
      <c r="BZ2845">
        <v>2202984</v>
      </c>
      <c r="CA2845">
        <v>0.23</v>
      </c>
      <c r="CB2845">
        <v>5012.7</v>
      </c>
      <c r="CC2845">
        <v>1696297.68</v>
      </c>
      <c r="CD2845">
        <v>0.1</v>
      </c>
      <c r="CE2845">
        <v>169629.76800000001</v>
      </c>
      <c r="CF2845">
        <v>0.1</v>
      </c>
      <c r="CG2845">
        <v>16962.9768</v>
      </c>
      <c r="CH2845">
        <v>152666.79120000001</v>
      </c>
      <c r="CI2845">
        <v>1526667.912</v>
      </c>
      <c r="CJ2845">
        <v>1679334.7032000001</v>
      </c>
      <c r="CK2845">
        <v>4962.5730000000003</v>
      </c>
    </row>
    <row r="2846" spans="62:89" x14ac:dyDescent="0.25">
      <c r="BJ2846" s="1" t="s">
        <v>5813</v>
      </c>
      <c r="BK2846" s="1" t="s">
        <v>5814</v>
      </c>
      <c r="BL2846" s="1" t="str">
        <f>VLOOKUP(BK2846,INVENTARIOHABITTA[#All],8,FALSE)</f>
        <v>ESTANDAR AA</v>
      </c>
      <c r="BP2846" s="1" t="s">
        <v>10309</v>
      </c>
      <c r="BQ2846" s="1" t="s">
        <v>7638</v>
      </c>
      <c r="BR2846" s="1" t="s">
        <v>7659</v>
      </c>
      <c r="BS2846" s="1" t="s">
        <v>32</v>
      </c>
      <c r="BT2846">
        <v>35</v>
      </c>
      <c r="BU2846" s="1" t="s">
        <v>7</v>
      </c>
      <c r="BV2846" s="1" t="s">
        <v>171</v>
      </c>
      <c r="BW2846">
        <v>338.4</v>
      </c>
      <c r="BX2846" s="1" t="s">
        <v>10269</v>
      </c>
      <c r="BY2846">
        <v>6200</v>
      </c>
      <c r="BZ2846">
        <v>2098080</v>
      </c>
      <c r="CA2846">
        <v>0.23</v>
      </c>
      <c r="CB2846">
        <v>4774</v>
      </c>
      <c r="CC2846">
        <v>1615521.5999999999</v>
      </c>
      <c r="CD2846">
        <v>0.1</v>
      </c>
      <c r="CE2846">
        <v>161552.16</v>
      </c>
      <c r="CF2846">
        <v>0.1</v>
      </c>
      <c r="CG2846">
        <v>16155.216</v>
      </c>
      <c r="CH2846">
        <v>145396.94400000002</v>
      </c>
      <c r="CI2846">
        <v>1453969.44</v>
      </c>
      <c r="CJ2846">
        <v>1599366.3840000001</v>
      </c>
      <c r="CK2846">
        <v>4726.26</v>
      </c>
    </row>
    <row r="2847" spans="62:89" x14ac:dyDescent="0.25">
      <c r="BJ2847" s="1" t="s">
        <v>5815</v>
      </c>
      <c r="BK2847" s="1" t="s">
        <v>5816</v>
      </c>
      <c r="BL2847" s="1" t="str">
        <f>VLOOKUP(BK2847,INVENTARIOHABITTA[#All],8,FALSE)</f>
        <v>ESTANDAR AA</v>
      </c>
      <c r="BO2847" s="1" t="s">
        <v>6441</v>
      </c>
      <c r="BP2847" s="1" t="s">
        <v>10310</v>
      </c>
      <c r="BQ2847" s="1" t="s">
        <v>7638</v>
      </c>
      <c r="BR2847" s="1" t="s">
        <v>7659</v>
      </c>
      <c r="BS2847" s="1" t="s">
        <v>32</v>
      </c>
      <c r="BT2847">
        <v>36</v>
      </c>
      <c r="BU2847" s="1" t="s">
        <v>7</v>
      </c>
      <c r="BV2847" s="1" t="s">
        <v>171</v>
      </c>
      <c r="BW2847">
        <v>234.8</v>
      </c>
      <c r="BX2847" s="1" t="s">
        <v>10269</v>
      </c>
      <c r="BY2847">
        <v>6200</v>
      </c>
      <c r="BZ2847">
        <v>1455760</v>
      </c>
      <c r="CA2847">
        <v>0.2</v>
      </c>
      <c r="CB2847">
        <v>4960</v>
      </c>
      <c r="CC2847">
        <v>1164608</v>
      </c>
      <c r="CD2847">
        <v>0.1</v>
      </c>
      <c r="CE2847">
        <v>116460.8</v>
      </c>
      <c r="CF2847">
        <v>0.1</v>
      </c>
      <c r="CG2847">
        <v>11646.080000000002</v>
      </c>
      <c r="CH2847">
        <v>104814.72</v>
      </c>
      <c r="CI2847">
        <v>1048147.2</v>
      </c>
      <c r="CJ2847">
        <v>1152961.92</v>
      </c>
      <c r="CK2847">
        <v>4910.3999999999996</v>
      </c>
    </row>
    <row r="2848" spans="62:89" x14ac:dyDescent="0.25">
      <c r="BJ2848" s="1" t="s">
        <v>5817</v>
      </c>
      <c r="BK2848" s="1" t="s">
        <v>5818</v>
      </c>
      <c r="BL2848" s="1" t="str">
        <f>VLOOKUP(BK2848,INVENTARIOHABITTA[#All],8,FALSE)</f>
        <v>ESTANDAR AA</v>
      </c>
      <c r="BP2848" s="1" t="s">
        <v>10311</v>
      </c>
      <c r="BQ2848" s="1" t="s">
        <v>7638</v>
      </c>
      <c r="BR2848" s="1" t="s">
        <v>7659</v>
      </c>
      <c r="BS2848" s="1" t="s">
        <v>32</v>
      </c>
      <c r="BT2848">
        <v>37</v>
      </c>
      <c r="BU2848" s="1" t="s">
        <v>7</v>
      </c>
      <c r="BV2848" s="1" t="s">
        <v>171</v>
      </c>
      <c r="BW2848">
        <v>200</v>
      </c>
      <c r="BX2848" s="1" t="s">
        <v>10269</v>
      </c>
      <c r="BY2848">
        <v>6200</v>
      </c>
      <c r="BZ2848">
        <v>1240000</v>
      </c>
      <c r="CA2848">
        <v>0.23</v>
      </c>
      <c r="CB2848">
        <v>4774</v>
      </c>
      <c r="CC2848">
        <v>954800</v>
      </c>
      <c r="CD2848">
        <v>0.1</v>
      </c>
      <c r="CE2848">
        <v>95480</v>
      </c>
      <c r="CF2848">
        <v>0.1</v>
      </c>
      <c r="CG2848">
        <v>9548</v>
      </c>
      <c r="CH2848">
        <v>85932</v>
      </c>
      <c r="CI2848">
        <v>859320</v>
      </c>
      <c r="CJ2848">
        <v>945252</v>
      </c>
      <c r="CK2848">
        <v>4726.26</v>
      </c>
    </row>
    <row r="2849" spans="62:89" x14ac:dyDescent="0.25">
      <c r="BJ2849" s="1" t="s">
        <v>5819</v>
      </c>
      <c r="BK2849" s="1" t="s">
        <v>5820</v>
      </c>
      <c r="BL2849" s="1" t="str">
        <f>VLOOKUP(BK2849,INVENTARIOHABITTA[#All],8,FALSE)</f>
        <v>ESTANDAR AA</v>
      </c>
      <c r="BO2849" s="1" t="s">
        <v>6443</v>
      </c>
      <c r="BP2849" s="1" t="s">
        <v>10312</v>
      </c>
      <c r="BQ2849" s="1" t="s">
        <v>7638</v>
      </c>
      <c r="BR2849" s="1" t="s">
        <v>7659</v>
      </c>
      <c r="BS2849" s="1" t="s">
        <v>32</v>
      </c>
      <c r="BT2849" t="s">
        <v>10313</v>
      </c>
      <c r="BU2849" s="1" t="s">
        <v>7</v>
      </c>
      <c r="BV2849" s="1" t="s">
        <v>171</v>
      </c>
      <c r="BW2849">
        <v>240</v>
      </c>
      <c r="BX2849" s="1" t="s">
        <v>10269</v>
      </c>
      <c r="BY2849">
        <v>4726.26</v>
      </c>
      <c r="BZ2849">
        <v>1134302.4000000001</v>
      </c>
      <c r="CA2849">
        <v>0</v>
      </c>
      <c r="CB2849">
        <v>4726.26</v>
      </c>
      <c r="CC2849">
        <v>1134302.4000000001</v>
      </c>
      <c r="CD2849">
        <v>0.13047138047138046</v>
      </c>
      <c r="CE2849">
        <v>147994</v>
      </c>
      <c r="CF2849">
        <v>0</v>
      </c>
      <c r="CG2849">
        <v>0</v>
      </c>
      <c r="CH2849">
        <v>147994</v>
      </c>
      <c r="CI2849">
        <v>986308.40000000014</v>
      </c>
      <c r="CJ2849">
        <v>1134302.4000000001</v>
      </c>
      <c r="CK2849">
        <v>4726.26</v>
      </c>
    </row>
    <row r="2850" spans="62:89" x14ac:dyDescent="0.25">
      <c r="BJ2850" s="1" t="s">
        <v>5821</v>
      </c>
      <c r="BK2850" s="1" t="s">
        <v>5822</v>
      </c>
      <c r="BL2850" s="1" t="str">
        <f>VLOOKUP(BK2850,INVENTARIOHABITTA[#All],8,FALSE)</f>
        <v>ESTANDAR AA</v>
      </c>
      <c r="BO2850" s="1" t="s">
        <v>6445</v>
      </c>
      <c r="BP2850" s="1" t="s">
        <v>10314</v>
      </c>
      <c r="BQ2850" s="1" t="s">
        <v>7638</v>
      </c>
      <c r="BR2850" s="1" t="s">
        <v>7659</v>
      </c>
      <c r="BS2850" s="1" t="s">
        <v>32</v>
      </c>
      <c r="BT2850">
        <v>38</v>
      </c>
      <c r="BU2850" s="1" t="s">
        <v>7</v>
      </c>
      <c r="BV2850" s="1" t="s">
        <v>171</v>
      </c>
      <c r="BW2850">
        <v>200</v>
      </c>
      <c r="BX2850" s="1" t="s">
        <v>10269</v>
      </c>
      <c r="BY2850">
        <v>6510</v>
      </c>
      <c r="BZ2850">
        <v>1302000</v>
      </c>
      <c r="CA2850">
        <v>0.28999999999999998</v>
      </c>
      <c r="CB2850">
        <v>4622.1000000000004</v>
      </c>
      <c r="CC2850">
        <v>924420.00000000012</v>
      </c>
      <c r="CD2850">
        <v>0.1</v>
      </c>
      <c r="CE2850">
        <v>92442.000000000015</v>
      </c>
      <c r="CF2850">
        <v>0.1</v>
      </c>
      <c r="CG2850">
        <v>9244.2000000000025</v>
      </c>
      <c r="CH2850">
        <v>83197.800000000017</v>
      </c>
      <c r="CI2850">
        <v>831978.00000000012</v>
      </c>
      <c r="CJ2850">
        <v>915175.80000000016</v>
      </c>
      <c r="CK2850">
        <v>4575.8790000000008</v>
      </c>
    </row>
    <row r="2851" spans="62:89" x14ac:dyDescent="0.25">
      <c r="BJ2851" s="1" t="s">
        <v>5823</v>
      </c>
      <c r="BK2851" s="1" t="s">
        <v>5824</v>
      </c>
      <c r="BL2851" s="1" t="str">
        <f>VLOOKUP(BK2851,INVENTARIOHABITTA[#All],8,FALSE)</f>
        <v>PREMIUM AA</v>
      </c>
      <c r="BP2851" s="1" t="s">
        <v>10314</v>
      </c>
      <c r="BQ2851" s="1" t="s">
        <v>7638</v>
      </c>
      <c r="BR2851" s="1" t="s">
        <v>7659</v>
      </c>
      <c r="BS2851" s="1" t="s">
        <v>32</v>
      </c>
      <c r="BT2851">
        <v>38</v>
      </c>
      <c r="BU2851" s="1" t="s">
        <v>7</v>
      </c>
      <c r="BV2851" s="1" t="s">
        <v>171</v>
      </c>
      <c r="BW2851">
        <v>200</v>
      </c>
      <c r="BX2851" s="1" t="s">
        <v>10269</v>
      </c>
      <c r="BY2851">
        <v>6200</v>
      </c>
      <c r="BZ2851">
        <v>1240000</v>
      </c>
      <c r="CA2851">
        <v>0.28999999999999998</v>
      </c>
      <c r="CB2851">
        <v>4402</v>
      </c>
      <c r="CC2851">
        <v>880400</v>
      </c>
      <c r="CD2851">
        <v>0.1</v>
      </c>
      <c r="CE2851">
        <v>88040</v>
      </c>
      <c r="CF2851">
        <v>0.1</v>
      </c>
      <c r="CG2851">
        <v>8804</v>
      </c>
      <c r="CH2851">
        <v>79236</v>
      </c>
      <c r="CI2851">
        <v>792360</v>
      </c>
      <c r="CJ2851">
        <v>871596</v>
      </c>
      <c r="CK2851">
        <v>4357.9799999999996</v>
      </c>
    </row>
    <row r="2852" spans="62:89" x14ac:dyDescent="0.25">
      <c r="BJ2852" s="1" t="s">
        <v>5825</v>
      </c>
      <c r="BK2852" s="1" t="s">
        <v>5826</v>
      </c>
      <c r="BL2852" s="1" t="str">
        <f>VLOOKUP(BK2852,INVENTARIOHABITTA[#All],8,FALSE)</f>
        <v>PREMIUM A</v>
      </c>
      <c r="BP2852" s="1" t="s">
        <v>10315</v>
      </c>
      <c r="BQ2852" s="1" t="s">
        <v>7638</v>
      </c>
      <c r="BR2852" s="1" t="s">
        <v>7659</v>
      </c>
      <c r="BS2852" s="1" t="s">
        <v>32</v>
      </c>
      <c r="BT2852">
        <v>39</v>
      </c>
      <c r="BU2852" s="1" t="s">
        <v>7</v>
      </c>
      <c r="BV2852" s="1" t="s">
        <v>260</v>
      </c>
      <c r="BW2852">
        <v>200</v>
      </c>
      <c r="BX2852" s="1" t="s">
        <v>10269</v>
      </c>
      <c r="BY2852">
        <v>5770.3</v>
      </c>
      <c r="BZ2852">
        <v>1154060</v>
      </c>
      <c r="CA2852">
        <v>0.25</v>
      </c>
      <c r="CB2852">
        <v>4327.7250000000004</v>
      </c>
      <c r="CC2852">
        <v>865545.00000000012</v>
      </c>
      <c r="CD2852">
        <v>0.1</v>
      </c>
      <c r="CE2852">
        <v>86554.500000000015</v>
      </c>
      <c r="CF2852">
        <v>0.1</v>
      </c>
      <c r="CG2852">
        <v>8655.4500000000025</v>
      </c>
      <c r="CH2852">
        <v>77899.050000000017</v>
      </c>
      <c r="CI2852">
        <v>778990.50000000012</v>
      </c>
      <c r="CJ2852">
        <v>856889.55000000016</v>
      </c>
      <c r="CK2852">
        <v>4284.4477500000012</v>
      </c>
    </row>
    <row r="2853" spans="62:89" x14ac:dyDescent="0.25">
      <c r="BJ2853" s="1" t="s">
        <v>5827</v>
      </c>
      <c r="BK2853" s="1" t="s">
        <v>5828</v>
      </c>
      <c r="BL2853" s="1" t="str">
        <f>VLOOKUP(BK2853,INVENTARIOHABITTA[#All],8,FALSE)</f>
        <v>PREMIUM A</v>
      </c>
      <c r="BO2853" s="1" t="s">
        <v>6447</v>
      </c>
      <c r="BP2853" s="1" t="s">
        <v>10316</v>
      </c>
      <c r="BQ2853" s="1" t="s">
        <v>7638</v>
      </c>
      <c r="BR2853" s="1" t="s">
        <v>7659</v>
      </c>
      <c r="BS2853" s="1" t="s">
        <v>32</v>
      </c>
      <c r="BT2853" t="s">
        <v>10317</v>
      </c>
      <c r="BU2853" s="1" t="s">
        <v>7</v>
      </c>
      <c r="BV2853" s="1" t="s">
        <v>260</v>
      </c>
      <c r="BW2853">
        <v>220</v>
      </c>
      <c r="BX2853" s="1" t="s">
        <v>10269</v>
      </c>
      <c r="BY2853">
        <v>4284.4477500000012</v>
      </c>
      <c r="BZ2853">
        <v>942578.50500000024</v>
      </c>
      <c r="CA2853">
        <v>0</v>
      </c>
      <c r="CB2853">
        <v>4284.4477500000012</v>
      </c>
      <c r="CC2853">
        <v>942578.50500000024</v>
      </c>
      <c r="CD2853">
        <v>0.14240867926433348</v>
      </c>
      <c r="CE2853">
        <v>134231.35999999999</v>
      </c>
      <c r="CF2853">
        <v>0</v>
      </c>
      <c r="CG2853">
        <v>0</v>
      </c>
      <c r="CH2853">
        <v>134231.35999999999</v>
      </c>
      <c r="CI2853">
        <v>808347.14500000025</v>
      </c>
      <c r="CJ2853">
        <v>942578.50500000024</v>
      </c>
      <c r="CK2853">
        <v>4284.4477500000012</v>
      </c>
    </row>
    <row r="2854" spans="62:89" x14ac:dyDescent="0.25">
      <c r="BJ2854" s="1" t="s">
        <v>5829</v>
      </c>
      <c r="BK2854" s="1" t="s">
        <v>5830</v>
      </c>
      <c r="BL2854" s="1" t="str">
        <f>VLOOKUP(BK2854,INVENTARIOHABITTA[#All],8,FALSE)</f>
        <v>PREMIUM AA</v>
      </c>
      <c r="BO2854" s="1" t="s">
        <v>6449</v>
      </c>
      <c r="BP2854" s="1" t="s">
        <v>10318</v>
      </c>
      <c r="BQ2854" s="1" t="s">
        <v>7638</v>
      </c>
      <c r="BR2854" s="1" t="s">
        <v>7659</v>
      </c>
      <c r="BS2854" s="1" t="s">
        <v>32</v>
      </c>
      <c r="BT2854">
        <v>40</v>
      </c>
      <c r="BU2854" s="1" t="s">
        <v>7</v>
      </c>
      <c r="BV2854" s="1" t="s">
        <v>260</v>
      </c>
      <c r="BW2854">
        <v>200</v>
      </c>
      <c r="BX2854" s="1" t="s">
        <v>10269</v>
      </c>
      <c r="BY2854">
        <v>5770.3</v>
      </c>
      <c r="BZ2854">
        <v>1154060</v>
      </c>
      <c r="CA2854">
        <v>0.25</v>
      </c>
      <c r="CB2854">
        <v>4327.7250000000004</v>
      </c>
      <c r="CC2854">
        <v>865545.00000000012</v>
      </c>
      <c r="CD2854">
        <v>0.1</v>
      </c>
      <c r="CE2854">
        <v>86554.500000000015</v>
      </c>
      <c r="CF2854">
        <v>0.1</v>
      </c>
      <c r="CG2854">
        <v>8655.4500000000025</v>
      </c>
      <c r="CH2854">
        <v>77899.050000000017</v>
      </c>
      <c r="CI2854">
        <v>778990.50000000012</v>
      </c>
      <c r="CJ2854">
        <v>856889.55000000016</v>
      </c>
      <c r="CK2854">
        <v>4284.4477500000012</v>
      </c>
    </row>
    <row r="2855" spans="62:89" x14ac:dyDescent="0.25">
      <c r="BJ2855" s="1" t="s">
        <v>5831</v>
      </c>
      <c r="BK2855" s="1" t="s">
        <v>5832</v>
      </c>
      <c r="BL2855" s="1" t="str">
        <f>VLOOKUP(BK2855,INVENTARIOHABITTA[#All],8,FALSE)</f>
        <v>PREMIUM AA</v>
      </c>
      <c r="BO2855" s="1" t="s">
        <v>6451</v>
      </c>
      <c r="BP2855" s="1" t="s">
        <v>10319</v>
      </c>
      <c r="BQ2855" s="1" t="s">
        <v>7638</v>
      </c>
      <c r="BR2855" s="1" t="s">
        <v>7659</v>
      </c>
      <c r="BS2855" s="1" t="s">
        <v>32</v>
      </c>
      <c r="BT2855">
        <v>41</v>
      </c>
      <c r="BU2855" s="1" t="s">
        <v>7</v>
      </c>
      <c r="BV2855" s="1" t="s">
        <v>260</v>
      </c>
      <c r="BW2855">
        <v>200</v>
      </c>
      <c r="BX2855" s="1" t="s">
        <v>10269</v>
      </c>
      <c r="BY2855">
        <v>5770.3</v>
      </c>
      <c r="BZ2855">
        <v>1154060</v>
      </c>
      <c r="CA2855">
        <v>0.28999999999999998</v>
      </c>
      <c r="CB2855">
        <v>4096.9130000000005</v>
      </c>
      <c r="CC2855">
        <v>819382.60000000009</v>
      </c>
      <c r="CD2855">
        <v>0.1</v>
      </c>
      <c r="CE2855">
        <v>81938.260000000009</v>
      </c>
      <c r="CF2855">
        <v>0</v>
      </c>
      <c r="CG2855">
        <v>0</v>
      </c>
      <c r="CH2855">
        <v>81938.260000000009</v>
      </c>
      <c r="CI2855">
        <v>737444.34000000008</v>
      </c>
      <c r="CJ2855">
        <v>819382.60000000009</v>
      </c>
      <c r="CK2855">
        <v>4096.9130000000005</v>
      </c>
    </row>
    <row r="2856" spans="62:89" x14ac:dyDescent="0.25">
      <c r="BJ2856" s="1" t="s">
        <v>5833</v>
      </c>
      <c r="BK2856" s="1" t="s">
        <v>5834</v>
      </c>
      <c r="BL2856" s="1" t="str">
        <f>VLOOKUP(BK2856,INVENTARIOHABITTA[#All],8,FALSE)</f>
        <v>PREMIUM AA</v>
      </c>
      <c r="BO2856" s="1" t="s">
        <v>6453</v>
      </c>
      <c r="BP2856" s="1" t="s">
        <v>10320</v>
      </c>
      <c r="BQ2856" s="1" t="s">
        <v>7638</v>
      </c>
      <c r="BR2856" s="1" t="s">
        <v>7659</v>
      </c>
      <c r="BS2856" s="1" t="s">
        <v>32</v>
      </c>
      <c r="BT2856">
        <v>42</v>
      </c>
      <c r="BU2856" s="1" t="s">
        <v>7</v>
      </c>
      <c r="BV2856" s="1" t="s">
        <v>260</v>
      </c>
      <c r="BW2856">
        <v>200</v>
      </c>
      <c r="BX2856" s="1" t="s">
        <v>10269</v>
      </c>
      <c r="BY2856">
        <v>5770.3</v>
      </c>
      <c r="BZ2856">
        <v>1154060</v>
      </c>
      <c r="CA2856">
        <v>0.26</v>
      </c>
      <c r="CB2856">
        <v>4270.0219999999999</v>
      </c>
      <c r="CC2856">
        <v>854004.4</v>
      </c>
      <c r="CD2856">
        <v>0.1</v>
      </c>
      <c r="CE2856">
        <v>85400.44</v>
      </c>
      <c r="CF2856">
        <v>0.1</v>
      </c>
      <c r="CG2856">
        <v>8540.0439999999999</v>
      </c>
      <c r="CH2856">
        <v>76860.396000000008</v>
      </c>
      <c r="CI2856">
        <v>768603.96</v>
      </c>
      <c r="CJ2856">
        <v>845464.35599999991</v>
      </c>
      <c r="CK2856">
        <v>4227.3217799999993</v>
      </c>
    </row>
    <row r="2857" spans="62:89" x14ac:dyDescent="0.25">
      <c r="BJ2857" s="1" t="s">
        <v>5835</v>
      </c>
      <c r="BK2857" s="1" t="s">
        <v>5836</v>
      </c>
      <c r="BL2857" s="1" t="str">
        <f>VLOOKUP(BK2857,INVENTARIOHABITTA[#All],8,FALSE)</f>
        <v>PREMIUM AA</v>
      </c>
      <c r="BO2857" s="1" t="s">
        <v>6455</v>
      </c>
      <c r="BP2857" s="1" t="s">
        <v>10321</v>
      </c>
      <c r="BQ2857" s="1" t="s">
        <v>7638</v>
      </c>
      <c r="BR2857" s="1" t="s">
        <v>7659</v>
      </c>
      <c r="BS2857" s="1" t="s">
        <v>32</v>
      </c>
      <c r="BT2857">
        <v>43</v>
      </c>
      <c r="BU2857" s="1" t="s">
        <v>7</v>
      </c>
      <c r="BV2857" s="1" t="s">
        <v>260</v>
      </c>
      <c r="BW2857">
        <v>200</v>
      </c>
      <c r="BX2857" s="1" t="s">
        <v>10269</v>
      </c>
      <c r="BY2857">
        <v>5770.3</v>
      </c>
      <c r="BZ2857">
        <v>1154060</v>
      </c>
      <c r="CA2857">
        <v>0.25</v>
      </c>
      <c r="CB2857">
        <v>4327.7250000000004</v>
      </c>
      <c r="CC2857">
        <v>865545.00000000012</v>
      </c>
      <c r="CD2857">
        <v>0.1</v>
      </c>
      <c r="CE2857">
        <v>86554.500000000015</v>
      </c>
      <c r="CF2857">
        <v>0.1</v>
      </c>
      <c r="CG2857">
        <v>8655.4500000000025</v>
      </c>
      <c r="CH2857">
        <v>77899.050000000017</v>
      </c>
      <c r="CI2857">
        <v>778990.50000000012</v>
      </c>
      <c r="CJ2857">
        <v>856889.55000000016</v>
      </c>
      <c r="CK2857">
        <v>4284.4477500000012</v>
      </c>
    </row>
    <row r="2858" spans="62:89" x14ac:dyDescent="0.25">
      <c r="BJ2858" s="1" t="s">
        <v>5837</v>
      </c>
      <c r="BK2858" s="1" t="s">
        <v>5838</v>
      </c>
      <c r="BL2858" s="1" t="str">
        <f>VLOOKUP(BK2858,INVENTARIOHABITTA[#All],8,FALSE)</f>
        <v>PREMIUM AA</v>
      </c>
      <c r="BO2858" s="1" t="s">
        <v>6457</v>
      </c>
      <c r="BP2858" s="1" t="s">
        <v>10322</v>
      </c>
      <c r="BQ2858" s="1" t="s">
        <v>7638</v>
      </c>
      <c r="BR2858" s="1" t="s">
        <v>7659</v>
      </c>
      <c r="BS2858" s="1" t="s">
        <v>32</v>
      </c>
      <c r="BT2858">
        <v>44</v>
      </c>
      <c r="BU2858" s="1" t="s">
        <v>7</v>
      </c>
      <c r="BV2858" s="1" t="s">
        <v>260</v>
      </c>
      <c r="BW2858">
        <v>200</v>
      </c>
      <c r="BX2858" s="1" t="s">
        <v>10269</v>
      </c>
      <c r="BY2858">
        <v>5770.3</v>
      </c>
      <c r="BZ2858">
        <v>1154060</v>
      </c>
      <c r="CA2858">
        <v>0.3</v>
      </c>
      <c r="CB2858">
        <v>4039.21</v>
      </c>
      <c r="CC2858">
        <v>807842</v>
      </c>
      <c r="CD2858">
        <v>0.1</v>
      </c>
      <c r="CE2858">
        <v>80784.200000000012</v>
      </c>
      <c r="CF2858">
        <v>0.1</v>
      </c>
      <c r="CG2858">
        <v>8078.4200000000019</v>
      </c>
      <c r="CH2858">
        <v>72705.780000000013</v>
      </c>
      <c r="CI2858">
        <v>727057.8</v>
      </c>
      <c r="CJ2858">
        <v>799763.58000000007</v>
      </c>
      <c r="CK2858">
        <v>3998.8179000000005</v>
      </c>
    </row>
    <row r="2859" spans="62:89" x14ac:dyDescent="0.25">
      <c r="BJ2859" s="1" t="s">
        <v>5839</v>
      </c>
      <c r="BK2859" s="1" t="s">
        <v>5840</v>
      </c>
      <c r="BL2859" s="1" t="str">
        <f>VLOOKUP(BK2859,INVENTARIOHABITTA[#All],8,FALSE)</f>
        <v>PREMIUM A</v>
      </c>
      <c r="BO2859" s="1" t="s">
        <v>6459</v>
      </c>
      <c r="BP2859" s="1" t="s">
        <v>10323</v>
      </c>
      <c r="BQ2859" s="1" t="s">
        <v>7638</v>
      </c>
      <c r="BR2859" s="1" t="s">
        <v>7659</v>
      </c>
      <c r="BS2859" s="1" t="s">
        <v>32</v>
      </c>
      <c r="BT2859">
        <v>45</v>
      </c>
      <c r="BU2859" s="1" t="s">
        <v>7</v>
      </c>
      <c r="BV2859" s="1" t="s">
        <v>260</v>
      </c>
      <c r="BW2859">
        <v>200</v>
      </c>
      <c r="BX2859" s="1" t="s">
        <v>10269</v>
      </c>
      <c r="BY2859">
        <v>6060</v>
      </c>
      <c r="BZ2859">
        <v>1212000</v>
      </c>
      <c r="CA2859">
        <v>0.25</v>
      </c>
      <c r="CB2859">
        <v>4545</v>
      </c>
      <c r="CC2859">
        <v>909000</v>
      </c>
      <c r="CD2859">
        <v>0.1</v>
      </c>
      <c r="CE2859">
        <v>90900</v>
      </c>
      <c r="CF2859">
        <v>0.1</v>
      </c>
      <c r="CG2859">
        <v>9090</v>
      </c>
      <c r="CH2859">
        <v>81810</v>
      </c>
      <c r="CI2859">
        <v>818100</v>
      </c>
      <c r="CJ2859">
        <v>899910</v>
      </c>
      <c r="CK2859">
        <v>4499.55</v>
      </c>
    </row>
    <row r="2860" spans="62:89" x14ac:dyDescent="0.25">
      <c r="BJ2860" s="1" t="s">
        <v>5841</v>
      </c>
      <c r="BK2860" s="1" t="s">
        <v>5842</v>
      </c>
      <c r="BL2860" s="1" t="str">
        <f>VLOOKUP(BK2860,INVENTARIOHABITTA[#All],8,FALSE)</f>
        <v xml:space="preserve">ESTANDAR A </v>
      </c>
      <c r="BO2860" s="1" t="s">
        <v>6461</v>
      </c>
      <c r="BP2860" s="1" t="s">
        <v>10324</v>
      </c>
      <c r="BQ2860" s="1" t="s">
        <v>7638</v>
      </c>
      <c r="BR2860" s="1" t="s">
        <v>7659</v>
      </c>
      <c r="BS2860" s="1" t="s">
        <v>32</v>
      </c>
      <c r="BT2860">
        <v>46</v>
      </c>
      <c r="BU2860" s="1" t="s">
        <v>7</v>
      </c>
      <c r="BV2860" s="1" t="s">
        <v>260</v>
      </c>
      <c r="BW2860">
        <v>200</v>
      </c>
      <c r="BX2860" s="1" t="s">
        <v>10269</v>
      </c>
      <c r="BY2860">
        <v>6060</v>
      </c>
      <c r="BZ2860">
        <v>1212000</v>
      </c>
      <c r="CA2860">
        <v>0.25</v>
      </c>
      <c r="CB2860">
        <v>4545</v>
      </c>
      <c r="CC2860">
        <v>909000</v>
      </c>
      <c r="CD2860">
        <v>0.1</v>
      </c>
      <c r="CE2860">
        <v>90900</v>
      </c>
      <c r="CF2860">
        <v>0.1</v>
      </c>
      <c r="CG2860">
        <v>9090</v>
      </c>
      <c r="CH2860">
        <v>81810</v>
      </c>
      <c r="CI2860">
        <v>818100</v>
      </c>
      <c r="CJ2860">
        <v>899910</v>
      </c>
      <c r="CK2860">
        <v>4499.55</v>
      </c>
    </row>
    <row r="2861" spans="62:89" x14ac:dyDescent="0.25">
      <c r="BJ2861" s="1" t="s">
        <v>5843</v>
      </c>
      <c r="BK2861" s="1" t="s">
        <v>5844</v>
      </c>
      <c r="BL2861" s="1" t="str">
        <f>VLOOKUP(BK2861,INVENTARIOHABITTA[#All],8,FALSE)</f>
        <v xml:space="preserve">ESTANDAR A </v>
      </c>
      <c r="BO2861" s="1" t="s">
        <v>6463</v>
      </c>
      <c r="BP2861" s="1" t="s">
        <v>10325</v>
      </c>
      <c r="BQ2861" s="1" t="s">
        <v>7638</v>
      </c>
      <c r="BR2861" s="1" t="s">
        <v>7659</v>
      </c>
      <c r="BS2861" s="1" t="s">
        <v>32</v>
      </c>
      <c r="BT2861">
        <v>47</v>
      </c>
      <c r="BU2861" s="1" t="s">
        <v>7</v>
      </c>
      <c r="BV2861" s="1" t="s">
        <v>260</v>
      </c>
      <c r="BW2861">
        <v>200</v>
      </c>
      <c r="BX2861" s="1" t="s">
        <v>10269</v>
      </c>
      <c r="BY2861">
        <v>6060</v>
      </c>
      <c r="BZ2861">
        <v>1212000</v>
      </c>
      <c r="CA2861">
        <v>0.25</v>
      </c>
      <c r="CB2861">
        <v>4545</v>
      </c>
      <c r="CC2861">
        <v>909000</v>
      </c>
      <c r="CD2861">
        <v>0.1</v>
      </c>
      <c r="CE2861">
        <v>90900</v>
      </c>
      <c r="CF2861">
        <v>0.1</v>
      </c>
      <c r="CG2861">
        <v>9090</v>
      </c>
      <c r="CH2861">
        <v>81810</v>
      </c>
      <c r="CI2861">
        <v>818100</v>
      </c>
      <c r="CJ2861">
        <v>899910</v>
      </c>
      <c r="CK2861">
        <v>4499.55</v>
      </c>
    </row>
    <row r="2862" spans="62:89" x14ac:dyDescent="0.25">
      <c r="BJ2862" s="1" t="s">
        <v>5845</v>
      </c>
      <c r="BK2862" s="1" t="s">
        <v>5846</v>
      </c>
      <c r="BL2862" s="1" t="str">
        <f>VLOOKUP(BK2862,INVENTARIOHABITTA[#All],8,FALSE)</f>
        <v xml:space="preserve">ESTANDAR A </v>
      </c>
      <c r="BO2862" s="1" t="s">
        <v>6465</v>
      </c>
      <c r="BP2862" s="1" t="s">
        <v>10326</v>
      </c>
      <c r="BQ2862" s="1" t="s">
        <v>7638</v>
      </c>
      <c r="BR2862" s="1" t="s">
        <v>7659</v>
      </c>
      <c r="BS2862" s="1" t="s">
        <v>32</v>
      </c>
      <c r="BT2862">
        <v>48</v>
      </c>
      <c r="BU2862" s="1" t="s">
        <v>7</v>
      </c>
      <c r="BV2862" s="1" t="s">
        <v>260</v>
      </c>
      <c r="BW2862">
        <v>200</v>
      </c>
      <c r="BX2862" s="1" t="s">
        <v>10269</v>
      </c>
      <c r="BY2862">
        <v>6060</v>
      </c>
      <c r="BZ2862">
        <v>1212000</v>
      </c>
      <c r="CA2862">
        <v>0.25</v>
      </c>
      <c r="CB2862">
        <v>4545</v>
      </c>
      <c r="CC2862">
        <v>909000</v>
      </c>
      <c r="CD2862">
        <v>0.1</v>
      </c>
      <c r="CE2862">
        <v>90900</v>
      </c>
      <c r="CF2862">
        <v>0.1</v>
      </c>
      <c r="CG2862">
        <v>9090</v>
      </c>
      <c r="CH2862">
        <v>81810</v>
      </c>
      <c r="CI2862">
        <v>818100</v>
      </c>
      <c r="CJ2862">
        <v>899910</v>
      </c>
      <c r="CK2862">
        <v>4499.55</v>
      </c>
    </row>
    <row r="2863" spans="62:89" x14ac:dyDescent="0.25">
      <c r="BJ2863" s="1" t="s">
        <v>5847</v>
      </c>
      <c r="BK2863" s="1" t="s">
        <v>5848</v>
      </c>
      <c r="BL2863" s="1" t="str">
        <f>VLOOKUP(BK2863,INVENTARIOHABITTA[#All],8,FALSE)</f>
        <v xml:space="preserve">ESTANDAR A </v>
      </c>
      <c r="BO2863" s="1" t="s">
        <v>6467</v>
      </c>
      <c r="BP2863" s="1" t="s">
        <v>10327</v>
      </c>
      <c r="BQ2863" s="1" t="s">
        <v>7638</v>
      </c>
      <c r="BR2863" s="1" t="s">
        <v>7659</v>
      </c>
      <c r="BS2863" s="1" t="s">
        <v>32</v>
      </c>
      <c r="BT2863">
        <v>49</v>
      </c>
      <c r="BU2863" s="1" t="s">
        <v>7</v>
      </c>
      <c r="BV2863" s="1" t="s">
        <v>171</v>
      </c>
      <c r="BW2863">
        <v>215.86</v>
      </c>
      <c r="BX2863" s="1" t="s">
        <v>10269</v>
      </c>
      <c r="BY2863">
        <v>6200</v>
      </c>
      <c r="BZ2863">
        <v>1338332</v>
      </c>
      <c r="CA2863">
        <v>0.28000000000000003</v>
      </c>
      <c r="CB2863">
        <v>4464</v>
      </c>
      <c r="CC2863">
        <v>963599.04</v>
      </c>
      <c r="CD2863">
        <v>0.1</v>
      </c>
      <c r="CE2863">
        <v>96359.90400000001</v>
      </c>
      <c r="CF2863">
        <v>0.1</v>
      </c>
      <c r="CG2863">
        <v>9635.9904000000006</v>
      </c>
      <c r="CH2863">
        <v>86723.913600000014</v>
      </c>
      <c r="CI2863">
        <v>867239.13600000006</v>
      </c>
      <c r="CJ2863">
        <v>953963.04960000003</v>
      </c>
      <c r="CK2863">
        <v>4419.3599999999997</v>
      </c>
    </row>
    <row r="2864" spans="62:89" x14ac:dyDescent="0.25">
      <c r="BJ2864" s="1" t="s">
        <v>5849</v>
      </c>
      <c r="BK2864" s="1" t="s">
        <v>5850</v>
      </c>
      <c r="BL2864" s="1" t="str">
        <f>VLOOKUP(BK2864,INVENTARIOHABITTA[#All],8,FALSE)</f>
        <v>PREMIUM A</v>
      </c>
      <c r="BO2864" s="1" t="s">
        <v>6469</v>
      </c>
      <c r="BP2864" s="1" t="s">
        <v>10328</v>
      </c>
      <c r="BQ2864" s="1" t="s">
        <v>7638</v>
      </c>
      <c r="BR2864" s="1" t="s">
        <v>7659</v>
      </c>
      <c r="BS2864" s="1" t="s">
        <v>32</v>
      </c>
      <c r="BT2864">
        <v>50</v>
      </c>
      <c r="BU2864" s="1" t="s">
        <v>7</v>
      </c>
      <c r="BV2864" s="1" t="s">
        <v>171</v>
      </c>
      <c r="BW2864">
        <v>227.27</v>
      </c>
      <c r="BX2864" s="1" t="s">
        <v>10269</v>
      </c>
      <c r="BY2864">
        <v>6200</v>
      </c>
      <c r="BZ2864">
        <v>1409074</v>
      </c>
      <c r="CA2864">
        <v>0.23</v>
      </c>
      <c r="CB2864">
        <v>4774</v>
      </c>
      <c r="CC2864">
        <v>1084986.98</v>
      </c>
      <c r="CD2864">
        <v>0.1</v>
      </c>
      <c r="CE2864">
        <v>108498.698</v>
      </c>
      <c r="CF2864">
        <v>0.1</v>
      </c>
      <c r="CG2864">
        <v>10849.8698</v>
      </c>
      <c r="CH2864">
        <v>97648.828200000004</v>
      </c>
      <c r="CI2864">
        <v>976488.28200000001</v>
      </c>
      <c r="CJ2864">
        <v>1074137.1102</v>
      </c>
      <c r="CK2864">
        <v>4726.26</v>
      </c>
    </row>
    <row r="2865" spans="62:89" x14ac:dyDescent="0.25">
      <c r="BJ2865" s="1" t="s">
        <v>5851</v>
      </c>
      <c r="BK2865" s="1" t="s">
        <v>5852</v>
      </c>
      <c r="BL2865" s="1" t="str">
        <f>VLOOKUP(BK2865,INVENTARIOHABITTA[#All],8,FALSE)</f>
        <v>PREMIUM A</v>
      </c>
      <c r="BO2865" s="1" t="s">
        <v>6471</v>
      </c>
      <c r="BP2865" s="1" t="s">
        <v>10329</v>
      </c>
      <c r="BQ2865" s="1" t="s">
        <v>7638</v>
      </c>
      <c r="BR2865" s="1" t="s">
        <v>7659</v>
      </c>
      <c r="BS2865" s="1" t="s">
        <v>32</v>
      </c>
      <c r="BT2865">
        <v>51</v>
      </c>
      <c r="BU2865" s="1" t="s">
        <v>7</v>
      </c>
      <c r="BV2865" s="1" t="s">
        <v>260</v>
      </c>
      <c r="BW2865">
        <v>202.69</v>
      </c>
      <c r="BX2865" s="1" t="s">
        <v>10269</v>
      </c>
      <c r="BY2865">
        <v>6060</v>
      </c>
      <c r="BZ2865">
        <v>1228301.3999999999</v>
      </c>
      <c r="CA2865">
        <v>0.25</v>
      </c>
      <c r="CB2865">
        <v>4545</v>
      </c>
      <c r="CC2865">
        <v>921226.05</v>
      </c>
      <c r="CD2865">
        <v>0.1</v>
      </c>
      <c r="CE2865">
        <v>92122.60500000001</v>
      </c>
      <c r="CF2865">
        <v>0.1</v>
      </c>
      <c r="CG2865">
        <v>9212.2605000000021</v>
      </c>
      <c r="CH2865">
        <v>82910.344500000007</v>
      </c>
      <c r="CI2865">
        <v>829103.44500000007</v>
      </c>
      <c r="CJ2865">
        <v>912013.78950000007</v>
      </c>
      <c r="CK2865">
        <v>4499.55</v>
      </c>
    </row>
    <row r="2866" spans="62:89" x14ac:dyDescent="0.25">
      <c r="BJ2866" s="1" t="s">
        <v>5853</v>
      </c>
      <c r="BK2866" s="1" t="s">
        <v>5854</v>
      </c>
      <c r="BL2866" s="1" t="str">
        <f>VLOOKUP(BK2866,INVENTARIOHABITTA[#All],8,FALSE)</f>
        <v xml:space="preserve">ESTANDAR A </v>
      </c>
      <c r="BP2866" s="1" t="s">
        <v>10329</v>
      </c>
      <c r="BQ2866" s="1" t="s">
        <v>7638</v>
      </c>
      <c r="BR2866" s="1" t="s">
        <v>7659</v>
      </c>
      <c r="BS2866" s="1" t="s">
        <v>32</v>
      </c>
      <c r="BT2866">
        <v>51</v>
      </c>
      <c r="BU2866" s="1" t="s">
        <v>7</v>
      </c>
      <c r="BV2866" s="1" t="s">
        <v>260</v>
      </c>
      <c r="BW2866">
        <v>202.69</v>
      </c>
      <c r="BX2866" s="1" t="s">
        <v>10269</v>
      </c>
      <c r="BY2866">
        <v>5770.3</v>
      </c>
      <c r="BZ2866">
        <v>1169582.1070000001</v>
      </c>
      <c r="CA2866">
        <v>0.2</v>
      </c>
      <c r="CB2866">
        <v>4616.24</v>
      </c>
      <c r="CC2866">
        <v>935665.68559999997</v>
      </c>
      <c r="CD2866">
        <v>0.1</v>
      </c>
      <c r="CE2866">
        <v>93566.56856</v>
      </c>
      <c r="CF2866">
        <v>0.1</v>
      </c>
      <c r="CG2866">
        <v>9356.6568559999996</v>
      </c>
      <c r="CH2866">
        <v>84209.911703999998</v>
      </c>
      <c r="CI2866">
        <v>842099.11703999992</v>
      </c>
      <c r="CJ2866">
        <v>926309.02874399989</v>
      </c>
      <c r="CK2866">
        <v>4570.0775999999996</v>
      </c>
    </row>
    <row r="2867" spans="62:89" x14ac:dyDescent="0.25">
      <c r="BJ2867" s="1" t="s">
        <v>5855</v>
      </c>
      <c r="BK2867" s="1" t="s">
        <v>5856</v>
      </c>
      <c r="BL2867" s="1" t="str">
        <f>VLOOKUP(BK2867,INVENTARIOHABITTA[#All],8,FALSE)</f>
        <v xml:space="preserve">ESTANDAR A </v>
      </c>
      <c r="BO2867" s="1" t="s">
        <v>6473</v>
      </c>
      <c r="BP2867" s="1" t="s">
        <v>10330</v>
      </c>
      <c r="BQ2867" s="1" t="s">
        <v>7638</v>
      </c>
      <c r="BR2867" s="1" t="s">
        <v>7659</v>
      </c>
      <c r="BS2867" s="1" t="s">
        <v>32</v>
      </c>
      <c r="BT2867">
        <v>52</v>
      </c>
      <c r="BU2867" s="1" t="s">
        <v>7</v>
      </c>
      <c r="BV2867" s="1" t="s">
        <v>171</v>
      </c>
      <c r="BW2867">
        <v>202.69</v>
      </c>
      <c r="BX2867" s="1" t="s">
        <v>10269</v>
      </c>
      <c r="BY2867">
        <v>6200</v>
      </c>
      <c r="BZ2867">
        <v>1256678</v>
      </c>
      <c r="CA2867">
        <v>0.2</v>
      </c>
      <c r="CB2867">
        <v>4960</v>
      </c>
      <c r="CC2867">
        <v>1005342.4</v>
      </c>
      <c r="CD2867">
        <v>0.1</v>
      </c>
      <c r="CE2867">
        <v>100534.24</v>
      </c>
      <c r="CF2867">
        <v>0.1</v>
      </c>
      <c r="CG2867">
        <v>10053.424000000001</v>
      </c>
      <c r="CH2867">
        <v>90480.816000000006</v>
      </c>
      <c r="CI2867">
        <v>904808.16</v>
      </c>
      <c r="CJ2867">
        <v>995288.97600000002</v>
      </c>
      <c r="CK2867">
        <v>4910.4000000000005</v>
      </c>
    </row>
    <row r="2868" spans="62:89" x14ac:dyDescent="0.25">
      <c r="BJ2868" s="1" t="s">
        <v>5857</v>
      </c>
      <c r="BK2868" s="1" t="s">
        <v>5858</v>
      </c>
      <c r="BL2868" s="1" t="str">
        <f>VLOOKUP(BK2868,INVENTARIOHABITTA[#All],8,FALSE)</f>
        <v xml:space="preserve">ESTANDAR A </v>
      </c>
      <c r="BO2868" s="1" t="s">
        <v>6475</v>
      </c>
      <c r="BP2868" s="1" t="s">
        <v>10331</v>
      </c>
      <c r="BQ2868" s="1" t="s">
        <v>7638</v>
      </c>
      <c r="BR2868" s="1" t="s">
        <v>7659</v>
      </c>
      <c r="BS2868" s="1" t="s">
        <v>32</v>
      </c>
      <c r="BT2868">
        <v>53</v>
      </c>
      <c r="BU2868" s="1" t="s">
        <v>7</v>
      </c>
      <c r="BV2868" s="1" t="s">
        <v>171</v>
      </c>
      <c r="BW2868">
        <v>278.8</v>
      </c>
      <c r="BX2868" s="1" t="s">
        <v>10269</v>
      </c>
      <c r="BY2868">
        <v>6200</v>
      </c>
      <c r="BZ2868">
        <v>1728560</v>
      </c>
      <c r="CA2868">
        <v>0.3</v>
      </c>
      <c r="CB2868">
        <v>4340</v>
      </c>
      <c r="CC2868">
        <v>1209992</v>
      </c>
      <c r="CD2868">
        <v>0.1</v>
      </c>
      <c r="CE2868">
        <v>120999.20000000001</v>
      </c>
      <c r="CF2868">
        <v>0.1</v>
      </c>
      <c r="CG2868">
        <v>12099.920000000002</v>
      </c>
      <c r="CH2868">
        <v>108899.28000000001</v>
      </c>
      <c r="CI2868">
        <v>1088992.8</v>
      </c>
      <c r="CJ2868">
        <v>1197892.08</v>
      </c>
      <c r="CK2868">
        <v>4296.6000000000004</v>
      </c>
    </row>
    <row r="2869" spans="62:89" x14ac:dyDescent="0.25">
      <c r="BJ2869" s="1" t="s">
        <v>5859</v>
      </c>
      <c r="BK2869" s="1" t="s">
        <v>5860</v>
      </c>
      <c r="BL2869" s="1" t="str">
        <f>VLOOKUP(BK2869,INVENTARIOHABITTA[#All],8,FALSE)</f>
        <v xml:space="preserve">ESTANDAR A </v>
      </c>
      <c r="BO2869" s="1" t="s">
        <v>6477</v>
      </c>
      <c r="BP2869" s="1" t="s">
        <v>10332</v>
      </c>
      <c r="BQ2869" s="1" t="s">
        <v>7638</v>
      </c>
      <c r="BR2869" s="1" t="s">
        <v>7659</v>
      </c>
      <c r="BS2869" s="1" t="s">
        <v>32</v>
      </c>
      <c r="BT2869">
        <v>54</v>
      </c>
      <c r="BU2869" s="1" t="s">
        <v>7</v>
      </c>
      <c r="BV2869" s="1" t="s">
        <v>260</v>
      </c>
      <c r="BW2869">
        <v>233.72</v>
      </c>
      <c r="BX2869" s="1" t="s">
        <v>10269</v>
      </c>
      <c r="BY2869">
        <v>6060</v>
      </c>
      <c r="BZ2869">
        <v>1416343.2</v>
      </c>
      <c r="CA2869">
        <v>0.25</v>
      </c>
      <c r="CB2869">
        <v>4545</v>
      </c>
      <c r="CC2869">
        <v>1062257.3999999999</v>
      </c>
      <c r="CD2869">
        <v>0.1</v>
      </c>
      <c r="CE2869">
        <v>106225.73999999999</v>
      </c>
      <c r="CF2869">
        <v>0.1</v>
      </c>
      <c r="CG2869">
        <v>10622.574000000001</v>
      </c>
      <c r="CH2869">
        <v>95603.165999999997</v>
      </c>
      <c r="CI2869">
        <v>956031.65999999992</v>
      </c>
      <c r="CJ2869">
        <v>1051634.8259999999</v>
      </c>
      <c r="CK2869">
        <v>4499.5499999999993</v>
      </c>
    </row>
    <row r="2870" spans="62:89" x14ac:dyDescent="0.25">
      <c r="BJ2870" s="1" t="s">
        <v>5861</v>
      </c>
      <c r="BK2870" s="1" t="s">
        <v>5862</v>
      </c>
      <c r="BL2870" s="1" t="str">
        <f>VLOOKUP(BK2870,INVENTARIOHABITTA[#All],8,FALSE)</f>
        <v xml:space="preserve">ESTANDAR A </v>
      </c>
      <c r="BO2870" s="1" t="s">
        <v>6479</v>
      </c>
      <c r="BP2870" s="1" t="s">
        <v>10333</v>
      </c>
      <c r="BQ2870" s="1" t="s">
        <v>7638</v>
      </c>
      <c r="BR2870" s="1" t="s">
        <v>7659</v>
      </c>
      <c r="BS2870" s="1" t="s">
        <v>32</v>
      </c>
      <c r="BT2870">
        <v>55</v>
      </c>
      <c r="BU2870" s="1" t="s">
        <v>7</v>
      </c>
      <c r="BV2870" s="1" t="s">
        <v>260</v>
      </c>
      <c r="BW2870">
        <v>233.72</v>
      </c>
      <c r="BX2870" s="1" t="s">
        <v>10269</v>
      </c>
      <c r="BY2870">
        <v>6060</v>
      </c>
      <c r="BZ2870">
        <v>1416343.2</v>
      </c>
      <c r="CA2870">
        <v>0.25</v>
      </c>
      <c r="CB2870">
        <v>4545</v>
      </c>
      <c r="CC2870">
        <v>1062257.3999999999</v>
      </c>
      <c r="CD2870">
        <v>0.1</v>
      </c>
      <c r="CE2870">
        <v>106225.73999999999</v>
      </c>
      <c r="CF2870">
        <v>0.1</v>
      </c>
      <c r="CG2870">
        <v>10622.574000000001</v>
      </c>
      <c r="CH2870">
        <v>95603.165999999997</v>
      </c>
      <c r="CI2870">
        <v>956031.65999999992</v>
      </c>
      <c r="CJ2870">
        <v>1051634.8259999999</v>
      </c>
      <c r="CK2870">
        <v>4499.5499999999993</v>
      </c>
    </row>
    <row r="2871" spans="62:89" x14ac:dyDescent="0.25">
      <c r="BJ2871" s="1" t="s">
        <v>5863</v>
      </c>
      <c r="BK2871" s="1" t="s">
        <v>5864</v>
      </c>
      <c r="BL2871" s="1" t="str">
        <f>VLOOKUP(BK2871,INVENTARIOHABITTA[#All],8,FALSE)</f>
        <v xml:space="preserve">ESTANDAR A </v>
      </c>
      <c r="BO2871" s="1" t="s">
        <v>6481</v>
      </c>
      <c r="BP2871" s="1" t="s">
        <v>10334</v>
      </c>
      <c r="BQ2871" s="1" t="s">
        <v>7638</v>
      </c>
      <c r="BR2871" s="1" t="s">
        <v>7659</v>
      </c>
      <c r="BS2871" s="1" t="s">
        <v>32</v>
      </c>
      <c r="BT2871">
        <v>56</v>
      </c>
      <c r="BU2871" s="1" t="s">
        <v>7</v>
      </c>
      <c r="BV2871" s="1" t="s">
        <v>260</v>
      </c>
      <c r="BW2871">
        <v>233.72</v>
      </c>
      <c r="BX2871" s="1" t="s">
        <v>10269</v>
      </c>
      <c r="BY2871">
        <v>6060</v>
      </c>
      <c r="BZ2871">
        <v>1416343.2</v>
      </c>
      <c r="CA2871">
        <v>0.25</v>
      </c>
      <c r="CB2871">
        <v>4545</v>
      </c>
      <c r="CC2871">
        <v>1062257.3999999999</v>
      </c>
      <c r="CD2871">
        <v>0.1</v>
      </c>
      <c r="CE2871">
        <v>106225.73999999999</v>
      </c>
      <c r="CF2871">
        <v>0.1</v>
      </c>
      <c r="CG2871">
        <v>10622.574000000001</v>
      </c>
      <c r="CH2871">
        <v>95603.165999999997</v>
      </c>
      <c r="CI2871">
        <v>956031.65999999992</v>
      </c>
      <c r="CJ2871">
        <v>1051634.8259999999</v>
      </c>
      <c r="CK2871">
        <v>4499.5499999999993</v>
      </c>
    </row>
    <row r="2872" spans="62:89" x14ac:dyDescent="0.25">
      <c r="BJ2872" s="1" t="s">
        <v>5865</v>
      </c>
      <c r="BK2872" s="1" t="s">
        <v>5866</v>
      </c>
      <c r="BL2872" s="1" t="str">
        <f>VLOOKUP(BK2872,INVENTARIOHABITTA[#All],8,FALSE)</f>
        <v xml:space="preserve">ESTANDAR A </v>
      </c>
      <c r="BO2872" s="1" t="s">
        <v>6483</v>
      </c>
      <c r="BP2872" s="1" t="s">
        <v>10335</v>
      </c>
      <c r="BQ2872" s="1" t="s">
        <v>7638</v>
      </c>
      <c r="BR2872" s="1" t="s">
        <v>7659</v>
      </c>
      <c r="BS2872" s="1" t="s">
        <v>32</v>
      </c>
      <c r="BT2872">
        <v>57</v>
      </c>
      <c r="BU2872" s="1" t="s">
        <v>7</v>
      </c>
      <c r="BV2872" s="1" t="s">
        <v>171</v>
      </c>
      <c r="BW2872">
        <v>266.64999999999998</v>
      </c>
      <c r="BX2872" s="1" t="s">
        <v>10269</v>
      </c>
      <c r="BY2872">
        <v>6510</v>
      </c>
      <c r="BZ2872">
        <v>1735891.4999999998</v>
      </c>
      <c r="CA2872">
        <v>0.25</v>
      </c>
      <c r="CB2872">
        <v>4882.5</v>
      </c>
      <c r="CC2872">
        <v>1301918.625</v>
      </c>
      <c r="CD2872">
        <v>0.1</v>
      </c>
      <c r="CE2872">
        <v>130191.8625</v>
      </c>
      <c r="CF2872">
        <v>0.1</v>
      </c>
      <c r="CG2872">
        <v>13019.186250000001</v>
      </c>
      <c r="CH2872">
        <v>117172.67625</v>
      </c>
      <c r="CI2872">
        <v>1171726.7625</v>
      </c>
      <c r="CJ2872">
        <v>1288899.43875</v>
      </c>
      <c r="CK2872">
        <v>4833.6750000000002</v>
      </c>
    </row>
    <row r="2873" spans="62:89" x14ac:dyDescent="0.25">
      <c r="BJ2873" s="1" t="s">
        <v>5867</v>
      </c>
      <c r="BK2873" s="1" t="s">
        <v>5868</v>
      </c>
      <c r="BL2873" s="1" t="str">
        <f>VLOOKUP(BK2873,INVENTARIOHABITTA[#All],8,FALSE)</f>
        <v xml:space="preserve">ESTANDAR A </v>
      </c>
      <c r="BO2873" s="1" t="s">
        <v>6485</v>
      </c>
      <c r="BP2873" s="1" t="s">
        <v>10336</v>
      </c>
      <c r="BQ2873" s="1" t="s">
        <v>7638</v>
      </c>
      <c r="BR2873" s="1" t="s">
        <v>7659</v>
      </c>
      <c r="BS2873" s="1" t="s">
        <v>32</v>
      </c>
      <c r="BT2873">
        <v>58</v>
      </c>
      <c r="BU2873" s="1" t="s">
        <v>7</v>
      </c>
      <c r="BV2873" s="1" t="s">
        <v>171</v>
      </c>
      <c r="BW2873">
        <v>311.49</v>
      </c>
      <c r="BX2873" s="1" t="s">
        <v>10269</v>
      </c>
      <c r="BY2873">
        <v>6510</v>
      </c>
      <c r="BZ2873">
        <v>2027799.9000000001</v>
      </c>
      <c r="CA2873">
        <v>0.25</v>
      </c>
      <c r="CB2873">
        <v>4882.5</v>
      </c>
      <c r="CC2873">
        <v>1520849.925</v>
      </c>
      <c r="CD2873">
        <v>0.1</v>
      </c>
      <c r="CE2873">
        <v>152084.99250000002</v>
      </c>
      <c r="CF2873">
        <v>0.1</v>
      </c>
      <c r="CG2873">
        <v>15208.499250000003</v>
      </c>
      <c r="CH2873">
        <v>136876.49325000003</v>
      </c>
      <c r="CI2873">
        <v>1368764.9325000001</v>
      </c>
      <c r="CJ2873">
        <v>1505641.4257500002</v>
      </c>
      <c r="CK2873">
        <v>4833.6750000000002</v>
      </c>
    </row>
    <row r="2874" spans="62:89" x14ac:dyDescent="0.25">
      <c r="BJ2874" s="1" t="s">
        <v>5869</v>
      </c>
      <c r="BK2874" s="1" t="s">
        <v>5870</v>
      </c>
      <c r="BL2874" s="1" t="str">
        <f>VLOOKUP(BK2874,INVENTARIOHABITTA[#All],8,FALSE)</f>
        <v xml:space="preserve">ESTANDAR A </v>
      </c>
      <c r="BO2874" s="1" t="s">
        <v>6487</v>
      </c>
      <c r="BP2874" s="1" t="s">
        <v>10337</v>
      </c>
      <c r="BQ2874" s="1" t="s">
        <v>7638</v>
      </c>
      <c r="BR2874" s="1" t="s">
        <v>7659</v>
      </c>
      <c r="BS2874" s="1" t="s">
        <v>32</v>
      </c>
      <c r="BT2874">
        <v>59</v>
      </c>
      <c r="BU2874" s="1" t="s">
        <v>7</v>
      </c>
      <c r="BV2874" s="1" t="s">
        <v>260</v>
      </c>
      <c r="BW2874">
        <v>274.69</v>
      </c>
      <c r="BX2874" s="1" t="s">
        <v>10269</v>
      </c>
      <c r="BY2874">
        <v>6060</v>
      </c>
      <c r="BZ2874">
        <v>1664621.4</v>
      </c>
      <c r="CA2874">
        <v>0.25</v>
      </c>
      <c r="CB2874">
        <v>4545</v>
      </c>
      <c r="CC2874">
        <v>1248466.05</v>
      </c>
      <c r="CD2874">
        <v>0.1</v>
      </c>
      <c r="CE2874">
        <v>124846.60500000001</v>
      </c>
      <c r="CF2874">
        <v>0.1</v>
      </c>
      <c r="CG2874">
        <v>12484.660500000002</v>
      </c>
      <c r="CH2874">
        <v>112361.94450000001</v>
      </c>
      <c r="CI2874">
        <v>1123619.4450000001</v>
      </c>
      <c r="CJ2874">
        <v>1235981.3895</v>
      </c>
      <c r="CK2874">
        <v>4499.55</v>
      </c>
    </row>
    <row r="2875" spans="62:89" x14ac:dyDescent="0.25">
      <c r="BJ2875" s="1" t="s">
        <v>5871</v>
      </c>
      <c r="BK2875" s="1" t="s">
        <v>5872</v>
      </c>
      <c r="BL2875" s="1" t="str">
        <f>VLOOKUP(BK2875,INVENTARIOHABITTA[#All],8,FALSE)</f>
        <v xml:space="preserve">ESTANDAR A </v>
      </c>
      <c r="BO2875" s="1" t="s">
        <v>6489</v>
      </c>
      <c r="BP2875" s="1" t="s">
        <v>10338</v>
      </c>
      <c r="BQ2875" s="1" t="s">
        <v>7638</v>
      </c>
      <c r="BR2875" s="1" t="s">
        <v>7659</v>
      </c>
      <c r="BS2875" s="1" t="s">
        <v>32</v>
      </c>
      <c r="BT2875">
        <v>60</v>
      </c>
      <c r="BU2875" s="1" t="s">
        <v>7</v>
      </c>
      <c r="BV2875" s="1" t="s">
        <v>260</v>
      </c>
      <c r="BW2875">
        <v>274.69</v>
      </c>
      <c r="BX2875" s="1" t="s">
        <v>10269</v>
      </c>
      <c r="BY2875">
        <v>5770.3</v>
      </c>
      <c r="BZ2875">
        <v>1585043.7069999999</v>
      </c>
      <c r="CA2875">
        <v>0.28000000000000003</v>
      </c>
      <c r="CB2875">
        <v>4154.616</v>
      </c>
      <c r="CC2875">
        <v>1141231.4690399999</v>
      </c>
      <c r="CD2875">
        <v>0.1</v>
      </c>
      <c r="CE2875">
        <v>114123.14690399999</v>
      </c>
      <c r="CF2875">
        <v>0.1</v>
      </c>
      <c r="CG2875">
        <v>11412.3146904</v>
      </c>
      <c r="CH2875">
        <v>102710.83221359999</v>
      </c>
      <c r="CI2875">
        <v>1027108.3221359999</v>
      </c>
      <c r="CJ2875">
        <v>1129819.1543496</v>
      </c>
      <c r="CK2875">
        <v>4113.0698400000001</v>
      </c>
    </row>
    <row r="2876" spans="62:89" x14ac:dyDescent="0.25">
      <c r="BJ2876" s="1" t="s">
        <v>5873</v>
      </c>
      <c r="BK2876" s="1" t="s">
        <v>5874</v>
      </c>
      <c r="BL2876" s="1" t="str">
        <f>VLOOKUP(BK2876,INVENTARIOHABITTA[#All],8,FALSE)</f>
        <v xml:space="preserve">ESTANDAR A </v>
      </c>
      <c r="BO2876" s="1" t="s">
        <v>6491</v>
      </c>
      <c r="BP2876" s="1" t="s">
        <v>10339</v>
      </c>
      <c r="BQ2876" s="1" t="s">
        <v>7638</v>
      </c>
      <c r="BR2876" s="1" t="s">
        <v>7659</v>
      </c>
      <c r="BS2876" s="1" t="s">
        <v>32</v>
      </c>
      <c r="BT2876" t="s">
        <v>8686</v>
      </c>
      <c r="BU2876" s="1" t="s">
        <v>7</v>
      </c>
      <c r="BV2876" s="1" t="s">
        <v>260</v>
      </c>
      <c r="BW2876">
        <v>282.5</v>
      </c>
      <c r="BX2876" s="1" t="s">
        <v>10269</v>
      </c>
      <c r="BY2876">
        <v>5770.3</v>
      </c>
      <c r="BZ2876">
        <v>1630109.75</v>
      </c>
      <c r="CA2876">
        <v>0.28000000000000003</v>
      </c>
      <c r="CB2876">
        <v>4113.0698400000001</v>
      </c>
      <c r="CC2876">
        <v>1161942.2298000001</v>
      </c>
      <c r="CD2876">
        <v>0.1</v>
      </c>
      <c r="CE2876">
        <v>159772.43</v>
      </c>
      <c r="CF2876">
        <v>0</v>
      </c>
      <c r="CG2876">
        <v>0</v>
      </c>
      <c r="CH2876">
        <v>159772.43</v>
      </c>
      <c r="CI2876">
        <v>1002169.7998000002</v>
      </c>
      <c r="CJ2876">
        <v>1161942.2298000001</v>
      </c>
      <c r="CK2876">
        <v>4113.0698400000001</v>
      </c>
    </row>
    <row r="2877" spans="62:89" x14ac:dyDescent="0.25">
      <c r="BJ2877" s="1" t="s">
        <v>5875</v>
      </c>
      <c r="BK2877" s="1" t="s">
        <v>5876</v>
      </c>
      <c r="BL2877" s="1" t="str">
        <f>VLOOKUP(BK2877,INVENTARIOHABITTA[#All],8,FALSE)</f>
        <v xml:space="preserve">ESTANDAR A </v>
      </c>
      <c r="BP2877" s="1" t="s">
        <v>10340</v>
      </c>
      <c r="BQ2877" s="1" t="s">
        <v>7638</v>
      </c>
      <c r="BR2877" s="1" t="s">
        <v>7659</v>
      </c>
      <c r="BS2877" s="1" t="s">
        <v>32</v>
      </c>
      <c r="BT2877">
        <v>61</v>
      </c>
      <c r="BU2877" s="1" t="s">
        <v>7</v>
      </c>
      <c r="BV2877" s="1" t="s">
        <v>260</v>
      </c>
      <c r="BW2877">
        <v>274.69</v>
      </c>
      <c r="BX2877" s="1" t="s">
        <v>10269</v>
      </c>
      <c r="BY2877">
        <v>5770.3</v>
      </c>
      <c r="BZ2877">
        <v>1585043.7069999999</v>
      </c>
      <c r="CA2877">
        <v>0.28000000000000003</v>
      </c>
      <c r="CB2877">
        <v>4154.616</v>
      </c>
      <c r="CC2877">
        <v>1141231.4690399999</v>
      </c>
      <c r="CD2877">
        <v>0.1</v>
      </c>
      <c r="CE2877">
        <v>114123.14690399999</v>
      </c>
      <c r="CF2877">
        <v>0.1</v>
      </c>
      <c r="CG2877">
        <v>11412.3146904</v>
      </c>
      <c r="CH2877">
        <v>102710.83221359999</v>
      </c>
      <c r="CI2877">
        <v>1027108.3221359999</v>
      </c>
      <c r="CJ2877">
        <v>1129819.1543496</v>
      </c>
      <c r="CK2877">
        <v>4113.0698400000001</v>
      </c>
    </row>
    <row r="2878" spans="62:89" x14ac:dyDescent="0.25">
      <c r="BJ2878" s="1" t="s">
        <v>5877</v>
      </c>
      <c r="BK2878" s="1" t="s">
        <v>5878</v>
      </c>
      <c r="BL2878" s="1" t="str">
        <f>VLOOKUP(BK2878,INVENTARIOHABITTA[#All],8,FALSE)</f>
        <v xml:space="preserve">ESTANDAR A </v>
      </c>
      <c r="BO2878" s="1" t="s">
        <v>6493</v>
      </c>
      <c r="BP2878" s="1" t="s">
        <v>10341</v>
      </c>
      <c r="BQ2878" s="1" t="s">
        <v>7638</v>
      </c>
      <c r="BR2878" s="1" t="s">
        <v>7659</v>
      </c>
      <c r="BS2878" s="1" t="s">
        <v>32</v>
      </c>
      <c r="BT2878" t="s">
        <v>9303</v>
      </c>
      <c r="BU2878" s="1" t="s">
        <v>7</v>
      </c>
      <c r="BV2878" s="1" t="s">
        <v>171</v>
      </c>
      <c r="BW2878">
        <v>293.75</v>
      </c>
      <c r="BX2878" s="1" t="s">
        <v>10269</v>
      </c>
      <c r="BY2878">
        <v>6200</v>
      </c>
      <c r="BZ2878">
        <v>1821250</v>
      </c>
      <c r="CA2878">
        <v>0.28000000000000003</v>
      </c>
      <c r="CB2878">
        <v>4419.3599999999997</v>
      </c>
      <c r="CC2878">
        <v>1298187</v>
      </c>
      <c r="CD2878">
        <v>0.1</v>
      </c>
      <c r="CE2878">
        <v>201330.88</v>
      </c>
      <c r="CF2878">
        <v>0</v>
      </c>
      <c r="CG2878">
        <v>0</v>
      </c>
      <c r="CH2878">
        <v>201330.88</v>
      </c>
      <c r="CI2878">
        <v>1096856.1200000001</v>
      </c>
      <c r="CJ2878">
        <v>1298187</v>
      </c>
      <c r="CK2878">
        <v>4419.3599999999997</v>
      </c>
    </row>
    <row r="2879" spans="62:89" x14ac:dyDescent="0.25">
      <c r="BJ2879" s="1" t="s">
        <v>5879</v>
      </c>
      <c r="BK2879" s="1" t="s">
        <v>5880</v>
      </c>
      <c r="BL2879" s="1" t="str">
        <f>VLOOKUP(BK2879,INVENTARIOHABITTA[#All],8,FALSE)</f>
        <v xml:space="preserve">ESTANDAR A </v>
      </c>
      <c r="BP2879" s="1" t="s">
        <v>10342</v>
      </c>
      <c r="BQ2879" s="1" t="s">
        <v>7638</v>
      </c>
      <c r="BR2879" s="1" t="s">
        <v>7659</v>
      </c>
      <c r="BS2879" s="1" t="s">
        <v>32</v>
      </c>
      <c r="BT2879">
        <v>62</v>
      </c>
      <c r="BU2879" s="1" t="s">
        <v>7</v>
      </c>
      <c r="BV2879" s="1" t="s">
        <v>171</v>
      </c>
      <c r="BW2879">
        <v>322.14999999999998</v>
      </c>
      <c r="BX2879" s="1" t="s">
        <v>10269</v>
      </c>
      <c r="BY2879">
        <v>6200</v>
      </c>
      <c r="BZ2879">
        <v>1997329.9999999998</v>
      </c>
      <c r="CA2879">
        <v>0.28000000000000003</v>
      </c>
      <c r="CB2879">
        <v>4464</v>
      </c>
      <c r="CC2879">
        <v>1438077.5999999999</v>
      </c>
      <c r="CD2879">
        <v>0.1</v>
      </c>
      <c r="CE2879">
        <v>143807.75999999998</v>
      </c>
      <c r="CF2879">
        <v>0.1</v>
      </c>
      <c r="CG2879">
        <v>14380.775999999998</v>
      </c>
      <c r="CH2879">
        <v>129426.98399999998</v>
      </c>
      <c r="CI2879">
        <v>1294269.8399999999</v>
      </c>
      <c r="CJ2879">
        <v>1423696.8239999998</v>
      </c>
      <c r="CK2879">
        <v>4419.3599999999997</v>
      </c>
    </row>
    <row r="2880" spans="62:89" x14ac:dyDescent="0.25">
      <c r="BJ2880" s="1" t="s">
        <v>5881</v>
      </c>
      <c r="BK2880" s="1" t="s">
        <v>5882</v>
      </c>
      <c r="BL2880" s="1" t="str">
        <f>VLOOKUP(BK2880,INVENTARIOHABITTA[#All],8,FALSE)</f>
        <v xml:space="preserve">ESTANDAR A </v>
      </c>
      <c r="BO2880" s="1" t="s">
        <v>6495</v>
      </c>
      <c r="BP2880" s="1" t="s">
        <v>10343</v>
      </c>
      <c r="BQ2880" s="1" t="s">
        <v>7638</v>
      </c>
      <c r="BR2880" s="1" t="s">
        <v>7659</v>
      </c>
      <c r="BS2880" s="1" t="s">
        <v>32</v>
      </c>
      <c r="BT2880">
        <v>63</v>
      </c>
      <c r="BU2880" s="1" t="s">
        <v>7</v>
      </c>
      <c r="BV2880" s="1" t="s">
        <v>171</v>
      </c>
      <c r="BW2880">
        <v>323.23</v>
      </c>
      <c r="BX2880" s="1" t="s">
        <v>10269</v>
      </c>
      <c r="BY2880">
        <v>6200</v>
      </c>
      <c r="BZ2880">
        <v>2004026</v>
      </c>
      <c r="CA2880">
        <v>0.28000000000000003</v>
      </c>
      <c r="CB2880">
        <v>4464</v>
      </c>
      <c r="CC2880">
        <v>1442898.72</v>
      </c>
      <c r="CD2880">
        <v>0.1</v>
      </c>
      <c r="CE2880">
        <v>144289.872</v>
      </c>
      <c r="CF2880">
        <v>0.1</v>
      </c>
      <c r="CG2880">
        <v>14428.987200000001</v>
      </c>
      <c r="CH2880">
        <v>129860.8848</v>
      </c>
      <c r="CI2880">
        <v>1298608.848</v>
      </c>
      <c r="CJ2880">
        <v>1428469.7327999999</v>
      </c>
      <c r="CK2880">
        <v>4419.3599999999997</v>
      </c>
    </row>
    <row r="2881" spans="62:89" x14ac:dyDescent="0.25">
      <c r="BJ2881" s="1" t="s">
        <v>5883</v>
      </c>
      <c r="BK2881" s="1" t="s">
        <v>5884</v>
      </c>
      <c r="BL2881" s="1" t="str">
        <f>VLOOKUP(BK2881,INVENTARIOHABITTA[#All],8,FALSE)</f>
        <v xml:space="preserve">ESTANDAR A </v>
      </c>
      <c r="BO2881" s="1" t="s">
        <v>6497</v>
      </c>
      <c r="BP2881" s="1" t="s">
        <v>10344</v>
      </c>
      <c r="BQ2881" s="1" t="s">
        <v>7638</v>
      </c>
      <c r="BR2881" s="1" t="s">
        <v>7659</v>
      </c>
      <c r="BS2881" s="1" t="s">
        <v>32</v>
      </c>
      <c r="BT2881">
        <v>64</v>
      </c>
      <c r="BU2881" s="1" t="s">
        <v>7</v>
      </c>
      <c r="BV2881" s="1" t="s">
        <v>260</v>
      </c>
      <c r="BW2881">
        <v>277.73</v>
      </c>
      <c r="BX2881" s="1" t="s">
        <v>10269</v>
      </c>
      <c r="BY2881">
        <v>5770.3</v>
      </c>
      <c r="BZ2881">
        <v>1602585.4190000002</v>
      </c>
      <c r="CA2881">
        <v>0.28000000000000003</v>
      </c>
      <c r="CB2881">
        <v>4154.616</v>
      </c>
      <c r="CC2881">
        <v>1153861.50168</v>
      </c>
      <c r="CD2881">
        <v>0.1</v>
      </c>
      <c r="CE2881">
        <v>115386.15016800001</v>
      </c>
      <c r="CF2881">
        <v>0.1</v>
      </c>
      <c r="CG2881">
        <v>11538.615016800002</v>
      </c>
      <c r="CH2881">
        <v>103847.53515120001</v>
      </c>
      <c r="CI2881">
        <v>1038475.351512</v>
      </c>
      <c r="CJ2881">
        <v>1142322.8866631999</v>
      </c>
      <c r="CK2881">
        <v>4113.0698399999992</v>
      </c>
    </row>
    <row r="2882" spans="62:89" x14ac:dyDescent="0.25">
      <c r="BJ2882" s="1" t="s">
        <v>5885</v>
      </c>
      <c r="BK2882" s="1" t="s">
        <v>5886</v>
      </c>
      <c r="BL2882" s="1" t="str">
        <f>VLOOKUP(BK2882,INVENTARIOHABITTA[#All],8,FALSE)</f>
        <v xml:space="preserve">ESTANDAR A </v>
      </c>
      <c r="BO2882" s="1" t="s">
        <v>6499</v>
      </c>
      <c r="BP2882" s="1" t="s">
        <v>10345</v>
      </c>
      <c r="BQ2882" s="1" t="s">
        <v>7638</v>
      </c>
      <c r="BR2882" s="1" t="s">
        <v>7659</v>
      </c>
      <c r="BS2882" s="1" t="s">
        <v>32</v>
      </c>
      <c r="BT2882">
        <v>65</v>
      </c>
      <c r="BU2882" s="1" t="s">
        <v>7</v>
      </c>
      <c r="BV2882" s="1" t="s">
        <v>260</v>
      </c>
      <c r="BW2882">
        <v>277.73</v>
      </c>
      <c r="BX2882" s="1" t="s">
        <v>10269</v>
      </c>
      <c r="BY2882">
        <v>6060</v>
      </c>
      <c r="BZ2882">
        <v>1683043.8</v>
      </c>
      <c r="CA2882">
        <v>0.25</v>
      </c>
      <c r="CB2882">
        <v>4545</v>
      </c>
      <c r="CC2882">
        <v>1262282.8500000001</v>
      </c>
      <c r="CD2882">
        <v>0.1</v>
      </c>
      <c r="CE2882">
        <v>126228.28500000002</v>
      </c>
      <c r="CF2882">
        <v>0.1</v>
      </c>
      <c r="CG2882">
        <v>12622.828500000003</v>
      </c>
      <c r="CH2882">
        <v>113605.45650000001</v>
      </c>
      <c r="CI2882">
        <v>1136054.5650000002</v>
      </c>
      <c r="CJ2882">
        <v>1249660.0215000003</v>
      </c>
      <c r="CK2882">
        <v>4499.5500000000011</v>
      </c>
    </row>
    <row r="2883" spans="62:89" x14ac:dyDescent="0.25">
      <c r="BJ2883" s="1" t="s">
        <v>5887</v>
      </c>
      <c r="BK2883" s="1" t="s">
        <v>5888</v>
      </c>
      <c r="BL2883" s="1" t="str">
        <f>VLOOKUP(BK2883,INVENTARIOHABITTA[#All],8,FALSE)</f>
        <v xml:space="preserve">ESTANDAR A </v>
      </c>
      <c r="BO2883" s="1" t="s">
        <v>6501</v>
      </c>
      <c r="BP2883" s="1" t="s">
        <v>10346</v>
      </c>
      <c r="BQ2883" s="1" t="s">
        <v>7638</v>
      </c>
      <c r="BR2883" s="1" t="s">
        <v>7659</v>
      </c>
      <c r="BS2883" s="1" t="s">
        <v>32</v>
      </c>
      <c r="BT2883">
        <v>66</v>
      </c>
      <c r="BU2883" s="1" t="s">
        <v>7</v>
      </c>
      <c r="BV2883" s="1" t="s">
        <v>260</v>
      </c>
      <c r="BW2883">
        <v>277.73</v>
      </c>
      <c r="BX2883" s="1" t="s">
        <v>10269</v>
      </c>
      <c r="BY2883">
        <v>5770.3</v>
      </c>
      <c r="BZ2883">
        <v>1602585.4190000002</v>
      </c>
      <c r="CA2883">
        <v>0.28000000000000003</v>
      </c>
      <c r="CB2883">
        <v>4154.616</v>
      </c>
      <c r="CC2883">
        <v>1153861.50168</v>
      </c>
      <c r="CD2883">
        <v>0.1</v>
      </c>
      <c r="CE2883">
        <v>115386.15016800001</v>
      </c>
      <c r="CF2883">
        <v>0</v>
      </c>
      <c r="CG2883">
        <v>0</v>
      </c>
      <c r="CH2883">
        <v>115386.15016800001</v>
      </c>
      <c r="CI2883">
        <v>1038475.351512</v>
      </c>
      <c r="CJ2883">
        <v>1153861.50168</v>
      </c>
      <c r="CK2883">
        <v>4154.616</v>
      </c>
    </row>
    <row r="2884" spans="62:89" x14ac:dyDescent="0.25">
      <c r="BJ2884" s="1" t="s">
        <v>5889</v>
      </c>
      <c r="BK2884" s="1" t="s">
        <v>5890</v>
      </c>
      <c r="BL2884" s="1" t="str">
        <f>VLOOKUP(BK2884,INVENTARIOHABITTA[#All],8,FALSE)</f>
        <v>PREMIUM A</v>
      </c>
      <c r="BO2884" s="1" t="s">
        <v>6503</v>
      </c>
      <c r="BP2884" s="1" t="s">
        <v>10347</v>
      </c>
      <c r="BQ2884" s="1" t="s">
        <v>7638</v>
      </c>
      <c r="BR2884" s="1" t="s">
        <v>7659</v>
      </c>
      <c r="BS2884" s="1" t="s">
        <v>32</v>
      </c>
      <c r="BT2884">
        <v>67</v>
      </c>
      <c r="BU2884" s="1" t="s">
        <v>7</v>
      </c>
      <c r="BV2884" s="1" t="s">
        <v>260</v>
      </c>
      <c r="BW2884">
        <v>277.73</v>
      </c>
      <c r="BX2884" s="1" t="s">
        <v>10269</v>
      </c>
      <c r="BY2884">
        <v>6060</v>
      </c>
      <c r="BZ2884">
        <v>1683043.8</v>
      </c>
      <c r="CA2884">
        <v>0.25</v>
      </c>
      <c r="CB2884">
        <v>4545</v>
      </c>
      <c r="CC2884">
        <v>1262282.8500000001</v>
      </c>
      <c r="CD2884">
        <v>0.1</v>
      </c>
      <c r="CE2884">
        <v>126228.28500000002</v>
      </c>
      <c r="CF2884">
        <v>0.1</v>
      </c>
      <c r="CG2884">
        <v>12622.828500000003</v>
      </c>
      <c r="CH2884">
        <v>113605.45650000001</v>
      </c>
      <c r="CI2884">
        <v>1136054.5650000002</v>
      </c>
      <c r="CJ2884">
        <v>1249660.0215000003</v>
      </c>
      <c r="CK2884">
        <v>4499.5500000000011</v>
      </c>
    </row>
    <row r="2885" spans="62:89" x14ac:dyDescent="0.25">
      <c r="BJ2885" s="1" t="s">
        <v>5891</v>
      </c>
      <c r="BK2885" s="1" t="s">
        <v>5892</v>
      </c>
      <c r="BL2885" s="1" t="str">
        <f>VLOOKUP(BK2885,INVENTARIOHABITTA[#All],8,FALSE)</f>
        <v>PREMIUM A</v>
      </c>
      <c r="BP2885" s="1" t="s">
        <v>10347</v>
      </c>
      <c r="BQ2885" s="1" t="s">
        <v>7638</v>
      </c>
      <c r="BR2885" s="1" t="s">
        <v>7659</v>
      </c>
      <c r="BS2885" s="1" t="s">
        <v>32</v>
      </c>
      <c r="BT2885">
        <v>67</v>
      </c>
      <c r="BU2885" s="1" t="s">
        <v>7</v>
      </c>
      <c r="BV2885" s="1" t="s">
        <v>260</v>
      </c>
      <c r="BW2885">
        <v>277.73</v>
      </c>
      <c r="BX2885" s="1" t="s">
        <v>10269</v>
      </c>
      <c r="BY2885">
        <v>5770.3</v>
      </c>
      <c r="BZ2885">
        <v>1602585.4190000002</v>
      </c>
      <c r="CA2885">
        <v>0.3</v>
      </c>
      <c r="CB2885">
        <v>4039.21</v>
      </c>
      <c r="CC2885">
        <v>1121809.7933</v>
      </c>
      <c r="CD2885">
        <v>0.1</v>
      </c>
      <c r="CE2885">
        <v>112180.97933</v>
      </c>
      <c r="CF2885">
        <v>0.1</v>
      </c>
      <c r="CG2885">
        <v>11218.097933000001</v>
      </c>
      <c r="CH2885">
        <v>100962.881397</v>
      </c>
      <c r="CI2885">
        <v>1009628.81397</v>
      </c>
      <c r="CJ2885">
        <v>1110591.6953670001</v>
      </c>
      <c r="CK2885">
        <v>3998.8179</v>
      </c>
    </row>
    <row r="2886" spans="62:89" x14ac:dyDescent="0.25">
      <c r="BJ2886" s="1" t="s">
        <v>5893</v>
      </c>
      <c r="BK2886" s="1" t="s">
        <v>5894</v>
      </c>
      <c r="BL2886" s="1" t="str">
        <f>VLOOKUP(BK2886,INVENTARIOHABITTA[#All],8,FALSE)</f>
        <v xml:space="preserve">ESTANDAR A </v>
      </c>
      <c r="BO2886" s="1" t="s">
        <v>6505</v>
      </c>
      <c r="BP2886" s="1" t="s">
        <v>10348</v>
      </c>
      <c r="BQ2886" s="1" t="s">
        <v>7638</v>
      </c>
      <c r="BR2886" s="1" t="s">
        <v>7659</v>
      </c>
      <c r="BS2886" s="1" t="s">
        <v>32</v>
      </c>
      <c r="BT2886">
        <v>68</v>
      </c>
      <c r="BU2886" s="1" t="s">
        <v>7</v>
      </c>
      <c r="BV2886" s="1" t="s">
        <v>171</v>
      </c>
      <c r="BW2886">
        <v>313.01</v>
      </c>
      <c r="BX2886" s="1" t="s">
        <v>10269</v>
      </c>
      <c r="BY2886">
        <v>6510</v>
      </c>
      <c r="BZ2886">
        <v>2037695.0999999999</v>
      </c>
      <c r="CA2886">
        <v>0.25</v>
      </c>
      <c r="CB2886">
        <v>4882.5</v>
      </c>
      <c r="CC2886">
        <v>1528271.325</v>
      </c>
      <c r="CD2886">
        <v>0.1</v>
      </c>
      <c r="CE2886">
        <v>152827.13250000001</v>
      </c>
      <c r="CF2886">
        <v>0.1</v>
      </c>
      <c r="CG2886">
        <v>15282.713250000001</v>
      </c>
      <c r="CH2886">
        <v>137544.41925000001</v>
      </c>
      <c r="CI2886">
        <v>1375444.1924999999</v>
      </c>
      <c r="CJ2886">
        <v>1512988.6117499999</v>
      </c>
      <c r="CK2886">
        <v>4833.6750000000002</v>
      </c>
    </row>
    <row r="2887" spans="62:89" x14ac:dyDescent="0.25">
      <c r="BJ2887" s="1" t="s">
        <v>5895</v>
      </c>
      <c r="BK2887" s="1" t="s">
        <v>5896</v>
      </c>
      <c r="BL2887" s="1" t="str">
        <f>VLOOKUP(BK2887,INVENTARIOHABITTA[#All],8,FALSE)</f>
        <v xml:space="preserve">ESTANDAR A </v>
      </c>
      <c r="BO2887" s="1" t="s">
        <v>6507</v>
      </c>
      <c r="BP2887" s="1" t="s">
        <v>10349</v>
      </c>
      <c r="BQ2887" s="1" t="s">
        <v>7638</v>
      </c>
      <c r="BR2887" s="1" t="s">
        <v>7659</v>
      </c>
      <c r="BS2887" s="1" t="s">
        <v>32</v>
      </c>
      <c r="BT2887">
        <v>69</v>
      </c>
      <c r="BU2887" s="1" t="s">
        <v>7</v>
      </c>
      <c r="BV2887" s="1" t="s">
        <v>171</v>
      </c>
      <c r="BW2887">
        <v>372.42</v>
      </c>
      <c r="BX2887" s="1" t="s">
        <v>10269</v>
      </c>
      <c r="BY2887">
        <v>6510</v>
      </c>
      <c r="BZ2887">
        <v>2424454.2000000002</v>
      </c>
      <c r="CA2887">
        <v>0.25</v>
      </c>
      <c r="CB2887">
        <v>4882.5</v>
      </c>
      <c r="CC2887">
        <v>1818340.6500000001</v>
      </c>
      <c r="CD2887">
        <v>0.1</v>
      </c>
      <c r="CE2887">
        <v>181834.06500000003</v>
      </c>
      <c r="CF2887">
        <v>0.1</v>
      </c>
      <c r="CG2887">
        <v>18183.406500000005</v>
      </c>
      <c r="CH2887">
        <v>163650.65850000002</v>
      </c>
      <c r="CI2887">
        <v>1636506.5850000002</v>
      </c>
      <c r="CJ2887">
        <v>1800157.2435000003</v>
      </c>
      <c r="CK2887">
        <v>4833.6750000000011</v>
      </c>
    </row>
    <row r="2888" spans="62:89" x14ac:dyDescent="0.25">
      <c r="BJ2888" s="1" t="s">
        <v>5897</v>
      </c>
      <c r="BK2888" s="1" t="s">
        <v>5898</v>
      </c>
      <c r="BL2888" s="1" t="str">
        <f>VLOOKUP(BK2888,INVENTARIOHABITTA[#All],8,FALSE)</f>
        <v xml:space="preserve">ESTANDAR A </v>
      </c>
      <c r="BO2888" s="1" t="s">
        <v>6509</v>
      </c>
      <c r="BP2888" s="1" t="s">
        <v>10350</v>
      </c>
      <c r="BQ2888" s="1" t="s">
        <v>7638</v>
      </c>
      <c r="BR2888" s="1" t="s">
        <v>7659</v>
      </c>
      <c r="BS2888" s="1" t="s">
        <v>32</v>
      </c>
      <c r="BT2888">
        <v>70</v>
      </c>
      <c r="BU2888" s="1" t="s">
        <v>7</v>
      </c>
      <c r="BV2888" s="1" t="s">
        <v>260</v>
      </c>
      <c r="BW2888">
        <v>323.13</v>
      </c>
      <c r="BX2888" s="1" t="s">
        <v>10269</v>
      </c>
      <c r="BY2888">
        <v>6060</v>
      </c>
      <c r="BZ2888">
        <v>1958167.8</v>
      </c>
      <c r="CA2888">
        <v>0.25</v>
      </c>
      <c r="CB2888">
        <v>4545</v>
      </c>
      <c r="CC2888">
        <v>1468625.85</v>
      </c>
      <c r="CD2888">
        <v>0.1</v>
      </c>
      <c r="CE2888">
        <v>146862.58500000002</v>
      </c>
      <c r="CF2888">
        <v>0.1</v>
      </c>
      <c r="CG2888">
        <v>14686.258500000004</v>
      </c>
      <c r="CH2888">
        <v>132176.32650000002</v>
      </c>
      <c r="CI2888">
        <v>1321763.2650000001</v>
      </c>
      <c r="CJ2888">
        <v>1453939.5915000001</v>
      </c>
      <c r="CK2888">
        <v>4499.55</v>
      </c>
    </row>
    <row r="2889" spans="62:89" x14ac:dyDescent="0.25">
      <c r="BJ2889" s="1" t="s">
        <v>5899</v>
      </c>
      <c r="BK2889" s="1" t="s">
        <v>5900</v>
      </c>
      <c r="BL2889" s="1" t="str">
        <f>VLOOKUP(BK2889,INVENTARIOHABITTA[#All],8,FALSE)</f>
        <v xml:space="preserve">ESTANDAR A </v>
      </c>
      <c r="BP2889" s="1" t="s">
        <v>10350</v>
      </c>
      <c r="BQ2889" s="1" t="s">
        <v>7638</v>
      </c>
      <c r="BR2889" s="1" t="s">
        <v>7659</v>
      </c>
      <c r="BS2889" s="1" t="s">
        <v>32</v>
      </c>
      <c r="BT2889">
        <v>70</v>
      </c>
      <c r="BU2889" s="1" t="s">
        <v>7</v>
      </c>
      <c r="BV2889" s="1" t="s">
        <v>260</v>
      </c>
      <c r="BW2889">
        <v>323.13</v>
      </c>
      <c r="BX2889" s="1" t="s">
        <v>10269</v>
      </c>
      <c r="BY2889">
        <v>5770.3</v>
      </c>
      <c r="BZ2889">
        <v>1864557.0390000001</v>
      </c>
      <c r="CA2889">
        <v>0.27</v>
      </c>
      <c r="CB2889">
        <v>4212.3189999999995</v>
      </c>
      <c r="CC2889">
        <v>1361126.6384699999</v>
      </c>
      <c r="CD2889">
        <v>0.1</v>
      </c>
      <c r="CE2889">
        <v>136112.66384699999</v>
      </c>
      <c r="CF2889">
        <v>0</v>
      </c>
      <c r="CG2889">
        <v>0</v>
      </c>
      <c r="CH2889">
        <v>136112.66384699999</v>
      </c>
      <c r="CI2889">
        <v>1225013.9746229998</v>
      </c>
      <c r="CJ2889">
        <v>1361126.6384699997</v>
      </c>
      <c r="CK2889">
        <v>4212.3189999999986</v>
      </c>
    </row>
    <row r="2890" spans="62:89" x14ac:dyDescent="0.25">
      <c r="BJ2890" s="1" t="s">
        <v>5901</v>
      </c>
      <c r="BK2890" s="1" t="s">
        <v>5902</v>
      </c>
      <c r="BL2890" s="1" t="str">
        <f>VLOOKUP(BK2890,INVENTARIOHABITTA[#All],8,FALSE)</f>
        <v xml:space="preserve">ESTANDAR A </v>
      </c>
      <c r="BO2890" s="1" t="s">
        <v>6511</v>
      </c>
      <c r="BP2890" s="1" t="s">
        <v>10351</v>
      </c>
      <c r="BQ2890" s="1" t="s">
        <v>7638</v>
      </c>
      <c r="BR2890" s="1" t="s">
        <v>7659</v>
      </c>
      <c r="BS2890" s="1" t="s">
        <v>32</v>
      </c>
      <c r="BT2890">
        <v>71</v>
      </c>
      <c r="BU2890" s="1" t="s">
        <v>7</v>
      </c>
      <c r="BV2890" s="1" t="s">
        <v>171</v>
      </c>
      <c r="BW2890">
        <v>323.13</v>
      </c>
      <c r="BX2890" s="1" t="s">
        <v>10269</v>
      </c>
      <c r="BY2890">
        <v>6510</v>
      </c>
      <c r="BZ2890">
        <v>2103576.2999999998</v>
      </c>
      <c r="CA2890">
        <v>0.25</v>
      </c>
      <c r="CB2890">
        <v>4882.5</v>
      </c>
      <c r="CC2890">
        <v>1577682.2250000001</v>
      </c>
      <c r="CD2890">
        <v>0.1</v>
      </c>
      <c r="CE2890">
        <v>157768.22250000003</v>
      </c>
      <c r="CF2890">
        <v>0.1</v>
      </c>
      <c r="CG2890">
        <v>15776.822250000005</v>
      </c>
      <c r="CH2890">
        <v>141991.40025000004</v>
      </c>
      <c r="CI2890">
        <v>1419914.0024999999</v>
      </c>
      <c r="CJ2890">
        <v>1561905.4027499999</v>
      </c>
      <c r="CK2890">
        <v>4833.6750000000002</v>
      </c>
    </row>
    <row r="2891" spans="62:89" x14ac:dyDescent="0.25">
      <c r="BJ2891" s="1" t="s">
        <v>5903</v>
      </c>
      <c r="BK2891" s="1" t="s">
        <v>5904</v>
      </c>
      <c r="BL2891" s="1" t="str">
        <f>VLOOKUP(BK2891,INVENTARIOHABITTA[#All],8,FALSE)</f>
        <v>PREMIUM A</v>
      </c>
      <c r="BO2891" s="1" t="s">
        <v>6513</v>
      </c>
      <c r="BP2891" s="1" t="s">
        <v>10352</v>
      </c>
      <c r="BQ2891" s="1" t="s">
        <v>7638</v>
      </c>
      <c r="BR2891" s="1" t="s">
        <v>7659</v>
      </c>
      <c r="BS2891" s="1" t="s">
        <v>32</v>
      </c>
      <c r="BT2891">
        <v>72</v>
      </c>
      <c r="BU2891" s="1" t="s">
        <v>7</v>
      </c>
      <c r="BV2891" s="1" t="s">
        <v>171</v>
      </c>
      <c r="BW2891">
        <v>323.13</v>
      </c>
      <c r="BX2891" s="1" t="s">
        <v>10269</v>
      </c>
      <c r="BY2891">
        <v>6510</v>
      </c>
      <c r="BZ2891">
        <v>2103576.2999999998</v>
      </c>
      <c r="CA2891">
        <v>0.25</v>
      </c>
      <c r="CB2891">
        <v>4882.5</v>
      </c>
      <c r="CC2891">
        <v>1577682.2250000001</v>
      </c>
      <c r="CD2891">
        <v>0.1</v>
      </c>
      <c r="CE2891">
        <v>157768.22250000003</v>
      </c>
      <c r="CF2891">
        <v>0.1</v>
      </c>
      <c r="CG2891">
        <v>15776.822250000005</v>
      </c>
      <c r="CH2891">
        <v>141991.40025000004</v>
      </c>
      <c r="CI2891">
        <v>1419914.0024999999</v>
      </c>
      <c r="CJ2891">
        <v>1561905.4027499999</v>
      </c>
      <c r="CK2891">
        <v>4833.6750000000002</v>
      </c>
    </row>
    <row r="2892" spans="62:89" x14ac:dyDescent="0.25">
      <c r="BJ2892" s="1" t="s">
        <v>5905</v>
      </c>
      <c r="BK2892" s="1" t="s">
        <v>5906</v>
      </c>
      <c r="BL2892" s="1" t="str">
        <f>VLOOKUP(BK2892,INVENTARIOHABITTA[#All],8,FALSE)</f>
        <v>PREMIUM A</v>
      </c>
      <c r="BO2892" s="1" t="s">
        <v>6515</v>
      </c>
      <c r="BP2892" s="1" t="s">
        <v>10353</v>
      </c>
      <c r="BQ2892" s="1" t="s">
        <v>7638</v>
      </c>
      <c r="BR2892" s="1" t="s">
        <v>7659</v>
      </c>
      <c r="BS2892" s="1" t="s">
        <v>32</v>
      </c>
      <c r="BT2892">
        <v>73</v>
      </c>
      <c r="BU2892" s="1" t="s">
        <v>7</v>
      </c>
      <c r="BV2892" s="1" t="s">
        <v>171</v>
      </c>
      <c r="BW2892">
        <v>323.13</v>
      </c>
      <c r="BX2892" s="1" t="s">
        <v>10269</v>
      </c>
      <c r="BY2892">
        <v>6200</v>
      </c>
      <c r="BZ2892">
        <v>2003406</v>
      </c>
      <c r="CA2892">
        <v>0.25</v>
      </c>
      <c r="CB2892">
        <v>4650</v>
      </c>
      <c r="CC2892">
        <v>1502554.5</v>
      </c>
      <c r="CD2892">
        <v>0.1</v>
      </c>
      <c r="CE2892">
        <v>150255.45000000001</v>
      </c>
      <c r="CF2892">
        <v>0.1</v>
      </c>
      <c r="CG2892">
        <v>15025.545000000002</v>
      </c>
      <c r="CH2892">
        <v>135229.905</v>
      </c>
      <c r="CI2892">
        <v>1352299.05</v>
      </c>
      <c r="CJ2892">
        <v>1487528.9550000001</v>
      </c>
      <c r="CK2892">
        <v>4603.5</v>
      </c>
    </row>
    <row r="2893" spans="62:89" x14ac:dyDescent="0.25">
      <c r="BJ2893" s="1" t="s">
        <v>5907</v>
      </c>
      <c r="BK2893" s="1" t="s">
        <v>5908</v>
      </c>
      <c r="BL2893" s="1" t="str">
        <f>VLOOKUP(BK2893,INVENTARIOHABITTA[#All],8,FALSE)</f>
        <v xml:space="preserve">ESTANDAR A </v>
      </c>
      <c r="BO2893" s="1" t="s">
        <v>6517</v>
      </c>
      <c r="BP2893" s="1" t="s">
        <v>10354</v>
      </c>
      <c r="BQ2893" s="1" t="s">
        <v>7638</v>
      </c>
      <c r="BR2893" s="1" t="s">
        <v>7659</v>
      </c>
      <c r="BS2893" s="1" t="s">
        <v>32</v>
      </c>
      <c r="BT2893">
        <v>74</v>
      </c>
      <c r="BU2893" s="1" t="s">
        <v>7</v>
      </c>
      <c r="BV2893" s="1" t="s">
        <v>171</v>
      </c>
      <c r="BW2893">
        <v>323.13</v>
      </c>
      <c r="BX2893" s="1" t="s">
        <v>10269</v>
      </c>
      <c r="BY2893">
        <v>6510</v>
      </c>
      <c r="BZ2893">
        <v>2103576.2999999998</v>
      </c>
      <c r="CA2893">
        <v>0.3</v>
      </c>
      <c r="CB2893">
        <v>4557</v>
      </c>
      <c r="CC2893">
        <v>1472503.41</v>
      </c>
      <c r="CD2893">
        <v>0.1</v>
      </c>
      <c r="CE2893">
        <v>147250.34099999999</v>
      </c>
      <c r="CF2893">
        <v>0.1</v>
      </c>
      <c r="CG2893">
        <v>14725.034099999999</v>
      </c>
      <c r="CH2893">
        <v>132525.3069</v>
      </c>
      <c r="CI2893">
        <v>1325253.0689999999</v>
      </c>
      <c r="CJ2893">
        <v>1457778.3758999999</v>
      </c>
      <c r="CK2893">
        <v>4511.4299999999994</v>
      </c>
    </row>
    <row r="2894" spans="62:89" x14ac:dyDescent="0.25">
      <c r="BJ2894" s="1" t="s">
        <v>5909</v>
      </c>
      <c r="BK2894" s="1" t="s">
        <v>5910</v>
      </c>
      <c r="BL2894" s="1" t="str">
        <f>VLOOKUP(BK2894,INVENTARIOHABITTA[#All],8,FALSE)</f>
        <v xml:space="preserve">ESTANDAR A </v>
      </c>
      <c r="BP2894" s="1" t="s">
        <v>10354</v>
      </c>
      <c r="BQ2894" s="1" t="s">
        <v>7638</v>
      </c>
      <c r="BR2894" s="1" t="s">
        <v>7659</v>
      </c>
      <c r="BS2894" s="1" t="s">
        <v>32</v>
      </c>
      <c r="BT2894">
        <v>74</v>
      </c>
      <c r="BU2894" s="1" t="s">
        <v>7</v>
      </c>
      <c r="BV2894" s="1" t="s">
        <v>171</v>
      </c>
      <c r="BW2894">
        <v>323.13</v>
      </c>
      <c r="BX2894" s="1" t="s">
        <v>10269</v>
      </c>
      <c r="BY2894">
        <v>6200</v>
      </c>
      <c r="BZ2894">
        <v>2003406</v>
      </c>
      <c r="CA2894">
        <v>0.3</v>
      </c>
      <c r="CB2894">
        <v>4340</v>
      </c>
      <c r="CC2894">
        <v>1402384.2</v>
      </c>
      <c r="CD2894">
        <v>0.1</v>
      </c>
      <c r="CE2894">
        <v>140238.42000000001</v>
      </c>
      <c r="CF2894">
        <v>0.1</v>
      </c>
      <c r="CG2894">
        <v>14023.842000000002</v>
      </c>
      <c r="CH2894">
        <v>126214.57800000001</v>
      </c>
      <c r="CI2894">
        <v>1262145.78</v>
      </c>
      <c r="CJ2894">
        <v>1388360.358</v>
      </c>
      <c r="CK2894">
        <v>4296.6000000000004</v>
      </c>
    </row>
    <row r="2895" spans="62:89" x14ac:dyDescent="0.25">
      <c r="BJ2895" s="1" t="s">
        <v>5911</v>
      </c>
      <c r="BK2895" s="1" t="s">
        <v>5912</v>
      </c>
      <c r="BL2895" s="1" t="str">
        <f>VLOOKUP(BK2895,INVENTARIOHABITTA[#All],8,FALSE)</f>
        <v xml:space="preserve">ESTANDAR A </v>
      </c>
      <c r="BO2895" s="1" t="s">
        <v>6519</v>
      </c>
      <c r="BP2895" s="1" t="s">
        <v>10355</v>
      </c>
      <c r="BQ2895" s="1" t="s">
        <v>7638</v>
      </c>
      <c r="BR2895" s="1" t="s">
        <v>7659</v>
      </c>
      <c r="BS2895" s="1" t="s">
        <v>32</v>
      </c>
      <c r="BT2895">
        <v>75</v>
      </c>
      <c r="BU2895" s="1" t="s">
        <v>7</v>
      </c>
      <c r="BV2895" s="1" t="s">
        <v>171</v>
      </c>
      <c r="BW2895">
        <v>386.91</v>
      </c>
      <c r="BX2895" s="1" t="s">
        <v>10269</v>
      </c>
      <c r="BY2895">
        <v>6510</v>
      </c>
      <c r="BZ2895">
        <v>2518784.1</v>
      </c>
      <c r="CA2895">
        <v>0.23</v>
      </c>
      <c r="CB2895">
        <v>5012.7</v>
      </c>
      <c r="CC2895">
        <v>1939463.757</v>
      </c>
      <c r="CD2895">
        <v>0.1</v>
      </c>
      <c r="CE2895">
        <v>193946.3757</v>
      </c>
      <c r="CF2895">
        <v>0.1</v>
      </c>
      <c r="CG2895">
        <v>19394.637570000003</v>
      </c>
      <c r="CH2895">
        <v>174551.73813000001</v>
      </c>
      <c r="CI2895">
        <v>1745517.3813</v>
      </c>
      <c r="CJ2895">
        <v>1920069.11943</v>
      </c>
      <c r="CK2895">
        <v>4962.5729999999994</v>
      </c>
    </row>
    <row r="2896" spans="62:89" x14ac:dyDescent="0.25">
      <c r="BJ2896" s="1" t="s">
        <v>5913</v>
      </c>
      <c r="BK2896" s="1" t="s">
        <v>5914</v>
      </c>
      <c r="BL2896" s="1" t="str">
        <f>VLOOKUP(BK2896,INVENTARIOHABITTA[#All],8,FALSE)</f>
        <v xml:space="preserve">ESTANDAR A </v>
      </c>
      <c r="BP2896" s="1" t="s">
        <v>10355</v>
      </c>
      <c r="BQ2896" s="1" t="s">
        <v>7638</v>
      </c>
      <c r="BR2896" s="1" t="s">
        <v>7659</v>
      </c>
      <c r="BS2896" s="1" t="s">
        <v>32</v>
      </c>
      <c r="BT2896">
        <v>75</v>
      </c>
      <c r="BU2896" s="1" t="s">
        <v>7</v>
      </c>
      <c r="BV2896" s="1" t="s">
        <v>171</v>
      </c>
      <c r="BW2896">
        <v>386.91</v>
      </c>
      <c r="BX2896" s="1" t="s">
        <v>10269</v>
      </c>
      <c r="BY2896">
        <v>6200</v>
      </c>
      <c r="BZ2896">
        <v>2398842</v>
      </c>
      <c r="CA2896">
        <v>0.23</v>
      </c>
      <c r="CB2896">
        <v>4774</v>
      </c>
      <c r="CC2896">
        <v>1847108.34</v>
      </c>
      <c r="CD2896">
        <v>0.1</v>
      </c>
      <c r="CE2896">
        <v>184710.83400000003</v>
      </c>
      <c r="CF2896">
        <v>0.1</v>
      </c>
      <c r="CG2896">
        <v>18471.083400000003</v>
      </c>
      <c r="CH2896">
        <v>166239.75060000003</v>
      </c>
      <c r="CI2896">
        <v>1662397.5060000001</v>
      </c>
      <c r="CJ2896">
        <v>1828637.2566</v>
      </c>
      <c r="CK2896">
        <v>4726.2599999999993</v>
      </c>
    </row>
    <row r="2897" spans="62:89" x14ac:dyDescent="0.25">
      <c r="BJ2897" s="1" t="s">
        <v>5915</v>
      </c>
      <c r="BK2897" s="1" t="s">
        <v>5916</v>
      </c>
      <c r="BL2897" s="1" t="str">
        <f>VLOOKUP(BK2897,INVENTARIOHABITTA[#All],8,FALSE)</f>
        <v xml:space="preserve">ESTANDAR A </v>
      </c>
      <c r="BO2897" s="1" t="s">
        <v>6521</v>
      </c>
      <c r="BP2897" s="1" t="s">
        <v>10356</v>
      </c>
      <c r="BQ2897" s="1" t="s">
        <v>7638</v>
      </c>
      <c r="BR2897" s="1" t="s">
        <v>7659</v>
      </c>
      <c r="BS2897" s="1" t="s">
        <v>32</v>
      </c>
      <c r="BT2897">
        <v>76</v>
      </c>
      <c r="BU2897" s="1" t="s">
        <v>7</v>
      </c>
      <c r="BV2897" s="1" t="s">
        <v>171</v>
      </c>
      <c r="BW2897">
        <v>393.47</v>
      </c>
      <c r="BX2897" s="1" t="s">
        <v>10269</v>
      </c>
      <c r="BY2897">
        <v>6510</v>
      </c>
      <c r="BZ2897">
        <v>2561489.7000000002</v>
      </c>
      <c r="CA2897">
        <v>0.23</v>
      </c>
      <c r="CB2897">
        <v>5012.7</v>
      </c>
      <c r="CC2897">
        <v>1972347.0690000001</v>
      </c>
      <c r="CD2897">
        <v>0.1</v>
      </c>
      <c r="CE2897">
        <v>197234.70690000002</v>
      </c>
      <c r="CF2897">
        <v>0.1</v>
      </c>
      <c r="CG2897">
        <v>19723.470690000002</v>
      </c>
      <c r="CH2897">
        <v>177511.23621</v>
      </c>
      <c r="CI2897">
        <v>1775112.3621</v>
      </c>
      <c r="CJ2897">
        <v>1952623.59831</v>
      </c>
      <c r="CK2897">
        <v>4962.5729999999994</v>
      </c>
    </row>
    <row r="2898" spans="62:89" x14ac:dyDescent="0.25">
      <c r="BJ2898" s="1" t="s">
        <v>5917</v>
      </c>
      <c r="BK2898" s="1" t="s">
        <v>5918</v>
      </c>
      <c r="BL2898" s="1" t="str">
        <f>VLOOKUP(BK2898,INVENTARIOHABITTA[#All],8,FALSE)</f>
        <v xml:space="preserve">ESTANDAR A </v>
      </c>
      <c r="BP2898" s="1" t="s">
        <v>10356</v>
      </c>
      <c r="BQ2898" s="1" t="s">
        <v>7638</v>
      </c>
      <c r="BR2898" s="1" t="s">
        <v>7659</v>
      </c>
      <c r="BS2898" s="1" t="s">
        <v>32</v>
      </c>
      <c r="BT2898">
        <v>76</v>
      </c>
      <c r="BU2898" s="1" t="s">
        <v>7</v>
      </c>
      <c r="BV2898" s="1" t="s">
        <v>171</v>
      </c>
      <c r="BW2898">
        <v>393.47</v>
      </c>
      <c r="BX2898" s="1" t="s">
        <v>10269</v>
      </c>
      <c r="BY2898">
        <v>6200</v>
      </c>
      <c r="BZ2898">
        <v>2439514</v>
      </c>
      <c r="CA2898">
        <v>0.23</v>
      </c>
      <c r="CB2898">
        <v>4774</v>
      </c>
      <c r="CC2898">
        <v>1878425.78</v>
      </c>
      <c r="CD2898">
        <v>0.1</v>
      </c>
      <c r="CE2898">
        <v>187842.57800000001</v>
      </c>
      <c r="CF2898">
        <v>0.1</v>
      </c>
      <c r="CG2898">
        <v>18784.257800000003</v>
      </c>
      <c r="CH2898">
        <v>169058.32020000002</v>
      </c>
      <c r="CI2898">
        <v>1690583.202</v>
      </c>
      <c r="CJ2898">
        <v>1859641.5222</v>
      </c>
      <c r="CK2898">
        <v>4726.2599999999993</v>
      </c>
    </row>
    <row r="2899" spans="62:89" x14ac:dyDescent="0.25">
      <c r="BJ2899" s="1" t="s">
        <v>5919</v>
      </c>
      <c r="BK2899" s="1" t="s">
        <v>5920</v>
      </c>
      <c r="BL2899" s="1" t="str">
        <f>VLOOKUP(BK2899,INVENTARIOHABITTA[#All],8,FALSE)</f>
        <v xml:space="preserve">ESTANDAR A </v>
      </c>
      <c r="BO2899" s="1" t="s">
        <v>6523</v>
      </c>
      <c r="BP2899" s="1" t="s">
        <v>10357</v>
      </c>
      <c r="BQ2899" s="1" t="s">
        <v>7638</v>
      </c>
      <c r="BR2899" s="1" t="s">
        <v>7659</v>
      </c>
      <c r="BS2899" s="1" t="s">
        <v>32</v>
      </c>
      <c r="BT2899">
        <v>77</v>
      </c>
      <c r="BU2899" s="1" t="s">
        <v>7</v>
      </c>
      <c r="BV2899" s="1" t="s">
        <v>171</v>
      </c>
      <c r="BW2899">
        <v>330</v>
      </c>
      <c r="BX2899" s="1" t="s">
        <v>10269</v>
      </c>
      <c r="BY2899">
        <v>6510</v>
      </c>
      <c r="BZ2899">
        <v>2148300</v>
      </c>
      <c r="CA2899">
        <v>0.28000000000000003</v>
      </c>
      <c r="CB2899">
        <v>4687.2</v>
      </c>
      <c r="CC2899">
        <v>1546776</v>
      </c>
      <c r="CD2899">
        <v>0.1</v>
      </c>
      <c r="CE2899">
        <v>154677.6</v>
      </c>
      <c r="CF2899">
        <v>0.1</v>
      </c>
      <c r="CG2899">
        <v>15467.760000000002</v>
      </c>
      <c r="CH2899">
        <v>139209.84</v>
      </c>
      <c r="CI2899">
        <v>1392098.4</v>
      </c>
      <c r="CJ2899">
        <v>1531308.24</v>
      </c>
      <c r="CK2899">
        <v>4640.3279999999995</v>
      </c>
    </row>
    <row r="2900" spans="62:89" x14ac:dyDescent="0.25">
      <c r="BJ2900" s="1" t="s">
        <v>5921</v>
      </c>
      <c r="BK2900" s="1" t="s">
        <v>5922</v>
      </c>
      <c r="BL2900" s="1" t="str">
        <f>VLOOKUP(BK2900,INVENTARIOHABITTA[#All],8,FALSE)</f>
        <v xml:space="preserve">ESTANDAR A </v>
      </c>
      <c r="BO2900" s="1" t="s">
        <v>6525</v>
      </c>
      <c r="BP2900" s="1" t="s">
        <v>10358</v>
      </c>
      <c r="BQ2900" s="1" t="s">
        <v>7638</v>
      </c>
      <c r="BR2900" s="1" t="s">
        <v>7659</v>
      </c>
      <c r="BS2900" s="1" t="s">
        <v>32</v>
      </c>
      <c r="BT2900">
        <v>78</v>
      </c>
      <c r="BU2900" s="1" t="s">
        <v>7</v>
      </c>
      <c r="BV2900" s="1" t="s">
        <v>171</v>
      </c>
      <c r="BW2900">
        <v>330</v>
      </c>
      <c r="BX2900" s="1" t="s">
        <v>10269</v>
      </c>
      <c r="BY2900">
        <v>6510</v>
      </c>
      <c r="BZ2900">
        <v>2148300</v>
      </c>
      <c r="CA2900">
        <v>0.3</v>
      </c>
      <c r="CB2900">
        <v>4557</v>
      </c>
      <c r="CC2900">
        <v>1503810</v>
      </c>
      <c r="CD2900">
        <v>0.1</v>
      </c>
      <c r="CE2900">
        <v>150381</v>
      </c>
      <c r="CF2900">
        <v>0.1</v>
      </c>
      <c r="CG2900">
        <v>15038.1</v>
      </c>
      <c r="CH2900">
        <v>135342.9</v>
      </c>
      <c r="CI2900">
        <v>1353429</v>
      </c>
      <c r="CJ2900">
        <v>1488771.9</v>
      </c>
      <c r="CK2900">
        <v>4511.4299999999994</v>
      </c>
    </row>
    <row r="2901" spans="62:89" x14ac:dyDescent="0.25">
      <c r="BJ2901" s="1" t="s">
        <v>5923</v>
      </c>
      <c r="BK2901" s="1" t="s">
        <v>5924</v>
      </c>
      <c r="BL2901" s="1" t="str">
        <f>VLOOKUP(BK2901,INVENTARIOHABITTA[#All],8,FALSE)</f>
        <v xml:space="preserve">ESTANDAR A </v>
      </c>
      <c r="BP2901" s="1" t="s">
        <v>10358</v>
      </c>
      <c r="BQ2901" s="1" t="s">
        <v>7638</v>
      </c>
      <c r="BR2901" s="1" t="s">
        <v>7659</v>
      </c>
      <c r="BS2901" s="1" t="s">
        <v>32</v>
      </c>
      <c r="BT2901">
        <v>78</v>
      </c>
      <c r="BU2901" s="1" t="s">
        <v>7</v>
      </c>
      <c r="BV2901" s="1" t="s">
        <v>171</v>
      </c>
      <c r="BW2901">
        <v>330</v>
      </c>
      <c r="BX2901" s="1" t="s">
        <v>10269</v>
      </c>
      <c r="BY2901">
        <v>6200</v>
      </c>
      <c r="BZ2901">
        <v>2046000</v>
      </c>
      <c r="CA2901">
        <v>0.3</v>
      </c>
      <c r="CB2901">
        <v>4340</v>
      </c>
      <c r="CC2901">
        <v>1432200</v>
      </c>
      <c r="CD2901">
        <v>0.1</v>
      </c>
      <c r="CE2901">
        <v>143220</v>
      </c>
      <c r="CF2901">
        <v>0.1</v>
      </c>
      <c r="CG2901">
        <v>14322</v>
      </c>
      <c r="CH2901">
        <v>128898</v>
      </c>
      <c r="CI2901">
        <v>1288980</v>
      </c>
      <c r="CJ2901">
        <v>1417878</v>
      </c>
      <c r="CK2901">
        <v>4296.6000000000004</v>
      </c>
    </row>
    <row r="2902" spans="62:89" x14ac:dyDescent="0.25">
      <c r="BJ2902" s="1" t="s">
        <v>5925</v>
      </c>
      <c r="BK2902" s="1" t="s">
        <v>5926</v>
      </c>
      <c r="BL2902" s="1" t="str">
        <f>VLOOKUP(BK2902,INVENTARIOHABITTA[#All],8,FALSE)</f>
        <v>PREMIUM A</v>
      </c>
      <c r="BO2902" s="1" t="s">
        <v>6527</v>
      </c>
      <c r="BP2902" s="1" t="s">
        <v>10359</v>
      </c>
      <c r="BQ2902" s="1" t="s">
        <v>7638</v>
      </c>
      <c r="BR2902" s="1" t="s">
        <v>7659</v>
      </c>
      <c r="BS2902" s="1" t="s">
        <v>32</v>
      </c>
      <c r="BT2902">
        <v>79</v>
      </c>
      <c r="BU2902" s="1" t="s">
        <v>7</v>
      </c>
      <c r="BV2902" s="1" t="s">
        <v>171</v>
      </c>
      <c r="BW2902">
        <v>330</v>
      </c>
      <c r="BX2902" s="1" t="s">
        <v>10269</v>
      </c>
      <c r="BY2902">
        <v>6200</v>
      </c>
      <c r="BZ2902">
        <v>2046000</v>
      </c>
      <c r="CA2902">
        <v>0.26</v>
      </c>
      <c r="CB2902">
        <v>4588</v>
      </c>
      <c r="CC2902">
        <v>1514040</v>
      </c>
      <c r="CD2902">
        <v>0.1</v>
      </c>
      <c r="CE2902">
        <v>151404</v>
      </c>
      <c r="CF2902">
        <v>0.1</v>
      </c>
      <c r="CG2902">
        <v>15140.400000000001</v>
      </c>
      <c r="CH2902">
        <v>136263.6</v>
      </c>
      <c r="CI2902">
        <v>1362636</v>
      </c>
      <c r="CJ2902">
        <v>1498899.6</v>
      </c>
      <c r="CK2902">
        <v>4542.12</v>
      </c>
    </row>
    <row r="2903" spans="62:89" x14ac:dyDescent="0.25">
      <c r="BJ2903" s="1" t="s">
        <v>5927</v>
      </c>
      <c r="BK2903" s="1" t="s">
        <v>5928</v>
      </c>
      <c r="BL2903" s="1" t="str">
        <f>VLOOKUP(BK2903,INVENTARIOHABITTA[#All],8,FALSE)</f>
        <v>PREMIUM A</v>
      </c>
      <c r="BP2903" s="1" t="s">
        <v>10360</v>
      </c>
      <c r="BQ2903" s="1" t="s">
        <v>7638</v>
      </c>
      <c r="BR2903" s="1" t="s">
        <v>7659</v>
      </c>
      <c r="BS2903" s="1" t="s">
        <v>33</v>
      </c>
      <c r="BT2903">
        <v>1</v>
      </c>
      <c r="BU2903" s="1" t="s">
        <v>7</v>
      </c>
      <c r="BV2903" s="1" t="s">
        <v>1961</v>
      </c>
      <c r="BW2903">
        <v>129.36000000000001</v>
      </c>
      <c r="BX2903" s="1" t="s">
        <v>10269</v>
      </c>
      <c r="BY2903">
        <v>5770.3</v>
      </c>
      <c r="BZ2903">
        <v>746446.00800000015</v>
      </c>
      <c r="CA2903">
        <v>0.28000000000000003</v>
      </c>
      <c r="CB2903">
        <v>4154.616</v>
      </c>
      <c r="CC2903">
        <v>537441.12576000008</v>
      </c>
      <c r="CD2903">
        <v>0.1</v>
      </c>
      <c r="CE2903">
        <v>53744.112576000014</v>
      </c>
      <c r="CF2903">
        <v>0.1</v>
      </c>
      <c r="CG2903">
        <v>5374.4112576000016</v>
      </c>
      <c r="CH2903">
        <v>48369.70131840001</v>
      </c>
      <c r="CI2903">
        <v>483697.01318400004</v>
      </c>
      <c r="CJ2903">
        <v>532066.71450240002</v>
      </c>
      <c r="CK2903">
        <v>4113.0698400000001</v>
      </c>
    </row>
    <row r="2904" spans="62:89" x14ac:dyDescent="0.25">
      <c r="BJ2904" s="1" t="s">
        <v>5929</v>
      </c>
      <c r="BK2904" s="1" t="s">
        <v>5930</v>
      </c>
      <c r="BL2904" s="1" t="str">
        <f>VLOOKUP(BK2904,INVENTARIOHABITTA[#All],8,FALSE)</f>
        <v xml:space="preserve">ESTANDAR A </v>
      </c>
      <c r="BO2904" s="1" t="s">
        <v>6529</v>
      </c>
      <c r="BP2904" s="1" t="s">
        <v>10361</v>
      </c>
      <c r="BQ2904" s="1" t="s">
        <v>7638</v>
      </c>
      <c r="BR2904" s="1" t="s">
        <v>7659</v>
      </c>
      <c r="BS2904" s="1" t="s">
        <v>33</v>
      </c>
      <c r="BT2904" t="s">
        <v>9038</v>
      </c>
      <c r="BU2904" s="1" t="s">
        <v>7</v>
      </c>
      <c r="BV2904" s="1" t="s">
        <v>146</v>
      </c>
      <c r="BW2904">
        <v>140</v>
      </c>
      <c r="BX2904" s="1" t="s">
        <v>10269</v>
      </c>
      <c r="BY2904">
        <v>4113.0698400000001</v>
      </c>
      <c r="BZ2904">
        <v>575829.77760000003</v>
      </c>
      <c r="CA2904">
        <v>0</v>
      </c>
      <c r="CB2904">
        <v>4113.0698400000001</v>
      </c>
      <c r="CC2904">
        <v>575829.77760000003</v>
      </c>
      <c r="CD2904">
        <v>0.12567898155880294</v>
      </c>
      <c r="CE2904">
        <v>72369.7</v>
      </c>
      <c r="CF2904">
        <v>0</v>
      </c>
      <c r="CG2904">
        <v>0</v>
      </c>
      <c r="CH2904">
        <v>72369.7</v>
      </c>
      <c r="CI2904">
        <v>503460.07760000002</v>
      </c>
      <c r="CJ2904">
        <v>575829.77760000003</v>
      </c>
      <c r="CK2904">
        <v>4113.0698400000001</v>
      </c>
    </row>
    <row r="2905" spans="62:89" x14ac:dyDescent="0.25">
      <c r="BJ2905" s="1" t="s">
        <v>5931</v>
      </c>
      <c r="BK2905" s="1" t="s">
        <v>5932</v>
      </c>
      <c r="BL2905" s="1" t="str">
        <f>VLOOKUP(BK2905,INVENTARIOHABITTA[#All],8,FALSE)</f>
        <v xml:space="preserve">ESTANDAR A </v>
      </c>
      <c r="BP2905" s="1" t="s">
        <v>10360</v>
      </c>
      <c r="BQ2905" s="1" t="s">
        <v>7638</v>
      </c>
      <c r="BR2905" s="1" t="s">
        <v>7659</v>
      </c>
      <c r="BS2905" s="1" t="s">
        <v>33</v>
      </c>
      <c r="BT2905">
        <v>1</v>
      </c>
      <c r="BU2905" s="1" t="s">
        <v>7</v>
      </c>
      <c r="BV2905" s="1" t="s">
        <v>1961</v>
      </c>
      <c r="BW2905">
        <v>129.36000000000001</v>
      </c>
      <c r="BX2905" s="1" t="s">
        <v>10269</v>
      </c>
      <c r="BY2905">
        <v>5770.3</v>
      </c>
      <c r="BZ2905">
        <v>746446.00800000015</v>
      </c>
      <c r="CA2905">
        <v>0.3</v>
      </c>
      <c r="CB2905">
        <v>4039.21</v>
      </c>
      <c r="CC2905">
        <v>522512.20560000004</v>
      </c>
      <c r="CD2905">
        <v>0.1</v>
      </c>
      <c r="CE2905">
        <v>52251.220560000009</v>
      </c>
      <c r="CF2905">
        <v>0.1</v>
      </c>
      <c r="CG2905">
        <v>5225.1220560000011</v>
      </c>
      <c r="CH2905">
        <v>47026.098504000009</v>
      </c>
      <c r="CI2905">
        <v>470260.98504000006</v>
      </c>
      <c r="CJ2905">
        <v>517287.08354400005</v>
      </c>
      <c r="CK2905">
        <v>3998.8179</v>
      </c>
    </row>
    <row r="2906" spans="62:89" x14ac:dyDescent="0.25">
      <c r="BJ2906" s="1" t="s">
        <v>5933</v>
      </c>
      <c r="BK2906" s="1" t="s">
        <v>5934</v>
      </c>
      <c r="BL2906" s="1" t="str">
        <f>VLOOKUP(BK2906,INVENTARIOHABITTA[#All],8,FALSE)</f>
        <v xml:space="preserve">ESTANDAR A </v>
      </c>
      <c r="BO2906" s="1" t="s">
        <v>6531</v>
      </c>
      <c r="BP2906" s="1" t="s">
        <v>10362</v>
      </c>
      <c r="BQ2906" s="1" t="s">
        <v>7638</v>
      </c>
      <c r="BR2906" s="1" t="s">
        <v>7659</v>
      </c>
      <c r="BS2906" s="1" t="s">
        <v>33</v>
      </c>
      <c r="BT2906">
        <v>2</v>
      </c>
      <c r="BU2906" s="1" t="s">
        <v>7</v>
      </c>
      <c r="BV2906" s="1" t="s">
        <v>1961</v>
      </c>
      <c r="BW2906">
        <v>129.36000000000001</v>
      </c>
      <c r="BX2906" s="1" t="s">
        <v>10269</v>
      </c>
      <c r="BY2906">
        <v>5770.3</v>
      </c>
      <c r="BZ2906">
        <v>746446.00800000015</v>
      </c>
      <c r="CA2906">
        <v>0.26</v>
      </c>
      <c r="CB2906">
        <v>4270.0219999999999</v>
      </c>
      <c r="CC2906">
        <v>552370.04592000006</v>
      </c>
      <c r="CD2906">
        <v>0.1</v>
      </c>
      <c r="CE2906">
        <v>55237.004592000012</v>
      </c>
      <c r="CF2906">
        <v>0</v>
      </c>
      <c r="CG2906">
        <v>0</v>
      </c>
      <c r="CH2906">
        <v>55237.004592000012</v>
      </c>
      <c r="CI2906">
        <v>497133.05132800003</v>
      </c>
      <c r="CJ2906">
        <v>552370.05592000007</v>
      </c>
      <c r="CK2906">
        <v>4270.022077303649</v>
      </c>
    </row>
    <row r="2907" spans="62:89" x14ac:dyDescent="0.25">
      <c r="BJ2907" s="1" t="s">
        <v>5935</v>
      </c>
      <c r="BK2907" s="1" t="s">
        <v>5936</v>
      </c>
      <c r="BL2907" s="1" t="str">
        <f>VLOOKUP(BK2907,INVENTARIOHABITTA[#All],8,FALSE)</f>
        <v xml:space="preserve">ESTANDAR A </v>
      </c>
      <c r="BO2907" s="1" t="s">
        <v>6533</v>
      </c>
      <c r="BP2907" s="1" t="s">
        <v>10363</v>
      </c>
      <c r="BQ2907" s="1" t="s">
        <v>7638</v>
      </c>
      <c r="BR2907" s="1" t="s">
        <v>7659</v>
      </c>
      <c r="BS2907" s="1" t="s">
        <v>33</v>
      </c>
      <c r="BT2907">
        <v>3</v>
      </c>
      <c r="BU2907" s="1" t="s">
        <v>7</v>
      </c>
      <c r="BV2907" s="1" t="s">
        <v>1961</v>
      </c>
      <c r="BW2907">
        <v>129.36000000000001</v>
      </c>
      <c r="BX2907" s="1" t="s">
        <v>10269</v>
      </c>
      <c r="BY2907">
        <v>5770.3</v>
      </c>
      <c r="BZ2907">
        <v>746446.00800000015</v>
      </c>
      <c r="CA2907">
        <v>0.25</v>
      </c>
      <c r="CB2907">
        <v>4327.7250000000004</v>
      </c>
      <c r="CC2907">
        <v>559834.50600000005</v>
      </c>
      <c r="CD2907">
        <v>0.1</v>
      </c>
      <c r="CE2907">
        <v>55983.450600000011</v>
      </c>
      <c r="CF2907">
        <v>0.1</v>
      </c>
      <c r="CG2907">
        <v>5598.3450600000015</v>
      </c>
      <c r="CH2907">
        <v>50385.105540000011</v>
      </c>
      <c r="CI2907">
        <v>503851.05540000007</v>
      </c>
      <c r="CJ2907">
        <v>554236.16094000009</v>
      </c>
      <c r="CK2907">
        <v>4284.4477500000003</v>
      </c>
    </row>
    <row r="2908" spans="62:89" x14ac:dyDescent="0.25">
      <c r="BJ2908" s="1" t="s">
        <v>5937</v>
      </c>
      <c r="BK2908" s="1" t="s">
        <v>5938</v>
      </c>
      <c r="BL2908" s="1" t="str">
        <f>VLOOKUP(BK2908,INVENTARIOHABITTA[#All],8,FALSE)</f>
        <v xml:space="preserve">ESTANDAR A </v>
      </c>
      <c r="BP2908" s="1" t="s">
        <v>10364</v>
      </c>
      <c r="BQ2908" s="1" t="s">
        <v>7638</v>
      </c>
      <c r="BR2908" s="1" t="s">
        <v>7659</v>
      </c>
      <c r="BS2908" s="1" t="s">
        <v>33</v>
      </c>
      <c r="BT2908">
        <v>4</v>
      </c>
      <c r="BU2908" s="1" t="s">
        <v>7</v>
      </c>
      <c r="BV2908" s="1" t="s">
        <v>1961</v>
      </c>
      <c r="BW2908">
        <v>129.36000000000001</v>
      </c>
      <c r="BX2908" s="1" t="s">
        <v>10269</v>
      </c>
      <c r="BY2908">
        <v>5770.3</v>
      </c>
      <c r="BZ2908">
        <v>746446.00800000015</v>
      </c>
      <c r="CA2908">
        <v>0.23</v>
      </c>
      <c r="CB2908">
        <v>4443.1310000000003</v>
      </c>
      <c r="CC2908">
        <v>574763.42616000015</v>
      </c>
      <c r="CD2908">
        <v>0.1</v>
      </c>
      <c r="CE2908">
        <v>57476.342616000016</v>
      </c>
      <c r="CF2908">
        <v>0.1</v>
      </c>
      <c r="CG2908">
        <v>5747.634261600002</v>
      </c>
      <c r="CH2908">
        <v>51728.708354400012</v>
      </c>
      <c r="CI2908">
        <v>517287.08354400011</v>
      </c>
      <c r="CJ2908">
        <v>569015.79189840017</v>
      </c>
      <c r="CK2908">
        <v>4398.6996900000013</v>
      </c>
    </row>
    <row r="2909" spans="62:89" x14ac:dyDescent="0.25">
      <c r="BJ2909" s="1" t="s">
        <v>5939</v>
      </c>
      <c r="BK2909" s="1" t="s">
        <v>5940</v>
      </c>
      <c r="BL2909" s="1" t="str">
        <f>VLOOKUP(BK2909,INVENTARIOHABITTA[#All],8,FALSE)</f>
        <v>PREMIUM A</v>
      </c>
      <c r="BO2909" s="1" t="s">
        <v>6535</v>
      </c>
      <c r="BP2909" s="1" t="s">
        <v>10365</v>
      </c>
      <c r="BQ2909" s="1" t="s">
        <v>7638</v>
      </c>
      <c r="BR2909" s="1" t="s">
        <v>7659</v>
      </c>
      <c r="BS2909" s="1" t="s">
        <v>33</v>
      </c>
      <c r="BT2909" t="s">
        <v>7810</v>
      </c>
      <c r="BU2909" s="1" t="s">
        <v>7</v>
      </c>
      <c r="BV2909" s="1" t="s">
        <v>60</v>
      </c>
      <c r="BW2909">
        <v>137.6</v>
      </c>
      <c r="BX2909" s="1" t="s">
        <v>10269</v>
      </c>
      <c r="BY2909">
        <v>4398.6996900000013</v>
      </c>
      <c r="BZ2909">
        <v>605261.07734400011</v>
      </c>
      <c r="CA2909">
        <v>0</v>
      </c>
      <c r="CB2909">
        <v>4398.6996900000013</v>
      </c>
      <c r="CC2909">
        <v>605261.07734400011</v>
      </c>
      <c r="CD2909">
        <v>0.13949139166603794</v>
      </c>
      <c r="CE2909">
        <v>84428.71</v>
      </c>
      <c r="CF2909">
        <v>0</v>
      </c>
      <c r="CG2909">
        <v>0</v>
      </c>
      <c r="CH2909">
        <v>84428.71</v>
      </c>
      <c r="CI2909">
        <v>520832.36734400009</v>
      </c>
      <c r="CJ2909">
        <v>605261.07734400011</v>
      </c>
      <c r="CK2909">
        <v>4398.6996900000013</v>
      </c>
    </row>
    <row r="2910" spans="62:89" x14ac:dyDescent="0.25">
      <c r="BJ2910" s="1" t="s">
        <v>5941</v>
      </c>
      <c r="BK2910" s="1" t="s">
        <v>5942</v>
      </c>
      <c r="BL2910" s="1" t="str">
        <f>VLOOKUP(BK2910,INVENTARIOHABITTA[#All],8,FALSE)</f>
        <v>PREMIUM A</v>
      </c>
      <c r="BP2910" s="1" t="s">
        <v>10366</v>
      </c>
      <c r="BQ2910" s="1" t="s">
        <v>7638</v>
      </c>
      <c r="BR2910" s="1" t="s">
        <v>7659</v>
      </c>
      <c r="BS2910" s="1" t="s">
        <v>33</v>
      </c>
      <c r="BT2910">
        <v>5</v>
      </c>
      <c r="BU2910" s="1" t="s">
        <v>7</v>
      </c>
      <c r="BV2910" s="1" t="s">
        <v>1961</v>
      </c>
      <c r="BW2910">
        <v>129.36000000000001</v>
      </c>
      <c r="BX2910" s="1" t="s">
        <v>10269</v>
      </c>
      <c r="BY2910">
        <v>5770.3</v>
      </c>
      <c r="BZ2910">
        <v>746446.00800000015</v>
      </c>
      <c r="CA2910">
        <v>0.23</v>
      </c>
      <c r="CB2910">
        <v>4443.1310000000003</v>
      </c>
      <c r="CC2910">
        <v>574763.42616000015</v>
      </c>
      <c r="CD2910">
        <v>0.1</v>
      </c>
      <c r="CE2910">
        <v>57476.342616000016</v>
      </c>
      <c r="CF2910">
        <v>0.1</v>
      </c>
      <c r="CG2910">
        <v>5747.634261600002</v>
      </c>
      <c r="CH2910">
        <v>51728.708354400012</v>
      </c>
      <c r="CI2910">
        <v>517287.08354400011</v>
      </c>
      <c r="CJ2910">
        <v>569015.79189840017</v>
      </c>
      <c r="CK2910">
        <v>4398.6996900000013</v>
      </c>
    </row>
    <row r="2911" spans="62:89" x14ac:dyDescent="0.25">
      <c r="BJ2911" s="1" t="s">
        <v>5943</v>
      </c>
      <c r="BK2911" s="1" t="s">
        <v>5944</v>
      </c>
      <c r="BL2911" s="1" t="str">
        <f>VLOOKUP(BK2911,INVENTARIOHABITTA[#All],8,FALSE)</f>
        <v>PREMIUM A</v>
      </c>
      <c r="BP2911" s="1" t="s">
        <v>10367</v>
      </c>
      <c r="BQ2911" s="1" t="s">
        <v>7638</v>
      </c>
      <c r="BR2911" s="1" t="s">
        <v>7659</v>
      </c>
      <c r="BS2911" s="1" t="s">
        <v>33</v>
      </c>
      <c r="BT2911">
        <v>6</v>
      </c>
      <c r="BU2911" s="1" t="s">
        <v>7</v>
      </c>
      <c r="BV2911" s="1" t="s">
        <v>171</v>
      </c>
      <c r="BW2911">
        <v>214.61</v>
      </c>
      <c r="BX2911" s="1" t="s">
        <v>10269</v>
      </c>
      <c r="BY2911">
        <v>6200</v>
      </c>
      <c r="BZ2911">
        <v>1330582</v>
      </c>
      <c r="CA2911">
        <v>0.23</v>
      </c>
      <c r="CB2911">
        <v>4774</v>
      </c>
      <c r="CC2911">
        <v>1024548.14</v>
      </c>
      <c r="CD2911">
        <v>0.1</v>
      </c>
      <c r="CE2911">
        <v>102454.81400000001</v>
      </c>
      <c r="CF2911">
        <v>0.1</v>
      </c>
      <c r="CG2911">
        <v>10245.481400000002</v>
      </c>
      <c r="CH2911">
        <v>92209.332600000009</v>
      </c>
      <c r="CI2911">
        <v>922093.326</v>
      </c>
      <c r="CJ2911">
        <v>1014302.6586</v>
      </c>
      <c r="CK2911">
        <v>4726.2599999999993</v>
      </c>
    </row>
    <row r="2912" spans="62:89" x14ac:dyDescent="0.25">
      <c r="BJ2912" s="1" t="s">
        <v>5945</v>
      </c>
      <c r="BK2912" s="1" t="s">
        <v>5946</v>
      </c>
      <c r="BL2912" s="1" t="str">
        <f>VLOOKUP(BK2912,INVENTARIOHABITTA[#All],8,FALSE)</f>
        <v>PREMIUM A</v>
      </c>
      <c r="BO2912" s="1" t="s">
        <v>6537</v>
      </c>
      <c r="BP2912" s="1" t="s">
        <v>10368</v>
      </c>
      <c r="BQ2912" s="1" t="s">
        <v>7638</v>
      </c>
      <c r="BR2912" s="1" t="s">
        <v>7760</v>
      </c>
      <c r="BS2912" s="1" t="s">
        <v>26</v>
      </c>
      <c r="BT2912" t="s">
        <v>7839</v>
      </c>
      <c r="BU2912" s="1" t="s">
        <v>7</v>
      </c>
      <c r="BV2912" s="1" t="s">
        <v>1558</v>
      </c>
      <c r="BW2912">
        <v>421.11</v>
      </c>
      <c r="BX2912" s="1" t="s">
        <v>10269</v>
      </c>
      <c r="BY2912">
        <v>4398.6996900000013</v>
      </c>
      <c r="BZ2912">
        <v>1852336.4264559005</v>
      </c>
      <c r="CA2912">
        <v>0</v>
      </c>
      <c r="CB2912">
        <v>4398.6996900000013</v>
      </c>
      <c r="CC2912">
        <v>1852336.4264559005</v>
      </c>
      <c r="CD2912">
        <v>0.15002685043111208</v>
      </c>
      <c r="CE2912">
        <v>277900.2</v>
      </c>
      <c r="CF2912">
        <v>0</v>
      </c>
      <c r="CG2912">
        <v>0</v>
      </c>
      <c r="CH2912">
        <v>277900.2</v>
      </c>
      <c r="CI2912">
        <v>1574436.2264559006</v>
      </c>
      <c r="CJ2912">
        <v>1852336.4264559005</v>
      </c>
      <c r="CK2912">
        <v>4398.6996900000013</v>
      </c>
    </row>
    <row r="2913" spans="62:89" x14ac:dyDescent="0.25">
      <c r="BJ2913" s="1" t="s">
        <v>5947</v>
      </c>
      <c r="BK2913" s="1" t="s">
        <v>5948</v>
      </c>
      <c r="BL2913" s="1" t="str">
        <f>VLOOKUP(BK2913,INVENTARIOHABITTA[#All],8,FALSE)</f>
        <v>PREMIUM A</v>
      </c>
      <c r="BP2913" s="1" t="s">
        <v>10369</v>
      </c>
      <c r="BQ2913" s="1" t="s">
        <v>7638</v>
      </c>
      <c r="BR2913" s="1" t="s">
        <v>7659</v>
      </c>
      <c r="BS2913" s="1" t="s">
        <v>33</v>
      </c>
      <c r="BT2913">
        <v>7</v>
      </c>
      <c r="BU2913" s="1" t="s">
        <v>7</v>
      </c>
      <c r="BV2913" s="1" t="s">
        <v>171</v>
      </c>
      <c r="BW2913">
        <v>213.78</v>
      </c>
      <c r="BX2913" s="1" t="s">
        <v>10269</v>
      </c>
      <c r="BY2913">
        <v>6200</v>
      </c>
      <c r="BZ2913">
        <v>1325436</v>
      </c>
      <c r="CA2913">
        <v>0.25</v>
      </c>
      <c r="CB2913">
        <v>4650</v>
      </c>
      <c r="CC2913">
        <v>994077</v>
      </c>
      <c r="CD2913">
        <v>0.1</v>
      </c>
      <c r="CE2913">
        <v>99407.700000000012</v>
      </c>
      <c r="CF2913">
        <v>0.1</v>
      </c>
      <c r="CG2913">
        <v>9940.7700000000023</v>
      </c>
      <c r="CH2913">
        <v>89466.930000000008</v>
      </c>
      <c r="CI2913">
        <v>894669.3</v>
      </c>
      <c r="CJ2913">
        <v>984136.2300000001</v>
      </c>
      <c r="CK2913">
        <v>4603.5</v>
      </c>
    </row>
    <row r="2914" spans="62:89" x14ac:dyDescent="0.25">
      <c r="BJ2914" s="1" t="s">
        <v>5949</v>
      </c>
      <c r="BK2914" s="1" t="s">
        <v>5950</v>
      </c>
      <c r="BL2914" s="1" t="str">
        <f>VLOOKUP(BK2914,INVENTARIOHABITTA[#All],8,FALSE)</f>
        <v>PREMIUM A</v>
      </c>
      <c r="BO2914" s="1" t="s">
        <v>6539</v>
      </c>
      <c r="BP2914" s="1" t="s">
        <v>10370</v>
      </c>
      <c r="BQ2914" s="1" t="s">
        <v>7638</v>
      </c>
      <c r="BR2914" s="1" t="s">
        <v>7659</v>
      </c>
      <c r="BS2914" s="1" t="s">
        <v>33</v>
      </c>
      <c r="BT2914" t="s">
        <v>8399</v>
      </c>
      <c r="BU2914" s="1" t="s">
        <v>7</v>
      </c>
      <c r="BV2914" s="1" t="s">
        <v>60</v>
      </c>
      <c r="BW2914">
        <v>128</v>
      </c>
      <c r="BX2914" s="1" t="s">
        <v>10269</v>
      </c>
      <c r="BY2914">
        <v>4603.5</v>
      </c>
      <c r="BZ2914">
        <v>589248</v>
      </c>
      <c r="CA2914">
        <v>0</v>
      </c>
      <c r="CB2914">
        <v>4603.5</v>
      </c>
      <c r="CC2914">
        <v>589248</v>
      </c>
      <c r="CD2914">
        <v>0.11834315941674813</v>
      </c>
      <c r="CE2914">
        <v>69733.47</v>
      </c>
      <c r="CF2914">
        <v>0</v>
      </c>
      <c r="CG2914">
        <v>0</v>
      </c>
      <c r="CH2914">
        <v>69733.47</v>
      </c>
      <c r="CI2914">
        <v>519514.53</v>
      </c>
      <c r="CJ2914">
        <v>589248</v>
      </c>
      <c r="CK2914">
        <v>4603.5</v>
      </c>
    </row>
    <row r="2915" spans="62:89" x14ac:dyDescent="0.25">
      <c r="BJ2915" s="1" t="s">
        <v>5951</v>
      </c>
      <c r="BK2915" s="1" t="s">
        <v>5952</v>
      </c>
      <c r="BL2915" s="1" t="str">
        <f>VLOOKUP(BK2915,INVENTARIOHABITTA[#All],8,FALSE)</f>
        <v xml:space="preserve">ESTANDAR A </v>
      </c>
      <c r="BO2915" s="1" t="s">
        <v>6541</v>
      </c>
      <c r="BP2915" s="1" t="s">
        <v>10371</v>
      </c>
      <c r="BQ2915" s="1" t="s">
        <v>7638</v>
      </c>
      <c r="BR2915" s="1" t="s">
        <v>7659</v>
      </c>
      <c r="BS2915" s="1" t="s">
        <v>33</v>
      </c>
      <c r="BT2915" t="s">
        <v>8594</v>
      </c>
      <c r="BU2915" s="1" t="s">
        <v>7</v>
      </c>
      <c r="BV2915" s="1" t="s">
        <v>146</v>
      </c>
      <c r="BW2915">
        <v>128</v>
      </c>
      <c r="BX2915" s="1" t="s">
        <v>10269</v>
      </c>
      <c r="BY2915">
        <v>4603.5</v>
      </c>
      <c r="BZ2915">
        <v>589248</v>
      </c>
      <c r="CA2915">
        <v>0</v>
      </c>
      <c r="CB2915">
        <v>4603.5</v>
      </c>
      <c r="CC2915">
        <v>589248</v>
      </c>
      <c r="CD2915">
        <v>0.11834315941674813</v>
      </c>
      <c r="CE2915">
        <v>69733.47</v>
      </c>
      <c r="CF2915">
        <v>0</v>
      </c>
      <c r="CG2915">
        <v>0</v>
      </c>
      <c r="CH2915">
        <v>69733.47</v>
      </c>
      <c r="CI2915">
        <v>519514.53</v>
      </c>
      <c r="CJ2915">
        <v>589248</v>
      </c>
      <c r="CK2915">
        <v>4603.5</v>
      </c>
    </row>
    <row r="2916" spans="62:89" x14ac:dyDescent="0.25">
      <c r="BJ2916" s="1" t="s">
        <v>5953</v>
      </c>
      <c r="BK2916" s="1" t="s">
        <v>5954</v>
      </c>
      <c r="BL2916" s="1" t="str">
        <f>VLOOKUP(BK2916,INVENTARIOHABITTA[#All],8,FALSE)</f>
        <v xml:space="preserve">ESTANDAR A </v>
      </c>
      <c r="BO2916" s="1" t="s">
        <v>6543</v>
      </c>
      <c r="BP2916" s="1" t="s">
        <v>10372</v>
      </c>
      <c r="BQ2916" s="1" t="s">
        <v>7638</v>
      </c>
      <c r="BR2916" s="1" t="s">
        <v>7659</v>
      </c>
      <c r="BS2916" s="1" t="s">
        <v>33</v>
      </c>
      <c r="BT2916">
        <v>8</v>
      </c>
      <c r="BU2916" s="1" t="s">
        <v>7</v>
      </c>
      <c r="BV2916" s="1" t="s">
        <v>1961</v>
      </c>
      <c r="BW2916">
        <v>147.85</v>
      </c>
      <c r="BX2916" s="1" t="s">
        <v>10269</v>
      </c>
      <c r="BY2916">
        <v>5770.3</v>
      </c>
      <c r="BZ2916">
        <v>853138.85499999998</v>
      </c>
      <c r="CA2916">
        <v>0.25</v>
      </c>
      <c r="CB2916">
        <v>4327.7250000000004</v>
      </c>
      <c r="CC2916">
        <v>639854.14124999999</v>
      </c>
      <c r="CD2916">
        <v>0.1</v>
      </c>
      <c r="CE2916">
        <v>63985.414125000003</v>
      </c>
      <c r="CF2916">
        <v>0.1</v>
      </c>
      <c r="CG2916">
        <v>6398.5414125000007</v>
      </c>
      <c r="CH2916">
        <v>57586.8727125</v>
      </c>
      <c r="CI2916">
        <v>575868.72712499998</v>
      </c>
      <c r="CJ2916">
        <v>633455.59983750002</v>
      </c>
      <c r="CK2916">
        <v>4284.4477500000003</v>
      </c>
    </row>
    <row r="2917" spans="62:89" x14ac:dyDescent="0.25">
      <c r="BJ2917" s="1" t="s">
        <v>5955</v>
      </c>
      <c r="BK2917" s="1" t="s">
        <v>5956</v>
      </c>
      <c r="BL2917" s="1" t="str">
        <f>VLOOKUP(BK2917,INVENTARIOHABITTA[#All],8,FALSE)</f>
        <v xml:space="preserve">ESTANDAR A </v>
      </c>
      <c r="BP2917" s="1" t="s">
        <v>10373</v>
      </c>
      <c r="BQ2917" s="1" t="s">
        <v>7638</v>
      </c>
      <c r="BR2917" s="1" t="s">
        <v>7659</v>
      </c>
      <c r="BS2917" s="1" t="s">
        <v>33</v>
      </c>
      <c r="BT2917">
        <v>9</v>
      </c>
      <c r="BU2917" s="1" t="s">
        <v>7</v>
      </c>
      <c r="BV2917" s="1" t="s">
        <v>1961</v>
      </c>
      <c r="BW2917">
        <v>147.85</v>
      </c>
      <c r="BX2917" s="1" t="s">
        <v>10269</v>
      </c>
      <c r="BY2917">
        <v>5770.3</v>
      </c>
      <c r="BZ2917">
        <v>853138.85499999998</v>
      </c>
      <c r="CA2917">
        <v>0.25</v>
      </c>
      <c r="CB2917">
        <v>4327.7250000000004</v>
      </c>
      <c r="CC2917">
        <v>639854.14124999999</v>
      </c>
      <c r="CD2917">
        <v>0.1</v>
      </c>
      <c r="CE2917">
        <v>63985.414125000003</v>
      </c>
      <c r="CF2917">
        <v>0.1</v>
      </c>
      <c r="CG2917">
        <v>6398.5414125000007</v>
      </c>
      <c r="CH2917">
        <v>57586.8727125</v>
      </c>
      <c r="CI2917">
        <v>575868.72712499998</v>
      </c>
      <c r="CJ2917">
        <v>633455.59983750002</v>
      </c>
      <c r="CK2917">
        <v>4284.4477500000003</v>
      </c>
    </row>
    <row r="2918" spans="62:89" x14ac:dyDescent="0.25">
      <c r="BJ2918" s="1" t="s">
        <v>5957</v>
      </c>
      <c r="BK2918" s="1" t="s">
        <v>5958</v>
      </c>
      <c r="BL2918" s="1" t="str">
        <f>VLOOKUP(BK2918,INVENTARIOHABITTA[#All],8,FALSE)</f>
        <v xml:space="preserve">ESTANDAR A </v>
      </c>
      <c r="BP2918" s="1" t="s">
        <v>10373</v>
      </c>
      <c r="BQ2918" s="1" t="s">
        <v>7638</v>
      </c>
      <c r="BR2918" s="1" t="s">
        <v>7659</v>
      </c>
      <c r="BS2918" s="1" t="s">
        <v>33</v>
      </c>
      <c r="BT2918">
        <v>9</v>
      </c>
      <c r="BU2918" s="1" t="s">
        <v>7</v>
      </c>
      <c r="BV2918" s="1" t="s">
        <v>1961</v>
      </c>
      <c r="BW2918">
        <v>147.85</v>
      </c>
      <c r="BX2918" s="1" t="s">
        <v>10269</v>
      </c>
      <c r="BY2918">
        <v>5770.3</v>
      </c>
      <c r="BZ2918">
        <v>853138.85499999998</v>
      </c>
      <c r="CA2918">
        <v>0.25</v>
      </c>
      <c r="CB2918">
        <v>4327.7250000000004</v>
      </c>
      <c r="CC2918">
        <v>639854.14124999999</v>
      </c>
      <c r="CD2918">
        <v>0.1</v>
      </c>
      <c r="CE2918">
        <v>63985.414125000003</v>
      </c>
      <c r="CF2918">
        <v>0.1</v>
      </c>
      <c r="CG2918">
        <v>6398.5414125000007</v>
      </c>
      <c r="CH2918">
        <v>57586.8727125</v>
      </c>
      <c r="CI2918">
        <v>575868.72712499998</v>
      </c>
      <c r="CJ2918">
        <v>633455.59983750002</v>
      </c>
      <c r="CK2918">
        <v>4284.4477500000003</v>
      </c>
    </row>
    <row r="2919" spans="62:89" x14ac:dyDescent="0.25">
      <c r="BJ2919" s="1" t="s">
        <v>5959</v>
      </c>
      <c r="BK2919" s="1" t="s">
        <v>5960</v>
      </c>
      <c r="BL2919" s="1" t="str">
        <f>VLOOKUP(BK2919,INVENTARIOHABITTA[#All],8,FALSE)</f>
        <v xml:space="preserve">ESTANDAR A </v>
      </c>
      <c r="BO2919" s="1" t="s">
        <v>6545</v>
      </c>
      <c r="BP2919" s="1" t="s">
        <v>10374</v>
      </c>
      <c r="BQ2919" s="1" t="s">
        <v>7638</v>
      </c>
      <c r="BR2919" s="1" t="s">
        <v>7659</v>
      </c>
      <c r="BS2919" s="1" t="s">
        <v>33</v>
      </c>
      <c r="BT2919" t="s">
        <v>7877</v>
      </c>
      <c r="BU2919" s="1" t="s">
        <v>7</v>
      </c>
      <c r="BV2919" s="1" t="s">
        <v>60</v>
      </c>
      <c r="BW2919">
        <v>147.88</v>
      </c>
      <c r="BX2919" s="1" t="s">
        <v>10269</v>
      </c>
      <c r="BY2919">
        <v>4284.4477500000003</v>
      </c>
      <c r="BZ2919">
        <v>633584.13326999999</v>
      </c>
      <c r="CA2919">
        <v>0</v>
      </c>
      <c r="CB2919">
        <v>4284.4477500000003</v>
      </c>
      <c r="CC2919">
        <v>633584.13326999999</v>
      </c>
      <c r="CD2919">
        <v>0.14685969094549262</v>
      </c>
      <c r="CE2919">
        <v>93047.97</v>
      </c>
      <c r="CF2919">
        <v>0</v>
      </c>
      <c r="CG2919">
        <v>0</v>
      </c>
      <c r="CH2919">
        <v>93047.97</v>
      </c>
      <c r="CI2919">
        <v>541570.80327000003</v>
      </c>
      <c r="CJ2919">
        <v>633584.13326999999</v>
      </c>
      <c r="CK2919">
        <v>4284.4477500000003</v>
      </c>
    </row>
    <row r="2920" spans="62:89" x14ac:dyDescent="0.25">
      <c r="BJ2920" s="1" t="s">
        <v>5961</v>
      </c>
      <c r="BK2920" s="1" t="s">
        <v>5962</v>
      </c>
      <c r="BL2920" s="1" t="str">
        <f>VLOOKUP(BK2920,INVENTARIOHABITTA[#All],8,FALSE)</f>
        <v>PREMIUM A</v>
      </c>
      <c r="BP2920" s="1" t="s">
        <v>10375</v>
      </c>
      <c r="BQ2920" s="1" t="s">
        <v>7638</v>
      </c>
      <c r="BR2920" s="1" t="s">
        <v>7659</v>
      </c>
      <c r="BS2920" s="1" t="s">
        <v>33</v>
      </c>
      <c r="BT2920">
        <v>10</v>
      </c>
      <c r="BU2920" s="1" t="s">
        <v>7</v>
      </c>
      <c r="BV2920" s="1" t="s">
        <v>1961</v>
      </c>
      <c r="BW2920">
        <v>147.85</v>
      </c>
      <c r="BX2920" s="1" t="s">
        <v>10269</v>
      </c>
      <c r="BY2920">
        <v>5770.3</v>
      </c>
      <c r="BZ2920">
        <v>853138.85499999998</v>
      </c>
      <c r="CA2920">
        <v>0.25</v>
      </c>
      <c r="CB2920">
        <v>4327.7250000000004</v>
      </c>
      <c r="CC2920">
        <v>639854.14124999999</v>
      </c>
      <c r="CD2920">
        <v>0.1</v>
      </c>
      <c r="CE2920">
        <v>63985.414125000003</v>
      </c>
      <c r="CF2920">
        <v>0.1</v>
      </c>
      <c r="CG2920">
        <v>6398.5414125000007</v>
      </c>
      <c r="CH2920">
        <v>57586.8727125</v>
      </c>
      <c r="CI2920">
        <v>575868.72712499998</v>
      </c>
      <c r="CJ2920">
        <v>633455.59983750002</v>
      </c>
      <c r="CK2920">
        <v>4284.4477500000003</v>
      </c>
    </row>
    <row r="2921" spans="62:89" x14ac:dyDescent="0.25">
      <c r="BJ2921" s="1" t="s">
        <v>5963</v>
      </c>
      <c r="BK2921" s="1" t="s">
        <v>5964</v>
      </c>
      <c r="BL2921" s="1" t="str">
        <f>VLOOKUP(BK2921,INVENTARIOHABITTA[#All],8,FALSE)</f>
        <v>PREMIUM A</v>
      </c>
      <c r="BO2921" s="1" t="s">
        <v>6547</v>
      </c>
      <c r="BP2921" s="1" t="s">
        <v>10376</v>
      </c>
      <c r="BQ2921" s="1" t="s">
        <v>7638</v>
      </c>
      <c r="BR2921" s="1" t="s">
        <v>7659</v>
      </c>
      <c r="BS2921" s="1" t="s">
        <v>33</v>
      </c>
      <c r="BT2921" t="s">
        <v>7868</v>
      </c>
      <c r="BU2921" s="1" t="s">
        <v>7</v>
      </c>
      <c r="BV2921" s="1" t="s">
        <v>60</v>
      </c>
      <c r="BW2921">
        <v>147.88</v>
      </c>
      <c r="BX2921" s="1" t="s">
        <v>10269</v>
      </c>
      <c r="BY2921">
        <v>4284.4477500000003</v>
      </c>
      <c r="BZ2921">
        <v>633584.13326999999</v>
      </c>
      <c r="CA2921">
        <v>0</v>
      </c>
      <c r="CB2921">
        <v>4284.4477500000003</v>
      </c>
      <c r="CC2921">
        <v>633584.13326999999</v>
      </c>
      <c r="CD2921">
        <v>0.18201350688000317</v>
      </c>
      <c r="CE2921">
        <v>115320.87</v>
      </c>
      <c r="CF2921">
        <v>0</v>
      </c>
      <c r="CG2921">
        <v>0</v>
      </c>
      <c r="CH2921">
        <v>115320.87</v>
      </c>
      <c r="CI2921">
        <v>518263.26327</v>
      </c>
      <c r="CJ2921">
        <v>633584.13326999999</v>
      </c>
      <c r="CK2921">
        <v>4284.4477500000003</v>
      </c>
    </row>
    <row r="2922" spans="62:89" x14ac:dyDescent="0.25">
      <c r="BJ2922" s="1" t="s">
        <v>5965</v>
      </c>
      <c r="BK2922" s="1" t="s">
        <v>5966</v>
      </c>
      <c r="BL2922" s="1" t="str">
        <f>VLOOKUP(BK2922,INVENTARIOHABITTA[#All],8,FALSE)</f>
        <v xml:space="preserve">ESTANDAR A </v>
      </c>
      <c r="BP2922" s="1" t="s">
        <v>10377</v>
      </c>
      <c r="BQ2922" s="1" t="s">
        <v>7638</v>
      </c>
      <c r="BR2922" s="1" t="s">
        <v>7659</v>
      </c>
      <c r="BS2922" s="1" t="s">
        <v>33</v>
      </c>
      <c r="BT2922">
        <v>11</v>
      </c>
      <c r="BU2922" s="1" t="s">
        <v>7</v>
      </c>
      <c r="BV2922" s="1" t="s">
        <v>146</v>
      </c>
      <c r="BW2922">
        <v>147.85</v>
      </c>
      <c r="BX2922" s="1" t="s">
        <v>10269</v>
      </c>
      <c r="BY2922">
        <v>6200</v>
      </c>
      <c r="BZ2922">
        <v>916670</v>
      </c>
      <c r="CA2922">
        <v>0.25</v>
      </c>
      <c r="CB2922">
        <v>4650</v>
      </c>
      <c r="CC2922">
        <v>687502.5</v>
      </c>
      <c r="CD2922">
        <v>0.1</v>
      </c>
      <c r="CE2922">
        <v>68750.25</v>
      </c>
      <c r="CF2922">
        <v>0.1</v>
      </c>
      <c r="CG2922">
        <v>6875.0250000000005</v>
      </c>
      <c r="CH2922">
        <v>61875.224999999999</v>
      </c>
      <c r="CI2922">
        <v>618752.25</v>
      </c>
      <c r="CJ2922">
        <v>680627.47499999998</v>
      </c>
      <c r="CK2922">
        <v>4603.5</v>
      </c>
    </row>
    <row r="2923" spans="62:89" x14ac:dyDescent="0.25">
      <c r="BJ2923" s="1" t="s">
        <v>5967</v>
      </c>
      <c r="BK2923" s="1" t="s">
        <v>5968</v>
      </c>
      <c r="BL2923" s="1" t="str">
        <f>VLOOKUP(BK2923,INVENTARIOHABITTA[#All],8,FALSE)</f>
        <v xml:space="preserve">ESTANDAR A </v>
      </c>
      <c r="BO2923" s="1" t="s">
        <v>6549</v>
      </c>
      <c r="BP2923" s="1" t="s">
        <v>10378</v>
      </c>
      <c r="BQ2923" s="1" t="s">
        <v>7638</v>
      </c>
      <c r="BR2923" s="1" t="s">
        <v>7659</v>
      </c>
      <c r="BS2923" s="1" t="s">
        <v>33</v>
      </c>
      <c r="BT2923" t="s">
        <v>7880</v>
      </c>
      <c r="BU2923" s="1" t="s">
        <v>7</v>
      </c>
      <c r="BV2923" s="1" t="s">
        <v>146</v>
      </c>
      <c r="BW2923">
        <v>147.88</v>
      </c>
      <c r="BX2923" s="1" t="s">
        <v>10269</v>
      </c>
      <c r="BY2923">
        <v>4603.5</v>
      </c>
      <c r="BZ2923">
        <v>680765.58</v>
      </c>
      <c r="CA2923">
        <v>0</v>
      </c>
      <c r="CB2923">
        <v>4603.5</v>
      </c>
      <c r="CC2923">
        <v>680765.58</v>
      </c>
      <c r="CD2923">
        <v>0.15148437733881906</v>
      </c>
      <c r="CE2923">
        <v>103125.35</v>
      </c>
      <c r="CF2923">
        <v>0</v>
      </c>
      <c r="CG2923">
        <v>0</v>
      </c>
      <c r="CH2923">
        <v>103125.35</v>
      </c>
      <c r="CI2923">
        <v>577640.23</v>
      </c>
      <c r="CJ2923">
        <v>680765.58</v>
      </c>
      <c r="CK2923">
        <v>4603.5</v>
      </c>
    </row>
    <row r="2924" spans="62:89" x14ac:dyDescent="0.25">
      <c r="BJ2924" s="1" t="s">
        <v>5969</v>
      </c>
      <c r="BK2924" s="1" t="s">
        <v>5970</v>
      </c>
      <c r="BL2924" s="1" t="str">
        <f>VLOOKUP(BK2924,INVENTARIOHABITTA[#All],8,FALSE)</f>
        <v xml:space="preserve">ESTANDAR A </v>
      </c>
      <c r="BP2924" s="1" t="s">
        <v>10379</v>
      </c>
      <c r="BQ2924" s="1" t="s">
        <v>7638</v>
      </c>
      <c r="BR2924" s="1" t="s">
        <v>7659</v>
      </c>
      <c r="BS2924" s="1" t="s">
        <v>33</v>
      </c>
      <c r="BT2924">
        <v>12</v>
      </c>
      <c r="BU2924" s="1" t="s">
        <v>7</v>
      </c>
      <c r="BV2924" s="1" t="s">
        <v>146</v>
      </c>
      <c r="BW2924">
        <v>147.85</v>
      </c>
      <c r="BX2924" s="1" t="s">
        <v>10269</v>
      </c>
      <c r="BY2924">
        <v>6200</v>
      </c>
      <c r="BZ2924">
        <v>916670</v>
      </c>
      <c r="CA2924">
        <v>0.25</v>
      </c>
      <c r="CB2924">
        <v>4650</v>
      </c>
      <c r="CC2924">
        <v>687502.5</v>
      </c>
      <c r="CD2924">
        <v>0.1</v>
      </c>
      <c r="CE2924">
        <v>68750.25</v>
      </c>
      <c r="CF2924">
        <v>0.1</v>
      </c>
      <c r="CG2924">
        <v>6875.0250000000005</v>
      </c>
      <c r="CH2924">
        <v>61875.224999999999</v>
      </c>
      <c r="CI2924">
        <v>618752.25</v>
      </c>
      <c r="CJ2924">
        <v>680627.47499999998</v>
      </c>
      <c r="CK2924">
        <v>4603.5</v>
      </c>
    </row>
    <row r="2925" spans="62:89" x14ac:dyDescent="0.25">
      <c r="BJ2925" s="1" t="s">
        <v>5971</v>
      </c>
      <c r="BK2925" s="1" t="s">
        <v>5972</v>
      </c>
      <c r="BL2925" s="1" t="str">
        <f>VLOOKUP(BK2925,INVENTARIOHABITTA[#All],8,FALSE)</f>
        <v xml:space="preserve">ESTANDAR A </v>
      </c>
      <c r="BO2925" s="1" t="s">
        <v>6551</v>
      </c>
      <c r="BP2925" s="1" t="s">
        <v>10380</v>
      </c>
      <c r="BQ2925" s="1" t="s">
        <v>7638</v>
      </c>
      <c r="BR2925" s="1" t="s">
        <v>7659</v>
      </c>
      <c r="BS2925" s="1" t="s">
        <v>33</v>
      </c>
      <c r="BT2925" t="s">
        <v>7679</v>
      </c>
      <c r="BU2925" s="1" t="s">
        <v>7</v>
      </c>
      <c r="BV2925" s="1" t="s">
        <v>146</v>
      </c>
      <c r="BW2925">
        <v>147.88</v>
      </c>
      <c r="BX2925" s="1" t="s">
        <v>10269</v>
      </c>
      <c r="BY2925">
        <v>4603.5</v>
      </c>
      <c r="BZ2925">
        <v>680765.58</v>
      </c>
      <c r="CA2925">
        <v>0</v>
      </c>
      <c r="CB2925">
        <v>4603.5</v>
      </c>
      <c r="CC2925">
        <v>680765.58</v>
      </c>
      <c r="CD2925">
        <v>0</v>
      </c>
      <c r="CE2925">
        <v>99687.84</v>
      </c>
      <c r="CF2925">
        <v>0</v>
      </c>
      <c r="CG2925">
        <v>0</v>
      </c>
      <c r="CH2925">
        <v>99687.84</v>
      </c>
      <c r="CI2925">
        <v>581077.74</v>
      </c>
      <c r="CJ2925">
        <v>680765.58</v>
      </c>
      <c r="CK2925">
        <v>4603.5</v>
      </c>
    </row>
    <row r="2926" spans="62:89" x14ac:dyDescent="0.25">
      <c r="BJ2926" s="1" t="s">
        <v>5973</v>
      </c>
      <c r="BK2926" s="1" t="s">
        <v>5974</v>
      </c>
      <c r="BL2926" s="1" t="str">
        <f>VLOOKUP(BK2926,INVENTARIOHABITTA[#All],8,FALSE)</f>
        <v xml:space="preserve">ESTANDAR A </v>
      </c>
      <c r="BO2926" s="1" t="s">
        <v>6553</v>
      </c>
      <c r="BP2926" s="1" t="s">
        <v>10381</v>
      </c>
      <c r="BQ2926" s="1" t="s">
        <v>7638</v>
      </c>
      <c r="BR2926" s="1" t="s">
        <v>7659</v>
      </c>
      <c r="BS2926" s="1" t="s">
        <v>33</v>
      </c>
      <c r="BT2926">
        <v>13</v>
      </c>
      <c r="BU2926" s="1" t="s">
        <v>7</v>
      </c>
      <c r="BV2926" s="1" t="s">
        <v>146</v>
      </c>
      <c r="BW2926">
        <v>147.85</v>
      </c>
      <c r="BX2926" s="1" t="s">
        <v>10269</v>
      </c>
      <c r="BY2926">
        <v>6200</v>
      </c>
      <c r="BZ2926">
        <v>916670</v>
      </c>
      <c r="CA2926">
        <v>0.25</v>
      </c>
      <c r="CB2926">
        <v>4650</v>
      </c>
      <c r="CC2926">
        <v>687502.5</v>
      </c>
      <c r="CD2926">
        <v>0.1</v>
      </c>
      <c r="CE2926">
        <v>68750.25</v>
      </c>
      <c r="CF2926">
        <v>0.1</v>
      </c>
      <c r="CG2926">
        <v>6875.0250000000005</v>
      </c>
      <c r="CH2926">
        <v>61875.224999999999</v>
      </c>
      <c r="CI2926">
        <v>618752.25</v>
      </c>
      <c r="CJ2926">
        <v>680627.47499999998</v>
      </c>
      <c r="CK2926">
        <v>4603.5</v>
      </c>
    </row>
    <row r="2927" spans="62:89" x14ac:dyDescent="0.25">
      <c r="BJ2927" s="1" t="s">
        <v>5975</v>
      </c>
      <c r="BK2927" s="1" t="s">
        <v>5976</v>
      </c>
      <c r="BL2927" s="1" t="str">
        <f>VLOOKUP(BK2927,INVENTARIOHABITTA[#All],8,FALSE)</f>
        <v>PREMIUM A</v>
      </c>
      <c r="BO2927" s="1" t="s">
        <v>6555</v>
      </c>
      <c r="BP2927" s="1" t="s">
        <v>10382</v>
      </c>
      <c r="BQ2927" s="1" t="s">
        <v>7638</v>
      </c>
      <c r="BR2927" s="1" t="s">
        <v>7659</v>
      </c>
      <c r="BS2927" s="1" t="s">
        <v>33</v>
      </c>
      <c r="BT2927">
        <v>14</v>
      </c>
      <c r="BU2927" s="1" t="s">
        <v>7</v>
      </c>
      <c r="BV2927" s="1" t="s">
        <v>146</v>
      </c>
      <c r="BW2927">
        <v>147.85</v>
      </c>
      <c r="BX2927" s="1" t="s">
        <v>10269</v>
      </c>
      <c r="BY2927">
        <v>6200</v>
      </c>
      <c r="BZ2927">
        <v>916670</v>
      </c>
      <c r="CA2927">
        <v>0.25</v>
      </c>
      <c r="CB2927">
        <v>4650</v>
      </c>
      <c r="CC2927">
        <v>687502.5</v>
      </c>
      <c r="CD2927">
        <v>0.1</v>
      </c>
      <c r="CE2927">
        <v>68750.25</v>
      </c>
      <c r="CF2927">
        <v>0.1</v>
      </c>
      <c r="CG2927">
        <v>6875.0250000000005</v>
      </c>
      <c r="CH2927">
        <v>61875.224999999999</v>
      </c>
      <c r="CI2927">
        <v>618752.25</v>
      </c>
      <c r="CJ2927">
        <v>680627.47499999998</v>
      </c>
      <c r="CK2927">
        <v>4603.5</v>
      </c>
    </row>
    <row r="2928" spans="62:89" x14ac:dyDescent="0.25">
      <c r="BJ2928" s="1" t="s">
        <v>5977</v>
      </c>
      <c r="BK2928" s="1" t="s">
        <v>5978</v>
      </c>
      <c r="BL2928" s="1" t="str">
        <f>VLOOKUP(BK2928,INVENTARIOHABITTA[#All],8,FALSE)</f>
        <v>PREMIUM A</v>
      </c>
      <c r="BO2928" s="1" t="s">
        <v>6557</v>
      </c>
      <c r="BP2928" s="1" t="s">
        <v>10383</v>
      </c>
      <c r="BQ2928" s="1" t="s">
        <v>7638</v>
      </c>
      <c r="BR2928" s="1" t="s">
        <v>7659</v>
      </c>
      <c r="BS2928" s="1" t="s">
        <v>33</v>
      </c>
      <c r="BT2928">
        <v>15</v>
      </c>
      <c r="BU2928" s="1" t="s">
        <v>7</v>
      </c>
      <c r="BV2928" s="1" t="s">
        <v>146</v>
      </c>
      <c r="BW2928">
        <v>147.85</v>
      </c>
      <c r="BX2928" s="1" t="s">
        <v>10269</v>
      </c>
      <c r="BY2928">
        <v>6200</v>
      </c>
      <c r="BZ2928">
        <v>916670</v>
      </c>
      <c r="CA2928">
        <v>0.25</v>
      </c>
      <c r="CB2928">
        <v>4650</v>
      </c>
      <c r="CC2928">
        <v>687502.5</v>
      </c>
      <c r="CD2928">
        <v>0.1</v>
      </c>
      <c r="CE2928">
        <v>68750.25</v>
      </c>
      <c r="CF2928">
        <v>0.1</v>
      </c>
      <c r="CG2928">
        <v>6875.0250000000005</v>
      </c>
      <c r="CH2928">
        <v>61875.224999999999</v>
      </c>
      <c r="CI2928">
        <v>618752.25</v>
      </c>
      <c r="CJ2928">
        <v>680627.47499999998</v>
      </c>
      <c r="CK2928">
        <v>4603.5</v>
      </c>
    </row>
    <row r="2929" spans="62:89" x14ac:dyDescent="0.25">
      <c r="BJ2929" s="1" t="s">
        <v>5979</v>
      </c>
      <c r="BK2929" s="1" t="s">
        <v>5980</v>
      </c>
      <c r="BL2929" s="1" t="str">
        <f>VLOOKUP(BK2929,INVENTARIOHABITTA[#All],8,FALSE)</f>
        <v xml:space="preserve">ESTANDAR A </v>
      </c>
      <c r="BO2929" s="1" t="s">
        <v>6559</v>
      </c>
      <c r="BP2929" s="1" t="s">
        <v>10384</v>
      </c>
      <c r="BQ2929" s="1" t="s">
        <v>7638</v>
      </c>
      <c r="BR2929" s="1" t="s">
        <v>7659</v>
      </c>
      <c r="BS2929" s="1" t="s">
        <v>33</v>
      </c>
      <c r="BT2929">
        <v>16</v>
      </c>
      <c r="BU2929" s="1" t="s">
        <v>7</v>
      </c>
      <c r="BV2929" s="1" t="s">
        <v>146</v>
      </c>
      <c r="BW2929">
        <v>147.85</v>
      </c>
      <c r="BX2929" s="1" t="s">
        <v>10269</v>
      </c>
      <c r="BY2929">
        <v>6200</v>
      </c>
      <c r="BZ2929">
        <v>916670</v>
      </c>
      <c r="CA2929">
        <v>0.25</v>
      </c>
      <c r="CB2929">
        <v>4650</v>
      </c>
      <c r="CC2929">
        <v>687502.5</v>
      </c>
      <c r="CD2929">
        <v>0.1</v>
      </c>
      <c r="CE2929">
        <v>68750.25</v>
      </c>
      <c r="CF2929">
        <v>0.1</v>
      </c>
      <c r="CG2929">
        <v>6875.0250000000005</v>
      </c>
      <c r="CH2929">
        <v>61875.224999999999</v>
      </c>
      <c r="CI2929">
        <v>618752.25</v>
      </c>
      <c r="CJ2929">
        <v>680627.47499999998</v>
      </c>
      <c r="CK2929">
        <v>4603.5</v>
      </c>
    </row>
    <row r="2930" spans="62:89" x14ac:dyDescent="0.25">
      <c r="BJ2930" s="1" t="s">
        <v>5981</v>
      </c>
      <c r="BK2930" s="1" t="s">
        <v>5982</v>
      </c>
      <c r="BL2930" s="1" t="str">
        <f>VLOOKUP(BK2930,INVENTARIOHABITTA[#All],8,FALSE)</f>
        <v xml:space="preserve">ESTANDAR A </v>
      </c>
      <c r="BO2930" s="1" t="s">
        <v>6561</v>
      </c>
      <c r="BP2930" s="1" t="s">
        <v>10385</v>
      </c>
      <c r="BQ2930" s="1" t="s">
        <v>7638</v>
      </c>
      <c r="BR2930" s="1" t="s">
        <v>7659</v>
      </c>
      <c r="BS2930" s="1" t="s">
        <v>33</v>
      </c>
      <c r="BT2930">
        <v>17</v>
      </c>
      <c r="BU2930" s="1" t="s">
        <v>7</v>
      </c>
      <c r="BV2930" s="1" t="s">
        <v>146</v>
      </c>
      <c r="BW2930">
        <v>147.85</v>
      </c>
      <c r="BX2930" s="1" t="s">
        <v>10269</v>
      </c>
      <c r="BY2930">
        <v>6200</v>
      </c>
      <c r="BZ2930">
        <v>916670</v>
      </c>
      <c r="CA2930">
        <v>0.25</v>
      </c>
      <c r="CB2930">
        <v>4650</v>
      </c>
      <c r="CC2930">
        <v>687502.5</v>
      </c>
      <c r="CD2930">
        <v>0.1</v>
      </c>
      <c r="CE2930">
        <v>68750.25</v>
      </c>
      <c r="CF2930">
        <v>0.1</v>
      </c>
      <c r="CG2930">
        <v>6875.0250000000005</v>
      </c>
      <c r="CH2930">
        <v>61875.224999999999</v>
      </c>
      <c r="CI2930">
        <v>618752.25</v>
      </c>
      <c r="CJ2930">
        <v>680627.47499999998</v>
      </c>
      <c r="CK2930">
        <v>4603.5</v>
      </c>
    </row>
    <row r="2931" spans="62:89" x14ac:dyDescent="0.25">
      <c r="BJ2931" s="1" t="s">
        <v>5983</v>
      </c>
      <c r="BK2931" s="1" t="s">
        <v>5984</v>
      </c>
      <c r="BL2931" s="1" t="str">
        <f>VLOOKUP(BK2931,INVENTARIOHABITTA[#All],8,FALSE)</f>
        <v xml:space="preserve">ESTANDAR A </v>
      </c>
      <c r="BP2931" s="1" t="s">
        <v>10386</v>
      </c>
      <c r="BQ2931" s="1" t="s">
        <v>7638</v>
      </c>
      <c r="BR2931" s="1" t="s">
        <v>7659</v>
      </c>
      <c r="BS2931" s="1" t="s">
        <v>33</v>
      </c>
      <c r="BT2931">
        <v>18</v>
      </c>
      <c r="BU2931" s="1" t="s">
        <v>7</v>
      </c>
      <c r="BV2931" s="1" t="s">
        <v>146</v>
      </c>
      <c r="BW2931">
        <v>147.85</v>
      </c>
      <c r="BX2931" s="1" t="s">
        <v>10269</v>
      </c>
      <c r="BY2931">
        <v>6200</v>
      </c>
      <c r="BZ2931">
        <v>916670</v>
      </c>
      <c r="CA2931">
        <v>0.25</v>
      </c>
      <c r="CB2931">
        <v>4650</v>
      </c>
      <c r="CC2931">
        <v>687502.5</v>
      </c>
      <c r="CD2931">
        <v>0.1</v>
      </c>
      <c r="CE2931">
        <v>68750.25</v>
      </c>
      <c r="CF2931">
        <v>0.1</v>
      </c>
      <c r="CG2931">
        <v>6875.0250000000005</v>
      </c>
      <c r="CH2931">
        <v>61875.224999999999</v>
      </c>
      <c r="CI2931">
        <v>618752.25</v>
      </c>
      <c r="CJ2931">
        <v>680627.47499999998</v>
      </c>
      <c r="CK2931">
        <v>4603.5</v>
      </c>
    </row>
    <row r="2932" spans="62:89" x14ac:dyDescent="0.25">
      <c r="BJ2932" s="1" t="s">
        <v>5985</v>
      </c>
      <c r="BK2932" s="1" t="s">
        <v>5986</v>
      </c>
      <c r="BL2932" s="1" t="str">
        <f>VLOOKUP(BK2932,INVENTARIOHABITTA[#All],8,FALSE)</f>
        <v xml:space="preserve">ESTANDAR A </v>
      </c>
      <c r="BO2932" s="1" t="s">
        <v>6563</v>
      </c>
      <c r="BP2932" s="1" t="s">
        <v>10387</v>
      </c>
      <c r="BQ2932" s="1" t="s">
        <v>7638</v>
      </c>
      <c r="BR2932" s="1" t="s">
        <v>7659</v>
      </c>
      <c r="BS2932" s="1" t="s">
        <v>33</v>
      </c>
      <c r="BT2932" t="s">
        <v>7667</v>
      </c>
      <c r="BU2932" s="1" t="s">
        <v>7</v>
      </c>
      <c r="BV2932" s="1" t="s">
        <v>146</v>
      </c>
      <c r="BW2932">
        <v>147.88</v>
      </c>
      <c r="BX2932" s="1" t="s">
        <v>10269</v>
      </c>
      <c r="BY2932">
        <v>4603.5</v>
      </c>
      <c r="BZ2932">
        <v>680765.58</v>
      </c>
      <c r="CA2932">
        <v>0</v>
      </c>
      <c r="CB2932">
        <v>4603.5</v>
      </c>
      <c r="CC2932">
        <v>680765.58</v>
      </c>
      <c r="CD2932">
        <v>0.15148437733881906</v>
      </c>
      <c r="CE2932">
        <v>103125.35</v>
      </c>
      <c r="CF2932">
        <v>0</v>
      </c>
      <c r="CG2932">
        <v>0</v>
      </c>
      <c r="CH2932">
        <v>103125.35</v>
      </c>
      <c r="CI2932">
        <v>577640.23</v>
      </c>
      <c r="CJ2932">
        <v>680765.58</v>
      </c>
      <c r="CK2932">
        <v>4603.5</v>
      </c>
    </row>
    <row r="2933" spans="62:89" x14ac:dyDescent="0.25">
      <c r="BJ2933" s="1" t="s">
        <v>5987</v>
      </c>
      <c r="BK2933" s="1" t="s">
        <v>5988</v>
      </c>
      <c r="BL2933" s="1" t="str">
        <f>VLOOKUP(BK2933,INVENTARIOHABITTA[#All],8,FALSE)</f>
        <v>PREMIUM A</v>
      </c>
      <c r="BP2933" s="1" t="s">
        <v>10388</v>
      </c>
      <c r="BQ2933" s="1" t="s">
        <v>7638</v>
      </c>
      <c r="BR2933" s="1" t="s">
        <v>7659</v>
      </c>
      <c r="BS2933" s="1" t="s">
        <v>33</v>
      </c>
      <c r="BT2933">
        <v>19</v>
      </c>
      <c r="BU2933" s="1" t="s">
        <v>7</v>
      </c>
      <c r="BV2933" s="1" t="s">
        <v>1961</v>
      </c>
      <c r="BW2933">
        <v>147.85</v>
      </c>
      <c r="BX2933" s="1" t="s">
        <v>10269</v>
      </c>
      <c r="BY2933">
        <v>5770.3</v>
      </c>
      <c r="BZ2933">
        <v>853138.85499999998</v>
      </c>
      <c r="CA2933">
        <v>0.23</v>
      </c>
      <c r="CB2933">
        <v>4443.1310000000003</v>
      </c>
      <c r="CC2933">
        <v>656916.91835000005</v>
      </c>
      <c r="CD2933">
        <v>0.1</v>
      </c>
      <c r="CE2933">
        <v>65691.691835000005</v>
      </c>
      <c r="CF2933">
        <v>0.1</v>
      </c>
      <c r="CG2933">
        <v>6569.1691835000011</v>
      </c>
      <c r="CH2933">
        <v>59122.522651500003</v>
      </c>
      <c r="CI2933">
        <v>591225.22651499999</v>
      </c>
      <c r="CJ2933">
        <v>650347.74916649994</v>
      </c>
      <c r="CK2933">
        <v>4398.6996899999995</v>
      </c>
    </row>
    <row r="2934" spans="62:89" x14ac:dyDescent="0.25">
      <c r="BJ2934" s="1" t="s">
        <v>5989</v>
      </c>
      <c r="BK2934" s="1" t="s">
        <v>5990</v>
      </c>
      <c r="BL2934" s="1" t="str">
        <f>VLOOKUP(BK2934,INVENTARIOHABITTA[#All],8,FALSE)</f>
        <v>PREMIUM A</v>
      </c>
      <c r="BO2934" s="1" t="s">
        <v>6565</v>
      </c>
      <c r="BP2934" s="1" t="s">
        <v>10389</v>
      </c>
      <c r="BQ2934" s="1" t="s">
        <v>7638</v>
      </c>
      <c r="BR2934" s="1" t="s">
        <v>7659</v>
      </c>
      <c r="BS2934" s="1" t="s">
        <v>33</v>
      </c>
      <c r="BT2934" t="s">
        <v>7735</v>
      </c>
      <c r="BU2934" s="1" t="s">
        <v>7</v>
      </c>
      <c r="BV2934" s="1" t="s">
        <v>60</v>
      </c>
      <c r="BW2934">
        <v>147.88</v>
      </c>
      <c r="BX2934" s="1" t="s">
        <v>10269</v>
      </c>
      <c r="BY2934">
        <v>4398.6996899999995</v>
      </c>
      <c r="BZ2934">
        <v>650479.71015719988</v>
      </c>
      <c r="CA2934">
        <v>0</v>
      </c>
      <c r="CB2934">
        <v>4398.6996899999995</v>
      </c>
      <c r="CC2934">
        <v>650479.71015719988</v>
      </c>
      <c r="CD2934">
        <v>0.15684197125125465</v>
      </c>
      <c r="CE2934">
        <v>102022.52</v>
      </c>
      <c r="CF2934">
        <v>0</v>
      </c>
      <c r="CG2934">
        <v>0</v>
      </c>
      <c r="CH2934">
        <v>102022.52</v>
      </c>
      <c r="CI2934">
        <v>548457.19015719986</v>
      </c>
      <c r="CJ2934">
        <v>650479.71015719988</v>
      </c>
      <c r="CK2934">
        <v>4398.6996899999995</v>
      </c>
    </row>
    <row r="2935" spans="62:89" x14ac:dyDescent="0.25">
      <c r="BJ2935" s="1" t="s">
        <v>5991</v>
      </c>
      <c r="BK2935" s="1" t="s">
        <v>5992</v>
      </c>
      <c r="BL2935" s="1" t="str">
        <f>VLOOKUP(BK2935,INVENTARIOHABITTA[#All],8,FALSE)</f>
        <v xml:space="preserve">ESTANDAR A </v>
      </c>
      <c r="BP2935" s="1" t="s">
        <v>10390</v>
      </c>
      <c r="BQ2935" s="1" t="s">
        <v>7638</v>
      </c>
      <c r="BR2935" s="1" t="s">
        <v>7659</v>
      </c>
      <c r="BS2935" s="1" t="s">
        <v>33</v>
      </c>
      <c r="BT2935">
        <v>20</v>
      </c>
      <c r="BU2935" s="1" t="s">
        <v>7</v>
      </c>
      <c r="BV2935" s="1" t="s">
        <v>1961</v>
      </c>
      <c r="BW2935">
        <v>147.85</v>
      </c>
      <c r="BX2935" s="1" t="s">
        <v>10269</v>
      </c>
      <c r="BY2935">
        <v>5770.3</v>
      </c>
      <c r="BZ2935">
        <v>853138.85499999998</v>
      </c>
      <c r="CA2935">
        <v>0.25</v>
      </c>
      <c r="CB2935">
        <v>4327.7250000000004</v>
      </c>
      <c r="CC2935">
        <v>639854.14124999999</v>
      </c>
      <c r="CD2935">
        <v>0.1</v>
      </c>
      <c r="CE2935">
        <v>63985.414125000003</v>
      </c>
      <c r="CF2935">
        <v>0.1</v>
      </c>
      <c r="CG2935">
        <v>6398.5414125000007</v>
      </c>
      <c r="CH2935">
        <v>57586.8727125</v>
      </c>
      <c r="CI2935">
        <v>575868.72712499998</v>
      </c>
      <c r="CJ2935">
        <v>633455.59983750002</v>
      </c>
      <c r="CK2935">
        <v>4284.4477500000003</v>
      </c>
    </row>
    <row r="2936" spans="62:89" x14ac:dyDescent="0.25">
      <c r="BJ2936" s="1" t="s">
        <v>5993</v>
      </c>
      <c r="BK2936" s="1" t="s">
        <v>5994</v>
      </c>
      <c r="BL2936" s="1" t="str">
        <f>VLOOKUP(BK2936,INVENTARIOHABITTA[#All],8,FALSE)</f>
        <v xml:space="preserve">ESTANDAR A </v>
      </c>
      <c r="BO2936" s="1" t="s">
        <v>6567</v>
      </c>
      <c r="BP2936" s="1" t="s">
        <v>10391</v>
      </c>
      <c r="BQ2936" s="1" t="s">
        <v>7638</v>
      </c>
      <c r="BR2936" s="1" t="s">
        <v>7659</v>
      </c>
      <c r="BS2936" s="1" t="s">
        <v>33</v>
      </c>
      <c r="BT2936" t="s">
        <v>8614</v>
      </c>
      <c r="BU2936" s="1" t="s">
        <v>7</v>
      </c>
      <c r="BV2936" s="1" t="s">
        <v>60</v>
      </c>
      <c r="BW2936">
        <v>147.88</v>
      </c>
      <c r="BX2936" s="1" t="s">
        <v>10269</v>
      </c>
      <c r="BY2936">
        <v>4284.4477500000003</v>
      </c>
      <c r="BZ2936">
        <v>633584.13326999999</v>
      </c>
      <c r="CA2936">
        <v>0</v>
      </c>
      <c r="CB2936">
        <v>4284.4477500000003</v>
      </c>
      <c r="CC2936">
        <v>633584.13326999999</v>
      </c>
      <c r="CD2936">
        <v>0.14138543769660017</v>
      </c>
      <c r="CE2936">
        <v>89579.57</v>
      </c>
      <c r="CF2936">
        <v>0</v>
      </c>
      <c r="CG2936">
        <v>0</v>
      </c>
      <c r="CH2936">
        <v>89579.57</v>
      </c>
      <c r="CI2936">
        <v>544004.56327000004</v>
      </c>
      <c r="CJ2936">
        <v>633584.13327000011</v>
      </c>
      <c r="CK2936">
        <v>4284.4477500000012</v>
      </c>
    </row>
    <row r="2937" spans="62:89" x14ac:dyDescent="0.25">
      <c r="BJ2937" s="1" t="s">
        <v>5995</v>
      </c>
      <c r="BK2937" s="1" t="s">
        <v>5996</v>
      </c>
      <c r="BL2937" s="1" t="str">
        <f>VLOOKUP(BK2937,INVENTARIOHABITTA[#All],8,FALSE)</f>
        <v xml:space="preserve">ESTANDAR A </v>
      </c>
      <c r="BP2937" s="1" t="s">
        <v>10392</v>
      </c>
      <c r="BQ2937" s="1" t="s">
        <v>7638</v>
      </c>
      <c r="BR2937" s="1" t="s">
        <v>7659</v>
      </c>
      <c r="BS2937" s="1" t="s">
        <v>33</v>
      </c>
      <c r="BT2937">
        <v>21</v>
      </c>
      <c r="BU2937" s="1" t="s">
        <v>7</v>
      </c>
      <c r="BV2937" s="1" t="s">
        <v>1961</v>
      </c>
      <c r="BW2937">
        <v>147.87</v>
      </c>
      <c r="BX2937" s="1" t="s">
        <v>10269</v>
      </c>
      <c r="BY2937">
        <v>5770.3</v>
      </c>
      <c r="BZ2937">
        <v>853254.26100000006</v>
      </c>
      <c r="CA2937">
        <v>0.25</v>
      </c>
      <c r="CB2937">
        <v>4327.7250000000004</v>
      </c>
      <c r="CC2937">
        <v>639940.69575000007</v>
      </c>
      <c r="CD2937">
        <v>0.1</v>
      </c>
      <c r="CE2937">
        <v>63994.069575000009</v>
      </c>
      <c r="CF2937">
        <v>0</v>
      </c>
      <c r="CG2937">
        <v>0</v>
      </c>
      <c r="CH2937">
        <v>63994.069575000009</v>
      </c>
      <c r="CI2937">
        <v>575946.6261750001</v>
      </c>
      <c r="CJ2937">
        <v>639940.69575000007</v>
      </c>
      <c r="CK2937">
        <v>4327.7250000000004</v>
      </c>
    </row>
    <row r="2938" spans="62:89" x14ac:dyDescent="0.25">
      <c r="BJ2938" s="1" t="s">
        <v>5997</v>
      </c>
      <c r="BK2938" s="1" t="s">
        <v>5998</v>
      </c>
      <c r="BL2938" s="1" t="str">
        <f>VLOOKUP(BK2938,INVENTARIOHABITTA[#All],8,FALSE)</f>
        <v xml:space="preserve">ESTANDAR A </v>
      </c>
      <c r="BO2938" s="1" t="s">
        <v>6569</v>
      </c>
      <c r="BP2938" s="1" t="s">
        <v>10393</v>
      </c>
      <c r="BQ2938" s="1" t="s">
        <v>7638</v>
      </c>
      <c r="BR2938" s="1" t="s">
        <v>7659</v>
      </c>
      <c r="BS2938" s="1" t="s">
        <v>33</v>
      </c>
      <c r="BT2938" t="s">
        <v>7774</v>
      </c>
      <c r="BU2938" s="1" t="s">
        <v>7</v>
      </c>
      <c r="BV2938" s="1" t="s">
        <v>60</v>
      </c>
      <c r="BW2938">
        <v>147.82</v>
      </c>
      <c r="BX2938" s="1" t="s">
        <v>10269</v>
      </c>
      <c r="BY2938">
        <v>4327.7250000000004</v>
      </c>
      <c r="BZ2938">
        <v>639724.30949999997</v>
      </c>
      <c r="CA2938">
        <v>0</v>
      </c>
      <c r="CB2938">
        <v>4327.7250000000004</v>
      </c>
      <c r="CC2938">
        <v>639724.30949999997</v>
      </c>
      <c r="CD2938">
        <v>0.16005504008441937</v>
      </c>
      <c r="CE2938">
        <v>102391.1</v>
      </c>
      <c r="CF2938">
        <v>0</v>
      </c>
      <c r="CG2938">
        <v>0</v>
      </c>
      <c r="CH2938">
        <v>102391.1</v>
      </c>
      <c r="CI2938">
        <v>538065.35950000002</v>
      </c>
      <c r="CJ2938">
        <v>639724.30949999997</v>
      </c>
      <c r="CK2938">
        <v>4327.7250000000004</v>
      </c>
    </row>
    <row r="2939" spans="62:89" x14ac:dyDescent="0.25">
      <c r="BJ2939" s="1" t="s">
        <v>5999</v>
      </c>
      <c r="BK2939" s="1" t="s">
        <v>6000</v>
      </c>
      <c r="BL2939" s="1" t="str">
        <f>VLOOKUP(BK2939,INVENTARIOHABITTA[#All],8,FALSE)</f>
        <v>PREMIUM A</v>
      </c>
      <c r="BP2939" s="1" t="s">
        <v>10394</v>
      </c>
      <c r="BQ2939" s="1" t="s">
        <v>7638</v>
      </c>
      <c r="BR2939" s="1" t="s">
        <v>7659</v>
      </c>
      <c r="BS2939" s="1" t="s">
        <v>33</v>
      </c>
      <c r="BT2939">
        <v>22</v>
      </c>
      <c r="BU2939" s="1" t="s">
        <v>7</v>
      </c>
      <c r="BV2939" s="1" t="s">
        <v>171</v>
      </c>
      <c r="BW2939">
        <v>212</v>
      </c>
      <c r="BX2939" s="1" t="s">
        <v>10269</v>
      </c>
      <c r="BY2939">
        <v>6200</v>
      </c>
      <c r="BZ2939">
        <v>1314400</v>
      </c>
      <c r="CA2939">
        <v>0.3</v>
      </c>
      <c r="CB2939">
        <v>4340</v>
      </c>
      <c r="CC2939">
        <v>920080</v>
      </c>
      <c r="CD2939">
        <v>0.1</v>
      </c>
      <c r="CE2939">
        <v>92008</v>
      </c>
      <c r="CF2939">
        <v>0</v>
      </c>
      <c r="CG2939">
        <v>0</v>
      </c>
      <c r="CH2939">
        <v>92008</v>
      </c>
      <c r="CI2939">
        <v>828072</v>
      </c>
      <c r="CJ2939">
        <v>920080</v>
      </c>
      <c r="CK2939">
        <v>4340</v>
      </c>
    </row>
    <row r="2940" spans="62:89" x14ac:dyDescent="0.25">
      <c r="BJ2940" s="1" t="s">
        <v>6001</v>
      </c>
      <c r="BK2940" s="1" t="s">
        <v>6002</v>
      </c>
      <c r="BL2940" s="1" t="str">
        <f>VLOOKUP(BK2940,INVENTARIOHABITTA[#All],8,FALSE)</f>
        <v>PREMIUM A</v>
      </c>
      <c r="BO2940" s="1" t="s">
        <v>6571</v>
      </c>
      <c r="BP2940" s="1" t="s">
        <v>10395</v>
      </c>
      <c r="BQ2940" s="1" t="s">
        <v>7638</v>
      </c>
      <c r="BR2940" s="1" t="s">
        <v>7659</v>
      </c>
      <c r="BS2940" s="1" t="s">
        <v>33</v>
      </c>
      <c r="BT2940" t="s">
        <v>7711</v>
      </c>
      <c r="BU2940" s="1" t="s">
        <v>7</v>
      </c>
      <c r="BV2940" s="1" t="s">
        <v>171</v>
      </c>
      <c r="BW2940">
        <v>201.86</v>
      </c>
      <c r="BX2940" s="1" t="s">
        <v>10269</v>
      </c>
      <c r="BY2940">
        <v>4340</v>
      </c>
      <c r="BZ2940">
        <v>876072.4</v>
      </c>
      <c r="CA2940">
        <v>0</v>
      </c>
      <c r="CB2940">
        <v>4340</v>
      </c>
      <c r="CC2940">
        <v>876072.4</v>
      </c>
      <c r="CD2940">
        <v>0.1129000297235708</v>
      </c>
      <c r="CE2940">
        <v>98908.6</v>
      </c>
      <c r="CF2940">
        <v>0</v>
      </c>
      <c r="CG2940">
        <v>0</v>
      </c>
      <c r="CH2940">
        <v>98908.6</v>
      </c>
      <c r="CI2940">
        <v>777508.83000000007</v>
      </c>
      <c r="CJ2940">
        <v>876072.4</v>
      </c>
      <c r="CK2940">
        <v>4340</v>
      </c>
    </row>
    <row r="2941" spans="62:89" x14ac:dyDescent="0.25">
      <c r="BJ2941" s="1" t="s">
        <v>6003</v>
      </c>
      <c r="BK2941" s="1" t="s">
        <v>6004</v>
      </c>
      <c r="BL2941" s="1" t="str">
        <f>VLOOKUP(BK2941,INVENTARIOHABITTA[#All],8,FALSE)</f>
        <v xml:space="preserve">ESTANDAR A </v>
      </c>
      <c r="BP2941" s="1" t="s">
        <v>10394</v>
      </c>
      <c r="BQ2941" s="1" t="s">
        <v>7638</v>
      </c>
      <c r="BR2941" s="1" t="s">
        <v>7659</v>
      </c>
      <c r="BS2941" s="1" t="s">
        <v>33</v>
      </c>
      <c r="BT2941">
        <v>22</v>
      </c>
      <c r="BU2941" s="1" t="s">
        <v>7</v>
      </c>
      <c r="BV2941" s="1" t="s">
        <v>171</v>
      </c>
      <c r="BW2941">
        <v>212</v>
      </c>
      <c r="BX2941" s="1" t="s">
        <v>10269</v>
      </c>
      <c r="BY2941">
        <v>6200</v>
      </c>
      <c r="BZ2941">
        <v>1314400</v>
      </c>
      <c r="CA2941">
        <v>0.28000000000000003</v>
      </c>
      <c r="CB2941">
        <v>4464</v>
      </c>
      <c r="CC2941">
        <v>946368</v>
      </c>
      <c r="CD2941">
        <v>0.1</v>
      </c>
      <c r="CE2941">
        <v>94636.800000000003</v>
      </c>
      <c r="CF2941">
        <v>0</v>
      </c>
      <c r="CG2941">
        <v>0</v>
      </c>
      <c r="CH2941">
        <v>94636.800000000003</v>
      </c>
      <c r="CI2941">
        <v>851731.2</v>
      </c>
      <c r="CJ2941">
        <v>946368</v>
      </c>
      <c r="CK2941">
        <v>4464</v>
      </c>
    </row>
    <row r="2942" spans="62:89" x14ac:dyDescent="0.25">
      <c r="BJ2942" s="1" t="s">
        <v>6005</v>
      </c>
      <c r="BK2942" s="1" t="s">
        <v>6006</v>
      </c>
      <c r="BL2942" s="1" t="str">
        <f>VLOOKUP(BK2942,INVENTARIOHABITTA[#All],8,FALSE)</f>
        <v xml:space="preserve">ESTANDAR A </v>
      </c>
      <c r="BP2942" s="1" t="s">
        <v>10396</v>
      </c>
      <c r="BQ2942" s="1" t="s">
        <v>7638</v>
      </c>
      <c r="BR2942" s="1" t="s">
        <v>7659</v>
      </c>
      <c r="BS2942" s="1" t="s">
        <v>33</v>
      </c>
      <c r="BT2942">
        <v>23</v>
      </c>
      <c r="BU2942" s="1" t="s">
        <v>7</v>
      </c>
      <c r="BV2942" s="1" t="s">
        <v>171</v>
      </c>
      <c r="BW2942">
        <v>238.68</v>
      </c>
      <c r="BX2942" s="1" t="s">
        <v>10269</v>
      </c>
      <c r="BY2942">
        <v>6200</v>
      </c>
      <c r="BZ2942">
        <v>1479816</v>
      </c>
      <c r="CA2942">
        <v>0.26</v>
      </c>
      <c r="CB2942">
        <v>4588</v>
      </c>
      <c r="CC2942">
        <v>1095063.8400000001</v>
      </c>
      <c r="CD2942">
        <v>0.1</v>
      </c>
      <c r="CE2942">
        <v>109506.38400000002</v>
      </c>
      <c r="CF2942">
        <v>0.1</v>
      </c>
      <c r="CG2942">
        <v>10950.638400000003</v>
      </c>
      <c r="CH2942">
        <v>98555.745600000024</v>
      </c>
      <c r="CI2942">
        <v>985557.45600000001</v>
      </c>
      <c r="CJ2942">
        <v>1084113.2016</v>
      </c>
      <c r="CK2942">
        <v>4542.12</v>
      </c>
    </row>
    <row r="2943" spans="62:89" x14ac:dyDescent="0.25">
      <c r="BJ2943" s="1" t="s">
        <v>6007</v>
      </c>
      <c r="BK2943" s="1" t="s">
        <v>6008</v>
      </c>
      <c r="BL2943" s="1" t="str">
        <f>VLOOKUP(BK2943,INVENTARIOHABITTA[#All],8,FALSE)</f>
        <v xml:space="preserve">ESTANDAR A </v>
      </c>
      <c r="BP2943" s="1" t="s">
        <v>10397</v>
      </c>
      <c r="BQ2943" s="1" t="s">
        <v>7638</v>
      </c>
      <c r="BR2943" s="1" t="s">
        <v>7659</v>
      </c>
      <c r="BS2943" s="1" t="s">
        <v>33</v>
      </c>
      <c r="BT2943">
        <v>24</v>
      </c>
      <c r="BU2943" s="1" t="s">
        <v>7</v>
      </c>
      <c r="BV2943" s="1" t="s">
        <v>1961</v>
      </c>
      <c r="BW2943">
        <v>146.31</v>
      </c>
      <c r="BX2943" s="1" t="s">
        <v>10269</v>
      </c>
      <c r="BY2943">
        <v>5770.3</v>
      </c>
      <c r="BZ2943">
        <v>844252.59299999999</v>
      </c>
      <c r="CA2943">
        <v>0.26</v>
      </c>
      <c r="CB2943">
        <v>4270.0219999999999</v>
      </c>
      <c r="CC2943">
        <v>624746.91882000002</v>
      </c>
      <c r="CD2943">
        <v>0.1</v>
      </c>
      <c r="CE2943">
        <v>62474.691882000006</v>
      </c>
      <c r="CF2943">
        <v>0.1</v>
      </c>
      <c r="CG2943">
        <v>6247.4691882000006</v>
      </c>
      <c r="CH2943">
        <v>56227.222693800009</v>
      </c>
      <c r="CI2943">
        <v>562272.22693800007</v>
      </c>
      <c r="CJ2943">
        <v>618499.44963180006</v>
      </c>
      <c r="CK2943">
        <v>4227.3217800000002</v>
      </c>
    </row>
    <row r="2944" spans="62:89" x14ac:dyDescent="0.25">
      <c r="BJ2944" s="1" t="s">
        <v>6009</v>
      </c>
      <c r="BK2944" s="1" t="s">
        <v>6010</v>
      </c>
      <c r="BL2944" s="1" t="str">
        <f>VLOOKUP(BK2944,INVENTARIOHABITTA[#All],8,FALSE)</f>
        <v xml:space="preserve">ESTANDAR A </v>
      </c>
      <c r="BP2944" s="1" t="s">
        <v>10398</v>
      </c>
      <c r="BQ2944" s="1" t="s">
        <v>7638</v>
      </c>
      <c r="BR2944" s="1" t="s">
        <v>7659</v>
      </c>
      <c r="BS2944" s="1" t="s">
        <v>33</v>
      </c>
      <c r="BT2944">
        <v>25</v>
      </c>
      <c r="BU2944" s="1" t="s">
        <v>7</v>
      </c>
      <c r="BV2944" s="1" t="s">
        <v>1961</v>
      </c>
      <c r="BW2944">
        <v>145.55000000000001</v>
      </c>
      <c r="BX2944" s="1" t="s">
        <v>10269</v>
      </c>
      <c r="BY2944">
        <v>5770.3</v>
      </c>
      <c r="BZ2944">
        <v>839867.16500000004</v>
      </c>
      <c r="CA2944">
        <v>0.26</v>
      </c>
      <c r="CB2944">
        <v>4270.0219999999999</v>
      </c>
      <c r="CC2944">
        <v>621501.70209999999</v>
      </c>
      <c r="CD2944">
        <v>0.1</v>
      </c>
      <c r="CE2944">
        <v>62150.170210000004</v>
      </c>
      <c r="CF2944">
        <v>0.1</v>
      </c>
      <c r="CG2944">
        <v>6215.0170210000006</v>
      </c>
      <c r="CH2944">
        <v>55935.153189000004</v>
      </c>
      <c r="CI2944">
        <v>559351.53188999998</v>
      </c>
      <c r="CJ2944">
        <v>615286.68507899996</v>
      </c>
      <c r="CK2944">
        <v>4227.3217799999993</v>
      </c>
    </row>
    <row r="2945" spans="62:89" x14ac:dyDescent="0.25">
      <c r="BJ2945" s="1" t="s">
        <v>6011</v>
      </c>
      <c r="BK2945" s="1" t="s">
        <v>6012</v>
      </c>
      <c r="BL2945" s="1" t="str">
        <f>VLOOKUP(BK2945,INVENTARIOHABITTA[#All],8,FALSE)</f>
        <v xml:space="preserve">ESTANDAR A </v>
      </c>
      <c r="BP2945" s="1" t="s">
        <v>10399</v>
      </c>
      <c r="BQ2945" s="1" t="s">
        <v>7638</v>
      </c>
      <c r="BR2945" s="1" t="s">
        <v>7659</v>
      </c>
      <c r="BS2945" s="1" t="s">
        <v>33</v>
      </c>
      <c r="BT2945">
        <v>26</v>
      </c>
      <c r="BU2945" s="1" t="s">
        <v>7</v>
      </c>
      <c r="BV2945" s="1" t="s">
        <v>1961</v>
      </c>
      <c r="BW2945">
        <v>145.55000000000001</v>
      </c>
      <c r="BX2945" s="1" t="s">
        <v>10269</v>
      </c>
      <c r="BY2945">
        <v>5770.3</v>
      </c>
      <c r="BZ2945">
        <v>839867.16500000004</v>
      </c>
      <c r="CA2945">
        <v>0.26</v>
      </c>
      <c r="CB2945">
        <v>4270.0219999999999</v>
      </c>
      <c r="CC2945">
        <v>621501.70209999999</v>
      </c>
      <c r="CD2945">
        <v>0.1</v>
      </c>
      <c r="CE2945">
        <v>62150.170210000004</v>
      </c>
      <c r="CF2945">
        <v>0.1</v>
      </c>
      <c r="CG2945">
        <v>6215.0170210000006</v>
      </c>
      <c r="CH2945">
        <v>55935.153189000004</v>
      </c>
      <c r="CI2945">
        <v>559351.53188999998</v>
      </c>
      <c r="CJ2945">
        <v>615286.68507899996</v>
      </c>
      <c r="CK2945">
        <v>4227.3217799999993</v>
      </c>
    </row>
    <row r="2946" spans="62:89" x14ac:dyDescent="0.25">
      <c r="BJ2946" s="1" t="s">
        <v>6013</v>
      </c>
      <c r="BK2946" s="1" t="s">
        <v>6014</v>
      </c>
      <c r="BL2946" s="1" t="str">
        <f>VLOOKUP(BK2946,INVENTARIOHABITTA[#All],8,FALSE)</f>
        <v>PREMIUM A</v>
      </c>
      <c r="BO2946" s="1" t="s">
        <v>6573</v>
      </c>
      <c r="BP2946" s="1" t="s">
        <v>10400</v>
      </c>
      <c r="BQ2946" s="1" t="s">
        <v>7638</v>
      </c>
      <c r="BR2946" s="1" t="s">
        <v>7659</v>
      </c>
      <c r="BS2946" s="1" t="s">
        <v>33</v>
      </c>
      <c r="BT2946">
        <v>27</v>
      </c>
      <c r="BU2946" s="1" t="s">
        <v>7</v>
      </c>
      <c r="BV2946" s="1" t="s">
        <v>1961</v>
      </c>
      <c r="BW2946">
        <v>129.38</v>
      </c>
      <c r="BX2946" s="1" t="s">
        <v>10269</v>
      </c>
      <c r="BY2946">
        <v>5770.3</v>
      </c>
      <c r="BZ2946">
        <v>746561.41399999999</v>
      </c>
      <c r="CA2946">
        <v>0.25</v>
      </c>
      <c r="CB2946">
        <v>4327.7250000000004</v>
      </c>
      <c r="CC2946">
        <v>559921.06050000002</v>
      </c>
      <c r="CD2946">
        <v>0.1</v>
      </c>
      <c r="CE2946">
        <v>55992.106050000002</v>
      </c>
      <c r="CF2946">
        <v>0.1</v>
      </c>
      <c r="CG2946">
        <v>5599.2106050000002</v>
      </c>
      <c r="CH2946">
        <v>50392.895445000002</v>
      </c>
      <c r="CI2946">
        <v>503928.95445000002</v>
      </c>
      <c r="CJ2946">
        <v>554321.84989499999</v>
      </c>
      <c r="CK2946">
        <v>4284.4477500000003</v>
      </c>
    </row>
    <row r="2947" spans="62:89" x14ac:dyDescent="0.25">
      <c r="BJ2947" s="1" t="s">
        <v>6015</v>
      </c>
      <c r="BK2947" s="1" t="s">
        <v>6016</v>
      </c>
      <c r="BL2947" s="1" t="str">
        <f>VLOOKUP(BK2947,INVENTARIOHABITTA[#All],8,FALSE)</f>
        <v>PREMIUM A</v>
      </c>
      <c r="BO2947" s="1" t="s">
        <v>6575</v>
      </c>
      <c r="BP2947" s="1" t="s">
        <v>10401</v>
      </c>
      <c r="BQ2947" s="1" t="s">
        <v>7638</v>
      </c>
      <c r="BR2947" s="1" t="s">
        <v>7659</v>
      </c>
      <c r="BS2947" s="1" t="s">
        <v>33</v>
      </c>
      <c r="BT2947">
        <v>28</v>
      </c>
      <c r="BU2947" s="1" t="s">
        <v>7</v>
      </c>
      <c r="BV2947" s="1" t="s">
        <v>1961</v>
      </c>
      <c r="BW2947">
        <v>129.38</v>
      </c>
      <c r="BX2947" s="1" t="s">
        <v>10269</v>
      </c>
      <c r="BY2947">
        <v>5770.3</v>
      </c>
      <c r="BZ2947">
        <v>746561.41399999999</v>
      </c>
      <c r="CA2947">
        <v>0.25</v>
      </c>
      <c r="CB2947">
        <v>4327.7250000000004</v>
      </c>
      <c r="CC2947">
        <v>559921.06050000002</v>
      </c>
      <c r="CD2947">
        <v>0.1</v>
      </c>
      <c r="CE2947">
        <v>55992.106050000002</v>
      </c>
      <c r="CF2947">
        <v>0.1</v>
      </c>
      <c r="CG2947">
        <v>5599.2106050000002</v>
      </c>
      <c r="CH2947">
        <v>50392.895445000002</v>
      </c>
      <c r="CI2947">
        <v>503928.95445000002</v>
      </c>
      <c r="CJ2947">
        <v>554321.84989499999</v>
      </c>
      <c r="CK2947">
        <v>4284.4477500000003</v>
      </c>
    </row>
    <row r="2948" spans="62:89" x14ac:dyDescent="0.25">
      <c r="BJ2948" s="1" t="s">
        <v>6017</v>
      </c>
      <c r="BK2948" s="1" t="s">
        <v>6018</v>
      </c>
      <c r="BL2948" s="1" t="str">
        <f>VLOOKUP(BK2948,INVENTARIOHABITTA[#All],8,FALSE)</f>
        <v xml:space="preserve">ESTANDAR A </v>
      </c>
      <c r="BO2948" s="1" t="s">
        <v>6577</v>
      </c>
      <c r="BP2948" s="1" t="s">
        <v>10402</v>
      </c>
      <c r="BQ2948" s="1" t="s">
        <v>7638</v>
      </c>
      <c r="BR2948" s="1" t="s">
        <v>7659</v>
      </c>
      <c r="BS2948" s="1" t="s">
        <v>33</v>
      </c>
      <c r="BT2948">
        <v>29</v>
      </c>
      <c r="BU2948" s="1" t="s">
        <v>7</v>
      </c>
      <c r="BV2948" s="1" t="s">
        <v>1961</v>
      </c>
      <c r="BW2948">
        <v>129.38</v>
      </c>
      <c r="BX2948" s="1" t="s">
        <v>10269</v>
      </c>
      <c r="BY2948">
        <v>5770.3</v>
      </c>
      <c r="BZ2948">
        <v>746561.41399999999</v>
      </c>
      <c r="CA2948">
        <v>0.25</v>
      </c>
      <c r="CB2948">
        <v>4327.7250000000004</v>
      </c>
      <c r="CC2948">
        <v>559921.06050000002</v>
      </c>
      <c r="CD2948">
        <v>0.1</v>
      </c>
      <c r="CE2948">
        <v>55992.106050000002</v>
      </c>
      <c r="CF2948">
        <v>0.1</v>
      </c>
      <c r="CG2948">
        <v>5599.2106050000002</v>
      </c>
      <c r="CH2948">
        <v>50392.895445000002</v>
      </c>
      <c r="CI2948">
        <v>503928.95445000002</v>
      </c>
      <c r="CJ2948">
        <v>554321.84989499999</v>
      </c>
      <c r="CK2948">
        <v>4284.4477500000003</v>
      </c>
    </row>
    <row r="2949" spans="62:89" x14ac:dyDescent="0.25">
      <c r="BJ2949" s="1" t="s">
        <v>6019</v>
      </c>
      <c r="BK2949" s="1" t="s">
        <v>6020</v>
      </c>
      <c r="BL2949" s="1" t="str">
        <f>VLOOKUP(BK2949,INVENTARIOHABITTA[#All],8,FALSE)</f>
        <v xml:space="preserve">ESTANDAR A </v>
      </c>
      <c r="BO2949" s="1" t="s">
        <v>6579</v>
      </c>
      <c r="BP2949" s="1" t="s">
        <v>10403</v>
      </c>
      <c r="BQ2949" s="1" t="s">
        <v>7638</v>
      </c>
      <c r="BR2949" s="1" t="s">
        <v>7659</v>
      </c>
      <c r="BS2949" s="1" t="s">
        <v>33</v>
      </c>
      <c r="BT2949">
        <v>30</v>
      </c>
      <c r="BU2949" s="1" t="s">
        <v>7</v>
      </c>
      <c r="BV2949" s="1" t="s">
        <v>1961</v>
      </c>
      <c r="BW2949">
        <v>129.38</v>
      </c>
      <c r="BX2949" s="1" t="s">
        <v>10269</v>
      </c>
      <c r="BY2949">
        <v>5770.3</v>
      </c>
      <c r="BZ2949">
        <v>746561.41399999999</v>
      </c>
      <c r="CA2949">
        <v>0.23</v>
      </c>
      <c r="CB2949">
        <v>4443.1310000000003</v>
      </c>
      <c r="CC2949">
        <v>574852.28878000006</v>
      </c>
      <c r="CD2949">
        <v>0.1</v>
      </c>
      <c r="CE2949">
        <v>57485.228878000009</v>
      </c>
      <c r="CF2949">
        <v>0.1</v>
      </c>
      <c r="CG2949">
        <v>5748.5228878000016</v>
      </c>
      <c r="CH2949">
        <v>51736.705990200004</v>
      </c>
      <c r="CI2949">
        <v>517367.05990200007</v>
      </c>
      <c r="CJ2949">
        <v>569103.76589220006</v>
      </c>
      <c r="CK2949">
        <v>4398.6996900000004</v>
      </c>
    </row>
    <row r="2950" spans="62:89" x14ac:dyDescent="0.25">
      <c r="BJ2950" s="1" t="s">
        <v>6021</v>
      </c>
      <c r="BK2950" s="1" t="s">
        <v>6022</v>
      </c>
      <c r="BL2950" s="1" t="str">
        <f>VLOOKUP(BK2950,INVENTARIOHABITTA[#All],8,FALSE)</f>
        <v xml:space="preserve">ESTANDAR A </v>
      </c>
      <c r="BP2950" s="1" t="s">
        <v>10404</v>
      </c>
      <c r="BQ2950" s="1" t="s">
        <v>7638</v>
      </c>
      <c r="BR2950" s="1" t="s">
        <v>7659</v>
      </c>
      <c r="BS2950" s="1" t="s">
        <v>33</v>
      </c>
      <c r="BT2950">
        <v>31</v>
      </c>
      <c r="BU2950" s="1" t="s">
        <v>7</v>
      </c>
      <c r="BV2950" s="1" t="s">
        <v>1961</v>
      </c>
      <c r="BW2950">
        <v>129.38</v>
      </c>
      <c r="BX2950" s="1" t="s">
        <v>10269</v>
      </c>
      <c r="BY2950">
        <v>5770.3</v>
      </c>
      <c r="BZ2950">
        <v>746561.41399999999</v>
      </c>
      <c r="CA2950">
        <v>0.25</v>
      </c>
      <c r="CB2950">
        <v>4327.7250000000004</v>
      </c>
      <c r="CC2950">
        <v>559921.06050000002</v>
      </c>
      <c r="CD2950">
        <v>0.1</v>
      </c>
      <c r="CE2950">
        <v>55992.106050000002</v>
      </c>
      <c r="CF2950">
        <v>0.1</v>
      </c>
      <c r="CG2950">
        <v>5599.2106050000002</v>
      </c>
      <c r="CH2950">
        <v>50392.895445000002</v>
      </c>
      <c r="CI2950">
        <v>503928.95445000002</v>
      </c>
      <c r="CJ2950">
        <v>554321.84989499999</v>
      </c>
      <c r="CK2950">
        <v>4284.4477500000003</v>
      </c>
    </row>
    <row r="2951" spans="62:89" x14ac:dyDescent="0.25">
      <c r="BJ2951" s="1" t="s">
        <v>6023</v>
      </c>
      <c r="BK2951" s="1" t="s">
        <v>6024</v>
      </c>
      <c r="BL2951" s="1" t="str">
        <f>VLOOKUP(BK2951,INVENTARIOHABITTA[#All],8,FALSE)</f>
        <v xml:space="preserve">ESTANDAR A </v>
      </c>
      <c r="BO2951" s="1" t="s">
        <v>6581</v>
      </c>
      <c r="BP2951" s="1" t="s">
        <v>10405</v>
      </c>
      <c r="BQ2951" s="1" t="s">
        <v>7638</v>
      </c>
      <c r="BR2951" s="1" t="s">
        <v>7659</v>
      </c>
      <c r="BS2951" s="1" t="s">
        <v>33</v>
      </c>
      <c r="BT2951" t="s">
        <v>7846</v>
      </c>
      <c r="BU2951" s="1" t="s">
        <v>7</v>
      </c>
      <c r="BV2951" s="1" t="s">
        <v>60</v>
      </c>
      <c r="BW2951">
        <v>129.6</v>
      </c>
      <c r="BX2951" s="1" t="s">
        <v>10269</v>
      </c>
      <c r="BY2951">
        <v>4284.4477500000003</v>
      </c>
      <c r="BZ2951">
        <v>555264.42839999998</v>
      </c>
      <c r="CA2951">
        <v>0</v>
      </c>
      <c r="CB2951">
        <v>4284.4477500000003</v>
      </c>
      <c r="CC2951">
        <v>555264.42839999998</v>
      </c>
      <c r="CD2951">
        <v>0.1361322392248529</v>
      </c>
      <c r="CE2951">
        <v>75589.39</v>
      </c>
      <c r="CF2951">
        <v>0</v>
      </c>
      <c r="CG2951">
        <v>0</v>
      </c>
      <c r="CH2951">
        <v>75589.39</v>
      </c>
      <c r="CI2951">
        <v>479675.03839999996</v>
      </c>
      <c r="CJ2951">
        <v>555264.42839999998</v>
      </c>
      <c r="CK2951">
        <v>4284.4477500000003</v>
      </c>
    </row>
    <row r="2952" spans="62:89" x14ac:dyDescent="0.25">
      <c r="BJ2952" s="1" t="s">
        <v>6025</v>
      </c>
      <c r="BK2952" s="1" t="s">
        <v>6026</v>
      </c>
      <c r="BL2952" s="1" t="str">
        <f>VLOOKUP(BK2952,INVENTARIOHABITTA[#All],8,FALSE)</f>
        <v xml:space="preserve">ESTANDAR A </v>
      </c>
      <c r="BP2952" s="1" t="s">
        <v>10406</v>
      </c>
      <c r="BQ2952" s="1" t="s">
        <v>7638</v>
      </c>
      <c r="BR2952" s="1" t="s">
        <v>7659</v>
      </c>
      <c r="BS2952" s="1" t="s">
        <v>33</v>
      </c>
      <c r="BT2952">
        <v>32</v>
      </c>
      <c r="BU2952" s="1" t="s">
        <v>7</v>
      </c>
      <c r="BV2952" s="1" t="s">
        <v>1961</v>
      </c>
      <c r="BW2952">
        <v>129.38</v>
      </c>
      <c r="BX2952" s="1" t="s">
        <v>10269</v>
      </c>
      <c r="BY2952">
        <v>5770.3</v>
      </c>
      <c r="BZ2952">
        <v>746561.41399999999</v>
      </c>
      <c r="CA2952">
        <v>0.25</v>
      </c>
      <c r="CB2952">
        <v>4327.7250000000004</v>
      </c>
      <c r="CC2952">
        <v>559921.06050000002</v>
      </c>
      <c r="CD2952">
        <v>0.1</v>
      </c>
      <c r="CE2952">
        <v>55992.106050000002</v>
      </c>
      <c r="CF2952">
        <v>0.1</v>
      </c>
      <c r="CG2952">
        <v>5599.2106050000002</v>
      </c>
      <c r="CH2952">
        <v>50392.895445000002</v>
      </c>
      <c r="CI2952">
        <v>503928.95445000002</v>
      </c>
      <c r="CJ2952">
        <v>554321.84989499999</v>
      </c>
      <c r="CK2952">
        <v>4284.4477500000003</v>
      </c>
    </row>
    <row r="2953" spans="62:89" x14ac:dyDescent="0.25">
      <c r="BJ2953" s="1" t="s">
        <v>6027</v>
      </c>
      <c r="BK2953" s="1" t="s">
        <v>6028</v>
      </c>
      <c r="BL2953" s="1" t="str">
        <f>VLOOKUP(BK2953,INVENTARIOHABITTA[#All],8,FALSE)</f>
        <v xml:space="preserve">ESTANDAR A </v>
      </c>
      <c r="BO2953" s="1" t="s">
        <v>6583</v>
      </c>
      <c r="BP2953" s="1" t="s">
        <v>10407</v>
      </c>
      <c r="BQ2953" s="1" t="s">
        <v>7638</v>
      </c>
      <c r="BR2953" s="1" t="s">
        <v>7659</v>
      </c>
      <c r="BS2953" s="1" t="s">
        <v>33</v>
      </c>
      <c r="BT2953" t="s">
        <v>7800</v>
      </c>
      <c r="BU2953" s="1" t="s">
        <v>7</v>
      </c>
      <c r="BV2953" s="1" t="s">
        <v>60</v>
      </c>
      <c r="BW2953">
        <v>129.6</v>
      </c>
      <c r="BX2953" s="1" t="s">
        <v>10269</v>
      </c>
      <c r="BY2953">
        <v>4284.4477500000003</v>
      </c>
      <c r="BZ2953">
        <v>555264.42839999998</v>
      </c>
      <c r="CA2953">
        <v>0</v>
      </c>
      <c r="CB2953">
        <v>4284.4477500000003</v>
      </c>
      <c r="CC2953">
        <v>555264.42839999998</v>
      </c>
      <c r="CD2953">
        <v>0.17649248716037508</v>
      </c>
      <c r="CE2953">
        <v>98000</v>
      </c>
      <c r="CF2953">
        <v>0</v>
      </c>
      <c r="CG2953">
        <v>0</v>
      </c>
      <c r="CH2953">
        <v>98000</v>
      </c>
      <c r="CI2953">
        <v>457264.42839999998</v>
      </c>
      <c r="CJ2953">
        <v>555264.42839999998</v>
      </c>
      <c r="CK2953">
        <v>4284.4477500000003</v>
      </c>
    </row>
    <row r="2954" spans="62:89" x14ac:dyDescent="0.25">
      <c r="BJ2954" s="1" t="s">
        <v>6029</v>
      </c>
      <c r="BK2954" s="1" t="s">
        <v>6030</v>
      </c>
      <c r="BL2954" s="1" t="str">
        <f>VLOOKUP(BK2954,INVENTARIOHABITTA[#All],8,FALSE)</f>
        <v xml:space="preserve">ESTANDAR A </v>
      </c>
      <c r="BP2954" s="1" t="s">
        <v>10408</v>
      </c>
      <c r="BQ2954" s="1" t="s">
        <v>7638</v>
      </c>
      <c r="BR2954" s="1" t="s">
        <v>7659</v>
      </c>
      <c r="BS2954" s="1" t="s">
        <v>33</v>
      </c>
      <c r="BT2954">
        <v>33</v>
      </c>
      <c r="BU2954" s="1" t="s">
        <v>7</v>
      </c>
      <c r="BV2954" s="1" t="s">
        <v>146</v>
      </c>
      <c r="BW2954">
        <v>142.03</v>
      </c>
      <c r="BX2954" s="1" t="s">
        <v>10269</v>
      </c>
      <c r="BY2954">
        <v>6200</v>
      </c>
      <c r="BZ2954">
        <v>880586</v>
      </c>
      <c r="CA2954">
        <v>0.25</v>
      </c>
      <c r="CB2954">
        <v>4650</v>
      </c>
      <c r="CC2954">
        <v>660439.5</v>
      </c>
      <c r="CD2954">
        <v>0.1</v>
      </c>
      <c r="CE2954">
        <v>66043.95</v>
      </c>
      <c r="CF2954">
        <v>0.1</v>
      </c>
      <c r="CG2954">
        <v>6604.3950000000004</v>
      </c>
      <c r="CH2954">
        <v>59439.554999999993</v>
      </c>
      <c r="CI2954">
        <v>594395.55000000005</v>
      </c>
      <c r="CJ2954">
        <v>653835.10499999998</v>
      </c>
      <c r="CK2954">
        <v>4603.5</v>
      </c>
    </row>
    <row r="2955" spans="62:89" x14ac:dyDescent="0.25">
      <c r="BJ2955" s="1" t="s">
        <v>6031</v>
      </c>
      <c r="BK2955" s="1" t="s">
        <v>6032</v>
      </c>
      <c r="BL2955" s="1" t="str">
        <f>VLOOKUP(BK2955,INVENTARIOHABITTA[#All],8,FALSE)</f>
        <v>PREMIUM A</v>
      </c>
      <c r="BO2955" s="1" t="s">
        <v>6585</v>
      </c>
      <c r="BP2955" s="1" t="s">
        <v>10409</v>
      </c>
      <c r="BQ2955" s="1" t="s">
        <v>7638</v>
      </c>
      <c r="BR2955" s="1" t="s">
        <v>7659</v>
      </c>
      <c r="BS2955" s="1" t="s">
        <v>33</v>
      </c>
      <c r="BT2955" t="s">
        <v>7770</v>
      </c>
      <c r="BU2955" s="1" t="s">
        <v>7</v>
      </c>
      <c r="BV2955" s="1" t="s">
        <v>146</v>
      </c>
      <c r="BW2955">
        <v>168.6</v>
      </c>
      <c r="BX2955" s="1" t="s">
        <v>10269</v>
      </c>
      <c r="BY2955">
        <v>4603.5</v>
      </c>
      <c r="BZ2955">
        <v>776150.1</v>
      </c>
      <c r="CA2955">
        <v>0</v>
      </c>
      <c r="CB2955">
        <v>4603.5</v>
      </c>
      <c r="CC2955">
        <v>776150.1</v>
      </c>
      <c r="CD2955">
        <v>0.12338304150189505</v>
      </c>
      <c r="CE2955">
        <v>95763.76</v>
      </c>
      <c r="CF2955">
        <v>0</v>
      </c>
      <c r="CG2955">
        <v>0</v>
      </c>
      <c r="CH2955">
        <v>95763.76</v>
      </c>
      <c r="CI2955">
        <v>680386.34</v>
      </c>
      <c r="CJ2955">
        <v>776150.1</v>
      </c>
      <c r="CK2955">
        <v>4603.5</v>
      </c>
    </row>
    <row r="2956" spans="62:89" x14ac:dyDescent="0.25">
      <c r="BJ2956" s="1" t="s">
        <v>6033</v>
      </c>
      <c r="BK2956" s="1" t="s">
        <v>6034</v>
      </c>
      <c r="BL2956" s="1" t="str">
        <f>VLOOKUP(BK2956,INVENTARIOHABITTA[#All],8,FALSE)</f>
        <v>PREMIUM A</v>
      </c>
      <c r="BP2956" s="1" t="s">
        <v>10410</v>
      </c>
      <c r="BQ2956" s="1" t="s">
        <v>7638</v>
      </c>
      <c r="BR2956" s="1" t="s">
        <v>7659</v>
      </c>
      <c r="BS2956" s="1" t="s">
        <v>33</v>
      </c>
      <c r="BT2956">
        <v>34</v>
      </c>
      <c r="BU2956" s="1" t="s">
        <v>7</v>
      </c>
      <c r="BV2956" s="1" t="s">
        <v>146</v>
      </c>
      <c r="BW2956">
        <v>148.66999999999999</v>
      </c>
      <c r="BX2956" s="1" t="s">
        <v>10269</v>
      </c>
      <c r="BY2956">
        <v>6200</v>
      </c>
      <c r="BZ2956">
        <v>921753.99999999988</v>
      </c>
      <c r="CA2956">
        <v>0.25</v>
      </c>
      <c r="CB2956">
        <v>4650</v>
      </c>
      <c r="CC2956">
        <v>691315.5</v>
      </c>
      <c r="CD2956">
        <v>0.1</v>
      </c>
      <c r="CE2956">
        <v>69131.55</v>
      </c>
      <c r="CF2956">
        <v>0.1</v>
      </c>
      <c r="CG2956">
        <v>6913.1550000000007</v>
      </c>
      <c r="CH2956">
        <v>62218.395000000004</v>
      </c>
      <c r="CI2956">
        <v>622183.94999999995</v>
      </c>
      <c r="CJ2956">
        <v>684402.34499999997</v>
      </c>
      <c r="CK2956">
        <v>4603.5</v>
      </c>
    </row>
    <row r="2957" spans="62:89" x14ac:dyDescent="0.25">
      <c r="BJ2957" s="1" t="s">
        <v>6035</v>
      </c>
      <c r="BK2957" s="1" t="s">
        <v>6036</v>
      </c>
      <c r="BL2957" s="1" t="str">
        <f>VLOOKUP(BK2957,INVENTARIOHABITTA[#All],8,FALSE)</f>
        <v>PREMIUM A</v>
      </c>
      <c r="BO2957" s="1" t="s">
        <v>6587</v>
      </c>
      <c r="BP2957" s="1" t="s">
        <v>10411</v>
      </c>
      <c r="BQ2957" s="1" t="s">
        <v>7638</v>
      </c>
      <c r="BR2957" s="1" t="s">
        <v>7659</v>
      </c>
      <c r="BS2957" s="1" t="s">
        <v>33</v>
      </c>
      <c r="BT2957" t="s">
        <v>8609</v>
      </c>
      <c r="BU2957" s="1" t="s">
        <v>7</v>
      </c>
      <c r="BV2957" s="1" t="s">
        <v>146</v>
      </c>
      <c r="BW2957">
        <v>150.5</v>
      </c>
      <c r="BX2957" s="1" t="s">
        <v>10269</v>
      </c>
      <c r="BY2957">
        <v>4603.5</v>
      </c>
      <c r="BZ2957">
        <v>692826.75</v>
      </c>
      <c r="CA2957">
        <v>0</v>
      </c>
      <c r="CB2957">
        <v>4603.5</v>
      </c>
      <c r="CC2957">
        <v>692826.75</v>
      </c>
      <c r="CD2957">
        <v>0.1546619555321731</v>
      </c>
      <c r="CE2957">
        <v>107153.94</v>
      </c>
      <c r="CF2957">
        <v>0</v>
      </c>
      <c r="CG2957">
        <v>0</v>
      </c>
      <c r="CH2957">
        <v>107153.94</v>
      </c>
      <c r="CI2957">
        <v>585672.81000000006</v>
      </c>
      <c r="CJ2957">
        <v>692826.75</v>
      </c>
      <c r="CK2957">
        <v>4603.5</v>
      </c>
    </row>
    <row r="2958" spans="62:89" x14ac:dyDescent="0.25">
      <c r="BJ2958" s="1" t="s">
        <v>6037</v>
      </c>
      <c r="BK2958" s="1" t="s">
        <v>6038</v>
      </c>
      <c r="BL2958" s="1" t="str">
        <f>VLOOKUP(BK2958,INVENTARIOHABITTA[#All],8,FALSE)</f>
        <v>PREMIUM A</v>
      </c>
      <c r="BP2958" s="1" t="s">
        <v>10412</v>
      </c>
      <c r="BQ2958" s="1" t="s">
        <v>7638</v>
      </c>
      <c r="BR2958" s="1" t="s">
        <v>7659</v>
      </c>
      <c r="BS2958" s="1" t="s">
        <v>33</v>
      </c>
      <c r="BT2958">
        <v>35</v>
      </c>
      <c r="BU2958" s="1" t="s">
        <v>7</v>
      </c>
      <c r="BV2958" s="1" t="s">
        <v>1961</v>
      </c>
      <c r="BW2958">
        <v>136</v>
      </c>
      <c r="BX2958" s="1" t="s">
        <v>10269</v>
      </c>
      <c r="BY2958">
        <v>5770.3</v>
      </c>
      <c r="BZ2958">
        <v>784760.8</v>
      </c>
      <c r="CA2958">
        <v>0.26</v>
      </c>
      <c r="CB2958">
        <v>4270.0219999999999</v>
      </c>
      <c r="CC2958">
        <v>580722.99199999997</v>
      </c>
      <c r="CD2958">
        <v>0.1</v>
      </c>
      <c r="CE2958">
        <v>58072.299200000001</v>
      </c>
      <c r="CF2958">
        <v>0.1</v>
      </c>
      <c r="CG2958">
        <v>5807.2299200000007</v>
      </c>
      <c r="CH2958">
        <v>52265.069280000003</v>
      </c>
      <c r="CI2958">
        <v>522650.69279999996</v>
      </c>
      <c r="CJ2958">
        <v>574915.76208000001</v>
      </c>
      <c r="CK2958">
        <v>4227.3217800000002</v>
      </c>
    </row>
    <row r="2959" spans="62:89" x14ac:dyDescent="0.25">
      <c r="BJ2959" s="1" t="s">
        <v>6039</v>
      </c>
      <c r="BK2959" s="1" t="s">
        <v>6040</v>
      </c>
      <c r="BL2959" s="1" t="str">
        <f>VLOOKUP(BK2959,INVENTARIOHABITTA[#All],8,FALSE)</f>
        <v>PREMIUM A</v>
      </c>
      <c r="BO2959" s="1" t="s">
        <v>6589</v>
      </c>
      <c r="BP2959" s="1" t="s">
        <v>10413</v>
      </c>
      <c r="BQ2959" s="1" t="s">
        <v>7638</v>
      </c>
      <c r="BR2959" s="1" t="s">
        <v>7659</v>
      </c>
      <c r="BS2959" s="1" t="s">
        <v>33</v>
      </c>
      <c r="BT2959" t="s">
        <v>9507</v>
      </c>
      <c r="BU2959" s="1" t="s">
        <v>7</v>
      </c>
      <c r="BV2959" s="1" t="s">
        <v>60</v>
      </c>
      <c r="BW2959">
        <v>131.86000000000001</v>
      </c>
      <c r="BX2959" s="1" t="s">
        <v>10269</v>
      </c>
      <c r="BY2959">
        <v>4227.3217800000002</v>
      </c>
      <c r="BZ2959">
        <v>557414.64991080004</v>
      </c>
      <c r="CA2959">
        <v>0</v>
      </c>
      <c r="CB2959">
        <v>4227.3217800000002</v>
      </c>
      <c r="CC2959">
        <v>557414.64991080004</v>
      </c>
      <c r="CD2959">
        <v>0.13022573054299189</v>
      </c>
      <c r="CE2959">
        <v>72589.73</v>
      </c>
      <c r="CF2959">
        <v>0</v>
      </c>
      <c r="CG2959">
        <v>0</v>
      </c>
      <c r="CH2959">
        <v>72589.73</v>
      </c>
      <c r="CI2959">
        <v>484824.91991080006</v>
      </c>
      <c r="CJ2959">
        <v>557414.64991080004</v>
      </c>
      <c r="CK2959">
        <v>4227.3217800000002</v>
      </c>
    </row>
    <row r="2960" spans="62:89" x14ac:dyDescent="0.25">
      <c r="BJ2960" s="1" t="s">
        <v>6041</v>
      </c>
      <c r="BK2960" s="1" t="s">
        <v>6042</v>
      </c>
      <c r="BL2960" s="1" t="str">
        <f>VLOOKUP(BK2960,INVENTARIOHABITTA[#All],8,FALSE)</f>
        <v xml:space="preserve">ESTANDAR A </v>
      </c>
      <c r="BP2960" s="1" t="s">
        <v>10414</v>
      </c>
      <c r="BQ2960" s="1" t="s">
        <v>7638</v>
      </c>
      <c r="BR2960" s="1" t="s">
        <v>7659</v>
      </c>
      <c r="BS2960" s="1" t="s">
        <v>33</v>
      </c>
      <c r="BT2960">
        <v>36</v>
      </c>
      <c r="BU2960" s="1" t="s">
        <v>7</v>
      </c>
      <c r="BV2960" s="1" t="s">
        <v>1961</v>
      </c>
      <c r="BW2960">
        <v>136</v>
      </c>
      <c r="BX2960" s="1" t="s">
        <v>10269</v>
      </c>
      <c r="BY2960">
        <v>5770.3</v>
      </c>
      <c r="BZ2960">
        <v>784760.8</v>
      </c>
      <c r="CA2960">
        <v>0.26</v>
      </c>
      <c r="CB2960">
        <v>4270.0219999999999</v>
      </c>
      <c r="CC2960">
        <v>580722.99199999997</v>
      </c>
      <c r="CD2960">
        <v>0.1</v>
      </c>
      <c r="CE2960">
        <v>58072.299200000001</v>
      </c>
      <c r="CF2960">
        <v>0.1</v>
      </c>
      <c r="CG2960">
        <v>5807.2299200000007</v>
      </c>
      <c r="CH2960">
        <v>52265.069280000003</v>
      </c>
      <c r="CI2960">
        <v>522650.69279999996</v>
      </c>
      <c r="CJ2960">
        <v>574915.76208000001</v>
      </c>
      <c r="CK2960">
        <v>4227.3217800000002</v>
      </c>
    </row>
    <row r="2961" spans="62:89" x14ac:dyDescent="0.25">
      <c r="BJ2961" s="1" t="s">
        <v>6043</v>
      </c>
      <c r="BK2961" s="1" t="s">
        <v>6044</v>
      </c>
      <c r="BL2961" s="1" t="str">
        <f>VLOOKUP(BK2961,INVENTARIOHABITTA[#All],8,FALSE)</f>
        <v xml:space="preserve">ESTANDAR A </v>
      </c>
      <c r="BO2961" s="1" t="s">
        <v>6591</v>
      </c>
      <c r="BP2961" s="1" t="s">
        <v>10415</v>
      </c>
      <c r="BQ2961" s="1" t="s">
        <v>7638</v>
      </c>
      <c r="BR2961" s="1" t="s">
        <v>7659</v>
      </c>
      <c r="BS2961" s="1" t="s">
        <v>33</v>
      </c>
      <c r="BT2961" t="s">
        <v>7888</v>
      </c>
      <c r="BU2961" s="1" t="s">
        <v>7</v>
      </c>
      <c r="BV2961" s="1" t="s">
        <v>60</v>
      </c>
      <c r="BW2961">
        <v>130.15</v>
      </c>
      <c r="BX2961" s="1" t="s">
        <v>10269</v>
      </c>
      <c r="BY2961">
        <v>4227.3217800000002</v>
      </c>
      <c r="BZ2961">
        <v>550185.92966700008</v>
      </c>
      <c r="CA2961">
        <v>0</v>
      </c>
      <c r="CB2961">
        <v>4227.3217800000002</v>
      </c>
      <c r="CC2961">
        <v>550185.92966700008</v>
      </c>
      <c r="CD2961">
        <v>0.13196824216123706</v>
      </c>
      <c r="CE2961">
        <v>72607.070000000007</v>
      </c>
      <c r="CF2961">
        <v>0</v>
      </c>
      <c r="CG2961">
        <v>0</v>
      </c>
      <c r="CH2961">
        <v>72607.070000000007</v>
      </c>
      <c r="CI2961">
        <v>477578.85966700007</v>
      </c>
      <c r="CJ2961">
        <v>550185.92966700008</v>
      </c>
      <c r="CK2961">
        <v>4227.3217800000002</v>
      </c>
    </row>
    <row r="2962" spans="62:89" x14ac:dyDescent="0.25">
      <c r="BJ2962" s="1" t="s">
        <v>6045</v>
      </c>
      <c r="BK2962" s="1" t="s">
        <v>6046</v>
      </c>
      <c r="BL2962" s="1" t="str">
        <f>VLOOKUP(BK2962,INVENTARIOHABITTA[#All],8,FALSE)</f>
        <v xml:space="preserve">ESTANDAR A </v>
      </c>
      <c r="BP2962" s="1" t="s">
        <v>10416</v>
      </c>
      <c r="BQ2962" s="1" t="s">
        <v>7638</v>
      </c>
      <c r="BR2962" s="1" t="s">
        <v>7659</v>
      </c>
      <c r="BS2962" s="1" t="s">
        <v>33</v>
      </c>
      <c r="BT2962">
        <v>37</v>
      </c>
      <c r="BU2962" s="1" t="s">
        <v>7</v>
      </c>
      <c r="BV2962" s="1" t="s">
        <v>1961</v>
      </c>
      <c r="BW2962">
        <v>128</v>
      </c>
      <c r="BX2962" s="1" t="s">
        <v>10269</v>
      </c>
      <c r="BY2962">
        <v>5770.3</v>
      </c>
      <c r="BZ2962">
        <v>738598.40000000002</v>
      </c>
      <c r="CA2962">
        <v>0.25</v>
      </c>
      <c r="CB2962">
        <v>4327.7250000000004</v>
      </c>
      <c r="CC2962">
        <v>553948.80000000005</v>
      </c>
      <c r="CD2962">
        <v>0.1</v>
      </c>
      <c r="CE2962">
        <v>55394.880000000005</v>
      </c>
      <c r="CF2962">
        <v>0.1</v>
      </c>
      <c r="CG2962">
        <v>5539.4880000000012</v>
      </c>
      <c r="CH2962">
        <v>49855.392000000007</v>
      </c>
      <c r="CI2962">
        <v>498553.92000000004</v>
      </c>
      <c r="CJ2962">
        <v>548409.31200000003</v>
      </c>
      <c r="CK2962">
        <v>4284.4477500000003</v>
      </c>
    </row>
    <row r="2963" spans="62:89" x14ac:dyDescent="0.25">
      <c r="BJ2963" s="1" t="s">
        <v>6047</v>
      </c>
      <c r="BK2963" s="1" t="s">
        <v>6048</v>
      </c>
      <c r="BL2963" s="1" t="str">
        <f>VLOOKUP(BK2963,INVENTARIOHABITTA[#All],8,FALSE)</f>
        <v xml:space="preserve">ESTANDAR A </v>
      </c>
      <c r="BO2963" s="1" t="s">
        <v>6593</v>
      </c>
      <c r="BP2963" s="1" t="s">
        <v>10417</v>
      </c>
      <c r="BQ2963" s="1" t="s">
        <v>7638</v>
      </c>
      <c r="BR2963" s="1" t="s">
        <v>7659</v>
      </c>
      <c r="BS2963" s="1" t="s">
        <v>33</v>
      </c>
      <c r="BT2963" t="s">
        <v>7781</v>
      </c>
      <c r="BU2963" s="1" t="s">
        <v>7</v>
      </c>
      <c r="BV2963" s="1" t="s">
        <v>60</v>
      </c>
      <c r="BW2963">
        <v>128.56</v>
      </c>
      <c r="BX2963" s="1" t="s">
        <v>10269</v>
      </c>
      <c r="BY2963">
        <v>4284.4477500000003</v>
      </c>
      <c r="BZ2963">
        <v>550808.60274</v>
      </c>
      <c r="CA2963">
        <v>0</v>
      </c>
      <c r="CB2963">
        <v>4284.4477500000003</v>
      </c>
      <c r="CC2963">
        <v>550808.60274</v>
      </c>
      <c r="CD2963">
        <v>0.14582657133609608</v>
      </c>
      <c r="CE2963">
        <v>77552.789999999994</v>
      </c>
      <c r="CF2963">
        <v>0</v>
      </c>
      <c r="CG2963">
        <v>0</v>
      </c>
      <c r="CH2963">
        <v>77552.789999999994</v>
      </c>
      <c r="CI2963">
        <v>473255.81274000002</v>
      </c>
      <c r="CJ2963">
        <v>550808.60274</v>
      </c>
      <c r="CK2963">
        <v>4284.4477500000003</v>
      </c>
    </row>
    <row r="2964" spans="62:89" x14ac:dyDescent="0.25">
      <c r="BJ2964" s="1" t="s">
        <v>6049</v>
      </c>
      <c r="BK2964" s="1" t="s">
        <v>6050</v>
      </c>
      <c r="BL2964" s="1" t="str">
        <f>VLOOKUP(BK2964,INVENTARIOHABITTA[#All],8,FALSE)</f>
        <v xml:space="preserve">ESTANDAR A </v>
      </c>
      <c r="BP2964" s="1" t="s">
        <v>10418</v>
      </c>
      <c r="BQ2964" s="1" t="s">
        <v>7638</v>
      </c>
      <c r="BR2964" s="1" t="s">
        <v>7659</v>
      </c>
      <c r="BS2964" s="1" t="s">
        <v>33</v>
      </c>
      <c r="BT2964">
        <v>38</v>
      </c>
      <c r="BU2964" s="1" t="s">
        <v>7</v>
      </c>
      <c r="BV2964" s="1" t="s">
        <v>1961</v>
      </c>
      <c r="BW2964">
        <v>128</v>
      </c>
      <c r="BX2964" s="1" t="s">
        <v>10269</v>
      </c>
      <c r="BY2964">
        <v>5770.3</v>
      </c>
      <c r="BZ2964">
        <v>738598.40000000002</v>
      </c>
      <c r="CA2964">
        <v>0.3</v>
      </c>
      <c r="CB2964">
        <v>4039.21</v>
      </c>
      <c r="CC2964">
        <v>517018.88</v>
      </c>
      <c r="CD2964">
        <v>0.1</v>
      </c>
      <c r="CE2964">
        <v>51701.888000000006</v>
      </c>
      <c r="CF2964">
        <v>0.1</v>
      </c>
      <c r="CG2964">
        <v>5170.1888000000008</v>
      </c>
      <c r="CH2964">
        <v>46531.699200000003</v>
      </c>
      <c r="CI2964">
        <v>465316.99199999997</v>
      </c>
      <c r="CJ2964">
        <v>511848.6912</v>
      </c>
      <c r="CK2964">
        <v>3998.8179</v>
      </c>
    </row>
    <row r="2965" spans="62:89" x14ac:dyDescent="0.25">
      <c r="BJ2965" s="1" t="s">
        <v>6051</v>
      </c>
      <c r="BK2965" s="1" t="s">
        <v>6052</v>
      </c>
      <c r="BL2965" s="1" t="str">
        <f>VLOOKUP(BK2965,INVENTARIOHABITTA[#All],8,FALSE)</f>
        <v>PREMIUM A</v>
      </c>
      <c r="BO2965" s="1" t="s">
        <v>6595</v>
      </c>
      <c r="BP2965" s="1" t="s">
        <v>10419</v>
      </c>
      <c r="BQ2965" s="1" t="s">
        <v>7638</v>
      </c>
      <c r="BR2965" s="1" t="s">
        <v>7659</v>
      </c>
      <c r="BS2965" s="1" t="s">
        <v>33</v>
      </c>
      <c r="BT2965" t="s">
        <v>7660</v>
      </c>
      <c r="BU2965" s="1" t="s">
        <v>7</v>
      </c>
      <c r="BV2965" s="1" t="s">
        <v>60</v>
      </c>
      <c r="BW2965">
        <v>129.79</v>
      </c>
      <c r="BX2965" s="1" t="s">
        <v>10269</v>
      </c>
      <c r="BY2965">
        <v>3998.8179</v>
      </c>
      <c r="BZ2965">
        <v>519006.57524099998</v>
      </c>
      <c r="CA2965">
        <v>0</v>
      </c>
      <c r="CB2965">
        <v>3998.8179</v>
      </c>
      <c r="CC2965">
        <v>519006.57524099998</v>
      </c>
      <c r="CD2965">
        <v>0.12453173636574422</v>
      </c>
      <c r="CE2965">
        <v>64632.79</v>
      </c>
      <c r="CF2965">
        <v>0</v>
      </c>
      <c r="CG2965">
        <v>0</v>
      </c>
      <c r="CH2965">
        <v>64632.79</v>
      </c>
      <c r="CI2965">
        <v>454373.78524100001</v>
      </c>
      <c r="CJ2965">
        <v>519006.57524099998</v>
      </c>
      <c r="CK2965">
        <v>3998.8179</v>
      </c>
    </row>
    <row r="2966" spans="62:89" x14ac:dyDescent="0.25">
      <c r="BJ2966" s="1" t="s">
        <v>6053</v>
      </c>
      <c r="BK2966" s="1" t="s">
        <v>6054</v>
      </c>
      <c r="BL2966" s="1" t="str">
        <f>VLOOKUP(BK2966,INVENTARIOHABITTA[#All],8,FALSE)</f>
        <v>PREMIUM A</v>
      </c>
      <c r="BP2966" s="1" t="s">
        <v>10420</v>
      </c>
      <c r="BQ2966" s="1" t="s">
        <v>7638</v>
      </c>
      <c r="BR2966" s="1" t="s">
        <v>7659</v>
      </c>
      <c r="BS2966" s="1" t="s">
        <v>33</v>
      </c>
      <c r="BT2966">
        <v>39</v>
      </c>
      <c r="BU2966" s="1" t="s">
        <v>7</v>
      </c>
      <c r="BV2966" s="1" t="s">
        <v>1961</v>
      </c>
      <c r="BW2966">
        <v>128</v>
      </c>
      <c r="BX2966" s="1" t="s">
        <v>10269</v>
      </c>
      <c r="BY2966">
        <v>5770.3</v>
      </c>
      <c r="BZ2966">
        <v>738598.40000000002</v>
      </c>
      <c r="CA2966">
        <v>0.25</v>
      </c>
      <c r="CB2966">
        <v>4327.7250000000004</v>
      </c>
      <c r="CC2966">
        <v>553948.80000000005</v>
      </c>
      <c r="CD2966">
        <v>0.1</v>
      </c>
      <c r="CE2966">
        <v>55394.880000000005</v>
      </c>
      <c r="CF2966">
        <v>0.1</v>
      </c>
      <c r="CG2966">
        <v>5539.4880000000012</v>
      </c>
      <c r="CH2966">
        <v>49855.392000000007</v>
      </c>
      <c r="CI2966">
        <v>498553.92000000004</v>
      </c>
      <c r="CJ2966">
        <v>548409.31200000003</v>
      </c>
      <c r="CK2966">
        <v>4284.4477500000003</v>
      </c>
    </row>
    <row r="2967" spans="62:89" x14ac:dyDescent="0.25">
      <c r="BJ2967" s="1" t="s">
        <v>6055</v>
      </c>
      <c r="BK2967" s="1" t="s">
        <v>6056</v>
      </c>
      <c r="BL2967" s="1" t="str">
        <f>VLOOKUP(BK2967,INVENTARIOHABITTA[#All],8,FALSE)</f>
        <v xml:space="preserve">ESTANDAR A </v>
      </c>
      <c r="BO2967" s="1" t="s">
        <v>6597</v>
      </c>
      <c r="BP2967" s="1" t="s">
        <v>10421</v>
      </c>
      <c r="BQ2967" s="1" t="s">
        <v>7638</v>
      </c>
      <c r="BR2967" s="1" t="s">
        <v>7659</v>
      </c>
      <c r="BS2967" s="1" t="s">
        <v>33</v>
      </c>
      <c r="BT2967" t="s">
        <v>9515</v>
      </c>
      <c r="BU2967" s="1" t="s">
        <v>7</v>
      </c>
      <c r="BV2967" s="1" t="s">
        <v>1961</v>
      </c>
      <c r="BW2967">
        <v>128</v>
      </c>
      <c r="BX2967" s="1" t="s">
        <v>10269</v>
      </c>
      <c r="BY2967">
        <v>5770.3</v>
      </c>
      <c r="BZ2967">
        <v>738598.40000000002</v>
      </c>
      <c r="CA2967">
        <v>0.25</v>
      </c>
      <c r="CB2967">
        <v>4327.7250000000004</v>
      </c>
      <c r="CC2967">
        <v>553948.80000000005</v>
      </c>
      <c r="CD2967">
        <v>0.1</v>
      </c>
      <c r="CE2967">
        <v>55394.880000000005</v>
      </c>
      <c r="CF2967">
        <v>0.1</v>
      </c>
      <c r="CG2967">
        <v>5539.4880000000012</v>
      </c>
      <c r="CH2967">
        <v>49855.392000000007</v>
      </c>
      <c r="CI2967">
        <v>498553.92000000004</v>
      </c>
      <c r="CJ2967">
        <v>548409.31200000003</v>
      </c>
      <c r="CK2967">
        <v>4284.4477500000003</v>
      </c>
    </row>
    <row r="2968" spans="62:89" x14ac:dyDescent="0.25">
      <c r="BJ2968" s="1" t="s">
        <v>6057</v>
      </c>
      <c r="BK2968" s="1" t="s">
        <v>6058</v>
      </c>
      <c r="BL2968" s="1" t="str">
        <f>VLOOKUP(BK2968,INVENTARIOHABITTA[#All],8,FALSE)</f>
        <v xml:space="preserve">ESTANDAR A </v>
      </c>
      <c r="BP2968" s="1" t="s">
        <v>10422</v>
      </c>
      <c r="BQ2968" s="1" t="s">
        <v>7638</v>
      </c>
      <c r="BR2968" s="1" t="s">
        <v>7659</v>
      </c>
      <c r="BS2968" s="1" t="s">
        <v>33</v>
      </c>
      <c r="BT2968">
        <v>40</v>
      </c>
      <c r="BU2968" s="1" t="s">
        <v>7</v>
      </c>
      <c r="BV2968" s="1" t="s">
        <v>1961</v>
      </c>
      <c r="BW2968">
        <v>128</v>
      </c>
      <c r="BX2968" s="1" t="s">
        <v>10269</v>
      </c>
      <c r="BY2968">
        <v>5770.3</v>
      </c>
      <c r="BZ2968">
        <v>738598.40000000002</v>
      </c>
      <c r="CA2968">
        <v>0.25</v>
      </c>
      <c r="CB2968">
        <v>4327.7250000000004</v>
      </c>
      <c r="CC2968">
        <v>553948.80000000005</v>
      </c>
      <c r="CD2968">
        <v>0.1</v>
      </c>
      <c r="CE2968">
        <v>55394.880000000005</v>
      </c>
      <c r="CF2968">
        <v>0</v>
      </c>
      <c r="CG2968">
        <v>0</v>
      </c>
      <c r="CH2968">
        <v>55394.880000000005</v>
      </c>
      <c r="CI2968">
        <v>498553.92000000004</v>
      </c>
      <c r="CJ2968">
        <v>553948.80000000005</v>
      </c>
      <c r="CK2968">
        <v>4327.7250000000004</v>
      </c>
    </row>
    <row r="2969" spans="62:89" x14ac:dyDescent="0.25">
      <c r="BJ2969" s="1" t="s">
        <v>6059</v>
      </c>
      <c r="BK2969" s="1" t="s">
        <v>6060</v>
      </c>
      <c r="BL2969" s="1" t="str">
        <f>VLOOKUP(BK2969,INVENTARIOHABITTA[#All],8,FALSE)</f>
        <v>ESTANDAR A</v>
      </c>
      <c r="BO2969" s="1" t="s">
        <v>6599</v>
      </c>
      <c r="BP2969" s="1" t="s">
        <v>10423</v>
      </c>
      <c r="BQ2969" s="1" t="s">
        <v>7638</v>
      </c>
      <c r="BR2969" s="1" t="s">
        <v>7659</v>
      </c>
      <c r="BS2969" s="1" t="s">
        <v>33</v>
      </c>
      <c r="BT2969" t="s">
        <v>8603</v>
      </c>
      <c r="BU2969" s="1" t="s">
        <v>7</v>
      </c>
      <c r="BV2969" s="1" t="s">
        <v>60</v>
      </c>
      <c r="BW2969">
        <v>129.6</v>
      </c>
      <c r="BX2969" s="1" t="s">
        <v>10269</v>
      </c>
      <c r="BY2969">
        <v>4327.7250000000004</v>
      </c>
      <c r="BZ2969">
        <v>560873.16</v>
      </c>
      <c r="CA2969">
        <v>0</v>
      </c>
      <c r="CB2969">
        <v>4327.7250000000004</v>
      </c>
      <c r="CC2969">
        <v>560873.16</v>
      </c>
      <c r="CD2969">
        <v>0.15802442748374695</v>
      </c>
      <c r="CE2969">
        <v>88631.66</v>
      </c>
      <c r="CF2969">
        <v>0</v>
      </c>
      <c r="CG2969">
        <v>0</v>
      </c>
      <c r="CH2969">
        <v>88631.66</v>
      </c>
      <c r="CI2969">
        <v>472875.27</v>
      </c>
      <c r="CJ2969">
        <v>560873.16</v>
      </c>
      <c r="CK2969">
        <v>4327.7250000000004</v>
      </c>
    </row>
    <row r="2970" spans="62:89" x14ac:dyDescent="0.25">
      <c r="BJ2970" s="1" t="s">
        <v>6061</v>
      </c>
      <c r="BK2970" s="1" t="s">
        <v>6062</v>
      </c>
      <c r="BL2970" s="1" t="str">
        <f>VLOOKUP(BK2970,INVENTARIOHABITTA[#All],8,FALSE)</f>
        <v xml:space="preserve">ESTANDAR A </v>
      </c>
      <c r="BO2970" s="1" t="s">
        <v>6601</v>
      </c>
      <c r="BP2970" s="1" t="s">
        <v>10424</v>
      </c>
      <c r="BQ2970" s="1" t="s">
        <v>7638</v>
      </c>
      <c r="BR2970" s="1" t="s">
        <v>7659</v>
      </c>
      <c r="BS2970" s="1" t="s">
        <v>33</v>
      </c>
      <c r="BT2970">
        <v>41</v>
      </c>
      <c r="BU2970" s="1" t="s">
        <v>7</v>
      </c>
      <c r="BV2970" s="1" t="s">
        <v>1961</v>
      </c>
      <c r="BW2970">
        <v>128</v>
      </c>
      <c r="BX2970" s="1" t="s">
        <v>10269</v>
      </c>
      <c r="BY2970">
        <v>5770.3</v>
      </c>
      <c r="BZ2970">
        <v>738598.40000000002</v>
      </c>
      <c r="CA2970">
        <v>0.25</v>
      </c>
      <c r="CB2970">
        <v>4327.7250000000004</v>
      </c>
      <c r="CC2970">
        <v>553948.80000000005</v>
      </c>
      <c r="CD2970">
        <v>0.1</v>
      </c>
      <c r="CE2970">
        <v>55394.880000000005</v>
      </c>
      <c r="CF2970">
        <v>0.1</v>
      </c>
      <c r="CG2970">
        <v>5539.4880000000012</v>
      </c>
      <c r="CH2970">
        <v>49855.392000000007</v>
      </c>
      <c r="CI2970">
        <v>498553.92000000004</v>
      </c>
      <c r="CJ2970">
        <v>548409.31200000003</v>
      </c>
      <c r="CK2970">
        <v>4284.4477500000003</v>
      </c>
    </row>
    <row r="2971" spans="62:89" x14ac:dyDescent="0.25">
      <c r="BJ2971" s="1" t="s">
        <v>6063</v>
      </c>
      <c r="BK2971" s="1" t="s">
        <v>6064</v>
      </c>
      <c r="BL2971" s="1" t="str">
        <f>VLOOKUP(BK2971,INVENTARIOHABITTA[#All],8,FALSE)</f>
        <v>PREMIUM A</v>
      </c>
      <c r="BO2971" s="1" t="s">
        <v>6603</v>
      </c>
      <c r="BP2971" s="1" t="s">
        <v>10425</v>
      </c>
      <c r="BQ2971" s="1" t="s">
        <v>7638</v>
      </c>
      <c r="BR2971" s="1" t="s">
        <v>7659</v>
      </c>
      <c r="BS2971" s="1" t="s">
        <v>33</v>
      </c>
      <c r="BT2971">
        <v>42</v>
      </c>
      <c r="BU2971" s="1" t="s">
        <v>7</v>
      </c>
      <c r="BV2971" s="1" t="s">
        <v>1961</v>
      </c>
      <c r="BW2971">
        <v>128</v>
      </c>
      <c r="BX2971" s="1" t="s">
        <v>10269</v>
      </c>
      <c r="BY2971">
        <v>5770.3</v>
      </c>
      <c r="BZ2971">
        <v>738598.40000000002</v>
      </c>
      <c r="CA2971">
        <v>0.25</v>
      </c>
      <c r="CB2971">
        <v>4327.7250000000004</v>
      </c>
      <c r="CC2971">
        <v>553948.80000000005</v>
      </c>
      <c r="CD2971">
        <v>0.1</v>
      </c>
      <c r="CE2971">
        <v>55394.880000000005</v>
      </c>
      <c r="CF2971">
        <v>0.1</v>
      </c>
      <c r="CG2971">
        <v>5539.4880000000012</v>
      </c>
      <c r="CH2971">
        <v>49855.392000000007</v>
      </c>
      <c r="CI2971">
        <v>498553.92000000004</v>
      </c>
      <c r="CJ2971">
        <v>548409.31200000003</v>
      </c>
      <c r="CK2971">
        <v>4284.4477500000003</v>
      </c>
    </row>
    <row r="2972" spans="62:89" x14ac:dyDescent="0.25">
      <c r="BJ2972" s="1" t="s">
        <v>6065</v>
      </c>
      <c r="BK2972" s="1" t="s">
        <v>6066</v>
      </c>
      <c r="BL2972" s="1" t="str">
        <f>VLOOKUP(BK2972,INVENTARIOHABITTA[#All],8,FALSE)</f>
        <v>PREMIUM A</v>
      </c>
      <c r="BO2972" s="1" t="s">
        <v>6605</v>
      </c>
      <c r="BP2972" s="1" t="s">
        <v>10426</v>
      </c>
      <c r="BQ2972" s="1" t="s">
        <v>7638</v>
      </c>
      <c r="BR2972" s="1" t="s">
        <v>7659</v>
      </c>
      <c r="BS2972" s="1" t="s">
        <v>33</v>
      </c>
      <c r="BT2972">
        <v>43</v>
      </c>
      <c r="BU2972" s="1" t="s">
        <v>7</v>
      </c>
      <c r="BV2972" s="1" t="s">
        <v>1961</v>
      </c>
      <c r="BW2972">
        <v>128</v>
      </c>
      <c r="BX2972" s="1" t="s">
        <v>10269</v>
      </c>
      <c r="BY2972">
        <v>5770.3</v>
      </c>
      <c r="BZ2972">
        <v>738598.40000000002</v>
      </c>
      <c r="CA2972">
        <v>0.25</v>
      </c>
      <c r="CB2972">
        <v>4327.7250000000004</v>
      </c>
      <c r="CC2972">
        <v>553948.80000000005</v>
      </c>
      <c r="CD2972">
        <v>0.1</v>
      </c>
      <c r="CE2972">
        <v>55394.880000000005</v>
      </c>
      <c r="CF2972">
        <v>0.1</v>
      </c>
      <c r="CG2972">
        <v>5539.4880000000012</v>
      </c>
      <c r="CH2972">
        <v>49855.392000000007</v>
      </c>
      <c r="CI2972">
        <v>498553.92000000004</v>
      </c>
      <c r="CJ2972">
        <v>548409.31200000003</v>
      </c>
      <c r="CK2972">
        <v>4284.4477500000003</v>
      </c>
    </row>
    <row r="2973" spans="62:89" x14ac:dyDescent="0.25">
      <c r="BJ2973" s="1" t="s">
        <v>6067</v>
      </c>
      <c r="BK2973" s="1" t="s">
        <v>6068</v>
      </c>
      <c r="BL2973" s="1" t="str">
        <f>VLOOKUP(BK2973,INVENTARIOHABITTA[#All],8,FALSE)</f>
        <v>ESTANDAR A</v>
      </c>
      <c r="BO2973" s="1" t="s">
        <v>6607</v>
      </c>
      <c r="BP2973" s="1" t="s">
        <v>10427</v>
      </c>
      <c r="BQ2973" s="1" t="s">
        <v>7638</v>
      </c>
      <c r="BR2973" s="1" t="s">
        <v>7659</v>
      </c>
      <c r="BS2973" s="1" t="s">
        <v>33</v>
      </c>
      <c r="BT2973">
        <v>44</v>
      </c>
      <c r="BU2973" s="1" t="s">
        <v>7</v>
      </c>
      <c r="BV2973" s="1" t="s">
        <v>1961</v>
      </c>
      <c r="BW2973">
        <v>128</v>
      </c>
      <c r="BX2973" s="1" t="s">
        <v>10269</v>
      </c>
      <c r="BY2973">
        <v>5770.3</v>
      </c>
      <c r="BZ2973">
        <v>738598.40000000002</v>
      </c>
      <c r="CA2973">
        <v>0.25</v>
      </c>
      <c r="CB2973">
        <v>4327.7250000000004</v>
      </c>
      <c r="CC2973">
        <v>553948.80000000005</v>
      </c>
      <c r="CD2973">
        <v>0.1</v>
      </c>
      <c r="CE2973">
        <v>55394.880000000005</v>
      </c>
      <c r="CF2973">
        <v>0.1</v>
      </c>
      <c r="CG2973">
        <v>5539.4880000000012</v>
      </c>
      <c r="CH2973">
        <v>49855.392000000007</v>
      </c>
      <c r="CI2973">
        <v>498553.92000000004</v>
      </c>
      <c r="CJ2973">
        <v>548409.31200000003</v>
      </c>
      <c r="CK2973">
        <v>4284.4477500000003</v>
      </c>
    </row>
    <row r="2974" spans="62:89" x14ac:dyDescent="0.25">
      <c r="BJ2974" s="1" t="s">
        <v>6069</v>
      </c>
      <c r="BK2974" s="1" t="s">
        <v>6070</v>
      </c>
      <c r="BL2974" s="1" t="str">
        <f>VLOOKUP(BK2974,INVENTARIOHABITTA[#All],8,FALSE)</f>
        <v>ESTANDAR A</v>
      </c>
      <c r="BO2974" s="1" t="s">
        <v>6609</v>
      </c>
      <c r="BP2974" s="1" t="s">
        <v>10428</v>
      </c>
      <c r="BQ2974" s="1" t="s">
        <v>7638</v>
      </c>
      <c r="BR2974" s="1" t="s">
        <v>7659</v>
      </c>
      <c r="BS2974" s="1" t="s">
        <v>33</v>
      </c>
      <c r="BT2974">
        <v>45</v>
      </c>
      <c r="BU2974" s="1" t="s">
        <v>7</v>
      </c>
      <c r="BV2974" s="1" t="s">
        <v>1961</v>
      </c>
      <c r="BW2974">
        <v>128</v>
      </c>
      <c r="BX2974" s="1" t="s">
        <v>10269</v>
      </c>
      <c r="BY2974">
        <v>5770.3</v>
      </c>
      <c r="BZ2974">
        <v>738598.40000000002</v>
      </c>
      <c r="CA2974">
        <v>0.25</v>
      </c>
      <c r="CB2974">
        <v>4327.7250000000004</v>
      </c>
      <c r="CC2974">
        <v>553948.80000000005</v>
      </c>
      <c r="CD2974">
        <v>0.1</v>
      </c>
      <c r="CE2974">
        <v>55394.880000000005</v>
      </c>
      <c r="CF2974">
        <v>0.1</v>
      </c>
      <c r="CG2974">
        <v>5539.4880000000012</v>
      </c>
      <c r="CH2974">
        <v>49855.392000000007</v>
      </c>
      <c r="CI2974">
        <v>498553.92000000004</v>
      </c>
      <c r="CJ2974">
        <v>548409.31200000003</v>
      </c>
      <c r="CK2974">
        <v>4284.4477500000003</v>
      </c>
    </row>
    <row r="2975" spans="62:89" x14ac:dyDescent="0.25">
      <c r="BJ2975" s="1" t="s">
        <v>6071</v>
      </c>
      <c r="BK2975" s="1" t="s">
        <v>6072</v>
      </c>
      <c r="BL2975" s="1" t="str">
        <f>VLOOKUP(BK2975,INVENTARIOHABITTA[#All],8,FALSE)</f>
        <v>ESTANDAR A</v>
      </c>
      <c r="BO2975" s="1" t="s">
        <v>6611</v>
      </c>
      <c r="BP2975" s="1" t="s">
        <v>10429</v>
      </c>
      <c r="BQ2975" s="1" t="s">
        <v>7638</v>
      </c>
      <c r="BR2975" s="1" t="s">
        <v>7659</v>
      </c>
      <c r="BS2975" s="1" t="s">
        <v>33</v>
      </c>
      <c r="BT2975">
        <v>46</v>
      </c>
      <c r="BU2975" s="1" t="s">
        <v>7</v>
      </c>
      <c r="BV2975" s="1" t="s">
        <v>1961</v>
      </c>
      <c r="BW2975">
        <v>128</v>
      </c>
      <c r="BX2975" s="1" t="s">
        <v>10269</v>
      </c>
      <c r="BY2975">
        <v>5770.3</v>
      </c>
      <c r="BZ2975">
        <v>738598.40000000002</v>
      </c>
      <c r="CA2975">
        <v>0.25</v>
      </c>
      <c r="CB2975">
        <v>4327.7250000000004</v>
      </c>
      <c r="CC2975">
        <v>553948.80000000005</v>
      </c>
      <c r="CD2975">
        <v>0.1</v>
      </c>
      <c r="CE2975">
        <v>55394.880000000005</v>
      </c>
      <c r="CF2975">
        <v>0.1</v>
      </c>
      <c r="CG2975">
        <v>5539.4880000000012</v>
      </c>
      <c r="CH2975">
        <v>49855.392000000007</v>
      </c>
      <c r="CI2975">
        <v>498553.92000000004</v>
      </c>
      <c r="CJ2975">
        <v>548409.31200000003</v>
      </c>
      <c r="CK2975">
        <v>4284.4477500000003</v>
      </c>
    </row>
    <row r="2976" spans="62:89" x14ac:dyDescent="0.25">
      <c r="BJ2976" s="1" t="s">
        <v>6073</v>
      </c>
      <c r="BK2976" s="1" t="s">
        <v>6074</v>
      </c>
      <c r="BL2976" s="1" t="str">
        <f>VLOOKUP(BK2976,INVENTARIOHABITTA[#All],8,FALSE)</f>
        <v>ESTANDAR A</v>
      </c>
      <c r="BP2976" s="1" t="s">
        <v>10430</v>
      </c>
      <c r="BQ2976" s="1" t="s">
        <v>7638</v>
      </c>
      <c r="BR2976" s="1" t="s">
        <v>7659</v>
      </c>
      <c r="BS2976" s="1" t="s">
        <v>33</v>
      </c>
      <c r="BT2976">
        <v>47</v>
      </c>
      <c r="BU2976" s="1" t="s">
        <v>7</v>
      </c>
      <c r="BV2976" s="1" t="s">
        <v>1961</v>
      </c>
      <c r="BW2976">
        <v>128</v>
      </c>
      <c r="BX2976" s="1" t="s">
        <v>10269</v>
      </c>
      <c r="BY2976">
        <v>5770.3</v>
      </c>
      <c r="BZ2976">
        <v>738598.40000000002</v>
      </c>
      <c r="CA2976">
        <v>0.25</v>
      </c>
      <c r="CB2976">
        <v>4327.7250000000004</v>
      </c>
      <c r="CC2976">
        <v>553948.80000000005</v>
      </c>
      <c r="CD2976">
        <v>0.1</v>
      </c>
      <c r="CE2976">
        <v>55394.880000000005</v>
      </c>
      <c r="CF2976">
        <v>0.1</v>
      </c>
      <c r="CG2976">
        <v>5539.4880000000012</v>
      </c>
      <c r="CH2976">
        <v>49855.392000000007</v>
      </c>
      <c r="CI2976">
        <v>498553.92000000004</v>
      </c>
      <c r="CJ2976">
        <v>548409.31200000003</v>
      </c>
      <c r="CK2976">
        <v>4284.4477500000003</v>
      </c>
    </row>
    <row r="2977" spans="62:89" x14ac:dyDescent="0.25">
      <c r="BJ2977" s="1" t="s">
        <v>6075</v>
      </c>
      <c r="BK2977" s="1" t="s">
        <v>6076</v>
      </c>
      <c r="BL2977" s="1" t="str">
        <f>VLOOKUP(BK2977,INVENTARIOHABITTA[#All],8,FALSE)</f>
        <v>ESTANDAR A</v>
      </c>
      <c r="BO2977" s="1" t="s">
        <v>6613</v>
      </c>
      <c r="BP2977" s="1" t="s">
        <v>10431</v>
      </c>
      <c r="BQ2977" s="1" t="s">
        <v>7638</v>
      </c>
      <c r="BR2977" s="1" t="s">
        <v>7659</v>
      </c>
      <c r="BS2977" s="1" t="s">
        <v>33</v>
      </c>
      <c r="BT2977" t="s">
        <v>8622</v>
      </c>
      <c r="BU2977" s="1" t="s">
        <v>7</v>
      </c>
      <c r="BV2977" s="1" t="s">
        <v>60</v>
      </c>
      <c r="BW2977">
        <v>129.63</v>
      </c>
      <c r="BX2977" s="1" t="s">
        <v>10269</v>
      </c>
      <c r="BY2977">
        <v>4284.4477500000003</v>
      </c>
      <c r="BZ2977">
        <v>555392.96183250006</v>
      </c>
      <c r="CA2977">
        <v>0</v>
      </c>
      <c r="CB2977">
        <v>4284.4477500000003</v>
      </c>
      <c r="CC2977">
        <v>555392.96183250006</v>
      </c>
      <c r="CD2977">
        <v>0.14462288059066966</v>
      </c>
      <c r="CE2977">
        <v>80322.530000000013</v>
      </c>
      <c r="CF2977">
        <v>0</v>
      </c>
      <c r="CG2977">
        <v>0</v>
      </c>
      <c r="CH2977">
        <v>80322.530000000013</v>
      </c>
      <c r="CI2977">
        <v>475070.43183250003</v>
      </c>
      <c r="CJ2977">
        <v>555392.96183250006</v>
      </c>
      <c r="CK2977">
        <v>4284.4477500000003</v>
      </c>
    </row>
    <row r="2978" spans="62:89" x14ac:dyDescent="0.25">
      <c r="BJ2978" s="1" t="s">
        <v>6077</v>
      </c>
      <c r="BK2978" s="1" t="s">
        <v>6078</v>
      </c>
      <c r="BL2978" s="1" t="str">
        <f>VLOOKUP(BK2978,INVENTARIOHABITTA[#All],8,FALSE)</f>
        <v>ESTANDAR A</v>
      </c>
      <c r="BO2978" s="1" t="s">
        <v>6615</v>
      </c>
      <c r="BP2978" s="1" t="s">
        <v>10432</v>
      </c>
      <c r="BQ2978" s="1" t="s">
        <v>7638</v>
      </c>
      <c r="BR2978" s="1" t="s">
        <v>7659</v>
      </c>
      <c r="BS2978" s="1" t="s">
        <v>33</v>
      </c>
      <c r="BT2978">
        <v>48</v>
      </c>
      <c r="BU2978" s="1" t="s">
        <v>7</v>
      </c>
      <c r="BV2978" s="1" t="s">
        <v>60</v>
      </c>
      <c r="BW2978">
        <v>128</v>
      </c>
      <c r="BX2978" s="1" t="s">
        <v>10269</v>
      </c>
      <c r="BY2978">
        <v>5770.3</v>
      </c>
      <c r="BZ2978">
        <v>738598.40000000002</v>
      </c>
      <c r="CA2978">
        <v>0.27</v>
      </c>
      <c r="CB2978">
        <v>4212.3189999999995</v>
      </c>
      <c r="CC2978">
        <v>539176.83199999994</v>
      </c>
      <c r="CD2978">
        <v>0.1</v>
      </c>
      <c r="CE2978">
        <v>53917.683199999999</v>
      </c>
      <c r="CF2978">
        <v>0.1</v>
      </c>
      <c r="CG2978">
        <v>5391.7683200000001</v>
      </c>
      <c r="CH2978">
        <v>48525.914879999997</v>
      </c>
      <c r="CI2978">
        <v>485259.14879999997</v>
      </c>
      <c r="CJ2978">
        <v>533785.0636799999</v>
      </c>
      <c r="CK2978">
        <v>4170.1958099999993</v>
      </c>
    </row>
    <row r="2979" spans="62:89" x14ac:dyDescent="0.25">
      <c r="BJ2979" s="1" t="s">
        <v>6079</v>
      </c>
      <c r="BK2979" s="1" t="s">
        <v>6080</v>
      </c>
      <c r="BL2979" s="1" t="str">
        <f>VLOOKUP(BK2979,INVENTARIOHABITTA[#All],8,FALSE)</f>
        <v>ESTANDAR A</v>
      </c>
      <c r="BP2979" s="1" t="s">
        <v>10432</v>
      </c>
      <c r="BQ2979" s="1" t="s">
        <v>7638</v>
      </c>
      <c r="BR2979" s="1" t="s">
        <v>7659</v>
      </c>
      <c r="BS2979" s="1" t="s">
        <v>33</v>
      </c>
      <c r="BT2979">
        <v>48</v>
      </c>
      <c r="BU2979" s="1" t="s">
        <v>7</v>
      </c>
      <c r="BV2979" s="1" t="s">
        <v>1961</v>
      </c>
      <c r="BW2979">
        <v>128</v>
      </c>
      <c r="BX2979" s="1" t="s">
        <v>10269</v>
      </c>
      <c r="BY2979">
        <v>5770.3</v>
      </c>
      <c r="BZ2979">
        <v>738598.40000000002</v>
      </c>
      <c r="CA2979">
        <v>0.25</v>
      </c>
      <c r="CB2979">
        <v>4327.7250000000004</v>
      </c>
      <c r="CC2979">
        <v>553948.80000000005</v>
      </c>
      <c r="CD2979">
        <v>0.1</v>
      </c>
      <c r="CE2979">
        <v>55394.880000000005</v>
      </c>
      <c r="CF2979">
        <v>0.1</v>
      </c>
      <c r="CG2979">
        <v>5539.4880000000012</v>
      </c>
      <c r="CH2979">
        <v>49855.392000000007</v>
      </c>
      <c r="CI2979">
        <v>498553.92000000004</v>
      </c>
      <c r="CJ2979">
        <v>548409.31200000003</v>
      </c>
      <c r="CK2979">
        <v>4284.4477500000003</v>
      </c>
    </row>
    <row r="2980" spans="62:89" x14ac:dyDescent="0.25">
      <c r="BJ2980" s="1" t="s">
        <v>6081</v>
      </c>
      <c r="BK2980" s="1" t="s">
        <v>6082</v>
      </c>
      <c r="BL2980" s="1" t="str">
        <f>VLOOKUP(BK2980,INVENTARIOHABITTA[#All],8,FALSE)</f>
        <v>PREMIUM A</v>
      </c>
      <c r="BP2980" s="1" t="s">
        <v>10432</v>
      </c>
      <c r="BQ2980" s="1" t="s">
        <v>7638</v>
      </c>
      <c r="BR2980" s="1" t="s">
        <v>7659</v>
      </c>
      <c r="BS2980" s="1" t="s">
        <v>33</v>
      </c>
      <c r="BT2980">
        <v>48</v>
      </c>
      <c r="BU2980" s="1" t="s">
        <v>7</v>
      </c>
      <c r="BV2980" s="1" t="s">
        <v>1961</v>
      </c>
      <c r="BW2980">
        <v>128</v>
      </c>
      <c r="BX2980" s="1" t="s">
        <v>10269</v>
      </c>
      <c r="BY2980">
        <v>5770.3</v>
      </c>
      <c r="BZ2980">
        <v>738598.40000000002</v>
      </c>
      <c r="CA2980">
        <v>0.25</v>
      </c>
      <c r="CB2980">
        <v>4327.7250000000004</v>
      </c>
      <c r="CC2980">
        <v>553948.80000000005</v>
      </c>
      <c r="CD2980">
        <v>0.1</v>
      </c>
      <c r="CE2980">
        <v>55394.880000000005</v>
      </c>
      <c r="CF2980">
        <v>0.1</v>
      </c>
      <c r="CG2980">
        <v>5539.4880000000012</v>
      </c>
      <c r="CH2980">
        <v>49855.392000000007</v>
      </c>
      <c r="CI2980">
        <v>498553.92000000004</v>
      </c>
      <c r="CJ2980">
        <v>548409.31200000003</v>
      </c>
      <c r="CK2980">
        <v>4284.4477500000003</v>
      </c>
    </row>
    <row r="2981" spans="62:89" x14ac:dyDescent="0.25">
      <c r="BJ2981" s="1" t="s">
        <v>6083</v>
      </c>
      <c r="BK2981" s="1" t="s">
        <v>6084</v>
      </c>
      <c r="BL2981" s="1" t="str">
        <f>VLOOKUP(BK2981,INVENTARIOHABITTA[#All],8,FALSE)</f>
        <v>ESTANDAR A</v>
      </c>
      <c r="BO2981" s="1" t="s">
        <v>6617</v>
      </c>
      <c r="BP2981" s="1" t="s">
        <v>10433</v>
      </c>
      <c r="BQ2981" s="1" t="s">
        <v>7638</v>
      </c>
      <c r="BR2981" s="1" t="s">
        <v>7659</v>
      </c>
      <c r="BS2981" s="1" t="s">
        <v>33</v>
      </c>
      <c r="BT2981" t="s">
        <v>7843</v>
      </c>
      <c r="BU2981" s="1" t="s">
        <v>7</v>
      </c>
      <c r="BV2981" s="1" t="s">
        <v>1961</v>
      </c>
      <c r="BW2981">
        <v>128</v>
      </c>
      <c r="BX2981" s="1" t="s">
        <v>10269</v>
      </c>
      <c r="BY2981">
        <v>5770.3</v>
      </c>
      <c r="BZ2981">
        <v>738598.40000000002</v>
      </c>
      <c r="CA2981">
        <v>0.25</v>
      </c>
      <c r="CB2981">
        <v>4327.7250000000004</v>
      </c>
      <c r="CC2981">
        <v>553948.80000000005</v>
      </c>
      <c r="CD2981">
        <v>0.1</v>
      </c>
      <c r="CE2981">
        <v>55394.880000000005</v>
      </c>
      <c r="CF2981">
        <v>0.1</v>
      </c>
      <c r="CG2981">
        <v>5539.4880000000012</v>
      </c>
      <c r="CH2981">
        <v>49855.392000000007</v>
      </c>
      <c r="CI2981">
        <v>498553.92000000004</v>
      </c>
      <c r="CJ2981">
        <v>548409.31200000003</v>
      </c>
      <c r="CK2981">
        <v>4284.4477500000003</v>
      </c>
    </row>
    <row r="2982" spans="62:89" x14ac:dyDescent="0.25">
      <c r="BJ2982" s="1" t="s">
        <v>6085</v>
      </c>
      <c r="BK2982" s="1" t="s">
        <v>6086</v>
      </c>
      <c r="BL2982" s="1" t="str">
        <f>VLOOKUP(BK2982,INVENTARIOHABITTA[#All],8,FALSE)</f>
        <v>ESTANDAR A</v>
      </c>
      <c r="BP2982" s="1" t="s">
        <v>10434</v>
      </c>
      <c r="BQ2982" s="1" t="s">
        <v>7638</v>
      </c>
      <c r="BR2982" s="1" t="s">
        <v>7659</v>
      </c>
      <c r="BS2982" s="1" t="s">
        <v>33</v>
      </c>
      <c r="BT2982">
        <v>49</v>
      </c>
      <c r="BU2982" s="1" t="s">
        <v>7</v>
      </c>
      <c r="BV2982" s="1" t="s">
        <v>1961</v>
      </c>
      <c r="BW2982">
        <v>128</v>
      </c>
      <c r="BX2982" s="1" t="s">
        <v>10269</v>
      </c>
      <c r="BY2982">
        <v>5770.3</v>
      </c>
      <c r="BZ2982">
        <v>738598.40000000002</v>
      </c>
      <c r="CA2982">
        <v>0.25</v>
      </c>
      <c r="CB2982">
        <v>4327.7250000000004</v>
      </c>
      <c r="CC2982">
        <v>553948.80000000005</v>
      </c>
      <c r="CD2982">
        <v>0.1</v>
      </c>
      <c r="CE2982">
        <v>55394.880000000005</v>
      </c>
      <c r="CF2982">
        <v>0</v>
      </c>
      <c r="CG2982">
        <v>0</v>
      </c>
      <c r="CH2982">
        <v>55394.880000000005</v>
      </c>
      <c r="CI2982">
        <v>498553.92000000004</v>
      </c>
      <c r="CJ2982">
        <v>553948.80000000005</v>
      </c>
      <c r="CK2982">
        <v>4327.7250000000004</v>
      </c>
    </row>
    <row r="2983" spans="62:89" x14ac:dyDescent="0.25">
      <c r="BJ2983" s="1" t="s">
        <v>6087</v>
      </c>
      <c r="BK2983" s="1" t="s">
        <v>6088</v>
      </c>
      <c r="BL2983" s="1" t="str">
        <f>VLOOKUP(BK2983,INVENTARIOHABITTA[#All],8,FALSE)</f>
        <v>ESTANDAR A</v>
      </c>
      <c r="BO2983" s="1" t="s">
        <v>6619</v>
      </c>
      <c r="BP2983" s="1" t="s">
        <v>10435</v>
      </c>
      <c r="BQ2983" s="1" t="s">
        <v>7638</v>
      </c>
      <c r="BR2983" s="1" t="s">
        <v>7659</v>
      </c>
      <c r="BS2983" s="1" t="s">
        <v>33</v>
      </c>
      <c r="BT2983" t="s">
        <v>7698</v>
      </c>
      <c r="BU2983" s="1" t="s">
        <v>7</v>
      </c>
      <c r="BV2983" s="1" t="s">
        <v>60</v>
      </c>
      <c r="BW2983">
        <v>129.6</v>
      </c>
      <c r="BX2983" s="1" t="s">
        <v>10269</v>
      </c>
      <c r="BY2983">
        <v>4327.7250000000004</v>
      </c>
      <c r="BZ2983">
        <v>560873.16</v>
      </c>
      <c r="CA2983">
        <v>0</v>
      </c>
      <c r="CB2983">
        <v>4327.7250000000004</v>
      </c>
      <c r="CC2983">
        <v>560873.16</v>
      </c>
      <c r="CD2983">
        <v>0.14321002630969187</v>
      </c>
      <c r="CE2983">
        <v>80322.660000000018</v>
      </c>
      <c r="CF2983">
        <v>0</v>
      </c>
      <c r="CG2983">
        <v>0</v>
      </c>
      <c r="CH2983">
        <v>80322.660000000018</v>
      </c>
      <c r="CI2983">
        <v>480550.5</v>
      </c>
      <c r="CJ2983">
        <v>560873.16</v>
      </c>
      <c r="CK2983">
        <v>4327.7250000000004</v>
      </c>
    </row>
    <row r="2984" spans="62:89" x14ac:dyDescent="0.25">
      <c r="BJ2984" s="1" t="s">
        <v>6089</v>
      </c>
      <c r="BK2984" s="1" t="s">
        <v>6090</v>
      </c>
      <c r="BL2984" s="1" t="str">
        <f>VLOOKUP(BK2984,INVENTARIOHABITTA[#All],8,FALSE)</f>
        <v>ESTANDAR A</v>
      </c>
      <c r="BP2984" s="1" t="s">
        <v>10436</v>
      </c>
      <c r="BQ2984" s="1" t="s">
        <v>7638</v>
      </c>
      <c r="BR2984" s="1" t="s">
        <v>7659</v>
      </c>
      <c r="BS2984" s="1" t="s">
        <v>33</v>
      </c>
      <c r="BT2984">
        <v>50</v>
      </c>
      <c r="BU2984" s="1" t="s">
        <v>7</v>
      </c>
      <c r="BV2984" s="1" t="s">
        <v>1961</v>
      </c>
      <c r="BW2984">
        <v>128</v>
      </c>
      <c r="BX2984" s="1" t="s">
        <v>10269</v>
      </c>
      <c r="BY2984">
        <v>5770.3</v>
      </c>
      <c r="BZ2984">
        <v>738598.40000000002</v>
      </c>
      <c r="CA2984">
        <v>0.25</v>
      </c>
      <c r="CB2984">
        <v>4327.7250000000004</v>
      </c>
      <c r="CC2984">
        <v>553948.80000000005</v>
      </c>
      <c r="CD2984">
        <v>0.1</v>
      </c>
      <c r="CE2984">
        <v>55394.880000000005</v>
      </c>
      <c r="CF2984">
        <v>0.1</v>
      </c>
      <c r="CG2984">
        <v>5539.4880000000012</v>
      </c>
      <c r="CH2984">
        <v>49855.392000000007</v>
      </c>
      <c r="CI2984">
        <v>498553.92000000004</v>
      </c>
      <c r="CJ2984">
        <v>548409.31200000003</v>
      </c>
      <c r="CK2984">
        <v>4284.4477500000003</v>
      </c>
    </row>
    <row r="2985" spans="62:89" x14ac:dyDescent="0.25">
      <c r="BJ2985" s="1" t="s">
        <v>6091</v>
      </c>
      <c r="BK2985" s="1" t="s">
        <v>6092</v>
      </c>
      <c r="BL2985" s="1" t="str">
        <f>VLOOKUP(BK2985,INVENTARIOHABITTA[#All],8,FALSE)</f>
        <v>ESTANDAR A</v>
      </c>
      <c r="BO2985" s="1" t="s">
        <v>6621</v>
      </c>
      <c r="BP2985" s="1" t="s">
        <v>10437</v>
      </c>
      <c r="BQ2985" s="1" t="s">
        <v>7638</v>
      </c>
      <c r="BR2985" s="1" t="s">
        <v>7659</v>
      </c>
      <c r="BS2985" s="1" t="s">
        <v>33</v>
      </c>
      <c r="BT2985" t="s">
        <v>8356</v>
      </c>
      <c r="BU2985" s="1" t="s">
        <v>7</v>
      </c>
      <c r="BV2985" s="1" t="s">
        <v>60</v>
      </c>
      <c r="BW2985">
        <v>129.6</v>
      </c>
      <c r="BX2985" s="1" t="s">
        <v>10269</v>
      </c>
      <c r="BY2985">
        <v>4284.4477500000003</v>
      </c>
      <c r="BZ2985">
        <v>555264.42839999998</v>
      </c>
      <c r="CA2985">
        <v>0</v>
      </c>
      <c r="CB2985">
        <v>4284.4477500000003</v>
      </c>
      <c r="CC2985">
        <v>555264.42839999998</v>
      </c>
      <c r="CD2985">
        <v>0.16155767488742667</v>
      </c>
      <c r="CE2985">
        <v>89707.23</v>
      </c>
      <c r="CF2985">
        <v>0</v>
      </c>
      <c r="CG2985">
        <v>0</v>
      </c>
      <c r="CH2985">
        <v>89707.23</v>
      </c>
      <c r="CI2985">
        <v>465557.19839999999</v>
      </c>
      <c r="CJ2985">
        <v>555264.42839999998</v>
      </c>
      <c r="CK2985">
        <v>4284.4477500000003</v>
      </c>
    </row>
    <row r="2986" spans="62:89" x14ac:dyDescent="0.25">
      <c r="BJ2986" s="1" t="s">
        <v>6093</v>
      </c>
      <c r="BK2986" s="1" t="s">
        <v>6094</v>
      </c>
      <c r="BL2986" s="1" t="str">
        <f>VLOOKUP(BK2986,INVENTARIOHABITTA[#All],8,FALSE)</f>
        <v>PREMIUM A</v>
      </c>
      <c r="BP2986" s="1" t="s">
        <v>10438</v>
      </c>
      <c r="BQ2986" s="1" t="s">
        <v>7638</v>
      </c>
      <c r="BR2986" s="1" t="s">
        <v>7659</v>
      </c>
      <c r="BS2986" s="1" t="s">
        <v>33</v>
      </c>
      <c r="BT2986">
        <v>51</v>
      </c>
      <c r="BU2986" s="1" t="s">
        <v>7</v>
      </c>
      <c r="BV2986" s="1" t="s">
        <v>1961</v>
      </c>
      <c r="BW2986">
        <v>128</v>
      </c>
      <c r="BX2986" s="1" t="s">
        <v>10269</v>
      </c>
      <c r="BY2986">
        <v>5770.3</v>
      </c>
      <c r="BZ2986">
        <v>738598.40000000002</v>
      </c>
      <c r="CA2986">
        <v>0.26</v>
      </c>
      <c r="CB2986">
        <v>4270.0219999999999</v>
      </c>
      <c r="CC2986">
        <v>546562.81599999999</v>
      </c>
      <c r="CD2986">
        <v>0.1</v>
      </c>
      <c r="CE2986">
        <v>54656.281600000002</v>
      </c>
      <c r="CF2986">
        <v>0.1</v>
      </c>
      <c r="CG2986">
        <v>5465.6281600000002</v>
      </c>
      <c r="CH2986">
        <v>49190.653440000002</v>
      </c>
      <c r="CI2986">
        <v>491906.5344</v>
      </c>
      <c r="CJ2986">
        <v>541097.18784000003</v>
      </c>
      <c r="CK2986">
        <v>4227.3217800000002</v>
      </c>
    </row>
    <row r="2987" spans="62:89" x14ac:dyDescent="0.25">
      <c r="BJ2987" s="1" t="s">
        <v>6095</v>
      </c>
      <c r="BK2987" s="1" t="s">
        <v>6096</v>
      </c>
      <c r="BL2987" s="1" t="str">
        <f>VLOOKUP(BK2987,INVENTARIOHABITTA[#All],8,FALSE)</f>
        <v>PREMIUM A</v>
      </c>
      <c r="BO2987" s="1" t="s">
        <v>6623</v>
      </c>
      <c r="BP2987" s="1" t="s">
        <v>10439</v>
      </c>
      <c r="BQ2987" s="1" t="s">
        <v>7638</v>
      </c>
      <c r="BR2987" s="1" t="s">
        <v>7659</v>
      </c>
      <c r="BS2987" s="1" t="s">
        <v>33</v>
      </c>
      <c r="BT2987" t="s">
        <v>8467</v>
      </c>
      <c r="BU2987" s="1" t="s">
        <v>7</v>
      </c>
      <c r="BV2987" s="1" t="s">
        <v>60</v>
      </c>
      <c r="BW2987">
        <v>129.6</v>
      </c>
      <c r="BX2987" s="1" t="s">
        <v>10269</v>
      </c>
      <c r="BY2987">
        <v>4227.3217800000002</v>
      </c>
      <c r="BZ2987">
        <v>547860.902688</v>
      </c>
      <c r="CA2987">
        <v>0</v>
      </c>
      <c r="CB2987">
        <v>4227.3217800000002</v>
      </c>
      <c r="CC2987">
        <v>547860.902688</v>
      </c>
      <c r="CD2987">
        <v>0.13468006137685679</v>
      </c>
      <c r="CE2987">
        <v>73785.94</v>
      </c>
      <c r="CF2987">
        <v>0</v>
      </c>
      <c r="CG2987">
        <v>0</v>
      </c>
      <c r="CH2987">
        <v>73785.94</v>
      </c>
      <c r="CI2987">
        <v>474074.962688</v>
      </c>
      <c r="CJ2987">
        <v>547860.902688</v>
      </c>
      <c r="CK2987">
        <v>4227.3217800000002</v>
      </c>
    </row>
    <row r="2988" spans="62:89" x14ac:dyDescent="0.25">
      <c r="BJ2988" s="1" t="s">
        <v>6097</v>
      </c>
      <c r="BK2988" s="1" t="s">
        <v>6098</v>
      </c>
      <c r="BL2988" s="1" t="str">
        <f>VLOOKUP(BK2988,INVENTARIOHABITTA[#All],8,FALSE)</f>
        <v>PREMIUM A</v>
      </c>
      <c r="BP2988" s="1" t="s">
        <v>10440</v>
      </c>
      <c r="BQ2988" s="1" t="s">
        <v>7638</v>
      </c>
      <c r="BR2988" s="1" t="s">
        <v>7659</v>
      </c>
      <c r="BS2988" s="1" t="s">
        <v>33</v>
      </c>
      <c r="BT2988">
        <v>52</v>
      </c>
      <c r="BU2988" s="1" t="s">
        <v>7</v>
      </c>
      <c r="BV2988" s="1" t="s">
        <v>146</v>
      </c>
      <c r="BW2988">
        <v>147.66</v>
      </c>
      <c r="BX2988" s="1" t="s">
        <v>10269</v>
      </c>
      <c r="BY2988">
        <v>6200</v>
      </c>
      <c r="BZ2988">
        <v>915492</v>
      </c>
      <c r="CA2988">
        <v>0.23</v>
      </c>
      <c r="CB2988">
        <v>4774</v>
      </c>
      <c r="CC2988">
        <v>704928.84</v>
      </c>
      <c r="CD2988">
        <v>0.1</v>
      </c>
      <c r="CE2988">
        <v>70492.884000000005</v>
      </c>
      <c r="CF2988">
        <v>0.1</v>
      </c>
      <c r="CG2988">
        <v>7049.2884000000013</v>
      </c>
      <c r="CH2988">
        <v>63443.595600000001</v>
      </c>
      <c r="CI2988">
        <v>634435.946</v>
      </c>
      <c r="CJ2988">
        <v>697879.5416</v>
      </c>
      <c r="CK2988">
        <v>4726.2599322768519</v>
      </c>
    </row>
    <row r="2989" spans="62:89" x14ac:dyDescent="0.25">
      <c r="BJ2989" s="1" t="s">
        <v>6099</v>
      </c>
      <c r="BK2989" s="1" t="s">
        <v>6100</v>
      </c>
      <c r="BL2989" s="1" t="str">
        <f>VLOOKUP(BK2989,INVENTARIOHABITTA[#All],8,FALSE)</f>
        <v>PREMIUM A</v>
      </c>
      <c r="BO2989" s="1" t="s">
        <v>6625</v>
      </c>
      <c r="BP2989" s="1" t="s">
        <v>10441</v>
      </c>
      <c r="BQ2989" s="1" t="s">
        <v>7638</v>
      </c>
      <c r="BR2989" s="1" t="s">
        <v>7659</v>
      </c>
      <c r="BS2989" s="1" t="s">
        <v>33</v>
      </c>
      <c r="BT2989" t="s">
        <v>8167</v>
      </c>
      <c r="BU2989" s="1" t="s">
        <v>7</v>
      </c>
      <c r="BV2989" s="1" t="s">
        <v>171</v>
      </c>
      <c r="BW2989">
        <v>238.54</v>
      </c>
      <c r="BX2989" s="1" t="s">
        <v>10269</v>
      </c>
      <c r="BY2989">
        <v>4726.2599322768519</v>
      </c>
      <c r="BZ2989">
        <v>1127402.0442453201</v>
      </c>
      <c r="CA2989">
        <v>0</v>
      </c>
      <c r="CB2989">
        <v>4726.2599322768519</v>
      </c>
      <c r="CC2989">
        <v>1127402.0442453201</v>
      </c>
      <c r="CD2989">
        <v>9.0663876761392787E-2</v>
      </c>
      <c r="CE2989">
        <v>102214.64</v>
      </c>
      <c r="CF2989">
        <v>0</v>
      </c>
      <c r="CG2989">
        <v>0</v>
      </c>
      <c r="CH2989">
        <v>102214.64</v>
      </c>
      <c r="CI2989">
        <v>1025187.3942453201</v>
      </c>
      <c r="CJ2989">
        <v>1127402.0342453201</v>
      </c>
      <c r="CK2989">
        <v>4726.2598903551616</v>
      </c>
    </row>
    <row r="2990" spans="62:89" x14ac:dyDescent="0.25">
      <c r="BJ2990" s="1" t="s">
        <v>6101</v>
      </c>
      <c r="BK2990" s="1" t="s">
        <v>6102</v>
      </c>
      <c r="BL2990" s="1" t="str">
        <f>VLOOKUP(BK2990,INVENTARIOHABITTA[#All],8,FALSE)</f>
        <v>PREMIUM A</v>
      </c>
      <c r="BP2990" s="1" t="s">
        <v>10442</v>
      </c>
      <c r="BQ2990" s="1" t="s">
        <v>7638</v>
      </c>
      <c r="BR2990" s="1" t="s">
        <v>7659</v>
      </c>
      <c r="BS2990" s="1" t="s">
        <v>33</v>
      </c>
      <c r="BT2990">
        <v>53</v>
      </c>
      <c r="BU2990" s="1" t="s">
        <v>7</v>
      </c>
      <c r="BV2990" s="1" t="s">
        <v>146</v>
      </c>
      <c r="BW2990">
        <v>151.15</v>
      </c>
      <c r="BX2990" s="1" t="s">
        <v>10269</v>
      </c>
      <c r="BY2990">
        <v>6200</v>
      </c>
      <c r="BZ2990">
        <v>937130</v>
      </c>
      <c r="CA2990">
        <v>0.25</v>
      </c>
      <c r="CB2990">
        <v>4650</v>
      </c>
      <c r="CC2990">
        <v>702847.5</v>
      </c>
      <c r="CD2990">
        <v>0.1</v>
      </c>
      <c r="CE2990">
        <v>70284.75</v>
      </c>
      <c r="CF2990">
        <v>0.1</v>
      </c>
      <c r="CG2990">
        <v>7028.4750000000004</v>
      </c>
      <c r="CH2990">
        <v>63256.275000000001</v>
      </c>
      <c r="CI2990">
        <v>632562.75</v>
      </c>
      <c r="CJ2990">
        <v>695819.02500000002</v>
      </c>
      <c r="CK2990">
        <v>4603.5</v>
      </c>
    </row>
    <row r="2991" spans="62:89" x14ac:dyDescent="0.25">
      <c r="BJ2991" s="1" t="s">
        <v>6103</v>
      </c>
      <c r="BK2991" s="1" t="s">
        <v>6104</v>
      </c>
      <c r="BL2991" s="1" t="str">
        <f>VLOOKUP(BK2991,INVENTARIOHABITTA[#All],8,FALSE)</f>
        <v>ESTANDAR A</v>
      </c>
      <c r="BO2991" s="1" t="s">
        <v>6627</v>
      </c>
      <c r="BP2991" s="1" t="s">
        <v>10443</v>
      </c>
      <c r="BQ2991" s="1" t="s">
        <v>7638</v>
      </c>
      <c r="BR2991" s="1" t="s">
        <v>7659</v>
      </c>
      <c r="BS2991" s="1" t="s">
        <v>33</v>
      </c>
      <c r="BT2991" t="s">
        <v>7860</v>
      </c>
      <c r="BU2991" s="1" t="s">
        <v>7</v>
      </c>
      <c r="BV2991" s="1" t="s">
        <v>171</v>
      </c>
      <c r="BW2991">
        <v>212</v>
      </c>
      <c r="BX2991" s="1" t="s">
        <v>10269</v>
      </c>
      <c r="BY2991">
        <v>6200</v>
      </c>
      <c r="BZ2991">
        <v>1314400</v>
      </c>
      <c r="CA2991">
        <v>0.25</v>
      </c>
      <c r="CB2991">
        <v>4650</v>
      </c>
      <c r="CC2991">
        <v>985800</v>
      </c>
      <c r="CD2991">
        <v>0.13834510042604992</v>
      </c>
      <c r="CE2991">
        <v>136380.6</v>
      </c>
      <c r="CF2991">
        <v>0.1</v>
      </c>
      <c r="CG2991">
        <v>9858</v>
      </c>
      <c r="CH2991">
        <v>126522.6</v>
      </c>
      <c r="CI2991">
        <v>849419.4</v>
      </c>
      <c r="CJ2991">
        <v>975942</v>
      </c>
      <c r="CK2991">
        <v>4603.5</v>
      </c>
    </row>
    <row r="2992" spans="62:89" x14ac:dyDescent="0.25">
      <c r="BJ2992" s="1" t="s">
        <v>6105</v>
      </c>
      <c r="BK2992" s="1" t="s">
        <v>6106</v>
      </c>
      <c r="BL2992" s="1" t="str">
        <f>VLOOKUP(BK2992,INVENTARIOHABITTA[#All],8,FALSE)</f>
        <v>PREMIUM A</v>
      </c>
      <c r="BP2992" s="1" t="s">
        <v>10444</v>
      </c>
      <c r="BQ2992" s="1" t="s">
        <v>7638</v>
      </c>
      <c r="BR2992" s="1" t="s">
        <v>7659</v>
      </c>
      <c r="BS2992" s="1" t="s">
        <v>33</v>
      </c>
      <c r="BT2992">
        <v>54</v>
      </c>
      <c r="BU2992" s="1" t="s">
        <v>7</v>
      </c>
      <c r="BV2992" s="1" t="s">
        <v>1961</v>
      </c>
      <c r="BW2992">
        <v>129.36000000000001</v>
      </c>
      <c r="BX2992" s="1" t="s">
        <v>10269</v>
      </c>
      <c r="BY2992">
        <v>5770.3</v>
      </c>
      <c r="BZ2992">
        <v>746446.00800000015</v>
      </c>
      <c r="CA2992">
        <v>0.25</v>
      </c>
      <c r="CB2992">
        <v>4327.7250000000004</v>
      </c>
      <c r="CC2992">
        <v>559834.50600000005</v>
      </c>
      <c r="CD2992">
        <v>0.1</v>
      </c>
      <c r="CE2992">
        <v>55983.450600000011</v>
      </c>
      <c r="CF2992">
        <v>0</v>
      </c>
      <c r="CG2992">
        <v>0</v>
      </c>
      <c r="CH2992">
        <v>55983.450600000011</v>
      </c>
      <c r="CI2992">
        <v>503851.05540000007</v>
      </c>
      <c r="CJ2992">
        <v>559834.50600000005</v>
      </c>
      <c r="CK2992">
        <v>4327.7250000000004</v>
      </c>
    </row>
    <row r="2993" spans="62:89" x14ac:dyDescent="0.25">
      <c r="BJ2993" s="1" t="s">
        <v>6107</v>
      </c>
      <c r="BK2993" s="1" t="s">
        <v>6108</v>
      </c>
      <c r="BL2993" s="1" t="str">
        <f>VLOOKUP(BK2993,INVENTARIOHABITTA[#All],8,FALSE)</f>
        <v>ESTANDAR A</v>
      </c>
      <c r="BO2993" s="1" t="s">
        <v>6629</v>
      </c>
      <c r="BP2993" s="1" t="s">
        <v>10445</v>
      </c>
      <c r="BQ2993" s="1" t="s">
        <v>7638</v>
      </c>
      <c r="BR2993" s="1" t="s">
        <v>7659</v>
      </c>
      <c r="BS2993" s="1" t="s">
        <v>33</v>
      </c>
      <c r="BT2993" t="s">
        <v>7858</v>
      </c>
      <c r="BU2993" s="1" t="s">
        <v>7</v>
      </c>
      <c r="BV2993" s="1" t="s">
        <v>1961</v>
      </c>
      <c r="BW2993">
        <v>147.88</v>
      </c>
      <c r="BX2993" s="1" t="s">
        <v>10269</v>
      </c>
      <c r="BY2993">
        <v>4327.7250000000004</v>
      </c>
      <c r="BZ2993">
        <v>639983.973</v>
      </c>
      <c r="CA2993">
        <v>0</v>
      </c>
      <c r="CB2993">
        <v>4327.7250000000004</v>
      </c>
      <c r="CC2993">
        <v>639983.973</v>
      </c>
      <c r="CD2993">
        <v>0.1268407076187828</v>
      </c>
      <c r="CE2993">
        <v>81176.01999999999</v>
      </c>
      <c r="CF2993">
        <v>0</v>
      </c>
      <c r="CG2993">
        <v>0</v>
      </c>
      <c r="CH2993">
        <v>81176.01999999999</v>
      </c>
      <c r="CI2993">
        <v>558807.95299999998</v>
      </c>
      <c r="CJ2993">
        <v>639983.973</v>
      </c>
      <c r="CK2993">
        <v>4327.7250000000004</v>
      </c>
    </row>
    <row r="2994" spans="62:89" x14ac:dyDescent="0.25">
      <c r="BJ2994" s="1" t="s">
        <v>6109</v>
      </c>
      <c r="BK2994" s="1" t="s">
        <v>6110</v>
      </c>
      <c r="BL2994" s="1" t="str">
        <f>VLOOKUP(BK2994,INVENTARIOHABITTA[#All],8,FALSE)</f>
        <v>ESTANDAR A</v>
      </c>
      <c r="BO2994" s="1" t="s">
        <v>6631</v>
      </c>
      <c r="BP2994" s="1" t="s">
        <v>10446</v>
      </c>
      <c r="BQ2994" s="1" t="s">
        <v>7638</v>
      </c>
      <c r="BR2994" s="1" t="s">
        <v>7659</v>
      </c>
      <c r="BS2994" s="1" t="s">
        <v>33</v>
      </c>
      <c r="BT2994">
        <v>55</v>
      </c>
      <c r="BU2994" s="1" t="s">
        <v>7</v>
      </c>
      <c r="BV2994" s="1" t="s">
        <v>1961</v>
      </c>
      <c r="BW2994">
        <v>129.36000000000001</v>
      </c>
      <c r="BX2994" s="1" t="s">
        <v>10269</v>
      </c>
      <c r="BY2994">
        <v>5770.3</v>
      </c>
      <c r="BZ2994">
        <v>746446.00800000015</v>
      </c>
      <c r="CA2994">
        <v>0.25</v>
      </c>
      <c r="CB2994">
        <v>4327.7250000000004</v>
      </c>
      <c r="CC2994">
        <v>559834.50600000005</v>
      </c>
      <c r="CD2994">
        <v>0.1</v>
      </c>
      <c r="CE2994">
        <v>55983.450600000011</v>
      </c>
      <c r="CF2994">
        <v>0.1</v>
      </c>
      <c r="CG2994">
        <v>5598.3450600000015</v>
      </c>
      <c r="CH2994">
        <v>50385.105540000011</v>
      </c>
      <c r="CI2994">
        <v>503851.05540000007</v>
      </c>
      <c r="CJ2994">
        <v>554236.16094000009</v>
      </c>
      <c r="CK2994">
        <v>4284.4477500000003</v>
      </c>
    </row>
    <row r="2995" spans="62:89" x14ac:dyDescent="0.25">
      <c r="BJ2995" s="1" t="s">
        <v>6111</v>
      </c>
      <c r="BK2995" s="1" t="s">
        <v>6112</v>
      </c>
      <c r="BL2995" s="1" t="str">
        <f>VLOOKUP(BK2995,INVENTARIOHABITTA[#All],8,FALSE)</f>
        <v>ESTANDAR A</v>
      </c>
      <c r="BP2995" s="1" t="s">
        <v>10447</v>
      </c>
      <c r="BQ2995" s="1" t="s">
        <v>7638</v>
      </c>
      <c r="BR2995" s="1" t="s">
        <v>7659</v>
      </c>
      <c r="BS2995" s="1" t="s">
        <v>33</v>
      </c>
      <c r="BT2995">
        <v>56</v>
      </c>
      <c r="BU2995" s="1" t="s">
        <v>7</v>
      </c>
      <c r="BV2995" s="1" t="s">
        <v>1961</v>
      </c>
      <c r="BW2995">
        <v>129.36000000000001</v>
      </c>
      <c r="BX2995" s="1" t="s">
        <v>10269</v>
      </c>
      <c r="BY2995">
        <v>5770.3</v>
      </c>
      <c r="BZ2995">
        <v>746446.00800000015</v>
      </c>
      <c r="CA2995">
        <v>0.25</v>
      </c>
      <c r="CB2995">
        <v>4327.7250000000004</v>
      </c>
      <c r="CC2995">
        <v>559834.50600000005</v>
      </c>
      <c r="CD2995">
        <v>0.1</v>
      </c>
      <c r="CE2995">
        <v>55983.450600000011</v>
      </c>
      <c r="CF2995">
        <v>0.1</v>
      </c>
      <c r="CG2995">
        <v>5598.3450600000015</v>
      </c>
      <c r="CH2995">
        <v>50385.105540000011</v>
      </c>
      <c r="CI2995">
        <v>503851.05540000007</v>
      </c>
      <c r="CJ2995">
        <v>554236.16094000009</v>
      </c>
      <c r="CK2995">
        <v>4284.4477500000003</v>
      </c>
    </row>
    <row r="2996" spans="62:89" x14ac:dyDescent="0.25">
      <c r="BJ2996" s="1" t="s">
        <v>6113</v>
      </c>
      <c r="BK2996" s="1" t="s">
        <v>6114</v>
      </c>
      <c r="BL2996" s="1" t="str">
        <f>VLOOKUP(BK2996,INVENTARIOHABITTA[#All],8,FALSE)</f>
        <v>ESTANDAR A</v>
      </c>
      <c r="BO2996" s="1" t="s">
        <v>6633</v>
      </c>
      <c r="BP2996" s="1" t="s">
        <v>10448</v>
      </c>
      <c r="BQ2996" s="1" t="s">
        <v>7638</v>
      </c>
      <c r="BR2996" s="1" t="s">
        <v>7659</v>
      </c>
      <c r="BS2996" s="1" t="s">
        <v>33</v>
      </c>
      <c r="BT2996" t="s">
        <v>9394</v>
      </c>
      <c r="BU2996" s="1" t="s">
        <v>7</v>
      </c>
      <c r="BV2996" s="1" t="s">
        <v>60</v>
      </c>
      <c r="BW2996">
        <v>140</v>
      </c>
      <c r="BX2996" s="1" t="s">
        <v>10269</v>
      </c>
      <c r="BY2996">
        <v>4284.4477500000003</v>
      </c>
      <c r="BZ2996">
        <v>599822.68500000006</v>
      </c>
      <c r="CA2996">
        <v>0</v>
      </c>
      <c r="CB2996">
        <v>4284.4477500000003</v>
      </c>
      <c r="CC2996">
        <v>599822.68500000006</v>
      </c>
      <c r="CD2996">
        <v>0.13534851553672064</v>
      </c>
      <c r="CE2996">
        <v>81185.11</v>
      </c>
      <c r="CF2996">
        <v>0</v>
      </c>
      <c r="CG2996">
        <v>0</v>
      </c>
      <c r="CH2996">
        <v>81185.11</v>
      </c>
      <c r="CI2996">
        <v>518637.57500000007</v>
      </c>
      <c r="CJ2996">
        <v>599822.68500000006</v>
      </c>
      <c r="CK2996">
        <v>4284.4477500000003</v>
      </c>
    </row>
    <row r="2997" spans="62:89" x14ac:dyDescent="0.25">
      <c r="BJ2997" s="1" t="s">
        <v>6115</v>
      </c>
      <c r="BK2997" s="1" t="s">
        <v>6116</v>
      </c>
      <c r="BL2997" s="1" t="str">
        <f>VLOOKUP(BK2997,INVENTARIOHABITTA[#All],8,FALSE)</f>
        <v>PREMIUM A</v>
      </c>
      <c r="BP2997" s="1" t="s">
        <v>10449</v>
      </c>
      <c r="BQ2997" s="1" t="s">
        <v>7638</v>
      </c>
      <c r="BR2997" s="1" t="s">
        <v>7659</v>
      </c>
      <c r="BS2997" s="1" t="s">
        <v>33</v>
      </c>
      <c r="BT2997">
        <v>57</v>
      </c>
      <c r="BU2997" s="1" t="s">
        <v>7</v>
      </c>
      <c r="BV2997" s="1" t="s">
        <v>146</v>
      </c>
      <c r="BW2997">
        <v>145.53</v>
      </c>
      <c r="BX2997" s="1" t="s">
        <v>10269</v>
      </c>
      <c r="BY2997">
        <v>6200</v>
      </c>
      <c r="BZ2997">
        <v>902286</v>
      </c>
      <c r="CA2997">
        <v>0.3</v>
      </c>
      <c r="CB2997">
        <v>4340</v>
      </c>
      <c r="CC2997">
        <v>631600.19999999995</v>
      </c>
      <c r="CD2997">
        <v>0.1</v>
      </c>
      <c r="CE2997">
        <v>63160.02</v>
      </c>
      <c r="CF2997">
        <v>0</v>
      </c>
      <c r="CG2997">
        <v>0</v>
      </c>
      <c r="CH2997">
        <v>63160.02</v>
      </c>
      <c r="CI2997">
        <v>568440.17999999993</v>
      </c>
      <c r="CJ2997">
        <v>631600.19999999995</v>
      </c>
      <c r="CK2997">
        <v>4340</v>
      </c>
    </row>
    <row r="2998" spans="62:89" x14ac:dyDescent="0.25">
      <c r="BJ2998" s="1" t="s">
        <v>6117</v>
      </c>
      <c r="BK2998" s="1" t="s">
        <v>6118</v>
      </c>
      <c r="BL2998" s="1" t="str">
        <f>VLOOKUP(BK2998,INVENTARIOHABITTA[#All],8,FALSE)</f>
        <v>ESTANDAR A</v>
      </c>
      <c r="BO2998" s="1" t="s">
        <v>6635</v>
      </c>
      <c r="BP2998" s="1" t="s">
        <v>10450</v>
      </c>
      <c r="BQ2998" s="1" t="s">
        <v>7638</v>
      </c>
      <c r="BR2998" s="1" t="s">
        <v>7659</v>
      </c>
      <c r="BS2998" s="1" t="s">
        <v>33</v>
      </c>
      <c r="BT2998" t="s">
        <v>7793</v>
      </c>
      <c r="BU2998" s="1" t="s">
        <v>7</v>
      </c>
      <c r="BV2998" s="1" t="s">
        <v>146</v>
      </c>
      <c r="BW2998">
        <v>165.6</v>
      </c>
      <c r="BX2998" s="1" t="s">
        <v>10269</v>
      </c>
      <c r="BY2998">
        <v>4340</v>
      </c>
      <c r="BZ2998">
        <v>718704</v>
      </c>
      <c r="CA2998">
        <v>0</v>
      </c>
      <c r="CB2998">
        <v>4340</v>
      </c>
      <c r="CC2998">
        <v>718704</v>
      </c>
      <c r="CD2998">
        <v>0.10545651617355684</v>
      </c>
      <c r="CE2998">
        <v>75792.01999999999</v>
      </c>
      <c r="CF2998">
        <v>0</v>
      </c>
      <c r="CG2998">
        <v>0</v>
      </c>
      <c r="CH2998">
        <v>75792.01999999999</v>
      </c>
      <c r="CI2998">
        <v>642911.98</v>
      </c>
      <c r="CJ2998">
        <v>718704</v>
      </c>
      <c r="CK2998">
        <v>4340</v>
      </c>
    </row>
    <row r="2999" spans="62:89" x14ac:dyDescent="0.25">
      <c r="BJ2999" s="1" t="s">
        <v>6119</v>
      </c>
      <c r="BK2999" s="1" t="s">
        <v>6120</v>
      </c>
      <c r="BL2999" s="1" t="str">
        <f>VLOOKUP(BK2999,INVENTARIOHABITTA[#All],8,FALSE)</f>
        <v>ESTANDAR A</v>
      </c>
      <c r="BP2999" s="1" t="s">
        <v>10451</v>
      </c>
      <c r="BQ2999" s="1" t="s">
        <v>7638</v>
      </c>
      <c r="BR2999" s="1" t="s">
        <v>7659</v>
      </c>
      <c r="BS2999" s="1" t="s">
        <v>33</v>
      </c>
      <c r="BT2999">
        <v>58</v>
      </c>
      <c r="BU2999" s="1" t="s">
        <v>7</v>
      </c>
      <c r="BV2999" s="1" t="s">
        <v>146</v>
      </c>
      <c r="BW2999">
        <v>143.71</v>
      </c>
      <c r="BX2999" s="1" t="s">
        <v>10269</v>
      </c>
      <c r="BY2999">
        <v>6200</v>
      </c>
      <c r="BZ2999">
        <v>891002</v>
      </c>
      <c r="CA2999">
        <v>0.23</v>
      </c>
      <c r="CB2999">
        <v>4774</v>
      </c>
      <c r="CC2999">
        <v>686071.54</v>
      </c>
      <c r="CD2999">
        <v>0.1</v>
      </c>
      <c r="CE2999">
        <v>68607.15400000001</v>
      </c>
      <c r="CF2999">
        <v>0.1</v>
      </c>
      <c r="CG2999">
        <v>6860.715400000001</v>
      </c>
      <c r="CH2999">
        <v>61746.438600000009</v>
      </c>
      <c r="CI2999">
        <v>617464.37600000005</v>
      </c>
      <c r="CJ2999">
        <v>679210.81460000004</v>
      </c>
      <c r="CK2999">
        <v>4726.2599304154201</v>
      </c>
    </row>
    <row r="3000" spans="62:89" x14ac:dyDescent="0.25">
      <c r="BJ3000" s="1" t="s">
        <v>6121</v>
      </c>
      <c r="BK3000" s="1" t="s">
        <v>6122</v>
      </c>
      <c r="BL3000" s="1" t="str">
        <f>VLOOKUP(BK3000,INVENTARIOHABITTA[#All],8,FALSE)</f>
        <v>ESTANDAR A</v>
      </c>
      <c r="BO3000" s="1" t="s">
        <v>6637</v>
      </c>
      <c r="BP3000" s="1" t="s">
        <v>10452</v>
      </c>
      <c r="BQ3000" s="1" t="s">
        <v>7638</v>
      </c>
      <c r="BR3000" s="1" t="s">
        <v>7659</v>
      </c>
      <c r="BS3000" s="1" t="s">
        <v>33</v>
      </c>
      <c r="BT3000" t="s">
        <v>9783</v>
      </c>
      <c r="BU3000" s="1" t="s">
        <v>7</v>
      </c>
      <c r="BV3000" s="1" t="s">
        <v>146</v>
      </c>
      <c r="BW3000">
        <v>172.94</v>
      </c>
      <c r="BX3000" s="1" t="s">
        <v>10269</v>
      </c>
      <c r="BY3000">
        <v>4726.2599304154201</v>
      </c>
      <c r="BZ3000">
        <v>817359.39236604271</v>
      </c>
      <c r="CA3000">
        <v>0</v>
      </c>
      <c r="CB3000">
        <v>4726.2599304154201</v>
      </c>
      <c r="CC3000">
        <v>817359.39236604271</v>
      </c>
      <c r="CD3000">
        <v>0.12170949637225081</v>
      </c>
      <c r="CE3000">
        <v>99480.400000000009</v>
      </c>
      <c r="CF3000">
        <v>0</v>
      </c>
      <c r="CG3000">
        <v>0</v>
      </c>
      <c r="CH3000">
        <v>99480.400000000009</v>
      </c>
      <c r="CI3000">
        <v>717878.98236604268</v>
      </c>
      <c r="CJ3000">
        <v>817359.3823660427</v>
      </c>
      <c r="CK3000">
        <v>4726.259872591897</v>
      </c>
    </row>
    <row r="3001" spans="62:89" x14ac:dyDescent="0.25">
      <c r="BJ3001" s="1" t="s">
        <v>6123</v>
      </c>
      <c r="BK3001" s="1" t="s">
        <v>6124</v>
      </c>
      <c r="BL3001" s="1" t="str">
        <f>VLOOKUP(BK3001,INVENTARIOHABITTA[#All],8,FALSE)</f>
        <v>ESTANDAR A</v>
      </c>
      <c r="BP3001" s="1" t="s">
        <v>10453</v>
      </c>
      <c r="BQ3001" s="1" t="s">
        <v>7638</v>
      </c>
      <c r="BR3001" s="1" t="s">
        <v>7659</v>
      </c>
      <c r="BS3001" s="1" t="s">
        <v>33</v>
      </c>
      <c r="BT3001">
        <v>59</v>
      </c>
      <c r="BU3001" s="1" t="s">
        <v>7</v>
      </c>
      <c r="BV3001" s="1" t="s">
        <v>1961</v>
      </c>
      <c r="BW3001">
        <v>137.4</v>
      </c>
      <c r="BX3001" s="1" t="s">
        <v>10269</v>
      </c>
      <c r="BY3001">
        <v>5770.3</v>
      </c>
      <c r="BZ3001">
        <v>792839.22000000009</v>
      </c>
      <c r="CA3001">
        <v>0.23</v>
      </c>
      <c r="CB3001">
        <v>4443.1310000000003</v>
      </c>
      <c r="CC3001">
        <v>610486.19940000004</v>
      </c>
      <c r="CD3001">
        <v>0.1</v>
      </c>
      <c r="CE3001">
        <v>61048.619940000004</v>
      </c>
      <c r="CF3001">
        <v>0.1</v>
      </c>
      <c r="CG3001">
        <v>6104.8619940000008</v>
      </c>
      <c r="CH3001">
        <v>54943.757946000005</v>
      </c>
      <c r="CI3001">
        <v>549437.57946000004</v>
      </c>
      <c r="CJ3001">
        <v>604381.33740600001</v>
      </c>
      <c r="CK3001">
        <v>4398.6996899999995</v>
      </c>
    </row>
    <row r="3002" spans="62:89" x14ac:dyDescent="0.25">
      <c r="BJ3002" s="1" t="s">
        <v>6125</v>
      </c>
      <c r="BK3002" s="1" t="s">
        <v>6126</v>
      </c>
      <c r="BL3002" s="1" t="str">
        <f>VLOOKUP(BK3002,INVENTARIOHABITTA[#All],8,FALSE)</f>
        <v>ESTANDAR A</v>
      </c>
      <c r="BO3002" s="1" t="s">
        <v>6639</v>
      </c>
      <c r="BP3002" s="1" t="s">
        <v>10454</v>
      </c>
      <c r="BQ3002" s="1" t="s">
        <v>7638</v>
      </c>
      <c r="BR3002" s="1" t="s">
        <v>7659</v>
      </c>
      <c r="BS3002" s="1" t="s">
        <v>33</v>
      </c>
      <c r="BT3002" t="s">
        <v>10455</v>
      </c>
      <c r="BU3002" s="1" t="s">
        <v>7</v>
      </c>
      <c r="BV3002" s="1" t="s">
        <v>60</v>
      </c>
      <c r="BW3002">
        <v>137.6</v>
      </c>
      <c r="BY3002"/>
      <c r="BZ3002">
        <v>0</v>
      </c>
      <c r="CA3002">
        <v>0</v>
      </c>
      <c r="CB3002">
        <v>4398.6996899999995</v>
      </c>
      <c r="CC3002">
        <v>605261.07734399987</v>
      </c>
      <c r="CD3002">
        <v>0.13616542197237486</v>
      </c>
      <c r="CE3002">
        <v>82415.629999999961</v>
      </c>
      <c r="CF3002">
        <v>0</v>
      </c>
      <c r="CG3002">
        <v>0</v>
      </c>
      <c r="CH3002">
        <v>82415.629999999961</v>
      </c>
      <c r="CI3002">
        <v>522845.44734399993</v>
      </c>
      <c r="CJ3002">
        <v>605261.07734399987</v>
      </c>
      <c r="CK3002">
        <v>4398.6996899999995</v>
      </c>
    </row>
    <row r="3003" spans="62:89" x14ac:dyDescent="0.25">
      <c r="BJ3003" s="1" t="s">
        <v>6127</v>
      </c>
      <c r="BK3003" s="1" t="s">
        <v>6128</v>
      </c>
      <c r="BL3003" s="1" t="str">
        <f>VLOOKUP(BK3003,INVENTARIOHABITTA[#All],8,FALSE)</f>
        <v>ESTANDAR A</v>
      </c>
      <c r="BO3003" s="1" t="s">
        <v>6641</v>
      </c>
      <c r="BP3003" s="1" t="s">
        <v>10456</v>
      </c>
      <c r="BQ3003" s="1" t="s">
        <v>7638</v>
      </c>
      <c r="BR3003" s="1" t="s">
        <v>7659</v>
      </c>
      <c r="BS3003" s="1" t="s">
        <v>33</v>
      </c>
      <c r="BT3003">
        <v>60</v>
      </c>
      <c r="BU3003" s="1" t="s">
        <v>7</v>
      </c>
      <c r="BV3003" s="1" t="s">
        <v>1961</v>
      </c>
      <c r="BW3003">
        <v>137.4</v>
      </c>
      <c r="BX3003" s="1" t="s">
        <v>10269</v>
      </c>
      <c r="BY3003">
        <v>5770.3</v>
      </c>
      <c r="BZ3003">
        <v>792839.22000000009</v>
      </c>
      <c r="CA3003">
        <v>0.25</v>
      </c>
      <c r="CB3003">
        <v>4327.7250000000004</v>
      </c>
      <c r="CC3003">
        <v>594629.41500000004</v>
      </c>
      <c r="CD3003">
        <v>0.1</v>
      </c>
      <c r="CE3003">
        <v>59462.941500000008</v>
      </c>
      <c r="CF3003">
        <v>0.1</v>
      </c>
      <c r="CG3003">
        <v>5946.2941500000015</v>
      </c>
      <c r="CH3003">
        <v>53516.647350000007</v>
      </c>
      <c r="CI3003">
        <v>535166.47350000008</v>
      </c>
      <c r="CJ3003">
        <v>588683.12085000006</v>
      </c>
      <c r="CK3003">
        <v>4284.4477500000003</v>
      </c>
    </row>
    <row r="3004" spans="62:89" x14ac:dyDescent="0.25">
      <c r="BJ3004" s="1" t="s">
        <v>6129</v>
      </c>
      <c r="BK3004" s="1" t="s">
        <v>6130</v>
      </c>
      <c r="BL3004" s="1" t="str">
        <f>VLOOKUP(BK3004,INVENTARIOHABITTA[#All],8,FALSE)</f>
        <v>ESTANDAR A</v>
      </c>
      <c r="BO3004" s="1" t="s">
        <v>6643</v>
      </c>
      <c r="BP3004" s="1" t="s">
        <v>10457</v>
      </c>
      <c r="BQ3004" s="1" t="s">
        <v>7638</v>
      </c>
      <c r="BR3004" s="1" t="s">
        <v>7659</v>
      </c>
      <c r="BS3004" s="1" t="s">
        <v>33</v>
      </c>
      <c r="BT3004">
        <v>61</v>
      </c>
      <c r="BU3004" s="1" t="s">
        <v>7</v>
      </c>
      <c r="BV3004" s="1" t="s">
        <v>1961</v>
      </c>
      <c r="BW3004">
        <v>137.4</v>
      </c>
      <c r="BX3004" s="1" t="s">
        <v>10269</v>
      </c>
      <c r="BY3004">
        <v>5770.3</v>
      </c>
      <c r="BZ3004">
        <v>792839.22000000009</v>
      </c>
      <c r="CA3004">
        <v>0.25</v>
      </c>
      <c r="CB3004">
        <v>4327.7250000000004</v>
      </c>
      <c r="CC3004">
        <v>594629.41500000004</v>
      </c>
      <c r="CD3004">
        <v>0.1</v>
      </c>
      <c r="CE3004">
        <v>59462.941500000008</v>
      </c>
      <c r="CF3004">
        <v>0.1</v>
      </c>
      <c r="CG3004">
        <v>5946.2941500000015</v>
      </c>
      <c r="CH3004">
        <v>53516.647350000007</v>
      </c>
      <c r="CI3004">
        <v>535166.47350000008</v>
      </c>
      <c r="CJ3004">
        <v>588683.12085000006</v>
      </c>
      <c r="CK3004">
        <v>4284.4477500000003</v>
      </c>
    </row>
    <row r="3005" spans="62:89" x14ac:dyDescent="0.25">
      <c r="BJ3005" s="1" t="s">
        <v>6131</v>
      </c>
      <c r="BK3005" s="1" t="s">
        <v>6132</v>
      </c>
      <c r="BL3005" s="1" t="str">
        <f>VLOOKUP(BK3005,INVENTARIOHABITTA[#All],8,FALSE)</f>
        <v>ESTANDAR A</v>
      </c>
      <c r="BP3005" s="1" t="s">
        <v>10458</v>
      </c>
      <c r="BQ3005" s="1" t="s">
        <v>7638</v>
      </c>
      <c r="BR3005" s="1" t="s">
        <v>7659</v>
      </c>
      <c r="BS3005" s="1" t="s">
        <v>33</v>
      </c>
      <c r="BT3005">
        <v>62</v>
      </c>
      <c r="BU3005" s="1" t="s">
        <v>7</v>
      </c>
      <c r="BV3005" s="1" t="s">
        <v>1961</v>
      </c>
      <c r="BW3005">
        <v>137.4</v>
      </c>
      <c r="BX3005" s="1" t="s">
        <v>10269</v>
      </c>
      <c r="BY3005">
        <v>5770.3</v>
      </c>
      <c r="BZ3005">
        <v>792839.22000000009</v>
      </c>
      <c r="CA3005">
        <v>0.32</v>
      </c>
      <c r="CB3005">
        <v>3923.8040000000001</v>
      </c>
      <c r="CC3005">
        <v>539130.66960000002</v>
      </c>
      <c r="CD3005">
        <v>0.1</v>
      </c>
      <c r="CE3005">
        <v>53913.066960000004</v>
      </c>
      <c r="CF3005">
        <v>0.1</v>
      </c>
      <c r="CG3005">
        <v>5391.3066960000006</v>
      </c>
      <c r="CH3005">
        <v>48521.760264000004</v>
      </c>
      <c r="CI3005">
        <v>485217.60264</v>
      </c>
      <c r="CJ3005">
        <v>533739.36290399998</v>
      </c>
      <c r="CK3005">
        <v>3884.5659599999999</v>
      </c>
    </row>
    <row r="3006" spans="62:89" x14ac:dyDescent="0.25">
      <c r="BJ3006" s="1" t="s">
        <v>6133</v>
      </c>
      <c r="BK3006" s="1" t="s">
        <v>6134</v>
      </c>
      <c r="BL3006" s="1" t="str">
        <f>VLOOKUP(BK3006,INVENTARIOHABITTA[#All],8,FALSE)</f>
        <v>ESTANDAR A</v>
      </c>
      <c r="BO3006" s="1" t="s">
        <v>6645</v>
      </c>
      <c r="BP3006" s="1" t="s">
        <v>10459</v>
      </c>
      <c r="BQ3006" s="1" t="s">
        <v>7638</v>
      </c>
      <c r="BR3006" s="1" t="s">
        <v>7659</v>
      </c>
      <c r="BS3006" s="1" t="s">
        <v>33</v>
      </c>
      <c r="BT3006" t="s">
        <v>10296</v>
      </c>
      <c r="BU3006" s="1" t="s">
        <v>7</v>
      </c>
      <c r="BV3006" s="1" t="s">
        <v>60</v>
      </c>
      <c r="BW3006">
        <v>166.31</v>
      </c>
      <c r="BX3006" s="1" t="s">
        <v>10269</v>
      </c>
      <c r="BY3006">
        <v>3884.5659599999999</v>
      </c>
      <c r="BZ3006">
        <v>646042.16480759997</v>
      </c>
      <c r="CA3006">
        <v>0</v>
      </c>
      <c r="CB3006">
        <v>3884.5659599999999</v>
      </c>
      <c r="CC3006">
        <v>646042.16480759997</v>
      </c>
      <c r="CD3006">
        <v>0.10431410466849332</v>
      </c>
      <c r="CE3006">
        <v>67391.31</v>
      </c>
      <c r="CF3006">
        <v>0</v>
      </c>
      <c r="CG3006">
        <v>0</v>
      </c>
      <c r="CH3006">
        <v>67391.31</v>
      </c>
      <c r="CI3006">
        <v>578650.85480759991</v>
      </c>
      <c r="CJ3006">
        <v>646042.16480759997</v>
      </c>
      <c r="CK3006">
        <v>3884.5659599999999</v>
      </c>
    </row>
    <row r="3007" spans="62:89" x14ac:dyDescent="0.25">
      <c r="BJ3007" s="1" t="s">
        <v>6135</v>
      </c>
      <c r="BK3007" s="1" t="s">
        <v>6136</v>
      </c>
      <c r="BL3007" s="1" t="str">
        <f>VLOOKUP(BK3007,INVENTARIOHABITTA[#All],8,FALSE)</f>
        <v>PREMIUM A</v>
      </c>
      <c r="BP3007" s="1" t="s">
        <v>10458</v>
      </c>
      <c r="BQ3007" s="1" t="s">
        <v>7638</v>
      </c>
      <c r="BR3007" s="1" t="s">
        <v>7659</v>
      </c>
      <c r="BS3007" s="1" t="s">
        <v>33</v>
      </c>
      <c r="BT3007">
        <v>62</v>
      </c>
      <c r="BU3007" s="1" t="s">
        <v>7</v>
      </c>
      <c r="BV3007" s="1" t="s">
        <v>1961</v>
      </c>
      <c r="BW3007">
        <v>137.4</v>
      </c>
      <c r="BX3007" s="1" t="s">
        <v>10269</v>
      </c>
      <c r="BY3007">
        <v>5770.3</v>
      </c>
      <c r="BZ3007">
        <v>792839.22000000009</v>
      </c>
      <c r="CA3007">
        <v>0.3</v>
      </c>
      <c r="CB3007">
        <v>4039.21</v>
      </c>
      <c r="CC3007">
        <v>554987.45400000003</v>
      </c>
      <c r="CD3007">
        <v>0.1</v>
      </c>
      <c r="CE3007">
        <v>55498.745400000007</v>
      </c>
      <c r="CF3007">
        <v>0.1</v>
      </c>
      <c r="CG3007">
        <v>5549.8745400000007</v>
      </c>
      <c r="CH3007">
        <v>49948.87086000001</v>
      </c>
      <c r="CI3007">
        <v>499488.70860000001</v>
      </c>
      <c r="CJ3007">
        <v>549437.57946000004</v>
      </c>
      <c r="CK3007">
        <v>3998.8179</v>
      </c>
    </row>
    <row r="3008" spans="62:89" x14ac:dyDescent="0.25">
      <c r="BJ3008" s="1" t="s">
        <v>6137</v>
      </c>
      <c r="BK3008" s="1" t="s">
        <v>6138</v>
      </c>
      <c r="BL3008" s="1" t="str">
        <f>VLOOKUP(BK3008,INVENTARIOHABITTA[#All],8,FALSE)</f>
        <v>PREMIUM A</v>
      </c>
      <c r="BP3008" s="1" t="s">
        <v>10460</v>
      </c>
      <c r="BQ3008" s="1" t="s">
        <v>7638</v>
      </c>
      <c r="BR3008" s="1" t="s">
        <v>7659</v>
      </c>
      <c r="BS3008" s="1" t="s">
        <v>33</v>
      </c>
      <c r="BT3008">
        <v>63</v>
      </c>
      <c r="BU3008" s="1" t="s">
        <v>7</v>
      </c>
      <c r="BV3008" s="1" t="s">
        <v>1961</v>
      </c>
      <c r="BW3008">
        <v>137.4</v>
      </c>
      <c r="BX3008" s="1" t="s">
        <v>10269</v>
      </c>
      <c r="BY3008">
        <v>5770.3</v>
      </c>
      <c r="BZ3008">
        <v>792839.22000000009</v>
      </c>
      <c r="CA3008">
        <v>0.25</v>
      </c>
      <c r="CB3008">
        <v>4327.7250000000004</v>
      </c>
      <c r="CC3008">
        <v>594629.41500000004</v>
      </c>
      <c r="CD3008">
        <v>0.1</v>
      </c>
      <c r="CE3008">
        <v>59462.941500000008</v>
      </c>
      <c r="CF3008">
        <v>0.1</v>
      </c>
      <c r="CG3008">
        <v>5946.2941500000015</v>
      </c>
      <c r="CH3008">
        <v>53516.647350000007</v>
      </c>
      <c r="CI3008">
        <v>535166.47350000008</v>
      </c>
      <c r="CJ3008">
        <v>588683.12085000006</v>
      </c>
      <c r="CK3008">
        <v>4284.4477500000003</v>
      </c>
    </row>
    <row r="3009" spans="62:89" x14ac:dyDescent="0.25">
      <c r="BJ3009" s="1" t="s">
        <v>6139</v>
      </c>
      <c r="BK3009" s="1" t="s">
        <v>6140</v>
      </c>
      <c r="BL3009" s="1" t="str">
        <f>VLOOKUP(BK3009,INVENTARIOHABITTA[#All],8,FALSE)</f>
        <v>ESTANDAR A</v>
      </c>
      <c r="BO3009" s="1" t="s">
        <v>6647</v>
      </c>
      <c r="BP3009" s="1" t="s">
        <v>10461</v>
      </c>
      <c r="BQ3009" s="1" t="s">
        <v>7638</v>
      </c>
      <c r="BR3009" s="1" t="s">
        <v>7659</v>
      </c>
      <c r="BS3009" s="1" t="s">
        <v>33</v>
      </c>
      <c r="BT3009" t="s">
        <v>8515</v>
      </c>
      <c r="BU3009" s="1" t="s">
        <v>7</v>
      </c>
      <c r="BV3009" s="1" t="s">
        <v>60</v>
      </c>
      <c r="BW3009">
        <v>137.4</v>
      </c>
      <c r="BX3009" s="1" t="s">
        <v>10269</v>
      </c>
      <c r="BY3009">
        <v>5770.3</v>
      </c>
      <c r="BZ3009">
        <v>792839.22000000009</v>
      </c>
      <c r="CA3009">
        <v>0.25</v>
      </c>
      <c r="CB3009">
        <v>4327.7250000000004</v>
      </c>
      <c r="CC3009">
        <v>594629.41500000004</v>
      </c>
      <c r="CD3009">
        <v>0.1</v>
      </c>
      <c r="CE3009">
        <v>59462.941500000008</v>
      </c>
      <c r="CF3009">
        <v>0.1</v>
      </c>
      <c r="CG3009">
        <v>5946.2941500000015</v>
      </c>
      <c r="CH3009">
        <v>53516.647350000007</v>
      </c>
      <c r="CI3009">
        <v>535166.47350000008</v>
      </c>
      <c r="CJ3009">
        <v>588683.12085000006</v>
      </c>
      <c r="CK3009">
        <v>4284.4477500000003</v>
      </c>
    </row>
    <row r="3010" spans="62:89" x14ac:dyDescent="0.25">
      <c r="BJ3010" s="1" t="s">
        <v>6141</v>
      </c>
      <c r="BK3010" s="1" t="s">
        <v>6142</v>
      </c>
      <c r="BL3010" s="1" t="str">
        <f>VLOOKUP(BK3010,INVENTARIOHABITTA[#All],8,FALSE)</f>
        <v>ESTANDAR A</v>
      </c>
      <c r="BP3010" s="1" t="s">
        <v>10462</v>
      </c>
      <c r="BQ3010" s="1" t="s">
        <v>7638</v>
      </c>
      <c r="BR3010" s="1" t="s">
        <v>7659</v>
      </c>
      <c r="BS3010" s="1" t="s">
        <v>33</v>
      </c>
      <c r="BT3010">
        <v>64</v>
      </c>
      <c r="BU3010" s="1" t="s">
        <v>7</v>
      </c>
      <c r="BV3010" s="1" t="s">
        <v>146</v>
      </c>
      <c r="BW3010">
        <v>165.51</v>
      </c>
      <c r="BX3010" s="1" t="s">
        <v>10269</v>
      </c>
      <c r="BY3010">
        <v>6200</v>
      </c>
      <c r="BZ3010">
        <v>1026162</v>
      </c>
      <c r="CA3010">
        <v>0.25</v>
      </c>
      <c r="CB3010">
        <v>4650</v>
      </c>
      <c r="CC3010">
        <v>769621.5</v>
      </c>
      <c r="CD3010">
        <v>0.1</v>
      </c>
      <c r="CE3010">
        <v>76962.150000000009</v>
      </c>
      <c r="CF3010">
        <v>0.1</v>
      </c>
      <c r="CG3010">
        <v>7696.2150000000011</v>
      </c>
      <c r="CH3010">
        <v>69265.935000000012</v>
      </c>
      <c r="CI3010">
        <v>692659.35</v>
      </c>
      <c r="CJ3010">
        <v>761925.28500000003</v>
      </c>
      <c r="CK3010">
        <v>4603.5</v>
      </c>
    </row>
    <row r="3011" spans="62:89" x14ac:dyDescent="0.25">
      <c r="BJ3011" s="1" t="s">
        <v>6143</v>
      </c>
      <c r="BK3011" s="1" t="s">
        <v>6144</v>
      </c>
      <c r="BL3011" s="1" t="str">
        <f>VLOOKUP(BK3011,INVENTARIOHABITTA[#All],8,FALSE)</f>
        <v>ESTANDAR A</v>
      </c>
      <c r="BO3011" s="1" t="s">
        <v>6649</v>
      </c>
      <c r="BP3011" s="1" t="s">
        <v>10463</v>
      </c>
      <c r="BQ3011" s="1" t="s">
        <v>7638</v>
      </c>
      <c r="BR3011" s="1" t="s">
        <v>7659</v>
      </c>
      <c r="BS3011" s="1" t="s">
        <v>33</v>
      </c>
      <c r="BT3011" t="s">
        <v>7691</v>
      </c>
      <c r="BU3011" s="1" t="s">
        <v>7</v>
      </c>
      <c r="BV3011" s="1" t="s">
        <v>146</v>
      </c>
      <c r="BW3011">
        <v>144</v>
      </c>
      <c r="BX3011" s="1" t="s">
        <v>10269</v>
      </c>
      <c r="BY3011">
        <v>4603.5</v>
      </c>
      <c r="BZ3011">
        <v>662904</v>
      </c>
      <c r="CA3011">
        <v>0</v>
      </c>
      <c r="CB3011">
        <v>4603.5</v>
      </c>
      <c r="CC3011">
        <v>662904</v>
      </c>
      <c r="CD3011">
        <v>0.3136569095977696</v>
      </c>
      <c r="CE3011">
        <v>207924.41999999987</v>
      </c>
      <c r="CF3011">
        <v>0</v>
      </c>
      <c r="CG3011">
        <v>0</v>
      </c>
      <c r="CH3011">
        <v>207924.41999999987</v>
      </c>
      <c r="CI3011">
        <v>454979.58000000013</v>
      </c>
      <c r="CJ3011">
        <v>662904</v>
      </c>
      <c r="CK3011">
        <v>4603.5</v>
      </c>
    </row>
    <row r="3012" spans="62:89" x14ac:dyDescent="0.25">
      <c r="BJ3012" s="1" t="s">
        <v>6145</v>
      </c>
      <c r="BK3012" s="1" t="s">
        <v>6146</v>
      </c>
      <c r="BL3012" s="1" t="str">
        <f>VLOOKUP(BK3012,INVENTARIOHABITTA[#All],8,FALSE)</f>
        <v>ESTANDAR A</v>
      </c>
      <c r="BP3012" s="1" t="s">
        <v>10464</v>
      </c>
      <c r="BQ3012" s="1" t="s">
        <v>7638</v>
      </c>
      <c r="BR3012" s="1" t="s">
        <v>7659</v>
      </c>
      <c r="BS3012" s="1" t="s">
        <v>33</v>
      </c>
      <c r="BT3012">
        <v>65</v>
      </c>
      <c r="BU3012" s="1" t="s">
        <v>7</v>
      </c>
      <c r="BV3012" s="1" t="s">
        <v>146</v>
      </c>
      <c r="BW3012">
        <v>168.5</v>
      </c>
      <c r="BX3012" s="1" t="s">
        <v>10269</v>
      </c>
      <c r="BY3012">
        <v>6200</v>
      </c>
      <c r="BZ3012">
        <v>1044700</v>
      </c>
      <c r="CA3012">
        <v>0.23</v>
      </c>
      <c r="CB3012">
        <v>4774</v>
      </c>
      <c r="CC3012">
        <v>804419</v>
      </c>
      <c r="CD3012">
        <v>0.1</v>
      </c>
      <c r="CE3012">
        <v>80441.900000000009</v>
      </c>
      <c r="CF3012">
        <v>0.1</v>
      </c>
      <c r="CG3012">
        <v>8044.1900000000014</v>
      </c>
      <c r="CH3012">
        <v>72397.710000000006</v>
      </c>
      <c r="CI3012">
        <v>723977.1</v>
      </c>
      <c r="CJ3012">
        <v>796374.80999999994</v>
      </c>
      <c r="CK3012">
        <v>4726.2599999999993</v>
      </c>
    </row>
    <row r="3013" spans="62:89" x14ac:dyDescent="0.25">
      <c r="BJ3013" s="1" t="s">
        <v>6147</v>
      </c>
      <c r="BK3013" s="1" t="s">
        <v>6148</v>
      </c>
      <c r="BL3013" s="1" t="str">
        <f>VLOOKUP(BK3013,INVENTARIOHABITTA[#All],8,FALSE)</f>
        <v>ESTANDAR A</v>
      </c>
      <c r="BP3013" s="1" t="s">
        <v>10465</v>
      </c>
      <c r="BQ3013" s="1" t="s">
        <v>7638</v>
      </c>
      <c r="BR3013" s="1" t="s">
        <v>7659</v>
      </c>
      <c r="BS3013" s="1" t="s">
        <v>33</v>
      </c>
      <c r="BT3013">
        <v>66</v>
      </c>
      <c r="BU3013" s="1" t="s">
        <v>7</v>
      </c>
      <c r="BV3013" s="1" t="s">
        <v>146</v>
      </c>
      <c r="BW3013">
        <v>166.31</v>
      </c>
      <c r="BX3013" s="1" t="s">
        <v>10269</v>
      </c>
      <c r="BY3013">
        <v>6200</v>
      </c>
      <c r="BZ3013">
        <v>1031122</v>
      </c>
      <c r="CA3013">
        <v>0.23</v>
      </c>
      <c r="CB3013">
        <v>4774</v>
      </c>
      <c r="CC3013">
        <v>793963.94000000006</v>
      </c>
      <c r="CD3013">
        <v>0.1</v>
      </c>
      <c r="CE3013">
        <v>79396.394000000015</v>
      </c>
      <c r="CF3013">
        <v>0.1</v>
      </c>
      <c r="CG3013">
        <v>7939.6394000000018</v>
      </c>
      <c r="CH3013">
        <v>71456.754600000015</v>
      </c>
      <c r="CI3013">
        <v>714567.54600000009</v>
      </c>
      <c r="CJ3013">
        <v>786024.30060000008</v>
      </c>
      <c r="CK3013">
        <v>4726.26</v>
      </c>
    </row>
    <row r="3014" spans="62:89" x14ac:dyDescent="0.25">
      <c r="BJ3014" s="1" t="s">
        <v>6149</v>
      </c>
      <c r="BK3014" s="1" t="s">
        <v>6150</v>
      </c>
      <c r="BL3014" s="1" t="str">
        <f>VLOOKUP(BK3014,INVENTARIOHABITTA[#All],8,FALSE)</f>
        <v>ESTANDAR A</v>
      </c>
      <c r="BO3014" s="1" t="s">
        <v>6651</v>
      </c>
      <c r="BP3014" s="1" t="s">
        <v>10466</v>
      </c>
      <c r="BQ3014" s="1" t="s">
        <v>7638</v>
      </c>
      <c r="BR3014" s="1" t="s">
        <v>7760</v>
      </c>
      <c r="BS3014" s="1" t="s">
        <v>26</v>
      </c>
      <c r="BT3014" t="s">
        <v>7701</v>
      </c>
      <c r="BU3014" s="1" t="s">
        <v>7</v>
      </c>
      <c r="BV3014" s="1" t="s">
        <v>1558</v>
      </c>
      <c r="BW3014">
        <v>421.2</v>
      </c>
      <c r="BX3014" s="1" t="s">
        <v>10269</v>
      </c>
      <c r="BY3014">
        <v>4726.26</v>
      </c>
      <c r="BZ3014">
        <v>1990700.7120000001</v>
      </c>
      <c r="CA3014">
        <v>0</v>
      </c>
      <c r="CB3014">
        <v>4726.26</v>
      </c>
      <c r="CC3014">
        <v>1990700.7120000001</v>
      </c>
      <c r="CD3014">
        <v>0.15661097528155202</v>
      </c>
      <c r="CE3014">
        <v>311765.58</v>
      </c>
      <c r="CF3014">
        <v>0</v>
      </c>
      <c r="CG3014">
        <v>0</v>
      </c>
      <c r="CH3014">
        <v>311765.58</v>
      </c>
      <c r="CI3014">
        <v>1678935.132</v>
      </c>
      <c r="CJ3014">
        <v>1990700.7120000001</v>
      </c>
      <c r="CK3014">
        <v>4726.26</v>
      </c>
    </row>
    <row r="3015" spans="62:89" x14ac:dyDescent="0.25">
      <c r="BJ3015" s="1" t="s">
        <v>6151</v>
      </c>
      <c r="BK3015" s="1" t="s">
        <v>6152</v>
      </c>
      <c r="BL3015" s="1" t="str">
        <f>VLOOKUP(BK3015,INVENTARIOHABITTA[#All],8,FALSE)</f>
        <v>ESTANDAR A</v>
      </c>
      <c r="BO3015" s="1" t="s">
        <v>6653</v>
      </c>
      <c r="BP3015" s="1" t="s">
        <v>10467</v>
      </c>
      <c r="BQ3015" s="1" t="s">
        <v>7638</v>
      </c>
      <c r="BR3015" s="1" t="s">
        <v>7659</v>
      </c>
      <c r="BS3015" s="1" t="s">
        <v>33</v>
      </c>
      <c r="BT3015">
        <v>67</v>
      </c>
      <c r="BU3015" s="1" t="s">
        <v>7</v>
      </c>
      <c r="BV3015" s="1" t="s">
        <v>146</v>
      </c>
      <c r="BW3015">
        <v>166.31</v>
      </c>
      <c r="BX3015" s="1" t="s">
        <v>10269</v>
      </c>
      <c r="BY3015">
        <v>6200</v>
      </c>
      <c r="BZ3015">
        <v>1031122</v>
      </c>
      <c r="CA3015">
        <v>0.25</v>
      </c>
      <c r="CB3015">
        <v>4650</v>
      </c>
      <c r="CC3015">
        <v>773341.5</v>
      </c>
      <c r="CD3015">
        <v>0.1</v>
      </c>
      <c r="CE3015">
        <v>77334.150000000009</v>
      </c>
      <c r="CF3015">
        <v>0.1</v>
      </c>
      <c r="CG3015">
        <v>7733.4150000000009</v>
      </c>
      <c r="CH3015">
        <v>69600.735000000015</v>
      </c>
      <c r="CI3015">
        <v>696007.35</v>
      </c>
      <c r="CJ3015">
        <v>765608.08499999996</v>
      </c>
      <c r="CK3015">
        <v>4603.5</v>
      </c>
    </row>
    <row r="3016" spans="62:89" x14ac:dyDescent="0.25">
      <c r="BJ3016" s="1" t="s">
        <v>6153</v>
      </c>
      <c r="BK3016" s="1" t="s">
        <v>6154</v>
      </c>
      <c r="BL3016" s="1" t="str">
        <f>VLOOKUP(BK3016,INVENTARIOHABITTA[#All],8,FALSE)</f>
        <v>ESTANDAR A</v>
      </c>
      <c r="BO3016" s="1" t="s">
        <v>6655</v>
      </c>
      <c r="BP3016" s="1" t="s">
        <v>10468</v>
      </c>
      <c r="BQ3016" s="1" t="s">
        <v>7638</v>
      </c>
      <c r="BR3016" s="1" t="s">
        <v>7659</v>
      </c>
      <c r="BS3016" s="1" t="s">
        <v>33</v>
      </c>
      <c r="BT3016">
        <v>68</v>
      </c>
      <c r="BU3016" s="1" t="s">
        <v>7</v>
      </c>
      <c r="BV3016" s="1" t="s">
        <v>146</v>
      </c>
      <c r="BW3016">
        <v>166.31</v>
      </c>
      <c r="BX3016" s="1" t="s">
        <v>10269</v>
      </c>
      <c r="BY3016">
        <v>6200</v>
      </c>
      <c r="BZ3016">
        <v>1031122</v>
      </c>
      <c r="CA3016">
        <v>0.25</v>
      </c>
      <c r="CB3016">
        <v>4650</v>
      </c>
      <c r="CC3016">
        <v>773341.5</v>
      </c>
      <c r="CD3016">
        <v>0.1</v>
      </c>
      <c r="CE3016">
        <v>77334.150000000009</v>
      </c>
      <c r="CF3016">
        <v>0.1</v>
      </c>
      <c r="CG3016">
        <v>7733.4150000000009</v>
      </c>
      <c r="CH3016">
        <v>69600.735000000015</v>
      </c>
      <c r="CI3016">
        <v>696007.35</v>
      </c>
      <c r="CJ3016">
        <v>765608.08499999996</v>
      </c>
      <c r="CK3016">
        <v>4603.5</v>
      </c>
    </row>
    <row r="3017" spans="62:89" x14ac:dyDescent="0.25">
      <c r="BJ3017" s="1" t="s">
        <v>6155</v>
      </c>
      <c r="BK3017" s="1" t="s">
        <v>6156</v>
      </c>
      <c r="BL3017" s="1" t="str">
        <f>VLOOKUP(BK3017,INVENTARIOHABITTA[#All],8,FALSE)</f>
        <v>ESTANDAR A</v>
      </c>
      <c r="BP3017" s="1" t="s">
        <v>10469</v>
      </c>
      <c r="BQ3017" s="1" t="s">
        <v>7638</v>
      </c>
      <c r="BR3017" s="1" t="s">
        <v>7659</v>
      </c>
      <c r="BS3017" s="1" t="s">
        <v>33</v>
      </c>
      <c r="BT3017">
        <v>69</v>
      </c>
      <c r="BU3017" s="1" t="s">
        <v>7</v>
      </c>
      <c r="BV3017" s="1" t="s">
        <v>146</v>
      </c>
      <c r="BW3017">
        <v>166.31</v>
      </c>
      <c r="BX3017" s="1" t="s">
        <v>10269</v>
      </c>
      <c r="BY3017">
        <v>6200</v>
      </c>
      <c r="BZ3017">
        <v>1031122</v>
      </c>
      <c r="CA3017">
        <v>0.23</v>
      </c>
      <c r="CB3017">
        <v>4774</v>
      </c>
      <c r="CC3017">
        <v>793963.94000000006</v>
      </c>
      <c r="CD3017">
        <v>0.10629751018667169</v>
      </c>
      <c r="CE3017">
        <v>84396.39</v>
      </c>
      <c r="CF3017">
        <v>9.9977767690857103E-2</v>
      </c>
      <c r="CG3017">
        <v>7939.6394000000018</v>
      </c>
      <c r="CH3017">
        <v>76456.750599999999</v>
      </c>
      <c r="CI3017">
        <v>709567.55</v>
      </c>
      <c r="CJ3017">
        <v>786024.30060000008</v>
      </c>
      <c r="CK3017">
        <v>4726.26</v>
      </c>
    </row>
    <row r="3018" spans="62:89" x14ac:dyDescent="0.25">
      <c r="BJ3018" s="1" t="s">
        <v>6157</v>
      </c>
      <c r="BK3018" s="1" t="s">
        <v>6158</v>
      </c>
      <c r="BL3018" s="1" t="str">
        <f>VLOOKUP(BK3018,INVENTARIOHABITTA[#All],8,FALSE)</f>
        <v>ESTANDAR A</v>
      </c>
      <c r="BO3018" s="1" t="s">
        <v>6657</v>
      </c>
      <c r="BP3018" s="1" t="s">
        <v>10470</v>
      </c>
      <c r="BQ3018" s="1" t="s">
        <v>7638</v>
      </c>
      <c r="BR3018" s="1" t="s">
        <v>7659</v>
      </c>
      <c r="BS3018" s="1" t="s">
        <v>33</v>
      </c>
      <c r="BT3018" t="s">
        <v>7826</v>
      </c>
      <c r="BU3018" s="1" t="s">
        <v>7</v>
      </c>
      <c r="BV3018" s="1" t="s">
        <v>60</v>
      </c>
      <c r="BW3018">
        <v>166.25</v>
      </c>
      <c r="BX3018" s="1" t="s">
        <v>46</v>
      </c>
      <c r="BY3018">
        <v>6060</v>
      </c>
      <c r="BZ3018">
        <v>1007475</v>
      </c>
      <c r="CA3018">
        <v>0.23</v>
      </c>
      <c r="CB3018">
        <v>4726.26</v>
      </c>
      <c r="CC3018">
        <v>785740.72500000009</v>
      </c>
      <c r="CD3018">
        <v>0.13744110056151149</v>
      </c>
      <c r="CE3018">
        <v>107993.06999999995</v>
      </c>
      <c r="CF3018">
        <v>0</v>
      </c>
      <c r="CG3018">
        <v>0</v>
      </c>
      <c r="CH3018">
        <v>107993.06999999995</v>
      </c>
      <c r="CI3018">
        <v>677747.65500000014</v>
      </c>
      <c r="CJ3018">
        <v>785740.72500000009</v>
      </c>
      <c r="CK3018">
        <v>4726.26</v>
      </c>
    </row>
    <row r="3019" spans="62:89" x14ac:dyDescent="0.25">
      <c r="BJ3019" s="1" t="s">
        <v>6159</v>
      </c>
      <c r="BK3019" s="1" t="s">
        <v>6160</v>
      </c>
      <c r="BL3019" s="1" t="str">
        <f>VLOOKUP(BK3019,INVENTARIOHABITTA[#All],8,FALSE)</f>
        <v>ESTANDAR A</v>
      </c>
      <c r="BP3019" s="1" t="s">
        <v>10470</v>
      </c>
      <c r="BQ3019" s="1" t="s">
        <v>7638</v>
      </c>
      <c r="BR3019" s="1" t="s">
        <v>7659</v>
      </c>
      <c r="BS3019" s="1" t="s">
        <v>33</v>
      </c>
      <c r="BT3019" t="s">
        <v>7826</v>
      </c>
      <c r="BU3019" s="1" t="s">
        <v>7</v>
      </c>
      <c r="BV3019" s="1" t="s">
        <v>60</v>
      </c>
      <c r="BW3019">
        <v>166.25</v>
      </c>
      <c r="BX3019" s="1" t="s">
        <v>10269</v>
      </c>
      <c r="BY3019">
        <v>6200</v>
      </c>
      <c r="BZ3019">
        <v>1030750</v>
      </c>
      <c r="CA3019">
        <v>0.23</v>
      </c>
      <c r="CB3019">
        <v>4726.26</v>
      </c>
      <c r="CC3019">
        <v>785740.72500000009</v>
      </c>
      <c r="CD3019">
        <v>0.13744110056151149</v>
      </c>
      <c r="CE3019">
        <v>107993.06999999995</v>
      </c>
      <c r="CF3019">
        <v>0</v>
      </c>
      <c r="CG3019">
        <v>0</v>
      </c>
      <c r="CH3019">
        <v>107993.06999999995</v>
      </c>
      <c r="CI3019">
        <v>677747.65500000014</v>
      </c>
      <c r="CJ3019">
        <v>785740.72500000009</v>
      </c>
      <c r="CK3019">
        <v>4726.26</v>
      </c>
    </row>
    <row r="3020" spans="62:89" x14ac:dyDescent="0.25">
      <c r="BJ3020" s="1" t="s">
        <v>6161</v>
      </c>
      <c r="BK3020" s="1" t="s">
        <v>6162</v>
      </c>
      <c r="BL3020" s="1" t="str">
        <f>VLOOKUP(BK3020,INVENTARIOHABITTA[#All],8,FALSE)</f>
        <v>ESTANDAR A</v>
      </c>
      <c r="BP3020" s="1" t="s">
        <v>10471</v>
      </c>
      <c r="BQ3020" s="1" t="s">
        <v>7638</v>
      </c>
      <c r="BR3020" s="1" t="s">
        <v>7659</v>
      </c>
      <c r="BS3020" s="1" t="s">
        <v>33</v>
      </c>
      <c r="BT3020">
        <v>70</v>
      </c>
      <c r="BU3020" s="1" t="s">
        <v>7</v>
      </c>
      <c r="BV3020" s="1" t="s">
        <v>146</v>
      </c>
      <c r="BW3020">
        <v>160.72999999999999</v>
      </c>
      <c r="BX3020" s="1" t="s">
        <v>10269</v>
      </c>
      <c r="BY3020">
        <v>6200</v>
      </c>
      <c r="BZ3020">
        <v>996525.99999999988</v>
      </c>
      <c r="CA3020">
        <v>0.25</v>
      </c>
      <c r="CB3020">
        <v>4650</v>
      </c>
      <c r="CC3020">
        <v>747394.5</v>
      </c>
      <c r="CD3020">
        <v>0.1</v>
      </c>
      <c r="CE3020">
        <v>74739.45</v>
      </c>
      <c r="CF3020">
        <v>0.1</v>
      </c>
      <c r="CG3020">
        <v>7473.9449999999997</v>
      </c>
      <c r="CH3020">
        <v>67265.505000000005</v>
      </c>
      <c r="CI3020">
        <v>672655.05</v>
      </c>
      <c r="CJ3020">
        <v>739920.55500000005</v>
      </c>
      <c r="CK3020">
        <v>4603.5000000000009</v>
      </c>
    </row>
    <row r="3021" spans="62:89" x14ac:dyDescent="0.25">
      <c r="BJ3021" s="1" t="s">
        <v>6163</v>
      </c>
      <c r="BK3021" s="1" t="s">
        <v>6164</v>
      </c>
      <c r="BL3021" s="1" t="str">
        <f>VLOOKUP(BK3021,INVENTARIOHABITTA[#All],8,FALSE)</f>
        <v>ESTANDAR A</v>
      </c>
      <c r="BO3021" s="1" t="s">
        <v>6659</v>
      </c>
      <c r="BP3021" s="1" t="s">
        <v>10472</v>
      </c>
      <c r="BQ3021" s="1" t="s">
        <v>7638</v>
      </c>
      <c r="BR3021" s="1" t="s">
        <v>7659</v>
      </c>
      <c r="BS3021" s="1" t="s">
        <v>33</v>
      </c>
      <c r="BT3021" t="s">
        <v>7834</v>
      </c>
      <c r="BU3021" s="1" t="s">
        <v>7</v>
      </c>
      <c r="BV3021" s="1" t="s">
        <v>146</v>
      </c>
      <c r="BW3021">
        <v>161</v>
      </c>
      <c r="BX3021" s="1" t="s">
        <v>10269</v>
      </c>
      <c r="BY3021">
        <v>4603.5000000000009</v>
      </c>
      <c r="BZ3021">
        <v>741163.50000000012</v>
      </c>
      <c r="CA3021">
        <v>0</v>
      </c>
      <c r="CB3021">
        <v>4603.5000000000009</v>
      </c>
      <c r="CC3021">
        <v>741163.50000000012</v>
      </c>
      <c r="CD3021">
        <v>0.25321841941757789</v>
      </c>
      <c r="CE3021">
        <v>187676.25</v>
      </c>
      <c r="CF3021">
        <v>0</v>
      </c>
      <c r="CG3021">
        <v>0</v>
      </c>
      <c r="CH3021">
        <v>187676.25</v>
      </c>
      <c r="CI3021">
        <v>553487.25000000012</v>
      </c>
      <c r="CJ3021">
        <v>741163.50000000012</v>
      </c>
      <c r="CK3021">
        <v>4603.5000000000009</v>
      </c>
    </row>
    <row r="3022" spans="62:89" x14ac:dyDescent="0.25">
      <c r="BJ3022" s="1" t="s">
        <v>6165</v>
      </c>
      <c r="BK3022" s="1" t="s">
        <v>6166</v>
      </c>
      <c r="BL3022" s="1" t="str">
        <f>VLOOKUP(BK3022,INVENTARIOHABITTA[#All],8,FALSE)</f>
        <v>ESTANDAR A</v>
      </c>
      <c r="BP3022" s="1" t="s">
        <v>10473</v>
      </c>
      <c r="BQ3022" s="1" t="s">
        <v>7638</v>
      </c>
      <c r="BR3022" s="1" t="s">
        <v>7659</v>
      </c>
      <c r="BS3022" s="1" t="s">
        <v>33</v>
      </c>
      <c r="BT3022">
        <v>71</v>
      </c>
      <c r="BU3022" s="1" t="s">
        <v>7</v>
      </c>
      <c r="BV3022" s="1" t="s">
        <v>146</v>
      </c>
      <c r="BW3022">
        <v>157.15</v>
      </c>
      <c r="BX3022" s="1" t="s">
        <v>10269</v>
      </c>
      <c r="BY3022">
        <v>6200</v>
      </c>
      <c r="BZ3022">
        <v>974330</v>
      </c>
      <c r="CA3022">
        <v>0.26</v>
      </c>
      <c r="CB3022">
        <v>4588</v>
      </c>
      <c r="CC3022">
        <v>721004.20000000007</v>
      </c>
      <c r="CD3022">
        <v>0.1</v>
      </c>
      <c r="CE3022">
        <v>72100.420000000013</v>
      </c>
      <c r="CF3022">
        <v>0.1</v>
      </c>
      <c r="CG3022">
        <v>7210.0420000000013</v>
      </c>
      <c r="CH3022">
        <v>64890.378000000012</v>
      </c>
      <c r="CI3022">
        <v>648903.78</v>
      </c>
      <c r="CJ3022">
        <v>713794.15800000005</v>
      </c>
      <c r="CK3022">
        <v>4542.12</v>
      </c>
    </row>
    <row r="3023" spans="62:89" x14ac:dyDescent="0.25">
      <c r="BJ3023" s="1" t="s">
        <v>6167</v>
      </c>
      <c r="BK3023" s="1" t="s">
        <v>6168</v>
      </c>
      <c r="BL3023" s="1" t="str">
        <f>VLOOKUP(BK3023,INVENTARIOHABITTA[#All],8,FALSE)</f>
        <v>ESTANDAR A</v>
      </c>
      <c r="BO3023" s="1" t="s">
        <v>6661</v>
      </c>
      <c r="BP3023" s="1" t="s">
        <v>10474</v>
      </c>
      <c r="BQ3023" s="1" t="s">
        <v>7638</v>
      </c>
      <c r="BR3023" s="1" t="s">
        <v>7659</v>
      </c>
      <c r="BS3023" s="1" t="s">
        <v>33</v>
      </c>
      <c r="BT3023" t="s">
        <v>8231</v>
      </c>
      <c r="BU3023" s="1" t="s">
        <v>7</v>
      </c>
      <c r="BV3023" s="1" t="s">
        <v>146</v>
      </c>
      <c r="BW3023">
        <v>154.88</v>
      </c>
      <c r="BX3023" s="1" t="s">
        <v>10269</v>
      </c>
      <c r="BY3023">
        <v>4542.12</v>
      </c>
      <c r="BZ3023">
        <v>703483.54559999995</v>
      </c>
      <c r="CA3023">
        <v>0</v>
      </c>
      <c r="CB3023">
        <v>4542.12</v>
      </c>
      <c r="CC3023">
        <v>703483.54559999995</v>
      </c>
      <c r="CD3023">
        <v>0.12811318838045049</v>
      </c>
      <c r="CE3023">
        <v>90125.520000000033</v>
      </c>
      <c r="CF3023">
        <v>0</v>
      </c>
      <c r="CG3023">
        <v>0</v>
      </c>
      <c r="CH3023">
        <v>90125.520000000033</v>
      </c>
      <c r="CI3023">
        <v>613358.02559999994</v>
      </c>
      <c r="CJ3023">
        <v>703483.54559999995</v>
      </c>
      <c r="CK3023">
        <v>4542.12</v>
      </c>
    </row>
    <row r="3024" spans="62:89" x14ac:dyDescent="0.25">
      <c r="BJ3024" s="1" t="s">
        <v>6169</v>
      </c>
      <c r="BK3024" s="1" t="s">
        <v>6170</v>
      </c>
      <c r="BL3024" s="1" t="str">
        <f>VLOOKUP(BK3024,INVENTARIOHABITTA[#All],8,FALSE)</f>
        <v>ESTANDAR A</v>
      </c>
      <c r="BO3024" s="1" t="s">
        <v>6663</v>
      </c>
      <c r="BP3024" s="1" t="s">
        <v>10475</v>
      </c>
      <c r="BQ3024" s="1" t="s">
        <v>7638</v>
      </c>
      <c r="BR3024" s="1" t="s">
        <v>7659</v>
      </c>
      <c r="BS3024" s="1" t="s">
        <v>33</v>
      </c>
      <c r="BT3024">
        <v>72</v>
      </c>
      <c r="BU3024" s="1" t="s">
        <v>7</v>
      </c>
      <c r="BV3024" s="1" t="s">
        <v>146</v>
      </c>
      <c r="BW3024">
        <v>160.65</v>
      </c>
      <c r="BX3024" s="1" t="s">
        <v>10269</v>
      </c>
      <c r="BY3024">
        <v>6200</v>
      </c>
      <c r="BZ3024">
        <v>996030</v>
      </c>
      <c r="CA3024">
        <v>0.25</v>
      </c>
      <c r="CB3024">
        <v>4650</v>
      </c>
      <c r="CC3024">
        <v>747022.5</v>
      </c>
      <c r="CD3024">
        <v>0.1</v>
      </c>
      <c r="CE3024">
        <v>74702.25</v>
      </c>
      <c r="CF3024">
        <v>0.1</v>
      </c>
      <c r="CG3024">
        <v>7470.2250000000004</v>
      </c>
      <c r="CH3024">
        <v>67232.024999999994</v>
      </c>
      <c r="CI3024">
        <v>672320.25</v>
      </c>
      <c r="CJ3024">
        <v>739552.27500000002</v>
      </c>
      <c r="CK3024">
        <v>4603.5</v>
      </c>
    </row>
    <row r="3025" spans="62:89" x14ac:dyDescent="0.25">
      <c r="BJ3025" s="1" t="s">
        <v>6171</v>
      </c>
      <c r="BK3025" s="1" t="s">
        <v>6172</v>
      </c>
      <c r="BL3025" s="1" t="str">
        <f>VLOOKUP(BK3025,INVENTARIOHABITTA[#All],8,FALSE)</f>
        <v>ESTANDAR A</v>
      </c>
      <c r="BO3025" s="1" t="s">
        <v>6665</v>
      </c>
      <c r="BP3025" s="1" t="s">
        <v>10476</v>
      </c>
      <c r="BQ3025" s="1" t="s">
        <v>7638</v>
      </c>
      <c r="BR3025" s="1" t="s">
        <v>7659</v>
      </c>
      <c r="BS3025" s="1" t="s">
        <v>33</v>
      </c>
      <c r="BT3025">
        <v>73</v>
      </c>
      <c r="BU3025" s="1" t="s">
        <v>7</v>
      </c>
      <c r="BV3025" s="1" t="s">
        <v>146</v>
      </c>
      <c r="BW3025">
        <v>160.65</v>
      </c>
      <c r="BX3025" s="1" t="s">
        <v>10269</v>
      </c>
      <c r="BY3025">
        <v>6200</v>
      </c>
      <c r="BZ3025">
        <v>996030</v>
      </c>
      <c r="CA3025">
        <v>0.25</v>
      </c>
      <c r="CB3025">
        <v>4650</v>
      </c>
      <c r="CC3025">
        <v>747022.5</v>
      </c>
      <c r="CD3025">
        <v>0.1</v>
      </c>
      <c r="CE3025">
        <v>74702.25</v>
      </c>
      <c r="CF3025">
        <v>0.1</v>
      </c>
      <c r="CG3025">
        <v>7470.2250000000004</v>
      </c>
      <c r="CH3025">
        <v>67232.024999999994</v>
      </c>
      <c r="CI3025">
        <v>672320.25</v>
      </c>
      <c r="CJ3025">
        <v>739552.27500000002</v>
      </c>
      <c r="CK3025">
        <v>4603.5</v>
      </c>
    </row>
    <row r="3026" spans="62:89" x14ac:dyDescent="0.25">
      <c r="BJ3026" s="1" t="s">
        <v>6173</v>
      </c>
      <c r="BK3026" s="1" t="s">
        <v>6174</v>
      </c>
      <c r="BL3026" s="1" t="str">
        <f>VLOOKUP(BK3026,INVENTARIOHABITTA[#All],8,FALSE)</f>
        <v>ESTANDAR A</v>
      </c>
      <c r="BO3026" s="1" t="s">
        <v>6667</v>
      </c>
      <c r="BP3026" s="1" t="s">
        <v>10477</v>
      </c>
      <c r="BQ3026" s="1" t="s">
        <v>7638</v>
      </c>
      <c r="BR3026" s="1" t="s">
        <v>7659</v>
      </c>
      <c r="BS3026" s="1" t="s">
        <v>33</v>
      </c>
      <c r="BT3026">
        <v>74</v>
      </c>
      <c r="BU3026" s="1" t="s">
        <v>7</v>
      </c>
      <c r="BV3026" s="1" t="s">
        <v>146</v>
      </c>
      <c r="BW3026">
        <v>160.65</v>
      </c>
      <c r="BX3026" s="1" t="s">
        <v>10269</v>
      </c>
      <c r="BY3026">
        <v>6200</v>
      </c>
      <c r="BZ3026">
        <v>996030</v>
      </c>
      <c r="CA3026">
        <v>0.25</v>
      </c>
      <c r="CB3026">
        <v>4650</v>
      </c>
      <c r="CC3026">
        <v>747022.5</v>
      </c>
      <c r="CD3026">
        <v>0.1</v>
      </c>
      <c r="CE3026">
        <v>74702.25</v>
      </c>
      <c r="CF3026">
        <v>0.1</v>
      </c>
      <c r="CG3026">
        <v>7470.2250000000004</v>
      </c>
      <c r="CH3026">
        <v>67232.024999999994</v>
      </c>
      <c r="CI3026">
        <v>672320.25</v>
      </c>
      <c r="CJ3026">
        <v>739552.27500000002</v>
      </c>
      <c r="CK3026">
        <v>4603.5</v>
      </c>
    </row>
    <row r="3027" spans="62:89" x14ac:dyDescent="0.25">
      <c r="BJ3027" s="1" t="s">
        <v>6175</v>
      </c>
      <c r="BK3027" s="1" t="s">
        <v>6176</v>
      </c>
      <c r="BL3027" s="1" t="str">
        <f>VLOOKUP(BK3027,INVENTARIOHABITTA[#All],8,FALSE)</f>
        <v>ESTANDAR A</v>
      </c>
      <c r="BO3027" s="1" t="s">
        <v>6669</v>
      </c>
      <c r="BP3027" s="1" t="s">
        <v>10478</v>
      </c>
      <c r="BQ3027" s="1" t="s">
        <v>7638</v>
      </c>
      <c r="BR3027" s="1" t="s">
        <v>7659</v>
      </c>
      <c r="BS3027" s="1" t="s">
        <v>33</v>
      </c>
      <c r="BT3027">
        <v>75</v>
      </c>
      <c r="BU3027" s="1" t="s">
        <v>7</v>
      </c>
      <c r="BV3027" s="1" t="s">
        <v>146</v>
      </c>
      <c r="BW3027">
        <v>160.65</v>
      </c>
      <c r="BX3027" s="1" t="s">
        <v>10269</v>
      </c>
      <c r="BY3027">
        <v>6200</v>
      </c>
      <c r="BZ3027">
        <v>996030</v>
      </c>
      <c r="CA3027">
        <v>0.25</v>
      </c>
      <c r="CB3027">
        <v>4650</v>
      </c>
      <c r="CC3027">
        <v>747022.5</v>
      </c>
      <c r="CD3027">
        <v>0.1</v>
      </c>
      <c r="CE3027">
        <v>74702.25</v>
      </c>
      <c r="CF3027">
        <v>0.1</v>
      </c>
      <c r="CG3027">
        <v>7470.2250000000004</v>
      </c>
      <c r="CH3027">
        <v>67232.024999999994</v>
      </c>
      <c r="CI3027">
        <v>672320.25</v>
      </c>
      <c r="CJ3027">
        <v>739552.27500000002</v>
      </c>
      <c r="CK3027">
        <v>4603.5</v>
      </c>
    </row>
    <row r="3028" spans="62:89" x14ac:dyDescent="0.25">
      <c r="BJ3028" s="1" t="s">
        <v>6177</v>
      </c>
      <c r="BK3028" s="1" t="s">
        <v>6178</v>
      </c>
      <c r="BL3028" s="1" t="str">
        <f>VLOOKUP(BK3028,INVENTARIOHABITTA[#All],8,FALSE)</f>
        <v>ESTANDAR A</v>
      </c>
      <c r="BO3028" s="1" t="s">
        <v>6671</v>
      </c>
      <c r="BP3028" s="1" t="s">
        <v>10479</v>
      </c>
      <c r="BQ3028" s="1" t="s">
        <v>7638</v>
      </c>
      <c r="BR3028" s="1" t="s">
        <v>7659</v>
      </c>
      <c r="BS3028" s="1" t="s">
        <v>33</v>
      </c>
      <c r="BT3028">
        <v>76</v>
      </c>
      <c r="BU3028" s="1" t="s">
        <v>7</v>
      </c>
      <c r="BV3028" s="1" t="s">
        <v>146</v>
      </c>
      <c r="BW3028">
        <v>160.65</v>
      </c>
      <c r="BX3028" s="1" t="s">
        <v>10269</v>
      </c>
      <c r="BY3028">
        <v>6200</v>
      </c>
      <c r="BZ3028">
        <v>996030</v>
      </c>
      <c r="CA3028">
        <v>0.25</v>
      </c>
      <c r="CB3028">
        <v>4650</v>
      </c>
      <c r="CC3028">
        <v>747022.5</v>
      </c>
      <c r="CD3028">
        <v>0.1</v>
      </c>
      <c r="CE3028">
        <v>74702.25</v>
      </c>
      <c r="CF3028">
        <v>0.1</v>
      </c>
      <c r="CG3028">
        <v>7470.2250000000004</v>
      </c>
      <c r="CH3028">
        <v>67232.024999999994</v>
      </c>
      <c r="CI3028">
        <v>672320.25</v>
      </c>
      <c r="CJ3028">
        <v>739552.27500000002</v>
      </c>
      <c r="CK3028">
        <v>4603.5</v>
      </c>
    </row>
    <row r="3029" spans="62:89" x14ac:dyDescent="0.25">
      <c r="BJ3029" s="1" t="s">
        <v>6179</v>
      </c>
      <c r="BK3029" s="1" t="s">
        <v>6180</v>
      </c>
      <c r="BL3029" s="1" t="str">
        <f>VLOOKUP(BK3029,INVENTARIOHABITTA[#All],8,FALSE)</f>
        <v>ESTANDAR A</v>
      </c>
      <c r="BP3029" s="1" t="s">
        <v>10480</v>
      </c>
      <c r="BQ3029" s="1" t="s">
        <v>7638</v>
      </c>
      <c r="BR3029" s="1" t="s">
        <v>7659</v>
      </c>
      <c r="BS3029" s="1" t="s">
        <v>33</v>
      </c>
      <c r="BT3029">
        <v>77</v>
      </c>
      <c r="BU3029" s="1" t="s">
        <v>7</v>
      </c>
      <c r="BV3029" s="1" t="s">
        <v>146</v>
      </c>
      <c r="BW3029">
        <v>150.61000000000001</v>
      </c>
      <c r="BX3029" s="1" t="s">
        <v>10269</v>
      </c>
      <c r="BY3029">
        <v>6200</v>
      </c>
      <c r="BZ3029">
        <v>933782.00000000012</v>
      </c>
      <c r="CA3029">
        <v>0.23</v>
      </c>
      <c r="CB3029">
        <v>4774</v>
      </c>
      <c r="CC3029">
        <v>719012.14</v>
      </c>
      <c r="CD3029">
        <v>0.1</v>
      </c>
      <c r="CE3029">
        <v>71901.214000000007</v>
      </c>
      <c r="CF3029">
        <v>0.1</v>
      </c>
      <c r="CG3029">
        <v>7190.1214000000009</v>
      </c>
      <c r="CH3029">
        <v>64711.092600000004</v>
      </c>
      <c r="CI3029">
        <v>647110.92599999998</v>
      </c>
      <c r="CJ3029">
        <v>711822.01859999995</v>
      </c>
      <c r="CK3029">
        <v>4726.2599999999993</v>
      </c>
    </row>
    <row r="3030" spans="62:89" x14ac:dyDescent="0.25">
      <c r="BJ3030" s="1" t="s">
        <v>6181</v>
      </c>
      <c r="BK3030" s="1" t="s">
        <v>6182</v>
      </c>
      <c r="BL3030" s="1" t="str">
        <f>VLOOKUP(BK3030,INVENTARIOHABITTA[#All],8,FALSE)</f>
        <v>PREMIUM A</v>
      </c>
      <c r="BO3030" s="1" t="s">
        <v>6673</v>
      </c>
      <c r="BP3030" s="1" t="s">
        <v>10481</v>
      </c>
      <c r="BQ3030" s="1" t="s">
        <v>7638</v>
      </c>
      <c r="BR3030" s="1" t="s">
        <v>7659</v>
      </c>
      <c r="BS3030" s="1" t="s">
        <v>33</v>
      </c>
      <c r="BT3030" t="s">
        <v>7849</v>
      </c>
      <c r="BU3030" s="1" t="s">
        <v>7</v>
      </c>
      <c r="BV3030" s="1" t="s">
        <v>146</v>
      </c>
      <c r="BW3030">
        <v>161.88</v>
      </c>
      <c r="BX3030" s="1" t="s">
        <v>46</v>
      </c>
      <c r="BY3030">
        <v>6510</v>
      </c>
      <c r="BZ3030">
        <v>1053838.8</v>
      </c>
      <c r="CA3030">
        <v>0</v>
      </c>
      <c r="CB3030">
        <v>6510</v>
      </c>
      <c r="CC3030">
        <v>1053838.8</v>
      </c>
      <c r="CD3030">
        <v>0.1023989627256085</v>
      </c>
      <c r="CE3030">
        <v>107912</v>
      </c>
      <c r="CF3030">
        <v>0</v>
      </c>
      <c r="CG3030">
        <v>0</v>
      </c>
      <c r="CH3030">
        <v>107912</v>
      </c>
      <c r="CI3030">
        <v>945926.8</v>
      </c>
      <c r="CJ3030">
        <v>1053838.8</v>
      </c>
      <c r="CK3030">
        <v>6510.0000000000009</v>
      </c>
    </row>
    <row r="3031" spans="62:89" x14ac:dyDescent="0.25">
      <c r="BJ3031" s="1" t="s">
        <v>6183</v>
      </c>
      <c r="BK3031" s="1" t="s">
        <v>6184</v>
      </c>
      <c r="BL3031" s="1" t="str">
        <f>VLOOKUP(BK3031,INVENTARIOHABITTA[#All],8,FALSE)</f>
        <v>PREMIUM A</v>
      </c>
      <c r="BP3031" s="1" t="s">
        <v>10481</v>
      </c>
      <c r="BQ3031" s="1" t="s">
        <v>7638</v>
      </c>
      <c r="BR3031" s="1" t="s">
        <v>7659</v>
      </c>
      <c r="BS3031" s="1" t="s">
        <v>33</v>
      </c>
      <c r="BT3031" t="s">
        <v>7849</v>
      </c>
      <c r="BU3031" s="1" t="s">
        <v>7</v>
      </c>
      <c r="BV3031" s="1" t="s">
        <v>146</v>
      </c>
      <c r="BW3031">
        <v>161.88</v>
      </c>
      <c r="BX3031" s="1" t="s">
        <v>10269</v>
      </c>
      <c r="BY3031">
        <v>4726.2599999999993</v>
      </c>
      <c r="BZ3031">
        <v>765086.96879999992</v>
      </c>
      <c r="CA3031">
        <v>0</v>
      </c>
      <c r="CB3031">
        <v>4726.2599999999993</v>
      </c>
      <c r="CC3031">
        <v>765086.96879999992</v>
      </c>
      <c r="CD3031">
        <v>0.14104540320331752</v>
      </c>
      <c r="CE3031">
        <v>107912</v>
      </c>
      <c r="CF3031">
        <v>0</v>
      </c>
      <c r="CG3031">
        <v>0</v>
      </c>
      <c r="CH3031">
        <v>107912</v>
      </c>
      <c r="CI3031">
        <v>657174.96879999992</v>
      </c>
      <c r="CJ3031">
        <v>765086.96879999992</v>
      </c>
      <c r="CK3031">
        <v>4726.2599999999993</v>
      </c>
    </row>
    <row r="3032" spans="62:89" x14ac:dyDescent="0.25">
      <c r="BJ3032" s="1" t="s">
        <v>6185</v>
      </c>
      <c r="BK3032" s="1" t="s">
        <v>6186</v>
      </c>
      <c r="BL3032" s="1" t="str">
        <f>VLOOKUP(BK3032,INVENTARIOHABITTA[#All],8,FALSE)</f>
        <v>ESTANDAR A</v>
      </c>
      <c r="BO3032" s="1" t="s">
        <v>6675</v>
      </c>
      <c r="BP3032" s="1" t="s">
        <v>10482</v>
      </c>
      <c r="BQ3032" s="1" t="s">
        <v>7638</v>
      </c>
      <c r="BR3032" s="1" t="s">
        <v>7659</v>
      </c>
      <c r="BS3032" s="1" t="s">
        <v>33</v>
      </c>
      <c r="BT3032">
        <v>78</v>
      </c>
      <c r="BU3032" s="1" t="s">
        <v>7</v>
      </c>
      <c r="BV3032" s="1" t="s">
        <v>146</v>
      </c>
      <c r="BW3032">
        <v>150.97999999999999</v>
      </c>
      <c r="BX3032" s="1" t="s">
        <v>10269</v>
      </c>
      <c r="BY3032">
        <v>6200</v>
      </c>
      <c r="BZ3032">
        <v>936075.99999999988</v>
      </c>
      <c r="CA3032">
        <v>0.25</v>
      </c>
      <c r="CB3032">
        <v>4650</v>
      </c>
      <c r="CC3032">
        <v>702057</v>
      </c>
      <c r="CD3032">
        <v>0.1</v>
      </c>
      <c r="CE3032">
        <v>70205.7</v>
      </c>
      <c r="CF3032">
        <v>0.1</v>
      </c>
      <c r="CG3032">
        <v>7020.57</v>
      </c>
      <c r="CH3032">
        <v>63185.13</v>
      </c>
      <c r="CI3032">
        <v>631851.30000000005</v>
      </c>
      <c r="CJ3032">
        <v>695036.43</v>
      </c>
      <c r="CK3032">
        <v>4603.5000000000009</v>
      </c>
    </row>
    <row r="3033" spans="62:89" x14ac:dyDescent="0.25">
      <c r="BJ3033" s="1" t="s">
        <v>6187</v>
      </c>
      <c r="BK3033" s="1" t="s">
        <v>6188</v>
      </c>
      <c r="BL3033" s="1" t="str">
        <f>VLOOKUP(BK3033,INVENTARIOHABITTA[#All],8,FALSE)</f>
        <v>ESTANDAR A</v>
      </c>
      <c r="BO3033" s="1" t="s">
        <v>6677</v>
      </c>
      <c r="BP3033" s="1" t="s">
        <v>10483</v>
      </c>
      <c r="BQ3033" s="1" t="s">
        <v>7638</v>
      </c>
      <c r="BR3033" s="1" t="s">
        <v>7659</v>
      </c>
      <c r="BS3033" s="1" t="s">
        <v>33</v>
      </c>
      <c r="BT3033">
        <v>79</v>
      </c>
      <c r="BU3033" s="1" t="s">
        <v>7</v>
      </c>
      <c r="BV3033" s="1" t="s">
        <v>146</v>
      </c>
      <c r="BW3033">
        <v>162.27000000000001</v>
      </c>
      <c r="BX3033" s="1" t="s">
        <v>10269</v>
      </c>
      <c r="BY3033">
        <v>6200</v>
      </c>
      <c r="BZ3033">
        <v>1006074.0000000001</v>
      </c>
      <c r="CA3033">
        <v>0.25</v>
      </c>
      <c r="CB3033">
        <v>4650</v>
      </c>
      <c r="CC3033">
        <v>754555.5</v>
      </c>
      <c r="CD3033">
        <v>0.1</v>
      </c>
      <c r="CE3033">
        <v>75455.55</v>
      </c>
      <c r="CF3033">
        <v>0.1</v>
      </c>
      <c r="CG3033">
        <v>7545.5550000000003</v>
      </c>
      <c r="CH3033">
        <v>67909.994999999995</v>
      </c>
      <c r="CI3033">
        <v>679099.95</v>
      </c>
      <c r="CJ3033">
        <v>747009.94499999995</v>
      </c>
      <c r="CK3033">
        <v>4603.4999999999991</v>
      </c>
    </row>
    <row r="3034" spans="62:89" x14ac:dyDescent="0.25">
      <c r="BJ3034" s="1" t="s">
        <v>6189</v>
      </c>
      <c r="BK3034" s="1" t="s">
        <v>6190</v>
      </c>
      <c r="BL3034" s="1" t="str">
        <f>VLOOKUP(BK3034,INVENTARIOHABITTA[#All],8,FALSE)</f>
        <v>ESTANDAR A</v>
      </c>
      <c r="BO3034" s="1" t="s">
        <v>6679</v>
      </c>
      <c r="BP3034" s="1" t="s">
        <v>10484</v>
      </c>
      <c r="BQ3034" s="1" t="s">
        <v>7638</v>
      </c>
      <c r="BR3034" s="1" t="s">
        <v>7659</v>
      </c>
      <c r="BS3034" s="1" t="s">
        <v>33</v>
      </c>
      <c r="BT3034">
        <v>80</v>
      </c>
      <c r="BU3034" s="1" t="s">
        <v>7</v>
      </c>
      <c r="BV3034" s="1" t="s">
        <v>146</v>
      </c>
      <c r="BW3034">
        <v>162.27000000000001</v>
      </c>
      <c r="BX3034" s="1" t="s">
        <v>10269</v>
      </c>
      <c r="BY3034">
        <v>6200</v>
      </c>
      <c r="BZ3034">
        <v>1006074.0000000001</v>
      </c>
      <c r="CA3034">
        <v>0.25</v>
      </c>
      <c r="CB3034">
        <v>4650</v>
      </c>
      <c r="CC3034">
        <v>754555.5</v>
      </c>
      <c r="CD3034">
        <v>0.1</v>
      </c>
      <c r="CE3034">
        <v>75455.55</v>
      </c>
      <c r="CF3034">
        <v>0.1</v>
      </c>
      <c r="CG3034">
        <v>7545.5550000000003</v>
      </c>
      <c r="CH3034">
        <v>67909.994999999995</v>
      </c>
      <c r="CI3034">
        <v>679099.95</v>
      </c>
      <c r="CJ3034">
        <v>747009.94499999995</v>
      </c>
      <c r="CK3034">
        <v>4603.4999999999991</v>
      </c>
    </row>
    <row r="3035" spans="62:89" x14ac:dyDescent="0.25">
      <c r="BJ3035" s="1" t="s">
        <v>6191</v>
      </c>
      <c r="BK3035" s="1" t="s">
        <v>6192</v>
      </c>
      <c r="BL3035" s="1" t="str">
        <f>VLOOKUP(BK3035,INVENTARIOHABITTA[#All],8,FALSE)</f>
        <v>ESTANDAR A</v>
      </c>
      <c r="BO3035" s="1" t="s">
        <v>6681</v>
      </c>
      <c r="BP3035" s="1" t="s">
        <v>10485</v>
      </c>
      <c r="BQ3035" s="1" t="s">
        <v>7638</v>
      </c>
      <c r="BR3035" s="1" t="s">
        <v>7659</v>
      </c>
      <c r="BS3035" s="1" t="s">
        <v>33</v>
      </c>
      <c r="BT3035">
        <v>81</v>
      </c>
      <c r="BU3035" s="1" t="s">
        <v>7</v>
      </c>
      <c r="BV3035" s="1" t="s">
        <v>146</v>
      </c>
      <c r="BW3035">
        <v>162.27000000000001</v>
      </c>
      <c r="BX3035" s="1" t="s">
        <v>10269</v>
      </c>
      <c r="BY3035">
        <v>6200</v>
      </c>
      <c r="BZ3035">
        <v>1006074.0000000001</v>
      </c>
      <c r="CA3035">
        <v>0.25</v>
      </c>
      <c r="CB3035">
        <v>4650</v>
      </c>
      <c r="CC3035">
        <v>754555.5</v>
      </c>
      <c r="CD3035">
        <v>0.1</v>
      </c>
      <c r="CE3035">
        <v>75455.55</v>
      </c>
      <c r="CF3035">
        <v>0.1</v>
      </c>
      <c r="CG3035">
        <v>7545.5550000000003</v>
      </c>
      <c r="CH3035">
        <v>67909.994999999995</v>
      </c>
      <c r="CI3035">
        <v>679099.95</v>
      </c>
      <c r="CJ3035">
        <v>747009.94499999995</v>
      </c>
      <c r="CK3035">
        <v>4603.4999999999991</v>
      </c>
    </row>
    <row r="3036" spans="62:89" x14ac:dyDescent="0.25">
      <c r="BJ3036" s="1" t="s">
        <v>6193</v>
      </c>
      <c r="BK3036" s="1" t="s">
        <v>6194</v>
      </c>
      <c r="BL3036" s="1" t="str">
        <f>VLOOKUP(BK3036,INVENTARIOHABITTA[#All],8,FALSE)</f>
        <v>ESTANDAR A</v>
      </c>
      <c r="BO3036" s="1" t="s">
        <v>6683</v>
      </c>
      <c r="BP3036" s="1" t="s">
        <v>10486</v>
      </c>
      <c r="BQ3036" s="1" t="s">
        <v>7638</v>
      </c>
      <c r="BR3036" s="1" t="s">
        <v>7659</v>
      </c>
      <c r="BS3036" s="1" t="s">
        <v>33</v>
      </c>
      <c r="BT3036">
        <v>82</v>
      </c>
      <c r="BU3036" s="1" t="s">
        <v>7</v>
      </c>
      <c r="BV3036" s="1" t="s">
        <v>146</v>
      </c>
      <c r="BW3036">
        <v>162.25</v>
      </c>
      <c r="BX3036" s="1" t="s">
        <v>10269</v>
      </c>
      <c r="BY3036">
        <v>6200</v>
      </c>
      <c r="BZ3036">
        <v>1005950</v>
      </c>
      <c r="CA3036">
        <v>0.25</v>
      </c>
      <c r="CB3036">
        <v>4650</v>
      </c>
      <c r="CC3036">
        <v>754462.5</v>
      </c>
      <c r="CD3036">
        <v>0.1</v>
      </c>
      <c r="CE3036">
        <v>75446.25</v>
      </c>
      <c r="CF3036">
        <v>0.1</v>
      </c>
      <c r="CG3036">
        <v>7544.625</v>
      </c>
      <c r="CH3036">
        <v>67901.625</v>
      </c>
      <c r="CI3036">
        <v>679016.25</v>
      </c>
      <c r="CJ3036">
        <v>746917.875</v>
      </c>
      <c r="CK3036">
        <v>4603.5</v>
      </c>
    </row>
    <row r="3037" spans="62:89" x14ac:dyDescent="0.25">
      <c r="BJ3037" s="1" t="s">
        <v>6195</v>
      </c>
      <c r="BK3037" s="1" t="s">
        <v>6196</v>
      </c>
      <c r="BL3037" s="1" t="str">
        <f>VLOOKUP(BK3037,INVENTARIOHABITTA[#All],8,FALSE)</f>
        <v>ESTANDAR A</v>
      </c>
      <c r="BO3037" s="1" t="s">
        <v>6685</v>
      </c>
      <c r="BP3037" s="1" t="s">
        <v>10487</v>
      </c>
      <c r="BQ3037" s="1" t="s">
        <v>7638</v>
      </c>
      <c r="BR3037" s="1" t="s">
        <v>7659</v>
      </c>
      <c r="BS3037" s="1" t="s">
        <v>33</v>
      </c>
      <c r="BT3037">
        <v>83</v>
      </c>
      <c r="BU3037" s="1" t="s">
        <v>7</v>
      </c>
      <c r="BV3037" s="1" t="s">
        <v>146</v>
      </c>
      <c r="BW3037">
        <v>172.09</v>
      </c>
      <c r="BX3037" s="1" t="s">
        <v>10269</v>
      </c>
      <c r="BY3037">
        <v>6200</v>
      </c>
      <c r="BZ3037">
        <v>1066958</v>
      </c>
      <c r="CA3037">
        <v>0.25</v>
      </c>
      <c r="CB3037">
        <v>4650</v>
      </c>
      <c r="CC3037">
        <v>800218.5</v>
      </c>
      <c r="CD3037">
        <v>0.1</v>
      </c>
      <c r="CE3037">
        <v>80021.850000000006</v>
      </c>
      <c r="CF3037">
        <v>0.1</v>
      </c>
      <c r="CG3037">
        <v>8002.1850000000013</v>
      </c>
      <c r="CH3037">
        <v>72019.665000000008</v>
      </c>
      <c r="CI3037">
        <v>720196.65</v>
      </c>
      <c r="CJ3037">
        <v>792216.31500000006</v>
      </c>
      <c r="CK3037">
        <v>4603.5</v>
      </c>
    </row>
    <row r="3038" spans="62:89" x14ac:dyDescent="0.25">
      <c r="BJ3038" s="1" t="s">
        <v>6197</v>
      </c>
      <c r="BK3038" s="1" t="s">
        <v>6198</v>
      </c>
      <c r="BL3038" s="1" t="str">
        <f>VLOOKUP(BK3038,INVENTARIOHABITTA[#All],8,FALSE)</f>
        <v>ESTANDAR A</v>
      </c>
      <c r="BO3038" s="1" t="s">
        <v>6687</v>
      </c>
      <c r="BP3038" s="1" t="s">
        <v>10488</v>
      </c>
      <c r="BQ3038" s="1" t="s">
        <v>7638</v>
      </c>
      <c r="BR3038" s="1" t="s">
        <v>7659</v>
      </c>
      <c r="BS3038" s="1" t="s">
        <v>33</v>
      </c>
      <c r="BT3038">
        <v>84</v>
      </c>
      <c r="BU3038" s="1" t="s">
        <v>7</v>
      </c>
      <c r="BV3038" s="1" t="s">
        <v>146</v>
      </c>
      <c r="BW3038">
        <v>172.74</v>
      </c>
      <c r="BX3038" s="1" t="s">
        <v>10269</v>
      </c>
      <c r="BY3038">
        <v>6200</v>
      </c>
      <c r="BZ3038">
        <v>1070988</v>
      </c>
      <c r="CA3038">
        <v>0.25</v>
      </c>
      <c r="CB3038">
        <v>4650</v>
      </c>
      <c r="CC3038">
        <v>803241</v>
      </c>
      <c r="CD3038">
        <v>0.1</v>
      </c>
      <c r="CE3038">
        <v>80324.100000000006</v>
      </c>
      <c r="CF3038">
        <v>0.1</v>
      </c>
      <c r="CG3038">
        <v>8032.4100000000008</v>
      </c>
      <c r="CH3038">
        <v>72291.69</v>
      </c>
      <c r="CI3038">
        <v>722916.9</v>
      </c>
      <c r="CJ3038">
        <v>795208.59000000008</v>
      </c>
      <c r="CK3038">
        <v>4603.5</v>
      </c>
    </row>
    <row r="3039" spans="62:89" x14ac:dyDescent="0.25">
      <c r="BJ3039" s="1" t="s">
        <v>6199</v>
      </c>
      <c r="BK3039" s="1" t="s">
        <v>6200</v>
      </c>
      <c r="BL3039" s="1" t="str">
        <f>VLOOKUP(BK3039,INVENTARIOHABITTA[#All],8,FALSE)</f>
        <v>ESTANDAR A</v>
      </c>
      <c r="BO3039" s="1" t="s">
        <v>6689</v>
      </c>
      <c r="BP3039" s="1" t="s">
        <v>10489</v>
      </c>
      <c r="BQ3039" s="1" t="s">
        <v>7638</v>
      </c>
      <c r="BR3039" s="1" t="s">
        <v>7659</v>
      </c>
      <c r="BS3039" s="1" t="s">
        <v>33</v>
      </c>
      <c r="BT3039">
        <v>85</v>
      </c>
      <c r="BU3039" s="1" t="s">
        <v>7</v>
      </c>
      <c r="BV3039" s="1" t="s">
        <v>1961</v>
      </c>
      <c r="BW3039">
        <v>153.61000000000001</v>
      </c>
      <c r="BX3039" s="1" t="s">
        <v>10269</v>
      </c>
      <c r="BY3039">
        <v>5770.3</v>
      </c>
      <c r="BZ3039">
        <v>886375.78300000005</v>
      </c>
      <c r="CA3039">
        <v>0.25</v>
      </c>
      <c r="CB3039">
        <v>4327.7250000000004</v>
      </c>
      <c r="CC3039">
        <v>664781.8372500001</v>
      </c>
      <c r="CD3039">
        <v>0.1</v>
      </c>
      <c r="CE3039">
        <v>66478.18372500001</v>
      </c>
      <c r="CF3039">
        <v>0.1</v>
      </c>
      <c r="CG3039">
        <v>6647.8183725000017</v>
      </c>
      <c r="CH3039">
        <v>59830.365352500012</v>
      </c>
      <c r="CI3039">
        <v>598303.65352500009</v>
      </c>
      <c r="CJ3039">
        <v>658134.01887750009</v>
      </c>
      <c r="CK3039">
        <v>4284.4477500000003</v>
      </c>
    </row>
    <row r="3040" spans="62:89" x14ac:dyDescent="0.25">
      <c r="BJ3040" s="1" t="s">
        <v>6201</v>
      </c>
      <c r="BK3040" s="1" t="s">
        <v>6202</v>
      </c>
      <c r="BL3040" s="1" t="str">
        <f>VLOOKUP(BK3040,INVENTARIOHABITTA[#All],8,FALSE)</f>
        <v>ESTANDAR A</v>
      </c>
      <c r="BO3040" s="1" t="s">
        <v>6691</v>
      </c>
      <c r="BP3040" s="1" t="s">
        <v>10490</v>
      </c>
      <c r="BQ3040" s="1" t="s">
        <v>7638</v>
      </c>
      <c r="BR3040" s="1" t="s">
        <v>7659</v>
      </c>
      <c r="BS3040" s="1" t="s">
        <v>33</v>
      </c>
      <c r="BT3040">
        <v>86</v>
      </c>
      <c r="BU3040" s="1" t="s">
        <v>7</v>
      </c>
      <c r="BV3040" s="1" t="s">
        <v>1961</v>
      </c>
      <c r="BW3040">
        <v>153.61000000000001</v>
      </c>
      <c r="BX3040" s="1" t="s">
        <v>10269</v>
      </c>
      <c r="BY3040">
        <v>5770.3</v>
      </c>
      <c r="BZ3040">
        <v>886375.78300000005</v>
      </c>
      <c r="CA3040">
        <v>0.25</v>
      </c>
      <c r="CB3040">
        <v>4327.7250000000004</v>
      </c>
      <c r="CC3040">
        <v>664781.8372500001</v>
      </c>
      <c r="CD3040">
        <v>0.1</v>
      </c>
      <c r="CE3040">
        <v>66478.18372500001</v>
      </c>
      <c r="CF3040">
        <v>0.1</v>
      </c>
      <c r="CG3040">
        <v>6647.8183725000017</v>
      </c>
      <c r="CH3040">
        <v>59830.365352500012</v>
      </c>
      <c r="CI3040">
        <v>598303.65352500009</v>
      </c>
      <c r="CJ3040">
        <v>658134.01887750009</v>
      </c>
      <c r="CK3040">
        <v>4284.4477500000003</v>
      </c>
    </row>
    <row r="3041" spans="62:89" x14ac:dyDescent="0.25">
      <c r="BJ3041" s="1" t="s">
        <v>6203</v>
      </c>
      <c r="BK3041" s="1" t="s">
        <v>6204</v>
      </c>
      <c r="BL3041" s="1" t="str">
        <f>VLOOKUP(BK3041,INVENTARIOHABITTA[#All],8,FALSE)</f>
        <v>ESTANDAR A</v>
      </c>
      <c r="BO3041" s="1" t="s">
        <v>6693</v>
      </c>
      <c r="BP3041" s="1" t="s">
        <v>10491</v>
      </c>
      <c r="BQ3041" s="1" t="s">
        <v>7638</v>
      </c>
      <c r="BR3041" s="1" t="s">
        <v>7659</v>
      </c>
      <c r="BS3041" s="1" t="s">
        <v>33</v>
      </c>
      <c r="BT3041">
        <v>87</v>
      </c>
      <c r="BU3041" s="1" t="s">
        <v>7</v>
      </c>
      <c r="BV3041" s="1" t="s">
        <v>1961</v>
      </c>
      <c r="BW3041">
        <v>153.61000000000001</v>
      </c>
      <c r="BX3041" s="1" t="s">
        <v>10269</v>
      </c>
      <c r="BY3041">
        <v>5770.3</v>
      </c>
      <c r="BZ3041">
        <v>886375.78300000005</v>
      </c>
      <c r="CA3041">
        <v>0.25</v>
      </c>
      <c r="CB3041">
        <v>4327.7250000000004</v>
      </c>
      <c r="CC3041">
        <v>664781.8372500001</v>
      </c>
      <c r="CD3041">
        <v>0.1</v>
      </c>
      <c r="CE3041">
        <v>66478.18372500001</v>
      </c>
      <c r="CF3041">
        <v>0.1</v>
      </c>
      <c r="CG3041">
        <v>6647.8183725000017</v>
      </c>
      <c r="CH3041">
        <v>59830.365352500012</v>
      </c>
      <c r="CI3041">
        <v>598303.65352500009</v>
      </c>
      <c r="CJ3041">
        <v>658134.01887750009</v>
      </c>
      <c r="CK3041">
        <v>4284.4477500000003</v>
      </c>
    </row>
    <row r="3042" spans="62:89" x14ac:dyDescent="0.25">
      <c r="BJ3042" s="1" t="s">
        <v>6205</v>
      </c>
      <c r="BK3042" s="1" t="s">
        <v>6206</v>
      </c>
      <c r="BL3042" s="1" t="str">
        <f>VLOOKUP(BK3042,INVENTARIOHABITTA[#All],8,FALSE)</f>
        <v>ESTANDAR A</v>
      </c>
      <c r="BO3042" s="1" t="s">
        <v>6695</v>
      </c>
      <c r="BP3042" s="1" t="s">
        <v>10492</v>
      </c>
      <c r="BQ3042" s="1" t="s">
        <v>7638</v>
      </c>
      <c r="BR3042" s="1" t="s">
        <v>7659</v>
      </c>
      <c r="BS3042" s="1" t="s">
        <v>33</v>
      </c>
      <c r="BT3042">
        <v>88</v>
      </c>
      <c r="BU3042" s="1" t="s">
        <v>7</v>
      </c>
      <c r="BV3042" s="1" t="s">
        <v>1961</v>
      </c>
      <c r="BW3042">
        <v>153.61000000000001</v>
      </c>
      <c r="BX3042" s="1" t="s">
        <v>10269</v>
      </c>
      <c r="BY3042">
        <v>5770.3</v>
      </c>
      <c r="BZ3042">
        <v>886375.78300000005</v>
      </c>
      <c r="CA3042">
        <v>0.25</v>
      </c>
      <c r="CB3042">
        <v>4327.7250000000004</v>
      </c>
      <c r="CC3042">
        <v>664781.8372500001</v>
      </c>
      <c r="CD3042">
        <v>0.1</v>
      </c>
      <c r="CE3042">
        <v>66478.18372500001</v>
      </c>
      <c r="CF3042">
        <v>0.1</v>
      </c>
      <c r="CG3042">
        <v>6647.8183725000017</v>
      </c>
      <c r="CH3042">
        <v>59830.365352500012</v>
      </c>
      <c r="CI3042">
        <v>598303.65352500009</v>
      </c>
      <c r="CJ3042">
        <v>658134.01887750009</v>
      </c>
      <c r="CK3042">
        <v>4284.4477500000003</v>
      </c>
    </row>
    <row r="3043" spans="62:89" x14ac:dyDescent="0.25">
      <c r="BJ3043" s="1" t="s">
        <v>6207</v>
      </c>
      <c r="BK3043" s="1" t="s">
        <v>6208</v>
      </c>
      <c r="BL3043" s="1" t="str">
        <f>VLOOKUP(BK3043,INVENTARIOHABITTA[#All],8,FALSE)</f>
        <v>ESTANDAR A</v>
      </c>
      <c r="BO3043" s="1" t="s">
        <v>6697</v>
      </c>
      <c r="BP3043" s="1" t="s">
        <v>10493</v>
      </c>
      <c r="BQ3043" s="1" t="s">
        <v>7638</v>
      </c>
      <c r="BR3043" s="1" t="s">
        <v>7659</v>
      </c>
      <c r="BS3043" s="1" t="s">
        <v>33</v>
      </c>
      <c r="BT3043">
        <v>89</v>
      </c>
      <c r="BU3043" s="1" t="s">
        <v>7</v>
      </c>
      <c r="BV3043" s="1" t="s">
        <v>146</v>
      </c>
      <c r="BW3043">
        <v>143.47</v>
      </c>
      <c r="BX3043" s="1" t="s">
        <v>10269</v>
      </c>
      <c r="BY3043">
        <v>6200</v>
      </c>
      <c r="BZ3043">
        <v>889514</v>
      </c>
      <c r="CA3043">
        <v>0.25</v>
      </c>
      <c r="CB3043">
        <v>4650</v>
      </c>
      <c r="CC3043">
        <v>667135.5</v>
      </c>
      <c r="CD3043">
        <v>0.1</v>
      </c>
      <c r="CE3043">
        <v>66713.55</v>
      </c>
      <c r="CF3043">
        <v>0.1</v>
      </c>
      <c r="CG3043">
        <v>6671.3550000000005</v>
      </c>
      <c r="CH3043">
        <v>60042.195</v>
      </c>
      <c r="CI3043">
        <v>600421.94999999995</v>
      </c>
      <c r="CJ3043">
        <v>660464.1449999999</v>
      </c>
      <c r="CK3043">
        <v>4603.4999999999991</v>
      </c>
    </row>
    <row r="3044" spans="62:89" x14ac:dyDescent="0.25">
      <c r="BJ3044" s="1" t="s">
        <v>6209</v>
      </c>
      <c r="BK3044" s="1" t="s">
        <v>6210</v>
      </c>
      <c r="BL3044" s="1" t="str">
        <f>VLOOKUP(BK3044,INVENTARIOHABITTA[#All],8,FALSE)</f>
        <v>ESTANDAR A</v>
      </c>
      <c r="BO3044" s="1" t="s">
        <v>6699</v>
      </c>
      <c r="BP3044" s="1" t="s">
        <v>10494</v>
      </c>
      <c r="BQ3044" s="1" t="s">
        <v>7638</v>
      </c>
      <c r="BR3044" s="1" t="s">
        <v>9981</v>
      </c>
      <c r="BS3044" s="1" t="s">
        <v>45</v>
      </c>
      <c r="BT3044">
        <v>1</v>
      </c>
      <c r="BU3044" s="1" t="s">
        <v>7</v>
      </c>
      <c r="BV3044" s="1" t="s">
        <v>260</v>
      </c>
      <c r="BW3044">
        <v>225</v>
      </c>
      <c r="BX3044" s="1" t="s">
        <v>10495</v>
      </c>
      <c r="BY3044">
        <v>4542.12</v>
      </c>
      <c r="BZ3044">
        <v>1021977</v>
      </c>
      <c r="CA3044">
        <v>0</v>
      </c>
      <c r="CB3044">
        <v>4542.12</v>
      </c>
      <c r="CC3044">
        <v>1021977</v>
      </c>
      <c r="CD3044">
        <v>0.1553697098858389</v>
      </c>
      <c r="CE3044">
        <v>158784.26999999999</v>
      </c>
      <c r="CF3044">
        <v>0</v>
      </c>
      <c r="CG3044">
        <v>0</v>
      </c>
      <c r="CH3044">
        <v>158784.26999999999</v>
      </c>
      <c r="CI3044">
        <v>863192.73</v>
      </c>
      <c r="CJ3044">
        <v>1021977</v>
      </c>
      <c r="CK3044">
        <v>4542.12</v>
      </c>
    </row>
    <row r="3045" spans="62:89" x14ac:dyDescent="0.25">
      <c r="BJ3045" s="1" t="s">
        <v>6211</v>
      </c>
      <c r="BK3045" s="1" t="s">
        <v>6212</v>
      </c>
      <c r="BL3045" s="1" t="str">
        <f>VLOOKUP(BK3045,INVENTARIOHABITTA[#All],8,FALSE)</f>
        <v xml:space="preserve"> PREMIUM AA</v>
      </c>
      <c r="BO3045" s="1" t="s">
        <v>6701</v>
      </c>
      <c r="BP3045" s="1" t="s">
        <v>10496</v>
      </c>
      <c r="BQ3045" s="1" t="s">
        <v>7638</v>
      </c>
      <c r="BR3045" s="1" t="s">
        <v>9981</v>
      </c>
      <c r="BS3045" s="1" t="s">
        <v>45</v>
      </c>
      <c r="BT3045">
        <v>2</v>
      </c>
      <c r="BU3045" s="1" t="s">
        <v>7</v>
      </c>
      <c r="BV3045" s="1" t="s">
        <v>260</v>
      </c>
      <c r="BW3045">
        <v>225</v>
      </c>
      <c r="BX3045" s="1" t="s">
        <v>10495</v>
      </c>
      <c r="BY3045">
        <v>4227.3217800000002</v>
      </c>
      <c r="BZ3045">
        <v>951147.40050000011</v>
      </c>
      <c r="CA3045">
        <v>0</v>
      </c>
      <c r="CB3045">
        <v>4227.3217800000002</v>
      </c>
      <c r="CC3045">
        <v>951147.40050000011</v>
      </c>
      <c r="CD3045">
        <v>9.5241021478247728E-2</v>
      </c>
      <c r="CE3045">
        <v>90588.25</v>
      </c>
      <c r="CF3045">
        <v>0</v>
      </c>
      <c r="CG3045">
        <v>0</v>
      </c>
      <c r="CH3045">
        <v>90588.25</v>
      </c>
      <c r="CI3045">
        <v>860559.15050000011</v>
      </c>
      <c r="CJ3045">
        <v>951147.40050000011</v>
      </c>
      <c r="CK3045">
        <v>4227.3217800000002</v>
      </c>
    </row>
    <row r="3046" spans="62:89" x14ac:dyDescent="0.25">
      <c r="BJ3046" s="1" t="s">
        <v>6214</v>
      </c>
      <c r="BK3046" s="1" t="s">
        <v>6215</v>
      </c>
      <c r="BL3046" s="1" t="str">
        <f>VLOOKUP(BK3046,INVENTARIOHABITTA[#All],8,FALSE)</f>
        <v>PREMIUM A</v>
      </c>
      <c r="BO3046" s="1" t="s">
        <v>6703</v>
      </c>
      <c r="BP3046" s="1" t="s">
        <v>10497</v>
      </c>
      <c r="BQ3046" s="1" t="s">
        <v>7638</v>
      </c>
      <c r="BR3046" s="1" t="s">
        <v>9981</v>
      </c>
      <c r="BS3046" s="1" t="s">
        <v>45</v>
      </c>
      <c r="BT3046">
        <v>3</v>
      </c>
      <c r="BU3046" s="1" t="s">
        <v>7</v>
      </c>
      <c r="BV3046" s="1" t="s">
        <v>260</v>
      </c>
      <c r="BW3046">
        <v>225</v>
      </c>
      <c r="BX3046" s="1" t="s">
        <v>10495</v>
      </c>
      <c r="BY3046">
        <v>4227.3217800000002</v>
      </c>
      <c r="BZ3046">
        <v>951147.40050000011</v>
      </c>
      <c r="CA3046">
        <v>0</v>
      </c>
      <c r="CB3046">
        <v>4227.3217800000002</v>
      </c>
      <c r="CC3046">
        <v>951147.40050000011</v>
      </c>
      <c r="CD3046">
        <v>9.4746366286263095E-2</v>
      </c>
      <c r="CE3046">
        <v>90117.759999999995</v>
      </c>
      <c r="CF3046">
        <v>0</v>
      </c>
      <c r="CG3046">
        <v>0</v>
      </c>
      <c r="CH3046">
        <v>90117.759999999995</v>
      </c>
      <c r="CI3046">
        <v>861029.6405000001</v>
      </c>
      <c r="CJ3046">
        <v>951147.40050000011</v>
      </c>
      <c r="CK3046">
        <v>4227.3217800000002</v>
      </c>
    </row>
    <row r="3047" spans="62:89" x14ac:dyDescent="0.25">
      <c r="BJ3047" s="1" t="s">
        <v>6216</v>
      </c>
      <c r="BK3047" s="1" t="s">
        <v>6217</v>
      </c>
      <c r="BL3047" s="1" t="str">
        <f>VLOOKUP(BK3047,INVENTARIOHABITTA[#All],8,FALSE)</f>
        <v>ESTANDAR A</v>
      </c>
      <c r="BO3047" s="1" t="s">
        <v>6705</v>
      </c>
      <c r="BP3047" s="1" t="s">
        <v>10498</v>
      </c>
      <c r="BQ3047" s="1" t="s">
        <v>7638</v>
      </c>
      <c r="BR3047" s="1" t="s">
        <v>9981</v>
      </c>
      <c r="BS3047" s="1" t="s">
        <v>45</v>
      </c>
      <c r="BT3047">
        <v>4</v>
      </c>
      <c r="BU3047" s="1" t="s">
        <v>7</v>
      </c>
      <c r="BV3047" s="1" t="s">
        <v>171</v>
      </c>
      <c r="BW3047">
        <v>225</v>
      </c>
      <c r="BX3047" s="1" t="s">
        <v>10495</v>
      </c>
      <c r="BY3047">
        <v>6200</v>
      </c>
      <c r="BZ3047">
        <v>1395000</v>
      </c>
      <c r="CA3047">
        <v>0.3</v>
      </c>
      <c r="CB3047">
        <v>4340</v>
      </c>
      <c r="CC3047">
        <v>976500</v>
      </c>
      <c r="CD3047">
        <v>0.1</v>
      </c>
      <c r="CE3047">
        <v>97650</v>
      </c>
      <c r="CF3047">
        <v>0.1</v>
      </c>
      <c r="CG3047">
        <v>9765</v>
      </c>
      <c r="CH3047">
        <v>87885</v>
      </c>
      <c r="CI3047">
        <v>878850</v>
      </c>
      <c r="CJ3047">
        <v>966735</v>
      </c>
      <c r="CK3047">
        <v>4296.6000000000004</v>
      </c>
    </row>
    <row r="3048" spans="62:89" x14ac:dyDescent="0.25">
      <c r="BJ3048" s="1" t="s">
        <v>6218</v>
      </c>
      <c r="BK3048" s="1" t="s">
        <v>6219</v>
      </c>
      <c r="BL3048" s="1" t="str">
        <f>VLOOKUP(BK3048,INVENTARIOHABITTA[#All],8,FALSE)</f>
        <v>ESTANDAR A</v>
      </c>
      <c r="BO3048" s="1" t="s">
        <v>6707</v>
      </c>
      <c r="BP3048" s="1" t="s">
        <v>10499</v>
      </c>
      <c r="BQ3048" s="1" t="s">
        <v>7638</v>
      </c>
      <c r="BR3048" s="1" t="s">
        <v>9981</v>
      </c>
      <c r="BS3048" s="1" t="s">
        <v>45</v>
      </c>
      <c r="BT3048">
        <v>5</v>
      </c>
      <c r="BU3048" s="1" t="s">
        <v>7</v>
      </c>
      <c r="BV3048" s="1" t="s">
        <v>171</v>
      </c>
      <c r="BW3048">
        <v>225</v>
      </c>
      <c r="BX3048" s="1" t="s">
        <v>10495</v>
      </c>
      <c r="BY3048">
        <v>6200</v>
      </c>
      <c r="BZ3048">
        <v>1395000</v>
      </c>
      <c r="CA3048">
        <v>0.3</v>
      </c>
      <c r="CB3048">
        <v>4340</v>
      </c>
      <c r="CC3048">
        <v>976500</v>
      </c>
      <c r="CD3048">
        <v>0.1</v>
      </c>
      <c r="CE3048">
        <v>97650</v>
      </c>
      <c r="CF3048">
        <v>0.1</v>
      </c>
      <c r="CG3048">
        <v>9765</v>
      </c>
      <c r="CH3048">
        <v>87885</v>
      </c>
      <c r="CI3048">
        <v>878850</v>
      </c>
      <c r="CJ3048">
        <v>966735</v>
      </c>
      <c r="CK3048">
        <v>4296.6000000000004</v>
      </c>
    </row>
    <row r="3049" spans="62:89" x14ac:dyDescent="0.25">
      <c r="BJ3049" s="1" t="s">
        <v>6220</v>
      </c>
      <c r="BK3049" s="1" t="s">
        <v>6221</v>
      </c>
      <c r="BL3049" s="1" t="str">
        <f>VLOOKUP(BK3049,INVENTARIOHABITTA[#All],8,FALSE)</f>
        <v>ESTANDAR A</v>
      </c>
      <c r="BO3049" s="1" t="s">
        <v>6709</v>
      </c>
      <c r="BP3049" s="1" t="s">
        <v>10500</v>
      </c>
      <c r="BQ3049" s="1" t="s">
        <v>7638</v>
      </c>
      <c r="BR3049" s="1" t="s">
        <v>9981</v>
      </c>
      <c r="BS3049" s="1" t="s">
        <v>45</v>
      </c>
      <c r="BT3049">
        <v>6</v>
      </c>
      <c r="BU3049" s="1" t="s">
        <v>7</v>
      </c>
      <c r="BV3049" s="1" t="s">
        <v>171</v>
      </c>
      <c r="BW3049">
        <v>225</v>
      </c>
      <c r="BX3049" s="1" t="s">
        <v>10495</v>
      </c>
      <c r="BY3049">
        <v>6200</v>
      </c>
      <c r="BZ3049">
        <v>1395000</v>
      </c>
      <c r="CA3049">
        <v>0.3</v>
      </c>
      <c r="CB3049">
        <v>4340</v>
      </c>
      <c r="CC3049">
        <v>976500</v>
      </c>
      <c r="CD3049">
        <v>0.1</v>
      </c>
      <c r="CE3049">
        <v>97650</v>
      </c>
      <c r="CF3049">
        <v>0.1</v>
      </c>
      <c r="CG3049">
        <v>9765</v>
      </c>
      <c r="CH3049">
        <v>87885</v>
      </c>
      <c r="CI3049">
        <v>878850</v>
      </c>
      <c r="CJ3049">
        <v>966735</v>
      </c>
      <c r="CK3049">
        <v>4296.6000000000004</v>
      </c>
    </row>
    <row r="3050" spans="62:89" x14ac:dyDescent="0.25">
      <c r="BJ3050" s="1" t="s">
        <v>6222</v>
      </c>
      <c r="BK3050" s="1" t="s">
        <v>6223</v>
      </c>
      <c r="BL3050" s="1" t="str">
        <f>VLOOKUP(BK3050,INVENTARIOHABITTA[#All],8,FALSE)</f>
        <v>ESTANDAR A</v>
      </c>
      <c r="BO3050" s="1" t="s">
        <v>6711</v>
      </c>
      <c r="BP3050" s="1" t="s">
        <v>10501</v>
      </c>
      <c r="BQ3050" s="1" t="s">
        <v>7638</v>
      </c>
      <c r="BR3050" s="1" t="s">
        <v>9981</v>
      </c>
      <c r="BS3050" s="1" t="s">
        <v>45</v>
      </c>
      <c r="BT3050">
        <v>7</v>
      </c>
      <c r="BU3050" s="1" t="s">
        <v>7</v>
      </c>
      <c r="BV3050" s="1" t="s">
        <v>171</v>
      </c>
      <c r="BW3050">
        <v>225</v>
      </c>
      <c r="BX3050" s="1" t="s">
        <v>10495</v>
      </c>
      <c r="BY3050">
        <v>6200</v>
      </c>
      <c r="BZ3050">
        <v>1395000</v>
      </c>
      <c r="CA3050">
        <v>0.3</v>
      </c>
      <c r="CB3050">
        <v>4340</v>
      </c>
      <c r="CC3050">
        <v>976500</v>
      </c>
      <c r="CD3050">
        <v>0.1</v>
      </c>
      <c r="CE3050">
        <v>97650</v>
      </c>
      <c r="CF3050">
        <v>0.1</v>
      </c>
      <c r="CG3050">
        <v>9765</v>
      </c>
      <c r="CH3050">
        <v>87885</v>
      </c>
      <c r="CI3050">
        <v>878850</v>
      </c>
      <c r="CJ3050">
        <v>966735</v>
      </c>
      <c r="CK3050">
        <v>4296.6000000000004</v>
      </c>
    </row>
    <row r="3051" spans="62:89" x14ac:dyDescent="0.25">
      <c r="BJ3051" s="1" t="s">
        <v>6224</v>
      </c>
      <c r="BK3051" s="1" t="s">
        <v>6225</v>
      </c>
      <c r="BL3051" s="1" t="str">
        <f>VLOOKUP(BK3051,INVENTARIOHABITTA[#All],8,FALSE)</f>
        <v>ESTANDAR A</v>
      </c>
      <c r="BO3051" s="1" t="s">
        <v>6713</v>
      </c>
      <c r="BP3051" s="1" t="s">
        <v>10502</v>
      </c>
      <c r="BQ3051" s="1" t="s">
        <v>7638</v>
      </c>
      <c r="BR3051" s="1" t="s">
        <v>9981</v>
      </c>
      <c r="BS3051" s="1" t="s">
        <v>45</v>
      </c>
      <c r="BT3051">
        <v>8</v>
      </c>
      <c r="BU3051" s="1" t="s">
        <v>7</v>
      </c>
      <c r="BV3051" s="1" t="s">
        <v>171</v>
      </c>
      <c r="BW3051">
        <v>225</v>
      </c>
      <c r="BX3051" s="1" t="s">
        <v>10495</v>
      </c>
      <c r="BY3051">
        <v>6200</v>
      </c>
      <c r="BZ3051">
        <v>1395000</v>
      </c>
      <c r="CA3051">
        <v>0.3</v>
      </c>
      <c r="CB3051">
        <v>4340</v>
      </c>
      <c r="CC3051">
        <v>976500</v>
      </c>
      <c r="CD3051">
        <v>0.1</v>
      </c>
      <c r="CE3051">
        <v>97650</v>
      </c>
      <c r="CF3051">
        <v>0.1</v>
      </c>
      <c r="CG3051">
        <v>9765</v>
      </c>
      <c r="CH3051">
        <v>87885</v>
      </c>
      <c r="CI3051">
        <v>878850</v>
      </c>
      <c r="CJ3051">
        <v>966735</v>
      </c>
      <c r="CK3051">
        <v>4296.6000000000004</v>
      </c>
    </row>
    <row r="3052" spans="62:89" x14ac:dyDescent="0.25">
      <c r="BJ3052" s="1" t="s">
        <v>6226</v>
      </c>
      <c r="BK3052" s="1" t="s">
        <v>6227</v>
      </c>
      <c r="BL3052" s="1" t="str">
        <f>VLOOKUP(BK3052,INVENTARIOHABITTA[#All],8,FALSE)</f>
        <v>PREMIUM A</v>
      </c>
      <c r="BO3052" s="1" t="s">
        <v>6715</v>
      </c>
      <c r="BP3052" s="1" t="s">
        <v>10503</v>
      </c>
      <c r="BQ3052" s="1" t="s">
        <v>7638</v>
      </c>
      <c r="BR3052" s="1" t="s">
        <v>9981</v>
      </c>
      <c r="BS3052" s="1" t="s">
        <v>45</v>
      </c>
      <c r="BT3052">
        <v>9</v>
      </c>
      <c r="BU3052" s="1" t="s">
        <v>7</v>
      </c>
      <c r="BV3052" s="1" t="s">
        <v>260</v>
      </c>
      <c r="BW3052">
        <v>225</v>
      </c>
      <c r="BX3052" s="1" t="s">
        <v>10495</v>
      </c>
      <c r="BY3052">
        <v>4227.3217800000002</v>
      </c>
      <c r="BZ3052">
        <v>951147.40050000011</v>
      </c>
      <c r="CA3052">
        <v>0</v>
      </c>
      <c r="CB3052">
        <v>4227.3217800000002</v>
      </c>
      <c r="CC3052">
        <v>951147.40050000011</v>
      </c>
      <c r="CD3052">
        <v>9.4746366286263095E-2</v>
      </c>
      <c r="CE3052">
        <v>90117.759999999995</v>
      </c>
      <c r="CF3052">
        <v>0</v>
      </c>
      <c r="CG3052">
        <v>0</v>
      </c>
      <c r="CH3052">
        <v>90117.759999999995</v>
      </c>
      <c r="CI3052">
        <v>861029.6405000001</v>
      </c>
      <c r="CJ3052">
        <v>951147.40050000011</v>
      </c>
      <c r="CK3052">
        <v>4227.3217800000002</v>
      </c>
    </row>
    <row r="3053" spans="62:89" x14ac:dyDescent="0.25">
      <c r="BJ3053" s="1" t="s">
        <v>6228</v>
      </c>
      <c r="BK3053" s="1" t="s">
        <v>6229</v>
      </c>
      <c r="BL3053" s="1" t="str">
        <f>VLOOKUP(BK3053,INVENTARIOHABITTA[#All],8,FALSE)</f>
        <v>PREMIUM A</v>
      </c>
      <c r="BO3053" s="1" t="s">
        <v>6717</v>
      </c>
      <c r="BP3053" s="1" t="s">
        <v>10504</v>
      </c>
      <c r="BQ3053" s="1" t="s">
        <v>7638</v>
      </c>
      <c r="BR3053" s="1" t="s">
        <v>9981</v>
      </c>
      <c r="BS3053" s="1" t="s">
        <v>45</v>
      </c>
      <c r="BT3053">
        <v>10</v>
      </c>
      <c r="BU3053" s="1" t="s">
        <v>7</v>
      </c>
      <c r="BV3053" s="1" t="s">
        <v>260</v>
      </c>
      <c r="BW3053">
        <v>225.81</v>
      </c>
      <c r="BX3053" s="1" t="s">
        <v>10495</v>
      </c>
      <c r="BY3053">
        <v>4039.21</v>
      </c>
      <c r="BZ3053">
        <v>912094.01010000007</v>
      </c>
      <c r="CA3053">
        <v>0</v>
      </c>
      <c r="CB3053">
        <v>4039.21</v>
      </c>
      <c r="CC3053">
        <v>912094.01010000007</v>
      </c>
      <c r="CD3053">
        <v>0.28519551397062726</v>
      </c>
      <c r="CE3053">
        <v>260125.12</v>
      </c>
      <c r="CF3053">
        <v>0</v>
      </c>
      <c r="CG3053">
        <v>0</v>
      </c>
      <c r="CH3053">
        <v>260125.12</v>
      </c>
      <c r="CI3053">
        <v>651968.89010000008</v>
      </c>
      <c r="CJ3053">
        <v>912094.01010000007</v>
      </c>
      <c r="CK3053">
        <v>4039.2100000000005</v>
      </c>
    </row>
    <row r="3054" spans="62:89" x14ac:dyDescent="0.25">
      <c r="BJ3054" s="1" t="s">
        <v>6230</v>
      </c>
      <c r="BK3054" s="1" t="s">
        <v>6231</v>
      </c>
      <c r="BL3054" s="1" t="str">
        <f>VLOOKUP(BK3054,INVENTARIOHABITTA[#All],8,FALSE)</f>
        <v>PREMIUM A</v>
      </c>
      <c r="BO3054" s="1" t="s">
        <v>6719</v>
      </c>
      <c r="BP3054" s="1" t="s">
        <v>10505</v>
      </c>
      <c r="BQ3054" s="1" t="s">
        <v>7638</v>
      </c>
      <c r="BR3054" s="1" t="s">
        <v>9981</v>
      </c>
      <c r="BS3054" s="1" t="s">
        <v>45</v>
      </c>
      <c r="BT3054">
        <v>11</v>
      </c>
      <c r="BU3054" s="1" t="s">
        <v>7</v>
      </c>
      <c r="BV3054" s="1" t="s">
        <v>260</v>
      </c>
      <c r="BW3054">
        <v>396.33</v>
      </c>
      <c r="BX3054" s="1" t="s">
        <v>10495</v>
      </c>
      <c r="BY3054">
        <v>3044.8291499999996</v>
      </c>
      <c r="BZ3054">
        <v>1206757.1370194997</v>
      </c>
      <c r="CA3054">
        <v>0</v>
      </c>
      <c r="CB3054">
        <v>3044.8291499999996</v>
      </c>
      <c r="CC3054">
        <v>1206757.1370194997</v>
      </c>
      <c r="CD3054">
        <v>0.14888206954693722</v>
      </c>
      <c r="CE3054">
        <v>179664.5</v>
      </c>
      <c r="CF3054">
        <v>0</v>
      </c>
      <c r="CG3054">
        <v>0</v>
      </c>
      <c r="CH3054">
        <v>179664.5</v>
      </c>
      <c r="CI3054">
        <v>1027092.6370194997</v>
      </c>
      <c r="CJ3054">
        <v>1206757.1370194997</v>
      </c>
      <c r="CK3054">
        <v>3044.8291499999991</v>
      </c>
    </row>
    <row r="3055" spans="62:89" x14ac:dyDescent="0.25">
      <c r="BJ3055" s="1" t="s">
        <v>6232</v>
      </c>
      <c r="BK3055" s="1" t="s">
        <v>6233</v>
      </c>
      <c r="BL3055" s="1" t="str">
        <f>VLOOKUP(BK3055,INVENTARIOHABITTA[#All],8,FALSE)</f>
        <v>PREMIUM A</v>
      </c>
      <c r="BO3055" s="1" t="s">
        <v>6721</v>
      </c>
      <c r="BP3055" s="1" t="s">
        <v>10506</v>
      </c>
      <c r="BQ3055" s="1" t="s">
        <v>7638</v>
      </c>
      <c r="BR3055" s="1" t="s">
        <v>9981</v>
      </c>
      <c r="BS3055" s="1" t="s">
        <v>45</v>
      </c>
      <c r="BT3055">
        <v>12</v>
      </c>
      <c r="BU3055" s="1" t="s">
        <v>7</v>
      </c>
      <c r="BV3055" s="1" t="s">
        <v>339</v>
      </c>
      <c r="BW3055">
        <v>450.75</v>
      </c>
      <c r="BX3055" s="1" t="s">
        <v>46</v>
      </c>
      <c r="BY3055">
        <v>6060</v>
      </c>
      <c r="BZ3055">
        <v>2731545</v>
      </c>
      <c r="CA3055">
        <v>0.3</v>
      </c>
      <c r="CB3055">
        <v>4242</v>
      </c>
      <c r="CC3055">
        <v>1912081.5</v>
      </c>
      <c r="CD3055">
        <v>0.1</v>
      </c>
      <c r="CE3055">
        <v>191208.15000000002</v>
      </c>
      <c r="CF3055">
        <v>0</v>
      </c>
      <c r="CG3055">
        <v>0</v>
      </c>
      <c r="CH3055">
        <v>191208.15000000002</v>
      </c>
      <c r="CI3055">
        <v>1720873.35</v>
      </c>
      <c r="CJ3055">
        <v>1912081.5</v>
      </c>
      <c r="CK3055">
        <v>4242</v>
      </c>
    </row>
    <row r="3056" spans="62:89" x14ac:dyDescent="0.25">
      <c r="BJ3056" s="1" t="s">
        <v>6234</v>
      </c>
      <c r="BK3056" s="1" t="s">
        <v>6235</v>
      </c>
      <c r="BL3056" s="1" t="str">
        <f>VLOOKUP(BK3056,INVENTARIOHABITTA[#All],8,FALSE)</f>
        <v>PREMIUM A</v>
      </c>
      <c r="BP3056" s="1" t="s">
        <v>10506</v>
      </c>
      <c r="BQ3056" s="1" t="s">
        <v>7638</v>
      </c>
      <c r="BR3056" s="1" t="s">
        <v>9981</v>
      </c>
      <c r="BS3056" s="1" t="s">
        <v>45</v>
      </c>
      <c r="BT3056">
        <v>12</v>
      </c>
      <c r="BU3056" s="1" t="s">
        <v>7</v>
      </c>
      <c r="BV3056" s="1" t="s">
        <v>339</v>
      </c>
      <c r="BW3056">
        <v>450.75</v>
      </c>
      <c r="BX3056" s="1" t="s">
        <v>10495</v>
      </c>
      <c r="BY3056">
        <v>5770.3</v>
      </c>
      <c r="BZ3056">
        <v>2600962.7250000001</v>
      </c>
      <c r="CA3056">
        <v>0.28000000000000003</v>
      </c>
      <c r="CB3056">
        <v>4154.616</v>
      </c>
      <c r="CC3056">
        <v>1872693.162</v>
      </c>
      <c r="CD3056">
        <v>0.1</v>
      </c>
      <c r="CE3056">
        <v>187269.3162</v>
      </c>
      <c r="CF3056">
        <v>0.1</v>
      </c>
      <c r="CG3056">
        <v>18726.931619999999</v>
      </c>
      <c r="CH3056">
        <v>168542.38458000001</v>
      </c>
      <c r="CI3056">
        <v>1685423.8458</v>
      </c>
      <c r="CJ3056">
        <v>1853966.2303800001</v>
      </c>
      <c r="CK3056">
        <v>4113.0698400000001</v>
      </c>
    </row>
    <row r="3057" spans="62:89" x14ac:dyDescent="0.25">
      <c r="BJ3057" s="1" t="s">
        <v>6236</v>
      </c>
      <c r="BK3057" s="1" t="s">
        <v>6237</v>
      </c>
      <c r="BL3057" s="1" t="str">
        <f>VLOOKUP(BK3057,INVENTARIOHABITTA[#All],8,FALSE)</f>
        <v>PREMIUM A</v>
      </c>
      <c r="BP3057" s="1" t="s">
        <v>10506</v>
      </c>
      <c r="BQ3057" s="1" t="s">
        <v>7638</v>
      </c>
      <c r="BR3057" s="1" t="s">
        <v>9981</v>
      </c>
      <c r="BS3057" s="1" t="s">
        <v>45</v>
      </c>
      <c r="BT3057">
        <v>12</v>
      </c>
      <c r="BU3057" s="1" t="s">
        <v>7</v>
      </c>
      <c r="BV3057" s="1" t="s">
        <v>339</v>
      </c>
      <c r="BW3057">
        <v>450.75</v>
      </c>
      <c r="BX3057" s="1" t="s">
        <v>10495</v>
      </c>
      <c r="BY3057">
        <v>5770.3</v>
      </c>
      <c r="BZ3057">
        <v>2600962.7250000001</v>
      </c>
      <c r="CA3057">
        <v>0.25</v>
      </c>
      <c r="CB3057">
        <v>4327.7250000000004</v>
      </c>
      <c r="CC3057">
        <v>1950722.0437500002</v>
      </c>
      <c r="CD3057">
        <v>0.1</v>
      </c>
      <c r="CE3057">
        <v>195072.20437500003</v>
      </c>
      <c r="CF3057">
        <v>0</v>
      </c>
      <c r="CG3057">
        <v>0</v>
      </c>
      <c r="CH3057">
        <v>195072.20437500003</v>
      </c>
      <c r="CI3057">
        <v>1755649.8393750002</v>
      </c>
      <c r="CJ3057">
        <v>1950722.0437500002</v>
      </c>
      <c r="CK3057">
        <v>4327.7250000000004</v>
      </c>
    </row>
    <row r="3058" spans="62:89" x14ac:dyDescent="0.25">
      <c r="BJ3058" s="1" t="s">
        <v>6238</v>
      </c>
      <c r="BK3058" s="1" t="s">
        <v>6239</v>
      </c>
      <c r="BL3058" s="1" t="str">
        <f>VLOOKUP(BK3058,INVENTARIOHABITTA[#All],8,FALSE)</f>
        <v>PREMIUM A</v>
      </c>
      <c r="BP3058" s="1" t="s">
        <v>10506</v>
      </c>
      <c r="BQ3058" s="1" t="s">
        <v>7638</v>
      </c>
      <c r="BR3058" s="1" t="s">
        <v>9981</v>
      </c>
      <c r="BS3058" s="1" t="s">
        <v>45</v>
      </c>
      <c r="BT3058">
        <v>12</v>
      </c>
      <c r="BU3058" s="1" t="s">
        <v>7</v>
      </c>
      <c r="BV3058" s="1" t="s">
        <v>339</v>
      </c>
      <c r="BW3058">
        <v>450.75</v>
      </c>
      <c r="BX3058" s="1" t="s">
        <v>10495</v>
      </c>
      <c r="BY3058">
        <v>5770.3</v>
      </c>
      <c r="BZ3058">
        <v>2600962.7250000001</v>
      </c>
      <c r="CA3058">
        <v>0.25</v>
      </c>
      <c r="CB3058">
        <v>4327.7250000000004</v>
      </c>
      <c r="CC3058">
        <v>1950722.0437500002</v>
      </c>
      <c r="CD3058">
        <v>0.1</v>
      </c>
      <c r="CE3058">
        <v>195072.20437500003</v>
      </c>
      <c r="CF3058">
        <v>0</v>
      </c>
      <c r="CG3058">
        <v>0</v>
      </c>
      <c r="CH3058">
        <v>195072.20437500003</v>
      </c>
      <c r="CI3058">
        <v>1755649.8393750002</v>
      </c>
      <c r="CJ3058">
        <v>1950722.0437500002</v>
      </c>
      <c r="CK3058">
        <v>4327.7250000000004</v>
      </c>
    </row>
    <row r="3059" spans="62:89" x14ac:dyDescent="0.25">
      <c r="BJ3059" s="1" t="s">
        <v>6240</v>
      </c>
      <c r="BK3059" s="1" t="s">
        <v>6241</v>
      </c>
      <c r="BL3059" s="1" t="str">
        <f>VLOOKUP(BK3059,INVENTARIOHABITTA[#All],8,FALSE)</f>
        <v>PREMIUM A</v>
      </c>
      <c r="BO3059" s="1" t="s">
        <v>6723</v>
      </c>
      <c r="BP3059" s="1" t="s">
        <v>10507</v>
      </c>
      <c r="BQ3059" s="1" t="s">
        <v>7638</v>
      </c>
      <c r="BR3059" s="1" t="s">
        <v>9981</v>
      </c>
      <c r="BS3059" s="1" t="s">
        <v>45</v>
      </c>
      <c r="BT3059">
        <v>13</v>
      </c>
      <c r="BU3059" s="1" t="s">
        <v>7</v>
      </c>
      <c r="BV3059" s="1" t="s">
        <v>260</v>
      </c>
      <c r="BW3059">
        <v>275</v>
      </c>
      <c r="BX3059" s="1" t="s">
        <v>10495</v>
      </c>
      <c r="BY3059">
        <v>5770.3</v>
      </c>
      <c r="BZ3059">
        <v>1586832.5</v>
      </c>
      <c r="CA3059">
        <v>0.3</v>
      </c>
      <c r="CB3059">
        <v>4039.21</v>
      </c>
      <c r="CC3059">
        <v>1110782.75</v>
      </c>
      <c r="CD3059">
        <v>0.1</v>
      </c>
      <c r="CE3059">
        <v>111078.27500000001</v>
      </c>
      <c r="CF3059">
        <v>0.1</v>
      </c>
      <c r="CG3059">
        <v>11107.827500000001</v>
      </c>
      <c r="CH3059">
        <v>99970.447500000009</v>
      </c>
      <c r="CI3059">
        <v>999704.47499999998</v>
      </c>
      <c r="CJ3059">
        <v>1099674.9224999999</v>
      </c>
      <c r="CK3059">
        <v>3998.8178999999996</v>
      </c>
    </row>
    <row r="3060" spans="62:89" x14ac:dyDescent="0.25">
      <c r="BJ3060" s="1" t="s">
        <v>6242</v>
      </c>
      <c r="BK3060" s="1" t="s">
        <v>6243</v>
      </c>
      <c r="BL3060" s="1" t="str">
        <f>VLOOKUP(BK3060,INVENTARIOHABITTA[#All],8,FALSE)</f>
        <v>PREMIUM A</v>
      </c>
      <c r="BO3060" s="1" t="s">
        <v>6725</v>
      </c>
      <c r="BP3060" s="1" t="s">
        <v>10508</v>
      </c>
      <c r="BQ3060" s="1" t="s">
        <v>7638</v>
      </c>
      <c r="BR3060" s="1" t="s">
        <v>9981</v>
      </c>
      <c r="BS3060" s="1" t="s">
        <v>45</v>
      </c>
      <c r="BT3060">
        <v>14</v>
      </c>
      <c r="BU3060" s="1" t="s">
        <v>7</v>
      </c>
      <c r="BV3060" s="1" t="s">
        <v>260</v>
      </c>
      <c r="BW3060">
        <v>275</v>
      </c>
      <c r="BX3060" s="1" t="s">
        <v>10495</v>
      </c>
      <c r="BY3060">
        <v>5770.3</v>
      </c>
      <c r="BZ3060">
        <v>1586832.5</v>
      </c>
      <c r="CA3060">
        <v>0.33</v>
      </c>
      <c r="CB3060">
        <v>3866.1010000000001</v>
      </c>
      <c r="CC3060">
        <v>1063177.7750000001</v>
      </c>
      <c r="CD3060">
        <v>0.1</v>
      </c>
      <c r="CE3060">
        <v>106317.77750000003</v>
      </c>
      <c r="CF3060">
        <v>0.1</v>
      </c>
      <c r="CG3060">
        <v>10631.777750000003</v>
      </c>
      <c r="CH3060">
        <v>95685.999750000017</v>
      </c>
      <c r="CI3060">
        <v>956859.99750000006</v>
      </c>
      <c r="CJ3060">
        <v>1052545.99725</v>
      </c>
      <c r="CK3060">
        <v>3827.4399899999999</v>
      </c>
    </row>
    <row r="3061" spans="62:89" x14ac:dyDescent="0.25">
      <c r="BJ3061" s="1" t="s">
        <v>6244</v>
      </c>
      <c r="BK3061" s="1" t="s">
        <v>6245</v>
      </c>
      <c r="BL3061" s="1" t="str">
        <f>VLOOKUP(BK3061,INVENTARIOHABITTA[#All],8,FALSE)</f>
        <v>PREMIUM A</v>
      </c>
      <c r="BO3061" s="1" t="s">
        <v>6727</v>
      </c>
      <c r="BP3061" s="1" t="s">
        <v>10509</v>
      </c>
      <c r="BQ3061" s="1" t="s">
        <v>7638</v>
      </c>
      <c r="BR3061" s="1" t="s">
        <v>9981</v>
      </c>
      <c r="BS3061" s="1" t="s">
        <v>45</v>
      </c>
      <c r="BT3061">
        <v>15</v>
      </c>
      <c r="BU3061" s="1" t="s">
        <v>7</v>
      </c>
      <c r="BV3061" s="1" t="s">
        <v>260</v>
      </c>
      <c r="BW3061">
        <v>275</v>
      </c>
      <c r="BX3061" s="1" t="s">
        <v>10495</v>
      </c>
      <c r="BY3061">
        <v>5770.3</v>
      </c>
      <c r="BZ3061">
        <v>1586832.5</v>
      </c>
      <c r="CA3061">
        <v>0.3</v>
      </c>
      <c r="CB3061">
        <v>4039.21</v>
      </c>
      <c r="CC3061">
        <v>1110782.75</v>
      </c>
      <c r="CD3061">
        <v>0.1</v>
      </c>
      <c r="CE3061">
        <v>111078.27500000001</v>
      </c>
      <c r="CF3061">
        <v>0</v>
      </c>
      <c r="CG3061">
        <v>0</v>
      </c>
      <c r="CH3061">
        <v>111078.27500000001</v>
      </c>
      <c r="CI3061">
        <v>999704.47499999998</v>
      </c>
      <c r="CJ3061">
        <v>1110782.75</v>
      </c>
      <c r="CK3061">
        <v>4039.21</v>
      </c>
    </row>
    <row r="3062" spans="62:89" x14ac:dyDescent="0.25">
      <c r="BJ3062" s="1" t="s">
        <v>6246</v>
      </c>
      <c r="BK3062" s="1" t="s">
        <v>6247</v>
      </c>
      <c r="BL3062" s="1" t="str">
        <f>VLOOKUP(BK3062,INVENTARIOHABITTA[#All],8,FALSE)</f>
        <v>PREMIUM A</v>
      </c>
      <c r="BP3062" s="1" t="s">
        <v>10509</v>
      </c>
      <c r="BQ3062" s="1" t="s">
        <v>7638</v>
      </c>
      <c r="BR3062" s="1" t="s">
        <v>9981</v>
      </c>
      <c r="BS3062" s="1" t="s">
        <v>45</v>
      </c>
      <c r="BT3062">
        <v>15</v>
      </c>
      <c r="BU3062" s="1" t="s">
        <v>7</v>
      </c>
      <c r="BV3062" s="1" t="s">
        <v>260</v>
      </c>
      <c r="BW3062">
        <v>275</v>
      </c>
      <c r="BX3062" s="1" t="s">
        <v>10495</v>
      </c>
      <c r="BY3062">
        <v>5770.3</v>
      </c>
      <c r="BZ3062">
        <v>1586832.5</v>
      </c>
      <c r="CA3062">
        <v>0.3</v>
      </c>
      <c r="CB3062">
        <v>4039.21</v>
      </c>
      <c r="CC3062">
        <v>1110782.75</v>
      </c>
      <c r="CD3062">
        <v>0.1</v>
      </c>
      <c r="CE3062">
        <v>111078.27500000001</v>
      </c>
      <c r="CF3062">
        <v>0</v>
      </c>
      <c r="CG3062">
        <v>0</v>
      </c>
      <c r="CH3062">
        <v>111078.27500000001</v>
      </c>
      <c r="CI3062">
        <v>999704.47499999998</v>
      </c>
      <c r="CJ3062">
        <v>1110782.75</v>
      </c>
      <c r="CK3062">
        <v>4039.21</v>
      </c>
    </row>
    <row r="3063" spans="62:89" x14ac:dyDescent="0.25">
      <c r="BJ3063" s="1" t="s">
        <v>6248</v>
      </c>
      <c r="BK3063" s="1" t="s">
        <v>6249</v>
      </c>
      <c r="BL3063" s="1" t="str">
        <f>VLOOKUP(BK3063,INVENTARIOHABITTA[#All],8,FALSE)</f>
        <v>ESTANDAR A</v>
      </c>
      <c r="BO3063" s="1" t="s">
        <v>6729</v>
      </c>
      <c r="BP3063" s="1" t="s">
        <v>10510</v>
      </c>
      <c r="BQ3063" s="1" t="s">
        <v>7638</v>
      </c>
      <c r="BR3063" s="1" t="s">
        <v>9981</v>
      </c>
      <c r="BS3063" s="1" t="s">
        <v>45</v>
      </c>
      <c r="BT3063">
        <v>16</v>
      </c>
      <c r="BU3063" s="1" t="s">
        <v>7</v>
      </c>
      <c r="BV3063" s="1" t="s">
        <v>260</v>
      </c>
      <c r="BW3063">
        <v>275</v>
      </c>
      <c r="BX3063" s="1" t="s">
        <v>10495</v>
      </c>
      <c r="BY3063">
        <v>5770.3</v>
      </c>
      <c r="BZ3063">
        <v>1586832.5</v>
      </c>
      <c r="CA3063">
        <v>0.33</v>
      </c>
      <c r="CB3063">
        <v>3866.1010000000001</v>
      </c>
      <c r="CC3063">
        <v>1063177.7750000001</v>
      </c>
      <c r="CD3063">
        <v>0.1</v>
      </c>
      <c r="CE3063">
        <v>106317.77750000003</v>
      </c>
      <c r="CF3063">
        <v>0.1</v>
      </c>
      <c r="CG3063">
        <v>10631.777750000003</v>
      </c>
      <c r="CH3063">
        <v>95685.999750000017</v>
      </c>
      <c r="CI3063">
        <v>956859.99750000006</v>
      </c>
      <c r="CJ3063">
        <v>1052545.99725</v>
      </c>
      <c r="CK3063">
        <v>3827.4399899999999</v>
      </c>
    </row>
    <row r="3064" spans="62:89" x14ac:dyDescent="0.25">
      <c r="BJ3064" s="1" t="s">
        <v>6250</v>
      </c>
      <c r="BK3064" s="1" t="s">
        <v>6251</v>
      </c>
      <c r="BL3064" s="1" t="str">
        <f>VLOOKUP(BK3064,INVENTARIOHABITTA[#All],8,FALSE)</f>
        <v>ESTANDAR A</v>
      </c>
      <c r="BO3064" s="1" t="s">
        <v>6731</v>
      </c>
      <c r="BP3064" s="1" t="s">
        <v>10511</v>
      </c>
      <c r="BQ3064" s="1" t="s">
        <v>7638</v>
      </c>
      <c r="BR3064" s="1" t="s">
        <v>9981</v>
      </c>
      <c r="BS3064" s="1" t="s">
        <v>45</v>
      </c>
      <c r="BT3064">
        <v>17</v>
      </c>
      <c r="BU3064" s="1" t="s">
        <v>7</v>
      </c>
      <c r="BV3064" s="1" t="s">
        <v>260</v>
      </c>
      <c r="BW3064">
        <v>275</v>
      </c>
      <c r="BX3064" s="1" t="s">
        <v>10495</v>
      </c>
      <c r="BY3064">
        <v>5770.3</v>
      </c>
      <c r="BZ3064">
        <v>1586832.5</v>
      </c>
      <c r="CA3064">
        <v>0.25</v>
      </c>
      <c r="CB3064">
        <v>4327.7250000000004</v>
      </c>
      <c r="CC3064">
        <v>1190124.375</v>
      </c>
      <c r="CD3064">
        <v>0.1</v>
      </c>
      <c r="CE3064">
        <v>119012.4375</v>
      </c>
      <c r="CF3064">
        <v>0.1</v>
      </c>
      <c r="CG3064">
        <v>11901.243750000001</v>
      </c>
      <c r="CH3064">
        <v>107111.19375000001</v>
      </c>
      <c r="CI3064">
        <v>1071111.9375</v>
      </c>
      <c r="CJ3064">
        <v>1178223.1312500001</v>
      </c>
      <c r="CK3064">
        <v>4284.4477500000003</v>
      </c>
    </row>
    <row r="3065" spans="62:89" x14ac:dyDescent="0.25">
      <c r="BJ3065" s="1" t="s">
        <v>6252</v>
      </c>
      <c r="BK3065" s="1" t="s">
        <v>6253</v>
      </c>
      <c r="BL3065" s="1" t="str">
        <f>VLOOKUP(BK3065,INVENTARIOHABITTA[#All],8,FALSE)</f>
        <v>ESTANDAR A</v>
      </c>
      <c r="BO3065" s="1" t="s">
        <v>6733</v>
      </c>
      <c r="BP3065" s="1" t="s">
        <v>10512</v>
      </c>
      <c r="BQ3065" s="1" t="s">
        <v>7638</v>
      </c>
      <c r="BR3065" s="1" t="s">
        <v>9981</v>
      </c>
      <c r="BS3065" s="1" t="s">
        <v>45</v>
      </c>
      <c r="BT3065">
        <v>18</v>
      </c>
      <c r="BU3065" s="1" t="s">
        <v>7</v>
      </c>
      <c r="BV3065" s="1" t="s">
        <v>260</v>
      </c>
      <c r="BW3065">
        <v>275</v>
      </c>
      <c r="BX3065" s="1" t="s">
        <v>46</v>
      </c>
      <c r="BY3065">
        <v>6060</v>
      </c>
      <c r="BZ3065">
        <v>1666500</v>
      </c>
      <c r="CA3065">
        <v>0.33</v>
      </c>
      <c r="CB3065">
        <v>4060.2</v>
      </c>
      <c r="CC3065">
        <v>1116555</v>
      </c>
      <c r="CD3065">
        <v>0.1</v>
      </c>
      <c r="CE3065">
        <v>111655.5</v>
      </c>
      <c r="CF3065">
        <v>0.1</v>
      </c>
      <c r="CG3065">
        <v>11165.550000000001</v>
      </c>
      <c r="CH3065">
        <v>100489.95</v>
      </c>
      <c r="CI3065">
        <v>1004899.5</v>
      </c>
      <c r="CJ3065">
        <v>1105389.45</v>
      </c>
      <c r="CK3065">
        <v>4019.598</v>
      </c>
    </row>
    <row r="3066" spans="62:89" x14ac:dyDescent="0.25">
      <c r="BJ3066" s="1" t="s">
        <v>6254</v>
      </c>
      <c r="BK3066" s="1" t="s">
        <v>6255</v>
      </c>
      <c r="BL3066" s="1" t="str">
        <f>VLOOKUP(BK3066,INVENTARIOHABITTA[#All],8,FALSE)</f>
        <v>ESTANDAR A</v>
      </c>
      <c r="BP3066" s="1" t="s">
        <v>10512</v>
      </c>
      <c r="BQ3066" s="1" t="s">
        <v>7638</v>
      </c>
      <c r="BR3066" s="1" t="s">
        <v>9981</v>
      </c>
      <c r="BS3066" s="1" t="s">
        <v>45</v>
      </c>
      <c r="BT3066">
        <v>18</v>
      </c>
      <c r="BU3066" s="1" t="s">
        <v>7</v>
      </c>
      <c r="BV3066" s="1" t="s">
        <v>260</v>
      </c>
      <c r="BW3066">
        <v>275</v>
      </c>
      <c r="BX3066" s="1" t="s">
        <v>10495</v>
      </c>
      <c r="BY3066">
        <v>5770.3</v>
      </c>
      <c r="BZ3066">
        <v>1586832.5</v>
      </c>
      <c r="CA3066">
        <v>0.33</v>
      </c>
      <c r="CB3066">
        <v>3866.1010000000001</v>
      </c>
      <c r="CC3066">
        <v>1063177.7750000001</v>
      </c>
      <c r="CD3066">
        <v>0.1</v>
      </c>
      <c r="CE3066">
        <v>106317.77750000003</v>
      </c>
      <c r="CF3066">
        <v>0</v>
      </c>
      <c r="CG3066">
        <v>0</v>
      </c>
      <c r="CH3066">
        <v>106317.77750000003</v>
      </c>
      <c r="CI3066">
        <v>956859.99750000006</v>
      </c>
      <c r="CJ3066">
        <v>1063177.7750000001</v>
      </c>
      <c r="CK3066">
        <v>3866.1010000000006</v>
      </c>
    </row>
    <row r="3067" spans="62:89" x14ac:dyDescent="0.25">
      <c r="BJ3067" s="1" t="s">
        <v>6256</v>
      </c>
      <c r="BK3067" s="1" t="s">
        <v>6257</v>
      </c>
      <c r="BL3067" s="1" t="str">
        <f>VLOOKUP(BK3067,INVENTARIOHABITTA[#All],8,FALSE)</f>
        <v>ESTANDAR A</v>
      </c>
      <c r="BO3067" s="1" t="s">
        <v>6735</v>
      </c>
      <c r="BP3067" s="1" t="s">
        <v>10513</v>
      </c>
      <c r="BQ3067" s="1" t="s">
        <v>7638</v>
      </c>
      <c r="BR3067" s="1" t="s">
        <v>9981</v>
      </c>
      <c r="BS3067" s="1" t="s">
        <v>45</v>
      </c>
      <c r="BT3067">
        <v>19</v>
      </c>
      <c r="BU3067" s="1" t="s">
        <v>7</v>
      </c>
      <c r="BV3067" s="1" t="s">
        <v>260</v>
      </c>
      <c r="BW3067">
        <v>275</v>
      </c>
      <c r="BX3067" s="1" t="s">
        <v>10495</v>
      </c>
      <c r="BY3067">
        <v>5770.3</v>
      </c>
      <c r="BZ3067">
        <v>1586832.5</v>
      </c>
      <c r="CA3067">
        <v>0.3</v>
      </c>
      <c r="CB3067">
        <v>4039.21</v>
      </c>
      <c r="CC3067">
        <v>1110782.75</v>
      </c>
      <c r="CD3067">
        <v>0</v>
      </c>
      <c r="CE3067">
        <v>0</v>
      </c>
      <c r="CF3067">
        <v>0</v>
      </c>
      <c r="CG3067">
        <v>0</v>
      </c>
      <c r="CH3067">
        <v>0</v>
      </c>
      <c r="CI3067">
        <v>1110782.75</v>
      </c>
      <c r="CJ3067">
        <v>1110782.75</v>
      </c>
      <c r="CK3067">
        <v>4039.21</v>
      </c>
    </row>
    <row r="3068" spans="62:89" x14ac:dyDescent="0.25">
      <c r="BJ3068" s="1" t="s">
        <v>6258</v>
      </c>
      <c r="BK3068" s="1" t="s">
        <v>6259</v>
      </c>
      <c r="BL3068" s="1" t="str">
        <f>VLOOKUP(BK3068,INVENTARIOHABITTA[#All],8,FALSE)</f>
        <v>ESTANDAR A</v>
      </c>
      <c r="BP3068" s="1" t="s">
        <v>10513</v>
      </c>
      <c r="BQ3068" s="1" t="s">
        <v>7638</v>
      </c>
      <c r="BR3068" s="1" t="s">
        <v>9981</v>
      </c>
      <c r="BS3068" s="1" t="s">
        <v>45</v>
      </c>
      <c r="BT3068">
        <v>19</v>
      </c>
      <c r="BU3068" s="1" t="s">
        <v>7</v>
      </c>
      <c r="BV3068" s="1" t="s">
        <v>260</v>
      </c>
      <c r="BW3068">
        <v>275</v>
      </c>
      <c r="BX3068" s="1" t="s">
        <v>10495</v>
      </c>
      <c r="BY3068">
        <v>5770.3</v>
      </c>
      <c r="BZ3068">
        <v>1586832.5</v>
      </c>
      <c r="CA3068">
        <v>0.33</v>
      </c>
      <c r="CB3068">
        <v>3866.1010000000001</v>
      </c>
      <c r="CC3068">
        <v>1063177.7750000001</v>
      </c>
      <c r="CD3068">
        <v>0.1</v>
      </c>
      <c r="CE3068">
        <v>106317.77750000003</v>
      </c>
      <c r="CF3068">
        <v>0</v>
      </c>
      <c r="CG3068">
        <v>0</v>
      </c>
      <c r="CH3068">
        <v>106317.77750000003</v>
      </c>
      <c r="CI3068">
        <v>956859.99750000006</v>
      </c>
      <c r="CJ3068">
        <v>1063177.7750000001</v>
      </c>
      <c r="CK3068">
        <v>3866.1010000000006</v>
      </c>
    </row>
    <row r="3069" spans="62:89" x14ac:dyDescent="0.25">
      <c r="BJ3069" s="1" t="s">
        <v>6260</v>
      </c>
      <c r="BK3069" s="1" t="s">
        <v>6261</v>
      </c>
      <c r="BL3069" s="1" t="str">
        <f>VLOOKUP(BK3069,INVENTARIOHABITTA[#All],8,FALSE)</f>
        <v>ESTANDAR A</v>
      </c>
      <c r="BO3069" s="1" t="s">
        <v>6737</v>
      </c>
      <c r="BP3069" s="1" t="s">
        <v>10514</v>
      </c>
      <c r="BQ3069" s="1" t="s">
        <v>7638</v>
      </c>
      <c r="BR3069" s="1" t="s">
        <v>9981</v>
      </c>
      <c r="BS3069" s="1" t="s">
        <v>45</v>
      </c>
      <c r="BT3069">
        <v>20</v>
      </c>
      <c r="BU3069" s="1" t="s">
        <v>7</v>
      </c>
      <c r="BV3069" s="1" t="s">
        <v>260</v>
      </c>
      <c r="BW3069">
        <v>250</v>
      </c>
      <c r="BX3069" s="1" t="s">
        <v>10495</v>
      </c>
      <c r="BY3069">
        <v>5770.3</v>
      </c>
      <c r="BZ3069">
        <v>1442575</v>
      </c>
      <c r="CA3069">
        <v>0.28000000000000003</v>
      </c>
      <c r="CB3069">
        <v>4154.616</v>
      </c>
      <c r="CC3069">
        <v>1038654</v>
      </c>
      <c r="CD3069">
        <v>0.1</v>
      </c>
      <c r="CE3069">
        <v>103865.40000000001</v>
      </c>
      <c r="CF3069">
        <v>0.1</v>
      </c>
      <c r="CG3069">
        <v>10386.540000000001</v>
      </c>
      <c r="CH3069">
        <v>93478.860000000015</v>
      </c>
      <c r="CI3069">
        <v>934788.6</v>
      </c>
      <c r="CJ3069">
        <v>1028267.46</v>
      </c>
      <c r="CK3069">
        <v>4113.0698400000001</v>
      </c>
    </row>
    <row r="3070" spans="62:89" x14ac:dyDescent="0.25">
      <c r="BJ3070" s="1" t="s">
        <v>6262</v>
      </c>
      <c r="BK3070" s="1" t="s">
        <v>6263</v>
      </c>
      <c r="BL3070" s="1" t="str">
        <f>VLOOKUP(BK3070,INVENTARIOHABITTA[#All],8,FALSE)</f>
        <v>ESTANDAR A</v>
      </c>
      <c r="BO3070" s="1" t="s">
        <v>6739</v>
      </c>
      <c r="BP3070" s="1" t="s">
        <v>10515</v>
      </c>
      <c r="BQ3070" s="1" t="s">
        <v>7638</v>
      </c>
      <c r="BR3070" s="1" t="s">
        <v>9981</v>
      </c>
      <c r="BS3070" s="1" t="s">
        <v>45</v>
      </c>
      <c r="BT3070">
        <v>21</v>
      </c>
      <c r="BU3070" s="1" t="s">
        <v>7</v>
      </c>
      <c r="BV3070" s="1" t="s">
        <v>260</v>
      </c>
      <c r="BW3070">
        <v>250</v>
      </c>
      <c r="BX3070" s="1" t="s">
        <v>10495</v>
      </c>
      <c r="BY3070">
        <v>5770.3</v>
      </c>
      <c r="BZ3070">
        <v>1442575</v>
      </c>
      <c r="CA3070">
        <v>0.3</v>
      </c>
      <c r="CB3070">
        <v>4039.21</v>
      </c>
      <c r="CC3070">
        <v>1009802.5</v>
      </c>
      <c r="CD3070">
        <v>0.1</v>
      </c>
      <c r="CE3070">
        <v>100980.25</v>
      </c>
      <c r="CF3070">
        <v>0</v>
      </c>
      <c r="CG3070">
        <v>0</v>
      </c>
      <c r="CH3070">
        <v>100980.25</v>
      </c>
      <c r="CI3070">
        <v>908822.25</v>
      </c>
      <c r="CJ3070">
        <v>1009802.5</v>
      </c>
      <c r="CK3070">
        <v>4039.21</v>
      </c>
    </row>
    <row r="3071" spans="62:89" x14ac:dyDescent="0.25">
      <c r="BJ3071" s="1" t="s">
        <v>6264</v>
      </c>
      <c r="BK3071" s="1" t="s">
        <v>6265</v>
      </c>
      <c r="BL3071" s="1" t="str">
        <f>VLOOKUP(BK3071,INVENTARIOHABITTA[#All],8,FALSE)</f>
        <v>PREMIUM A</v>
      </c>
      <c r="BO3071" s="1" t="s">
        <v>6741</v>
      </c>
      <c r="BP3071" s="1" t="s">
        <v>10516</v>
      </c>
      <c r="BQ3071" s="1" t="s">
        <v>7638</v>
      </c>
      <c r="BR3071" s="1" t="s">
        <v>9981</v>
      </c>
      <c r="BS3071" s="1" t="s">
        <v>45</v>
      </c>
      <c r="BT3071">
        <v>22</v>
      </c>
      <c r="BU3071" s="1" t="s">
        <v>7</v>
      </c>
      <c r="BV3071" s="1" t="s">
        <v>260</v>
      </c>
      <c r="BW3071">
        <v>250</v>
      </c>
      <c r="BX3071" s="1" t="s">
        <v>10495</v>
      </c>
      <c r="BY3071">
        <v>5770.3</v>
      </c>
      <c r="BZ3071">
        <v>1442575</v>
      </c>
      <c r="CA3071">
        <v>0.33</v>
      </c>
      <c r="CB3071">
        <v>3866.1010000000001</v>
      </c>
      <c r="CC3071">
        <v>966525.25</v>
      </c>
      <c r="CD3071">
        <v>0.1</v>
      </c>
      <c r="CE3071">
        <v>96652.525000000009</v>
      </c>
      <c r="CF3071">
        <v>6.2078047107408725E-2</v>
      </c>
      <c r="CG3071">
        <v>6000</v>
      </c>
      <c r="CH3071">
        <v>90652.525000000009</v>
      </c>
      <c r="CI3071">
        <v>869872.72499999998</v>
      </c>
      <c r="CJ3071">
        <v>960525.25</v>
      </c>
      <c r="CK3071">
        <v>3842.1010000000001</v>
      </c>
    </row>
    <row r="3072" spans="62:89" x14ac:dyDescent="0.25">
      <c r="BJ3072" s="1" t="s">
        <v>6266</v>
      </c>
      <c r="BK3072" s="1" t="s">
        <v>6267</v>
      </c>
      <c r="BL3072" s="1" t="str">
        <f>VLOOKUP(BK3072,INVENTARIOHABITTA[#All],8,FALSE)</f>
        <v>PREMIUM A</v>
      </c>
      <c r="BP3072" s="1" t="s">
        <v>10516</v>
      </c>
      <c r="BQ3072" s="1" t="s">
        <v>7638</v>
      </c>
      <c r="BR3072" s="1" t="s">
        <v>9981</v>
      </c>
      <c r="BS3072" s="1" t="s">
        <v>45</v>
      </c>
      <c r="BT3072">
        <v>22</v>
      </c>
      <c r="BU3072" s="1" t="s">
        <v>7</v>
      </c>
      <c r="BV3072" s="1" t="s">
        <v>260</v>
      </c>
      <c r="BW3072">
        <v>250</v>
      </c>
      <c r="BX3072" s="1" t="s">
        <v>10495</v>
      </c>
      <c r="BY3072">
        <v>5770.3</v>
      </c>
      <c r="BZ3072">
        <v>1442575</v>
      </c>
      <c r="CA3072">
        <v>0.28000000000000003</v>
      </c>
      <c r="CB3072">
        <v>4154.616</v>
      </c>
      <c r="CC3072">
        <v>1038654</v>
      </c>
      <c r="CD3072">
        <v>0.1</v>
      </c>
      <c r="CE3072">
        <v>103865.40000000001</v>
      </c>
      <c r="CF3072">
        <v>0.1</v>
      </c>
      <c r="CG3072">
        <v>10386.540000000001</v>
      </c>
      <c r="CH3072">
        <v>93478.860000000015</v>
      </c>
      <c r="CI3072">
        <v>934788.6</v>
      </c>
      <c r="CJ3072">
        <v>1028267.46</v>
      </c>
      <c r="CK3072">
        <v>4113.0698400000001</v>
      </c>
    </row>
    <row r="3073" spans="62:89" x14ac:dyDescent="0.25">
      <c r="BJ3073" s="1" t="s">
        <v>6268</v>
      </c>
      <c r="BK3073" s="1" t="s">
        <v>6269</v>
      </c>
      <c r="BL3073" s="1" t="str">
        <f>VLOOKUP(BK3073,INVENTARIOHABITTA[#All],8,FALSE)</f>
        <v>ESTANDAR A</v>
      </c>
      <c r="BO3073" s="1" t="s">
        <v>6743</v>
      </c>
      <c r="BP3073" s="1" t="s">
        <v>10517</v>
      </c>
      <c r="BQ3073" s="1" t="s">
        <v>7638</v>
      </c>
      <c r="BR3073" s="1" t="s">
        <v>9981</v>
      </c>
      <c r="BS3073" s="1" t="s">
        <v>45</v>
      </c>
      <c r="BT3073">
        <v>23</v>
      </c>
      <c r="BU3073" s="1" t="s">
        <v>7</v>
      </c>
      <c r="BV3073" s="1" t="s">
        <v>260</v>
      </c>
      <c r="BW3073">
        <v>250</v>
      </c>
      <c r="BX3073" s="1" t="s">
        <v>10495</v>
      </c>
      <c r="BY3073">
        <v>5770.3</v>
      </c>
      <c r="BZ3073">
        <v>1442575</v>
      </c>
      <c r="CA3073">
        <v>0.3</v>
      </c>
      <c r="CB3073">
        <v>4039.21</v>
      </c>
      <c r="CC3073">
        <v>1009802.5</v>
      </c>
      <c r="CD3073">
        <v>0.1</v>
      </c>
      <c r="CE3073">
        <v>100980.25</v>
      </c>
      <c r="CF3073">
        <v>0.1</v>
      </c>
      <c r="CG3073">
        <v>10098.025000000001</v>
      </c>
      <c r="CH3073">
        <v>90882.225000000006</v>
      </c>
      <c r="CI3073">
        <v>908822.25</v>
      </c>
      <c r="CJ3073">
        <v>999704.47499999998</v>
      </c>
      <c r="CK3073">
        <v>3998.8179</v>
      </c>
    </row>
    <row r="3074" spans="62:89" x14ac:dyDescent="0.25">
      <c r="BJ3074" s="1" t="s">
        <v>6270</v>
      </c>
      <c r="BK3074" s="1" t="s">
        <v>6271</v>
      </c>
      <c r="BL3074" s="1" t="str">
        <f>VLOOKUP(BK3074,INVENTARIOHABITTA[#All],8,FALSE)</f>
        <v>ESTANDAR A</v>
      </c>
      <c r="BP3074" s="1" t="s">
        <v>10517</v>
      </c>
      <c r="BQ3074" s="1" t="s">
        <v>7638</v>
      </c>
      <c r="BR3074" s="1" t="s">
        <v>9981</v>
      </c>
      <c r="BS3074" s="1" t="s">
        <v>45</v>
      </c>
      <c r="BT3074">
        <v>23</v>
      </c>
      <c r="BU3074" s="1" t="s">
        <v>7</v>
      </c>
      <c r="BV3074" s="1" t="s">
        <v>260</v>
      </c>
      <c r="BW3074">
        <v>250</v>
      </c>
      <c r="BX3074" s="1" t="s">
        <v>10495</v>
      </c>
      <c r="BY3074">
        <v>5770.3</v>
      </c>
      <c r="BZ3074">
        <v>1442575</v>
      </c>
      <c r="CA3074">
        <v>0.28000000000000003</v>
      </c>
      <c r="CB3074">
        <v>4154.616</v>
      </c>
      <c r="CC3074">
        <v>1038654</v>
      </c>
      <c r="CD3074">
        <v>0.1</v>
      </c>
      <c r="CE3074">
        <v>103865.40000000001</v>
      </c>
      <c r="CF3074">
        <v>0.1</v>
      </c>
      <c r="CG3074">
        <v>10386.540000000001</v>
      </c>
      <c r="CH3074">
        <v>93478.860000000015</v>
      </c>
      <c r="CI3074">
        <v>934788.6</v>
      </c>
      <c r="CJ3074">
        <v>1028267.46</v>
      </c>
      <c r="CK3074">
        <v>4113.0698400000001</v>
      </c>
    </row>
    <row r="3075" spans="62:89" x14ac:dyDescent="0.25">
      <c r="BJ3075" s="1" t="s">
        <v>6272</v>
      </c>
      <c r="BK3075" s="1" t="s">
        <v>6273</v>
      </c>
      <c r="BL3075" s="1" t="str">
        <f>VLOOKUP(BK3075,INVENTARIOHABITTA[#All],8,FALSE)</f>
        <v>ESTANDAR A</v>
      </c>
      <c r="BO3075" s="1" t="s">
        <v>6745</v>
      </c>
      <c r="BP3075" s="1" t="s">
        <v>10518</v>
      </c>
      <c r="BQ3075" s="1" t="s">
        <v>7638</v>
      </c>
      <c r="BR3075" s="1" t="s">
        <v>9981</v>
      </c>
      <c r="BS3075" s="1" t="s">
        <v>45</v>
      </c>
      <c r="BT3075">
        <v>24</v>
      </c>
      <c r="BU3075" s="1" t="s">
        <v>7</v>
      </c>
      <c r="BV3075" s="1" t="s">
        <v>260</v>
      </c>
      <c r="BW3075">
        <v>250</v>
      </c>
      <c r="BX3075" s="1" t="s">
        <v>10495</v>
      </c>
      <c r="BY3075">
        <v>5770.3</v>
      </c>
      <c r="BZ3075">
        <v>1442575</v>
      </c>
      <c r="CA3075">
        <v>0.3</v>
      </c>
      <c r="CB3075">
        <v>4039.21</v>
      </c>
      <c r="CC3075">
        <v>1009802.5</v>
      </c>
      <c r="CD3075">
        <v>0.1</v>
      </c>
      <c r="CE3075">
        <v>100980.25</v>
      </c>
      <c r="CF3075">
        <v>0.1</v>
      </c>
      <c r="CG3075">
        <v>10098.025000000001</v>
      </c>
      <c r="CH3075">
        <v>90882.225000000006</v>
      </c>
      <c r="CI3075">
        <v>908822.25</v>
      </c>
      <c r="CJ3075">
        <v>999704.47499999998</v>
      </c>
      <c r="CK3075">
        <v>3998.8179</v>
      </c>
    </row>
    <row r="3076" spans="62:89" x14ac:dyDescent="0.25">
      <c r="BJ3076" s="1" t="s">
        <v>6274</v>
      </c>
      <c r="BK3076" s="1" t="s">
        <v>6275</v>
      </c>
      <c r="BL3076" s="1" t="str">
        <f>VLOOKUP(BK3076,INVENTARIOHABITTA[#All],8,FALSE)</f>
        <v>ESTANDAR A</v>
      </c>
      <c r="BP3076" s="1" t="s">
        <v>10518</v>
      </c>
      <c r="BQ3076" s="1" t="s">
        <v>7638</v>
      </c>
      <c r="BR3076" s="1" t="s">
        <v>9981</v>
      </c>
      <c r="BS3076" s="1" t="s">
        <v>45</v>
      </c>
      <c r="BT3076">
        <v>24</v>
      </c>
      <c r="BU3076" s="1" t="s">
        <v>7</v>
      </c>
      <c r="BV3076" s="1" t="s">
        <v>260</v>
      </c>
      <c r="BW3076">
        <v>250</v>
      </c>
      <c r="BX3076" s="1" t="s">
        <v>10495</v>
      </c>
      <c r="BY3076">
        <v>5770.3</v>
      </c>
      <c r="BZ3076">
        <v>1442575</v>
      </c>
      <c r="CA3076">
        <v>0.25</v>
      </c>
      <c r="CB3076">
        <v>4327.7250000000004</v>
      </c>
      <c r="CC3076">
        <v>1081931.25</v>
      </c>
      <c r="CD3076">
        <v>0.1</v>
      </c>
      <c r="CE3076">
        <v>108193.125</v>
      </c>
      <c r="CF3076">
        <v>0</v>
      </c>
      <c r="CG3076">
        <v>0</v>
      </c>
      <c r="CH3076">
        <v>108193.125</v>
      </c>
      <c r="CI3076">
        <v>973738.125</v>
      </c>
      <c r="CJ3076">
        <v>1081931.25</v>
      </c>
      <c r="CK3076">
        <v>4327.7250000000004</v>
      </c>
    </row>
    <row r="3077" spans="62:89" x14ac:dyDescent="0.25">
      <c r="BJ3077" s="1" t="s">
        <v>6276</v>
      </c>
      <c r="BK3077" s="1" t="s">
        <v>6277</v>
      </c>
      <c r="BL3077" s="1" t="str">
        <f>VLOOKUP(BK3077,INVENTARIOHABITTA[#All],8,FALSE)</f>
        <v>ESTANDAR A</v>
      </c>
      <c r="BO3077" s="1" t="s">
        <v>6747</v>
      </c>
      <c r="BP3077" s="1" t="s">
        <v>10519</v>
      </c>
      <c r="BQ3077" s="1" t="s">
        <v>7638</v>
      </c>
      <c r="BR3077" s="1" t="s">
        <v>9981</v>
      </c>
      <c r="BS3077" s="1" t="s">
        <v>45</v>
      </c>
      <c r="BT3077">
        <v>25</v>
      </c>
      <c r="BU3077" s="1" t="s">
        <v>7</v>
      </c>
      <c r="BV3077" s="1" t="s">
        <v>260</v>
      </c>
      <c r="BW3077">
        <v>250</v>
      </c>
      <c r="BX3077" s="1" t="s">
        <v>10495</v>
      </c>
      <c r="BY3077">
        <v>5770.3</v>
      </c>
      <c r="BZ3077">
        <v>1442575</v>
      </c>
      <c r="CA3077">
        <v>0.25</v>
      </c>
      <c r="CB3077">
        <v>4327.7250000000004</v>
      </c>
      <c r="CC3077">
        <v>1081931.25</v>
      </c>
      <c r="CD3077">
        <v>0.1</v>
      </c>
      <c r="CE3077">
        <v>108193.125</v>
      </c>
      <c r="CF3077">
        <v>0</v>
      </c>
      <c r="CG3077">
        <v>0</v>
      </c>
      <c r="CH3077">
        <v>108193.125</v>
      </c>
      <c r="CI3077">
        <v>973738.125</v>
      </c>
      <c r="CJ3077">
        <v>1081931.25</v>
      </c>
      <c r="CK3077">
        <v>4327.7250000000004</v>
      </c>
    </row>
    <row r="3078" spans="62:89" x14ac:dyDescent="0.25">
      <c r="BJ3078" s="1" t="s">
        <v>6278</v>
      </c>
      <c r="BK3078" s="1" t="s">
        <v>6279</v>
      </c>
      <c r="BL3078" s="1" t="str">
        <f>VLOOKUP(BK3078,INVENTARIOHABITTA[#All],8,FALSE)</f>
        <v>ESTANDAR A</v>
      </c>
      <c r="BO3078" s="1" t="s">
        <v>6749</v>
      </c>
      <c r="BP3078" s="1" t="s">
        <v>10520</v>
      </c>
      <c r="BQ3078" s="1" t="s">
        <v>7638</v>
      </c>
      <c r="BR3078" s="1" t="s">
        <v>9981</v>
      </c>
      <c r="BS3078" s="1" t="s">
        <v>45</v>
      </c>
      <c r="BT3078">
        <v>26</v>
      </c>
      <c r="BU3078" s="1" t="s">
        <v>7</v>
      </c>
      <c r="BV3078" s="1" t="s">
        <v>171</v>
      </c>
      <c r="BW3078">
        <v>250</v>
      </c>
      <c r="BX3078" s="1" t="s">
        <v>10495</v>
      </c>
      <c r="BY3078">
        <v>6200</v>
      </c>
      <c r="BZ3078">
        <v>1550000</v>
      </c>
      <c r="CA3078">
        <v>0.25</v>
      </c>
      <c r="CB3078">
        <v>4650</v>
      </c>
      <c r="CC3078">
        <v>1162500</v>
      </c>
      <c r="CD3078">
        <v>0.1</v>
      </c>
      <c r="CE3078">
        <v>116250</v>
      </c>
      <c r="CF3078">
        <v>0</v>
      </c>
      <c r="CG3078">
        <v>0</v>
      </c>
      <c r="CH3078">
        <v>116250</v>
      </c>
      <c r="CI3078">
        <v>1046250</v>
      </c>
      <c r="CJ3078">
        <v>1162500</v>
      </c>
      <c r="CK3078">
        <v>4650</v>
      </c>
    </row>
    <row r="3079" spans="62:89" x14ac:dyDescent="0.25">
      <c r="BJ3079" s="1" t="s">
        <v>6280</v>
      </c>
      <c r="BK3079" s="1" t="s">
        <v>6281</v>
      </c>
      <c r="BL3079" s="1" t="str">
        <f>VLOOKUP(BK3079,INVENTARIOHABITTA[#All],8,FALSE)</f>
        <v>ESTANDAR A</v>
      </c>
      <c r="BO3079" s="1" t="s">
        <v>6751</v>
      </c>
      <c r="BP3079" s="1" t="s">
        <v>10521</v>
      </c>
      <c r="BQ3079" s="1" t="s">
        <v>7638</v>
      </c>
      <c r="BR3079" s="1" t="s">
        <v>9981</v>
      </c>
      <c r="BS3079" s="1" t="s">
        <v>45</v>
      </c>
      <c r="BT3079">
        <v>27</v>
      </c>
      <c r="BU3079" s="1" t="s">
        <v>7</v>
      </c>
      <c r="BV3079" s="1" t="s">
        <v>171</v>
      </c>
      <c r="BW3079">
        <v>205.95</v>
      </c>
      <c r="BX3079" s="1" t="s">
        <v>10495</v>
      </c>
      <c r="BY3079">
        <v>3563.9999999999995</v>
      </c>
      <c r="BZ3079">
        <v>734005.79999999981</v>
      </c>
      <c r="CA3079">
        <v>0</v>
      </c>
      <c r="CB3079">
        <v>3563.9999999999995</v>
      </c>
      <c r="CC3079">
        <v>734005.79999999981</v>
      </c>
      <c r="CD3079">
        <v>0.21273771951120829</v>
      </c>
      <c r="CE3079">
        <v>156150.72</v>
      </c>
      <c r="CF3079">
        <v>0</v>
      </c>
      <c r="CG3079">
        <v>0</v>
      </c>
      <c r="CH3079">
        <v>156150.72</v>
      </c>
      <c r="CI3079">
        <v>577855.07999999984</v>
      </c>
      <c r="CJ3079">
        <v>734005.79999999981</v>
      </c>
      <c r="CK3079">
        <v>3563.9999999999991</v>
      </c>
    </row>
    <row r="3080" spans="62:89" x14ac:dyDescent="0.25">
      <c r="BJ3080" s="1" t="s">
        <v>6282</v>
      </c>
      <c r="BK3080" s="1" t="s">
        <v>6283</v>
      </c>
      <c r="BL3080" s="1" t="str">
        <f>VLOOKUP(BK3080,INVENTARIOHABITTA[#All],8,FALSE)</f>
        <v>ESTANDAR A</v>
      </c>
      <c r="BO3080" s="1" t="s">
        <v>6753</v>
      </c>
      <c r="BP3080" s="1" t="s">
        <v>10522</v>
      </c>
      <c r="BQ3080" s="1" t="s">
        <v>7638</v>
      </c>
      <c r="BR3080" s="1" t="s">
        <v>9981</v>
      </c>
      <c r="BS3080" s="1" t="s">
        <v>45</v>
      </c>
      <c r="BT3080">
        <v>28</v>
      </c>
      <c r="BU3080" s="1" t="s">
        <v>7</v>
      </c>
      <c r="BV3080" s="1" t="s">
        <v>260</v>
      </c>
      <c r="BW3080">
        <v>205.95</v>
      </c>
      <c r="BX3080" s="1" t="s">
        <v>10495</v>
      </c>
      <c r="BY3080">
        <v>3563.9999999999995</v>
      </c>
      <c r="BZ3080">
        <v>734005.79999999981</v>
      </c>
      <c r="CA3080">
        <v>0</v>
      </c>
      <c r="CB3080">
        <v>3563.9999999999995</v>
      </c>
      <c r="CC3080">
        <v>734005.79999999981</v>
      </c>
      <c r="CD3080">
        <v>0.21273771951120829</v>
      </c>
      <c r="CE3080">
        <v>156150.72</v>
      </c>
      <c r="CF3080">
        <v>0</v>
      </c>
      <c r="CG3080">
        <v>0</v>
      </c>
      <c r="CH3080">
        <v>156150.72</v>
      </c>
      <c r="CI3080">
        <v>577855.07999999984</v>
      </c>
      <c r="CJ3080">
        <v>734005.79999999981</v>
      </c>
      <c r="CK3080">
        <v>3563.9999999999991</v>
      </c>
    </row>
    <row r="3081" spans="62:89" x14ac:dyDescent="0.25">
      <c r="BJ3081" s="1" t="s">
        <v>6284</v>
      </c>
      <c r="BK3081" s="1" t="s">
        <v>6285</v>
      </c>
      <c r="BL3081" s="1" t="str">
        <f>VLOOKUP(BK3081,INVENTARIOHABITTA[#All],8,FALSE)</f>
        <v>PREMIUM A</v>
      </c>
      <c r="BO3081" s="1" t="s">
        <v>6755</v>
      </c>
      <c r="BP3081" s="1" t="s">
        <v>10523</v>
      </c>
      <c r="BQ3081" s="1" t="s">
        <v>7638</v>
      </c>
      <c r="BR3081" s="1" t="s">
        <v>9981</v>
      </c>
      <c r="BS3081" s="1" t="s">
        <v>45</v>
      </c>
      <c r="BT3081">
        <v>29</v>
      </c>
      <c r="BU3081" s="1" t="s">
        <v>7</v>
      </c>
      <c r="BV3081" s="1" t="s">
        <v>260</v>
      </c>
      <c r="BW3081">
        <v>212.5</v>
      </c>
      <c r="BX3081" s="1" t="s">
        <v>10495</v>
      </c>
      <c r="BY3081">
        <v>3563.9999999999995</v>
      </c>
      <c r="BZ3081">
        <v>757349.99999999988</v>
      </c>
      <c r="CA3081">
        <v>0</v>
      </c>
      <c r="CB3081">
        <v>3563.9999999999995</v>
      </c>
      <c r="CC3081">
        <v>757349.99999999988</v>
      </c>
      <c r="CD3081">
        <v>0.20618039215686279</v>
      </c>
      <c r="CE3081">
        <v>156150.72</v>
      </c>
      <c r="CF3081">
        <v>0</v>
      </c>
      <c r="CG3081">
        <v>0</v>
      </c>
      <c r="CH3081">
        <v>156150.72</v>
      </c>
      <c r="CI3081">
        <v>601199.27999999991</v>
      </c>
      <c r="CJ3081">
        <v>757349.99999999988</v>
      </c>
      <c r="CK3081">
        <v>3563.9999999999995</v>
      </c>
    </row>
    <row r="3082" spans="62:89" x14ac:dyDescent="0.25">
      <c r="BJ3082" s="1" t="s">
        <v>6286</v>
      </c>
      <c r="BK3082" s="1" t="s">
        <v>6287</v>
      </c>
      <c r="BL3082" s="1" t="str">
        <f>VLOOKUP(BK3082,INVENTARIOHABITTA[#All],8,FALSE)</f>
        <v>PREMIUM A</v>
      </c>
      <c r="BO3082" s="1" t="s">
        <v>6757</v>
      </c>
      <c r="BP3082" s="1" t="s">
        <v>10524</v>
      </c>
      <c r="BQ3082" s="1" t="s">
        <v>7638</v>
      </c>
      <c r="BR3082" s="1" t="s">
        <v>9981</v>
      </c>
      <c r="BS3082" s="1" t="s">
        <v>45</v>
      </c>
      <c r="BT3082">
        <v>30</v>
      </c>
      <c r="BU3082" s="1" t="s">
        <v>7</v>
      </c>
      <c r="BV3082" s="1" t="s">
        <v>260</v>
      </c>
      <c r="BW3082">
        <v>212.5</v>
      </c>
      <c r="BX3082" s="1" t="s">
        <v>10495</v>
      </c>
      <c r="BY3082">
        <v>5770.3</v>
      </c>
      <c r="BZ3082">
        <v>1226188.75</v>
      </c>
      <c r="CA3082">
        <v>0.33</v>
      </c>
      <c r="CB3082">
        <v>3866.1010000000001</v>
      </c>
      <c r="CC3082">
        <v>821546.46250000002</v>
      </c>
      <c r="CD3082">
        <v>0.1</v>
      </c>
      <c r="CE3082">
        <v>82154.646250000005</v>
      </c>
      <c r="CF3082">
        <v>0.1</v>
      </c>
      <c r="CG3082">
        <v>8215.4646250000005</v>
      </c>
      <c r="CH3082">
        <v>73939.181624999997</v>
      </c>
      <c r="CI3082">
        <v>739391.81625000003</v>
      </c>
      <c r="CJ3082">
        <v>813330.997875</v>
      </c>
      <c r="CK3082">
        <v>3827.4399899999999</v>
      </c>
    </row>
    <row r="3083" spans="62:89" x14ac:dyDescent="0.25">
      <c r="BJ3083" s="1" t="s">
        <v>6288</v>
      </c>
      <c r="BK3083" s="1" t="s">
        <v>6289</v>
      </c>
      <c r="BL3083" s="1" t="str">
        <f>VLOOKUP(BK3083,INVENTARIOHABITTA[#All],8,FALSE)</f>
        <v>PREMIUM A</v>
      </c>
      <c r="BO3083" s="1" t="s">
        <v>6759</v>
      </c>
      <c r="BP3083" s="1" t="s">
        <v>10525</v>
      </c>
      <c r="BQ3083" s="1" t="s">
        <v>7638</v>
      </c>
      <c r="BR3083" s="1" t="s">
        <v>9981</v>
      </c>
      <c r="BS3083" s="1" t="s">
        <v>45</v>
      </c>
      <c r="BT3083">
        <v>31</v>
      </c>
      <c r="BU3083" s="1" t="s">
        <v>7</v>
      </c>
      <c r="BV3083" s="1" t="s">
        <v>260</v>
      </c>
      <c r="BW3083">
        <v>212.5</v>
      </c>
      <c r="BX3083" s="1" t="s">
        <v>10495</v>
      </c>
      <c r="BY3083">
        <v>5770.3</v>
      </c>
      <c r="BZ3083">
        <v>1226188.75</v>
      </c>
      <c r="CA3083">
        <v>0.33</v>
      </c>
      <c r="CB3083">
        <v>3866.1010000000001</v>
      </c>
      <c r="CC3083">
        <v>821546.46250000002</v>
      </c>
      <c r="CD3083">
        <v>0.1</v>
      </c>
      <c r="CE3083">
        <v>82154.646250000005</v>
      </c>
      <c r="CF3083">
        <v>0.1</v>
      </c>
      <c r="CG3083">
        <v>8215.4646250000005</v>
      </c>
      <c r="CH3083">
        <v>73939.181624999997</v>
      </c>
      <c r="CI3083">
        <v>739391.81625000003</v>
      </c>
      <c r="CJ3083">
        <v>813330.997875</v>
      </c>
      <c r="CK3083">
        <v>3827.4399899999999</v>
      </c>
    </row>
    <row r="3084" spans="62:89" x14ac:dyDescent="0.25">
      <c r="BJ3084" s="1" t="s">
        <v>6290</v>
      </c>
      <c r="BK3084" s="1" t="s">
        <v>6291</v>
      </c>
      <c r="BL3084" s="1" t="str">
        <f>VLOOKUP(BK3084,INVENTARIOHABITTA[#All],8,FALSE)</f>
        <v>PREMIUM A</v>
      </c>
      <c r="BO3084" s="1" t="s">
        <v>6761</v>
      </c>
      <c r="BP3084" s="1" t="s">
        <v>10526</v>
      </c>
      <c r="BQ3084" s="1" t="s">
        <v>7638</v>
      </c>
      <c r="BR3084" s="1" t="s">
        <v>9981</v>
      </c>
      <c r="BS3084" s="1" t="s">
        <v>45</v>
      </c>
      <c r="BT3084">
        <v>32</v>
      </c>
      <c r="BU3084" s="1" t="s">
        <v>7</v>
      </c>
      <c r="BV3084" s="1" t="s">
        <v>260</v>
      </c>
      <c r="BW3084">
        <v>212.5</v>
      </c>
      <c r="BX3084" s="1" t="s">
        <v>10495</v>
      </c>
      <c r="BY3084">
        <v>5770.3</v>
      </c>
      <c r="BZ3084">
        <v>1226188.75</v>
      </c>
      <c r="CA3084">
        <v>0.3</v>
      </c>
      <c r="CB3084">
        <v>4039.21</v>
      </c>
      <c r="CC3084">
        <v>858332.125</v>
      </c>
      <c r="CD3084">
        <v>0.1</v>
      </c>
      <c r="CE3084">
        <v>85833.212500000009</v>
      </c>
      <c r="CF3084">
        <v>8.1553512866595776E-2</v>
      </c>
      <c r="CG3084">
        <v>7000</v>
      </c>
      <c r="CH3084">
        <v>78833.212500000009</v>
      </c>
      <c r="CI3084">
        <v>772498.91249999998</v>
      </c>
      <c r="CJ3084">
        <v>851332.125</v>
      </c>
      <c r="CK3084">
        <v>4006.2688235294117</v>
      </c>
    </row>
    <row r="3085" spans="62:89" x14ac:dyDescent="0.25">
      <c r="BJ3085" s="1" t="s">
        <v>6292</v>
      </c>
      <c r="BK3085" s="1" t="s">
        <v>6293</v>
      </c>
      <c r="BL3085" s="1" t="str">
        <f>VLOOKUP(BK3085,INVENTARIOHABITTA[#All],8,FALSE)</f>
        <v>PREMIUM A</v>
      </c>
      <c r="BO3085" s="1" t="s">
        <v>6763</v>
      </c>
      <c r="BP3085" s="1" t="s">
        <v>10527</v>
      </c>
      <c r="BQ3085" s="1" t="s">
        <v>7638</v>
      </c>
      <c r="BR3085" s="1" t="s">
        <v>9981</v>
      </c>
      <c r="BS3085" s="1" t="s">
        <v>45</v>
      </c>
      <c r="BT3085">
        <v>33</v>
      </c>
      <c r="BU3085" s="1" t="s">
        <v>7</v>
      </c>
      <c r="BV3085" s="1" t="s">
        <v>260</v>
      </c>
      <c r="BW3085">
        <v>212.5</v>
      </c>
      <c r="BX3085" s="1" t="s">
        <v>10495</v>
      </c>
      <c r="BY3085">
        <v>5770.3</v>
      </c>
      <c r="BZ3085">
        <v>1226188.75</v>
      </c>
      <c r="CA3085">
        <v>0.33</v>
      </c>
      <c r="CB3085">
        <v>3866.1010000000001</v>
      </c>
      <c r="CC3085">
        <v>821546.46250000002</v>
      </c>
      <c r="CD3085">
        <v>0.1</v>
      </c>
      <c r="CE3085">
        <v>82154.646250000005</v>
      </c>
      <c r="CF3085">
        <v>6.0860830497459537E-2</v>
      </c>
      <c r="CG3085">
        <v>5000</v>
      </c>
      <c r="CH3085">
        <v>77154.646250000005</v>
      </c>
      <c r="CI3085">
        <v>739391.81625000003</v>
      </c>
      <c r="CJ3085">
        <v>816546.46250000002</v>
      </c>
      <c r="CK3085">
        <v>3842.5715882352943</v>
      </c>
    </row>
    <row r="3086" spans="62:89" x14ac:dyDescent="0.25">
      <c r="BJ3086" s="1" t="s">
        <v>6294</v>
      </c>
      <c r="BK3086" s="1" t="s">
        <v>6295</v>
      </c>
      <c r="BL3086" s="1" t="str">
        <f>VLOOKUP(BK3086,INVENTARIOHABITTA[#All],8,FALSE)</f>
        <v>PREMIUM A</v>
      </c>
      <c r="BO3086" s="1" t="s">
        <v>6765</v>
      </c>
      <c r="BP3086" s="1" t="s">
        <v>10528</v>
      </c>
      <c r="BQ3086" s="1" t="s">
        <v>7638</v>
      </c>
      <c r="BR3086" s="1" t="s">
        <v>9981</v>
      </c>
      <c r="BS3086" s="1" t="s">
        <v>45</v>
      </c>
      <c r="BT3086">
        <v>34</v>
      </c>
      <c r="BU3086" s="1" t="s">
        <v>7</v>
      </c>
      <c r="BV3086" s="1" t="s">
        <v>260</v>
      </c>
      <c r="BW3086">
        <v>212.5</v>
      </c>
      <c r="BX3086" s="1" t="s">
        <v>10495</v>
      </c>
      <c r="BY3086">
        <v>5770.3</v>
      </c>
      <c r="BZ3086">
        <v>1226188.75</v>
      </c>
      <c r="CA3086">
        <v>0.25</v>
      </c>
      <c r="CB3086">
        <v>4327.7250000000004</v>
      </c>
      <c r="CC3086">
        <v>919641.56250000012</v>
      </c>
      <c r="CD3086">
        <v>0.1</v>
      </c>
      <c r="CE3086">
        <v>91964.156250000015</v>
      </c>
      <c r="CF3086">
        <v>7.0000000000000007E-2</v>
      </c>
      <c r="CG3086">
        <v>6437.4909375000016</v>
      </c>
      <c r="CH3086">
        <v>85526.665312500016</v>
      </c>
      <c r="CI3086">
        <v>827677.40625000012</v>
      </c>
      <c r="CJ3086">
        <v>913204.07156250009</v>
      </c>
      <c r="CK3086">
        <v>4297.4309250000006</v>
      </c>
    </row>
    <row r="3087" spans="62:89" x14ac:dyDescent="0.25">
      <c r="BJ3087" s="1" t="s">
        <v>6296</v>
      </c>
      <c r="BK3087" s="1" t="s">
        <v>6297</v>
      </c>
      <c r="BL3087" s="1" t="str">
        <f>VLOOKUP(BK3087,INVENTARIOHABITTA[#All],8,FALSE)</f>
        <v>PREMIUM A</v>
      </c>
      <c r="BO3087" s="1" t="s">
        <v>6767</v>
      </c>
      <c r="BP3087" s="1" t="s">
        <v>10529</v>
      </c>
      <c r="BQ3087" s="1" t="s">
        <v>7638</v>
      </c>
      <c r="BR3087" s="1" t="s">
        <v>9981</v>
      </c>
      <c r="BS3087" s="1" t="s">
        <v>45</v>
      </c>
      <c r="BT3087">
        <v>35</v>
      </c>
      <c r="BU3087" s="1" t="s">
        <v>7</v>
      </c>
      <c r="BV3087" s="1" t="s">
        <v>260</v>
      </c>
      <c r="BW3087">
        <v>212.5</v>
      </c>
      <c r="BX3087" s="1" t="s">
        <v>10495</v>
      </c>
      <c r="BY3087">
        <v>5770.3</v>
      </c>
      <c r="BZ3087">
        <v>1226188.75</v>
      </c>
      <c r="CA3087">
        <v>0.3</v>
      </c>
      <c r="CB3087">
        <v>4039.21</v>
      </c>
      <c r="CC3087">
        <v>858332.125</v>
      </c>
      <c r="CD3087">
        <v>0.1</v>
      </c>
      <c r="CE3087">
        <v>85833.212500000009</v>
      </c>
      <c r="CF3087">
        <v>0.1</v>
      </c>
      <c r="CG3087">
        <v>8583.3212500000009</v>
      </c>
      <c r="CH3087">
        <v>77249.891250000015</v>
      </c>
      <c r="CI3087">
        <v>772498.91249999998</v>
      </c>
      <c r="CJ3087">
        <v>849748.80374999996</v>
      </c>
      <c r="CK3087">
        <v>3998.8179</v>
      </c>
    </row>
    <row r="3088" spans="62:89" x14ac:dyDescent="0.25">
      <c r="BJ3088" s="1" t="s">
        <v>6298</v>
      </c>
      <c r="BK3088" s="1" t="s">
        <v>6299</v>
      </c>
      <c r="BL3088" s="1" t="str">
        <f>VLOOKUP(BK3088,INVENTARIOHABITTA[#All],8,FALSE)</f>
        <v>PREMIUM A</v>
      </c>
      <c r="BO3088" s="1" t="s">
        <v>6769</v>
      </c>
      <c r="BP3088" s="1" t="s">
        <v>10530</v>
      </c>
      <c r="BQ3088" s="1" t="s">
        <v>7638</v>
      </c>
      <c r="BR3088" s="1" t="s">
        <v>9981</v>
      </c>
      <c r="BS3088" s="1" t="s">
        <v>45</v>
      </c>
      <c r="BT3088">
        <v>36</v>
      </c>
      <c r="BU3088" s="1" t="s">
        <v>7</v>
      </c>
      <c r="BV3088" s="1" t="s">
        <v>260</v>
      </c>
      <c r="BW3088">
        <v>212.5</v>
      </c>
      <c r="BX3088" s="1" t="s">
        <v>10495</v>
      </c>
      <c r="BY3088">
        <v>5770.3</v>
      </c>
      <c r="BZ3088">
        <v>1226188.75</v>
      </c>
      <c r="CA3088">
        <v>0.3</v>
      </c>
      <c r="CB3088">
        <v>4039.21</v>
      </c>
      <c r="CC3088">
        <v>858332.125</v>
      </c>
      <c r="CD3088">
        <v>0.1</v>
      </c>
      <c r="CE3088">
        <v>85833.212500000009</v>
      </c>
      <c r="CF3088">
        <v>0.1</v>
      </c>
      <c r="CG3088">
        <v>8583.3212500000009</v>
      </c>
      <c r="CH3088">
        <v>77249.891250000015</v>
      </c>
      <c r="CI3088">
        <v>772498.91249999998</v>
      </c>
      <c r="CJ3088">
        <v>849748.80374999996</v>
      </c>
      <c r="CK3088">
        <v>3998.8179</v>
      </c>
    </row>
    <row r="3089" spans="62:89" x14ac:dyDescent="0.25">
      <c r="BJ3089" s="1" t="s">
        <v>6300</v>
      </c>
      <c r="BK3089" s="1" t="s">
        <v>6301</v>
      </c>
      <c r="BL3089" s="1" t="str">
        <f>VLOOKUP(BK3089,INVENTARIOHABITTA[#All],8,FALSE)</f>
        <v>PREMIUM A</v>
      </c>
      <c r="BO3089" s="1" t="s">
        <v>6771</v>
      </c>
      <c r="BP3089" s="1" t="s">
        <v>10531</v>
      </c>
      <c r="BQ3089" s="1" t="s">
        <v>7638</v>
      </c>
      <c r="BR3089" s="1" t="s">
        <v>9981</v>
      </c>
      <c r="BS3089" s="1" t="s">
        <v>45</v>
      </c>
      <c r="BT3089">
        <v>37</v>
      </c>
      <c r="BU3089" s="1" t="s">
        <v>7</v>
      </c>
      <c r="BV3089" s="1" t="s">
        <v>260</v>
      </c>
      <c r="BW3089">
        <v>212.5</v>
      </c>
      <c r="BX3089" s="1" t="s">
        <v>10495</v>
      </c>
      <c r="BY3089">
        <v>5770.3</v>
      </c>
      <c r="BZ3089">
        <v>1226188.75</v>
      </c>
      <c r="CA3089">
        <v>0.3</v>
      </c>
      <c r="CB3089">
        <v>4039.21</v>
      </c>
      <c r="CC3089">
        <v>858332.125</v>
      </c>
      <c r="CD3089">
        <v>0.1</v>
      </c>
      <c r="CE3089">
        <v>85833.212500000009</v>
      </c>
      <c r="CF3089">
        <v>0.1</v>
      </c>
      <c r="CG3089">
        <v>8583.3212500000009</v>
      </c>
      <c r="CH3089">
        <v>77249.891250000015</v>
      </c>
      <c r="CI3089">
        <v>772498.91249999998</v>
      </c>
      <c r="CJ3089">
        <v>849748.80374999996</v>
      </c>
      <c r="CK3089">
        <v>3998.8179</v>
      </c>
    </row>
    <row r="3090" spans="62:89" x14ac:dyDescent="0.25">
      <c r="BJ3090" s="1" t="s">
        <v>6302</v>
      </c>
      <c r="BK3090" s="1" t="s">
        <v>6303</v>
      </c>
      <c r="BL3090" s="1" t="str">
        <f>VLOOKUP(BK3090,INVENTARIOHABITTA[#All],8,FALSE)</f>
        <v>PREMIUM A</v>
      </c>
      <c r="BO3090" s="1" t="s">
        <v>6773</v>
      </c>
      <c r="BP3090" s="1" t="s">
        <v>10532</v>
      </c>
      <c r="BQ3090" s="1" t="s">
        <v>7638</v>
      </c>
      <c r="BR3090" s="1" t="s">
        <v>9981</v>
      </c>
      <c r="BS3090" s="1" t="s">
        <v>45</v>
      </c>
      <c r="BT3090">
        <v>38</v>
      </c>
      <c r="BU3090" s="1" t="s">
        <v>7</v>
      </c>
      <c r="BV3090" s="1" t="s">
        <v>260</v>
      </c>
      <c r="BW3090">
        <v>212.5</v>
      </c>
      <c r="BX3090" s="1" t="s">
        <v>10495</v>
      </c>
      <c r="BY3090">
        <v>5770.3</v>
      </c>
      <c r="BZ3090">
        <v>1226188.75</v>
      </c>
      <c r="CA3090">
        <v>0.27</v>
      </c>
      <c r="CB3090">
        <v>4212.3189999999995</v>
      </c>
      <c r="CC3090">
        <v>895117.78749999986</v>
      </c>
      <c r="CD3090">
        <v>0.1</v>
      </c>
      <c r="CE3090">
        <v>89511.778749999998</v>
      </c>
      <c r="CF3090">
        <v>0</v>
      </c>
      <c r="CG3090">
        <v>0</v>
      </c>
      <c r="CH3090">
        <v>89511.778749999998</v>
      </c>
      <c r="CI3090">
        <v>805606.0087499998</v>
      </c>
      <c r="CJ3090">
        <v>895117.78749999986</v>
      </c>
      <c r="CK3090">
        <v>4212.3189999999995</v>
      </c>
    </row>
    <row r="3091" spans="62:89" x14ac:dyDescent="0.25">
      <c r="BJ3091" s="1" t="s">
        <v>6304</v>
      </c>
      <c r="BK3091" s="1" t="s">
        <v>6305</v>
      </c>
      <c r="BL3091" s="1" t="str">
        <f>VLOOKUP(BK3091,INVENTARIOHABITTA[#All],8,FALSE)</f>
        <v>ESTANDAR A</v>
      </c>
      <c r="BP3091" s="1" t="s">
        <v>10532</v>
      </c>
      <c r="BQ3091" s="1" t="s">
        <v>7638</v>
      </c>
      <c r="BR3091" s="1" t="s">
        <v>9981</v>
      </c>
      <c r="BS3091" s="1" t="s">
        <v>45</v>
      </c>
      <c r="BT3091">
        <v>38</v>
      </c>
      <c r="BU3091" s="1" t="s">
        <v>7</v>
      </c>
      <c r="BV3091" s="1" t="s">
        <v>260</v>
      </c>
      <c r="BW3091">
        <v>212.5</v>
      </c>
      <c r="BX3091" s="1" t="s">
        <v>10495</v>
      </c>
      <c r="BY3091">
        <v>5770.3</v>
      </c>
      <c r="BZ3091">
        <v>1226188.75</v>
      </c>
      <c r="CA3091">
        <v>0.3</v>
      </c>
      <c r="CB3091">
        <v>4039.21</v>
      </c>
      <c r="CC3091">
        <v>858332.125</v>
      </c>
      <c r="CD3091">
        <v>0.1</v>
      </c>
      <c r="CE3091">
        <v>85833.212500000009</v>
      </c>
      <c r="CF3091">
        <v>0.1</v>
      </c>
      <c r="CG3091">
        <v>8583.3212500000009</v>
      </c>
      <c r="CH3091">
        <v>77249.891250000015</v>
      </c>
      <c r="CI3091">
        <v>772498.91249999998</v>
      </c>
      <c r="CJ3091">
        <v>849748.80374999996</v>
      </c>
      <c r="CK3091">
        <v>3998.8179</v>
      </c>
    </row>
    <row r="3092" spans="62:89" x14ac:dyDescent="0.25">
      <c r="BJ3092" s="1" t="s">
        <v>6306</v>
      </c>
      <c r="BK3092" s="1" t="s">
        <v>6307</v>
      </c>
      <c r="BL3092" s="1" t="str">
        <f>VLOOKUP(BK3092,INVENTARIOHABITTA[#All],8,FALSE)</f>
        <v>ESTANDAR A</v>
      </c>
      <c r="BO3092" s="1" t="s">
        <v>6775</v>
      </c>
      <c r="BP3092" s="1" t="s">
        <v>10533</v>
      </c>
      <c r="BQ3092" s="1" t="s">
        <v>7638</v>
      </c>
      <c r="BR3092" s="1" t="s">
        <v>9981</v>
      </c>
      <c r="BS3092" s="1" t="s">
        <v>45</v>
      </c>
      <c r="BT3092">
        <v>39</v>
      </c>
      <c r="BU3092" s="1" t="s">
        <v>7</v>
      </c>
      <c r="BV3092" s="1" t="s">
        <v>260</v>
      </c>
      <c r="BW3092">
        <v>212.5</v>
      </c>
      <c r="BX3092" s="1" t="s">
        <v>10495</v>
      </c>
      <c r="BY3092">
        <v>5770.3</v>
      </c>
      <c r="BZ3092">
        <v>1226188.75</v>
      </c>
      <c r="CA3092">
        <v>0.3</v>
      </c>
      <c r="CB3092">
        <v>4039.21</v>
      </c>
      <c r="CC3092">
        <v>858332.125</v>
      </c>
      <c r="CD3092">
        <v>0.1</v>
      </c>
      <c r="CE3092">
        <v>85833.212500000009</v>
      </c>
      <c r="CF3092">
        <v>0.1</v>
      </c>
      <c r="CG3092">
        <v>8583.3212500000009</v>
      </c>
      <c r="CH3092">
        <v>77249.891250000015</v>
      </c>
      <c r="CI3092">
        <v>772498.91249999998</v>
      </c>
      <c r="CJ3092">
        <v>849748.80374999996</v>
      </c>
      <c r="CK3092">
        <v>3998.8179</v>
      </c>
    </row>
    <row r="3093" spans="62:89" x14ac:dyDescent="0.25">
      <c r="BJ3093" s="1" t="s">
        <v>6308</v>
      </c>
      <c r="BK3093" s="1" t="s">
        <v>6309</v>
      </c>
      <c r="BL3093" s="1" t="str">
        <f>VLOOKUP(BK3093,INVENTARIOHABITTA[#All],8,FALSE)</f>
        <v>ESTANDAR A</v>
      </c>
      <c r="BO3093" s="1" t="s">
        <v>6777</v>
      </c>
      <c r="BP3093" s="1" t="s">
        <v>10534</v>
      </c>
      <c r="BQ3093" s="1" t="s">
        <v>7638</v>
      </c>
      <c r="BR3093" s="1" t="s">
        <v>9981</v>
      </c>
      <c r="BS3093" s="1" t="s">
        <v>45</v>
      </c>
      <c r="BT3093">
        <v>40</v>
      </c>
      <c r="BU3093" s="1" t="s">
        <v>7</v>
      </c>
      <c r="BV3093" s="1" t="s">
        <v>171</v>
      </c>
      <c r="BW3093">
        <v>240.16</v>
      </c>
      <c r="BX3093" s="1" t="s">
        <v>10495</v>
      </c>
      <c r="BY3093">
        <v>6200</v>
      </c>
      <c r="BZ3093">
        <v>1488992</v>
      </c>
      <c r="CA3093">
        <v>0.3</v>
      </c>
      <c r="CB3093">
        <v>4340</v>
      </c>
      <c r="CC3093">
        <v>1042294.4</v>
      </c>
      <c r="CD3093">
        <v>0.1</v>
      </c>
      <c r="CE3093">
        <v>104229.44</v>
      </c>
      <c r="CF3093">
        <v>0.1</v>
      </c>
      <c r="CG3093">
        <v>10422.944000000001</v>
      </c>
      <c r="CH3093">
        <v>93806.495999999999</v>
      </c>
      <c r="CI3093">
        <v>938064.96</v>
      </c>
      <c r="CJ3093">
        <v>1031871.456</v>
      </c>
      <c r="CK3093">
        <v>4296.6000000000004</v>
      </c>
    </row>
    <row r="3094" spans="62:89" x14ac:dyDescent="0.25">
      <c r="BJ3094" s="1" t="s">
        <v>6310</v>
      </c>
      <c r="BK3094" s="1" t="s">
        <v>6311</v>
      </c>
      <c r="BL3094" s="1" t="str">
        <f>VLOOKUP(BK3094,INVENTARIOHABITTA[#All],8,FALSE)</f>
        <v>ESTANDAR A</v>
      </c>
      <c r="BO3094" s="1" t="s">
        <v>6779</v>
      </c>
      <c r="BP3094" s="1" t="s">
        <v>10535</v>
      </c>
      <c r="BQ3094" s="1" t="s">
        <v>7638</v>
      </c>
      <c r="BR3094" s="1" t="s">
        <v>9981</v>
      </c>
      <c r="BS3094" s="1" t="s">
        <v>45</v>
      </c>
      <c r="BT3094">
        <v>41</v>
      </c>
      <c r="BU3094" s="1" t="s">
        <v>7</v>
      </c>
      <c r="BV3094" s="1" t="s">
        <v>171</v>
      </c>
      <c r="BW3094">
        <v>200</v>
      </c>
      <c r="BX3094" s="1" t="s">
        <v>10495</v>
      </c>
      <c r="BY3094">
        <v>6200</v>
      </c>
      <c r="BZ3094">
        <v>1240000</v>
      </c>
      <c r="CA3094">
        <v>0.3</v>
      </c>
      <c r="CB3094">
        <v>4340</v>
      </c>
      <c r="CC3094">
        <v>868000</v>
      </c>
      <c r="CD3094">
        <v>0.1</v>
      </c>
      <c r="CE3094">
        <v>86800</v>
      </c>
      <c r="CF3094">
        <v>0</v>
      </c>
      <c r="CG3094">
        <v>0</v>
      </c>
      <c r="CH3094">
        <v>86800</v>
      </c>
      <c r="CI3094">
        <v>781200</v>
      </c>
      <c r="CJ3094">
        <v>868000</v>
      </c>
      <c r="CK3094">
        <v>4340</v>
      </c>
    </row>
    <row r="3095" spans="62:89" x14ac:dyDescent="0.25">
      <c r="BJ3095" s="1" t="s">
        <v>6312</v>
      </c>
      <c r="BK3095" s="1" t="s">
        <v>6313</v>
      </c>
      <c r="BL3095" s="1" t="str">
        <f>VLOOKUP(BK3095,INVENTARIOHABITTA[#All],8,FALSE)</f>
        <v>ESTANDAR A</v>
      </c>
      <c r="BP3095" s="1" t="s">
        <v>10535</v>
      </c>
      <c r="BQ3095" s="1" t="s">
        <v>7638</v>
      </c>
      <c r="BR3095" s="1" t="s">
        <v>9981</v>
      </c>
      <c r="BS3095" s="1" t="s">
        <v>45</v>
      </c>
      <c r="BT3095">
        <v>41</v>
      </c>
      <c r="BU3095" s="1" t="s">
        <v>7</v>
      </c>
      <c r="BV3095" s="1" t="s">
        <v>171</v>
      </c>
      <c r="BW3095">
        <v>200</v>
      </c>
      <c r="BX3095" s="1" t="s">
        <v>10495</v>
      </c>
      <c r="BY3095">
        <v>6200</v>
      </c>
      <c r="BZ3095">
        <v>1240000</v>
      </c>
      <c r="CA3095">
        <v>0.24</v>
      </c>
      <c r="CB3095">
        <v>4712</v>
      </c>
      <c r="CC3095">
        <v>942400</v>
      </c>
      <c r="CD3095">
        <v>0.1</v>
      </c>
      <c r="CE3095">
        <v>94240</v>
      </c>
      <c r="CF3095">
        <v>0.08</v>
      </c>
      <c r="CG3095">
        <v>7539.2</v>
      </c>
      <c r="CH3095">
        <v>86700.800000000003</v>
      </c>
      <c r="CI3095">
        <v>848160</v>
      </c>
      <c r="CJ3095">
        <v>934860.80000000005</v>
      </c>
      <c r="CK3095">
        <v>4674.3040000000001</v>
      </c>
    </row>
    <row r="3096" spans="62:89" x14ac:dyDescent="0.25">
      <c r="BJ3096" s="1" t="s">
        <v>6314</v>
      </c>
      <c r="BK3096" s="1" t="s">
        <v>6315</v>
      </c>
      <c r="BL3096" s="1" t="str">
        <f>VLOOKUP(BK3096,INVENTARIOHABITTA[#All],8,FALSE)</f>
        <v>ESTANDAR A</v>
      </c>
      <c r="BO3096" s="1" t="s">
        <v>6781</v>
      </c>
      <c r="BP3096" s="1" t="s">
        <v>10536</v>
      </c>
      <c r="BQ3096" s="1" t="s">
        <v>7638</v>
      </c>
      <c r="BR3096" s="1" t="s">
        <v>9981</v>
      </c>
      <c r="BS3096" s="1" t="s">
        <v>45</v>
      </c>
      <c r="BT3096">
        <v>42</v>
      </c>
      <c r="BU3096" s="1" t="s">
        <v>7</v>
      </c>
      <c r="BV3096" s="1" t="s">
        <v>260</v>
      </c>
      <c r="BW3096">
        <v>200</v>
      </c>
      <c r="BX3096" s="1" t="s">
        <v>46</v>
      </c>
      <c r="BY3096">
        <v>6060</v>
      </c>
      <c r="BZ3096">
        <v>1212000</v>
      </c>
      <c r="CA3096">
        <v>0.3</v>
      </c>
      <c r="CB3096">
        <v>4242</v>
      </c>
      <c r="CC3096">
        <v>848400</v>
      </c>
      <c r="CD3096">
        <v>0.1</v>
      </c>
      <c r="CE3096">
        <v>84840</v>
      </c>
      <c r="CF3096">
        <v>0.1</v>
      </c>
      <c r="CG3096">
        <v>8484</v>
      </c>
      <c r="CH3096">
        <v>76356</v>
      </c>
      <c r="CI3096">
        <v>763560</v>
      </c>
      <c r="CJ3096">
        <v>839916</v>
      </c>
      <c r="CK3096">
        <v>4199.58</v>
      </c>
    </row>
    <row r="3097" spans="62:89" x14ac:dyDescent="0.25">
      <c r="BJ3097" s="1" t="s">
        <v>6316</v>
      </c>
      <c r="BK3097" s="1" t="s">
        <v>6317</v>
      </c>
      <c r="BL3097" s="1" t="str">
        <f>VLOOKUP(BK3097,INVENTARIOHABITTA[#All],8,FALSE)</f>
        <v>ESTANDAR A</v>
      </c>
      <c r="BO3097" s="1" t="s">
        <v>6783</v>
      </c>
      <c r="BP3097" s="1" t="s">
        <v>10537</v>
      </c>
      <c r="BQ3097" s="1" t="s">
        <v>7638</v>
      </c>
      <c r="BR3097" s="1" t="s">
        <v>9981</v>
      </c>
      <c r="BS3097" s="1" t="s">
        <v>45</v>
      </c>
      <c r="BT3097">
        <v>43</v>
      </c>
      <c r="BU3097" s="1" t="s">
        <v>7</v>
      </c>
      <c r="BV3097" s="1" t="s">
        <v>260</v>
      </c>
      <c r="BW3097">
        <v>200</v>
      </c>
      <c r="BX3097" s="1" t="s">
        <v>10495</v>
      </c>
      <c r="BY3097">
        <v>5770.3</v>
      </c>
      <c r="BZ3097">
        <v>1154060</v>
      </c>
      <c r="CA3097">
        <v>0.33</v>
      </c>
      <c r="CB3097">
        <v>3866.1010000000001</v>
      </c>
      <c r="CC3097">
        <v>773220.20000000007</v>
      </c>
      <c r="CD3097">
        <v>0.1</v>
      </c>
      <c r="CE3097">
        <v>77322.02</v>
      </c>
      <c r="CF3097">
        <v>0.1</v>
      </c>
      <c r="CG3097">
        <v>7732.2020000000011</v>
      </c>
      <c r="CH3097">
        <v>69589.817999999999</v>
      </c>
      <c r="CI3097">
        <v>695898.18</v>
      </c>
      <c r="CJ3097">
        <v>765487.99800000002</v>
      </c>
      <c r="CK3097">
        <v>3827.4399900000003</v>
      </c>
    </row>
    <row r="3098" spans="62:89" x14ac:dyDescent="0.25">
      <c r="BJ3098" s="1" t="s">
        <v>6318</v>
      </c>
      <c r="BK3098" s="1" t="s">
        <v>6319</v>
      </c>
      <c r="BL3098" s="1" t="str">
        <f>VLOOKUP(BK3098,INVENTARIOHABITTA[#All],8,FALSE)</f>
        <v>PREMIUM A</v>
      </c>
      <c r="BP3098" s="1" t="s">
        <v>10537</v>
      </c>
      <c r="BQ3098" s="1" t="s">
        <v>7638</v>
      </c>
      <c r="BR3098" s="1" t="s">
        <v>9981</v>
      </c>
      <c r="BS3098" s="1" t="s">
        <v>45</v>
      </c>
      <c r="BT3098">
        <v>43</v>
      </c>
      <c r="BU3098" s="1" t="s">
        <v>7</v>
      </c>
      <c r="BV3098" s="1" t="s">
        <v>260</v>
      </c>
      <c r="BW3098">
        <v>200</v>
      </c>
      <c r="BX3098" s="1" t="s">
        <v>10495</v>
      </c>
      <c r="BY3098">
        <v>5770.3</v>
      </c>
      <c r="BZ3098">
        <v>1154060</v>
      </c>
      <c r="CA3098">
        <v>0.25</v>
      </c>
      <c r="CB3098">
        <v>4327.7250000000004</v>
      </c>
      <c r="CC3098">
        <v>865545.00000000012</v>
      </c>
      <c r="CD3098">
        <v>0.1</v>
      </c>
      <c r="CE3098">
        <v>86554.500000000015</v>
      </c>
      <c r="CF3098">
        <v>0.1</v>
      </c>
      <c r="CG3098">
        <v>8655.4500000000025</v>
      </c>
      <c r="CH3098">
        <v>77899.050000000017</v>
      </c>
      <c r="CI3098">
        <v>778990.50000000012</v>
      </c>
      <c r="CJ3098">
        <v>856889.55000000016</v>
      </c>
      <c r="CK3098">
        <v>4284.4477500000012</v>
      </c>
    </row>
    <row r="3099" spans="62:89" x14ac:dyDescent="0.25">
      <c r="BJ3099" s="1" t="s">
        <v>6320</v>
      </c>
      <c r="BK3099" s="1" t="s">
        <v>6321</v>
      </c>
      <c r="BL3099" s="1" t="str">
        <f>VLOOKUP(BK3099,INVENTARIOHABITTA[#All],8,FALSE)</f>
        <v>PREMIUM A</v>
      </c>
      <c r="BO3099" s="1" t="s">
        <v>6785</v>
      </c>
      <c r="BP3099" s="1" t="s">
        <v>10538</v>
      </c>
      <c r="BQ3099" s="1" t="s">
        <v>7638</v>
      </c>
      <c r="BR3099" s="1" t="s">
        <v>9981</v>
      </c>
      <c r="BS3099" s="1" t="s">
        <v>45</v>
      </c>
      <c r="BT3099">
        <v>44</v>
      </c>
      <c r="BU3099" s="1" t="s">
        <v>7</v>
      </c>
      <c r="BV3099" s="1" t="s">
        <v>260</v>
      </c>
      <c r="BW3099">
        <v>200</v>
      </c>
      <c r="BX3099" s="1" t="s">
        <v>10495</v>
      </c>
      <c r="BY3099">
        <v>5770.3</v>
      </c>
      <c r="BZ3099">
        <v>1154060</v>
      </c>
      <c r="CA3099">
        <v>0.3</v>
      </c>
      <c r="CB3099">
        <v>4039.21</v>
      </c>
      <c r="CC3099">
        <v>807842</v>
      </c>
      <c r="CD3099">
        <v>0.1</v>
      </c>
      <c r="CE3099">
        <v>80784.200000000012</v>
      </c>
      <c r="CF3099">
        <v>0.1</v>
      </c>
      <c r="CG3099">
        <v>8078.4200000000019</v>
      </c>
      <c r="CH3099">
        <v>72705.780000000013</v>
      </c>
      <c r="CI3099">
        <v>727057.8</v>
      </c>
      <c r="CJ3099">
        <v>799763.58000000007</v>
      </c>
      <c r="CK3099">
        <v>3998.8179000000005</v>
      </c>
    </row>
    <row r="3100" spans="62:89" x14ac:dyDescent="0.25">
      <c r="BJ3100" s="1" t="s">
        <v>6322</v>
      </c>
      <c r="BK3100" s="1" t="s">
        <v>6323</v>
      </c>
      <c r="BL3100" s="1" t="str">
        <f>VLOOKUP(BK3100,INVENTARIOHABITTA[#All],8,FALSE)</f>
        <v>ESTANDAR A</v>
      </c>
      <c r="BO3100" s="1" t="s">
        <v>6787</v>
      </c>
      <c r="BP3100" s="1" t="s">
        <v>10539</v>
      </c>
      <c r="BQ3100" s="1" t="s">
        <v>7638</v>
      </c>
      <c r="BR3100" s="1" t="s">
        <v>9981</v>
      </c>
      <c r="BS3100" s="1" t="s">
        <v>45</v>
      </c>
      <c r="BT3100">
        <v>45</v>
      </c>
      <c r="BU3100" s="1" t="s">
        <v>7</v>
      </c>
      <c r="BV3100" s="1" t="s">
        <v>260</v>
      </c>
      <c r="BW3100">
        <v>200</v>
      </c>
      <c r="BX3100" s="1" t="s">
        <v>10495</v>
      </c>
      <c r="BY3100">
        <v>5770.3</v>
      </c>
      <c r="BZ3100">
        <v>1154060</v>
      </c>
      <c r="CA3100">
        <v>0.3</v>
      </c>
      <c r="CB3100">
        <v>4039.21</v>
      </c>
      <c r="CC3100">
        <v>807842</v>
      </c>
      <c r="CD3100">
        <v>0.1</v>
      </c>
      <c r="CE3100">
        <v>80784.200000000012</v>
      </c>
      <c r="CF3100">
        <v>0.1</v>
      </c>
      <c r="CG3100">
        <v>8078.4200000000019</v>
      </c>
      <c r="CH3100">
        <v>72705.780000000013</v>
      </c>
      <c r="CI3100">
        <v>727057.8</v>
      </c>
      <c r="CJ3100">
        <v>799763.58000000007</v>
      </c>
      <c r="CK3100">
        <v>3998.8179000000005</v>
      </c>
    </row>
    <row r="3101" spans="62:89" x14ac:dyDescent="0.25">
      <c r="BJ3101" s="1" t="s">
        <v>6324</v>
      </c>
      <c r="BK3101" s="1" t="s">
        <v>6325</v>
      </c>
      <c r="BL3101" s="1" t="str">
        <f>VLOOKUP(BK3101,INVENTARIOHABITTA[#All],8,FALSE)</f>
        <v>ESTANDAR A</v>
      </c>
      <c r="BO3101" s="1" t="s">
        <v>6789</v>
      </c>
      <c r="BP3101" s="1" t="s">
        <v>10540</v>
      </c>
      <c r="BQ3101" s="1" t="s">
        <v>7638</v>
      </c>
      <c r="BR3101" s="1" t="s">
        <v>9981</v>
      </c>
      <c r="BS3101" s="1" t="s">
        <v>45</v>
      </c>
      <c r="BT3101">
        <v>46</v>
      </c>
      <c r="BU3101" s="1" t="s">
        <v>7</v>
      </c>
      <c r="BV3101" s="1" t="s">
        <v>260</v>
      </c>
      <c r="BW3101">
        <v>200</v>
      </c>
      <c r="BX3101" s="1" t="s">
        <v>10495</v>
      </c>
      <c r="BY3101">
        <v>5770.3</v>
      </c>
      <c r="BZ3101">
        <v>1154060</v>
      </c>
      <c r="CA3101">
        <v>0.3</v>
      </c>
      <c r="CB3101">
        <v>4039.21</v>
      </c>
      <c r="CC3101">
        <v>807842</v>
      </c>
      <c r="CD3101">
        <v>0.1</v>
      </c>
      <c r="CE3101">
        <v>80784.200000000012</v>
      </c>
      <c r="CF3101">
        <v>0.1</v>
      </c>
      <c r="CG3101">
        <v>8078.4200000000019</v>
      </c>
      <c r="CH3101">
        <v>72705.780000000013</v>
      </c>
      <c r="CI3101">
        <v>727057.8</v>
      </c>
      <c r="CJ3101">
        <v>799763.58000000007</v>
      </c>
      <c r="CK3101">
        <v>3998.8179000000005</v>
      </c>
    </row>
    <row r="3102" spans="62:89" x14ac:dyDescent="0.25">
      <c r="BJ3102" s="1" t="s">
        <v>6326</v>
      </c>
      <c r="BK3102" s="1" t="s">
        <v>6327</v>
      </c>
      <c r="BL3102" s="1" t="str">
        <f>VLOOKUP(BK3102,INVENTARIOHABITTA[#All],8,FALSE)</f>
        <v>ESTANDAR A</v>
      </c>
      <c r="BO3102" s="1" t="s">
        <v>6791</v>
      </c>
      <c r="BP3102" s="1" t="s">
        <v>10541</v>
      </c>
      <c r="BQ3102" s="1" t="s">
        <v>7638</v>
      </c>
      <c r="BR3102" s="1" t="s">
        <v>9981</v>
      </c>
      <c r="BS3102" s="1" t="s">
        <v>45</v>
      </c>
      <c r="BT3102">
        <v>47</v>
      </c>
      <c r="BU3102" s="1" t="s">
        <v>7</v>
      </c>
      <c r="BV3102" s="1" t="s">
        <v>260</v>
      </c>
      <c r="BW3102">
        <v>200</v>
      </c>
      <c r="BX3102" s="1" t="s">
        <v>10495</v>
      </c>
      <c r="BY3102">
        <v>5770.3</v>
      </c>
      <c r="BZ3102">
        <v>1154060</v>
      </c>
      <c r="CA3102">
        <v>0.3</v>
      </c>
      <c r="CB3102">
        <v>4039.21</v>
      </c>
      <c r="CC3102">
        <v>807842</v>
      </c>
      <c r="CD3102">
        <v>0.1</v>
      </c>
      <c r="CE3102">
        <v>80784.200000000012</v>
      </c>
      <c r="CF3102">
        <v>0.1</v>
      </c>
      <c r="CG3102">
        <v>8078.4200000000019</v>
      </c>
      <c r="CH3102">
        <v>72705.780000000013</v>
      </c>
      <c r="CI3102">
        <v>727057.8</v>
      </c>
      <c r="CJ3102">
        <v>799763.58000000007</v>
      </c>
      <c r="CK3102">
        <v>3998.8179000000005</v>
      </c>
    </row>
    <row r="3103" spans="62:89" x14ac:dyDescent="0.25">
      <c r="BJ3103" s="1" t="s">
        <v>6328</v>
      </c>
      <c r="BK3103" s="1" t="s">
        <v>6329</v>
      </c>
      <c r="BL3103" s="1" t="str">
        <f>VLOOKUP(BK3103,INVENTARIOHABITTA[#All],8,FALSE)</f>
        <v>ESTANDAR A</v>
      </c>
      <c r="BO3103" s="1" t="s">
        <v>6793</v>
      </c>
      <c r="BP3103" s="1" t="s">
        <v>10542</v>
      </c>
      <c r="BQ3103" s="1" t="s">
        <v>7638</v>
      </c>
      <c r="BR3103" s="1" t="s">
        <v>9981</v>
      </c>
      <c r="BS3103" s="1" t="s">
        <v>45</v>
      </c>
      <c r="BT3103">
        <v>48</v>
      </c>
      <c r="BU3103" s="1" t="s">
        <v>7</v>
      </c>
      <c r="BV3103" s="1" t="s">
        <v>260</v>
      </c>
      <c r="BW3103">
        <v>200</v>
      </c>
      <c r="BX3103" s="1" t="s">
        <v>10495</v>
      </c>
      <c r="BY3103">
        <v>5770.3</v>
      </c>
      <c r="BZ3103">
        <v>1154060</v>
      </c>
      <c r="CA3103">
        <v>0.33</v>
      </c>
      <c r="CB3103">
        <v>3866.1010000000001</v>
      </c>
      <c r="CC3103">
        <v>773220.20000000007</v>
      </c>
      <c r="CD3103">
        <v>0.1</v>
      </c>
      <c r="CE3103">
        <v>77322.02</v>
      </c>
      <c r="CF3103">
        <v>0.1</v>
      </c>
      <c r="CG3103">
        <v>7732.2020000000011</v>
      </c>
      <c r="CH3103">
        <v>69589.817999999999</v>
      </c>
      <c r="CI3103">
        <v>695898.18</v>
      </c>
      <c r="CJ3103">
        <v>765487.99800000002</v>
      </c>
      <c r="CK3103">
        <v>3827.4399900000003</v>
      </c>
    </row>
    <row r="3104" spans="62:89" x14ac:dyDescent="0.25">
      <c r="BJ3104" s="1" t="s">
        <v>6330</v>
      </c>
      <c r="BK3104" s="1" t="s">
        <v>6331</v>
      </c>
      <c r="BL3104" s="1" t="str">
        <f>VLOOKUP(BK3104,INVENTARIOHABITTA[#All],8,FALSE)</f>
        <v>ESTANDAR A</v>
      </c>
      <c r="BP3104" s="1" t="s">
        <v>10542</v>
      </c>
      <c r="BQ3104" s="1" t="s">
        <v>7638</v>
      </c>
      <c r="BR3104" s="1" t="s">
        <v>9981</v>
      </c>
      <c r="BS3104" s="1" t="s">
        <v>45</v>
      </c>
      <c r="BT3104">
        <v>48</v>
      </c>
      <c r="BU3104" s="1" t="s">
        <v>7</v>
      </c>
      <c r="BV3104" s="1" t="s">
        <v>260</v>
      </c>
      <c r="BW3104">
        <v>200</v>
      </c>
      <c r="BX3104" s="1" t="s">
        <v>10495</v>
      </c>
      <c r="BY3104">
        <v>5770.3</v>
      </c>
      <c r="BZ3104">
        <v>1154060</v>
      </c>
      <c r="CA3104">
        <v>0.25</v>
      </c>
      <c r="CB3104">
        <v>4327.7250000000004</v>
      </c>
      <c r="CC3104">
        <v>865545.00000000012</v>
      </c>
      <c r="CD3104">
        <v>0.1</v>
      </c>
      <c r="CE3104">
        <v>86554.500000000015</v>
      </c>
      <c r="CF3104">
        <v>0</v>
      </c>
      <c r="CG3104">
        <v>0</v>
      </c>
      <c r="CH3104">
        <v>86554.500000000015</v>
      </c>
      <c r="CI3104">
        <v>778990.50000000012</v>
      </c>
      <c r="CJ3104">
        <v>865545.00000000012</v>
      </c>
      <c r="CK3104">
        <v>4327.7250000000004</v>
      </c>
    </row>
    <row r="3105" spans="62:89" x14ac:dyDescent="0.25">
      <c r="BJ3105" s="1" t="s">
        <v>6332</v>
      </c>
      <c r="BK3105" s="1" t="s">
        <v>6333</v>
      </c>
      <c r="BL3105" s="1" t="str">
        <f>VLOOKUP(BK3105,INVENTARIOHABITTA[#All],8,FALSE)</f>
        <v>ESTANDAR A</v>
      </c>
      <c r="BP3105" s="1" t="s">
        <v>10542</v>
      </c>
      <c r="BQ3105" s="1" t="s">
        <v>7638</v>
      </c>
      <c r="BR3105" s="1" t="s">
        <v>9981</v>
      </c>
      <c r="BS3105" s="1" t="s">
        <v>45</v>
      </c>
      <c r="BT3105">
        <v>48</v>
      </c>
      <c r="BU3105" s="1" t="s">
        <v>7</v>
      </c>
      <c r="BV3105" s="1" t="s">
        <v>260</v>
      </c>
      <c r="BW3105">
        <v>200</v>
      </c>
      <c r="BX3105" s="1" t="s">
        <v>10495</v>
      </c>
      <c r="BY3105">
        <v>5770.3</v>
      </c>
      <c r="BZ3105">
        <v>1154060</v>
      </c>
      <c r="CA3105">
        <v>0.3</v>
      </c>
      <c r="CB3105">
        <v>4039.21</v>
      </c>
      <c r="CC3105">
        <v>807842</v>
      </c>
      <c r="CD3105">
        <v>0.1</v>
      </c>
      <c r="CE3105">
        <v>80784.200000000012</v>
      </c>
      <c r="CF3105">
        <v>0.1</v>
      </c>
      <c r="CG3105">
        <v>8078.4200000000019</v>
      </c>
      <c r="CH3105">
        <v>72705.780000000013</v>
      </c>
      <c r="CI3105">
        <v>727057.8</v>
      </c>
      <c r="CJ3105">
        <v>799763.58000000007</v>
      </c>
      <c r="CK3105">
        <v>3998.8179000000005</v>
      </c>
    </row>
    <row r="3106" spans="62:89" x14ac:dyDescent="0.25">
      <c r="BJ3106" s="1" t="s">
        <v>6334</v>
      </c>
      <c r="BK3106" s="1" t="s">
        <v>6335</v>
      </c>
      <c r="BL3106" s="1" t="str">
        <f>VLOOKUP(BK3106,INVENTARIOHABITTA[#All],8,FALSE)</f>
        <v>ESTANDAR A</v>
      </c>
      <c r="BO3106" s="1" t="s">
        <v>6795</v>
      </c>
      <c r="BP3106" s="1" t="s">
        <v>10543</v>
      </c>
      <c r="BQ3106" s="1" t="s">
        <v>7638</v>
      </c>
      <c r="BR3106" s="1" t="s">
        <v>9981</v>
      </c>
      <c r="BS3106" s="1" t="s">
        <v>45</v>
      </c>
      <c r="BT3106">
        <v>49</v>
      </c>
      <c r="BU3106" s="1" t="s">
        <v>7</v>
      </c>
      <c r="BV3106" s="1" t="s">
        <v>260</v>
      </c>
      <c r="BW3106">
        <v>200</v>
      </c>
      <c r="BX3106" s="1" t="s">
        <v>10495</v>
      </c>
      <c r="BY3106">
        <v>5770.3</v>
      </c>
      <c r="BZ3106">
        <v>1154060</v>
      </c>
      <c r="CA3106">
        <v>0.3</v>
      </c>
      <c r="CB3106">
        <v>4039.21</v>
      </c>
      <c r="CC3106">
        <v>807842</v>
      </c>
      <c r="CD3106">
        <v>0.1</v>
      </c>
      <c r="CE3106">
        <v>80784.200000000012</v>
      </c>
      <c r="CF3106">
        <v>0</v>
      </c>
      <c r="CG3106">
        <v>0</v>
      </c>
      <c r="CH3106">
        <v>80784.200000000012</v>
      </c>
      <c r="CI3106">
        <v>727057.8</v>
      </c>
      <c r="CJ3106">
        <v>807842</v>
      </c>
      <c r="CK3106">
        <v>4039.21</v>
      </c>
    </row>
    <row r="3107" spans="62:89" x14ac:dyDescent="0.25">
      <c r="BJ3107" s="1" t="s">
        <v>6336</v>
      </c>
      <c r="BK3107" s="1" t="s">
        <v>6337</v>
      </c>
      <c r="BL3107" s="1" t="str">
        <f>VLOOKUP(BK3107,INVENTARIOHABITTA[#All],8,FALSE)</f>
        <v>ESTANDAR A</v>
      </c>
      <c r="BO3107" s="1" t="s">
        <v>6797</v>
      </c>
      <c r="BP3107" s="1" t="s">
        <v>10544</v>
      </c>
      <c r="BQ3107" s="1" t="s">
        <v>7638</v>
      </c>
      <c r="BR3107" s="1" t="s">
        <v>9981</v>
      </c>
      <c r="BS3107" s="1" t="s">
        <v>45</v>
      </c>
      <c r="BT3107">
        <v>50</v>
      </c>
      <c r="BU3107" s="1" t="s">
        <v>7</v>
      </c>
      <c r="BV3107" s="1" t="s">
        <v>260</v>
      </c>
      <c r="BW3107">
        <v>200</v>
      </c>
      <c r="BX3107" s="1" t="s">
        <v>10495</v>
      </c>
      <c r="BY3107">
        <v>5770.3</v>
      </c>
      <c r="BZ3107">
        <v>1154060</v>
      </c>
      <c r="CA3107">
        <v>0.3</v>
      </c>
      <c r="CB3107">
        <v>4039.21</v>
      </c>
      <c r="CC3107">
        <v>807842</v>
      </c>
      <c r="CD3107">
        <v>0.1</v>
      </c>
      <c r="CE3107">
        <v>80784.200000000012</v>
      </c>
      <c r="CF3107">
        <v>0.1</v>
      </c>
      <c r="CG3107">
        <v>8078.4200000000019</v>
      </c>
      <c r="CH3107">
        <v>72705.780000000013</v>
      </c>
      <c r="CI3107">
        <v>727057.8</v>
      </c>
      <c r="CJ3107">
        <v>799763.58000000007</v>
      </c>
      <c r="CK3107">
        <v>3998.8179000000005</v>
      </c>
    </row>
    <row r="3108" spans="62:89" x14ac:dyDescent="0.25">
      <c r="BJ3108" s="1" t="s">
        <v>6338</v>
      </c>
      <c r="BK3108" s="1" t="s">
        <v>6339</v>
      </c>
      <c r="BL3108" s="1" t="str">
        <f>VLOOKUP(BK3108,INVENTARIOHABITTA[#All],8,FALSE)</f>
        <v>ESTANDAR A</v>
      </c>
      <c r="BO3108" s="1" t="s">
        <v>6799</v>
      </c>
      <c r="BP3108" s="1" t="s">
        <v>10545</v>
      </c>
      <c r="BQ3108" s="1" t="s">
        <v>7638</v>
      </c>
      <c r="BR3108" s="1" t="s">
        <v>9981</v>
      </c>
      <c r="BS3108" s="1" t="s">
        <v>45</v>
      </c>
      <c r="BT3108">
        <v>51</v>
      </c>
      <c r="BU3108" s="1" t="s">
        <v>7</v>
      </c>
      <c r="BV3108" s="1" t="s">
        <v>260</v>
      </c>
      <c r="BW3108">
        <v>200</v>
      </c>
      <c r="BX3108" s="1" t="s">
        <v>10495</v>
      </c>
      <c r="BY3108">
        <v>5770.3</v>
      </c>
      <c r="BZ3108">
        <v>1154060</v>
      </c>
      <c r="CA3108">
        <v>0.27</v>
      </c>
      <c r="CB3108">
        <v>4212.3189999999995</v>
      </c>
      <c r="CC3108">
        <v>842463.79999999993</v>
      </c>
      <c r="CD3108">
        <v>0.1</v>
      </c>
      <c r="CE3108">
        <v>84246.38</v>
      </c>
      <c r="CF3108">
        <v>0</v>
      </c>
      <c r="CG3108">
        <v>0</v>
      </c>
      <c r="CH3108">
        <v>84246.38</v>
      </c>
      <c r="CI3108">
        <v>758217.41999999993</v>
      </c>
      <c r="CJ3108">
        <v>842463.79999999993</v>
      </c>
      <c r="CK3108">
        <v>4212.3189999999995</v>
      </c>
    </row>
    <row r="3109" spans="62:89" x14ac:dyDescent="0.25">
      <c r="BJ3109" s="1" t="s">
        <v>6340</v>
      </c>
      <c r="BK3109" s="1" t="s">
        <v>6341</v>
      </c>
      <c r="BL3109" s="1" t="str">
        <f>VLOOKUP(BK3109,INVENTARIOHABITTA[#All],8,FALSE)</f>
        <v>PREMIUM A</v>
      </c>
      <c r="BP3109" s="1" t="s">
        <v>10545</v>
      </c>
      <c r="BQ3109" s="1" t="s">
        <v>7638</v>
      </c>
      <c r="BR3109" s="1" t="s">
        <v>9981</v>
      </c>
      <c r="BS3109" s="1" t="s">
        <v>45</v>
      </c>
      <c r="BT3109">
        <v>51</v>
      </c>
      <c r="BU3109" s="1" t="s">
        <v>7</v>
      </c>
      <c r="BV3109" s="1" t="s">
        <v>260</v>
      </c>
      <c r="BW3109">
        <v>200</v>
      </c>
      <c r="BX3109" s="1" t="s">
        <v>10495</v>
      </c>
      <c r="BY3109">
        <v>5770.3</v>
      </c>
      <c r="BZ3109">
        <v>1154060</v>
      </c>
      <c r="CA3109">
        <v>0.24</v>
      </c>
      <c r="CB3109">
        <v>4385.4279999999999</v>
      </c>
      <c r="CC3109">
        <v>877085.6</v>
      </c>
      <c r="CD3109">
        <v>0.1</v>
      </c>
      <c r="CE3109">
        <v>87708.56</v>
      </c>
      <c r="CF3109">
        <v>0.1</v>
      </c>
      <c r="CG3109">
        <v>8770.8559999999998</v>
      </c>
      <c r="CH3109">
        <v>78937.703999999998</v>
      </c>
      <c r="CI3109">
        <v>789377.04</v>
      </c>
      <c r="CJ3109">
        <v>868314.74400000006</v>
      </c>
      <c r="CK3109">
        <v>4341.5737200000003</v>
      </c>
    </row>
    <row r="3110" spans="62:89" x14ac:dyDescent="0.25">
      <c r="BJ3110" s="1" t="s">
        <v>6342</v>
      </c>
      <c r="BK3110" s="1" t="s">
        <v>6343</v>
      </c>
      <c r="BL3110" s="1" t="str">
        <f>VLOOKUP(BK3110,INVENTARIOHABITTA[#All],8,FALSE)</f>
        <v>PREMIUM A</v>
      </c>
      <c r="BP3110" s="1" t="s">
        <v>10545</v>
      </c>
      <c r="BQ3110" s="1" t="s">
        <v>7638</v>
      </c>
      <c r="BR3110" s="1" t="s">
        <v>9981</v>
      </c>
      <c r="BS3110" s="1" t="s">
        <v>45</v>
      </c>
      <c r="BT3110">
        <v>51</v>
      </c>
      <c r="BU3110" s="1" t="s">
        <v>7</v>
      </c>
      <c r="BV3110" s="1" t="s">
        <v>260</v>
      </c>
      <c r="BW3110">
        <v>200</v>
      </c>
      <c r="BX3110" s="1" t="s">
        <v>10495</v>
      </c>
      <c r="BY3110">
        <v>5770.3</v>
      </c>
      <c r="BZ3110">
        <v>1154060</v>
      </c>
      <c r="CA3110">
        <v>0.25</v>
      </c>
      <c r="CB3110">
        <v>4327.7250000000004</v>
      </c>
      <c r="CC3110">
        <v>865545.00000000012</v>
      </c>
      <c r="CD3110">
        <v>0.1</v>
      </c>
      <c r="CE3110">
        <v>86554.500000000015</v>
      </c>
      <c r="CF3110">
        <v>0</v>
      </c>
      <c r="CG3110">
        <v>0</v>
      </c>
      <c r="CH3110">
        <v>86554.500000000015</v>
      </c>
      <c r="CI3110">
        <v>778990.50000000012</v>
      </c>
      <c r="CJ3110">
        <v>865545.00000000012</v>
      </c>
      <c r="CK3110">
        <v>4327.7250000000004</v>
      </c>
    </row>
    <row r="3111" spans="62:89" x14ac:dyDescent="0.25">
      <c r="BJ3111" s="1" t="s">
        <v>6344</v>
      </c>
      <c r="BK3111" s="1" t="s">
        <v>6345</v>
      </c>
      <c r="BL3111" s="1" t="str">
        <f>VLOOKUP(BK3111,INVENTARIOHABITTA[#All],8,FALSE)</f>
        <v>ESTANDAR A</v>
      </c>
      <c r="BO3111" s="1" t="s">
        <v>6801</v>
      </c>
      <c r="BP3111" s="1" t="s">
        <v>10546</v>
      </c>
      <c r="BQ3111" s="1" t="s">
        <v>7638</v>
      </c>
      <c r="BR3111" s="1" t="s">
        <v>9981</v>
      </c>
      <c r="BS3111" s="1" t="s">
        <v>45</v>
      </c>
      <c r="BT3111">
        <v>52</v>
      </c>
      <c r="BU3111" s="1" t="s">
        <v>7</v>
      </c>
      <c r="BV3111" s="1" t="s">
        <v>260</v>
      </c>
      <c r="BW3111">
        <v>225</v>
      </c>
      <c r="BX3111" s="1" t="s">
        <v>10495</v>
      </c>
      <c r="BY3111">
        <v>5770.3</v>
      </c>
      <c r="BZ3111">
        <v>1298317.5</v>
      </c>
      <c r="CA3111">
        <v>0.33</v>
      </c>
      <c r="CB3111">
        <v>3866.1010000000001</v>
      </c>
      <c r="CC3111">
        <v>869872.72499999998</v>
      </c>
      <c r="CD3111">
        <v>0.1</v>
      </c>
      <c r="CE3111">
        <v>86987.272500000006</v>
      </c>
      <c r="CF3111">
        <v>0.1</v>
      </c>
      <c r="CG3111">
        <v>8698.7272500000017</v>
      </c>
      <c r="CH3111">
        <v>78288.54525000001</v>
      </c>
      <c r="CI3111">
        <v>782885.45250000001</v>
      </c>
      <c r="CJ3111">
        <v>861173.99774999998</v>
      </c>
      <c r="CK3111">
        <v>3827.4399899999999</v>
      </c>
    </row>
    <row r="3112" spans="62:89" x14ac:dyDescent="0.25">
      <c r="BJ3112" s="1" t="s">
        <v>6346</v>
      </c>
      <c r="BK3112" s="1" t="s">
        <v>6347</v>
      </c>
      <c r="BL3112" s="1" t="str">
        <f>VLOOKUP(BK3112,INVENTARIOHABITTA[#All],8,FALSE)</f>
        <v>ESTANDAR A</v>
      </c>
      <c r="BO3112" s="1" t="s">
        <v>6803</v>
      </c>
      <c r="BP3112" s="1" t="s">
        <v>10547</v>
      </c>
      <c r="BQ3112" s="1" t="s">
        <v>7638</v>
      </c>
      <c r="BR3112" s="1" t="s">
        <v>9981</v>
      </c>
      <c r="BS3112" s="1" t="s">
        <v>45</v>
      </c>
      <c r="BT3112">
        <v>53</v>
      </c>
      <c r="BU3112" s="1" t="s">
        <v>7</v>
      </c>
      <c r="BV3112" s="1" t="s">
        <v>260</v>
      </c>
      <c r="BW3112">
        <v>225</v>
      </c>
      <c r="BX3112" s="1" t="s">
        <v>10495</v>
      </c>
      <c r="BY3112">
        <v>5770.3</v>
      </c>
      <c r="BZ3112">
        <v>1298317.5</v>
      </c>
      <c r="CA3112">
        <v>0.33</v>
      </c>
      <c r="CB3112">
        <v>3866.1010000000001</v>
      </c>
      <c r="CC3112">
        <v>869872.72499999998</v>
      </c>
      <c r="CD3112">
        <v>0.1</v>
      </c>
      <c r="CE3112">
        <v>86987.272500000006</v>
      </c>
      <c r="CF3112">
        <v>6.8975607897120803E-2</v>
      </c>
      <c r="CG3112">
        <v>6000</v>
      </c>
      <c r="CH3112">
        <v>80987.272500000006</v>
      </c>
      <c r="CI3112">
        <v>782885.45250000001</v>
      </c>
      <c r="CJ3112">
        <v>863872.72499999998</v>
      </c>
      <c r="CK3112">
        <v>3839.4343333333331</v>
      </c>
    </row>
    <row r="3113" spans="62:89" x14ac:dyDescent="0.25">
      <c r="BJ3113" s="1" t="s">
        <v>6348</v>
      </c>
      <c r="BK3113" s="1" t="s">
        <v>6349</v>
      </c>
      <c r="BL3113" s="1" t="str">
        <f>VLOOKUP(BK3113,INVENTARIOHABITTA[#All],8,FALSE)</f>
        <v>ESTANDAR A</v>
      </c>
      <c r="BP3113" s="1" t="s">
        <v>10547</v>
      </c>
      <c r="BQ3113" s="1" t="s">
        <v>7638</v>
      </c>
      <c r="BR3113" s="1" t="s">
        <v>9981</v>
      </c>
      <c r="BS3113" s="1" t="s">
        <v>45</v>
      </c>
      <c r="BT3113">
        <v>53</v>
      </c>
      <c r="BU3113" s="1" t="s">
        <v>7</v>
      </c>
      <c r="BV3113" s="1" t="s">
        <v>260</v>
      </c>
      <c r="BW3113">
        <v>225</v>
      </c>
      <c r="BX3113" s="1" t="s">
        <v>10495</v>
      </c>
      <c r="BY3113">
        <v>5770.3</v>
      </c>
      <c r="BZ3113">
        <v>1298317.5</v>
      </c>
      <c r="CA3113">
        <v>0.25</v>
      </c>
      <c r="CB3113">
        <v>4327.7250000000004</v>
      </c>
      <c r="CC3113">
        <v>973738.12500000012</v>
      </c>
      <c r="CD3113">
        <v>0.1</v>
      </c>
      <c r="CE3113">
        <v>97373.812500000015</v>
      </c>
      <c r="CF3113">
        <v>0.1</v>
      </c>
      <c r="CG3113">
        <v>9737.3812500000022</v>
      </c>
      <c r="CH3113">
        <v>87636.431250000009</v>
      </c>
      <c r="CI3113">
        <v>876364.31250000012</v>
      </c>
      <c r="CJ3113">
        <v>964000.74375000014</v>
      </c>
      <c r="CK3113">
        <v>4284.4477500000003</v>
      </c>
    </row>
    <row r="3114" spans="62:89" x14ac:dyDescent="0.25">
      <c r="BJ3114" s="1" t="s">
        <v>6350</v>
      </c>
      <c r="BK3114" s="1" t="s">
        <v>6351</v>
      </c>
      <c r="BL3114" s="1" t="str">
        <f>VLOOKUP(BK3114,INVENTARIOHABITTA[#All],8,FALSE)</f>
        <v>ESTANDAR A</v>
      </c>
      <c r="BO3114" s="1" t="s">
        <v>6805</v>
      </c>
      <c r="BP3114" s="1" t="s">
        <v>10548</v>
      </c>
      <c r="BQ3114" s="1" t="s">
        <v>7638</v>
      </c>
      <c r="BR3114" s="1" t="s">
        <v>9981</v>
      </c>
      <c r="BS3114" s="1" t="s">
        <v>45</v>
      </c>
      <c r="BT3114">
        <v>54</v>
      </c>
      <c r="BU3114" s="1" t="s">
        <v>7</v>
      </c>
      <c r="BV3114" s="1" t="s">
        <v>260</v>
      </c>
      <c r="BW3114">
        <v>225</v>
      </c>
      <c r="BX3114" s="1" t="s">
        <v>10495</v>
      </c>
      <c r="BY3114">
        <v>5770.3</v>
      </c>
      <c r="BZ3114">
        <v>1298317.5</v>
      </c>
      <c r="CA3114">
        <v>0.25</v>
      </c>
      <c r="CB3114">
        <v>4327.7250000000004</v>
      </c>
      <c r="CC3114">
        <v>973738.12500000012</v>
      </c>
      <c r="CD3114">
        <v>0.1</v>
      </c>
      <c r="CE3114">
        <v>97373.812500000015</v>
      </c>
      <c r="CF3114">
        <v>0.1</v>
      </c>
      <c r="CG3114">
        <v>9737.3812500000022</v>
      </c>
      <c r="CH3114">
        <v>87636.431250000009</v>
      </c>
      <c r="CI3114">
        <v>876364.31250000012</v>
      </c>
      <c r="CJ3114">
        <v>964000.74375000014</v>
      </c>
      <c r="CK3114">
        <v>4284.4477500000003</v>
      </c>
    </row>
    <row r="3115" spans="62:89" x14ac:dyDescent="0.25">
      <c r="BJ3115" s="1" t="s">
        <v>6352</v>
      </c>
      <c r="BK3115" s="1" t="s">
        <v>6353</v>
      </c>
      <c r="BL3115" s="1" t="str">
        <f>VLOOKUP(BK3115,INVENTARIOHABITTA[#All],8,FALSE)</f>
        <v>ESTANDAR A</v>
      </c>
      <c r="BO3115" s="1" t="s">
        <v>6807</v>
      </c>
      <c r="BP3115" s="1" t="s">
        <v>10549</v>
      </c>
      <c r="BQ3115" s="1" t="s">
        <v>7638</v>
      </c>
      <c r="BR3115" s="1" t="s">
        <v>9981</v>
      </c>
      <c r="BS3115" s="1" t="s">
        <v>45</v>
      </c>
      <c r="BT3115">
        <v>55</v>
      </c>
      <c r="BU3115" s="1" t="s">
        <v>7</v>
      </c>
      <c r="BV3115" s="1" t="s">
        <v>260</v>
      </c>
      <c r="BW3115">
        <v>225</v>
      </c>
      <c r="BX3115" s="1" t="s">
        <v>10495</v>
      </c>
      <c r="BY3115">
        <v>5770.3</v>
      </c>
      <c r="BZ3115">
        <v>1298317.5</v>
      </c>
      <c r="CA3115">
        <v>0.27</v>
      </c>
      <c r="CB3115">
        <v>4212.3189999999995</v>
      </c>
      <c r="CC3115">
        <v>947771.77499999991</v>
      </c>
      <c r="CD3115">
        <v>0.1</v>
      </c>
      <c r="CE3115">
        <v>94777.177499999991</v>
      </c>
      <c r="CF3115">
        <v>0.1</v>
      </c>
      <c r="CG3115">
        <v>9477.7177499999998</v>
      </c>
      <c r="CH3115">
        <v>85299.459749999995</v>
      </c>
      <c r="CI3115">
        <v>852994.59749999992</v>
      </c>
      <c r="CJ3115">
        <v>938294.05724999995</v>
      </c>
      <c r="CK3115">
        <v>4170.1958100000002</v>
      </c>
    </row>
    <row r="3116" spans="62:89" x14ac:dyDescent="0.25">
      <c r="BJ3116" s="1" t="s">
        <v>6354</v>
      </c>
      <c r="BK3116" s="1" t="s">
        <v>6355</v>
      </c>
      <c r="BL3116" s="1" t="str">
        <f>VLOOKUP(BK3116,INVENTARIOHABITTA[#All],8,FALSE)</f>
        <v>ESTANDAR A</v>
      </c>
      <c r="BO3116" s="1" t="s">
        <v>6809</v>
      </c>
      <c r="BP3116" s="1" t="s">
        <v>10550</v>
      </c>
      <c r="BQ3116" s="1" t="s">
        <v>7638</v>
      </c>
      <c r="BR3116" s="1" t="s">
        <v>9981</v>
      </c>
      <c r="BS3116" s="1" t="s">
        <v>45</v>
      </c>
      <c r="BT3116">
        <v>56</v>
      </c>
      <c r="BU3116" s="1" t="s">
        <v>7</v>
      </c>
      <c r="BV3116" s="1" t="s">
        <v>260</v>
      </c>
      <c r="BW3116">
        <v>225</v>
      </c>
      <c r="BX3116" s="1" t="s">
        <v>10495</v>
      </c>
      <c r="BY3116">
        <v>5770.3</v>
      </c>
      <c r="BZ3116">
        <v>1298317.5</v>
      </c>
      <c r="CA3116">
        <v>0.33</v>
      </c>
      <c r="CB3116">
        <v>3866.1010000000001</v>
      </c>
      <c r="CC3116">
        <v>869872.72499999998</v>
      </c>
      <c r="CD3116">
        <v>0.1</v>
      </c>
      <c r="CE3116">
        <v>86987.272500000006</v>
      </c>
      <c r="CF3116">
        <v>0.1</v>
      </c>
      <c r="CG3116">
        <v>8698.7272500000017</v>
      </c>
      <c r="CH3116">
        <v>78288.54525000001</v>
      </c>
      <c r="CI3116">
        <v>782885.45250000001</v>
      </c>
      <c r="CJ3116">
        <v>861173.99774999998</v>
      </c>
      <c r="CK3116">
        <v>3827.4399899999999</v>
      </c>
    </row>
    <row r="3117" spans="62:89" x14ac:dyDescent="0.25">
      <c r="BJ3117" s="1" t="s">
        <v>6356</v>
      </c>
      <c r="BK3117" s="1" t="s">
        <v>6357</v>
      </c>
      <c r="BL3117" s="1" t="str">
        <f>VLOOKUP(BK3117,INVENTARIOHABITTA[#All],8,FALSE)</f>
        <v>ESTANDAR A</v>
      </c>
      <c r="BO3117" s="1" t="s">
        <v>6811</v>
      </c>
      <c r="BP3117" s="1" t="s">
        <v>10551</v>
      </c>
      <c r="BQ3117" s="1" t="s">
        <v>7638</v>
      </c>
      <c r="BR3117" s="1" t="s">
        <v>9981</v>
      </c>
      <c r="BS3117" s="1" t="s">
        <v>45</v>
      </c>
      <c r="BT3117">
        <v>57</v>
      </c>
      <c r="BU3117" s="1" t="s">
        <v>7</v>
      </c>
      <c r="BV3117" s="1" t="s">
        <v>260</v>
      </c>
      <c r="BW3117">
        <v>225</v>
      </c>
      <c r="BX3117" s="1" t="s">
        <v>10495</v>
      </c>
      <c r="BY3117">
        <v>5770.3</v>
      </c>
      <c r="BZ3117">
        <v>1298317.5</v>
      </c>
      <c r="CA3117">
        <v>0.27</v>
      </c>
      <c r="CB3117">
        <v>4212.3189999999995</v>
      </c>
      <c r="CC3117">
        <v>947771.77499999991</v>
      </c>
      <c r="CD3117">
        <v>0.1</v>
      </c>
      <c r="CE3117">
        <v>94777.177499999991</v>
      </c>
      <c r="CF3117">
        <v>0</v>
      </c>
      <c r="CG3117">
        <v>0</v>
      </c>
      <c r="CH3117">
        <v>94777.177499999991</v>
      </c>
      <c r="CI3117">
        <v>852994.59749999992</v>
      </c>
      <c r="CJ3117">
        <v>947771.77499999991</v>
      </c>
      <c r="CK3117">
        <v>4212.3189999999995</v>
      </c>
    </row>
    <row r="3118" spans="62:89" x14ac:dyDescent="0.25">
      <c r="BJ3118" s="1" t="s">
        <v>6358</v>
      </c>
      <c r="BK3118" s="1" t="s">
        <v>6359</v>
      </c>
      <c r="BL3118" s="1" t="str">
        <f>VLOOKUP(BK3118,INVENTARIOHABITTA[#All],8,FALSE)</f>
        <v>ESTANDAR A</v>
      </c>
      <c r="BP3118" s="1" t="s">
        <v>10551</v>
      </c>
      <c r="BQ3118" s="1" t="s">
        <v>7638</v>
      </c>
      <c r="BR3118" s="1" t="s">
        <v>9981</v>
      </c>
      <c r="BS3118" s="1" t="s">
        <v>45</v>
      </c>
      <c r="BT3118">
        <v>57</v>
      </c>
      <c r="BU3118" s="1" t="s">
        <v>7</v>
      </c>
      <c r="BV3118" s="1" t="s">
        <v>260</v>
      </c>
      <c r="BW3118">
        <v>225</v>
      </c>
      <c r="BX3118" s="1" t="s">
        <v>10495</v>
      </c>
      <c r="BY3118">
        <v>5770.3</v>
      </c>
      <c r="BZ3118">
        <v>1298317.5</v>
      </c>
      <c r="CA3118">
        <v>0.27</v>
      </c>
      <c r="CB3118">
        <v>4212.3189999999995</v>
      </c>
      <c r="CC3118">
        <v>947771.77499999991</v>
      </c>
      <c r="CD3118">
        <v>0.1</v>
      </c>
      <c r="CE3118">
        <v>94777.177499999991</v>
      </c>
      <c r="CF3118">
        <v>0</v>
      </c>
      <c r="CG3118">
        <v>0</v>
      </c>
      <c r="CH3118">
        <v>94777.177499999991</v>
      </c>
      <c r="CI3118">
        <v>852994.59749999992</v>
      </c>
      <c r="CJ3118">
        <v>947771.77499999991</v>
      </c>
      <c r="CK3118">
        <v>4212.3189999999995</v>
      </c>
    </row>
    <row r="3119" spans="62:89" x14ac:dyDescent="0.25">
      <c r="BJ3119" s="1" t="s">
        <v>6360</v>
      </c>
      <c r="BK3119" s="1" t="s">
        <v>6361</v>
      </c>
      <c r="BL3119" s="1" t="str">
        <f>VLOOKUP(BK3119,INVENTARIOHABITTA[#All],8,FALSE)</f>
        <v>ESTANDAR A</v>
      </c>
      <c r="BO3119" s="1" t="s">
        <v>6813</v>
      </c>
      <c r="BP3119" s="1" t="s">
        <v>10552</v>
      </c>
      <c r="BQ3119" s="1" t="s">
        <v>7638</v>
      </c>
      <c r="BR3119" s="1" t="s">
        <v>9981</v>
      </c>
      <c r="BS3119" s="1" t="s">
        <v>45</v>
      </c>
      <c r="BT3119">
        <v>58</v>
      </c>
      <c r="BU3119" s="1" t="s">
        <v>7</v>
      </c>
      <c r="BV3119" s="1" t="s">
        <v>260</v>
      </c>
      <c r="BW3119">
        <v>225</v>
      </c>
      <c r="BX3119" s="1" t="s">
        <v>10495</v>
      </c>
      <c r="BY3119">
        <v>5770.3</v>
      </c>
      <c r="BZ3119">
        <v>1298317.5</v>
      </c>
      <c r="CA3119">
        <v>0.3</v>
      </c>
      <c r="CB3119">
        <v>4039.21</v>
      </c>
      <c r="CC3119">
        <v>908822.25</v>
      </c>
      <c r="CD3119">
        <v>0.1</v>
      </c>
      <c r="CE3119">
        <v>90882.225000000006</v>
      </c>
      <c r="CF3119">
        <v>0.1</v>
      </c>
      <c r="CG3119">
        <v>9088.2225000000017</v>
      </c>
      <c r="CH3119">
        <v>81794.002500000002</v>
      </c>
      <c r="CI3119">
        <v>817940.02500000002</v>
      </c>
      <c r="CJ3119">
        <v>899734.02750000008</v>
      </c>
      <c r="CK3119">
        <v>3998.8179000000005</v>
      </c>
    </row>
    <row r="3120" spans="62:89" x14ac:dyDescent="0.25">
      <c r="BJ3120" s="1" t="s">
        <v>6362</v>
      </c>
      <c r="BK3120" s="1" t="s">
        <v>6363</v>
      </c>
      <c r="BL3120" s="1" t="str">
        <f>VLOOKUP(BK3120,INVENTARIOHABITTA[#All],8,FALSE)</f>
        <v>ESTANDAR A</v>
      </c>
      <c r="BP3120" s="1" t="s">
        <v>10552</v>
      </c>
      <c r="BQ3120" s="1" t="s">
        <v>7638</v>
      </c>
      <c r="BR3120" s="1" t="s">
        <v>9981</v>
      </c>
      <c r="BS3120" s="1" t="s">
        <v>45</v>
      </c>
      <c r="BT3120">
        <v>58</v>
      </c>
      <c r="BU3120" s="1" t="s">
        <v>7</v>
      </c>
      <c r="BV3120" s="1" t="s">
        <v>260</v>
      </c>
      <c r="BW3120">
        <v>225</v>
      </c>
      <c r="BX3120" s="1" t="s">
        <v>10495</v>
      </c>
      <c r="BY3120">
        <v>5770.3</v>
      </c>
      <c r="BZ3120">
        <v>1298317.5</v>
      </c>
      <c r="CA3120">
        <v>0.25</v>
      </c>
      <c r="CB3120">
        <v>4327.7250000000004</v>
      </c>
      <c r="CC3120">
        <v>973738.12500000012</v>
      </c>
      <c r="CD3120">
        <v>0.1</v>
      </c>
      <c r="CE3120">
        <v>97373.812500000015</v>
      </c>
      <c r="CF3120">
        <v>0</v>
      </c>
      <c r="CG3120">
        <v>0</v>
      </c>
      <c r="CH3120">
        <v>97373.812500000015</v>
      </c>
      <c r="CI3120">
        <v>876364.31250000012</v>
      </c>
      <c r="CJ3120">
        <v>973738.12500000012</v>
      </c>
      <c r="CK3120">
        <v>4327.7250000000004</v>
      </c>
    </row>
    <row r="3121" spans="62:89" x14ac:dyDescent="0.25">
      <c r="BJ3121" s="1" t="s">
        <v>6364</v>
      </c>
      <c r="BK3121" s="1" t="s">
        <v>6365</v>
      </c>
      <c r="BL3121" s="1" t="str">
        <f>VLOOKUP(BK3121,INVENTARIOHABITTA[#All],8,FALSE)</f>
        <v>ESTANDAR A</v>
      </c>
      <c r="BO3121" s="1" t="s">
        <v>6815</v>
      </c>
      <c r="BP3121" s="1" t="s">
        <v>10553</v>
      </c>
      <c r="BQ3121" s="1" t="s">
        <v>7638</v>
      </c>
      <c r="BR3121" s="1" t="s">
        <v>9981</v>
      </c>
      <c r="BS3121" s="1" t="s">
        <v>45</v>
      </c>
      <c r="BT3121">
        <v>59</v>
      </c>
      <c r="BU3121" s="1" t="s">
        <v>7</v>
      </c>
      <c r="BV3121" s="1" t="s">
        <v>171</v>
      </c>
      <c r="BW3121">
        <v>224.67</v>
      </c>
      <c r="BX3121" s="1" t="s">
        <v>10495</v>
      </c>
      <c r="BY3121">
        <v>6200</v>
      </c>
      <c r="BZ3121">
        <v>1392954</v>
      </c>
      <c r="CA3121">
        <v>0.28000000000000003</v>
      </c>
      <c r="CB3121">
        <v>4464</v>
      </c>
      <c r="CC3121">
        <v>1002926.8799999999</v>
      </c>
      <c r="CD3121">
        <v>0.1</v>
      </c>
      <c r="CE3121">
        <v>100292.68799999999</v>
      </c>
      <c r="CF3121">
        <v>0</v>
      </c>
      <c r="CG3121">
        <v>3000</v>
      </c>
      <c r="CH3121">
        <v>97292.687999999995</v>
      </c>
      <c r="CI3121">
        <v>902634.19199999992</v>
      </c>
      <c r="CJ3121">
        <v>999926.87999999989</v>
      </c>
      <c r="CK3121">
        <v>4450.6470823875015</v>
      </c>
    </row>
    <row r="3122" spans="62:89" x14ac:dyDescent="0.25">
      <c r="BJ3122" s="1" t="s">
        <v>6366</v>
      </c>
      <c r="BK3122" s="1" t="s">
        <v>6367</v>
      </c>
      <c r="BL3122" s="1" t="str">
        <f>VLOOKUP(BK3122,INVENTARIOHABITTA[#All],8,FALSE)</f>
        <v>PREMIUM A</v>
      </c>
      <c r="BP3122" s="1" t="s">
        <v>10553</v>
      </c>
      <c r="BQ3122" s="1" t="s">
        <v>7638</v>
      </c>
      <c r="BR3122" s="1" t="s">
        <v>9981</v>
      </c>
      <c r="BS3122" s="1" t="s">
        <v>45</v>
      </c>
      <c r="BT3122">
        <v>59</v>
      </c>
      <c r="BU3122" s="1" t="s">
        <v>7</v>
      </c>
      <c r="BV3122" s="1" t="s">
        <v>171</v>
      </c>
      <c r="BW3122">
        <v>224.67</v>
      </c>
      <c r="BX3122" s="1" t="s">
        <v>10495</v>
      </c>
      <c r="BY3122">
        <v>6200</v>
      </c>
      <c r="BZ3122">
        <v>1392954</v>
      </c>
      <c r="CA3122">
        <v>0.3</v>
      </c>
      <c r="CB3122">
        <v>4340</v>
      </c>
      <c r="CC3122">
        <v>975067.79999999993</v>
      </c>
      <c r="CD3122">
        <v>0.1</v>
      </c>
      <c r="CE3122">
        <v>97506.78</v>
      </c>
      <c r="CF3122">
        <v>0</v>
      </c>
      <c r="CG3122">
        <v>0</v>
      </c>
      <c r="CH3122">
        <v>97506.78</v>
      </c>
      <c r="CI3122">
        <v>877561.0199999999</v>
      </c>
      <c r="CJ3122">
        <v>975067.79999999993</v>
      </c>
      <c r="CK3122">
        <v>4340</v>
      </c>
    </row>
    <row r="3123" spans="62:89" x14ac:dyDescent="0.25">
      <c r="BJ3123" s="1" t="s">
        <v>6368</v>
      </c>
      <c r="BK3123" s="1" t="s">
        <v>6369</v>
      </c>
      <c r="BL3123" s="1" t="str">
        <f>VLOOKUP(BK3123,INVENTARIOHABITTA[#All],8,FALSE)</f>
        <v>ESTANDAR AA</v>
      </c>
      <c r="BP3123" s="1" t="s">
        <v>10553</v>
      </c>
      <c r="BQ3123" s="1" t="s">
        <v>7638</v>
      </c>
      <c r="BR3123" s="1" t="s">
        <v>9981</v>
      </c>
      <c r="BS3123" s="1" t="s">
        <v>45</v>
      </c>
      <c r="BT3123">
        <v>59</v>
      </c>
      <c r="BU3123" s="1" t="s">
        <v>7</v>
      </c>
      <c r="BV3123" s="1" t="s">
        <v>171</v>
      </c>
      <c r="BW3123">
        <v>224.67</v>
      </c>
      <c r="BX3123" s="1" t="s">
        <v>10495</v>
      </c>
      <c r="BY3123">
        <v>6200</v>
      </c>
      <c r="BZ3123">
        <v>1392954</v>
      </c>
      <c r="CA3123">
        <v>0.3</v>
      </c>
      <c r="CB3123">
        <v>4340</v>
      </c>
      <c r="CC3123">
        <v>975067.79999999993</v>
      </c>
      <c r="CD3123">
        <v>0.1</v>
      </c>
      <c r="CE3123">
        <v>97506.78</v>
      </c>
      <c r="CF3123">
        <v>0</v>
      </c>
      <c r="CG3123">
        <v>0</v>
      </c>
      <c r="CH3123">
        <v>97506.78</v>
      </c>
      <c r="CI3123">
        <v>877561.0199999999</v>
      </c>
      <c r="CJ3123">
        <v>975067.79999999993</v>
      </c>
      <c r="CK3123">
        <v>4340</v>
      </c>
    </row>
    <row r="3124" spans="62:89" x14ac:dyDescent="0.25">
      <c r="BJ3124" s="1" t="s">
        <v>6370</v>
      </c>
      <c r="BK3124" s="1" t="s">
        <v>6371</v>
      </c>
      <c r="BL3124" s="1" t="str">
        <f>VLOOKUP(BK3124,INVENTARIOHABITTA[#All],8,FALSE)</f>
        <v>ESTANDAR AA</v>
      </c>
      <c r="BO3124" s="1" t="s">
        <v>6817</v>
      </c>
      <c r="BP3124" s="1" t="s">
        <v>10554</v>
      </c>
      <c r="BQ3124" s="1" t="s">
        <v>7638</v>
      </c>
      <c r="BR3124" s="1" t="s">
        <v>9981</v>
      </c>
      <c r="BS3124" s="1" t="s">
        <v>45</v>
      </c>
      <c r="BT3124">
        <v>60</v>
      </c>
      <c r="BU3124" s="1" t="s">
        <v>7</v>
      </c>
      <c r="BV3124" s="1" t="s">
        <v>171</v>
      </c>
      <c r="BW3124">
        <v>283.39</v>
      </c>
      <c r="BX3124" s="1" t="s">
        <v>10495</v>
      </c>
      <c r="BY3124">
        <v>6200</v>
      </c>
      <c r="BZ3124">
        <v>1757018</v>
      </c>
      <c r="CA3124">
        <v>0.33</v>
      </c>
      <c r="CB3124">
        <v>4154</v>
      </c>
      <c r="CC3124">
        <v>1177202.06</v>
      </c>
      <c r="CD3124">
        <v>0.1</v>
      </c>
      <c r="CE3124">
        <v>117720.20600000001</v>
      </c>
      <c r="CF3124">
        <v>5.9463028802379088E-2</v>
      </c>
      <c r="CG3124">
        <v>7000</v>
      </c>
      <c r="CH3124">
        <v>110720.20600000001</v>
      </c>
      <c r="CI3124">
        <v>1059481.8540000001</v>
      </c>
      <c r="CJ3124">
        <v>1170202.06</v>
      </c>
      <c r="CK3124">
        <v>4129.299057835492</v>
      </c>
    </row>
    <row r="3125" spans="62:89" x14ac:dyDescent="0.25">
      <c r="BJ3125" s="1" t="s">
        <v>6372</v>
      </c>
      <c r="BK3125" s="1" t="s">
        <v>6373</v>
      </c>
      <c r="BL3125" s="1" t="str">
        <f>VLOOKUP(BK3125,INVENTARIOHABITTA[#All],8,FALSE)</f>
        <v>PREMIUM AA</v>
      </c>
      <c r="BP3125" s="1" t="s">
        <v>10554</v>
      </c>
      <c r="BQ3125" s="1" t="s">
        <v>7638</v>
      </c>
      <c r="BR3125" s="1" t="s">
        <v>9981</v>
      </c>
      <c r="BS3125" s="1" t="s">
        <v>45</v>
      </c>
      <c r="BT3125">
        <v>60</v>
      </c>
      <c r="BU3125" s="1" t="s">
        <v>7</v>
      </c>
      <c r="BV3125" s="1" t="s">
        <v>171</v>
      </c>
      <c r="BW3125">
        <v>283.39</v>
      </c>
      <c r="BX3125" s="1" t="s">
        <v>10495</v>
      </c>
      <c r="BY3125">
        <v>6200</v>
      </c>
      <c r="BZ3125">
        <v>1757018</v>
      </c>
      <c r="CA3125">
        <v>0.3</v>
      </c>
      <c r="CB3125">
        <v>4340</v>
      </c>
      <c r="CC3125">
        <v>1229912.5999999999</v>
      </c>
      <c r="CD3125">
        <v>0.1</v>
      </c>
      <c r="CE3125">
        <v>122991.26</v>
      </c>
      <c r="CF3125">
        <v>0</v>
      </c>
      <c r="CG3125">
        <v>0</v>
      </c>
      <c r="CH3125">
        <v>122991.26</v>
      </c>
      <c r="CI3125">
        <v>1106921.3399999999</v>
      </c>
      <c r="CJ3125">
        <v>1229912.5999999999</v>
      </c>
      <c r="CK3125">
        <v>4340</v>
      </c>
    </row>
    <row r="3126" spans="62:89" x14ac:dyDescent="0.25">
      <c r="BJ3126" s="1" t="s">
        <v>6374</v>
      </c>
      <c r="BK3126" s="1" t="s">
        <v>6375</v>
      </c>
      <c r="BL3126" s="1" t="str">
        <f>VLOOKUP(BK3126,INVENTARIOHABITTA[#All],8,FALSE)</f>
        <v>PREMIUM AA</v>
      </c>
      <c r="BP3126" s="1" t="s">
        <v>10554</v>
      </c>
      <c r="BQ3126" s="1" t="s">
        <v>7638</v>
      </c>
      <c r="BR3126" s="1" t="s">
        <v>9981</v>
      </c>
      <c r="BS3126" s="1" t="s">
        <v>45</v>
      </c>
      <c r="BT3126">
        <v>60</v>
      </c>
      <c r="BU3126" s="1" t="s">
        <v>7</v>
      </c>
      <c r="BV3126" s="1" t="s">
        <v>171</v>
      </c>
      <c r="BW3126">
        <v>283.39</v>
      </c>
      <c r="BX3126" s="1" t="s">
        <v>10495</v>
      </c>
      <c r="BY3126">
        <v>6200</v>
      </c>
      <c r="BZ3126">
        <v>1757018</v>
      </c>
      <c r="CA3126">
        <v>0.3</v>
      </c>
      <c r="CB3126">
        <v>4340</v>
      </c>
      <c r="CC3126">
        <v>1229912.5999999999</v>
      </c>
      <c r="CD3126">
        <v>0.1</v>
      </c>
      <c r="CE3126">
        <v>122991.26</v>
      </c>
      <c r="CF3126">
        <v>0</v>
      </c>
      <c r="CG3126">
        <v>0</v>
      </c>
      <c r="CH3126">
        <v>122991.26</v>
      </c>
      <c r="CI3126">
        <v>1106921.3399999999</v>
      </c>
      <c r="CJ3126">
        <v>1229912.5999999999</v>
      </c>
      <c r="CK3126">
        <v>4340</v>
      </c>
    </row>
    <row r="3127" spans="62:89" x14ac:dyDescent="0.25">
      <c r="BJ3127" s="1" t="s">
        <v>6376</v>
      </c>
      <c r="BK3127" s="1" t="s">
        <v>6377</v>
      </c>
      <c r="BL3127" s="1" t="str">
        <f>VLOOKUP(BK3127,INVENTARIOHABITTA[#All],8,FALSE)</f>
        <v>ESTANDAR AA</v>
      </c>
      <c r="BO3127" s="1" t="s">
        <v>6819</v>
      </c>
      <c r="BP3127" s="1" t="s">
        <v>10555</v>
      </c>
      <c r="BQ3127" s="1" t="s">
        <v>7638</v>
      </c>
      <c r="BR3127" s="1" t="s">
        <v>9981</v>
      </c>
      <c r="BS3127" s="1" t="s">
        <v>45</v>
      </c>
      <c r="BT3127">
        <v>61</v>
      </c>
      <c r="BU3127" s="1" t="s">
        <v>7</v>
      </c>
      <c r="BV3127" s="1" t="s">
        <v>171</v>
      </c>
      <c r="BW3127">
        <v>250</v>
      </c>
      <c r="BX3127" s="1" t="s">
        <v>10495</v>
      </c>
      <c r="BY3127">
        <v>6200</v>
      </c>
      <c r="BZ3127">
        <v>1550000</v>
      </c>
      <c r="CA3127">
        <v>0.25</v>
      </c>
      <c r="CB3127">
        <v>4650</v>
      </c>
      <c r="CC3127">
        <v>1162500</v>
      </c>
      <c r="CD3127">
        <v>0.1</v>
      </c>
      <c r="CE3127">
        <v>116250</v>
      </c>
      <c r="CF3127">
        <v>0.1</v>
      </c>
      <c r="CG3127">
        <v>11625</v>
      </c>
      <c r="CH3127">
        <v>104625</v>
      </c>
      <c r="CI3127">
        <v>1046250</v>
      </c>
      <c r="CJ3127">
        <v>1150875</v>
      </c>
      <c r="CK3127">
        <v>4603.5</v>
      </c>
    </row>
    <row r="3128" spans="62:89" x14ac:dyDescent="0.25">
      <c r="BJ3128" s="1" t="s">
        <v>6378</v>
      </c>
      <c r="BK3128" s="1" t="s">
        <v>6379</v>
      </c>
      <c r="BL3128" s="1" t="str">
        <f>VLOOKUP(BK3128,INVENTARIOHABITTA[#All],8,FALSE)</f>
        <v>ESTANDAR AA</v>
      </c>
      <c r="BO3128" s="1" t="s">
        <v>6821</v>
      </c>
      <c r="BP3128" s="1" t="s">
        <v>10556</v>
      </c>
      <c r="BQ3128" s="1" t="s">
        <v>7638</v>
      </c>
      <c r="BR3128" s="1" t="s">
        <v>9981</v>
      </c>
      <c r="BS3128" s="1" t="s">
        <v>45</v>
      </c>
      <c r="BT3128">
        <v>62</v>
      </c>
      <c r="BU3128" s="1" t="s">
        <v>7</v>
      </c>
      <c r="BV3128" s="1" t="s">
        <v>171</v>
      </c>
      <c r="BW3128">
        <v>250</v>
      </c>
      <c r="BX3128" s="1" t="s">
        <v>10495</v>
      </c>
      <c r="BY3128">
        <v>6200</v>
      </c>
      <c r="BZ3128">
        <v>1550000</v>
      </c>
      <c r="CA3128">
        <v>0.33</v>
      </c>
      <c r="CB3128">
        <v>4154</v>
      </c>
      <c r="CC3128">
        <v>1038500</v>
      </c>
      <c r="CD3128">
        <v>0.1</v>
      </c>
      <c r="CE3128">
        <v>103850</v>
      </c>
      <c r="CF3128">
        <v>0.1</v>
      </c>
      <c r="CG3128">
        <v>10385</v>
      </c>
      <c r="CH3128">
        <v>93465</v>
      </c>
      <c r="CI3128">
        <v>934650</v>
      </c>
      <c r="CJ3128">
        <v>1028115</v>
      </c>
      <c r="CK3128">
        <v>4112.46</v>
      </c>
    </row>
    <row r="3129" spans="62:89" x14ac:dyDescent="0.25">
      <c r="BJ3129" s="1" t="s">
        <v>6380</v>
      </c>
      <c r="BK3129" s="1" t="s">
        <v>6381</v>
      </c>
      <c r="BL3129" s="1" t="str">
        <f>VLOOKUP(BK3129,INVENTARIOHABITTA[#All],8,FALSE)</f>
        <v>ESTANDAR AA</v>
      </c>
      <c r="BP3129" s="1" t="s">
        <v>10556</v>
      </c>
      <c r="BQ3129" s="1" t="s">
        <v>7638</v>
      </c>
      <c r="BR3129" s="1" t="s">
        <v>9981</v>
      </c>
      <c r="BS3129" s="1" t="s">
        <v>45</v>
      </c>
      <c r="BT3129">
        <v>62</v>
      </c>
      <c r="BU3129" s="1" t="s">
        <v>7</v>
      </c>
      <c r="BV3129" s="1" t="s">
        <v>171</v>
      </c>
      <c r="BW3129">
        <v>250</v>
      </c>
      <c r="BX3129" s="1" t="s">
        <v>10495</v>
      </c>
      <c r="BY3129">
        <v>6200</v>
      </c>
      <c r="BZ3129">
        <v>1550000</v>
      </c>
      <c r="CA3129">
        <v>0.3</v>
      </c>
      <c r="CB3129">
        <v>4340</v>
      </c>
      <c r="CC3129">
        <v>1085000</v>
      </c>
      <c r="CD3129">
        <v>0.1</v>
      </c>
      <c r="CE3129">
        <v>108500</v>
      </c>
      <c r="CF3129">
        <v>0.1</v>
      </c>
      <c r="CG3129">
        <v>10850</v>
      </c>
      <c r="CH3129">
        <v>97650</v>
      </c>
      <c r="CI3129">
        <v>976500</v>
      </c>
      <c r="CJ3129">
        <v>1074150</v>
      </c>
      <c r="CK3129">
        <v>4296.6000000000004</v>
      </c>
    </row>
    <row r="3130" spans="62:89" x14ac:dyDescent="0.25">
      <c r="BJ3130" s="1" t="s">
        <v>6382</v>
      </c>
      <c r="BK3130" s="1" t="s">
        <v>6383</v>
      </c>
      <c r="BL3130" s="1" t="str">
        <f>VLOOKUP(BK3130,INVENTARIOHABITTA[#All],8,FALSE)</f>
        <v>ESTANDAR AA</v>
      </c>
      <c r="BO3130" s="1" t="s">
        <v>6823</v>
      </c>
      <c r="BP3130" s="1" t="s">
        <v>10557</v>
      </c>
      <c r="BQ3130" s="1" t="s">
        <v>7638</v>
      </c>
      <c r="BR3130" s="1" t="s">
        <v>9981</v>
      </c>
      <c r="BS3130" s="1" t="s">
        <v>45</v>
      </c>
      <c r="BT3130">
        <v>63</v>
      </c>
      <c r="BU3130" s="1" t="s">
        <v>7</v>
      </c>
      <c r="BV3130" s="1" t="s">
        <v>171</v>
      </c>
      <c r="BW3130">
        <v>250</v>
      </c>
      <c r="BX3130" s="1" t="s">
        <v>10495</v>
      </c>
      <c r="BY3130">
        <v>6200</v>
      </c>
      <c r="BZ3130">
        <v>1550000</v>
      </c>
      <c r="CA3130">
        <v>0.3</v>
      </c>
      <c r="CB3130">
        <v>4340</v>
      </c>
      <c r="CC3130">
        <v>1085000</v>
      </c>
      <c r="CD3130">
        <v>0.1</v>
      </c>
      <c r="CE3130">
        <v>108500</v>
      </c>
      <c r="CF3130">
        <v>0</v>
      </c>
      <c r="CG3130">
        <v>0</v>
      </c>
      <c r="CH3130">
        <v>108500</v>
      </c>
      <c r="CI3130">
        <v>976500</v>
      </c>
      <c r="CJ3130">
        <v>1085000</v>
      </c>
      <c r="CK3130">
        <v>4340</v>
      </c>
    </row>
    <row r="3131" spans="62:89" x14ac:dyDescent="0.25">
      <c r="BJ3131" s="1" t="s">
        <v>6384</v>
      </c>
      <c r="BK3131" s="1" t="s">
        <v>6385</v>
      </c>
      <c r="BL3131" s="1" t="str">
        <f>VLOOKUP(BK3131,INVENTARIOHABITTA[#All],8,FALSE)</f>
        <v>ESTANDAR AA</v>
      </c>
      <c r="BP3131" s="1" t="s">
        <v>10557</v>
      </c>
      <c r="BQ3131" s="1" t="s">
        <v>7638</v>
      </c>
      <c r="BR3131" s="1" t="s">
        <v>9981</v>
      </c>
      <c r="BS3131" s="1" t="s">
        <v>45</v>
      </c>
      <c r="BT3131">
        <v>63</v>
      </c>
      <c r="BU3131" s="1" t="s">
        <v>7</v>
      </c>
      <c r="BV3131" s="1" t="s">
        <v>171</v>
      </c>
      <c r="BW3131">
        <v>250</v>
      </c>
      <c r="BX3131" s="1" t="s">
        <v>10495</v>
      </c>
      <c r="BY3131">
        <v>6200</v>
      </c>
      <c r="BZ3131">
        <v>1550000</v>
      </c>
      <c r="CA3131">
        <v>0.25</v>
      </c>
      <c r="CB3131">
        <v>4650</v>
      </c>
      <c r="CC3131">
        <v>1162500</v>
      </c>
      <c r="CD3131">
        <v>0.1</v>
      </c>
      <c r="CE3131">
        <v>116250</v>
      </c>
      <c r="CF3131">
        <v>0.1</v>
      </c>
      <c r="CG3131">
        <v>11625</v>
      </c>
      <c r="CH3131">
        <v>104625</v>
      </c>
      <c r="CI3131">
        <v>1046250</v>
      </c>
      <c r="CJ3131">
        <v>1150875</v>
      </c>
      <c r="CK3131">
        <v>4603.5</v>
      </c>
    </row>
    <row r="3132" spans="62:89" x14ac:dyDescent="0.25">
      <c r="BJ3132" s="1" t="s">
        <v>6386</v>
      </c>
      <c r="BK3132" s="1" t="s">
        <v>6387</v>
      </c>
      <c r="BL3132" s="1" t="str">
        <f>VLOOKUP(BK3132,INVENTARIOHABITTA[#All],8,FALSE)</f>
        <v>ESTANDAR AA</v>
      </c>
      <c r="BO3132" s="1" t="s">
        <v>6825</v>
      </c>
      <c r="BP3132" s="1" t="s">
        <v>10558</v>
      </c>
      <c r="BQ3132" s="1" t="s">
        <v>7638</v>
      </c>
      <c r="BR3132" s="1" t="s">
        <v>9981</v>
      </c>
      <c r="BS3132" s="1" t="s">
        <v>45</v>
      </c>
      <c r="BT3132">
        <v>64</v>
      </c>
      <c r="BU3132" s="1" t="s">
        <v>7</v>
      </c>
      <c r="BV3132" s="1" t="s">
        <v>171</v>
      </c>
      <c r="BW3132">
        <v>250</v>
      </c>
      <c r="BX3132" s="1" t="s">
        <v>10495</v>
      </c>
      <c r="BY3132">
        <v>6200</v>
      </c>
      <c r="BZ3132">
        <v>1550000</v>
      </c>
      <c r="CA3132">
        <v>0.33</v>
      </c>
      <c r="CB3132">
        <v>4154</v>
      </c>
      <c r="CC3132">
        <v>1038500</v>
      </c>
      <c r="CD3132">
        <v>0.1</v>
      </c>
      <c r="CE3132">
        <v>103850</v>
      </c>
      <c r="CF3132">
        <v>0.1</v>
      </c>
      <c r="CG3132">
        <v>10385</v>
      </c>
      <c r="CH3132">
        <v>93465</v>
      </c>
      <c r="CI3132">
        <v>934650</v>
      </c>
      <c r="CJ3132">
        <v>1028115</v>
      </c>
      <c r="CK3132">
        <v>4112.46</v>
      </c>
    </row>
    <row r="3133" spans="62:89" x14ac:dyDescent="0.25">
      <c r="BJ3133" s="1" t="s">
        <v>6388</v>
      </c>
      <c r="BK3133" s="1" t="s">
        <v>6389</v>
      </c>
      <c r="BL3133" s="1" t="str">
        <f>VLOOKUP(BK3133,INVENTARIOHABITTA[#All],8,FALSE)</f>
        <v>ESTANDAR AA</v>
      </c>
      <c r="BO3133" s="1" t="s">
        <v>6827</v>
      </c>
      <c r="BP3133" s="1" t="s">
        <v>10559</v>
      </c>
      <c r="BQ3133" s="1" t="s">
        <v>7638</v>
      </c>
      <c r="BR3133" s="1" t="s">
        <v>9981</v>
      </c>
      <c r="BS3133" s="1" t="s">
        <v>45</v>
      </c>
      <c r="BT3133">
        <v>65</v>
      </c>
      <c r="BU3133" s="1" t="s">
        <v>7</v>
      </c>
      <c r="BV3133" s="1" t="s">
        <v>171</v>
      </c>
      <c r="BW3133">
        <v>250</v>
      </c>
      <c r="BX3133" s="1" t="s">
        <v>10495</v>
      </c>
      <c r="BY3133">
        <v>6200</v>
      </c>
      <c r="BZ3133">
        <v>1550000</v>
      </c>
      <c r="CA3133">
        <v>0.3</v>
      </c>
      <c r="CB3133">
        <v>4340</v>
      </c>
      <c r="CC3133">
        <v>1085000</v>
      </c>
      <c r="CD3133">
        <v>0.1</v>
      </c>
      <c r="CE3133">
        <v>108500</v>
      </c>
      <c r="CF3133">
        <v>0</v>
      </c>
      <c r="CG3133">
        <v>0</v>
      </c>
      <c r="CH3133">
        <v>108500</v>
      </c>
      <c r="CI3133">
        <v>976500</v>
      </c>
      <c r="CJ3133">
        <v>1085000</v>
      </c>
      <c r="CK3133">
        <v>4340</v>
      </c>
    </row>
    <row r="3134" spans="62:89" x14ac:dyDescent="0.25">
      <c r="BJ3134" s="1" t="s">
        <v>6390</v>
      </c>
      <c r="BK3134" s="1" t="s">
        <v>6391</v>
      </c>
      <c r="BL3134" s="1" t="str">
        <f>VLOOKUP(BK3134,INVENTARIOHABITTA[#All],8,FALSE)</f>
        <v>ESTANDAR AA</v>
      </c>
      <c r="BO3134" s="1" t="s">
        <v>6829</v>
      </c>
      <c r="BP3134" s="1" t="s">
        <v>10560</v>
      </c>
      <c r="BQ3134" s="1" t="s">
        <v>7638</v>
      </c>
      <c r="BR3134" s="1" t="s">
        <v>9981</v>
      </c>
      <c r="BS3134" s="1" t="s">
        <v>45</v>
      </c>
      <c r="BT3134">
        <v>66</v>
      </c>
      <c r="BU3134" s="1" t="s">
        <v>7</v>
      </c>
      <c r="BV3134" s="1" t="s">
        <v>171</v>
      </c>
      <c r="BW3134">
        <v>250</v>
      </c>
      <c r="BX3134" s="1" t="s">
        <v>10495</v>
      </c>
      <c r="BY3134">
        <v>6200</v>
      </c>
      <c r="BZ3134">
        <v>1550000</v>
      </c>
      <c r="CA3134">
        <v>0.3</v>
      </c>
      <c r="CB3134">
        <v>4340</v>
      </c>
      <c r="CC3134">
        <v>1085000</v>
      </c>
      <c r="CD3134">
        <v>0.1</v>
      </c>
      <c r="CE3134">
        <v>108500</v>
      </c>
      <c r="CF3134">
        <v>0.1</v>
      </c>
      <c r="CG3134">
        <v>10850</v>
      </c>
      <c r="CH3134">
        <v>97650</v>
      </c>
      <c r="CI3134">
        <v>976500</v>
      </c>
      <c r="CJ3134">
        <v>1074150</v>
      </c>
      <c r="CK3134">
        <v>4296.6000000000004</v>
      </c>
    </row>
    <row r="3135" spans="62:89" x14ac:dyDescent="0.25">
      <c r="BJ3135" s="1" t="s">
        <v>6392</v>
      </c>
      <c r="BK3135" s="1" t="s">
        <v>6393</v>
      </c>
      <c r="BL3135" s="1" t="str">
        <f>VLOOKUP(BK3135,INVENTARIOHABITTA[#All],8,FALSE)</f>
        <v>ESTANDAR AA</v>
      </c>
      <c r="BO3135" s="1" t="s">
        <v>6831</v>
      </c>
      <c r="BP3135" s="1" t="s">
        <v>10561</v>
      </c>
      <c r="BQ3135" s="1" t="s">
        <v>7638</v>
      </c>
      <c r="BR3135" s="1" t="s">
        <v>9981</v>
      </c>
      <c r="BS3135" s="1" t="s">
        <v>45</v>
      </c>
      <c r="BT3135">
        <v>67</v>
      </c>
      <c r="BU3135" s="1" t="s">
        <v>7</v>
      </c>
      <c r="BV3135" s="1" t="s">
        <v>171</v>
      </c>
      <c r="BW3135">
        <v>250</v>
      </c>
      <c r="BX3135" s="1" t="s">
        <v>10495</v>
      </c>
      <c r="BY3135">
        <v>6200</v>
      </c>
      <c r="BZ3135">
        <v>1550000</v>
      </c>
      <c r="CA3135">
        <v>0.25</v>
      </c>
      <c r="CB3135">
        <v>4650</v>
      </c>
      <c r="CC3135">
        <v>1162500</v>
      </c>
      <c r="CD3135">
        <v>0.1</v>
      </c>
      <c r="CE3135">
        <v>116250</v>
      </c>
      <c r="CF3135">
        <v>0.1</v>
      </c>
      <c r="CG3135">
        <v>11625</v>
      </c>
      <c r="CH3135">
        <v>104625</v>
      </c>
      <c r="CI3135">
        <v>1046250</v>
      </c>
      <c r="CJ3135">
        <v>1150875</v>
      </c>
      <c r="CK3135">
        <v>4603.5</v>
      </c>
    </row>
    <row r="3136" spans="62:89" x14ac:dyDescent="0.25">
      <c r="BJ3136" s="1" t="s">
        <v>6394</v>
      </c>
      <c r="BK3136" s="1" t="s">
        <v>6395</v>
      </c>
      <c r="BL3136" s="1" t="str">
        <f>VLOOKUP(BK3136,INVENTARIOHABITTA[#All],8,FALSE)</f>
        <v>ESTANDAR AA</v>
      </c>
      <c r="BP3136" s="1" t="s">
        <v>10561</v>
      </c>
      <c r="BQ3136" s="1" t="s">
        <v>7638</v>
      </c>
      <c r="BR3136" s="1" t="s">
        <v>9981</v>
      </c>
      <c r="BS3136" s="1" t="s">
        <v>45</v>
      </c>
      <c r="BT3136">
        <v>67</v>
      </c>
      <c r="BU3136" s="1" t="s">
        <v>7</v>
      </c>
      <c r="BV3136" s="1" t="s">
        <v>171</v>
      </c>
      <c r="BW3136">
        <v>250</v>
      </c>
      <c r="BX3136" s="1" t="s">
        <v>10495</v>
      </c>
      <c r="BY3136">
        <v>6200</v>
      </c>
      <c r="BZ3136">
        <v>1550000</v>
      </c>
      <c r="CA3136">
        <v>0.3</v>
      </c>
      <c r="CB3136">
        <v>4340</v>
      </c>
      <c r="CC3136">
        <v>1085000</v>
      </c>
      <c r="CD3136">
        <v>0.1</v>
      </c>
      <c r="CE3136">
        <v>108500</v>
      </c>
      <c r="CF3136">
        <v>0</v>
      </c>
      <c r="CG3136">
        <v>0</v>
      </c>
      <c r="CH3136">
        <v>108500</v>
      </c>
      <c r="CI3136">
        <v>976500</v>
      </c>
      <c r="CJ3136">
        <v>1085000</v>
      </c>
      <c r="CK3136">
        <v>4340</v>
      </c>
    </row>
    <row r="3137" spans="62:89" x14ac:dyDescent="0.25">
      <c r="BJ3137" s="1" t="s">
        <v>6396</v>
      </c>
      <c r="BK3137" s="1" t="s">
        <v>6397</v>
      </c>
      <c r="BL3137" s="1" t="str">
        <f>VLOOKUP(BK3137,INVENTARIOHABITTA[#All],8,FALSE)</f>
        <v>ESTANDAR AA</v>
      </c>
      <c r="BP3137" s="1" t="s">
        <v>10561</v>
      </c>
      <c r="BQ3137" s="1" t="s">
        <v>7638</v>
      </c>
      <c r="BR3137" s="1" t="s">
        <v>9981</v>
      </c>
      <c r="BS3137" s="1" t="s">
        <v>45</v>
      </c>
      <c r="BT3137">
        <v>67</v>
      </c>
      <c r="BU3137" s="1" t="s">
        <v>7</v>
      </c>
      <c r="BV3137" s="1" t="s">
        <v>171</v>
      </c>
      <c r="BW3137">
        <v>250</v>
      </c>
      <c r="BX3137" s="1" t="s">
        <v>10495</v>
      </c>
      <c r="BY3137">
        <v>6200</v>
      </c>
      <c r="BZ3137">
        <v>1550000</v>
      </c>
      <c r="CA3137">
        <v>0.25</v>
      </c>
      <c r="CB3137">
        <v>4650</v>
      </c>
      <c r="CC3137">
        <v>1162500</v>
      </c>
      <c r="CD3137">
        <v>0.1</v>
      </c>
      <c r="CE3137">
        <v>116250</v>
      </c>
      <c r="CF3137">
        <v>0.1</v>
      </c>
      <c r="CG3137">
        <v>11625</v>
      </c>
      <c r="CH3137">
        <v>104625</v>
      </c>
      <c r="CI3137">
        <v>1046250</v>
      </c>
      <c r="CJ3137">
        <v>1150875</v>
      </c>
      <c r="CK3137">
        <v>4603.5</v>
      </c>
    </row>
    <row r="3138" spans="62:89" x14ac:dyDescent="0.25">
      <c r="BJ3138" s="1" t="s">
        <v>6398</v>
      </c>
      <c r="BK3138" s="1" t="s">
        <v>6399</v>
      </c>
      <c r="BL3138" s="1" t="str">
        <f>VLOOKUP(BK3138,INVENTARIOHABITTA[#All],8,FALSE)</f>
        <v>ESTANDAR AA</v>
      </c>
      <c r="BO3138" s="1" t="s">
        <v>6833</v>
      </c>
      <c r="BP3138" s="1" t="s">
        <v>10562</v>
      </c>
      <c r="BQ3138" s="1" t="s">
        <v>7638</v>
      </c>
      <c r="BR3138" s="1" t="s">
        <v>9981</v>
      </c>
      <c r="BS3138" s="1" t="s">
        <v>45</v>
      </c>
      <c r="BT3138">
        <v>68</v>
      </c>
      <c r="BU3138" s="1" t="s">
        <v>7</v>
      </c>
      <c r="BV3138" s="1" t="s">
        <v>171</v>
      </c>
      <c r="BW3138">
        <v>244</v>
      </c>
      <c r="BX3138" s="1" t="s">
        <v>46</v>
      </c>
      <c r="BY3138">
        <v>6510</v>
      </c>
      <c r="BZ3138">
        <v>1588440</v>
      </c>
      <c r="CA3138">
        <v>0.27</v>
      </c>
      <c r="CB3138">
        <v>4752.3</v>
      </c>
      <c r="CC3138">
        <v>1159561.2</v>
      </c>
      <c r="CD3138">
        <v>0.1</v>
      </c>
      <c r="CE3138">
        <v>115956.12</v>
      </c>
      <c r="CF3138">
        <v>0.1</v>
      </c>
      <c r="CG3138">
        <v>11595.612000000001</v>
      </c>
      <c r="CH3138">
        <v>104360.508</v>
      </c>
      <c r="CI3138">
        <v>1043605.08</v>
      </c>
      <c r="CJ3138">
        <v>1147965.588</v>
      </c>
      <c r="CK3138">
        <v>4704.777</v>
      </c>
    </row>
    <row r="3139" spans="62:89" x14ac:dyDescent="0.25">
      <c r="BJ3139" s="1" t="s">
        <v>6400</v>
      </c>
      <c r="BK3139" s="1" t="s">
        <v>6401</v>
      </c>
      <c r="BL3139" s="1" t="str">
        <f>VLOOKUP(BK3139,INVENTARIOHABITTA[#All],8,FALSE)</f>
        <v>ESTANDAR AA</v>
      </c>
      <c r="BP3139" s="1" t="s">
        <v>10562</v>
      </c>
      <c r="BQ3139" s="1" t="s">
        <v>7638</v>
      </c>
      <c r="BR3139" s="1" t="s">
        <v>9981</v>
      </c>
      <c r="BS3139" s="1" t="s">
        <v>45</v>
      </c>
      <c r="BT3139">
        <v>68</v>
      </c>
      <c r="BU3139" s="1" t="s">
        <v>7</v>
      </c>
      <c r="BV3139" s="1" t="s">
        <v>171</v>
      </c>
      <c r="BW3139">
        <v>244</v>
      </c>
      <c r="BX3139" s="1" t="s">
        <v>10495</v>
      </c>
      <c r="BY3139">
        <v>6200</v>
      </c>
      <c r="BZ3139">
        <v>1512800</v>
      </c>
      <c r="CA3139">
        <v>0.27</v>
      </c>
      <c r="CB3139">
        <v>4526</v>
      </c>
      <c r="CC3139">
        <v>1104344</v>
      </c>
      <c r="CD3139">
        <v>0.1</v>
      </c>
      <c r="CE3139">
        <v>110434.40000000001</v>
      </c>
      <c r="CF3139">
        <v>0.1</v>
      </c>
      <c r="CG3139">
        <v>11043.440000000002</v>
      </c>
      <c r="CH3139">
        <v>99390.96</v>
      </c>
      <c r="CI3139">
        <v>993909.6</v>
      </c>
      <c r="CJ3139">
        <v>1093300.56</v>
      </c>
      <c r="CK3139">
        <v>4480.74</v>
      </c>
    </row>
    <row r="3140" spans="62:89" x14ac:dyDescent="0.25">
      <c r="BJ3140" s="1" t="s">
        <v>6402</v>
      </c>
      <c r="BK3140" s="1" t="s">
        <v>6403</v>
      </c>
      <c r="BL3140" s="1" t="str">
        <f>VLOOKUP(BK3140,INVENTARIOHABITTA[#All],8,FALSE)</f>
        <v>ESTANDAR AA</v>
      </c>
      <c r="BO3140" s="1" t="s">
        <v>6835</v>
      </c>
      <c r="BP3140" s="1" t="s">
        <v>10563</v>
      </c>
      <c r="BQ3140" s="1" t="s">
        <v>7638</v>
      </c>
      <c r="BR3140" s="1" t="s">
        <v>9981</v>
      </c>
      <c r="BS3140" s="1" t="s">
        <v>45</v>
      </c>
      <c r="BT3140">
        <v>69</v>
      </c>
      <c r="BU3140" s="1" t="s">
        <v>7</v>
      </c>
      <c r="BV3140" s="1" t="s">
        <v>171</v>
      </c>
      <c r="BW3140">
        <v>244</v>
      </c>
      <c r="BX3140" s="1" t="s">
        <v>10495</v>
      </c>
      <c r="BY3140">
        <v>6200</v>
      </c>
      <c r="BZ3140">
        <v>1512800</v>
      </c>
      <c r="CA3140">
        <v>0.3</v>
      </c>
      <c r="CB3140">
        <v>4340</v>
      </c>
      <c r="CC3140">
        <v>1058960</v>
      </c>
      <c r="CD3140">
        <v>0.1</v>
      </c>
      <c r="CE3140">
        <v>105896</v>
      </c>
      <c r="CF3140">
        <v>0.1</v>
      </c>
      <c r="CG3140">
        <v>10589.6</v>
      </c>
      <c r="CH3140">
        <v>95306.4</v>
      </c>
      <c r="CI3140">
        <v>953064</v>
      </c>
      <c r="CJ3140">
        <v>1048370.4</v>
      </c>
      <c r="CK3140">
        <v>4296.6000000000004</v>
      </c>
    </row>
    <row r="3141" spans="62:89" x14ac:dyDescent="0.25">
      <c r="BJ3141" s="1" t="s">
        <v>6404</v>
      </c>
      <c r="BK3141" s="1" t="s">
        <v>6405</v>
      </c>
      <c r="BL3141" s="1" t="str">
        <f>VLOOKUP(BK3141,INVENTARIOHABITTA[#All],8,FALSE)</f>
        <v>PREMIUM AA</v>
      </c>
      <c r="BO3141" s="1" t="s">
        <v>6837</v>
      </c>
      <c r="BP3141" s="1" t="s">
        <v>10564</v>
      </c>
      <c r="BQ3141" s="1" t="s">
        <v>7638</v>
      </c>
      <c r="BR3141" s="1" t="s">
        <v>9981</v>
      </c>
      <c r="BS3141" s="1" t="s">
        <v>45</v>
      </c>
      <c r="BT3141">
        <v>70</v>
      </c>
      <c r="BU3141" s="1" t="s">
        <v>7</v>
      </c>
      <c r="BV3141" s="1" t="s">
        <v>171</v>
      </c>
      <c r="BW3141">
        <v>244</v>
      </c>
      <c r="BX3141" s="1" t="s">
        <v>10495</v>
      </c>
      <c r="BY3141">
        <v>6200</v>
      </c>
      <c r="BZ3141">
        <v>1512800</v>
      </c>
      <c r="CA3141">
        <v>0.3</v>
      </c>
      <c r="CB3141">
        <v>4340</v>
      </c>
      <c r="CC3141">
        <v>1058960</v>
      </c>
      <c r="CD3141">
        <v>0.1</v>
      </c>
      <c r="CE3141">
        <v>105896</v>
      </c>
      <c r="CF3141">
        <v>7.0000000000000007E-2</v>
      </c>
      <c r="CG3141">
        <v>7412.72</v>
      </c>
      <c r="CH3141">
        <v>98483.28</v>
      </c>
      <c r="CI3141">
        <v>953064</v>
      </c>
      <c r="CJ3141">
        <v>1051547.28</v>
      </c>
      <c r="CK3141">
        <v>4309.62</v>
      </c>
    </row>
    <row r="3142" spans="62:89" x14ac:dyDescent="0.25">
      <c r="BJ3142" s="1" t="s">
        <v>6406</v>
      </c>
      <c r="BK3142" s="1" t="s">
        <v>6407</v>
      </c>
      <c r="BL3142" s="1" t="str">
        <f>VLOOKUP(BK3142,INVENTARIOHABITTA[#All],8,FALSE)</f>
        <v>PREMIUM AA</v>
      </c>
      <c r="BO3142" s="1" t="s">
        <v>6839</v>
      </c>
      <c r="BP3142" s="1" t="s">
        <v>10565</v>
      </c>
      <c r="BQ3142" s="1" t="s">
        <v>7638</v>
      </c>
      <c r="BR3142" s="1" t="s">
        <v>9981</v>
      </c>
      <c r="BS3142" s="1" t="s">
        <v>45</v>
      </c>
      <c r="BT3142">
        <v>71</v>
      </c>
      <c r="BU3142" s="1" t="s">
        <v>7</v>
      </c>
      <c r="BV3142" s="1" t="s">
        <v>171</v>
      </c>
      <c r="BW3142">
        <v>244</v>
      </c>
      <c r="BX3142" s="1" t="s">
        <v>10495</v>
      </c>
      <c r="BY3142">
        <v>6200</v>
      </c>
      <c r="BZ3142">
        <v>1512800</v>
      </c>
      <c r="CA3142">
        <v>0.28999999999999998</v>
      </c>
      <c r="CB3142">
        <v>4402</v>
      </c>
      <c r="CC3142">
        <v>1074088</v>
      </c>
      <c r="CD3142">
        <v>0.14655112057857456</v>
      </c>
      <c r="CE3142">
        <v>157408.79999999999</v>
      </c>
      <c r="CF3142">
        <v>0</v>
      </c>
      <c r="CG3142">
        <v>0</v>
      </c>
      <c r="CH3142">
        <v>157408.79999999999</v>
      </c>
      <c r="CI3142">
        <v>916679.2</v>
      </c>
      <c r="CJ3142">
        <v>1074088</v>
      </c>
      <c r="CK3142">
        <v>4402</v>
      </c>
    </row>
    <row r="3143" spans="62:89" x14ac:dyDescent="0.25">
      <c r="BJ3143" s="1" t="s">
        <v>6408</v>
      </c>
      <c r="BK3143" s="1" t="s">
        <v>6409</v>
      </c>
      <c r="BL3143" s="1" t="str">
        <f>VLOOKUP(BK3143,INVENTARIOHABITTA[#All],8,FALSE)</f>
        <v>ESTANDAR AA</v>
      </c>
      <c r="BP3143" s="1" t="s">
        <v>10565</v>
      </c>
      <c r="BQ3143" s="1" t="s">
        <v>7638</v>
      </c>
      <c r="BR3143" s="1" t="s">
        <v>9981</v>
      </c>
      <c r="BS3143" s="1" t="s">
        <v>45</v>
      </c>
      <c r="BT3143">
        <v>71</v>
      </c>
      <c r="BU3143" s="1" t="s">
        <v>7</v>
      </c>
      <c r="BV3143" s="1" t="s">
        <v>171</v>
      </c>
      <c r="BW3143">
        <v>244</v>
      </c>
      <c r="BX3143" s="1" t="s">
        <v>10495</v>
      </c>
      <c r="BY3143">
        <v>6200</v>
      </c>
      <c r="BZ3143">
        <v>1512800</v>
      </c>
      <c r="CA3143">
        <v>0.3</v>
      </c>
      <c r="CB3143">
        <v>4340</v>
      </c>
      <c r="CC3143">
        <v>1058960</v>
      </c>
      <c r="CD3143">
        <v>0.1</v>
      </c>
      <c r="CE3143">
        <v>105896</v>
      </c>
      <c r="CF3143">
        <v>0</v>
      </c>
      <c r="CG3143">
        <v>0</v>
      </c>
      <c r="CH3143">
        <v>105896</v>
      </c>
      <c r="CI3143">
        <v>953064</v>
      </c>
      <c r="CJ3143">
        <v>1058960</v>
      </c>
      <c r="CK3143">
        <v>4340</v>
      </c>
    </row>
    <row r="3144" spans="62:89" x14ac:dyDescent="0.25">
      <c r="BJ3144" s="1" t="s">
        <v>6410</v>
      </c>
      <c r="BK3144" s="1" t="s">
        <v>6411</v>
      </c>
      <c r="BL3144" s="1" t="str">
        <f>VLOOKUP(BK3144,INVENTARIOHABITTA[#All],8,FALSE)</f>
        <v>ESTANDAR AA</v>
      </c>
      <c r="BO3144" s="1" t="s">
        <v>6841</v>
      </c>
      <c r="BP3144" s="1" t="s">
        <v>10566</v>
      </c>
      <c r="BQ3144" s="1" t="s">
        <v>7638</v>
      </c>
      <c r="BR3144" s="1" t="s">
        <v>9981</v>
      </c>
      <c r="BS3144" s="1" t="s">
        <v>45</v>
      </c>
      <c r="BT3144">
        <v>72</v>
      </c>
      <c r="BU3144" s="1" t="s">
        <v>7</v>
      </c>
      <c r="BV3144" s="1" t="s">
        <v>171</v>
      </c>
      <c r="BW3144">
        <v>243.12</v>
      </c>
      <c r="BX3144" s="1" t="s">
        <v>10495</v>
      </c>
      <c r="BY3144">
        <v>6200</v>
      </c>
      <c r="BZ3144">
        <v>1507344</v>
      </c>
      <c r="CA3144">
        <v>0.25</v>
      </c>
      <c r="CB3144">
        <v>4650</v>
      </c>
      <c r="CC3144">
        <v>1130508</v>
      </c>
      <c r="CD3144">
        <v>0.17691161849363296</v>
      </c>
      <c r="CE3144">
        <v>200000</v>
      </c>
      <c r="CF3144">
        <v>0</v>
      </c>
      <c r="CG3144">
        <v>0</v>
      </c>
      <c r="CH3144">
        <v>200000</v>
      </c>
      <c r="CI3144">
        <v>930508</v>
      </c>
      <c r="CJ3144">
        <v>1130508</v>
      </c>
      <c r="CK3144">
        <v>4650</v>
      </c>
    </row>
    <row r="3145" spans="62:89" x14ac:dyDescent="0.25">
      <c r="BJ3145" s="1" t="s">
        <v>6412</v>
      </c>
      <c r="BK3145" s="1" t="s">
        <v>6413</v>
      </c>
      <c r="BL3145" s="1" t="str">
        <f>VLOOKUP(BK3145,INVENTARIOHABITTA[#All],8,FALSE)</f>
        <v>ESTANDAR AA</v>
      </c>
      <c r="BP3145" s="1" t="s">
        <v>10566</v>
      </c>
      <c r="BQ3145" s="1" t="s">
        <v>7638</v>
      </c>
      <c r="BR3145" s="1" t="s">
        <v>9981</v>
      </c>
      <c r="BS3145" s="1" t="s">
        <v>45</v>
      </c>
      <c r="BT3145">
        <v>72</v>
      </c>
      <c r="BU3145" s="1" t="s">
        <v>7</v>
      </c>
      <c r="BV3145" s="1" t="s">
        <v>171</v>
      </c>
      <c r="BW3145">
        <v>243.12</v>
      </c>
      <c r="BX3145" s="1" t="s">
        <v>10495</v>
      </c>
      <c r="BY3145">
        <v>6200</v>
      </c>
      <c r="BZ3145">
        <v>1507344</v>
      </c>
      <c r="CA3145">
        <v>0.3</v>
      </c>
      <c r="CB3145">
        <v>4340</v>
      </c>
      <c r="CC3145">
        <v>1055140.8</v>
      </c>
      <c r="CD3145">
        <v>0.1</v>
      </c>
      <c r="CE3145">
        <v>105514.08000000002</v>
      </c>
      <c r="CF3145">
        <v>0</v>
      </c>
      <c r="CG3145">
        <v>0</v>
      </c>
      <c r="CH3145">
        <v>105514.08000000002</v>
      </c>
      <c r="CI3145">
        <v>949626.72</v>
      </c>
      <c r="CJ3145">
        <v>1055140.8</v>
      </c>
      <c r="CK3145">
        <v>4340</v>
      </c>
    </row>
    <row r="3146" spans="62:89" x14ac:dyDescent="0.25">
      <c r="BJ3146" s="1" t="s">
        <v>6414</v>
      </c>
      <c r="BK3146" s="1" t="s">
        <v>6415</v>
      </c>
      <c r="BL3146" s="1" t="str">
        <f>VLOOKUP(BK3146,INVENTARIOHABITTA[#All],8,FALSE)</f>
        <v>ESTANDAR A</v>
      </c>
      <c r="BO3146" s="1" t="s">
        <v>6843</v>
      </c>
      <c r="BP3146" s="1" t="s">
        <v>10567</v>
      </c>
      <c r="BQ3146" s="1" t="s">
        <v>7638</v>
      </c>
      <c r="BR3146" s="1" t="s">
        <v>9981</v>
      </c>
      <c r="BS3146" s="1" t="s">
        <v>45</v>
      </c>
      <c r="BT3146">
        <v>73</v>
      </c>
      <c r="BU3146" s="1" t="s">
        <v>7</v>
      </c>
      <c r="BV3146" s="1" t="s">
        <v>171</v>
      </c>
      <c r="BW3146">
        <v>300</v>
      </c>
      <c r="BX3146" s="1" t="s">
        <v>10495</v>
      </c>
      <c r="BY3146">
        <v>3089.5695666666666</v>
      </c>
      <c r="BZ3146">
        <v>926870.87</v>
      </c>
      <c r="CA3146">
        <v>0</v>
      </c>
      <c r="CB3146">
        <v>3089.5695666666666</v>
      </c>
      <c r="CC3146">
        <v>926870.87</v>
      </c>
      <c r="CD3146">
        <v>0.1831521579699662</v>
      </c>
      <c r="CE3146">
        <v>169758.4</v>
      </c>
      <c r="CF3146">
        <v>0</v>
      </c>
      <c r="CG3146">
        <v>0</v>
      </c>
      <c r="CH3146">
        <v>169758.4</v>
      </c>
      <c r="CI3146">
        <v>757112.47</v>
      </c>
      <c r="CJ3146">
        <v>926870.87</v>
      </c>
      <c r="CK3146">
        <v>3089.5695666666666</v>
      </c>
    </row>
    <row r="3147" spans="62:89" x14ac:dyDescent="0.25">
      <c r="BJ3147" s="1" t="s">
        <v>6416</v>
      </c>
      <c r="BK3147" s="1" t="s">
        <v>6417</v>
      </c>
      <c r="BL3147" s="1" t="str">
        <f>VLOOKUP(BK3147,INVENTARIOHABITTA[#All],8,FALSE)</f>
        <v>ESTANDAR A</v>
      </c>
      <c r="BP3147" s="1" t="s">
        <v>10567</v>
      </c>
      <c r="BQ3147" s="1" t="s">
        <v>7638</v>
      </c>
      <c r="BR3147" s="1" t="s">
        <v>9981</v>
      </c>
      <c r="BS3147" s="1" t="s">
        <v>45</v>
      </c>
      <c r="BT3147">
        <v>73</v>
      </c>
      <c r="BU3147" s="1" t="s">
        <v>7</v>
      </c>
      <c r="BV3147" s="1" t="s">
        <v>171</v>
      </c>
      <c r="BW3147">
        <v>300</v>
      </c>
      <c r="BX3147" s="1" t="s">
        <v>10495</v>
      </c>
      <c r="BY3147">
        <v>6200</v>
      </c>
      <c r="BZ3147">
        <v>1860000</v>
      </c>
      <c r="CA3147">
        <v>0.25</v>
      </c>
      <c r="CB3147">
        <v>4650</v>
      </c>
      <c r="CC3147">
        <v>1395000</v>
      </c>
      <c r="CD3147">
        <v>0.1</v>
      </c>
      <c r="CE3147">
        <v>139500</v>
      </c>
      <c r="CF3147">
        <v>0.1</v>
      </c>
      <c r="CG3147">
        <v>13950</v>
      </c>
      <c r="CH3147">
        <v>125550</v>
      </c>
      <c r="CI3147">
        <v>1255500</v>
      </c>
      <c r="CJ3147">
        <v>1381050</v>
      </c>
      <c r="CK3147">
        <v>4603.5</v>
      </c>
    </row>
    <row r="3148" spans="62:89" x14ac:dyDescent="0.25">
      <c r="BJ3148" s="1" t="s">
        <v>6418</v>
      </c>
      <c r="BK3148" s="1" t="s">
        <v>6419</v>
      </c>
      <c r="BL3148" s="1" t="str">
        <f>VLOOKUP(BK3148,INVENTARIOHABITTA[#All],8,FALSE)</f>
        <v>PREMIUM AA</v>
      </c>
      <c r="BO3148" s="1" t="s">
        <v>6845</v>
      </c>
      <c r="BP3148" s="1" t="s">
        <v>10568</v>
      </c>
      <c r="BQ3148" s="1" t="s">
        <v>7638</v>
      </c>
      <c r="BR3148" s="1" t="s">
        <v>9981</v>
      </c>
      <c r="BS3148" s="1" t="s">
        <v>45</v>
      </c>
      <c r="BT3148">
        <v>74</v>
      </c>
      <c r="BU3148" s="1" t="s">
        <v>7</v>
      </c>
      <c r="BV3148" s="1" t="s">
        <v>260</v>
      </c>
      <c r="BW3148">
        <v>300</v>
      </c>
      <c r="BX3148" s="1" t="s">
        <v>10495</v>
      </c>
      <c r="BY3148">
        <v>3089.5695666666666</v>
      </c>
      <c r="BZ3148">
        <v>926870.87</v>
      </c>
      <c r="CA3148">
        <v>0</v>
      </c>
      <c r="CB3148">
        <v>3089.5695666666666</v>
      </c>
      <c r="CC3148">
        <v>926870.87</v>
      </c>
      <c r="CD3148">
        <v>0.18317718842539524</v>
      </c>
      <c r="CE3148">
        <v>169781.6</v>
      </c>
      <c r="CF3148">
        <v>0</v>
      </c>
      <c r="CG3148">
        <v>0</v>
      </c>
      <c r="CH3148">
        <v>169781.6</v>
      </c>
      <c r="CI3148">
        <v>757089.27</v>
      </c>
      <c r="CJ3148">
        <v>926870.87</v>
      </c>
      <c r="CK3148">
        <v>3089.5695666666666</v>
      </c>
    </row>
    <row r="3149" spans="62:89" x14ac:dyDescent="0.25">
      <c r="BJ3149" s="1" t="s">
        <v>6420</v>
      </c>
      <c r="BK3149" s="1" t="s">
        <v>6421</v>
      </c>
      <c r="BL3149" s="1" t="str">
        <f>VLOOKUP(BK3149,INVENTARIOHABITTA[#All],8,FALSE)</f>
        <v xml:space="preserve">ESTANDAR A </v>
      </c>
      <c r="BP3149" s="1" t="s">
        <v>10568</v>
      </c>
      <c r="BQ3149" s="1" t="s">
        <v>7638</v>
      </c>
      <c r="BR3149" s="1" t="s">
        <v>9981</v>
      </c>
      <c r="BS3149" s="1" t="s">
        <v>45</v>
      </c>
      <c r="BT3149">
        <v>74</v>
      </c>
      <c r="BU3149" s="1" t="s">
        <v>7</v>
      </c>
      <c r="BV3149" s="1" t="s">
        <v>260</v>
      </c>
      <c r="BW3149">
        <v>300</v>
      </c>
      <c r="BX3149" s="1" t="s">
        <v>10495</v>
      </c>
      <c r="BY3149">
        <v>5770.3</v>
      </c>
      <c r="BZ3149">
        <v>1731090</v>
      </c>
      <c r="CA3149">
        <v>0.25</v>
      </c>
      <c r="CB3149">
        <v>4327.7250000000004</v>
      </c>
      <c r="CC3149">
        <v>1298317.5</v>
      </c>
      <c r="CD3149">
        <v>0.1</v>
      </c>
      <c r="CE3149">
        <v>129831.75</v>
      </c>
      <c r="CF3149">
        <v>0.1</v>
      </c>
      <c r="CG3149">
        <v>12983.175000000001</v>
      </c>
      <c r="CH3149">
        <v>116848.575</v>
      </c>
      <c r="CI3149">
        <v>1168485.75</v>
      </c>
      <c r="CJ3149">
        <v>1285334.325</v>
      </c>
      <c r="CK3149">
        <v>4284.4477500000003</v>
      </c>
    </row>
    <row r="3150" spans="62:89" x14ac:dyDescent="0.25">
      <c r="BJ3150" s="1" t="s">
        <v>6422</v>
      </c>
      <c r="BK3150" s="1" t="s">
        <v>6423</v>
      </c>
      <c r="BL3150" s="1" t="str">
        <f>VLOOKUP(BK3150,INVENTARIOHABITTA[#All],8,FALSE)</f>
        <v>PREMIUM AA</v>
      </c>
      <c r="BO3150" s="1" t="s">
        <v>6847</v>
      </c>
      <c r="BP3150" s="1" t="s">
        <v>10569</v>
      </c>
      <c r="BQ3150" s="1" t="s">
        <v>7638</v>
      </c>
      <c r="BR3150" s="1" t="s">
        <v>9981</v>
      </c>
      <c r="BS3150" s="1" t="s">
        <v>45</v>
      </c>
      <c r="BT3150">
        <v>75</v>
      </c>
      <c r="BU3150" s="1" t="s">
        <v>7</v>
      </c>
      <c r="BV3150" s="1" t="s">
        <v>260</v>
      </c>
      <c r="BW3150">
        <v>300</v>
      </c>
      <c r="BX3150" s="1" t="s">
        <v>10495</v>
      </c>
      <c r="BY3150">
        <v>3089.5695666666666</v>
      </c>
      <c r="BZ3150">
        <v>926870.87</v>
      </c>
      <c r="CA3150">
        <v>0</v>
      </c>
      <c r="CB3150">
        <v>3089.5695666666666</v>
      </c>
      <c r="CC3150">
        <v>926870.87</v>
      </c>
      <c r="CD3150">
        <v>0.12584277246732331</v>
      </c>
      <c r="CE3150">
        <v>116640</v>
      </c>
      <c r="CF3150">
        <v>0</v>
      </c>
      <c r="CG3150">
        <v>0</v>
      </c>
      <c r="CH3150">
        <v>116640</v>
      </c>
      <c r="CI3150">
        <v>810230.87</v>
      </c>
      <c r="CJ3150">
        <v>926870.87</v>
      </c>
      <c r="CK3150">
        <v>3089.5695666666666</v>
      </c>
    </row>
    <row r="3151" spans="62:89" x14ac:dyDescent="0.25">
      <c r="BJ3151" s="1" t="s">
        <v>6424</v>
      </c>
      <c r="BK3151" s="1" t="s">
        <v>6425</v>
      </c>
      <c r="BL3151" s="1" t="str">
        <f>VLOOKUP(BK3151,INVENTARIOHABITTA[#All],8,FALSE)</f>
        <v>PREMIUM AAA</v>
      </c>
      <c r="BP3151" s="1" t="s">
        <v>10569</v>
      </c>
      <c r="BQ3151" s="1" t="s">
        <v>7638</v>
      </c>
      <c r="BR3151" s="1" t="s">
        <v>9981</v>
      </c>
      <c r="BS3151" s="1" t="s">
        <v>45</v>
      </c>
      <c r="BT3151">
        <v>75</v>
      </c>
      <c r="BU3151" s="1" t="s">
        <v>7</v>
      </c>
      <c r="BV3151" s="1" t="s">
        <v>260</v>
      </c>
      <c r="BW3151">
        <v>300</v>
      </c>
      <c r="BX3151" s="1" t="s">
        <v>10495</v>
      </c>
      <c r="BY3151">
        <v>5770.3</v>
      </c>
      <c r="BZ3151">
        <v>1731090</v>
      </c>
      <c r="CA3151">
        <v>0.3</v>
      </c>
      <c r="CB3151">
        <v>4039.21</v>
      </c>
      <c r="CC3151">
        <v>1211763</v>
      </c>
      <c r="CD3151">
        <v>0.1</v>
      </c>
      <c r="CE3151">
        <v>121176.3</v>
      </c>
      <c r="CF3151">
        <v>0.1</v>
      </c>
      <c r="CG3151">
        <v>12117.630000000001</v>
      </c>
      <c r="CH3151">
        <v>109058.67</v>
      </c>
      <c r="CI3151">
        <v>1090586.7</v>
      </c>
      <c r="CJ3151">
        <v>1199645.3699999999</v>
      </c>
      <c r="CK3151">
        <v>3998.8178999999996</v>
      </c>
    </row>
    <row r="3152" spans="62:89" x14ac:dyDescent="0.25">
      <c r="BJ3152" s="1" t="s">
        <v>6426</v>
      </c>
      <c r="BK3152" s="1" t="s">
        <v>6427</v>
      </c>
      <c r="BL3152" s="1" t="str">
        <f>VLOOKUP(BK3152,INVENTARIOHABITTA[#All],8,FALSE)</f>
        <v>PREMIUM AA</v>
      </c>
      <c r="BO3152" s="1" t="s">
        <v>6849</v>
      </c>
      <c r="BP3152" s="1" t="s">
        <v>10570</v>
      </c>
      <c r="BQ3152" s="1" t="s">
        <v>7638</v>
      </c>
      <c r="BR3152" s="1" t="s">
        <v>9981</v>
      </c>
      <c r="BS3152" s="1" t="s">
        <v>45</v>
      </c>
      <c r="BT3152">
        <v>76</v>
      </c>
      <c r="BU3152" s="1" t="s">
        <v>7</v>
      </c>
      <c r="BV3152" s="1" t="s">
        <v>171</v>
      </c>
      <c r="BW3152">
        <v>300</v>
      </c>
      <c r="BX3152" s="1" t="s">
        <v>10495</v>
      </c>
      <c r="BY3152">
        <v>6510</v>
      </c>
      <c r="BZ3152">
        <v>1953000</v>
      </c>
      <c r="CA3152">
        <v>0.3</v>
      </c>
      <c r="CB3152">
        <v>4557</v>
      </c>
      <c r="CC3152">
        <v>1367100</v>
      </c>
      <c r="CD3152">
        <v>0.1</v>
      </c>
      <c r="CE3152">
        <v>136710</v>
      </c>
      <c r="CF3152">
        <v>0.1</v>
      </c>
      <c r="CG3152">
        <v>13671</v>
      </c>
      <c r="CH3152">
        <v>123039</v>
      </c>
      <c r="CI3152">
        <v>1230390</v>
      </c>
      <c r="CJ3152">
        <v>1353429</v>
      </c>
      <c r="CK3152">
        <v>4511.43</v>
      </c>
    </row>
    <row r="3153" spans="62:89" x14ac:dyDescent="0.25">
      <c r="BJ3153" s="1" t="s">
        <v>6428</v>
      </c>
      <c r="BK3153" s="1" t="s">
        <v>6429</v>
      </c>
      <c r="BL3153" s="1" t="str">
        <f>VLOOKUP(BK3153,INVENTARIOHABITTA[#All],8,FALSE)</f>
        <v>PREMIUM AA</v>
      </c>
      <c r="BP3153" s="1" t="s">
        <v>10570</v>
      </c>
      <c r="BQ3153" s="1" t="s">
        <v>7638</v>
      </c>
      <c r="BR3153" s="1" t="s">
        <v>9981</v>
      </c>
      <c r="BS3153" s="1" t="s">
        <v>45</v>
      </c>
      <c r="BT3153">
        <v>76</v>
      </c>
      <c r="BU3153" s="1" t="s">
        <v>7</v>
      </c>
      <c r="BV3153" s="1" t="s">
        <v>171</v>
      </c>
      <c r="BW3153">
        <v>300</v>
      </c>
      <c r="BX3153" s="1" t="s">
        <v>10495</v>
      </c>
      <c r="BY3153">
        <v>6200</v>
      </c>
      <c r="BZ3153">
        <v>1860000</v>
      </c>
      <c r="CA3153">
        <v>0.33</v>
      </c>
      <c r="CB3153">
        <v>4154</v>
      </c>
      <c r="CC3153">
        <v>1246200</v>
      </c>
      <c r="CD3153">
        <v>0.1</v>
      </c>
      <c r="CE3153">
        <v>124620</v>
      </c>
      <c r="CF3153">
        <v>0</v>
      </c>
      <c r="CG3153">
        <v>0</v>
      </c>
      <c r="CH3153">
        <v>124620</v>
      </c>
      <c r="CI3153">
        <v>1121580</v>
      </c>
      <c r="CJ3153">
        <v>1246200</v>
      </c>
      <c r="CK3153">
        <v>4154</v>
      </c>
    </row>
    <row r="3154" spans="62:89" x14ac:dyDescent="0.25">
      <c r="BJ3154" s="1" t="s">
        <v>6430</v>
      </c>
      <c r="BK3154" s="1" t="s">
        <v>6431</v>
      </c>
      <c r="BL3154" s="1" t="str">
        <f>VLOOKUP(BK3154,INVENTARIOHABITTA[#All],8,FALSE)</f>
        <v>PREMIUM AA</v>
      </c>
      <c r="BP3154" s="1" t="s">
        <v>10570</v>
      </c>
      <c r="BQ3154" s="1" t="s">
        <v>7638</v>
      </c>
      <c r="BR3154" s="1" t="s">
        <v>9981</v>
      </c>
      <c r="BS3154" s="1" t="s">
        <v>45</v>
      </c>
      <c r="BT3154">
        <v>76</v>
      </c>
      <c r="BU3154" s="1" t="s">
        <v>7</v>
      </c>
      <c r="BV3154" s="1" t="s">
        <v>171</v>
      </c>
      <c r="BW3154">
        <v>300</v>
      </c>
      <c r="BX3154" s="1" t="s">
        <v>10495</v>
      </c>
      <c r="BY3154">
        <v>6200</v>
      </c>
      <c r="BZ3154">
        <v>1860000</v>
      </c>
      <c r="CA3154">
        <v>0.3</v>
      </c>
      <c r="CB3154">
        <v>4340</v>
      </c>
      <c r="CC3154">
        <v>1302000</v>
      </c>
      <c r="CD3154">
        <v>0.1</v>
      </c>
      <c r="CE3154">
        <v>130200</v>
      </c>
      <c r="CF3154">
        <v>0</v>
      </c>
      <c r="CG3154">
        <v>0</v>
      </c>
      <c r="CH3154">
        <v>130200</v>
      </c>
      <c r="CI3154">
        <v>1171800</v>
      </c>
      <c r="CJ3154">
        <v>1302000</v>
      </c>
      <c r="CK3154">
        <v>4340</v>
      </c>
    </row>
    <row r="3155" spans="62:89" x14ac:dyDescent="0.25">
      <c r="BJ3155" s="1" t="s">
        <v>6432</v>
      </c>
      <c r="BK3155" s="1" t="s">
        <v>6433</v>
      </c>
      <c r="BL3155" s="1" t="str">
        <f>VLOOKUP(BK3155,INVENTARIOHABITTA[#All],8,FALSE)</f>
        <v>PREMIUM AA</v>
      </c>
      <c r="BP3155" s="1" t="s">
        <v>10570</v>
      </c>
      <c r="BQ3155" s="1" t="s">
        <v>7638</v>
      </c>
      <c r="BR3155" s="1" t="s">
        <v>9981</v>
      </c>
      <c r="BS3155" s="1" t="s">
        <v>45</v>
      </c>
      <c r="BT3155">
        <v>76</v>
      </c>
      <c r="BU3155" s="1" t="s">
        <v>7</v>
      </c>
      <c r="BV3155" s="1" t="s">
        <v>171</v>
      </c>
      <c r="BW3155">
        <v>300</v>
      </c>
      <c r="BX3155" s="1" t="s">
        <v>10495</v>
      </c>
      <c r="BY3155">
        <v>6200</v>
      </c>
      <c r="BZ3155">
        <v>1860000</v>
      </c>
      <c r="CA3155">
        <v>0.33</v>
      </c>
      <c r="CB3155">
        <v>4154</v>
      </c>
      <c r="CC3155">
        <v>1246200</v>
      </c>
      <c r="CD3155">
        <v>0.1</v>
      </c>
      <c r="CE3155">
        <v>124620</v>
      </c>
      <c r="CF3155">
        <v>0</v>
      </c>
      <c r="CG3155">
        <v>0</v>
      </c>
      <c r="CH3155">
        <v>124620</v>
      </c>
      <c r="CI3155">
        <v>1121580</v>
      </c>
      <c r="CJ3155">
        <v>1246200</v>
      </c>
      <c r="CK3155">
        <v>4154</v>
      </c>
    </row>
    <row r="3156" spans="62:89" x14ac:dyDescent="0.25">
      <c r="BJ3156" s="1" t="s">
        <v>6434</v>
      </c>
      <c r="BK3156" s="1" t="s">
        <v>6435</v>
      </c>
      <c r="BL3156" s="1" t="str">
        <f>VLOOKUP(BK3156,INVENTARIOHABITTA[#All],8,FALSE)</f>
        <v>PREMIUM AA</v>
      </c>
      <c r="BO3156" s="1" t="s">
        <v>6851</v>
      </c>
      <c r="BP3156" s="1" t="s">
        <v>10571</v>
      </c>
      <c r="BQ3156" s="1" t="s">
        <v>7638</v>
      </c>
      <c r="BR3156" s="1" t="s">
        <v>9981</v>
      </c>
      <c r="BS3156" s="1" t="s">
        <v>45</v>
      </c>
      <c r="BT3156">
        <v>77</v>
      </c>
      <c r="BU3156" s="1" t="s">
        <v>7</v>
      </c>
      <c r="BV3156" s="1" t="s">
        <v>171</v>
      </c>
      <c r="BW3156">
        <v>300</v>
      </c>
      <c r="BX3156" s="1" t="s">
        <v>10495</v>
      </c>
      <c r="BY3156">
        <v>6200</v>
      </c>
      <c r="BZ3156">
        <v>1860000</v>
      </c>
      <c r="CA3156">
        <v>0.3</v>
      </c>
      <c r="CB3156">
        <v>4340</v>
      </c>
      <c r="CC3156">
        <v>1302000</v>
      </c>
      <c r="CD3156">
        <v>0.55831417050691245</v>
      </c>
      <c r="CE3156">
        <v>726925.05</v>
      </c>
      <c r="CF3156">
        <v>0</v>
      </c>
      <c r="CG3156">
        <v>0</v>
      </c>
      <c r="CH3156">
        <v>726925.05</v>
      </c>
      <c r="CI3156">
        <v>575074.94999999995</v>
      </c>
      <c r="CJ3156">
        <v>1302000</v>
      </c>
      <c r="CK3156">
        <v>4340</v>
      </c>
    </row>
    <row r="3157" spans="62:89" x14ac:dyDescent="0.25">
      <c r="BJ3157" s="1" t="s">
        <v>6436</v>
      </c>
      <c r="BK3157" s="1" t="s">
        <v>6437</v>
      </c>
      <c r="BL3157" s="1" t="str">
        <f>VLOOKUP(BK3157,INVENTARIOHABITTA[#All],8,FALSE)</f>
        <v>PREMIUM AA</v>
      </c>
      <c r="BP3157" s="1" t="s">
        <v>10571</v>
      </c>
      <c r="BQ3157" s="1" t="s">
        <v>7638</v>
      </c>
      <c r="BR3157" s="1" t="s">
        <v>9981</v>
      </c>
      <c r="BS3157" s="1" t="s">
        <v>45</v>
      </c>
      <c r="BT3157">
        <v>77</v>
      </c>
      <c r="BU3157" s="1" t="s">
        <v>7</v>
      </c>
      <c r="BV3157" s="1" t="s">
        <v>171</v>
      </c>
      <c r="BW3157">
        <v>300</v>
      </c>
      <c r="BX3157" s="1" t="s">
        <v>10495</v>
      </c>
      <c r="BY3157">
        <v>6200</v>
      </c>
      <c r="BZ3157">
        <v>1860000</v>
      </c>
      <c r="CA3157">
        <v>0.3</v>
      </c>
      <c r="CB3157">
        <v>4340</v>
      </c>
      <c r="CC3157">
        <v>1302000</v>
      </c>
      <c r="CD3157">
        <v>0.1</v>
      </c>
      <c r="CE3157">
        <v>130200</v>
      </c>
      <c r="CF3157">
        <v>0</v>
      </c>
      <c r="CG3157">
        <v>0</v>
      </c>
      <c r="CH3157">
        <v>130200</v>
      </c>
      <c r="CI3157">
        <v>1171800</v>
      </c>
      <c r="CJ3157">
        <v>1302000</v>
      </c>
      <c r="CK3157">
        <v>4340</v>
      </c>
    </row>
    <row r="3158" spans="62:89" x14ac:dyDescent="0.25">
      <c r="BJ3158" s="1" t="s">
        <v>6438</v>
      </c>
      <c r="BK3158" s="1" t="s">
        <v>6439</v>
      </c>
      <c r="BL3158" s="1" t="str">
        <f>VLOOKUP(BK3158,INVENTARIOHABITTA[#All],8,FALSE)</f>
        <v>PREMIUM AA</v>
      </c>
      <c r="BP3158" s="1" t="s">
        <v>10571</v>
      </c>
      <c r="BQ3158" s="1" t="s">
        <v>7638</v>
      </c>
      <c r="BR3158" s="1" t="s">
        <v>9981</v>
      </c>
      <c r="BS3158" s="1" t="s">
        <v>45</v>
      </c>
      <c r="BT3158">
        <v>77</v>
      </c>
      <c r="BU3158" s="1" t="s">
        <v>7</v>
      </c>
      <c r="BV3158" s="1" t="s">
        <v>171</v>
      </c>
      <c r="BW3158">
        <v>300</v>
      </c>
      <c r="BX3158" s="1" t="s">
        <v>10495</v>
      </c>
      <c r="BY3158">
        <v>6200</v>
      </c>
      <c r="BZ3158">
        <v>1860000</v>
      </c>
      <c r="CA3158">
        <v>0.3</v>
      </c>
      <c r="CB3158">
        <v>4340</v>
      </c>
      <c r="CC3158">
        <v>1302000</v>
      </c>
      <c r="CD3158">
        <v>0.1</v>
      </c>
      <c r="CE3158">
        <v>130200</v>
      </c>
      <c r="CF3158">
        <v>0.1</v>
      </c>
      <c r="CG3158">
        <v>13020</v>
      </c>
      <c r="CH3158">
        <v>117180</v>
      </c>
      <c r="CI3158">
        <v>1171800</v>
      </c>
      <c r="CJ3158">
        <v>1288980</v>
      </c>
      <c r="CK3158">
        <v>4296.6000000000004</v>
      </c>
    </row>
    <row r="3159" spans="62:89" x14ac:dyDescent="0.25">
      <c r="BJ3159" s="1" t="s">
        <v>6440</v>
      </c>
      <c r="BK3159" s="1" t="s">
        <v>6441</v>
      </c>
      <c r="BL3159" s="1" t="str">
        <f>VLOOKUP(BK3159,INVENTARIOHABITTA[#All],8,FALSE)</f>
        <v>PREMIUM AA</v>
      </c>
      <c r="BO3159" s="1" t="s">
        <v>6853</v>
      </c>
      <c r="BP3159" s="1" t="s">
        <v>10572</v>
      </c>
      <c r="BQ3159" s="1" t="s">
        <v>7638</v>
      </c>
      <c r="BR3159" s="1" t="s">
        <v>9981</v>
      </c>
      <c r="BS3159" s="1" t="s">
        <v>45</v>
      </c>
      <c r="BT3159">
        <v>78</v>
      </c>
      <c r="BU3159" s="1" t="s">
        <v>7</v>
      </c>
      <c r="BV3159" s="1" t="s">
        <v>171</v>
      </c>
      <c r="BW3159">
        <v>300</v>
      </c>
      <c r="BX3159" s="1" t="s">
        <v>10495</v>
      </c>
      <c r="BY3159">
        <v>6200</v>
      </c>
      <c r="BZ3159">
        <v>1860000</v>
      </c>
      <c r="CA3159">
        <v>0.3</v>
      </c>
      <c r="CB3159">
        <v>4340</v>
      </c>
      <c r="CC3159">
        <v>1302000</v>
      </c>
      <c r="CD3159">
        <v>0.18995391705069126</v>
      </c>
      <c r="CE3159">
        <v>247320.00000000003</v>
      </c>
      <c r="CF3159">
        <v>0</v>
      </c>
      <c r="CG3159">
        <v>0</v>
      </c>
      <c r="CH3159">
        <v>247320.00000000003</v>
      </c>
      <c r="CI3159">
        <v>1054680</v>
      </c>
      <c r="CJ3159">
        <v>1302000</v>
      </c>
      <c r="CK3159">
        <v>4340</v>
      </c>
    </row>
    <row r="3160" spans="62:89" x14ac:dyDescent="0.25">
      <c r="BJ3160" s="1" t="s">
        <v>6442</v>
      </c>
      <c r="BK3160" s="1" t="s">
        <v>6443</v>
      </c>
      <c r="BL3160" s="1" t="str">
        <f>VLOOKUP(BK3160,INVENTARIOHABITTA[#All],8,FALSE)</f>
        <v>PREMIUM AA</v>
      </c>
      <c r="BO3160" s="1" t="s">
        <v>6855</v>
      </c>
      <c r="BP3160" s="1" t="s">
        <v>10573</v>
      </c>
      <c r="BQ3160" s="1" t="s">
        <v>7638</v>
      </c>
      <c r="BR3160" s="1" t="s">
        <v>9981</v>
      </c>
      <c r="BS3160" s="1" t="s">
        <v>45</v>
      </c>
      <c r="BT3160">
        <v>79</v>
      </c>
      <c r="BU3160" s="1" t="s">
        <v>7</v>
      </c>
      <c r="BV3160" s="1" t="s">
        <v>260</v>
      </c>
      <c r="BW3160">
        <v>354.86</v>
      </c>
      <c r="BX3160" s="1" t="s">
        <v>10495</v>
      </c>
      <c r="BY3160">
        <v>5770.3</v>
      </c>
      <c r="BZ3160">
        <v>2047648.6580000001</v>
      </c>
      <c r="CA3160">
        <v>0.25</v>
      </c>
      <c r="CB3160">
        <v>4327.7250000000004</v>
      </c>
      <c r="CC3160">
        <v>1535736.4935000001</v>
      </c>
      <c r="CD3160">
        <v>0.1</v>
      </c>
      <c r="CE3160">
        <v>153573.64935000002</v>
      </c>
      <c r="CF3160">
        <v>0.1</v>
      </c>
      <c r="CG3160">
        <v>15357.364935000003</v>
      </c>
      <c r="CH3160">
        <v>138216.28441500003</v>
      </c>
      <c r="CI3160">
        <v>1382162.84415</v>
      </c>
      <c r="CJ3160">
        <v>1520379.1285650001</v>
      </c>
      <c r="CK3160">
        <v>4284.4477500000003</v>
      </c>
    </row>
    <row r="3161" spans="62:89" x14ac:dyDescent="0.25">
      <c r="BJ3161" s="1" t="s">
        <v>6444</v>
      </c>
      <c r="BK3161" s="1" t="s">
        <v>6445</v>
      </c>
      <c r="BL3161" s="1" t="str">
        <f>VLOOKUP(BK3161,INVENTARIOHABITTA[#All],8,FALSE)</f>
        <v>PREMIUM AA</v>
      </c>
      <c r="BO3161" s="1" t="s">
        <v>6857</v>
      </c>
      <c r="BP3161" s="1" t="s">
        <v>10574</v>
      </c>
      <c r="BQ3161" s="1" t="s">
        <v>7638</v>
      </c>
      <c r="BR3161" s="1" t="s">
        <v>9981</v>
      </c>
      <c r="BS3161" s="1" t="s">
        <v>45</v>
      </c>
      <c r="BT3161">
        <v>80</v>
      </c>
      <c r="BU3161" s="1" t="s">
        <v>7</v>
      </c>
      <c r="BV3161" s="1" t="s">
        <v>171</v>
      </c>
      <c r="BW3161">
        <v>354.86</v>
      </c>
      <c r="BX3161" s="1" t="s">
        <v>10495</v>
      </c>
      <c r="BY3161">
        <v>6200</v>
      </c>
      <c r="BZ3161">
        <v>2200132</v>
      </c>
      <c r="CA3161">
        <v>0.25</v>
      </c>
      <c r="CB3161">
        <v>4650</v>
      </c>
      <c r="CC3161">
        <v>1650099</v>
      </c>
      <c r="CD3161">
        <v>0.1</v>
      </c>
      <c r="CE3161">
        <v>165009.90000000002</v>
      </c>
      <c r="CF3161">
        <v>0.1</v>
      </c>
      <c r="CG3161">
        <v>16500.990000000002</v>
      </c>
      <c r="CH3161">
        <v>148508.91000000003</v>
      </c>
      <c r="CI3161">
        <v>1485089.1</v>
      </c>
      <c r="CJ3161">
        <v>1633598.0100000002</v>
      </c>
      <c r="CK3161">
        <v>4603.5000000000009</v>
      </c>
    </row>
    <row r="3162" spans="62:89" x14ac:dyDescent="0.25">
      <c r="BJ3162" s="1" t="s">
        <v>6446</v>
      </c>
      <c r="BK3162" s="1" t="s">
        <v>6447</v>
      </c>
      <c r="BL3162" s="1" t="str">
        <f>VLOOKUP(BK3162,INVENTARIOHABITTA[#All],8,FALSE)</f>
        <v>ESTANDAR AA</v>
      </c>
      <c r="BO3162" s="1" t="s">
        <v>6859</v>
      </c>
      <c r="BP3162" s="1" t="s">
        <v>10575</v>
      </c>
      <c r="BQ3162" s="1" t="s">
        <v>7638</v>
      </c>
      <c r="BR3162" s="1" t="s">
        <v>9981</v>
      </c>
      <c r="BS3162" s="1" t="s">
        <v>45</v>
      </c>
      <c r="BT3162">
        <v>81</v>
      </c>
      <c r="BU3162" s="1" t="s">
        <v>7</v>
      </c>
      <c r="BV3162" s="1" t="s">
        <v>171</v>
      </c>
      <c r="BW3162">
        <v>354.86</v>
      </c>
      <c r="BX3162" s="1" t="s">
        <v>10495</v>
      </c>
      <c r="BY3162">
        <v>3677.32</v>
      </c>
      <c r="BZ3162">
        <v>1304933.7752</v>
      </c>
      <c r="CA3162">
        <v>0</v>
      </c>
      <c r="CB3162">
        <v>3677.32</v>
      </c>
      <c r="CC3162">
        <v>1304933.7752</v>
      </c>
      <c r="CD3162">
        <v>0.15242715284115821</v>
      </c>
      <c r="CE3162">
        <v>198907.34</v>
      </c>
      <c r="CF3162">
        <v>0</v>
      </c>
      <c r="CG3162">
        <v>0</v>
      </c>
      <c r="CH3162">
        <v>198907.34</v>
      </c>
      <c r="CI3162">
        <v>1106026.4351999999</v>
      </c>
      <c r="CJ3162">
        <v>1304933.7752</v>
      </c>
      <c r="CK3162">
        <v>3677.32</v>
      </c>
    </row>
    <row r="3163" spans="62:89" x14ac:dyDescent="0.25">
      <c r="BJ3163" s="1" t="s">
        <v>6448</v>
      </c>
      <c r="BK3163" s="1" t="s">
        <v>6449</v>
      </c>
      <c r="BL3163" s="1" t="str">
        <f>VLOOKUP(BK3163,INVENTARIOHABITTA[#All],8,FALSE)</f>
        <v>ESTANDAR AA</v>
      </c>
      <c r="BO3163" s="1" t="s">
        <v>6861</v>
      </c>
      <c r="BP3163" s="1" t="s">
        <v>10576</v>
      </c>
      <c r="BQ3163" s="1" t="s">
        <v>7638</v>
      </c>
      <c r="BR3163" s="1" t="s">
        <v>9981</v>
      </c>
      <c r="BS3163" s="1" t="s">
        <v>45</v>
      </c>
      <c r="BT3163">
        <v>82</v>
      </c>
      <c r="BU3163" s="1" t="s">
        <v>7</v>
      </c>
      <c r="BV3163" s="1" t="s">
        <v>260</v>
      </c>
      <c r="BW3163">
        <v>354.86</v>
      </c>
      <c r="BX3163" s="1" t="s">
        <v>10495</v>
      </c>
      <c r="BY3163">
        <v>5770.3</v>
      </c>
      <c r="BZ3163">
        <v>2047648.6580000001</v>
      </c>
      <c r="CA3163">
        <v>0.25</v>
      </c>
      <c r="CB3163">
        <v>4327.7250000000004</v>
      </c>
      <c r="CC3163">
        <v>1535736.4935000001</v>
      </c>
      <c r="CD3163">
        <v>0.1</v>
      </c>
      <c r="CE3163">
        <v>153573.64935000002</v>
      </c>
      <c r="CF3163">
        <v>0.1</v>
      </c>
      <c r="CG3163">
        <v>15357.364935000003</v>
      </c>
      <c r="CH3163">
        <v>138216.28441500003</v>
      </c>
      <c r="CI3163">
        <v>1382162.84415</v>
      </c>
      <c r="CJ3163">
        <v>1520379.1285650001</v>
      </c>
      <c r="CK3163">
        <v>4284.4477500000003</v>
      </c>
    </row>
    <row r="3164" spans="62:89" x14ac:dyDescent="0.25">
      <c r="BJ3164" s="1" t="s">
        <v>6450</v>
      </c>
      <c r="BK3164" s="1" t="s">
        <v>6451</v>
      </c>
      <c r="BL3164" s="1" t="str">
        <f>VLOOKUP(BK3164,INVENTARIOHABITTA[#All],8,FALSE)</f>
        <v>ESTANDAR AA</v>
      </c>
      <c r="BO3164" s="1" t="s">
        <v>6863</v>
      </c>
      <c r="BP3164" s="1" t="s">
        <v>10577</v>
      </c>
      <c r="BQ3164" s="1" t="s">
        <v>7638</v>
      </c>
      <c r="BR3164" s="1" t="s">
        <v>9981</v>
      </c>
      <c r="BS3164" s="1" t="s">
        <v>45</v>
      </c>
      <c r="BT3164">
        <v>83</v>
      </c>
      <c r="BU3164" s="1" t="s">
        <v>7</v>
      </c>
      <c r="BV3164" s="1" t="s">
        <v>260</v>
      </c>
      <c r="BW3164">
        <v>300</v>
      </c>
      <c r="BX3164" s="1" t="s">
        <v>10495</v>
      </c>
      <c r="BY3164">
        <v>5770.3</v>
      </c>
      <c r="BZ3164">
        <v>1731090</v>
      </c>
      <c r="CA3164">
        <v>0.33</v>
      </c>
      <c r="CB3164">
        <v>3866.1010000000001</v>
      </c>
      <c r="CC3164">
        <v>1159830.3</v>
      </c>
      <c r="CD3164">
        <v>0.1</v>
      </c>
      <c r="CE3164">
        <v>115983.03000000001</v>
      </c>
      <c r="CF3164">
        <v>0</v>
      </c>
      <c r="CG3164">
        <v>5000</v>
      </c>
      <c r="CH3164">
        <v>110983.03000000001</v>
      </c>
      <c r="CI3164">
        <v>1043847.27</v>
      </c>
      <c r="CJ3164">
        <v>1154830.3</v>
      </c>
      <c r="CK3164">
        <v>3849.4343333333336</v>
      </c>
    </row>
    <row r="3165" spans="62:89" x14ac:dyDescent="0.25">
      <c r="BJ3165" s="1" t="s">
        <v>6452</v>
      </c>
      <c r="BK3165" s="1" t="s">
        <v>6453</v>
      </c>
      <c r="BL3165" s="1" t="str">
        <f>VLOOKUP(BK3165,INVENTARIOHABITTA[#All],8,FALSE)</f>
        <v>ESTANDAR AA</v>
      </c>
      <c r="BO3165" s="1" t="s">
        <v>6865</v>
      </c>
      <c r="BP3165" s="1" t="s">
        <v>10578</v>
      </c>
      <c r="BQ3165" s="1" t="s">
        <v>7638</v>
      </c>
      <c r="BR3165" s="1" t="s">
        <v>9981</v>
      </c>
      <c r="BS3165" s="1" t="s">
        <v>45</v>
      </c>
      <c r="BT3165">
        <v>84</v>
      </c>
      <c r="BU3165" s="1" t="s">
        <v>7</v>
      </c>
      <c r="BV3165" s="1" t="s">
        <v>260</v>
      </c>
      <c r="BW3165">
        <v>300</v>
      </c>
      <c r="BX3165" s="1" t="s">
        <v>10495</v>
      </c>
      <c r="BY3165">
        <v>6060</v>
      </c>
      <c r="BZ3165">
        <v>1818000</v>
      </c>
      <c r="CA3165">
        <v>0.33</v>
      </c>
      <c r="CB3165">
        <v>4060.2</v>
      </c>
      <c r="CC3165">
        <v>1218060</v>
      </c>
      <c r="CD3165">
        <v>0.1</v>
      </c>
      <c r="CE3165">
        <v>121806</v>
      </c>
      <c r="CF3165">
        <v>0.1</v>
      </c>
      <c r="CG3165">
        <v>12180.6</v>
      </c>
      <c r="CH3165">
        <v>109625.4</v>
      </c>
      <c r="CI3165">
        <v>1096254</v>
      </c>
      <c r="CJ3165">
        <v>1205879.3999999999</v>
      </c>
      <c r="CK3165">
        <v>4019.5979999999995</v>
      </c>
    </row>
    <row r="3166" spans="62:89" x14ac:dyDescent="0.25">
      <c r="BJ3166" s="1" t="s">
        <v>6454</v>
      </c>
      <c r="BK3166" s="1" t="s">
        <v>6455</v>
      </c>
      <c r="BL3166" s="1" t="str">
        <f>VLOOKUP(BK3166,INVENTARIOHABITTA[#All],8,FALSE)</f>
        <v>ESTANDAR AA</v>
      </c>
      <c r="BO3166" s="1" t="s">
        <v>6867</v>
      </c>
      <c r="BP3166" s="1" t="s">
        <v>10579</v>
      </c>
      <c r="BQ3166" s="1" t="s">
        <v>7638</v>
      </c>
      <c r="BR3166" s="1" t="s">
        <v>9981</v>
      </c>
      <c r="BS3166" s="1" t="s">
        <v>45</v>
      </c>
      <c r="BT3166">
        <v>85</v>
      </c>
      <c r="BU3166" s="1" t="s">
        <v>7</v>
      </c>
      <c r="BV3166" s="1" t="s">
        <v>260</v>
      </c>
      <c r="BW3166">
        <v>300</v>
      </c>
      <c r="BX3166" s="1" t="s">
        <v>46</v>
      </c>
      <c r="BY3166">
        <v>6060</v>
      </c>
      <c r="BZ3166">
        <v>1818000</v>
      </c>
      <c r="CA3166">
        <v>0.3</v>
      </c>
      <c r="CB3166">
        <v>4242</v>
      </c>
      <c r="CC3166">
        <v>1272600</v>
      </c>
      <c r="CD3166">
        <v>0.1</v>
      </c>
      <c r="CE3166">
        <v>127260</v>
      </c>
      <c r="CF3166">
        <v>0</v>
      </c>
      <c r="CG3166">
        <v>0</v>
      </c>
      <c r="CH3166">
        <v>127260</v>
      </c>
      <c r="CI3166">
        <v>1145340</v>
      </c>
      <c r="CJ3166">
        <v>1272600</v>
      </c>
      <c r="CK3166">
        <v>4242</v>
      </c>
    </row>
    <row r="3167" spans="62:89" x14ac:dyDescent="0.25">
      <c r="BJ3167" s="1" t="s">
        <v>6456</v>
      </c>
      <c r="BK3167" s="1" t="s">
        <v>6457</v>
      </c>
      <c r="BL3167" s="1" t="str">
        <f>VLOOKUP(BK3167,INVENTARIOHABITTA[#All],8,FALSE)</f>
        <v>ESTANDAR AA</v>
      </c>
      <c r="BO3167" s="1" t="s">
        <v>6869</v>
      </c>
      <c r="BP3167" s="1" t="s">
        <v>10580</v>
      </c>
      <c r="BQ3167" s="1" t="s">
        <v>7638</v>
      </c>
      <c r="BR3167" s="1" t="s">
        <v>9981</v>
      </c>
      <c r="BS3167" s="1" t="s">
        <v>45</v>
      </c>
      <c r="BT3167">
        <v>86</v>
      </c>
      <c r="BU3167" s="1" t="s">
        <v>7</v>
      </c>
      <c r="BV3167" s="1" t="s">
        <v>260</v>
      </c>
      <c r="BW3167">
        <v>300</v>
      </c>
      <c r="BX3167" s="1" t="s">
        <v>46</v>
      </c>
      <c r="BY3167">
        <v>6060</v>
      </c>
      <c r="BZ3167">
        <v>1818000</v>
      </c>
      <c r="CA3167">
        <v>0.27</v>
      </c>
      <c r="CB3167">
        <v>4423.8</v>
      </c>
      <c r="CC3167">
        <v>1327140</v>
      </c>
      <c r="CD3167">
        <v>0.1</v>
      </c>
      <c r="CE3167">
        <v>193271.4</v>
      </c>
      <c r="CF3167">
        <v>0.1</v>
      </c>
      <c r="CG3167">
        <v>13271.400000000001</v>
      </c>
      <c r="CH3167">
        <v>180000</v>
      </c>
      <c r="CI3167">
        <v>1133868.6000000001</v>
      </c>
      <c r="CJ3167">
        <v>1313868.6000000001</v>
      </c>
      <c r="CK3167">
        <v>4379.5619999999999</v>
      </c>
    </row>
    <row r="3168" spans="62:89" x14ac:dyDescent="0.25">
      <c r="BJ3168" s="1" t="s">
        <v>6458</v>
      </c>
      <c r="BK3168" s="1" t="s">
        <v>6459</v>
      </c>
      <c r="BL3168" s="1" t="str">
        <f>VLOOKUP(BK3168,INVENTARIOHABITTA[#All],8,FALSE)</f>
        <v>ESTANDAR AA</v>
      </c>
      <c r="BO3168" s="1" t="s">
        <v>6871</v>
      </c>
      <c r="BP3168" s="1" t="s">
        <v>10581</v>
      </c>
      <c r="BQ3168" s="1" t="s">
        <v>7638</v>
      </c>
      <c r="BR3168" s="1" t="s">
        <v>9981</v>
      </c>
      <c r="BS3168" s="1" t="s">
        <v>45</v>
      </c>
      <c r="BT3168">
        <v>87</v>
      </c>
      <c r="BU3168" s="1" t="s">
        <v>7</v>
      </c>
      <c r="BV3168" s="1" t="s">
        <v>260</v>
      </c>
      <c r="BW3168">
        <v>300</v>
      </c>
      <c r="BX3168" s="1" t="s">
        <v>10495</v>
      </c>
      <c r="BY3168">
        <v>5770.3</v>
      </c>
      <c r="BZ3168">
        <v>1731090</v>
      </c>
      <c r="CA3168">
        <v>0.33</v>
      </c>
      <c r="CB3168">
        <v>3866.1010000000001</v>
      </c>
      <c r="CC3168">
        <v>1159830.3</v>
      </c>
      <c r="CD3168">
        <v>0.1</v>
      </c>
      <c r="CE3168">
        <v>115983.03000000001</v>
      </c>
      <c r="CF3168">
        <v>5.1731705922840605E-2</v>
      </c>
      <c r="CG3168">
        <v>6000</v>
      </c>
      <c r="CH3168">
        <v>109983.03000000001</v>
      </c>
      <c r="CI3168">
        <v>1043847.27</v>
      </c>
      <c r="CJ3168">
        <v>1153830.3</v>
      </c>
      <c r="CK3168">
        <v>3846.1010000000001</v>
      </c>
    </row>
    <row r="3169" spans="62:89" x14ac:dyDescent="0.25">
      <c r="BJ3169" s="1" t="s">
        <v>6460</v>
      </c>
      <c r="BK3169" s="1" t="s">
        <v>6461</v>
      </c>
      <c r="BL3169" s="1" t="str">
        <f>VLOOKUP(BK3169,INVENTARIOHABITTA[#All],8,FALSE)</f>
        <v>ESTANDAR AA</v>
      </c>
      <c r="BP3169" s="1" t="s">
        <v>10581</v>
      </c>
      <c r="BQ3169" s="1" t="s">
        <v>7638</v>
      </c>
      <c r="BR3169" s="1" t="s">
        <v>9981</v>
      </c>
      <c r="BS3169" s="1" t="s">
        <v>45</v>
      </c>
      <c r="BT3169">
        <v>87</v>
      </c>
      <c r="BU3169" s="1" t="s">
        <v>7</v>
      </c>
      <c r="BV3169" s="1" t="s">
        <v>260</v>
      </c>
      <c r="BW3169">
        <v>300</v>
      </c>
      <c r="BX3169" s="1" t="s">
        <v>10495</v>
      </c>
      <c r="BY3169">
        <v>5770.3</v>
      </c>
      <c r="BZ3169">
        <v>1731090</v>
      </c>
      <c r="CA3169">
        <v>0.28000000000000003</v>
      </c>
      <c r="CB3169">
        <v>4154.616</v>
      </c>
      <c r="CC3169">
        <v>1246384.8</v>
      </c>
      <c r="CD3169">
        <v>0.1</v>
      </c>
      <c r="CE3169">
        <v>124638.48000000001</v>
      </c>
      <c r="CF3169">
        <v>0.1</v>
      </c>
      <c r="CG3169">
        <v>12463.848000000002</v>
      </c>
      <c r="CH3169">
        <v>112174.63200000001</v>
      </c>
      <c r="CI3169">
        <v>1121746.32</v>
      </c>
      <c r="CJ3169">
        <v>1233920.952</v>
      </c>
      <c r="CK3169">
        <v>4113.0698400000001</v>
      </c>
    </row>
    <row r="3170" spans="62:89" x14ac:dyDescent="0.25">
      <c r="BJ3170" s="1" t="s">
        <v>6462</v>
      </c>
      <c r="BK3170" s="1" t="s">
        <v>6463</v>
      </c>
      <c r="BL3170" s="1" t="str">
        <f>VLOOKUP(BK3170,INVENTARIOHABITTA[#All],8,FALSE)</f>
        <v>ESTANDAR AA</v>
      </c>
      <c r="BO3170" s="1" t="s">
        <v>6873</v>
      </c>
      <c r="BP3170" s="1" t="s">
        <v>10582</v>
      </c>
      <c r="BQ3170" s="1" t="s">
        <v>7638</v>
      </c>
      <c r="BR3170" s="1" t="s">
        <v>9981</v>
      </c>
      <c r="BS3170" s="1" t="s">
        <v>45</v>
      </c>
      <c r="BT3170">
        <v>88</v>
      </c>
      <c r="BU3170" s="1" t="s">
        <v>7</v>
      </c>
      <c r="BV3170" s="1" t="s">
        <v>171</v>
      </c>
      <c r="BW3170">
        <v>300</v>
      </c>
      <c r="BX3170" s="1" t="s">
        <v>10495</v>
      </c>
      <c r="BY3170">
        <v>6200</v>
      </c>
      <c r="BZ3170">
        <v>1860000</v>
      </c>
      <c r="CA3170">
        <v>0.3</v>
      </c>
      <c r="CB3170">
        <v>4340</v>
      </c>
      <c r="CC3170">
        <v>1302000</v>
      </c>
      <c r="CD3170">
        <v>0.1</v>
      </c>
      <c r="CE3170">
        <v>130200</v>
      </c>
      <c r="CF3170">
        <v>0</v>
      </c>
      <c r="CG3170">
        <v>0</v>
      </c>
      <c r="CH3170">
        <v>130200</v>
      </c>
      <c r="CI3170">
        <v>1171800</v>
      </c>
      <c r="CJ3170">
        <v>1302000</v>
      </c>
      <c r="CK3170">
        <v>4340</v>
      </c>
    </row>
    <row r="3171" spans="62:89" x14ac:dyDescent="0.25">
      <c r="BJ3171" s="1" t="s">
        <v>6464</v>
      </c>
      <c r="BK3171" s="1" t="s">
        <v>6465</v>
      </c>
      <c r="BL3171" s="1" t="str">
        <f>VLOOKUP(BK3171,INVENTARIOHABITTA[#All],8,FALSE)</f>
        <v>ESTANDAR AA</v>
      </c>
      <c r="BP3171" s="1" t="s">
        <v>10582</v>
      </c>
      <c r="BQ3171" s="1" t="s">
        <v>7638</v>
      </c>
      <c r="BR3171" s="1" t="s">
        <v>9981</v>
      </c>
      <c r="BS3171" s="1" t="s">
        <v>45</v>
      </c>
      <c r="BT3171">
        <v>88</v>
      </c>
      <c r="BU3171" s="1" t="s">
        <v>7</v>
      </c>
      <c r="BV3171" s="1" t="s">
        <v>171</v>
      </c>
      <c r="BW3171">
        <v>300</v>
      </c>
      <c r="BX3171" s="1" t="s">
        <v>10495</v>
      </c>
      <c r="BY3171">
        <v>6200</v>
      </c>
      <c r="BZ3171">
        <v>1860000</v>
      </c>
      <c r="CA3171">
        <v>0.3</v>
      </c>
      <c r="CB3171">
        <v>4340</v>
      </c>
      <c r="CC3171">
        <v>1302000</v>
      </c>
      <c r="CD3171">
        <v>0.1</v>
      </c>
      <c r="CE3171">
        <v>130200</v>
      </c>
      <c r="CF3171">
        <v>0.1</v>
      </c>
      <c r="CG3171">
        <v>13020</v>
      </c>
      <c r="CH3171">
        <v>117180</v>
      </c>
      <c r="CI3171">
        <v>1171800</v>
      </c>
      <c r="CJ3171">
        <v>1288980</v>
      </c>
      <c r="CK3171">
        <v>4296.6000000000004</v>
      </c>
    </row>
    <row r="3172" spans="62:89" x14ac:dyDescent="0.25">
      <c r="BJ3172" s="1" t="s">
        <v>6466</v>
      </c>
      <c r="BK3172" s="1" t="s">
        <v>6467</v>
      </c>
      <c r="BL3172" s="1" t="str">
        <f>VLOOKUP(BK3172,INVENTARIOHABITTA[#All],8,FALSE)</f>
        <v>PREMIUM AA</v>
      </c>
      <c r="BO3172" s="1" t="s">
        <v>6875</v>
      </c>
      <c r="BP3172" s="1" t="s">
        <v>10583</v>
      </c>
      <c r="BQ3172" s="1" t="s">
        <v>7638</v>
      </c>
      <c r="BR3172" s="1" t="s">
        <v>9981</v>
      </c>
      <c r="BS3172" s="1" t="s">
        <v>47</v>
      </c>
      <c r="BT3172">
        <v>1</v>
      </c>
      <c r="BU3172" s="1" t="s">
        <v>7</v>
      </c>
      <c r="BV3172" s="1" t="s">
        <v>146</v>
      </c>
      <c r="BW3172">
        <v>146.91</v>
      </c>
      <c r="BX3172" s="1" t="s">
        <v>47</v>
      </c>
      <c r="BY3172">
        <v>6835</v>
      </c>
      <c r="BZ3172">
        <v>1004129.85</v>
      </c>
      <c r="CA3172">
        <v>0.3</v>
      </c>
      <c r="CB3172">
        <v>4784.5</v>
      </c>
      <c r="CC3172">
        <v>702890.89500000002</v>
      </c>
      <c r="CD3172">
        <v>0.1</v>
      </c>
      <c r="CE3172">
        <v>70289.089500000002</v>
      </c>
      <c r="CF3172">
        <v>0.1</v>
      </c>
      <c r="CG3172">
        <v>7028.9089500000009</v>
      </c>
      <c r="CH3172">
        <v>63260.180550000005</v>
      </c>
      <c r="CI3172">
        <v>632601.80550000002</v>
      </c>
      <c r="CJ3172">
        <v>695861.98605000007</v>
      </c>
      <c r="CK3172">
        <v>4736.6550000000007</v>
      </c>
    </row>
    <row r="3173" spans="62:89" x14ac:dyDescent="0.25">
      <c r="BJ3173" s="1" t="s">
        <v>6468</v>
      </c>
      <c r="BK3173" s="1" t="s">
        <v>6469</v>
      </c>
      <c r="BL3173" s="1" t="str">
        <f>VLOOKUP(BK3173,INVENTARIOHABITTA[#All],8,FALSE)</f>
        <v>PREMIUM AA</v>
      </c>
      <c r="BO3173" s="1" t="s">
        <v>6877</v>
      </c>
      <c r="BP3173" s="1" t="s">
        <v>10584</v>
      </c>
      <c r="BQ3173" s="1" t="s">
        <v>7638</v>
      </c>
      <c r="BR3173" s="1" t="s">
        <v>9981</v>
      </c>
      <c r="BS3173" s="1" t="s">
        <v>47</v>
      </c>
      <c r="BT3173">
        <v>2</v>
      </c>
      <c r="BU3173" s="1" t="s">
        <v>7</v>
      </c>
      <c r="BV3173" s="1" t="s">
        <v>60</v>
      </c>
      <c r="BW3173">
        <v>144</v>
      </c>
      <c r="BX3173" s="1" t="s">
        <v>47</v>
      </c>
      <c r="BY3173">
        <v>6363</v>
      </c>
      <c r="BZ3173">
        <v>916272</v>
      </c>
      <c r="CA3173">
        <v>0.33</v>
      </c>
      <c r="CB3173">
        <v>4263.21</v>
      </c>
      <c r="CC3173">
        <v>613902.24</v>
      </c>
      <c r="CD3173">
        <v>0.1</v>
      </c>
      <c r="CE3173">
        <v>61390.224000000002</v>
      </c>
      <c r="CF3173">
        <v>0.1</v>
      </c>
      <c r="CG3173">
        <v>6139.0224000000007</v>
      </c>
      <c r="CH3173">
        <v>55251.2016</v>
      </c>
      <c r="CI3173">
        <v>552512.01599999995</v>
      </c>
      <c r="CJ3173">
        <v>607763.21759999997</v>
      </c>
      <c r="CK3173">
        <v>4220.5779000000002</v>
      </c>
    </row>
    <row r="3174" spans="62:89" x14ac:dyDescent="0.25">
      <c r="BJ3174" s="1" t="s">
        <v>6470</v>
      </c>
      <c r="BK3174" s="1" t="s">
        <v>6471</v>
      </c>
      <c r="BL3174" s="1" t="str">
        <f>VLOOKUP(BK3174,INVENTARIOHABITTA[#All],8,FALSE)</f>
        <v>ESTANDAR AA</v>
      </c>
      <c r="BO3174" s="1" t="s">
        <v>6879</v>
      </c>
      <c r="BP3174" s="1" t="s">
        <v>10585</v>
      </c>
      <c r="BQ3174" s="1" t="s">
        <v>7638</v>
      </c>
      <c r="BR3174" s="1" t="s">
        <v>9981</v>
      </c>
      <c r="BS3174" s="1" t="s">
        <v>47</v>
      </c>
      <c r="BT3174">
        <v>3</v>
      </c>
      <c r="BU3174" s="1" t="s">
        <v>7</v>
      </c>
      <c r="BV3174" s="1" t="s">
        <v>60</v>
      </c>
      <c r="BW3174">
        <v>128</v>
      </c>
      <c r="BX3174" s="1" t="s">
        <v>47</v>
      </c>
      <c r="BY3174">
        <v>6363</v>
      </c>
      <c r="BZ3174">
        <v>814464</v>
      </c>
      <c r="CA3174">
        <v>0.27</v>
      </c>
      <c r="CB3174">
        <v>4644.99</v>
      </c>
      <c r="CC3174">
        <v>594558.71999999997</v>
      </c>
      <c r="CD3174">
        <v>0.1</v>
      </c>
      <c r="CE3174">
        <v>59455.872000000003</v>
      </c>
      <c r="CF3174">
        <v>0.1</v>
      </c>
      <c r="CG3174">
        <v>5945.5872000000008</v>
      </c>
      <c r="CH3174">
        <v>53510.284800000001</v>
      </c>
      <c r="CI3174">
        <v>535102.848</v>
      </c>
      <c r="CJ3174">
        <v>588613.13280000002</v>
      </c>
      <c r="CK3174">
        <v>4598.5401000000002</v>
      </c>
    </row>
    <row r="3175" spans="62:89" x14ac:dyDescent="0.25">
      <c r="BJ3175" s="1" t="s">
        <v>6472</v>
      </c>
      <c r="BK3175" s="1" t="s">
        <v>6473</v>
      </c>
      <c r="BL3175" s="1" t="str">
        <f>VLOOKUP(BK3175,INVENTARIOHABITTA[#All],8,FALSE)</f>
        <v>PREMIUM AA</v>
      </c>
      <c r="BO3175" s="1" t="s">
        <v>6881</v>
      </c>
      <c r="BP3175" s="1" t="s">
        <v>10586</v>
      </c>
      <c r="BQ3175" s="1" t="s">
        <v>7638</v>
      </c>
      <c r="BR3175" s="1" t="s">
        <v>9981</v>
      </c>
      <c r="BS3175" s="1" t="s">
        <v>47</v>
      </c>
      <c r="BT3175">
        <v>4</v>
      </c>
      <c r="BU3175" s="1" t="s">
        <v>7</v>
      </c>
      <c r="BV3175" s="1" t="s">
        <v>60</v>
      </c>
      <c r="BW3175">
        <v>128</v>
      </c>
      <c r="BX3175" s="1" t="s">
        <v>47</v>
      </c>
      <c r="BY3175">
        <v>6363</v>
      </c>
      <c r="BZ3175">
        <v>814464</v>
      </c>
      <c r="CA3175">
        <v>0.25</v>
      </c>
      <c r="CB3175">
        <v>4772.25</v>
      </c>
      <c r="CC3175">
        <v>610848</v>
      </c>
      <c r="CD3175">
        <v>0.1</v>
      </c>
      <c r="CE3175">
        <v>61084.800000000003</v>
      </c>
      <c r="CF3175">
        <v>0.1</v>
      </c>
      <c r="CG3175">
        <v>6108.4800000000005</v>
      </c>
      <c r="CH3175">
        <v>54976.32</v>
      </c>
      <c r="CI3175">
        <v>549763.19999999995</v>
      </c>
      <c r="CJ3175">
        <v>604739.5199999999</v>
      </c>
      <c r="CK3175">
        <v>4724.5274999999992</v>
      </c>
    </row>
    <row r="3176" spans="62:89" x14ac:dyDescent="0.25">
      <c r="BJ3176" s="1" t="s">
        <v>6474</v>
      </c>
      <c r="BK3176" s="1" t="s">
        <v>6475</v>
      </c>
      <c r="BL3176" s="1" t="str">
        <f>VLOOKUP(BK3176,INVENTARIOHABITTA[#All],8,FALSE)</f>
        <v>PREMIUM AA</v>
      </c>
      <c r="BP3176" s="1" t="s">
        <v>10586</v>
      </c>
      <c r="BQ3176" s="1" t="s">
        <v>7638</v>
      </c>
      <c r="BR3176" s="1" t="s">
        <v>9981</v>
      </c>
      <c r="BS3176" s="1" t="s">
        <v>47</v>
      </c>
      <c r="BT3176">
        <v>4</v>
      </c>
      <c r="BU3176" s="1" t="s">
        <v>7</v>
      </c>
      <c r="BV3176" s="1" t="s">
        <v>60</v>
      </c>
      <c r="BW3176">
        <v>128</v>
      </c>
      <c r="BX3176" s="1" t="s">
        <v>47</v>
      </c>
      <c r="BY3176">
        <v>6363</v>
      </c>
      <c r="BZ3176">
        <v>814464</v>
      </c>
      <c r="CA3176">
        <v>0.25</v>
      </c>
      <c r="CB3176">
        <v>4772.25</v>
      </c>
      <c r="CC3176">
        <v>610848</v>
      </c>
      <c r="CD3176">
        <v>0.1</v>
      </c>
      <c r="CE3176">
        <v>61084.800000000003</v>
      </c>
      <c r="CF3176">
        <v>0.1</v>
      </c>
      <c r="CG3176">
        <v>6108.4800000000005</v>
      </c>
      <c r="CH3176">
        <v>54976.32</v>
      </c>
      <c r="CI3176">
        <v>549763.19999999995</v>
      </c>
      <c r="CJ3176">
        <v>604739.5199999999</v>
      </c>
      <c r="CK3176">
        <v>4724.5274999999992</v>
      </c>
    </row>
    <row r="3177" spans="62:89" x14ac:dyDescent="0.25">
      <c r="BJ3177" s="1" t="s">
        <v>6476</v>
      </c>
      <c r="BK3177" s="1" t="s">
        <v>6477</v>
      </c>
      <c r="BL3177" s="1" t="str">
        <f>VLOOKUP(BK3177,INVENTARIOHABITTA[#All],8,FALSE)</f>
        <v>ESTANDAR AA</v>
      </c>
      <c r="BO3177" s="1" t="s">
        <v>6883</v>
      </c>
      <c r="BP3177" s="1" t="s">
        <v>10587</v>
      </c>
      <c r="BQ3177" s="1" t="s">
        <v>7638</v>
      </c>
      <c r="BR3177" s="1" t="s">
        <v>9981</v>
      </c>
      <c r="BS3177" s="1" t="s">
        <v>47</v>
      </c>
      <c r="BT3177">
        <v>5</v>
      </c>
      <c r="BU3177" s="1" t="s">
        <v>7</v>
      </c>
      <c r="BV3177" s="1" t="s">
        <v>60</v>
      </c>
      <c r="BW3177">
        <v>128</v>
      </c>
      <c r="BX3177" s="1" t="s">
        <v>47</v>
      </c>
      <c r="BY3177">
        <v>6363</v>
      </c>
      <c r="BZ3177">
        <v>814464</v>
      </c>
      <c r="CA3177">
        <v>0.3</v>
      </c>
      <c r="CB3177">
        <v>4454.1000000000004</v>
      </c>
      <c r="CC3177">
        <v>570124.80000000005</v>
      </c>
      <c r="CD3177">
        <v>0.1</v>
      </c>
      <c r="CE3177">
        <v>57012.48000000001</v>
      </c>
      <c r="CF3177">
        <v>0.1</v>
      </c>
      <c r="CG3177">
        <v>5701.2480000000014</v>
      </c>
      <c r="CH3177">
        <v>51311.232000000011</v>
      </c>
      <c r="CI3177">
        <v>513112.32000000007</v>
      </c>
      <c r="CJ3177">
        <v>564423.55200000003</v>
      </c>
      <c r="CK3177">
        <v>4409.5590000000002</v>
      </c>
    </row>
    <row r="3178" spans="62:89" x14ac:dyDescent="0.25">
      <c r="BJ3178" s="1" t="s">
        <v>6478</v>
      </c>
      <c r="BK3178" s="1" t="s">
        <v>6479</v>
      </c>
      <c r="BL3178" s="1" t="str">
        <f>VLOOKUP(BK3178,INVENTARIOHABITTA[#All],8,FALSE)</f>
        <v>ESTANDAR AA</v>
      </c>
      <c r="BO3178" s="1" t="s">
        <v>6885</v>
      </c>
      <c r="BP3178" s="1" t="s">
        <v>10588</v>
      </c>
      <c r="BQ3178" s="1" t="s">
        <v>7638</v>
      </c>
      <c r="BR3178" s="1" t="s">
        <v>9981</v>
      </c>
      <c r="BS3178" s="1" t="s">
        <v>47</v>
      </c>
      <c r="BT3178">
        <v>6</v>
      </c>
      <c r="BU3178" s="1" t="s">
        <v>7</v>
      </c>
      <c r="BV3178" s="1" t="s">
        <v>60</v>
      </c>
      <c r="BW3178">
        <v>128</v>
      </c>
      <c r="BX3178" s="1" t="s">
        <v>47</v>
      </c>
      <c r="BY3178">
        <v>6363</v>
      </c>
      <c r="BZ3178">
        <v>814464</v>
      </c>
      <c r="CA3178">
        <v>0.2</v>
      </c>
      <c r="CB3178">
        <v>5090.3999999999996</v>
      </c>
      <c r="CC3178">
        <v>651571.19999999995</v>
      </c>
      <c r="CD3178">
        <v>0.1</v>
      </c>
      <c r="CE3178">
        <v>65157.119999999995</v>
      </c>
      <c r="CF3178">
        <v>0.1</v>
      </c>
      <c r="CG3178">
        <v>6515.7119999999995</v>
      </c>
      <c r="CH3178">
        <v>58641.407999999996</v>
      </c>
      <c r="CI3178">
        <v>586414.07999999996</v>
      </c>
      <c r="CJ3178">
        <v>645055.4879999999</v>
      </c>
      <c r="CK3178">
        <v>5039.4959999999992</v>
      </c>
    </row>
    <row r="3179" spans="62:89" x14ac:dyDescent="0.25">
      <c r="BJ3179" s="1" t="s">
        <v>6480</v>
      </c>
      <c r="BK3179" s="1" t="s">
        <v>6481</v>
      </c>
      <c r="BL3179" s="1" t="str">
        <f>VLOOKUP(BK3179,INVENTARIOHABITTA[#All],8,FALSE)</f>
        <v>ESTANDAR AA</v>
      </c>
      <c r="BO3179" s="1" t="s">
        <v>6887</v>
      </c>
      <c r="BP3179" s="1" t="s">
        <v>10589</v>
      </c>
      <c r="BQ3179" s="1" t="s">
        <v>7638</v>
      </c>
      <c r="BR3179" s="1" t="s">
        <v>9981</v>
      </c>
      <c r="BS3179" s="1" t="s">
        <v>47</v>
      </c>
      <c r="BT3179">
        <v>7</v>
      </c>
      <c r="BU3179" s="1" t="s">
        <v>7</v>
      </c>
      <c r="BV3179" s="1" t="s">
        <v>60</v>
      </c>
      <c r="BW3179">
        <v>128</v>
      </c>
      <c r="BX3179" s="1" t="s">
        <v>47</v>
      </c>
      <c r="BY3179">
        <v>6363</v>
      </c>
      <c r="BZ3179">
        <v>814464</v>
      </c>
      <c r="CA3179">
        <v>0.2</v>
      </c>
      <c r="CB3179">
        <v>5090.3999999999996</v>
      </c>
      <c r="CC3179">
        <v>651571.19999999995</v>
      </c>
      <c r="CD3179">
        <v>0.1</v>
      </c>
      <c r="CE3179">
        <v>65157.119999999995</v>
      </c>
      <c r="CF3179">
        <v>0.1</v>
      </c>
      <c r="CG3179">
        <v>6515.7119999999995</v>
      </c>
      <c r="CH3179">
        <v>58641.407999999996</v>
      </c>
      <c r="CI3179">
        <v>586414.07999999996</v>
      </c>
      <c r="CJ3179">
        <v>645055.4879999999</v>
      </c>
      <c r="CK3179">
        <v>5039.4959999999992</v>
      </c>
    </row>
    <row r="3180" spans="62:89" x14ac:dyDescent="0.25">
      <c r="BJ3180" s="1" t="s">
        <v>6482</v>
      </c>
      <c r="BK3180" s="1" t="s">
        <v>6483</v>
      </c>
      <c r="BL3180" s="1" t="str">
        <f>VLOOKUP(BK3180,INVENTARIOHABITTA[#All],8,FALSE)</f>
        <v>PREMIUM AA</v>
      </c>
      <c r="BO3180" s="1" t="s">
        <v>6889</v>
      </c>
      <c r="BP3180" s="1" t="s">
        <v>10590</v>
      </c>
      <c r="BQ3180" s="1" t="s">
        <v>7638</v>
      </c>
      <c r="BR3180" s="1" t="s">
        <v>9981</v>
      </c>
      <c r="BS3180" s="1" t="s">
        <v>47</v>
      </c>
      <c r="BT3180">
        <v>8</v>
      </c>
      <c r="BU3180" s="1" t="s">
        <v>7</v>
      </c>
      <c r="BV3180" s="1" t="s">
        <v>60</v>
      </c>
      <c r="BW3180">
        <v>128</v>
      </c>
      <c r="BX3180" s="1" t="s">
        <v>47</v>
      </c>
      <c r="BY3180">
        <v>6363</v>
      </c>
      <c r="BZ3180">
        <v>814464</v>
      </c>
      <c r="CA3180">
        <v>0.2</v>
      </c>
      <c r="CB3180">
        <v>5090.3999999999996</v>
      </c>
      <c r="CC3180">
        <v>651571.19999999995</v>
      </c>
      <c r="CD3180">
        <v>0.1</v>
      </c>
      <c r="CE3180">
        <v>65157.119999999995</v>
      </c>
      <c r="CF3180">
        <v>0.1</v>
      </c>
      <c r="CG3180">
        <v>6515.7119999999995</v>
      </c>
      <c r="CH3180">
        <v>58641.407999999996</v>
      </c>
      <c r="CI3180">
        <v>586414.07999999996</v>
      </c>
      <c r="CJ3180">
        <v>645055.4879999999</v>
      </c>
      <c r="CK3180">
        <v>5039.4959999999992</v>
      </c>
    </row>
    <row r="3181" spans="62:89" x14ac:dyDescent="0.25">
      <c r="BJ3181" s="1" t="s">
        <v>6484</v>
      </c>
      <c r="BK3181" s="1" t="s">
        <v>6485</v>
      </c>
      <c r="BL3181" s="1" t="str">
        <f>VLOOKUP(BK3181,INVENTARIOHABITTA[#All],8,FALSE)</f>
        <v>PREMIUM AA</v>
      </c>
      <c r="BO3181" s="1" t="s">
        <v>6891</v>
      </c>
      <c r="BP3181" s="1" t="s">
        <v>10591</v>
      </c>
      <c r="BQ3181" s="1" t="s">
        <v>7638</v>
      </c>
      <c r="BR3181" s="1" t="s">
        <v>9981</v>
      </c>
      <c r="BS3181" s="1" t="s">
        <v>47</v>
      </c>
      <c r="BT3181">
        <v>9</v>
      </c>
      <c r="BU3181" s="1" t="s">
        <v>7</v>
      </c>
      <c r="BV3181" s="1" t="s">
        <v>60</v>
      </c>
      <c r="BW3181">
        <v>128</v>
      </c>
      <c r="BX3181" s="1" t="s">
        <v>47</v>
      </c>
      <c r="BY3181">
        <v>6363</v>
      </c>
      <c r="BZ3181">
        <v>814464</v>
      </c>
      <c r="CA3181">
        <v>0.2</v>
      </c>
      <c r="CB3181">
        <v>5090.3999999999996</v>
      </c>
      <c r="CC3181">
        <v>651571.19999999995</v>
      </c>
      <c r="CD3181">
        <v>0.1</v>
      </c>
      <c r="CE3181">
        <v>65157.119999999995</v>
      </c>
      <c r="CF3181">
        <v>0.1</v>
      </c>
      <c r="CG3181">
        <v>6515.7119999999995</v>
      </c>
      <c r="CH3181">
        <v>58641.407999999996</v>
      </c>
      <c r="CI3181">
        <v>586414.07999999996</v>
      </c>
      <c r="CJ3181">
        <v>645055.4879999999</v>
      </c>
      <c r="CK3181">
        <v>5039.4959999999992</v>
      </c>
    </row>
    <row r="3182" spans="62:89" x14ac:dyDescent="0.25">
      <c r="BJ3182" s="1" t="s">
        <v>6486</v>
      </c>
      <c r="BK3182" s="1" t="s">
        <v>6487</v>
      </c>
      <c r="BL3182" s="1" t="str">
        <f>VLOOKUP(BK3182,INVENTARIOHABITTA[#All],8,FALSE)</f>
        <v>ESTANDAR AA</v>
      </c>
      <c r="BO3182" s="1" t="s">
        <v>6893</v>
      </c>
      <c r="BP3182" s="1" t="s">
        <v>10592</v>
      </c>
      <c r="BQ3182" s="1" t="s">
        <v>7638</v>
      </c>
      <c r="BR3182" s="1" t="s">
        <v>9981</v>
      </c>
      <c r="BS3182" s="1" t="s">
        <v>47</v>
      </c>
      <c r="BT3182">
        <v>10</v>
      </c>
      <c r="BU3182" s="1" t="s">
        <v>7</v>
      </c>
      <c r="BV3182" s="1" t="s">
        <v>60</v>
      </c>
      <c r="BW3182">
        <v>128</v>
      </c>
      <c r="BX3182" s="1" t="s">
        <v>47</v>
      </c>
      <c r="BY3182">
        <v>6363</v>
      </c>
      <c r="BZ3182">
        <v>814464</v>
      </c>
      <c r="CA3182">
        <v>0.2</v>
      </c>
      <c r="CB3182">
        <v>5090.3999999999996</v>
      </c>
      <c r="CC3182">
        <v>651571.19999999995</v>
      </c>
      <c r="CD3182">
        <v>0.1</v>
      </c>
      <c r="CE3182">
        <v>65157.119999999995</v>
      </c>
      <c r="CF3182">
        <v>0.1</v>
      </c>
      <c r="CG3182">
        <v>6515.7119999999995</v>
      </c>
      <c r="CH3182">
        <v>58641.407999999996</v>
      </c>
      <c r="CI3182">
        <v>586414.07999999996</v>
      </c>
      <c r="CJ3182">
        <v>645055.4879999999</v>
      </c>
      <c r="CK3182">
        <v>5039.4959999999992</v>
      </c>
    </row>
    <row r="3183" spans="62:89" x14ac:dyDescent="0.25">
      <c r="BJ3183" s="1" t="s">
        <v>6488</v>
      </c>
      <c r="BK3183" s="1" t="s">
        <v>6489</v>
      </c>
      <c r="BL3183" s="1" t="str">
        <f>VLOOKUP(BK3183,INVENTARIOHABITTA[#All],8,FALSE)</f>
        <v>ESTANDAR AA</v>
      </c>
      <c r="BO3183" s="1" t="s">
        <v>6895</v>
      </c>
      <c r="BP3183" s="1" t="s">
        <v>10593</v>
      </c>
      <c r="BQ3183" s="1" t="s">
        <v>7638</v>
      </c>
      <c r="BR3183" s="1" t="s">
        <v>9981</v>
      </c>
      <c r="BS3183" s="1" t="s">
        <v>47</v>
      </c>
      <c r="BT3183">
        <v>11</v>
      </c>
      <c r="BU3183" s="1" t="s">
        <v>7</v>
      </c>
      <c r="BV3183" s="1" t="s">
        <v>60</v>
      </c>
      <c r="BW3183">
        <v>128</v>
      </c>
      <c r="BX3183" s="1" t="s">
        <v>47</v>
      </c>
      <c r="BY3183">
        <v>6363</v>
      </c>
      <c r="BZ3183">
        <v>814464</v>
      </c>
      <c r="CA3183">
        <v>0.2</v>
      </c>
      <c r="CB3183">
        <v>5090.3999999999996</v>
      </c>
      <c r="CC3183">
        <v>651571.19999999995</v>
      </c>
      <c r="CD3183">
        <v>0.1</v>
      </c>
      <c r="CE3183">
        <v>65157.119999999995</v>
      </c>
      <c r="CF3183">
        <v>0.1</v>
      </c>
      <c r="CG3183">
        <v>6515.7119999999995</v>
      </c>
      <c r="CH3183">
        <v>58641.407999999996</v>
      </c>
      <c r="CI3183">
        <v>586414.07999999996</v>
      </c>
      <c r="CJ3183">
        <v>645055.4879999999</v>
      </c>
      <c r="CK3183">
        <v>5039.4959999999992</v>
      </c>
    </row>
    <row r="3184" spans="62:89" x14ac:dyDescent="0.25">
      <c r="BJ3184" s="1" t="s">
        <v>6490</v>
      </c>
      <c r="BK3184" s="1" t="s">
        <v>6491</v>
      </c>
      <c r="BL3184" s="1" t="str">
        <f>VLOOKUP(BK3184,INVENTARIOHABITTA[#All],8,FALSE)</f>
        <v>ESTANDAR AA</v>
      </c>
      <c r="BO3184" s="1" t="s">
        <v>6897</v>
      </c>
      <c r="BP3184" s="1" t="s">
        <v>10594</v>
      </c>
      <c r="BQ3184" s="1" t="s">
        <v>7638</v>
      </c>
      <c r="BR3184" s="1" t="s">
        <v>9981</v>
      </c>
      <c r="BS3184" s="1" t="s">
        <v>47</v>
      </c>
      <c r="BT3184">
        <v>12</v>
      </c>
      <c r="BU3184" s="1" t="s">
        <v>7</v>
      </c>
      <c r="BV3184" s="1" t="s">
        <v>60</v>
      </c>
      <c r="BW3184">
        <v>128</v>
      </c>
      <c r="BX3184" s="1" t="s">
        <v>47</v>
      </c>
      <c r="BY3184">
        <v>6363</v>
      </c>
      <c r="BZ3184">
        <v>814464</v>
      </c>
      <c r="CA3184">
        <v>0.2</v>
      </c>
      <c r="CB3184">
        <v>5090.3999999999996</v>
      </c>
      <c r="CC3184">
        <v>651571.19999999995</v>
      </c>
      <c r="CD3184">
        <v>0.1</v>
      </c>
      <c r="CE3184">
        <v>65157.119999999995</v>
      </c>
      <c r="CF3184">
        <v>0.1</v>
      </c>
      <c r="CG3184">
        <v>6515.7119999999995</v>
      </c>
      <c r="CH3184">
        <v>58641.407999999996</v>
      </c>
      <c r="CI3184">
        <v>586414.07999999996</v>
      </c>
      <c r="CJ3184">
        <v>645055.4879999999</v>
      </c>
      <c r="CK3184">
        <v>5039.4959999999992</v>
      </c>
    </row>
    <row r="3185" spans="62:89" x14ac:dyDescent="0.25">
      <c r="BJ3185" s="1" t="s">
        <v>6492</v>
      </c>
      <c r="BK3185" s="1" t="s">
        <v>6493</v>
      </c>
      <c r="BL3185" s="1" t="str">
        <f>VLOOKUP(BK3185,INVENTARIOHABITTA[#All],8,FALSE)</f>
        <v>PREMIUM AA</v>
      </c>
      <c r="BO3185" s="1" t="s">
        <v>6899</v>
      </c>
      <c r="BP3185" s="1" t="s">
        <v>10595</v>
      </c>
      <c r="BQ3185" s="1" t="s">
        <v>7638</v>
      </c>
      <c r="BR3185" s="1" t="s">
        <v>9981</v>
      </c>
      <c r="BS3185" s="1" t="s">
        <v>47</v>
      </c>
      <c r="BT3185">
        <v>13</v>
      </c>
      <c r="BU3185" s="1" t="s">
        <v>7</v>
      </c>
      <c r="BV3185" s="1" t="s">
        <v>60</v>
      </c>
      <c r="BW3185">
        <v>128</v>
      </c>
      <c r="BX3185" s="1" t="s">
        <v>47</v>
      </c>
      <c r="BY3185">
        <v>6363</v>
      </c>
      <c r="BZ3185">
        <v>814464</v>
      </c>
      <c r="CA3185">
        <v>0.2</v>
      </c>
      <c r="CB3185">
        <v>5090.3999999999996</v>
      </c>
      <c r="CC3185">
        <v>651571.19999999995</v>
      </c>
      <c r="CD3185">
        <v>0.1</v>
      </c>
      <c r="CE3185">
        <v>65157.119999999995</v>
      </c>
      <c r="CF3185">
        <v>0.1</v>
      </c>
      <c r="CG3185">
        <v>6515.7119999999995</v>
      </c>
      <c r="CH3185">
        <v>58641.407999999996</v>
      </c>
      <c r="CI3185">
        <v>586414.07999999996</v>
      </c>
      <c r="CJ3185">
        <v>645055.4879999999</v>
      </c>
      <c r="CK3185">
        <v>5039.4959999999992</v>
      </c>
    </row>
    <row r="3186" spans="62:89" x14ac:dyDescent="0.25">
      <c r="BJ3186" s="1" t="s">
        <v>6494</v>
      </c>
      <c r="BK3186" s="1" t="s">
        <v>6495</v>
      </c>
      <c r="BL3186" s="1" t="str">
        <f>VLOOKUP(BK3186,INVENTARIOHABITTA[#All],8,FALSE)</f>
        <v>PREMIUM AA</v>
      </c>
      <c r="BO3186" s="1" t="s">
        <v>6901</v>
      </c>
      <c r="BP3186" s="1" t="s">
        <v>10596</v>
      </c>
      <c r="BQ3186" s="1" t="s">
        <v>7638</v>
      </c>
      <c r="BR3186" s="1" t="s">
        <v>9981</v>
      </c>
      <c r="BS3186" s="1" t="s">
        <v>47</v>
      </c>
      <c r="BT3186">
        <v>14</v>
      </c>
      <c r="BU3186" s="1" t="s">
        <v>7</v>
      </c>
      <c r="BV3186" s="1" t="s">
        <v>60</v>
      </c>
      <c r="BW3186">
        <v>128</v>
      </c>
      <c r="BX3186" s="1" t="s">
        <v>47</v>
      </c>
      <c r="BY3186">
        <v>6363</v>
      </c>
      <c r="BZ3186">
        <v>814464</v>
      </c>
      <c r="CA3186">
        <v>0.2</v>
      </c>
      <c r="CB3186">
        <v>5090.3999999999996</v>
      </c>
      <c r="CC3186">
        <v>651571.19999999995</v>
      </c>
      <c r="CD3186">
        <v>0.1</v>
      </c>
      <c r="CE3186">
        <v>65157.119999999995</v>
      </c>
      <c r="CF3186">
        <v>0.1</v>
      </c>
      <c r="CG3186">
        <v>6515.7119999999995</v>
      </c>
      <c r="CH3186">
        <v>58641.407999999996</v>
      </c>
      <c r="CI3186">
        <v>586414.07999999996</v>
      </c>
      <c r="CJ3186">
        <v>645055.4879999999</v>
      </c>
      <c r="CK3186">
        <v>5039.4959999999992</v>
      </c>
    </row>
    <row r="3187" spans="62:89" x14ac:dyDescent="0.25">
      <c r="BJ3187" s="1" t="s">
        <v>6496</v>
      </c>
      <c r="BK3187" s="1" t="s">
        <v>6497</v>
      </c>
      <c r="BL3187" s="1" t="str">
        <f>VLOOKUP(BK3187,INVENTARIOHABITTA[#All],8,FALSE)</f>
        <v>ESTANDAR AA</v>
      </c>
      <c r="BO3187" s="1" t="s">
        <v>6903</v>
      </c>
      <c r="BP3187" s="1" t="s">
        <v>10597</v>
      </c>
      <c r="BQ3187" s="1" t="s">
        <v>7638</v>
      </c>
      <c r="BR3187" s="1" t="s">
        <v>9981</v>
      </c>
      <c r="BS3187" s="1" t="s">
        <v>47</v>
      </c>
      <c r="BT3187">
        <v>15</v>
      </c>
      <c r="BU3187" s="1" t="s">
        <v>7</v>
      </c>
      <c r="BV3187" s="1" t="s">
        <v>146</v>
      </c>
      <c r="BW3187">
        <v>128</v>
      </c>
      <c r="BX3187" s="1" t="s">
        <v>47</v>
      </c>
      <c r="BY3187">
        <v>6835</v>
      </c>
      <c r="BZ3187">
        <v>874880</v>
      </c>
      <c r="CA3187">
        <v>0.3</v>
      </c>
      <c r="CB3187">
        <v>4784.5</v>
      </c>
      <c r="CC3187">
        <v>612416</v>
      </c>
      <c r="CD3187">
        <v>0.1</v>
      </c>
      <c r="CE3187">
        <v>61241.600000000006</v>
      </c>
      <c r="CF3187">
        <v>0</v>
      </c>
      <c r="CG3187">
        <v>0</v>
      </c>
      <c r="CH3187">
        <v>61241.600000000006</v>
      </c>
      <c r="CI3187">
        <v>551174.40000000002</v>
      </c>
      <c r="CJ3187">
        <v>612416</v>
      </c>
      <c r="CK3187">
        <v>4784.5</v>
      </c>
    </row>
    <row r="3188" spans="62:89" x14ac:dyDescent="0.25">
      <c r="BJ3188" s="1" t="s">
        <v>6498</v>
      </c>
      <c r="BK3188" s="1" t="s">
        <v>6499</v>
      </c>
      <c r="BL3188" s="1" t="str">
        <f>VLOOKUP(BK3188,INVENTARIOHABITTA[#All],8,FALSE)</f>
        <v>ESTANDAR AA</v>
      </c>
      <c r="BO3188" s="1" t="s">
        <v>6905</v>
      </c>
      <c r="BP3188" s="1" t="s">
        <v>10598</v>
      </c>
      <c r="BQ3188" s="1" t="s">
        <v>7638</v>
      </c>
      <c r="BR3188" s="1" t="s">
        <v>9981</v>
      </c>
      <c r="BS3188" s="1" t="s">
        <v>47</v>
      </c>
      <c r="BT3188">
        <v>16</v>
      </c>
      <c r="BU3188" s="1" t="s">
        <v>7</v>
      </c>
      <c r="BV3188" s="1" t="s">
        <v>146</v>
      </c>
      <c r="BW3188">
        <v>128</v>
      </c>
      <c r="BX3188" s="1" t="s">
        <v>47</v>
      </c>
      <c r="BY3188">
        <v>6835</v>
      </c>
      <c r="BZ3188">
        <v>874880</v>
      </c>
      <c r="CA3188">
        <v>0.33</v>
      </c>
      <c r="CB3188">
        <v>4579.45</v>
      </c>
      <c r="CC3188">
        <v>586169.59999999998</v>
      </c>
      <c r="CD3188">
        <v>0.1</v>
      </c>
      <c r="CE3188">
        <v>58616.959999999999</v>
      </c>
      <c r="CF3188">
        <v>0.1</v>
      </c>
      <c r="CG3188">
        <v>5861.6959999999999</v>
      </c>
      <c r="CH3188">
        <v>52755.263999999996</v>
      </c>
      <c r="CI3188">
        <v>527552.64</v>
      </c>
      <c r="CJ3188">
        <v>580307.90399999998</v>
      </c>
      <c r="CK3188">
        <v>4533.6554999999998</v>
      </c>
    </row>
    <row r="3189" spans="62:89" x14ac:dyDescent="0.25">
      <c r="BJ3189" s="1" t="s">
        <v>6500</v>
      </c>
      <c r="BK3189" s="1" t="s">
        <v>6501</v>
      </c>
      <c r="BL3189" s="1" t="str">
        <f>VLOOKUP(BK3189,INVENTARIOHABITTA[#All],8,FALSE)</f>
        <v>ESTANDAR AA</v>
      </c>
      <c r="BO3189" s="1" t="s">
        <v>6907</v>
      </c>
      <c r="BP3189" s="1" t="s">
        <v>10599</v>
      </c>
      <c r="BQ3189" s="1" t="s">
        <v>7638</v>
      </c>
      <c r="BR3189" s="1" t="s">
        <v>9981</v>
      </c>
      <c r="BS3189" s="1" t="s">
        <v>47</v>
      </c>
      <c r="BT3189">
        <v>17</v>
      </c>
      <c r="BU3189" s="1" t="s">
        <v>7</v>
      </c>
      <c r="BV3189" s="1" t="s">
        <v>60</v>
      </c>
      <c r="BW3189">
        <v>128</v>
      </c>
      <c r="BX3189" s="1" t="s">
        <v>47</v>
      </c>
      <c r="BY3189">
        <v>6363</v>
      </c>
      <c r="BZ3189">
        <v>814464</v>
      </c>
      <c r="CA3189">
        <v>0.28000000000000003</v>
      </c>
      <c r="CB3189">
        <v>4581.3599999999997</v>
      </c>
      <c r="CC3189">
        <v>586414.07999999996</v>
      </c>
      <c r="CD3189">
        <v>0.1</v>
      </c>
      <c r="CE3189">
        <v>58641.407999999996</v>
      </c>
      <c r="CF3189">
        <v>0.1</v>
      </c>
      <c r="CG3189">
        <v>5864.1408000000001</v>
      </c>
      <c r="CH3189">
        <v>52777.267199999995</v>
      </c>
      <c r="CI3189">
        <v>527772.67200000002</v>
      </c>
      <c r="CJ3189">
        <v>580549.93920000002</v>
      </c>
      <c r="CK3189">
        <v>4535.5464000000002</v>
      </c>
    </row>
    <row r="3190" spans="62:89" x14ac:dyDescent="0.25">
      <c r="BJ3190" s="1" t="s">
        <v>6502</v>
      </c>
      <c r="BK3190" s="1" t="s">
        <v>6503</v>
      </c>
      <c r="BL3190" s="1" t="str">
        <f>VLOOKUP(BK3190,INVENTARIOHABITTA[#All],8,FALSE)</f>
        <v>ESTANDAR AA</v>
      </c>
      <c r="BO3190" s="1" t="s">
        <v>6909</v>
      </c>
      <c r="BP3190" s="1" t="s">
        <v>10600</v>
      </c>
      <c r="BQ3190" s="1" t="s">
        <v>7638</v>
      </c>
      <c r="BR3190" s="1" t="s">
        <v>9981</v>
      </c>
      <c r="BS3190" s="1" t="s">
        <v>47</v>
      </c>
      <c r="BT3190">
        <v>18</v>
      </c>
      <c r="BU3190" s="1" t="s">
        <v>7</v>
      </c>
      <c r="BV3190" s="1" t="s">
        <v>60</v>
      </c>
      <c r="BW3190">
        <v>128</v>
      </c>
      <c r="BX3190" s="1" t="s">
        <v>47</v>
      </c>
      <c r="BY3190">
        <v>6363</v>
      </c>
      <c r="BZ3190">
        <v>814464</v>
      </c>
      <c r="CA3190">
        <v>0.2</v>
      </c>
      <c r="CB3190">
        <v>5090.3999999999996</v>
      </c>
      <c r="CC3190">
        <v>651571.19999999995</v>
      </c>
      <c r="CD3190">
        <v>0.1</v>
      </c>
      <c r="CE3190">
        <v>65157.119999999995</v>
      </c>
      <c r="CF3190">
        <v>0.1</v>
      </c>
      <c r="CG3190">
        <v>6515.7119999999995</v>
      </c>
      <c r="CH3190">
        <v>58641.407999999996</v>
      </c>
      <c r="CI3190">
        <v>586414.07999999996</v>
      </c>
      <c r="CJ3190">
        <v>645055.4879999999</v>
      </c>
      <c r="CK3190">
        <v>5039.4959999999992</v>
      </c>
    </row>
    <row r="3191" spans="62:89" x14ac:dyDescent="0.25">
      <c r="BJ3191" s="1" t="s">
        <v>6504</v>
      </c>
      <c r="BK3191" s="1" t="s">
        <v>6505</v>
      </c>
      <c r="BL3191" s="1" t="str">
        <f>VLOOKUP(BK3191,INVENTARIOHABITTA[#All],8,FALSE)</f>
        <v>PREMIUM AA</v>
      </c>
      <c r="BO3191" s="1" t="s">
        <v>6911</v>
      </c>
      <c r="BP3191" s="1" t="s">
        <v>10601</v>
      </c>
      <c r="BQ3191" s="1" t="s">
        <v>7638</v>
      </c>
      <c r="BR3191" s="1" t="s">
        <v>9981</v>
      </c>
      <c r="BS3191" s="1" t="s">
        <v>47</v>
      </c>
      <c r="BT3191">
        <v>19</v>
      </c>
      <c r="BU3191" s="1" t="s">
        <v>7</v>
      </c>
      <c r="BV3191" s="1" t="s">
        <v>60</v>
      </c>
      <c r="BW3191">
        <v>128</v>
      </c>
      <c r="BX3191" s="1" t="s">
        <v>47</v>
      </c>
      <c r="BY3191">
        <v>6363</v>
      </c>
      <c r="BZ3191">
        <v>814464</v>
      </c>
      <c r="CA3191">
        <v>0.2</v>
      </c>
      <c r="CB3191">
        <v>5090.3999999999996</v>
      </c>
      <c r="CC3191">
        <v>651571.19999999995</v>
      </c>
      <c r="CD3191">
        <v>0.1</v>
      </c>
      <c r="CE3191">
        <v>65157.119999999995</v>
      </c>
      <c r="CF3191">
        <v>0.1</v>
      </c>
      <c r="CG3191">
        <v>6515.7119999999995</v>
      </c>
      <c r="CH3191">
        <v>58641.407999999996</v>
      </c>
      <c r="CI3191">
        <v>586414.07999999996</v>
      </c>
      <c r="CJ3191">
        <v>645055.4879999999</v>
      </c>
      <c r="CK3191">
        <v>5039.4959999999992</v>
      </c>
    </row>
    <row r="3192" spans="62:89" x14ac:dyDescent="0.25">
      <c r="BJ3192" s="1" t="s">
        <v>6506</v>
      </c>
      <c r="BK3192" s="1" t="s">
        <v>6507</v>
      </c>
      <c r="BL3192" s="1" t="str">
        <f>VLOOKUP(BK3192,INVENTARIOHABITTA[#All],8,FALSE)</f>
        <v>PREMIUM AA</v>
      </c>
      <c r="BO3192" s="1" t="s">
        <v>6913</v>
      </c>
      <c r="BP3192" s="1" t="s">
        <v>10602</v>
      </c>
      <c r="BQ3192" s="1" t="s">
        <v>7638</v>
      </c>
      <c r="BR3192" s="1" t="s">
        <v>9981</v>
      </c>
      <c r="BS3192" s="1" t="s">
        <v>47</v>
      </c>
      <c r="BT3192">
        <v>20</v>
      </c>
      <c r="BU3192" s="1" t="s">
        <v>7</v>
      </c>
      <c r="BV3192" s="1" t="s">
        <v>60</v>
      </c>
      <c r="BW3192">
        <v>128</v>
      </c>
      <c r="BX3192" s="1" t="s">
        <v>47</v>
      </c>
      <c r="BY3192">
        <v>6363</v>
      </c>
      <c r="BZ3192">
        <v>814464</v>
      </c>
      <c r="CA3192">
        <v>0.2</v>
      </c>
      <c r="CB3192">
        <v>5090.3999999999996</v>
      </c>
      <c r="CC3192">
        <v>651571.19999999995</v>
      </c>
      <c r="CD3192">
        <v>0.1</v>
      </c>
      <c r="CE3192">
        <v>65157.119999999995</v>
      </c>
      <c r="CF3192">
        <v>0.1</v>
      </c>
      <c r="CG3192">
        <v>6515.7119999999995</v>
      </c>
      <c r="CH3192">
        <v>58641.407999999996</v>
      </c>
      <c r="CI3192">
        <v>586414.07999999996</v>
      </c>
      <c r="CJ3192">
        <v>645055.4879999999</v>
      </c>
      <c r="CK3192">
        <v>5039.4959999999992</v>
      </c>
    </row>
    <row r="3193" spans="62:89" x14ac:dyDescent="0.25">
      <c r="BJ3193" s="1" t="s">
        <v>6508</v>
      </c>
      <c r="BK3193" s="1" t="s">
        <v>6509</v>
      </c>
      <c r="BL3193" s="1" t="str">
        <f>VLOOKUP(BK3193,INVENTARIOHABITTA[#All],8,FALSE)</f>
        <v>ESTANDAR AA</v>
      </c>
      <c r="BO3193" s="1" t="s">
        <v>6915</v>
      </c>
      <c r="BP3193" s="1" t="s">
        <v>10603</v>
      </c>
      <c r="BQ3193" s="1" t="s">
        <v>7638</v>
      </c>
      <c r="BR3193" s="1" t="s">
        <v>9981</v>
      </c>
      <c r="BS3193" s="1" t="s">
        <v>47</v>
      </c>
      <c r="BT3193">
        <v>21</v>
      </c>
      <c r="BU3193" s="1" t="s">
        <v>7</v>
      </c>
      <c r="BV3193" s="1" t="s">
        <v>60</v>
      </c>
      <c r="BW3193">
        <v>128</v>
      </c>
      <c r="BX3193" s="1" t="s">
        <v>47</v>
      </c>
      <c r="BY3193">
        <v>6363</v>
      </c>
      <c r="BZ3193">
        <v>814464</v>
      </c>
      <c r="CA3193">
        <v>0.2</v>
      </c>
      <c r="CB3193">
        <v>5090.3999999999996</v>
      </c>
      <c r="CC3193">
        <v>651571.19999999995</v>
      </c>
      <c r="CD3193">
        <v>0.1</v>
      </c>
      <c r="CE3193">
        <v>65157.119999999995</v>
      </c>
      <c r="CF3193">
        <v>0.1</v>
      </c>
      <c r="CG3193">
        <v>6515.7119999999995</v>
      </c>
      <c r="CH3193">
        <v>58641.407999999996</v>
      </c>
      <c r="CI3193">
        <v>586414.07999999996</v>
      </c>
      <c r="CJ3193">
        <v>645055.4879999999</v>
      </c>
      <c r="CK3193">
        <v>5039.4959999999992</v>
      </c>
    </row>
    <row r="3194" spans="62:89" x14ac:dyDescent="0.25">
      <c r="BJ3194" s="1" t="s">
        <v>6510</v>
      </c>
      <c r="BK3194" s="1" t="s">
        <v>6511</v>
      </c>
      <c r="BL3194" s="1" t="str">
        <f>VLOOKUP(BK3194,INVENTARIOHABITTA[#All],8,FALSE)</f>
        <v>PREMIUM AA</v>
      </c>
      <c r="BO3194" s="1" t="s">
        <v>6917</v>
      </c>
      <c r="BP3194" s="1" t="s">
        <v>10604</v>
      </c>
      <c r="BQ3194" s="1" t="s">
        <v>7638</v>
      </c>
      <c r="BR3194" s="1" t="s">
        <v>9981</v>
      </c>
      <c r="BS3194" s="1" t="s">
        <v>47</v>
      </c>
      <c r="BT3194">
        <v>22</v>
      </c>
      <c r="BU3194" s="1" t="s">
        <v>7</v>
      </c>
      <c r="BV3194" s="1" t="s">
        <v>60</v>
      </c>
      <c r="BW3194">
        <v>128</v>
      </c>
      <c r="BX3194" s="1" t="s">
        <v>47</v>
      </c>
      <c r="BY3194">
        <v>6363</v>
      </c>
      <c r="BZ3194">
        <v>814464</v>
      </c>
      <c r="CA3194">
        <v>0.2</v>
      </c>
      <c r="CB3194">
        <v>5090.3999999999996</v>
      </c>
      <c r="CC3194">
        <v>651571.19999999995</v>
      </c>
      <c r="CD3194">
        <v>0.1</v>
      </c>
      <c r="CE3194">
        <v>65157.119999999995</v>
      </c>
      <c r="CF3194">
        <v>0.1</v>
      </c>
      <c r="CG3194">
        <v>6515.7119999999995</v>
      </c>
      <c r="CH3194">
        <v>58641.407999999996</v>
      </c>
      <c r="CI3194">
        <v>586414.07999999996</v>
      </c>
      <c r="CJ3194">
        <v>645055.4879999999</v>
      </c>
      <c r="CK3194">
        <v>5039.4959999999992</v>
      </c>
    </row>
    <row r="3195" spans="62:89" x14ac:dyDescent="0.25">
      <c r="BJ3195" s="1" t="s">
        <v>6512</v>
      </c>
      <c r="BK3195" s="1" t="s">
        <v>6513</v>
      </c>
      <c r="BL3195" s="1" t="str">
        <f>VLOOKUP(BK3195,INVENTARIOHABITTA[#All],8,FALSE)</f>
        <v>PREMIUM AA</v>
      </c>
      <c r="BO3195" s="1" t="s">
        <v>6919</v>
      </c>
      <c r="BP3195" s="1" t="s">
        <v>10605</v>
      </c>
      <c r="BQ3195" s="1" t="s">
        <v>7638</v>
      </c>
      <c r="BR3195" s="1" t="s">
        <v>9981</v>
      </c>
      <c r="BS3195" s="1" t="s">
        <v>47</v>
      </c>
      <c r="BT3195">
        <v>23</v>
      </c>
      <c r="BU3195" s="1" t="s">
        <v>7</v>
      </c>
      <c r="BV3195" s="1" t="s">
        <v>60</v>
      </c>
      <c r="BW3195">
        <v>128</v>
      </c>
      <c r="BX3195" s="1" t="s">
        <v>47</v>
      </c>
      <c r="BY3195">
        <v>6363</v>
      </c>
      <c r="BZ3195">
        <v>814464</v>
      </c>
      <c r="CA3195">
        <v>0.2</v>
      </c>
      <c r="CB3195">
        <v>5090.3999999999996</v>
      </c>
      <c r="CC3195">
        <v>651571.19999999995</v>
      </c>
      <c r="CD3195">
        <v>0.1</v>
      </c>
      <c r="CE3195">
        <v>65157.119999999995</v>
      </c>
      <c r="CF3195">
        <v>0.1</v>
      </c>
      <c r="CG3195">
        <v>6515.7119999999995</v>
      </c>
      <c r="CH3195">
        <v>58641.407999999996</v>
      </c>
      <c r="CI3195">
        <v>586414.07999999996</v>
      </c>
      <c r="CJ3195">
        <v>645055.4879999999</v>
      </c>
      <c r="CK3195">
        <v>5039.4959999999992</v>
      </c>
    </row>
    <row r="3196" spans="62:89" x14ac:dyDescent="0.25">
      <c r="BJ3196" s="1" t="s">
        <v>6514</v>
      </c>
      <c r="BK3196" s="1" t="s">
        <v>6515</v>
      </c>
      <c r="BL3196" s="1" t="str">
        <f>VLOOKUP(BK3196,INVENTARIOHABITTA[#All],8,FALSE)</f>
        <v>PREMIUM AA</v>
      </c>
      <c r="BO3196" s="1" t="s">
        <v>6921</v>
      </c>
      <c r="BP3196" s="1" t="s">
        <v>10606</v>
      </c>
      <c r="BQ3196" s="1" t="s">
        <v>7638</v>
      </c>
      <c r="BR3196" s="1" t="s">
        <v>9981</v>
      </c>
      <c r="BS3196" s="1" t="s">
        <v>47</v>
      </c>
      <c r="BT3196">
        <v>24</v>
      </c>
      <c r="BU3196" s="1" t="s">
        <v>7</v>
      </c>
      <c r="BV3196" s="1" t="s">
        <v>60</v>
      </c>
      <c r="BW3196">
        <v>128</v>
      </c>
      <c r="BX3196" s="1" t="s">
        <v>47</v>
      </c>
      <c r="BY3196">
        <v>6363</v>
      </c>
      <c r="BZ3196">
        <v>814464</v>
      </c>
      <c r="CA3196">
        <v>0.2</v>
      </c>
      <c r="CB3196">
        <v>5090.3999999999996</v>
      </c>
      <c r="CC3196">
        <v>651571.19999999995</v>
      </c>
      <c r="CD3196">
        <v>0.1</v>
      </c>
      <c r="CE3196">
        <v>65157.119999999995</v>
      </c>
      <c r="CF3196">
        <v>0.1</v>
      </c>
      <c r="CG3196">
        <v>6515.7119999999995</v>
      </c>
      <c r="CH3196">
        <v>58641.407999999996</v>
      </c>
      <c r="CI3196">
        <v>586414.07999999996</v>
      </c>
      <c r="CJ3196">
        <v>645055.4879999999</v>
      </c>
      <c r="CK3196">
        <v>5039.4959999999992</v>
      </c>
    </row>
    <row r="3197" spans="62:89" x14ac:dyDescent="0.25">
      <c r="BJ3197" s="1" t="s">
        <v>6516</v>
      </c>
      <c r="BK3197" s="1" t="s">
        <v>6517</v>
      </c>
      <c r="BL3197" s="1" t="str">
        <f>VLOOKUP(BK3197,INVENTARIOHABITTA[#All],8,FALSE)</f>
        <v>PREMIUM AA</v>
      </c>
      <c r="BO3197" s="1" t="s">
        <v>6923</v>
      </c>
      <c r="BP3197" s="1" t="s">
        <v>10607</v>
      </c>
      <c r="BQ3197" s="1" t="s">
        <v>7638</v>
      </c>
      <c r="BR3197" s="1" t="s">
        <v>9981</v>
      </c>
      <c r="BS3197" s="1" t="s">
        <v>47</v>
      </c>
      <c r="BT3197">
        <v>25</v>
      </c>
      <c r="BU3197" s="1" t="s">
        <v>7</v>
      </c>
      <c r="BV3197" s="1" t="s">
        <v>60</v>
      </c>
      <c r="BW3197">
        <v>128</v>
      </c>
      <c r="BX3197" s="1" t="s">
        <v>47</v>
      </c>
      <c r="BY3197">
        <v>6363</v>
      </c>
      <c r="BZ3197">
        <v>814464</v>
      </c>
      <c r="CA3197">
        <v>0.2</v>
      </c>
      <c r="CB3197">
        <v>5090.3999999999996</v>
      </c>
      <c r="CC3197">
        <v>651571.19999999995</v>
      </c>
      <c r="CD3197">
        <v>0.1</v>
      </c>
      <c r="CE3197">
        <v>65157.119999999995</v>
      </c>
      <c r="CF3197">
        <v>0.1</v>
      </c>
      <c r="CG3197">
        <v>6515.7119999999995</v>
      </c>
      <c r="CH3197">
        <v>58641.407999999996</v>
      </c>
      <c r="CI3197">
        <v>586414.07999999996</v>
      </c>
      <c r="CJ3197">
        <v>645055.4879999999</v>
      </c>
      <c r="CK3197">
        <v>5039.4959999999992</v>
      </c>
    </row>
    <row r="3198" spans="62:89" x14ac:dyDescent="0.25">
      <c r="BJ3198" s="1" t="s">
        <v>6518</v>
      </c>
      <c r="BK3198" s="1" t="s">
        <v>6519</v>
      </c>
      <c r="BL3198" s="1" t="str">
        <f>VLOOKUP(BK3198,INVENTARIOHABITTA[#All],8,FALSE)</f>
        <v>PREMIUM AA</v>
      </c>
      <c r="BO3198" s="1" t="s">
        <v>6925</v>
      </c>
      <c r="BP3198" s="1" t="s">
        <v>10608</v>
      </c>
      <c r="BQ3198" s="1" t="s">
        <v>7638</v>
      </c>
      <c r="BR3198" s="1" t="s">
        <v>9981</v>
      </c>
      <c r="BS3198" s="1" t="s">
        <v>47</v>
      </c>
      <c r="BT3198">
        <v>26</v>
      </c>
      <c r="BU3198" s="1" t="s">
        <v>7</v>
      </c>
      <c r="BV3198" s="1" t="s">
        <v>60</v>
      </c>
      <c r="BW3198">
        <v>128</v>
      </c>
      <c r="BX3198" s="1" t="s">
        <v>47</v>
      </c>
      <c r="BY3198">
        <v>6363</v>
      </c>
      <c r="BZ3198">
        <v>814464</v>
      </c>
      <c r="CA3198">
        <v>0.2</v>
      </c>
      <c r="CB3198">
        <v>5090.3999999999996</v>
      </c>
      <c r="CC3198">
        <v>651571.19999999995</v>
      </c>
      <c r="CD3198">
        <v>0.1</v>
      </c>
      <c r="CE3198">
        <v>65157.119999999995</v>
      </c>
      <c r="CF3198">
        <v>0.1</v>
      </c>
      <c r="CG3198">
        <v>6515.7119999999995</v>
      </c>
      <c r="CH3198">
        <v>58641.407999999996</v>
      </c>
      <c r="CI3198">
        <v>586414.07999999996</v>
      </c>
      <c r="CJ3198">
        <v>645055.4879999999</v>
      </c>
      <c r="CK3198">
        <v>5039.4959999999992</v>
      </c>
    </row>
    <row r="3199" spans="62:89" x14ac:dyDescent="0.25">
      <c r="BJ3199" s="1" t="s">
        <v>6520</v>
      </c>
      <c r="BK3199" s="1" t="s">
        <v>6521</v>
      </c>
      <c r="BL3199" s="1" t="str">
        <f>VLOOKUP(BK3199,INVENTARIOHABITTA[#All],8,FALSE)</f>
        <v>PREMIUM AA</v>
      </c>
      <c r="BO3199" s="1" t="s">
        <v>6927</v>
      </c>
      <c r="BP3199" s="1" t="s">
        <v>10609</v>
      </c>
      <c r="BQ3199" s="1" t="s">
        <v>7638</v>
      </c>
      <c r="BR3199" s="1" t="s">
        <v>9981</v>
      </c>
      <c r="BS3199" s="1" t="s">
        <v>47</v>
      </c>
      <c r="BT3199">
        <v>27</v>
      </c>
      <c r="BU3199" s="1" t="s">
        <v>7</v>
      </c>
      <c r="BV3199" s="1" t="s">
        <v>60</v>
      </c>
      <c r="BW3199">
        <v>128</v>
      </c>
      <c r="BX3199" s="1" t="s">
        <v>47</v>
      </c>
      <c r="BY3199">
        <v>6363</v>
      </c>
      <c r="BZ3199">
        <v>814464</v>
      </c>
      <c r="CA3199">
        <v>0.2</v>
      </c>
      <c r="CB3199">
        <v>5090.3999999999996</v>
      </c>
      <c r="CC3199">
        <v>651571.19999999995</v>
      </c>
      <c r="CD3199">
        <v>0.1</v>
      </c>
      <c r="CE3199">
        <v>65157.119999999995</v>
      </c>
      <c r="CF3199">
        <v>0.1</v>
      </c>
      <c r="CG3199">
        <v>6515.7119999999995</v>
      </c>
      <c r="CH3199">
        <v>58641.407999999996</v>
      </c>
      <c r="CI3199">
        <v>586414.07999999996</v>
      </c>
      <c r="CJ3199">
        <v>645055.4879999999</v>
      </c>
      <c r="CK3199">
        <v>5039.4959999999992</v>
      </c>
    </row>
    <row r="3200" spans="62:89" x14ac:dyDescent="0.25">
      <c r="BJ3200" s="1" t="s">
        <v>6522</v>
      </c>
      <c r="BK3200" s="1" t="s">
        <v>6523</v>
      </c>
      <c r="BL3200" s="1" t="str">
        <f>VLOOKUP(BK3200,INVENTARIOHABITTA[#All],8,FALSE)</f>
        <v>PREMIUM AA</v>
      </c>
      <c r="BO3200" s="1" t="s">
        <v>6929</v>
      </c>
      <c r="BP3200" s="1" t="s">
        <v>10610</v>
      </c>
      <c r="BQ3200" s="1" t="s">
        <v>7638</v>
      </c>
      <c r="BR3200" s="1" t="s">
        <v>9981</v>
      </c>
      <c r="BS3200" s="1" t="s">
        <v>47</v>
      </c>
      <c r="BT3200">
        <v>28</v>
      </c>
      <c r="BU3200" s="1" t="s">
        <v>7</v>
      </c>
      <c r="BV3200" s="1" t="s">
        <v>60</v>
      </c>
      <c r="BW3200">
        <v>128</v>
      </c>
      <c r="BX3200" s="1" t="s">
        <v>47</v>
      </c>
      <c r="BY3200">
        <v>6363</v>
      </c>
      <c r="BZ3200">
        <v>814464</v>
      </c>
      <c r="CA3200">
        <v>0.2</v>
      </c>
      <c r="CB3200">
        <v>5090.3999999999996</v>
      </c>
      <c r="CC3200">
        <v>651571.19999999995</v>
      </c>
      <c r="CD3200">
        <v>0.1</v>
      </c>
      <c r="CE3200">
        <v>65157.119999999995</v>
      </c>
      <c r="CF3200">
        <v>0.1</v>
      </c>
      <c r="CG3200">
        <v>6515.7119999999995</v>
      </c>
      <c r="CH3200">
        <v>58641.407999999996</v>
      </c>
      <c r="CI3200">
        <v>586414.07999999996</v>
      </c>
      <c r="CJ3200">
        <v>645055.4879999999</v>
      </c>
      <c r="CK3200">
        <v>5039.4959999999992</v>
      </c>
    </row>
    <row r="3201" spans="62:89" x14ac:dyDescent="0.25">
      <c r="BJ3201" s="1" t="s">
        <v>6524</v>
      </c>
      <c r="BK3201" s="1" t="s">
        <v>6525</v>
      </c>
      <c r="BL3201" s="1" t="str">
        <f>VLOOKUP(BK3201,INVENTARIOHABITTA[#All],8,FALSE)</f>
        <v>PREMIUM AA</v>
      </c>
      <c r="BO3201" s="1" t="s">
        <v>6931</v>
      </c>
      <c r="BP3201" s="1" t="s">
        <v>10611</v>
      </c>
      <c r="BQ3201" s="1" t="s">
        <v>7638</v>
      </c>
      <c r="BR3201" s="1" t="s">
        <v>9981</v>
      </c>
      <c r="BS3201" s="1" t="s">
        <v>47</v>
      </c>
      <c r="BT3201">
        <v>29</v>
      </c>
      <c r="BU3201" s="1" t="s">
        <v>7</v>
      </c>
      <c r="BV3201" s="1" t="s">
        <v>60</v>
      </c>
      <c r="BW3201">
        <v>128</v>
      </c>
      <c r="BX3201" s="1" t="s">
        <v>47</v>
      </c>
      <c r="BY3201">
        <v>6363</v>
      </c>
      <c r="BZ3201">
        <v>814464</v>
      </c>
      <c r="CA3201">
        <v>0.2</v>
      </c>
      <c r="CB3201">
        <v>5090.3999999999996</v>
      </c>
      <c r="CC3201">
        <v>651571.19999999995</v>
      </c>
      <c r="CD3201">
        <v>0.1</v>
      </c>
      <c r="CE3201">
        <v>65157.119999999995</v>
      </c>
      <c r="CF3201">
        <v>0.1</v>
      </c>
      <c r="CG3201">
        <v>6515.7119999999995</v>
      </c>
      <c r="CH3201">
        <v>58641.407999999996</v>
      </c>
      <c r="CI3201">
        <v>586414.07999999996</v>
      </c>
      <c r="CJ3201">
        <v>645055.4879999999</v>
      </c>
      <c r="CK3201">
        <v>5039.4959999999992</v>
      </c>
    </row>
    <row r="3202" spans="62:89" x14ac:dyDescent="0.25">
      <c r="BJ3202" s="1" t="s">
        <v>6526</v>
      </c>
      <c r="BK3202" s="1" t="s">
        <v>6527</v>
      </c>
      <c r="BL3202" s="1" t="str">
        <f>VLOOKUP(BK3202,INVENTARIOHABITTA[#All],8,FALSE)</f>
        <v>PREMIUM AA</v>
      </c>
      <c r="BO3202" s="1" t="s">
        <v>6933</v>
      </c>
      <c r="BP3202" s="1" t="s">
        <v>10612</v>
      </c>
      <c r="BQ3202" s="1" t="s">
        <v>7638</v>
      </c>
      <c r="BR3202" s="1" t="s">
        <v>9981</v>
      </c>
      <c r="BS3202" s="1" t="s">
        <v>47</v>
      </c>
      <c r="BT3202">
        <v>30</v>
      </c>
      <c r="BU3202" s="1" t="s">
        <v>7</v>
      </c>
      <c r="BV3202" s="1" t="s">
        <v>60</v>
      </c>
      <c r="BW3202">
        <v>128</v>
      </c>
      <c r="BX3202" s="1" t="s">
        <v>47</v>
      </c>
      <c r="BY3202">
        <v>6363</v>
      </c>
      <c r="BZ3202">
        <v>814464</v>
      </c>
      <c r="CA3202">
        <v>0.2</v>
      </c>
      <c r="CB3202">
        <v>5090.3999999999996</v>
      </c>
      <c r="CC3202">
        <v>651571.19999999995</v>
      </c>
      <c r="CD3202">
        <v>0.1</v>
      </c>
      <c r="CE3202">
        <v>65157.119999999995</v>
      </c>
      <c r="CF3202">
        <v>0.1</v>
      </c>
      <c r="CG3202">
        <v>6515.7119999999995</v>
      </c>
      <c r="CH3202">
        <v>58641.407999999996</v>
      </c>
      <c r="CI3202">
        <v>586414.07999999996</v>
      </c>
      <c r="CJ3202">
        <v>645055.4879999999</v>
      </c>
      <c r="CK3202">
        <v>5039.4959999999992</v>
      </c>
    </row>
    <row r="3203" spans="62:89" x14ac:dyDescent="0.25">
      <c r="BJ3203" s="1" t="s">
        <v>6528</v>
      </c>
      <c r="BK3203" s="1" t="s">
        <v>6529</v>
      </c>
      <c r="BL3203" s="1" t="str">
        <f>VLOOKUP(BK3203,INVENTARIOHABITTA[#All],8,FALSE)</f>
        <v>PREMIUM A</v>
      </c>
      <c r="BO3203" s="1" t="s">
        <v>6935</v>
      </c>
      <c r="BP3203" s="1" t="s">
        <v>10613</v>
      </c>
      <c r="BQ3203" s="1" t="s">
        <v>7638</v>
      </c>
      <c r="BR3203" s="1" t="s">
        <v>9981</v>
      </c>
      <c r="BS3203" s="1" t="s">
        <v>47</v>
      </c>
      <c r="BT3203">
        <v>31</v>
      </c>
      <c r="BU3203" s="1" t="s">
        <v>7</v>
      </c>
      <c r="BV3203" s="1" t="s">
        <v>146</v>
      </c>
      <c r="BW3203">
        <v>128</v>
      </c>
      <c r="BX3203" s="1" t="s">
        <v>47</v>
      </c>
      <c r="BY3203">
        <v>6835</v>
      </c>
      <c r="BZ3203">
        <v>874880</v>
      </c>
      <c r="CA3203">
        <v>0.25</v>
      </c>
      <c r="CB3203">
        <v>5126.25</v>
      </c>
      <c r="CC3203">
        <v>656160</v>
      </c>
      <c r="CD3203">
        <v>0.1</v>
      </c>
      <c r="CE3203">
        <v>65616</v>
      </c>
      <c r="CF3203">
        <v>0</v>
      </c>
      <c r="CG3203">
        <v>0</v>
      </c>
      <c r="CH3203">
        <v>65616</v>
      </c>
      <c r="CI3203">
        <v>590544</v>
      </c>
      <c r="CJ3203">
        <v>656160</v>
      </c>
      <c r="CK3203">
        <v>5126.25</v>
      </c>
    </row>
    <row r="3204" spans="62:89" x14ac:dyDescent="0.25">
      <c r="BJ3204" s="1" t="s">
        <v>6530</v>
      </c>
      <c r="BK3204" s="1" t="s">
        <v>6531</v>
      </c>
      <c r="BL3204" s="1" t="str">
        <f>VLOOKUP(BK3204,INVENTARIOHABITTA[#All],8,FALSE)</f>
        <v xml:space="preserve">ESTANDAR A </v>
      </c>
      <c r="BO3204" s="1" t="s">
        <v>6937</v>
      </c>
      <c r="BP3204" s="1" t="s">
        <v>10614</v>
      </c>
      <c r="BQ3204" s="1" t="s">
        <v>7638</v>
      </c>
      <c r="BR3204" s="1" t="s">
        <v>9981</v>
      </c>
      <c r="BS3204" s="1" t="s">
        <v>47</v>
      </c>
      <c r="BT3204">
        <v>32</v>
      </c>
      <c r="BU3204" s="1" t="s">
        <v>7</v>
      </c>
      <c r="BV3204" s="1" t="s">
        <v>146</v>
      </c>
      <c r="BW3204">
        <v>128</v>
      </c>
      <c r="BX3204" s="1" t="s">
        <v>47</v>
      </c>
      <c r="BY3204">
        <v>6835</v>
      </c>
      <c r="BZ3204">
        <v>874880</v>
      </c>
      <c r="CA3204">
        <v>0.3</v>
      </c>
      <c r="CB3204">
        <v>4784.5</v>
      </c>
      <c r="CC3204">
        <v>612416</v>
      </c>
      <c r="CD3204">
        <v>0.1</v>
      </c>
      <c r="CE3204">
        <v>61241.600000000006</v>
      </c>
      <c r="CF3204">
        <v>0</v>
      </c>
      <c r="CG3204">
        <v>0</v>
      </c>
      <c r="CH3204">
        <v>61241.600000000006</v>
      </c>
      <c r="CI3204">
        <v>551174.40000000002</v>
      </c>
      <c r="CJ3204">
        <v>612416</v>
      </c>
      <c r="CK3204">
        <v>4784.5</v>
      </c>
    </row>
    <row r="3205" spans="62:89" x14ac:dyDescent="0.25">
      <c r="BJ3205" s="1" t="s">
        <v>6532</v>
      </c>
      <c r="BK3205" s="1" t="s">
        <v>6533</v>
      </c>
      <c r="BL3205" s="1" t="str">
        <f>VLOOKUP(BK3205,INVENTARIOHABITTA[#All],8,FALSE)</f>
        <v xml:space="preserve">ESTANDAR A </v>
      </c>
      <c r="BP3205" s="1" t="s">
        <v>10614</v>
      </c>
      <c r="BQ3205" s="1" t="s">
        <v>7638</v>
      </c>
      <c r="BR3205" s="1" t="s">
        <v>9981</v>
      </c>
      <c r="BS3205" s="1" t="s">
        <v>47</v>
      </c>
      <c r="BT3205">
        <v>32</v>
      </c>
      <c r="BU3205" s="1" t="s">
        <v>7</v>
      </c>
      <c r="BV3205" s="1" t="s">
        <v>146</v>
      </c>
      <c r="BW3205">
        <v>128</v>
      </c>
      <c r="BX3205" s="1" t="s">
        <v>47</v>
      </c>
      <c r="BY3205">
        <v>6835</v>
      </c>
      <c r="BZ3205">
        <v>874880</v>
      </c>
      <c r="CA3205">
        <v>0.3</v>
      </c>
      <c r="CB3205">
        <v>4784.5</v>
      </c>
      <c r="CC3205">
        <v>612416</v>
      </c>
      <c r="CD3205">
        <v>0.1</v>
      </c>
      <c r="CE3205">
        <v>61241.600000000006</v>
      </c>
      <c r="CF3205">
        <v>0</v>
      </c>
      <c r="CG3205">
        <v>0</v>
      </c>
      <c r="CH3205">
        <v>61241.600000000006</v>
      </c>
      <c r="CI3205">
        <v>551174.40000000002</v>
      </c>
      <c r="CJ3205">
        <v>612416</v>
      </c>
      <c r="CK3205">
        <v>4784.5</v>
      </c>
    </row>
    <row r="3206" spans="62:89" x14ac:dyDescent="0.25">
      <c r="BJ3206" s="1" t="s">
        <v>6534</v>
      </c>
      <c r="BK3206" s="1" t="s">
        <v>6535</v>
      </c>
      <c r="BL3206" s="1" t="str">
        <f>VLOOKUP(BK3206,INVENTARIOHABITTA[#All],8,FALSE)</f>
        <v>ESTANDAR A</v>
      </c>
      <c r="BO3206" s="1" t="s">
        <v>6939</v>
      </c>
      <c r="BP3206" s="1" t="s">
        <v>10615</v>
      </c>
      <c r="BQ3206" s="1" t="s">
        <v>7638</v>
      </c>
      <c r="BR3206" s="1" t="s">
        <v>9981</v>
      </c>
      <c r="BS3206" s="1" t="s">
        <v>47</v>
      </c>
      <c r="BT3206">
        <v>33</v>
      </c>
      <c r="BU3206" s="1" t="s">
        <v>7</v>
      </c>
      <c r="BV3206" s="1" t="s">
        <v>60</v>
      </c>
      <c r="BW3206">
        <v>128</v>
      </c>
      <c r="BX3206" s="1" t="s">
        <v>47</v>
      </c>
      <c r="BY3206">
        <v>6363</v>
      </c>
      <c r="BZ3206">
        <v>814464</v>
      </c>
      <c r="CA3206">
        <v>0.3</v>
      </c>
      <c r="CB3206">
        <v>4454.1000000000004</v>
      </c>
      <c r="CC3206">
        <v>570124.80000000005</v>
      </c>
      <c r="CD3206">
        <v>0.1</v>
      </c>
      <c r="CE3206">
        <v>57012.48000000001</v>
      </c>
      <c r="CF3206">
        <v>0</v>
      </c>
      <c r="CG3206">
        <v>0</v>
      </c>
      <c r="CH3206">
        <v>57012.48000000001</v>
      </c>
      <c r="CI3206">
        <v>513112.32000000007</v>
      </c>
      <c r="CJ3206">
        <v>570124.80000000005</v>
      </c>
      <c r="CK3206">
        <v>4454.1000000000004</v>
      </c>
    </row>
    <row r="3207" spans="62:89" x14ac:dyDescent="0.25">
      <c r="BJ3207" s="1" t="s">
        <v>6536</v>
      </c>
      <c r="BK3207" s="1" t="s">
        <v>6537</v>
      </c>
      <c r="BL3207" s="1" t="str">
        <f>VLOOKUP(BK3207,INVENTARIOHABITTA[#All],8,FALSE)</f>
        <v>PREMIUM AAA</v>
      </c>
      <c r="BP3207" s="1" t="s">
        <v>10615</v>
      </c>
      <c r="BQ3207" s="1" t="s">
        <v>7638</v>
      </c>
      <c r="BR3207" s="1" t="s">
        <v>9981</v>
      </c>
      <c r="BS3207" s="1" t="s">
        <v>47</v>
      </c>
      <c r="BT3207">
        <v>33</v>
      </c>
      <c r="BU3207" s="1" t="s">
        <v>7</v>
      </c>
      <c r="BV3207" s="1" t="s">
        <v>60</v>
      </c>
      <c r="BW3207">
        <v>128</v>
      </c>
      <c r="BX3207" s="1" t="s">
        <v>47</v>
      </c>
      <c r="BY3207">
        <v>6363</v>
      </c>
      <c r="BZ3207">
        <v>814464</v>
      </c>
      <c r="CA3207">
        <v>0.3</v>
      </c>
      <c r="CB3207">
        <v>4454.1000000000004</v>
      </c>
      <c r="CC3207">
        <v>570124.80000000005</v>
      </c>
      <c r="CD3207">
        <v>0.1</v>
      </c>
      <c r="CE3207">
        <v>57012.48000000001</v>
      </c>
      <c r="CF3207">
        <v>0</v>
      </c>
      <c r="CG3207">
        <v>0</v>
      </c>
      <c r="CH3207">
        <v>57012.48000000001</v>
      </c>
      <c r="CI3207">
        <v>513112.32000000007</v>
      </c>
      <c r="CJ3207">
        <v>570124.80000000005</v>
      </c>
      <c r="CK3207">
        <v>4454.1000000000004</v>
      </c>
    </row>
    <row r="3208" spans="62:89" x14ac:dyDescent="0.25">
      <c r="BJ3208" s="1" t="s">
        <v>6538</v>
      </c>
      <c r="BK3208" s="1" t="s">
        <v>6539</v>
      </c>
      <c r="BL3208" s="1" t="str">
        <f>VLOOKUP(BK3208,INVENTARIOHABITTA[#All],8,FALSE)</f>
        <v>ESTANDAR A</v>
      </c>
      <c r="BO3208" s="1" t="s">
        <v>6941</v>
      </c>
      <c r="BP3208" s="1" t="s">
        <v>10616</v>
      </c>
      <c r="BQ3208" s="1" t="s">
        <v>7638</v>
      </c>
      <c r="BR3208" s="1" t="s">
        <v>9981</v>
      </c>
      <c r="BS3208" s="1" t="s">
        <v>47</v>
      </c>
      <c r="BT3208">
        <v>34</v>
      </c>
      <c r="BU3208" s="1" t="s">
        <v>7</v>
      </c>
      <c r="BV3208" s="1" t="s">
        <v>60</v>
      </c>
      <c r="BW3208">
        <v>128</v>
      </c>
      <c r="BX3208" s="1" t="s">
        <v>47</v>
      </c>
      <c r="BY3208">
        <v>6363</v>
      </c>
      <c r="BZ3208">
        <v>814464</v>
      </c>
      <c r="CA3208">
        <v>0.2</v>
      </c>
      <c r="CB3208">
        <v>5090.3999999999996</v>
      </c>
      <c r="CC3208">
        <v>651571.19999999995</v>
      </c>
      <c r="CD3208">
        <v>0.1</v>
      </c>
      <c r="CE3208">
        <v>65157.119999999995</v>
      </c>
      <c r="CF3208">
        <v>0.1</v>
      </c>
      <c r="CG3208">
        <v>6515.7119999999995</v>
      </c>
      <c r="CH3208">
        <v>58641.407999999996</v>
      </c>
      <c r="CI3208">
        <v>586414.07999999996</v>
      </c>
      <c r="CJ3208">
        <v>645055.4879999999</v>
      </c>
      <c r="CK3208">
        <v>5039.4959999999992</v>
      </c>
    </row>
    <row r="3209" spans="62:89" x14ac:dyDescent="0.25">
      <c r="BJ3209" s="1" t="s">
        <v>6540</v>
      </c>
      <c r="BK3209" s="1" t="s">
        <v>6541</v>
      </c>
      <c r="BL3209" s="1" t="str">
        <f>VLOOKUP(BK3209,INVENTARIOHABITTA[#All],8,FALSE)</f>
        <v>PREMIUM A</v>
      </c>
      <c r="BO3209" s="1" t="s">
        <v>6943</v>
      </c>
      <c r="BP3209" s="1" t="s">
        <v>10617</v>
      </c>
      <c r="BQ3209" s="1" t="s">
        <v>7638</v>
      </c>
      <c r="BR3209" s="1" t="s">
        <v>9981</v>
      </c>
      <c r="BS3209" s="1" t="s">
        <v>47</v>
      </c>
      <c r="BT3209">
        <v>35</v>
      </c>
      <c r="BU3209" s="1" t="s">
        <v>7</v>
      </c>
      <c r="BV3209" s="1" t="s">
        <v>60</v>
      </c>
      <c r="BW3209">
        <v>128</v>
      </c>
      <c r="BX3209" s="1" t="s">
        <v>47</v>
      </c>
      <c r="BY3209">
        <v>6363</v>
      </c>
      <c r="BZ3209">
        <v>814464</v>
      </c>
      <c r="CA3209">
        <v>0.2</v>
      </c>
      <c r="CB3209">
        <v>5090.3999999999996</v>
      </c>
      <c r="CC3209">
        <v>651571.19999999995</v>
      </c>
      <c r="CD3209">
        <v>0.1</v>
      </c>
      <c r="CE3209">
        <v>65157.119999999995</v>
      </c>
      <c r="CF3209">
        <v>0.1</v>
      </c>
      <c r="CG3209">
        <v>6515.7119999999995</v>
      </c>
      <c r="CH3209">
        <v>58641.407999999996</v>
      </c>
      <c r="CI3209">
        <v>586414.07999999996</v>
      </c>
      <c r="CJ3209">
        <v>645055.4879999999</v>
      </c>
      <c r="CK3209">
        <v>5039.4959999999992</v>
      </c>
    </row>
    <row r="3210" spans="62:89" x14ac:dyDescent="0.25">
      <c r="BJ3210" s="1" t="s">
        <v>6542</v>
      </c>
      <c r="BK3210" s="1" t="s">
        <v>6543</v>
      </c>
      <c r="BL3210" s="1" t="str">
        <f>VLOOKUP(BK3210,INVENTARIOHABITTA[#All],8,FALSE)</f>
        <v xml:space="preserve">ESTANDAR A </v>
      </c>
      <c r="BO3210" s="1" t="s">
        <v>6945</v>
      </c>
      <c r="BP3210" s="1" t="s">
        <v>10618</v>
      </c>
      <c r="BQ3210" s="1" t="s">
        <v>7638</v>
      </c>
      <c r="BR3210" s="1" t="s">
        <v>9981</v>
      </c>
      <c r="BS3210" s="1" t="s">
        <v>47</v>
      </c>
      <c r="BT3210">
        <v>36</v>
      </c>
      <c r="BU3210" s="1" t="s">
        <v>7</v>
      </c>
      <c r="BV3210" s="1" t="s">
        <v>60</v>
      </c>
      <c r="BW3210">
        <v>128</v>
      </c>
      <c r="BX3210" s="1" t="s">
        <v>47</v>
      </c>
      <c r="BY3210">
        <v>6363</v>
      </c>
      <c r="BZ3210">
        <v>814464</v>
      </c>
      <c r="CA3210">
        <v>0.2</v>
      </c>
      <c r="CB3210">
        <v>5090.3999999999996</v>
      </c>
      <c r="CC3210">
        <v>651571.19999999995</v>
      </c>
      <c r="CD3210">
        <v>0.1</v>
      </c>
      <c r="CE3210">
        <v>65157.119999999995</v>
      </c>
      <c r="CF3210">
        <v>0.1</v>
      </c>
      <c r="CG3210">
        <v>6515.7119999999995</v>
      </c>
      <c r="CH3210">
        <v>58641.407999999996</v>
      </c>
      <c r="CI3210">
        <v>586414.07999999996</v>
      </c>
      <c r="CJ3210">
        <v>645055.4879999999</v>
      </c>
      <c r="CK3210">
        <v>5039.4959999999992</v>
      </c>
    </row>
    <row r="3211" spans="62:89" x14ac:dyDescent="0.25">
      <c r="BJ3211" s="1" t="s">
        <v>6544</v>
      </c>
      <c r="BK3211" s="1" t="s">
        <v>6545</v>
      </c>
      <c r="BL3211" s="1" t="str">
        <f>VLOOKUP(BK3211,INVENTARIOHABITTA[#All],8,FALSE)</f>
        <v>ESTANDAR A</v>
      </c>
      <c r="BO3211" s="1" t="s">
        <v>6947</v>
      </c>
      <c r="BP3211" s="1" t="s">
        <v>10619</v>
      </c>
      <c r="BQ3211" s="1" t="s">
        <v>7638</v>
      </c>
      <c r="BR3211" s="1" t="s">
        <v>9981</v>
      </c>
      <c r="BS3211" s="1" t="s">
        <v>47</v>
      </c>
      <c r="BT3211">
        <v>37</v>
      </c>
      <c r="BU3211" s="1" t="s">
        <v>7</v>
      </c>
      <c r="BV3211" s="1" t="s">
        <v>60</v>
      </c>
      <c r="BW3211">
        <v>128</v>
      </c>
      <c r="BX3211" s="1" t="s">
        <v>47</v>
      </c>
      <c r="BY3211">
        <v>6363</v>
      </c>
      <c r="BZ3211">
        <v>814464</v>
      </c>
      <c r="CA3211">
        <v>0.2</v>
      </c>
      <c r="CB3211">
        <v>5090.3999999999996</v>
      </c>
      <c r="CC3211">
        <v>651571.19999999995</v>
      </c>
      <c r="CD3211">
        <v>0.1</v>
      </c>
      <c r="CE3211">
        <v>65157.119999999995</v>
      </c>
      <c r="CF3211">
        <v>0.1</v>
      </c>
      <c r="CG3211">
        <v>6515.7119999999995</v>
      </c>
      <c r="CH3211">
        <v>58641.407999999996</v>
      </c>
      <c r="CI3211">
        <v>586414.07999999996</v>
      </c>
      <c r="CJ3211">
        <v>645055.4879999999</v>
      </c>
      <c r="CK3211">
        <v>5039.4959999999992</v>
      </c>
    </row>
    <row r="3212" spans="62:89" x14ac:dyDescent="0.25">
      <c r="BJ3212" s="1" t="s">
        <v>6546</v>
      </c>
      <c r="BK3212" s="1" t="s">
        <v>6547</v>
      </c>
      <c r="BL3212" s="1" t="str">
        <f>VLOOKUP(BK3212,INVENTARIOHABITTA[#All],8,FALSE)</f>
        <v>ESTANDAR A</v>
      </c>
      <c r="BO3212" s="1" t="s">
        <v>6949</v>
      </c>
      <c r="BP3212" s="1" t="s">
        <v>10620</v>
      </c>
      <c r="BQ3212" s="1" t="s">
        <v>7638</v>
      </c>
      <c r="BR3212" s="1" t="s">
        <v>9981</v>
      </c>
      <c r="BS3212" s="1" t="s">
        <v>47</v>
      </c>
      <c r="BT3212">
        <v>38</v>
      </c>
      <c r="BU3212" s="1" t="s">
        <v>7</v>
      </c>
      <c r="BV3212" s="1" t="s">
        <v>60</v>
      </c>
      <c r="BW3212">
        <v>128</v>
      </c>
      <c r="BX3212" s="1" t="s">
        <v>47</v>
      </c>
      <c r="BY3212">
        <v>6363</v>
      </c>
      <c r="BZ3212">
        <v>814464</v>
      </c>
      <c r="CA3212">
        <v>0.33</v>
      </c>
      <c r="CB3212">
        <v>4263.21</v>
      </c>
      <c r="CC3212">
        <v>545690.88</v>
      </c>
      <c r="CD3212">
        <v>0.1</v>
      </c>
      <c r="CE3212">
        <v>54569.088000000003</v>
      </c>
      <c r="CF3212">
        <v>0.1</v>
      </c>
      <c r="CG3212">
        <v>5456.9088000000011</v>
      </c>
      <c r="CH3212">
        <v>49112.179199999999</v>
      </c>
      <c r="CI3212">
        <v>491121.79200000002</v>
      </c>
      <c r="CJ3212">
        <v>540233.97120000003</v>
      </c>
      <c r="CK3212">
        <v>4220.5779000000002</v>
      </c>
    </row>
    <row r="3213" spans="62:89" x14ac:dyDescent="0.25">
      <c r="BJ3213" s="1" t="s">
        <v>6548</v>
      </c>
      <c r="BK3213" s="1" t="s">
        <v>6549</v>
      </c>
      <c r="BL3213" s="1" t="str">
        <f>VLOOKUP(BK3213,INVENTARIOHABITTA[#All],8,FALSE)</f>
        <v>PREMIUM A</v>
      </c>
      <c r="BO3213" s="1" t="s">
        <v>6951</v>
      </c>
      <c r="BP3213" s="1" t="s">
        <v>10621</v>
      </c>
      <c r="BQ3213" s="1" t="s">
        <v>7638</v>
      </c>
      <c r="BR3213" s="1" t="s">
        <v>9981</v>
      </c>
      <c r="BS3213" s="1" t="s">
        <v>47</v>
      </c>
      <c r="BT3213">
        <v>39</v>
      </c>
      <c r="BU3213" s="1" t="s">
        <v>7</v>
      </c>
      <c r="BV3213" s="1" t="s">
        <v>60</v>
      </c>
      <c r="BW3213">
        <v>128</v>
      </c>
      <c r="BX3213" s="1" t="s">
        <v>47</v>
      </c>
      <c r="BY3213">
        <v>6363</v>
      </c>
      <c r="BZ3213">
        <v>814464</v>
      </c>
      <c r="CA3213">
        <v>0.2</v>
      </c>
      <c r="CB3213">
        <v>5090.3999999999996</v>
      </c>
      <c r="CC3213">
        <v>651571.19999999995</v>
      </c>
      <c r="CD3213">
        <v>0.1</v>
      </c>
      <c r="CE3213">
        <v>65157.119999999995</v>
      </c>
      <c r="CF3213">
        <v>0.1</v>
      </c>
      <c r="CG3213">
        <v>6515.7119999999995</v>
      </c>
      <c r="CH3213">
        <v>58641.407999999996</v>
      </c>
      <c r="CI3213">
        <v>586414.07999999996</v>
      </c>
      <c r="CJ3213">
        <v>645055.4879999999</v>
      </c>
      <c r="CK3213">
        <v>5039.4959999999992</v>
      </c>
    </row>
    <row r="3214" spans="62:89" x14ac:dyDescent="0.25">
      <c r="BJ3214" s="1" t="s">
        <v>6550</v>
      </c>
      <c r="BK3214" s="1" t="s">
        <v>6551</v>
      </c>
      <c r="BL3214" s="1" t="str">
        <f>VLOOKUP(BK3214,INVENTARIOHABITTA[#All],8,FALSE)</f>
        <v>PREMIUM A</v>
      </c>
      <c r="BO3214" s="1" t="s">
        <v>6953</v>
      </c>
      <c r="BP3214" s="1" t="s">
        <v>10622</v>
      </c>
      <c r="BQ3214" s="1" t="s">
        <v>7638</v>
      </c>
      <c r="BR3214" s="1" t="s">
        <v>9981</v>
      </c>
      <c r="BS3214" s="1" t="s">
        <v>47</v>
      </c>
      <c r="BT3214">
        <v>40</v>
      </c>
      <c r="BU3214" s="1" t="s">
        <v>7</v>
      </c>
      <c r="BV3214" s="1" t="s">
        <v>60</v>
      </c>
      <c r="BW3214">
        <v>128</v>
      </c>
      <c r="BX3214" s="1" t="s">
        <v>47</v>
      </c>
      <c r="BY3214">
        <v>6363</v>
      </c>
      <c r="BZ3214">
        <v>814464</v>
      </c>
      <c r="CA3214">
        <v>0.2</v>
      </c>
      <c r="CB3214">
        <v>5090.3999999999996</v>
      </c>
      <c r="CC3214">
        <v>651571.19999999995</v>
      </c>
      <c r="CD3214">
        <v>0.1</v>
      </c>
      <c r="CE3214">
        <v>65157.119999999995</v>
      </c>
      <c r="CF3214">
        <v>0.1</v>
      </c>
      <c r="CG3214">
        <v>6515.7119999999995</v>
      </c>
      <c r="CH3214">
        <v>58641.407999999996</v>
      </c>
      <c r="CI3214">
        <v>586414.07999999996</v>
      </c>
      <c r="CJ3214">
        <v>645055.4879999999</v>
      </c>
      <c r="CK3214">
        <v>5039.4959999999992</v>
      </c>
    </row>
    <row r="3215" spans="62:89" x14ac:dyDescent="0.25">
      <c r="BJ3215" s="1" t="s">
        <v>6552</v>
      </c>
      <c r="BK3215" s="1" t="s">
        <v>6553</v>
      </c>
      <c r="BL3215" s="1" t="str">
        <f>VLOOKUP(BK3215,INVENTARIOHABITTA[#All],8,FALSE)</f>
        <v>PREMIUM A</v>
      </c>
      <c r="BO3215" s="1" t="s">
        <v>6955</v>
      </c>
      <c r="BP3215" s="1" t="s">
        <v>10623</v>
      </c>
      <c r="BQ3215" s="1" t="s">
        <v>7638</v>
      </c>
      <c r="BR3215" s="1" t="s">
        <v>9981</v>
      </c>
      <c r="BS3215" s="1" t="s">
        <v>47</v>
      </c>
      <c r="BT3215">
        <v>41</v>
      </c>
      <c r="BU3215" s="1" t="s">
        <v>7</v>
      </c>
      <c r="BV3215" s="1" t="s">
        <v>60</v>
      </c>
      <c r="BW3215">
        <v>128</v>
      </c>
      <c r="BX3215" s="1" t="s">
        <v>47</v>
      </c>
      <c r="BY3215">
        <v>6363</v>
      </c>
      <c r="BZ3215">
        <v>814464</v>
      </c>
      <c r="CA3215">
        <v>0.2</v>
      </c>
      <c r="CB3215">
        <v>5090.3999999999996</v>
      </c>
      <c r="CC3215">
        <v>651571.19999999995</v>
      </c>
      <c r="CD3215">
        <v>0.1</v>
      </c>
      <c r="CE3215">
        <v>65157.119999999995</v>
      </c>
      <c r="CF3215">
        <v>0.1</v>
      </c>
      <c r="CG3215">
        <v>6515.7119999999995</v>
      </c>
      <c r="CH3215">
        <v>58641.407999999996</v>
      </c>
      <c r="CI3215">
        <v>586414.07999999996</v>
      </c>
      <c r="CJ3215">
        <v>645055.4879999999</v>
      </c>
      <c r="CK3215">
        <v>5039.4959999999992</v>
      </c>
    </row>
    <row r="3216" spans="62:89" x14ac:dyDescent="0.25">
      <c r="BJ3216" s="1" t="s">
        <v>6554</v>
      </c>
      <c r="BK3216" s="1" t="s">
        <v>6555</v>
      </c>
      <c r="BL3216" s="1" t="str">
        <f>VLOOKUP(BK3216,INVENTARIOHABITTA[#All],8,FALSE)</f>
        <v>PREMIUM A</v>
      </c>
      <c r="BO3216" s="1" t="s">
        <v>6957</v>
      </c>
      <c r="BP3216" s="1" t="s">
        <v>10624</v>
      </c>
      <c r="BQ3216" s="1" t="s">
        <v>7638</v>
      </c>
      <c r="BR3216" s="1" t="s">
        <v>9981</v>
      </c>
      <c r="BS3216" s="1" t="s">
        <v>47</v>
      </c>
      <c r="BT3216">
        <v>42</v>
      </c>
      <c r="BU3216" s="1" t="s">
        <v>7</v>
      </c>
      <c r="BV3216" s="1" t="s">
        <v>60</v>
      </c>
      <c r="BW3216">
        <v>128</v>
      </c>
      <c r="BX3216" s="1" t="s">
        <v>47</v>
      </c>
      <c r="BY3216">
        <v>6363</v>
      </c>
      <c r="BZ3216">
        <v>814464</v>
      </c>
      <c r="CA3216">
        <v>0.27</v>
      </c>
      <c r="CB3216">
        <v>4644.99</v>
      </c>
      <c r="CC3216">
        <v>594558.71999999997</v>
      </c>
      <c r="CD3216">
        <v>0.1</v>
      </c>
      <c r="CE3216">
        <v>59455.872000000003</v>
      </c>
      <c r="CF3216">
        <v>0.1</v>
      </c>
      <c r="CG3216">
        <v>5945.5872000000008</v>
      </c>
      <c r="CH3216">
        <v>53510.284800000001</v>
      </c>
      <c r="CI3216">
        <v>535102.848</v>
      </c>
      <c r="CJ3216">
        <v>588613.13280000002</v>
      </c>
      <c r="CK3216">
        <v>4598.5401000000002</v>
      </c>
    </row>
    <row r="3217" spans="62:89" x14ac:dyDescent="0.25">
      <c r="BJ3217" s="1" t="s">
        <v>6556</v>
      </c>
      <c r="BK3217" s="1" t="s">
        <v>6557</v>
      </c>
      <c r="BL3217" s="1" t="str">
        <f>VLOOKUP(BK3217,INVENTARIOHABITTA[#All],8,FALSE)</f>
        <v>PREMIUM A</v>
      </c>
      <c r="BP3217" s="1" t="s">
        <v>10624</v>
      </c>
      <c r="BQ3217" s="1" t="s">
        <v>7638</v>
      </c>
      <c r="BR3217" s="1" t="s">
        <v>9981</v>
      </c>
      <c r="BS3217" s="1" t="s">
        <v>47</v>
      </c>
      <c r="BT3217">
        <v>42</v>
      </c>
      <c r="BU3217" s="1" t="s">
        <v>7</v>
      </c>
      <c r="BV3217" s="1" t="s">
        <v>60</v>
      </c>
      <c r="BW3217">
        <v>128</v>
      </c>
      <c r="BX3217" s="1" t="s">
        <v>47</v>
      </c>
      <c r="BY3217">
        <v>6363</v>
      </c>
      <c r="BZ3217">
        <v>814464</v>
      </c>
      <c r="CA3217">
        <v>0.27</v>
      </c>
      <c r="CB3217">
        <v>4644.99</v>
      </c>
      <c r="CC3217">
        <v>594558.71999999997</v>
      </c>
      <c r="CD3217">
        <v>0.1</v>
      </c>
      <c r="CE3217">
        <v>59455.872000000003</v>
      </c>
      <c r="CF3217">
        <v>0.1</v>
      </c>
      <c r="CG3217">
        <v>5945.5872000000008</v>
      </c>
      <c r="CH3217">
        <v>53510.284800000001</v>
      </c>
      <c r="CI3217">
        <v>535102.848</v>
      </c>
      <c r="CJ3217">
        <v>588613.13280000002</v>
      </c>
      <c r="CK3217">
        <v>4598.5401000000002</v>
      </c>
    </row>
    <row r="3218" spans="62:89" x14ac:dyDescent="0.25">
      <c r="BJ3218" s="1" t="s">
        <v>6558</v>
      </c>
      <c r="BK3218" s="1" t="s">
        <v>6559</v>
      </c>
      <c r="BL3218" s="1" t="str">
        <f>VLOOKUP(BK3218,INVENTARIOHABITTA[#All],8,FALSE)</f>
        <v>PREMIUM A</v>
      </c>
      <c r="BO3218" s="1" t="s">
        <v>6959</v>
      </c>
      <c r="BP3218" s="1" t="s">
        <v>10625</v>
      </c>
      <c r="BQ3218" s="1" t="s">
        <v>7638</v>
      </c>
      <c r="BR3218" s="1" t="s">
        <v>9981</v>
      </c>
      <c r="BS3218" s="1" t="s">
        <v>47</v>
      </c>
      <c r="BT3218">
        <v>43</v>
      </c>
      <c r="BU3218" s="1" t="s">
        <v>7</v>
      </c>
      <c r="BV3218" s="1" t="s">
        <v>60</v>
      </c>
      <c r="BW3218">
        <v>128</v>
      </c>
      <c r="BX3218" s="1" t="s">
        <v>47</v>
      </c>
      <c r="BY3218">
        <v>6363</v>
      </c>
      <c r="BZ3218">
        <v>814464</v>
      </c>
      <c r="CA3218">
        <v>0.33</v>
      </c>
      <c r="CB3218">
        <v>4263.21</v>
      </c>
      <c r="CC3218">
        <v>545690.88</v>
      </c>
      <c r="CD3218">
        <v>0.1</v>
      </c>
      <c r="CE3218">
        <v>54569.088000000003</v>
      </c>
      <c r="CF3218">
        <v>0.1</v>
      </c>
      <c r="CG3218">
        <v>5456.9088000000011</v>
      </c>
      <c r="CH3218">
        <v>49112.179199999999</v>
      </c>
      <c r="CI3218">
        <v>491121.79200000002</v>
      </c>
      <c r="CJ3218">
        <v>540233.97120000003</v>
      </c>
      <c r="CK3218">
        <v>4220.5779000000002</v>
      </c>
    </row>
    <row r="3219" spans="62:89" x14ac:dyDescent="0.25">
      <c r="BJ3219" s="1" t="s">
        <v>6560</v>
      </c>
      <c r="BK3219" s="1" t="s">
        <v>6561</v>
      </c>
      <c r="BL3219" s="1" t="str">
        <f>VLOOKUP(BK3219,INVENTARIOHABITTA[#All],8,FALSE)</f>
        <v>PREMIUM A</v>
      </c>
      <c r="BP3219" s="1" t="s">
        <v>10625</v>
      </c>
      <c r="BQ3219" s="1" t="s">
        <v>7638</v>
      </c>
      <c r="BR3219" s="1" t="s">
        <v>9981</v>
      </c>
      <c r="BS3219" s="1" t="s">
        <v>47</v>
      </c>
      <c r="BT3219">
        <v>43</v>
      </c>
      <c r="BU3219" s="1" t="s">
        <v>7</v>
      </c>
      <c r="BV3219" s="1" t="s">
        <v>60</v>
      </c>
      <c r="BW3219">
        <v>128</v>
      </c>
      <c r="BX3219" s="1" t="s">
        <v>47</v>
      </c>
      <c r="BY3219">
        <v>6363</v>
      </c>
      <c r="BZ3219">
        <v>814464</v>
      </c>
      <c r="CA3219">
        <v>0.33</v>
      </c>
      <c r="CB3219">
        <v>4263.21</v>
      </c>
      <c r="CC3219">
        <v>545690.88</v>
      </c>
      <c r="CD3219">
        <v>0.1</v>
      </c>
      <c r="CE3219">
        <v>54569.088000000003</v>
      </c>
      <c r="CF3219">
        <v>0.1</v>
      </c>
      <c r="CG3219">
        <v>5456.9088000000011</v>
      </c>
      <c r="CH3219">
        <v>49112.179199999999</v>
      </c>
      <c r="CI3219">
        <v>491121.79200000002</v>
      </c>
      <c r="CJ3219">
        <v>540233.97120000003</v>
      </c>
      <c r="CK3219">
        <v>4220.5779000000002</v>
      </c>
    </row>
    <row r="3220" spans="62:89" x14ac:dyDescent="0.25">
      <c r="BJ3220" s="1" t="s">
        <v>6562</v>
      </c>
      <c r="BK3220" s="1" t="s">
        <v>6563</v>
      </c>
      <c r="BL3220" s="1" t="str">
        <f>VLOOKUP(BK3220,INVENTARIOHABITTA[#All],8,FALSE)</f>
        <v>PREMIUM A</v>
      </c>
      <c r="BO3220" s="1" t="s">
        <v>6961</v>
      </c>
      <c r="BP3220" s="1" t="s">
        <v>10626</v>
      </c>
      <c r="BQ3220" s="1" t="s">
        <v>7638</v>
      </c>
      <c r="BR3220" s="1" t="s">
        <v>9981</v>
      </c>
      <c r="BS3220" s="1" t="s">
        <v>47</v>
      </c>
      <c r="BT3220">
        <v>44</v>
      </c>
      <c r="BU3220" s="1" t="s">
        <v>7</v>
      </c>
      <c r="BV3220" s="1" t="s">
        <v>60</v>
      </c>
      <c r="BW3220">
        <v>160</v>
      </c>
      <c r="BX3220" s="1" t="s">
        <v>47</v>
      </c>
      <c r="BY3220">
        <v>6363</v>
      </c>
      <c r="BZ3220">
        <v>1018080</v>
      </c>
      <c r="CA3220">
        <v>0.3</v>
      </c>
      <c r="CB3220">
        <v>4454.1000000000004</v>
      </c>
      <c r="CC3220">
        <v>712656</v>
      </c>
      <c r="CD3220">
        <v>0.1</v>
      </c>
      <c r="CE3220">
        <v>107126.56</v>
      </c>
      <c r="CF3220">
        <v>0.1</v>
      </c>
      <c r="CG3220">
        <v>7126.5600000000013</v>
      </c>
      <c r="CH3220">
        <v>100000</v>
      </c>
      <c r="CI3220">
        <v>605529.43999999994</v>
      </c>
      <c r="CJ3220">
        <v>705529.44</v>
      </c>
      <c r="CK3220">
        <v>4409.5589999999993</v>
      </c>
    </row>
    <row r="3221" spans="62:89" x14ac:dyDescent="0.25">
      <c r="BJ3221" s="1" t="s">
        <v>6564</v>
      </c>
      <c r="BK3221" s="1" t="s">
        <v>6565</v>
      </c>
      <c r="BL3221" s="1" t="str">
        <f>VLOOKUP(BK3221,INVENTARIOHABITTA[#All],8,FALSE)</f>
        <v>ESTANDAR A</v>
      </c>
      <c r="BO3221" s="1" t="s">
        <v>6963</v>
      </c>
      <c r="BP3221" s="1" t="s">
        <v>10627</v>
      </c>
      <c r="BQ3221" s="1" t="s">
        <v>7638</v>
      </c>
      <c r="BR3221" s="1" t="s">
        <v>9981</v>
      </c>
      <c r="BS3221" s="1" t="s">
        <v>47</v>
      </c>
      <c r="BT3221">
        <v>45</v>
      </c>
      <c r="BU3221" s="1" t="s">
        <v>7</v>
      </c>
      <c r="BV3221" s="1" t="s">
        <v>60</v>
      </c>
      <c r="BW3221">
        <v>144</v>
      </c>
      <c r="BX3221" s="1" t="s">
        <v>47</v>
      </c>
      <c r="BY3221">
        <v>6363</v>
      </c>
      <c r="BZ3221">
        <v>916272</v>
      </c>
      <c r="CA3221">
        <v>0.3</v>
      </c>
      <c r="CB3221">
        <v>4454.1000000000004</v>
      </c>
      <c r="CC3221">
        <v>641390.4</v>
      </c>
      <c r="CD3221">
        <v>0.1</v>
      </c>
      <c r="CE3221">
        <v>64139.040000000008</v>
      </c>
      <c r="CF3221">
        <v>0</v>
      </c>
      <c r="CG3221">
        <v>0</v>
      </c>
      <c r="CH3221">
        <v>64139.040000000008</v>
      </c>
      <c r="CI3221">
        <v>577251.36</v>
      </c>
      <c r="CJ3221">
        <v>641390.4</v>
      </c>
      <c r="CK3221">
        <v>4454.1000000000004</v>
      </c>
    </row>
    <row r="3222" spans="62:89" x14ac:dyDescent="0.25">
      <c r="BJ3222" s="1" t="s">
        <v>6566</v>
      </c>
      <c r="BK3222" s="1" t="s">
        <v>6567</v>
      </c>
      <c r="BL3222" s="1" t="str">
        <f>VLOOKUP(BK3222,INVENTARIOHABITTA[#All],8,FALSE)</f>
        <v>ESTANDAR A</v>
      </c>
      <c r="BO3222" s="1" t="s">
        <v>6965</v>
      </c>
      <c r="BP3222" s="1" t="s">
        <v>10628</v>
      </c>
      <c r="BQ3222" s="1" t="s">
        <v>7638</v>
      </c>
      <c r="BR3222" s="1" t="s">
        <v>9981</v>
      </c>
      <c r="BS3222" s="1" t="s">
        <v>47</v>
      </c>
      <c r="BT3222">
        <v>46</v>
      </c>
      <c r="BU3222" s="1" t="s">
        <v>7</v>
      </c>
      <c r="BV3222" s="1" t="s">
        <v>60</v>
      </c>
      <c r="BW3222">
        <v>144</v>
      </c>
      <c r="BX3222" s="1" t="s">
        <v>47</v>
      </c>
      <c r="BY3222">
        <v>6363</v>
      </c>
      <c r="BZ3222">
        <v>916272</v>
      </c>
      <c r="CA3222">
        <v>0.3</v>
      </c>
      <c r="CB3222">
        <v>4454.1000000000004</v>
      </c>
      <c r="CC3222">
        <v>641390.4</v>
      </c>
      <c r="CD3222">
        <v>0.1</v>
      </c>
      <c r="CE3222">
        <v>66413.899999999994</v>
      </c>
      <c r="CF3222">
        <v>0.1</v>
      </c>
      <c r="CG3222">
        <v>6413.9040000000014</v>
      </c>
      <c r="CH3222">
        <v>59999.995999999992</v>
      </c>
      <c r="CI3222">
        <v>574976.5</v>
      </c>
      <c r="CJ3222">
        <v>634976.49600000004</v>
      </c>
      <c r="CK3222">
        <v>4409.5590000000002</v>
      </c>
    </row>
    <row r="3223" spans="62:89" x14ac:dyDescent="0.25">
      <c r="BJ3223" s="1" t="s">
        <v>6568</v>
      </c>
      <c r="BK3223" s="1" t="s">
        <v>6569</v>
      </c>
      <c r="BL3223" s="1" t="str">
        <f>VLOOKUP(BK3223,INVENTARIOHABITTA[#All],8,FALSE)</f>
        <v>ESTANDAR A</v>
      </c>
      <c r="BO3223" s="1" t="s">
        <v>6967</v>
      </c>
      <c r="BP3223" s="1" t="s">
        <v>10629</v>
      </c>
      <c r="BQ3223" s="1" t="s">
        <v>7638</v>
      </c>
      <c r="BR3223" s="1" t="s">
        <v>9981</v>
      </c>
      <c r="BS3223" s="1" t="s">
        <v>47</v>
      </c>
      <c r="BT3223">
        <v>47</v>
      </c>
      <c r="BU3223" s="1" t="s">
        <v>7</v>
      </c>
      <c r="BV3223" s="1" t="s">
        <v>60</v>
      </c>
      <c r="BW3223">
        <v>144</v>
      </c>
      <c r="BX3223" s="1" t="s">
        <v>47</v>
      </c>
      <c r="BY3223">
        <v>6363</v>
      </c>
      <c r="BZ3223">
        <v>916272</v>
      </c>
      <c r="CA3223">
        <v>0.33</v>
      </c>
      <c r="CB3223">
        <v>4263.21</v>
      </c>
      <c r="CC3223">
        <v>613902.24</v>
      </c>
      <c r="CD3223">
        <v>0.1</v>
      </c>
      <c r="CE3223">
        <v>61390.224000000002</v>
      </c>
      <c r="CF3223">
        <v>0.1</v>
      </c>
      <c r="CG3223">
        <v>6139.0224000000007</v>
      </c>
      <c r="CH3223">
        <v>55251.2016</v>
      </c>
      <c r="CI3223">
        <v>552512.01599999995</v>
      </c>
      <c r="CJ3223">
        <v>607763.21759999997</v>
      </c>
      <c r="CK3223">
        <v>4220.5779000000002</v>
      </c>
    </row>
    <row r="3224" spans="62:89" x14ac:dyDescent="0.25">
      <c r="BJ3224" s="1" t="s">
        <v>6570</v>
      </c>
      <c r="BK3224" s="1" t="s">
        <v>6571</v>
      </c>
      <c r="BL3224" s="1" t="str">
        <f>VLOOKUP(BK3224,INVENTARIOHABITTA[#All],8,FALSE)</f>
        <v>PREMIUM AA</v>
      </c>
      <c r="BO3224" s="1" t="s">
        <v>6969</v>
      </c>
      <c r="BP3224" s="1" t="s">
        <v>10630</v>
      </c>
      <c r="BQ3224" s="1" t="s">
        <v>7638</v>
      </c>
      <c r="BR3224" s="1" t="s">
        <v>9981</v>
      </c>
      <c r="BS3224" s="1" t="s">
        <v>47</v>
      </c>
      <c r="BT3224">
        <v>48</v>
      </c>
      <c r="BU3224" s="1" t="s">
        <v>7</v>
      </c>
      <c r="BV3224" s="1" t="s">
        <v>60</v>
      </c>
      <c r="BW3224">
        <v>128</v>
      </c>
      <c r="BX3224" s="1" t="s">
        <v>47</v>
      </c>
      <c r="BY3224">
        <v>6363</v>
      </c>
      <c r="BZ3224">
        <v>814464</v>
      </c>
      <c r="CA3224">
        <v>0.2</v>
      </c>
      <c r="CB3224">
        <v>5090.3999999999996</v>
      </c>
      <c r="CC3224">
        <v>651571.19999999995</v>
      </c>
      <c r="CD3224">
        <v>0.1</v>
      </c>
      <c r="CE3224">
        <v>65157.119999999995</v>
      </c>
      <c r="CF3224">
        <v>0.1</v>
      </c>
      <c r="CG3224">
        <v>6515.7119999999995</v>
      </c>
      <c r="CH3224">
        <v>58641.407999999996</v>
      </c>
      <c r="CI3224">
        <v>586414.07999999996</v>
      </c>
      <c r="CJ3224">
        <v>645055.4879999999</v>
      </c>
      <c r="CK3224">
        <v>5039.4959999999992</v>
      </c>
    </row>
    <row r="3225" spans="62:89" x14ac:dyDescent="0.25">
      <c r="BJ3225" s="1" t="s">
        <v>6572</v>
      </c>
      <c r="BK3225" s="1" t="s">
        <v>6573</v>
      </c>
      <c r="BL3225" s="1" t="str">
        <f>VLOOKUP(BK3225,INVENTARIOHABITTA[#All],8,FALSE)</f>
        <v xml:space="preserve">ESTANDAR A </v>
      </c>
      <c r="BO3225" s="1" t="s">
        <v>6971</v>
      </c>
      <c r="BP3225" s="1" t="s">
        <v>10631</v>
      </c>
      <c r="BQ3225" s="1" t="s">
        <v>7638</v>
      </c>
      <c r="BR3225" s="1" t="s">
        <v>9981</v>
      </c>
      <c r="BS3225" s="1" t="s">
        <v>47</v>
      </c>
      <c r="BT3225">
        <v>49</v>
      </c>
      <c r="BU3225" s="1" t="s">
        <v>7</v>
      </c>
      <c r="BV3225" s="1" t="s">
        <v>60</v>
      </c>
      <c r="BW3225">
        <v>128</v>
      </c>
      <c r="BX3225" s="1" t="s">
        <v>47</v>
      </c>
      <c r="BY3225">
        <v>6363</v>
      </c>
      <c r="BZ3225">
        <v>814464</v>
      </c>
      <c r="CA3225">
        <v>0.28000000000000003</v>
      </c>
      <c r="CB3225">
        <v>4581.3599999999997</v>
      </c>
      <c r="CC3225">
        <v>586414.07999999996</v>
      </c>
      <c r="CD3225">
        <v>0.1</v>
      </c>
      <c r="CE3225">
        <v>58641.407999999996</v>
      </c>
      <c r="CF3225">
        <v>0</v>
      </c>
      <c r="CG3225">
        <v>0</v>
      </c>
      <c r="CH3225">
        <v>58641.407999999996</v>
      </c>
      <c r="CI3225">
        <v>527772.67200000002</v>
      </c>
      <c r="CJ3225">
        <v>586414.08000000007</v>
      </c>
      <c r="CK3225">
        <v>4581.3600000000006</v>
      </c>
    </row>
    <row r="3226" spans="62:89" x14ac:dyDescent="0.25">
      <c r="BJ3226" s="1" t="s">
        <v>6574</v>
      </c>
      <c r="BK3226" s="1" t="s">
        <v>6575</v>
      </c>
      <c r="BL3226" s="1" t="str">
        <f>VLOOKUP(BK3226,INVENTARIOHABITTA[#All],8,FALSE)</f>
        <v xml:space="preserve">ESTANDAR A </v>
      </c>
      <c r="BO3226" s="1" t="s">
        <v>6973</v>
      </c>
      <c r="BP3226" s="1" t="s">
        <v>10632</v>
      </c>
      <c r="BQ3226" s="1" t="s">
        <v>7638</v>
      </c>
      <c r="BR3226" s="1" t="s">
        <v>9981</v>
      </c>
      <c r="BS3226" s="1" t="s">
        <v>47</v>
      </c>
      <c r="BT3226">
        <v>50</v>
      </c>
      <c r="BU3226" s="1" t="s">
        <v>7</v>
      </c>
      <c r="BV3226" s="1" t="s">
        <v>60</v>
      </c>
      <c r="BW3226">
        <v>128</v>
      </c>
      <c r="BX3226" s="1" t="s">
        <v>47</v>
      </c>
      <c r="BY3226">
        <v>6363</v>
      </c>
      <c r="BZ3226">
        <v>814464</v>
      </c>
      <c r="CA3226">
        <v>0.3</v>
      </c>
      <c r="CB3226">
        <v>4454.1000000000004</v>
      </c>
      <c r="CC3226">
        <v>570124.80000000005</v>
      </c>
      <c r="CD3226">
        <v>0.1</v>
      </c>
      <c r="CE3226">
        <v>57012.48000000001</v>
      </c>
      <c r="CF3226">
        <v>0</v>
      </c>
      <c r="CG3226">
        <v>0</v>
      </c>
      <c r="CH3226">
        <v>57012.48000000001</v>
      </c>
      <c r="CI3226">
        <v>513112.32000000007</v>
      </c>
      <c r="CJ3226">
        <v>570124.80000000005</v>
      </c>
      <c r="CK3226">
        <v>4454.1000000000004</v>
      </c>
    </row>
    <row r="3227" spans="62:89" x14ac:dyDescent="0.25">
      <c r="BJ3227" s="1" t="s">
        <v>6576</v>
      </c>
      <c r="BK3227" s="1" t="s">
        <v>6577</v>
      </c>
      <c r="BL3227" s="1" t="str">
        <f>VLOOKUP(BK3227,INVENTARIOHABITTA[#All],8,FALSE)</f>
        <v xml:space="preserve">ESTANDAR A </v>
      </c>
      <c r="BO3227" s="1" t="s">
        <v>6975</v>
      </c>
      <c r="BP3227" s="1" t="s">
        <v>10633</v>
      </c>
      <c r="BQ3227" s="1" t="s">
        <v>7638</v>
      </c>
      <c r="BR3227" s="1" t="s">
        <v>9981</v>
      </c>
      <c r="BS3227" s="1" t="s">
        <v>47</v>
      </c>
      <c r="BT3227">
        <v>51</v>
      </c>
      <c r="BU3227" s="1" t="s">
        <v>7</v>
      </c>
      <c r="BV3227" s="1" t="s">
        <v>171</v>
      </c>
      <c r="BW3227">
        <v>200.72</v>
      </c>
      <c r="BX3227" s="1" t="s">
        <v>47</v>
      </c>
      <c r="BY3227">
        <v>6835</v>
      </c>
      <c r="BZ3227">
        <v>1371921.2</v>
      </c>
      <c r="CA3227">
        <v>0.3</v>
      </c>
      <c r="CB3227">
        <v>4784.5</v>
      </c>
      <c r="CC3227">
        <v>960344.84</v>
      </c>
      <c r="CD3227">
        <v>0.1</v>
      </c>
      <c r="CE3227">
        <v>96034.483999999997</v>
      </c>
      <c r="CF3227">
        <v>0</v>
      </c>
      <c r="CG3227">
        <v>0</v>
      </c>
      <c r="CH3227">
        <v>96034.483999999997</v>
      </c>
      <c r="CI3227">
        <v>864310.35599999991</v>
      </c>
      <c r="CJ3227">
        <v>960344.83999999985</v>
      </c>
      <c r="CK3227">
        <v>4784.4999999999991</v>
      </c>
    </row>
    <row r="3228" spans="62:89" x14ac:dyDescent="0.25">
      <c r="BJ3228" s="1" t="s">
        <v>6578</v>
      </c>
      <c r="BK3228" s="1" t="s">
        <v>6579</v>
      </c>
      <c r="BL3228" s="1" t="str">
        <f>VLOOKUP(BK3228,INVENTARIOHABITTA[#All],8,FALSE)</f>
        <v xml:space="preserve">ESTANDAR A </v>
      </c>
      <c r="BO3228" s="1" t="s">
        <v>6977</v>
      </c>
      <c r="BP3228" s="1" t="s">
        <v>10634</v>
      </c>
      <c r="BQ3228" s="1" t="s">
        <v>7638</v>
      </c>
      <c r="BR3228" s="1" t="s">
        <v>9981</v>
      </c>
      <c r="BS3228" s="1" t="s">
        <v>47</v>
      </c>
      <c r="BT3228">
        <v>52</v>
      </c>
      <c r="BU3228" s="1" t="s">
        <v>7</v>
      </c>
      <c r="BV3228" s="1" t="s">
        <v>146</v>
      </c>
      <c r="BW3228">
        <v>149.08000000000001</v>
      </c>
      <c r="BX3228" s="1" t="s">
        <v>47</v>
      </c>
      <c r="BY3228">
        <v>6835</v>
      </c>
      <c r="BZ3228">
        <v>1018961.8</v>
      </c>
      <c r="CA3228">
        <v>0.3</v>
      </c>
      <c r="CB3228">
        <v>4784.5</v>
      </c>
      <c r="CC3228">
        <v>713273.26</v>
      </c>
      <c r="CD3228">
        <v>0.1</v>
      </c>
      <c r="CE3228">
        <v>71327.326000000001</v>
      </c>
      <c r="CF3228">
        <v>0</v>
      </c>
      <c r="CG3228">
        <v>4000</v>
      </c>
      <c r="CH3228">
        <v>67327.326000000001</v>
      </c>
      <c r="CI3228">
        <v>641945.93400000001</v>
      </c>
      <c r="CJ3228">
        <v>709273.26</v>
      </c>
      <c r="CK3228">
        <v>4757.6687684464714</v>
      </c>
    </row>
    <row r="3229" spans="62:89" x14ac:dyDescent="0.25">
      <c r="BJ3229" s="1" t="s">
        <v>6580</v>
      </c>
      <c r="BK3229" s="1" t="s">
        <v>6581</v>
      </c>
      <c r="BL3229" s="1" t="str">
        <f>VLOOKUP(BK3229,INVENTARIOHABITTA[#All],8,FALSE)</f>
        <v>ESTANDAR A</v>
      </c>
      <c r="BO3229" s="1" t="s">
        <v>6979</v>
      </c>
      <c r="BP3229" s="1" t="s">
        <v>10635</v>
      </c>
      <c r="BQ3229" s="1" t="s">
        <v>7638</v>
      </c>
      <c r="BR3229" s="1" t="s">
        <v>9981</v>
      </c>
      <c r="BS3229" s="1" t="s">
        <v>47</v>
      </c>
      <c r="BT3229">
        <v>53</v>
      </c>
      <c r="BU3229" s="1" t="s">
        <v>7</v>
      </c>
      <c r="BV3229" s="1" t="s">
        <v>146</v>
      </c>
      <c r="BW3229">
        <v>128</v>
      </c>
      <c r="BX3229" s="1" t="s">
        <v>47</v>
      </c>
      <c r="BY3229">
        <v>6835</v>
      </c>
      <c r="BZ3229">
        <v>874880</v>
      </c>
      <c r="CA3229">
        <v>0.3</v>
      </c>
      <c r="CB3229">
        <v>4784.5</v>
      </c>
      <c r="CC3229">
        <v>612416</v>
      </c>
      <c r="CD3229">
        <v>0.1</v>
      </c>
      <c r="CE3229">
        <v>61241.600000000006</v>
      </c>
      <c r="CF3229">
        <v>0</v>
      </c>
      <c r="CG3229">
        <v>0</v>
      </c>
      <c r="CH3229">
        <v>61241.600000000006</v>
      </c>
      <c r="CI3229">
        <v>551174.40000000002</v>
      </c>
      <c r="CJ3229">
        <v>612416</v>
      </c>
      <c r="CK3229">
        <v>4784.5</v>
      </c>
    </row>
    <row r="3230" spans="62:89" x14ac:dyDescent="0.25">
      <c r="BJ3230" s="1" t="s">
        <v>6582</v>
      </c>
      <c r="BK3230" s="1" t="s">
        <v>6583</v>
      </c>
      <c r="BL3230" s="1" t="str">
        <f>VLOOKUP(BK3230,INVENTARIOHABITTA[#All],8,FALSE)</f>
        <v>ESTANDAR A</v>
      </c>
      <c r="BO3230" s="1" t="s">
        <v>6981</v>
      </c>
      <c r="BP3230" s="1" t="s">
        <v>10636</v>
      </c>
      <c r="BQ3230" s="1" t="s">
        <v>7638</v>
      </c>
      <c r="BR3230" s="1" t="s">
        <v>9981</v>
      </c>
      <c r="BS3230" s="1" t="s">
        <v>47</v>
      </c>
      <c r="BT3230">
        <v>54</v>
      </c>
      <c r="BU3230" s="1" t="s">
        <v>7</v>
      </c>
      <c r="BV3230" s="1" t="s">
        <v>146</v>
      </c>
      <c r="BW3230">
        <v>128</v>
      </c>
      <c r="BX3230" s="1" t="s">
        <v>47</v>
      </c>
      <c r="BY3230">
        <v>6835</v>
      </c>
      <c r="BZ3230">
        <v>874880</v>
      </c>
      <c r="CA3230">
        <v>0.3</v>
      </c>
      <c r="CB3230">
        <v>4784.5</v>
      </c>
      <c r="CC3230">
        <v>612416</v>
      </c>
      <c r="CD3230">
        <v>0.1</v>
      </c>
      <c r="CE3230">
        <v>61241.600000000006</v>
      </c>
      <c r="CF3230">
        <v>0</v>
      </c>
      <c r="CG3230">
        <v>0</v>
      </c>
      <c r="CH3230">
        <v>61241.600000000006</v>
      </c>
      <c r="CI3230">
        <v>551174.40000000002</v>
      </c>
      <c r="CJ3230">
        <v>612416</v>
      </c>
      <c r="CK3230">
        <v>4784.5</v>
      </c>
    </row>
    <row r="3231" spans="62:89" x14ac:dyDescent="0.25">
      <c r="BJ3231" s="1" t="s">
        <v>6584</v>
      </c>
      <c r="BK3231" s="1" t="s">
        <v>6585</v>
      </c>
      <c r="BL3231" s="1" t="str">
        <f>VLOOKUP(BK3231,INVENTARIOHABITTA[#All],8,FALSE)</f>
        <v>PREMIUM A</v>
      </c>
      <c r="BO3231" s="1" t="s">
        <v>6983</v>
      </c>
      <c r="BP3231" s="1" t="s">
        <v>10637</v>
      </c>
      <c r="BQ3231" s="1" t="s">
        <v>7638</v>
      </c>
      <c r="BR3231" s="1" t="s">
        <v>9981</v>
      </c>
      <c r="BS3231" s="1" t="s">
        <v>47</v>
      </c>
      <c r="BT3231">
        <v>55</v>
      </c>
      <c r="BU3231" s="1" t="s">
        <v>7</v>
      </c>
      <c r="BV3231" s="1" t="s">
        <v>146</v>
      </c>
      <c r="BW3231">
        <v>128</v>
      </c>
      <c r="BX3231" s="1" t="s">
        <v>47</v>
      </c>
      <c r="BY3231">
        <v>6835</v>
      </c>
      <c r="BZ3231">
        <v>874880</v>
      </c>
      <c r="CA3231">
        <v>0.3</v>
      </c>
      <c r="CB3231">
        <v>4784.5</v>
      </c>
      <c r="CC3231">
        <v>612416</v>
      </c>
      <c r="CD3231">
        <v>0.1</v>
      </c>
      <c r="CE3231">
        <v>61241.600000000006</v>
      </c>
      <c r="CF3231">
        <v>0.05</v>
      </c>
      <c r="CG3231">
        <v>3062.0800000000004</v>
      </c>
      <c r="CH3231">
        <v>58179.520000000004</v>
      </c>
      <c r="CI3231">
        <v>551174.40000000002</v>
      </c>
      <c r="CJ3231">
        <v>609353.92000000004</v>
      </c>
      <c r="CK3231">
        <v>4760.5775000000003</v>
      </c>
    </row>
    <row r="3232" spans="62:89" x14ac:dyDescent="0.25">
      <c r="BJ3232" s="1" t="s">
        <v>6586</v>
      </c>
      <c r="BK3232" s="1" t="s">
        <v>6587</v>
      </c>
      <c r="BL3232" s="1" t="str">
        <f>VLOOKUP(BK3232,INVENTARIOHABITTA[#All],8,FALSE)</f>
        <v>PREMIUM A</v>
      </c>
      <c r="BO3232" s="1" t="s">
        <v>6985</v>
      </c>
      <c r="BP3232" s="1" t="s">
        <v>10638</v>
      </c>
      <c r="BQ3232" s="1" t="s">
        <v>7638</v>
      </c>
      <c r="BR3232" s="1" t="s">
        <v>9981</v>
      </c>
      <c r="BS3232" s="1" t="s">
        <v>47</v>
      </c>
      <c r="BT3232">
        <v>56</v>
      </c>
      <c r="BU3232" s="1" t="s">
        <v>7</v>
      </c>
      <c r="BV3232" s="1" t="s">
        <v>146</v>
      </c>
      <c r="BW3232">
        <v>128</v>
      </c>
      <c r="BX3232" s="1" t="s">
        <v>47</v>
      </c>
      <c r="BY3232">
        <v>6835</v>
      </c>
      <c r="BZ3232">
        <v>874880</v>
      </c>
      <c r="CA3232">
        <v>0.3</v>
      </c>
      <c r="CB3232">
        <v>4784.5</v>
      </c>
      <c r="CC3232">
        <v>612416</v>
      </c>
      <c r="CD3232">
        <v>0.1</v>
      </c>
      <c r="CE3232">
        <v>61241.600000000006</v>
      </c>
      <c r="CF3232">
        <v>0.05</v>
      </c>
      <c r="CG3232">
        <v>3062.0800000000004</v>
      </c>
      <c r="CH3232">
        <v>58179.520000000004</v>
      </c>
      <c r="CI3232">
        <v>551174.40000000002</v>
      </c>
      <c r="CJ3232">
        <v>609353.92000000004</v>
      </c>
      <c r="CK3232">
        <v>4760.5775000000003</v>
      </c>
    </row>
    <row r="3233" spans="62:89" x14ac:dyDescent="0.25">
      <c r="BJ3233" s="1" t="s">
        <v>6588</v>
      </c>
      <c r="BK3233" s="1" t="s">
        <v>6589</v>
      </c>
      <c r="BL3233" s="1" t="str">
        <f>VLOOKUP(BK3233,INVENTARIOHABITTA[#All],8,FALSE)</f>
        <v>ESTANDAR A</v>
      </c>
      <c r="BO3233" s="1" t="s">
        <v>6987</v>
      </c>
      <c r="BP3233" s="1" t="s">
        <v>10639</v>
      </c>
      <c r="BQ3233" s="1" t="s">
        <v>7638</v>
      </c>
      <c r="BR3233" s="1" t="s">
        <v>9981</v>
      </c>
      <c r="BS3233" s="1" t="s">
        <v>47</v>
      </c>
      <c r="BT3233">
        <v>57</v>
      </c>
      <c r="BU3233" s="1" t="s">
        <v>7</v>
      </c>
      <c r="BV3233" s="1" t="s">
        <v>60</v>
      </c>
      <c r="BW3233">
        <v>128</v>
      </c>
      <c r="BX3233" s="1" t="s">
        <v>47</v>
      </c>
      <c r="BY3233">
        <v>6363</v>
      </c>
      <c r="BZ3233">
        <v>814464</v>
      </c>
      <c r="CA3233">
        <v>0.2</v>
      </c>
      <c r="CB3233">
        <v>3375</v>
      </c>
      <c r="CC3233">
        <v>432000</v>
      </c>
      <c r="CD3233">
        <v>0</v>
      </c>
      <c r="CE3233">
        <v>70470</v>
      </c>
      <c r="CF3233">
        <v>0</v>
      </c>
      <c r="CG3233">
        <v>0</v>
      </c>
      <c r="CH3233">
        <v>70470</v>
      </c>
      <c r="CI3233">
        <v>361530</v>
      </c>
      <c r="CJ3233">
        <v>432000</v>
      </c>
      <c r="CK3233">
        <v>3375</v>
      </c>
    </row>
    <row r="3234" spans="62:89" x14ac:dyDescent="0.25">
      <c r="BJ3234" s="1" t="s">
        <v>6590</v>
      </c>
      <c r="BK3234" s="1" t="s">
        <v>6591</v>
      </c>
      <c r="BL3234" s="1" t="str">
        <f>VLOOKUP(BK3234,INVENTARIOHABITTA[#All],8,FALSE)</f>
        <v>ESTANDAR A</v>
      </c>
      <c r="BO3234" s="1" t="s">
        <v>6989</v>
      </c>
      <c r="BP3234" s="1" t="s">
        <v>10640</v>
      </c>
      <c r="BQ3234" s="1" t="s">
        <v>7638</v>
      </c>
      <c r="BR3234" s="1" t="s">
        <v>9981</v>
      </c>
      <c r="BS3234" s="1" t="s">
        <v>47</v>
      </c>
      <c r="BT3234">
        <v>58</v>
      </c>
      <c r="BU3234" s="1" t="s">
        <v>7</v>
      </c>
      <c r="BV3234" s="1" t="s">
        <v>60</v>
      </c>
      <c r="BW3234">
        <v>128</v>
      </c>
      <c r="BX3234" s="1" t="s">
        <v>47</v>
      </c>
      <c r="BY3234">
        <v>6363</v>
      </c>
      <c r="BZ3234">
        <v>814464</v>
      </c>
      <c r="CA3234">
        <v>0.2</v>
      </c>
      <c r="CB3234">
        <v>3341.25</v>
      </c>
      <c r="CC3234">
        <v>427680</v>
      </c>
      <c r="CD3234">
        <v>0</v>
      </c>
      <c r="CE3234">
        <v>101587.5</v>
      </c>
      <c r="CF3234">
        <v>0</v>
      </c>
      <c r="CG3234">
        <v>0</v>
      </c>
      <c r="CH3234">
        <v>101587.5</v>
      </c>
      <c r="CI3234">
        <v>326092.5</v>
      </c>
      <c r="CJ3234">
        <v>427680</v>
      </c>
      <c r="CK3234">
        <v>3341.25</v>
      </c>
    </row>
    <row r="3235" spans="62:89" x14ac:dyDescent="0.25">
      <c r="BJ3235" s="1" t="s">
        <v>6592</v>
      </c>
      <c r="BK3235" s="1" t="s">
        <v>6593</v>
      </c>
      <c r="BL3235" s="1" t="str">
        <f>VLOOKUP(BK3235,INVENTARIOHABITTA[#All],8,FALSE)</f>
        <v>ESTANDAR A</v>
      </c>
      <c r="BO3235" s="1" t="s">
        <v>6991</v>
      </c>
      <c r="BP3235" s="1" t="s">
        <v>10641</v>
      </c>
      <c r="BQ3235" s="1" t="s">
        <v>7638</v>
      </c>
      <c r="BR3235" s="1" t="s">
        <v>9981</v>
      </c>
      <c r="BS3235" s="1" t="s">
        <v>47</v>
      </c>
      <c r="BT3235">
        <v>59</v>
      </c>
      <c r="BU3235" s="1" t="s">
        <v>7</v>
      </c>
      <c r="BV3235" s="1" t="s">
        <v>60</v>
      </c>
      <c r="BW3235">
        <v>128</v>
      </c>
      <c r="BX3235" s="1" t="s">
        <v>47</v>
      </c>
      <c r="BY3235">
        <v>6363</v>
      </c>
      <c r="BZ3235">
        <v>814464</v>
      </c>
      <c r="CA3235">
        <v>0.2</v>
      </c>
      <c r="CB3235">
        <v>3341.25</v>
      </c>
      <c r="CC3235">
        <v>427680</v>
      </c>
      <c r="CD3235">
        <v>0</v>
      </c>
      <c r="CE3235">
        <v>101587.5</v>
      </c>
      <c r="CF3235">
        <v>0</v>
      </c>
      <c r="CG3235">
        <v>0</v>
      </c>
      <c r="CH3235">
        <v>101587.5</v>
      </c>
      <c r="CI3235">
        <v>326092.5</v>
      </c>
      <c r="CJ3235">
        <v>427680</v>
      </c>
      <c r="CK3235">
        <v>3341.25</v>
      </c>
    </row>
    <row r="3236" spans="62:89" x14ac:dyDescent="0.25">
      <c r="BJ3236" s="1" t="s">
        <v>6594</v>
      </c>
      <c r="BK3236" s="1" t="s">
        <v>6595</v>
      </c>
      <c r="BL3236" s="1" t="str">
        <f>VLOOKUP(BK3236,INVENTARIOHABITTA[#All],8,FALSE)</f>
        <v>ESTANDAR A</v>
      </c>
      <c r="BO3236" s="1" t="s">
        <v>6993</v>
      </c>
      <c r="BP3236" s="1" t="s">
        <v>10642</v>
      </c>
      <c r="BQ3236" s="1" t="s">
        <v>7638</v>
      </c>
      <c r="BR3236" s="1" t="s">
        <v>9981</v>
      </c>
      <c r="BS3236" s="1" t="s">
        <v>47</v>
      </c>
      <c r="BT3236">
        <v>60</v>
      </c>
      <c r="BU3236" s="1" t="s">
        <v>7</v>
      </c>
      <c r="BV3236" s="1" t="s">
        <v>146</v>
      </c>
      <c r="BW3236">
        <v>128</v>
      </c>
      <c r="BX3236" s="1" t="s">
        <v>47</v>
      </c>
      <c r="BY3236">
        <v>6835</v>
      </c>
      <c r="BZ3236">
        <v>874880</v>
      </c>
      <c r="CA3236">
        <v>0.33</v>
      </c>
      <c r="CB3236">
        <v>4579.45</v>
      </c>
      <c r="CC3236">
        <v>586169.59999999998</v>
      </c>
      <c r="CD3236">
        <v>0.1</v>
      </c>
      <c r="CE3236">
        <v>58616.959999999999</v>
      </c>
      <c r="CF3236">
        <v>0</v>
      </c>
      <c r="CG3236">
        <v>0</v>
      </c>
      <c r="CH3236">
        <v>58616.959999999999</v>
      </c>
      <c r="CI3236">
        <v>527552.64</v>
      </c>
      <c r="CJ3236">
        <v>586169.59999999998</v>
      </c>
      <c r="CK3236">
        <v>4579.45</v>
      </c>
    </row>
    <row r="3237" spans="62:89" x14ac:dyDescent="0.25">
      <c r="BJ3237" s="1" t="s">
        <v>6596</v>
      </c>
      <c r="BK3237" s="1" t="s">
        <v>6597</v>
      </c>
      <c r="BL3237" s="1" t="str">
        <f>VLOOKUP(BK3237,INVENTARIOHABITTA[#All],8,FALSE)</f>
        <v xml:space="preserve">ESTANDAR A </v>
      </c>
      <c r="BP3237" s="1" t="s">
        <v>10642</v>
      </c>
      <c r="BQ3237" s="1" t="s">
        <v>7638</v>
      </c>
      <c r="BR3237" s="1" t="s">
        <v>9981</v>
      </c>
      <c r="BS3237" s="1" t="s">
        <v>47</v>
      </c>
      <c r="BT3237">
        <v>60</v>
      </c>
      <c r="BU3237" s="1" t="s">
        <v>7</v>
      </c>
      <c r="BV3237" s="1" t="s">
        <v>146</v>
      </c>
      <c r="BW3237">
        <v>128</v>
      </c>
      <c r="BX3237" s="1" t="s">
        <v>47</v>
      </c>
      <c r="BY3237">
        <v>6835</v>
      </c>
      <c r="BZ3237">
        <v>874880</v>
      </c>
      <c r="CA3237">
        <v>0.25</v>
      </c>
      <c r="CB3237">
        <v>5126.25</v>
      </c>
      <c r="CC3237">
        <v>656160</v>
      </c>
      <c r="CD3237">
        <v>0.1</v>
      </c>
      <c r="CE3237">
        <v>65616</v>
      </c>
      <c r="CF3237">
        <v>0.1</v>
      </c>
      <c r="CG3237">
        <v>6561.6</v>
      </c>
      <c r="CH3237">
        <v>59054.400000000001</v>
      </c>
      <c r="CI3237">
        <v>590544</v>
      </c>
      <c r="CJ3237">
        <v>649598.4</v>
      </c>
      <c r="CK3237">
        <v>5074.9875000000002</v>
      </c>
    </row>
    <row r="3238" spans="62:89" x14ac:dyDescent="0.25">
      <c r="BJ3238" s="1" t="s">
        <v>6598</v>
      </c>
      <c r="BK3238" s="1" t="s">
        <v>6599</v>
      </c>
      <c r="BL3238" s="1" t="str">
        <f>VLOOKUP(BK3238,INVENTARIOHABITTA[#All],8,FALSE)</f>
        <v>ESTANDAR A</v>
      </c>
      <c r="BO3238" s="1" t="s">
        <v>6995</v>
      </c>
      <c r="BP3238" s="1" t="s">
        <v>10643</v>
      </c>
      <c r="BQ3238" s="1" t="s">
        <v>7638</v>
      </c>
      <c r="BR3238" s="1" t="s">
        <v>9981</v>
      </c>
      <c r="BS3238" s="1" t="s">
        <v>47</v>
      </c>
      <c r="BT3238">
        <v>61</v>
      </c>
      <c r="BU3238" s="1" t="s">
        <v>7</v>
      </c>
      <c r="BV3238" s="1" t="s">
        <v>146</v>
      </c>
      <c r="BW3238">
        <v>145.31</v>
      </c>
      <c r="BX3238" s="1" t="s">
        <v>47</v>
      </c>
      <c r="BY3238">
        <v>6835</v>
      </c>
      <c r="BZ3238">
        <v>993193.85</v>
      </c>
      <c r="CA3238">
        <v>0.3</v>
      </c>
      <c r="CB3238">
        <v>4784.5</v>
      </c>
      <c r="CC3238">
        <v>695235.69500000007</v>
      </c>
      <c r="CD3238">
        <v>0.1</v>
      </c>
      <c r="CE3238">
        <v>69523.569500000012</v>
      </c>
      <c r="CF3238">
        <v>0.1</v>
      </c>
      <c r="CG3238">
        <v>6952.3569500000012</v>
      </c>
      <c r="CH3238">
        <v>62571.212550000011</v>
      </c>
      <c r="CI3238">
        <v>625712.12550000008</v>
      </c>
      <c r="CJ3238">
        <v>688283.33805000014</v>
      </c>
      <c r="CK3238">
        <v>4736.6550000000007</v>
      </c>
    </row>
    <row r="3239" spans="62:89" x14ac:dyDescent="0.25">
      <c r="BJ3239" s="1" t="s">
        <v>6600</v>
      </c>
      <c r="BK3239" s="1" t="s">
        <v>6601</v>
      </c>
      <c r="BL3239" s="1" t="str">
        <f>VLOOKUP(BK3239,INVENTARIOHABITTA[#All],8,FALSE)</f>
        <v xml:space="preserve">ESTANDAR A </v>
      </c>
      <c r="BO3239" s="1" t="s">
        <v>6997</v>
      </c>
      <c r="BP3239" s="1" t="s">
        <v>10644</v>
      </c>
      <c r="BQ3239" s="1" t="s">
        <v>7638</v>
      </c>
      <c r="BR3239" s="1" t="s">
        <v>9981</v>
      </c>
      <c r="BS3239" s="1" t="s">
        <v>47</v>
      </c>
      <c r="BT3239">
        <v>62</v>
      </c>
      <c r="BU3239" s="1" t="s">
        <v>7</v>
      </c>
      <c r="BV3239" s="1" t="s">
        <v>60</v>
      </c>
      <c r="BW3239">
        <v>144</v>
      </c>
      <c r="BX3239" s="1" t="s">
        <v>47</v>
      </c>
      <c r="BY3239">
        <v>6363</v>
      </c>
      <c r="BZ3239">
        <v>916272</v>
      </c>
      <c r="CA3239">
        <v>0.2</v>
      </c>
      <c r="CB3239">
        <v>5090.3999999999996</v>
      </c>
      <c r="CC3239">
        <v>733017.59999999998</v>
      </c>
      <c r="CD3239">
        <v>0.1</v>
      </c>
      <c r="CE3239">
        <v>73301.759999999995</v>
      </c>
      <c r="CF3239">
        <v>0.1</v>
      </c>
      <c r="CG3239">
        <v>7330.1759999999995</v>
      </c>
      <c r="CH3239">
        <v>65971.584000000003</v>
      </c>
      <c r="CI3239">
        <v>659715.83999999997</v>
      </c>
      <c r="CJ3239">
        <v>725687.424</v>
      </c>
      <c r="CK3239">
        <v>5039.4960000000001</v>
      </c>
    </row>
    <row r="3240" spans="62:89" x14ac:dyDescent="0.25">
      <c r="BJ3240" s="1" t="s">
        <v>6602</v>
      </c>
      <c r="BK3240" s="1" t="s">
        <v>6603</v>
      </c>
      <c r="BL3240" s="1" t="str">
        <f>VLOOKUP(BK3240,INVENTARIOHABITTA[#All],8,FALSE)</f>
        <v xml:space="preserve">ESTANDAR A </v>
      </c>
      <c r="BO3240" s="1" t="s">
        <v>6999</v>
      </c>
      <c r="BP3240" s="1" t="s">
        <v>10645</v>
      </c>
      <c r="BQ3240" s="1" t="s">
        <v>7638</v>
      </c>
      <c r="BR3240" s="1" t="s">
        <v>9981</v>
      </c>
      <c r="BS3240" s="1" t="s">
        <v>47</v>
      </c>
      <c r="BT3240">
        <v>63</v>
      </c>
      <c r="BU3240" s="1" t="s">
        <v>7</v>
      </c>
      <c r="BV3240" s="1" t="s">
        <v>60</v>
      </c>
      <c r="BW3240">
        <v>144</v>
      </c>
      <c r="BX3240" s="1" t="s">
        <v>47</v>
      </c>
      <c r="BY3240">
        <v>6363</v>
      </c>
      <c r="BZ3240">
        <v>916272</v>
      </c>
      <c r="CA3240">
        <v>0.2</v>
      </c>
      <c r="CB3240">
        <v>5090.3999999999996</v>
      </c>
      <c r="CC3240">
        <v>733017.59999999998</v>
      </c>
      <c r="CD3240">
        <v>0.1</v>
      </c>
      <c r="CE3240">
        <v>73301.759999999995</v>
      </c>
      <c r="CF3240">
        <v>0.1</v>
      </c>
      <c r="CG3240">
        <v>7330.1759999999995</v>
      </c>
      <c r="CH3240">
        <v>65971.584000000003</v>
      </c>
      <c r="CI3240">
        <v>659715.83999999997</v>
      </c>
      <c r="CJ3240">
        <v>725687.424</v>
      </c>
      <c r="CK3240">
        <v>5039.4960000000001</v>
      </c>
    </row>
    <row r="3241" spans="62:89" x14ac:dyDescent="0.25">
      <c r="BJ3241" s="1" t="s">
        <v>6604</v>
      </c>
      <c r="BK3241" s="1" t="s">
        <v>6605</v>
      </c>
      <c r="BL3241" s="1" t="str">
        <f>VLOOKUP(BK3241,INVENTARIOHABITTA[#All],8,FALSE)</f>
        <v xml:space="preserve">ESTANDAR A </v>
      </c>
      <c r="BO3241" s="1" t="s">
        <v>7001</v>
      </c>
      <c r="BP3241" s="1" t="s">
        <v>10646</v>
      </c>
      <c r="BQ3241" s="1" t="s">
        <v>7638</v>
      </c>
      <c r="BR3241" s="1" t="s">
        <v>9981</v>
      </c>
      <c r="BS3241" s="1" t="s">
        <v>47</v>
      </c>
      <c r="BT3241">
        <v>64</v>
      </c>
      <c r="BU3241" s="1" t="s">
        <v>7</v>
      </c>
      <c r="BV3241" s="1" t="s">
        <v>60</v>
      </c>
      <c r="BW3241">
        <v>144</v>
      </c>
      <c r="BX3241" s="1" t="s">
        <v>47</v>
      </c>
      <c r="BY3241">
        <v>6363</v>
      </c>
      <c r="BZ3241">
        <v>916272</v>
      </c>
      <c r="CA3241">
        <v>0.2</v>
      </c>
      <c r="CB3241">
        <v>5090.3999999999996</v>
      </c>
      <c r="CC3241">
        <v>733017.59999999998</v>
      </c>
      <c r="CD3241">
        <v>0.1</v>
      </c>
      <c r="CE3241">
        <v>73301.759999999995</v>
      </c>
      <c r="CF3241">
        <v>0.1</v>
      </c>
      <c r="CG3241">
        <v>7330.1759999999995</v>
      </c>
      <c r="CH3241">
        <v>65971.584000000003</v>
      </c>
      <c r="CI3241">
        <v>659715.83999999997</v>
      </c>
      <c r="CJ3241">
        <v>725687.424</v>
      </c>
      <c r="CK3241">
        <v>5039.4960000000001</v>
      </c>
    </row>
    <row r="3242" spans="62:89" x14ac:dyDescent="0.25">
      <c r="BJ3242" s="1" t="s">
        <v>6606</v>
      </c>
      <c r="BK3242" s="1" t="s">
        <v>6607</v>
      </c>
      <c r="BL3242" s="1" t="str">
        <f>VLOOKUP(BK3242,INVENTARIOHABITTA[#All],8,FALSE)</f>
        <v xml:space="preserve">ESTANDAR A </v>
      </c>
      <c r="BO3242" s="1" t="s">
        <v>7003</v>
      </c>
      <c r="BP3242" s="1" t="s">
        <v>10647</v>
      </c>
      <c r="BQ3242" s="1" t="s">
        <v>7638</v>
      </c>
      <c r="BR3242" s="1" t="s">
        <v>9981</v>
      </c>
      <c r="BS3242" s="1" t="s">
        <v>47</v>
      </c>
      <c r="BT3242">
        <v>65</v>
      </c>
      <c r="BU3242" s="1" t="s">
        <v>7</v>
      </c>
      <c r="BV3242" s="1" t="s">
        <v>60</v>
      </c>
      <c r="BW3242">
        <v>144</v>
      </c>
      <c r="BX3242" s="1" t="s">
        <v>47</v>
      </c>
      <c r="BY3242">
        <v>6363</v>
      </c>
      <c r="BZ3242">
        <v>916272</v>
      </c>
      <c r="CA3242">
        <v>0.3</v>
      </c>
      <c r="CB3242">
        <v>4454.1000000000004</v>
      </c>
      <c r="CC3242">
        <v>641390.4</v>
      </c>
      <c r="CD3242">
        <v>0.1</v>
      </c>
      <c r="CE3242">
        <v>64139.040000000008</v>
      </c>
      <c r="CF3242">
        <v>0.1</v>
      </c>
      <c r="CG3242">
        <v>6413.9040000000014</v>
      </c>
      <c r="CH3242">
        <v>57725.136000000006</v>
      </c>
      <c r="CI3242">
        <v>577251.36</v>
      </c>
      <c r="CJ3242">
        <v>634976.49600000004</v>
      </c>
      <c r="CK3242">
        <v>4409.5590000000002</v>
      </c>
    </row>
    <row r="3243" spans="62:89" x14ac:dyDescent="0.25">
      <c r="BJ3243" s="1" t="s">
        <v>6608</v>
      </c>
      <c r="BK3243" s="1" t="s">
        <v>6609</v>
      </c>
      <c r="BL3243" s="1" t="str">
        <f>VLOOKUP(BK3243,INVENTARIOHABITTA[#All],8,FALSE)</f>
        <v xml:space="preserve">ESTANDAR A </v>
      </c>
      <c r="BP3243" s="1" t="s">
        <v>10647</v>
      </c>
      <c r="BQ3243" s="1" t="s">
        <v>7638</v>
      </c>
      <c r="BR3243" s="1" t="s">
        <v>9981</v>
      </c>
      <c r="BS3243" s="1" t="s">
        <v>47</v>
      </c>
      <c r="BT3243">
        <v>65</v>
      </c>
      <c r="BU3243" s="1" t="s">
        <v>7</v>
      </c>
      <c r="BV3243" s="1" t="s">
        <v>60</v>
      </c>
      <c r="BW3243">
        <v>144</v>
      </c>
      <c r="BX3243" s="1" t="s">
        <v>47</v>
      </c>
      <c r="BY3243">
        <v>6363</v>
      </c>
      <c r="BZ3243">
        <v>916272</v>
      </c>
      <c r="CA3243">
        <v>0.25</v>
      </c>
      <c r="CB3243">
        <v>4772.25</v>
      </c>
      <c r="CC3243">
        <v>687204</v>
      </c>
      <c r="CD3243">
        <v>0.1</v>
      </c>
      <c r="CE3243">
        <v>68720.400000000009</v>
      </c>
      <c r="CF3243">
        <v>0</v>
      </c>
      <c r="CG3243">
        <v>0</v>
      </c>
      <c r="CH3243">
        <v>68720.400000000009</v>
      </c>
      <c r="CI3243">
        <v>618483.6</v>
      </c>
      <c r="CJ3243">
        <v>687204</v>
      </c>
      <c r="CK3243">
        <v>4772.25</v>
      </c>
    </row>
    <row r="3244" spans="62:89" x14ac:dyDescent="0.25">
      <c r="BJ3244" s="1" t="s">
        <v>6610</v>
      </c>
      <c r="BK3244" s="1" t="s">
        <v>6611</v>
      </c>
      <c r="BL3244" s="1" t="str">
        <f>VLOOKUP(BK3244,INVENTARIOHABITTA[#All],8,FALSE)</f>
        <v xml:space="preserve">ESTANDAR A </v>
      </c>
      <c r="BO3244" s="1" t="s">
        <v>7005</v>
      </c>
      <c r="BP3244" s="1" t="s">
        <v>10648</v>
      </c>
      <c r="BQ3244" s="1" t="s">
        <v>7638</v>
      </c>
      <c r="BR3244" s="1" t="s">
        <v>9981</v>
      </c>
      <c r="BS3244" s="1" t="s">
        <v>47</v>
      </c>
      <c r="BT3244">
        <v>66</v>
      </c>
      <c r="BU3244" s="1" t="s">
        <v>7</v>
      </c>
      <c r="BV3244" s="1" t="s">
        <v>146</v>
      </c>
      <c r="BW3244">
        <v>144</v>
      </c>
      <c r="BX3244" s="1" t="s">
        <v>47</v>
      </c>
      <c r="BY3244">
        <v>6835</v>
      </c>
      <c r="BZ3244">
        <v>984240</v>
      </c>
      <c r="CA3244">
        <v>0.3</v>
      </c>
      <c r="CB3244">
        <v>4784.5</v>
      </c>
      <c r="CC3244">
        <v>688968</v>
      </c>
      <c r="CD3244">
        <v>0.1</v>
      </c>
      <c r="CE3244">
        <v>68896.800000000003</v>
      </c>
      <c r="CF3244">
        <v>0.1</v>
      </c>
      <c r="CG3244">
        <v>6889.68</v>
      </c>
      <c r="CH3244">
        <v>62007.12</v>
      </c>
      <c r="CI3244">
        <v>620071.19999999995</v>
      </c>
      <c r="CJ3244">
        <v>682078.32</v>
      </c>
      <c r="CK3244">
        <v>4736.6549999999997</v>
      </c>
    </row>
    <row r="3245" spans="62:89" x14ac:dyDescent="0.25">
      <c r="BJ3245" s="1" t="s">
        <v>6612</v>
      </c>
      <c r="BK3245" s="1" t="s">
        <v>6613</v>
      </c>
      <c r="BL3245" s="1" t="str">
        <f>VLOOKUP(BK3245,INVENTARIOHABITTA[#All],8,FALSE)</f>
        <v>ESTANDAR A</v>
      </c>
      <c r="BO3245" s="1" t="s">
        <v>7007</v>
      </c>
      <c r="BP3245" s="1" t="s">
        <v>10649</v>
      </c>
      <c r="BQ3245" s="1" t="s">
        <v>7638</v>
      </c>
      <c r="BR3245" s="1" t="s">
        <v>9981</v>
      </c>
      <c r="BS3245" s="1" t="s">
        <v>47</v>
      </c>
      <c r="BT3245">
        <v>67</v>
      </c>
      <c r="BU3245" s="1" t="s">
        <v>7</v>
      </c>
      <c r="BV3245" s="1" t="s">
        <v>146</v>
      </c>
      <c r="BW3245">
        <v>180</v>
      </c>
      <c r="BX3245" s="1" t="s">
        <v>47</v>
      </c>
      <c r="BY3245">
        <v>6835</v>
      </c>
      <c r="BZ3245">
        <v>1230300</v>
      </c>
      <c r="CA3245">
        <v>0.3</v>
      </c>
      <c r="CB3245">
        <v>4784.5</v>
      </c>
      <c r="CC3245">
        <v>861210</v>
      </c>
      <c r="CD3245">
        <v>0.1</v>
      </c>
      <c r="CE3245">
        <v>86121</v>
      </c>
      <c r="CF3245">
        <v>0.1</v>
      </c>
      <c r="CG3245">
        <v>8612.1</v>
      </c>
      <c r="CH3245">
        <v>77508.899999999994</v>
      </c>
      <c r="CI3245">
        <v>775089</v>
      </c>
      <c r="CJ3245">
        <v>852597.9</v>
      </c>
      <c r="CK3245">
        <v>4736.6549999999997</v>
      </c>
    </row>
    <row r="3246" spans="62:89" x14ac:dyDescent="0.25">
      <c r="BJ3246" s="1" t="s">
        <v>6614</v>
      </c>
      <c r="BK3246" s="1" t="s">
        <v>6615</v>
      </c>
      <c r="BL3246" s="1" t="str">
        <f>VLOOKUP(BK3246,INVENTARIOHABITTA[#All],8,FALSE)</f>
        <v>ESTANDAR A</v>
      </c>
      <c r="BO3246" s="1" t="s">
        <v>7009</v>
      </c>
      <c r="BP3246" s="1" t="s">
        <v>10650</v>
      </c>
      <c r="BQ3246" s="1" t="s">
        <v>7638</v>
      </c>
      <c r="BR3246" s="1" t="s">
        <v>9981</v>
      </c>
      <c r="BS3246" s="1" t="s">
        <v>47</v>
      </c>
      <c r="BT3246">
        <v>68</v>
      </c>
      <c r="BU3246" s="1" t="s">
        <v>7</v>
      </c>
      <c r="BV3246" s="1" t="s">
        <v>60</v>
      </c>
      <c r="BW3246">
        <v>180</v>
      </c>
      <c r="BX3246" s="1" t="s">
        <v>47</v>
      </c>
      <c r="BY3246">
        <v>6363</v>
      </c>
      <c r="BZ3246">
        <v>1145340</v>
      </c>
      <c r="CA3246">
        <v>0.27</v>
      </c>
      <c r="CB3246">
        <v>4644.99</v>
      </c>
      <c r="CC3246">
        <v>836098.2</v>
      </c>
      <c r="CD3246">
        <v>0.1</v>
      </c>
      <c r="CE3246">
        <v>83609.820000000007</v>
      </c>
      <c r="CF3246">
        <v>0</v>
      </c>
      <c r="CG3246">
        <v>0</v>
      </c>
      <c r="CH3246">
        <v>83609.820000000007</v>
      </c>
      <c r="CI3246">
        <v>752488.37999999989</v>
      </c>
      <c r="CJ3246">
        <v>836098.2</v>
      </c>
      <c r="CK3246">
        <v>4644.99</v>
      </c>
    </row>
    <row r="3247" spans="62:89" x14ac:dyDescent="0.25">
      <c r="BJ3247" s="1" t="s">
        <v>6616</v>
      </c>
      <c r="BK3247" s="1" t="s">
        <v>6617</v>
      </c>
      <c r="BL3247" s="1" t="str">
        <f>VLOOKUP(BK3247,INVENTARIOHABITTA[#All],8,FALSE)</f>
        <v xml:space="preserve">ESTANDAR A </v>
      </c>
      <c r="BO3247" s="1" t="s">
        <v>7011</v>
      </c>
      <c r="BP3247" s="1" t="s">
        <v>10651</v>
      </c>
      <c r="BQ3247" s="1" t="s">
        <v>7638</v>
      </c>
      <c r="BR3247" s="1" t="s">
        <v>9981</v>
      </c>
      <c r="BS3247" s="1" t="s">
        <v>47</v>
      </c>
      <c r="BT3247">
        <v>69</v>
      </c>
      <c r="BU3247" s="1" t="s">
        <v>7</v>
      </c>
      <c r="BV3247" s="1" t="s">
        <v>146</v>
      </c>
      <c r="BW3247">
        <v>180</v>
      </c>
      <c r="BX3247" s="1" t="s">
        <v>47</v>
      </c>
      <c r="BY3247">
        <v>6835</v>
      </c>
      <c r="BZ3247">
        <v>1230300</v>
      </c>
      <c r="CA3247">
        <v>0.2</v>
      </c>
      <c r="CB3247">
        <v>5468</v>
      </c>
      <c r="CC3247">
        <v>984240</v>
      </c>
      <c r="CD3247">
        <v>0.1</v>
      </c>
      <c r="CE3247">
        <v>98424</v>
      </c>
      <c r="CF3247">
        <v>0.1</v>
      </c>
      <c r="CG3247">
        <v>9842.4000000000015</v>
      </c>
      <c r="CH3247">
        <v>88581.6</v>
      </c>
      <c r="CI3247">
        <v>885816</v>
      </c>
      <c r="CJ3247">
        <v>974397.6</v>
      </c>
      <c r="CK3247">
        <v>5413.32</v>
      </c>
    </row>
    <row r="3248" spans="62:89" x14ac:dyDescent="0.25">
      <c r="BJ3248" s="1" t="s">
        <v>6618</v>
      </c>
      <c r="BK3248" s="1" t="s">
        <v>6619</v>
      </c>
      <c r="BL3248" s="1" t="str">
        <f>VLOOKUP(BK3248,INVENTARIOHABITTA[#All],8,FALSE)</f>
        <v>ESTANDAR A</v>
      </c>
      <c r="BO3248" s="1" t="s">
        <v>7013</v>
      </c>
      <c r="BP3248" s="1" t="s">
        <v>10652</v>
      </c>
      <c r="BQ3248" s="1" t="s">
        <v>7638</v>
      </c>
      <c r="BR3248" s="1" t="s">
        <v>9981</v>
      </c>
      <c r="BS3248" s="1" t="s">
        <v>47</v>
      </c>
      <c r="BT3248">
        <v>70</v>
      </c>
      <c r="BU3248" s="1" t="s">
        <v>7</v>
      </c>
      <c r="BV3248" s="1" t="s">
        <v>146</v>
      </c>
      <c r="BW3248">
        <v>180</v>
      </c>
      <c r="BX3248" s="1" t="s">
        <v>47</v>
      </c>
      <c r="BY3248">
        <v>6835</v>
      </c>
      <c r="BZ3248">
        <v>1230300</v>
      </c>
      <c r="CA3248">
        <v>0.2</v>
      </c>
      <c r="CB3248">
        <v>5468</v>
      </c>
      <c r="CC3248">
        <v>984240</v>
      </c>
      <c r="CD3248">
        <v>0.1</v>
      </c>
      <c r="CE3248">
        <v>98424</v>
      </c>
      <c r="CF3248">
        <v>0.1</v>
      </c>
      <c r="CG3248">
        <v>9842.4000000000015</v>
      </c>
      <c r="CH3248">
        <v>88581.6</v>
      </c>
      <c r="CI3248">
        <v>885816</v>
      </c>
      <c r="CJ3248">
        <v>974397.6</v>
      </c>
      <c r="CK3248">
        <v>5413.32</v>
      </c>
    </row>
    <row r="3249" spans="62:89" x14ac:dyDescent="0.25">
      <c r="BJ3249" s="1" t="s">
        <v>6620</v>
      </c>
      <c r="BK3249" s="1" t="s">
        <v>6621</v>
      </c>
      <c r="BL3249" s="1" t="str">
        <f>VLOOKUP(BK3249,INVENTARIOHABITTA[#All],8,FALSE)</f>
        <v>ESTANDAR A</v>
      </c>
      <c r="BO3249" s="1" t="s">
        <v>7015</v>
      </c>
      <c r="BP3249" s="1" t="s">
        <v>10653</v>
      </c>
      <c r="BQ3249" s="1" t="s">
        <v>7638</v>
      </c>
      <c r="BR3249" s="1" t="s">
        <v>9981</v>
      </c>
      <c r="BS3249" s="1" t="s">
        <v>47</v>
      </c>
      <c r="BT3249">
        <v>71</v>
      </c>
      <c r="BU3249" s="1" t="s">
        <v>7</v>
      </c>
      <c r="BV3249" s="1" t="s">
        <v>146</v>
      </c>
      <c r="BW3249">
        <v>180</v>
      </c>
      <c r="BX3249" s="1" t="s">
        <v>47</v>
      </c>
      <c r="BY3249">
        <v>6835</v>
      </c>
      <c r="BZ3249">
        <v>1230300</v>
      </c>
      <c r="CA3249">
        <v>0.25</v>
      </c>
      <c r="CB3249">
        <v>5126.25</v>
      </c>
      <c r="CC3249">
        <v>922725</v>
      </c>
      <c r="CD3249">
        <v>0.1</v>
      </c>
      <c r="CE3249">
        <v>92272.5</v>
      </c>
      <c r="CF3249">
        <v>0.1</v>
      </c>
      <c r="CG3249">
        <v>9227.25</v>
      </c>
      <c r="CH3249">
        <v>83045.25</v>
      </c>
      <c r="CI3249">
        <v>830452.5</v>
      </c>
      <c r="CJ3249">
        <v>913497.75</v>
      </c>
      <c r="CK3249">
        <v>5074.9875000000002</v>
      </c>
    </row>
    <row r="3250" spans="62:89" x14ac:dyDescent="0.25">
      <c r="BJ3250" s="1" t="s">
        <v>6622</v>
      </c>
      <c r="BK3250" s="1" t="s">
        <v>6623</v>
      </c>
      <c r="BL3250" s="1" t="str">
        <f>VLOOKUP(BK3250,INVENTARIOHABITTA[#All],8,FALSE)</f>
        <v>ESTANDAR A</v>
      </c>
      <c r="BO3250" s="1" t="s">
        <v>7017</v>
      </c>
      <c r="BP3250" s="1" t="s">
        <v>10654</v>
      </c>
      <c r="BQ3250" s="1" t="s">
        <v>7638</v>
      </c>
      <c r="BR3250" s="1" t="s">
        <v>9981</v>
      </c>
      <c r="BS3250" s="1" t="s">
        <v>47</v>
      </c>
      <c r="BT3250">
        <v>72</v>
      </c>
      <c r="BU3250" s="1" t="s">
        <v>7</v>
      </c>
      <c r="BV3250" s="1" t="s">
        <v>146</v>
      </c>
      <c r="BW3250">
        <v>181.63</v>
      </c>
      <c r="BX3250" s="1" t="s">
        <v>47</v>
      </c>
      <c r="BY3250">
        <v>6835</v>
      </c>
      <c r="BZ3250">
        <v>1241441.05</v>
      </c>
      <c r="CA3250">
        <v>0.33</v>
      </c>
      <c r="CB3250">
        <v>4579.45</v>
      </c>
      <c r="CC3250">
        <v>831765.50349999999</v>
      </c>
      <c r="CD3250">
        <v>0.1</v>
      </c>
      <c r="CE3250">
        <v>83176.550350000005</v>
      </c>
      <c r="CF3250">
        <v>0.1</v>
      </c>
      <c r="CG3250">
        <v>8317.6550350000016</v>
      </c>
      <c r="CH3250">
        <v>74858.895315000002</v>
      </c>
      <c r="CI3250">
        <v>748588.95314999996</v>
      </c>
      <c r="CJ3250">
        <v>823447.84846499993</v>
      </c>
      <c r="CK3250">
        <v>4533.6554999999998</v>
      </c>
    </row>
    <row r="3251" spans="62:89" x14ac:dyDescent="0.25">
      <c r="BJ3251" s="1" t="s">
        <v>6624</v>
      </c>
      <c r="BK3251" s="1" t="s">
        <v>6625</v>
      </c>
      <c r="BL3251" s="1" t="str">
        <f>VLOOKUP(BK3251,INVENTARIOHABITTA[#All],8,FALSE)</f>
        <v>PREMIUM AA</v>
      </c>
      <c r="BO3251" s="1" t="s">
        <v>7019</v>
      </c>
      <c r="BP3251" s="1" t="s">
        <v>10655</v>
      </c>
      <c r="BQ3251" s="1" t="s">
        <v>7638</v>
      </c>
      <c r="BR3251" s="1" t="s">
        <v>9981</v>
      </c>
      <c r="BS3251" s="1" t="s">
        <v>47</v>
      </c>
      <c r="BT3251">
        <v>73</v>
      </c>
      <c r="BU3251" s="1" t="s">
        <v>7</v>
      </c>
      <c r="BV3251" s="1" t="s">
        <v>146</v>
      </c>
      <c r="BW3251">
        <v>196</v>
      </c>
      <c r="BX3251" s="1" t="s">
        <v>47</v>
      </c>
      <c r="BY3251">
        <v>6835</v>
      </c>
      <c r="BZ3251">
        <v>1339660</v>
      </c>
      <c r="CA3251">
        <v>0.25</v>
      </c>
      <c r="CB3251">
        <v>5126.25</v>
      </c>
      <c r="CC3251">
        <v>1004745</v>
      </c>
      <c r="CD3251">
        <v>0.1</v>
      </c>
      <c r="CE3251">
        <v>100474.5</v>
      </c>
      <c r="CF3251">
        <v>0.1</v>
      </c>
      <c r="CG3251">
        <v>10047.450000000001</v>
      </c>
      <c r="CH3251">
        <v>90427.05</v>
      </c>
      <c r="CI3251">
        <v>904270.5</v>
      </c>
      <c r="CJ3251">
        <v>994697.55</v>
      </c>
      <c r="CK3251">
        <v>5074.9875000000002</v>
      </c>
    </row>
    <row r="3252" spans="62:89" x14ac:dyDescent="0.25">
      <c r="BJ3252" s="1" t="s">
        <v>6626</v>
      </c>
      <c r="BK3252" s="1" t="s">
        <v>6627</v>
      </c>
      <c r="BL3252" s="1" t="str">
        <f>VLOOKUP(BK3252,INVENTARIOHABITTA[#All],8,FALSE)</f>
        <v>PREMIUM AA</v>
      </c>
      <c r="BO3252" s="1" t="s">
        <v>7021</v>
      </c>
      <c r="BP3252" s="1" t="s">
        <v>10656</v>
      </c>
      <c r="BQ3252" s="1" t="s">
        <v>7638</v>
      </c>
      <c r="BR3252" s="1" t="s">
        <v>9981</v>
      </c>
      <c r="BS3252" s="1" t="s">
        <v>47</v>
      </c>
      <c r="BT3252">
        <v>74</v>
      </c>
      <c r="BU3252" s="1" t="s">
        <v>7</v>
      </c>
      <c r="BV3252" s="1" t="s">
        <v>146</v>
      </c>
      <c r="BW3252">
        <v>180</v>
      </c>
      <c r="BX3252" s="1" t="s">
        <v>47</v>
      </c>
      <c r="BY3252">
        <v>6835</v>
      </c>
      <c r="BZ3252">
        <v>1230300</v>
      </c>
      <c r="CA3252">
        <v>0.2</v>
      </c>
      <c r="CB3252">
        <v>5468</v>
      </c>
      <c r="CC3252">
        <v>984240</v>
      </c>
      <c r="CD3252">
        <v>0.1</v>
      </c>
      <c r="CE3252">
        <v>98424</v>
      </c>
      <c r="CF3252">
        <v>0.1</v>
      </c>
      <c r="CG3252">
        <v>9842.4000000000015</v>
      </c>
      <c r="CH3252">
        <v>88581.6</v>
      </c>
      <c r="CI3252">
        <v>885816</v>
      </c>
      <c r="CJ3252">
        <v>974397.6</v>
      </c>
      <c r="CK3252">
        <v>5413.32</v>
      </c>
    </row>
    <row r="3253" spans="62:89" x14ac:dyDescent="0.25">
      <c r="BJ3253" s="1" t="s">
        <v>6628</v>
      </c>
      <c r="BK3253" s="1" t="s">
        <v>6629</v>
      </c>
      <c r="BL3253" s="1" t="str">
        <f>VLOOKUP(BK3253,INVENTARIOHABITTA[#All],8,FALSE)</f>
        <v xml:space="preserve">ESTANDAR A </v>
      </c>
      <c r="BO3253" s="1" t="s">
        <v>7023</v>
      </c>
      <c r="BP3253" s="1" t="s">
        <v>10657</v>
      </c>
      <c r="BQ3253" s="1" t="s">
        <v>7638</v>
      </c>
      <c r="BR3253" s="1" t="s">
        <v>9981</v>
      </c>
      <c r="BS3253" s="1" t="s">
        <v>47</v>
      </c>
      <c r="BT3253">
        <v>75</v>
      </c>
      <c r="BU3253" s="1" t="s">
        <v>7</v>
      </c>
      <c r="BV3253" s="1" t="s">
        <v>146</v>
      </c>
      <c r="BW3253">
        <v>180</v>
      </c>
      <c r="BX3253" s="1" t="s">
        <v>47</v>
      </c>
      <c r="BY3253">
        <v>6835</v>
      </c>
      <c r="BZ3253">
        <v>1230300</v>
      </c>
      <c r="CA3253">
        <v>0.2</v>
      </c>
      <c r="CB3253">
        <v>5468</v>
      </c>
      <c r="CC3253">
        <v>984240</v>
      </c>
      <c r="CD3253">
        <v>0.1</v>
      </c>
      <c r="CE3253">
        <v>98424</v>
      </c>
      <c r="CF3253">
        <v>0.1</v>
      </c>
      <c r="CG3253">
        <v>9842.4000000000015</v>
      </c>
      <c r="CH3253">
        <v>88581.6</v>
      </c>
      <c r="CI3253">
        <v>885816</v>
      </c>
      <c r="CJ3253">
        <v>974397.6</v>
      </c>
      <c r="CK3253">
        <v>5413.32</v>
      </c>
    </row>
    <row r="3254" spans="62:89" x14ac:dyDescent="0.25">
      <c r="BJ3254" s="1" t="s">
        <v>6630</v>
      </c>
      <c r="BK3254" s="1" t="s">
        <v>6631</v>
      </c>
      <c r="BL3254" s="1" t="str">
        <f>VLOOKUP(BK3254,INVENTARIOHABITTA[#All],8,FALSE)</f>
        <v xml:space="preserve">ESTANDAR A </v>
      </c>
      <c r="BO3254" s="1" t="s">
        <v>7025</v>
      </c>
      <c r="BP3254" s="1" t="s">
        <v>10658</v>
      </c>
      <c r="BQ3254" s="1" t="s">
        <v>7638</v>
      </c>
      <c r="BR3254" s="1" t="s">
        <v>9981</v>
      </c>
      <c r="BS3254" s="1" t="s">
        <v>47</v>
      </c>
      <c r="BT3254">
        <v>76</v>
      </c>
      <c r="BU3254" s="1" t="s">
        <v>7</v>
      </c>
      <c r="BV3254" s="1" t="s">
        <v>146</v>
      </c>
      <c r="BW3254">
        <v>192</v>
      </c>
      <c r="BX3254" s="1" t="s">
        <v>47</v>
      </c>
      <c r="BY3254">
        <v>6835</v>
      </c>
      <c r="BZ3254">
        <v>1312320</v>
      </c>
      <c r="CA3254">
        <v>0.2</v>
      </c>
      <c r="CB3254">
        <v>3044.82915</v>
      </c>
      <c r="CC3254">
        <v>584607.19680000003</v>
      </c>
      <c r="CD3254">
        <v>0.1</v>
      </c>
      <c r="CE3254">
        <v>163946.99</v>
      </c>
      <c r="CF3254">
        <v>0</v>
      </c>
      <c r="CG3254">
        <v>0</v>
      </c>
      <c r="CH3254">
        <v>163946.99</v>
      </c>
      <c r="CI3254">
        <v>420660.20680000004</v>
      </c>
      <c r="CJ3254">
        <v>584607.19680000003</v>
      </c>
      <c r="CK3254">
        <v>3044.82915</v>
      </c>
    </row>
    <row r="3255" spans="62:89" x14ac:dyDescent="0.25">
      <c r="BJ3255" s="1" t="s">
        <v>6632</v>
      </c>
      <c r="BK3255" s="1" t="s">
        <v>6633</v>
      </c>
      <c r="BL3255" s="1" t="str">
        <f>VLOOKUP(BK3255,INVENTARIOHABITTA[#All],8,FALSE)</f>
        <v>ESTANDAR A</v>
      </c>
      <c r="BO3255" s="1" t="s">
        <v>7027</v>
      </c>
      <c r="BP3255" s="1" t="s">
        <v>10659</v>
      </c>
      <c r="BQ3255" s="1" t="s">
        <v>7638</v>
      </c>
      <c r="BR3255" s="1" t="s">
        <v>9981</v>
      </c>
      <c r="BS3255" s="1" t="s">
        <v>47</v>
      </c>
      <c r="BT3255">
        <v>77</v>
      </c>
      <c r="BU3255" s="1" t="s">
        <v>7</v>
      </c>
      <c r="BV3255" s="1" t="s">
        <v>146</v>
      </c>
      <c r="BW3255">
        <v>180</v>
      </c>
      <c r="BX3255" s="1" t="s">
        <v>47</v>
      </c>
      <c r="BY3255">
        <v>6835</v>
      </c>
      <c r="BZ3255">
        <v>1230300</v>
      </c>
      <c r="CA3255">
        <v>0.33</v>
      </c>
      <c r="CB3255">
        <v>4579.45</v>
      </c>
      <c r="CC3255">
        <v>824301</v>
      </c>
      <c r="CD3255">
        <v>0.1</v>
      </c>
      <c r="CE3255">
        <v>82430.100000000006</v>
      </c>
      <c r="CF3255">
        <v>0</v>
      </c>
      <c r="CG3255">
        <v>0</v>
      </c>
      <c r="CH3255">
        <v>82430.100000000006</v>
      </c>
      <c r="CI3255">
        <v>741870.9</v>
      </c>
      <c r="CJ3255">
        <v>824301</v>
      </c>
      <c r="CK3255">
        <v>4579.45</v>
      </c>
    </row>
    <row r="3256" spans="62:89" x14ac:dyDescent="0.25">
      <c r="BJ3256" s="1" t="s">
        <v>6634</v>
      </c>
      <c r="BK3256" s="1" t="s">
        <v>6635</v>
      </c>
      <c r="BL3256" s="1" t="str">
        <f>VLOOKUP(BK3256,INVENTARIOHABITTA[#All],8,FALSE)</f>
        <v>PREMIUM A</v>
      </c>
      <c r="BP3256" s="1" t="s">
        <v>10659</v>
      </c>
      <c r="BQ3256" s="1" t="s">
        <v>7638</v>
      </c>
      <c r="BR3256" s="1" t="s">
        <v>9981</v>
      </c>
      <c r="BS3256" s="1" t="s">
        <v>47</v>
      </c>
      <c r="BT3256">
        <v>77</v>
      </c>
      <c r="BU3256" s="1" t="s">
        <v>7</v>
      </c>
      <c r="BV3256" s="1" t="s">
        <v>146</v>
      </c>
      <c r="BW3256">
        <v>180</v>
      </c>
      <c r="BX3256" s="1" t="s">
        <v>47</v>
      </c>
      <c r="BY3256">
        <v>6835</v>
      </c>
      <c r="BZ3256">
        <v>1230300</v>
      </c>
      <c r="CA3256">
        <v>0.25</v>
      </c>
      <c r="CB3256">
        <v>5126.25</v>
      </c>
      <c r="CC3256">
        <v>922725</v>
      </c>
      <c r="CD3256">
        <v>0.1</v>
      </c>
      <c r="CE3256">
        <v>92272.5</v>
      </c>
      <c r="CF3256">
        <v>0</v>
      </c>
      <c r="CG3256">
        <v>0</v>
      </c>
      <c r="CH3256">
        <v>92272.5</v>
      </c>
      <c r="CI3256">
        <v>830452.5</v>
      </c>
      <c r="CJ3256">
        <v>922725</v>
      </c>
      <c r="CK3256">
        <v>5126.25</v>
      </c>
    </row>
    <row r="3257" spans="62:89" x14ac:dyDescent="0.25">
      <c r="BJ3257" s="1" t="s">
        <v>6636</v>
      </c>
      <c r="BK3257" s="1" t="s">
        <v>6637</v>
      </c>
      <c r="BL3257" s="1" t="str">
        <f>VLOOKUP(BK3257,INVENTARIOHABITTA[#All],8,FALSE)</f>
        <v>PREMIUM A</v>
      </c>
      <c r="BO3257" s="1" t="s">
        <v>7029</v>
      </c>
      <c r="BP3257" s="1" t="s">
        <v>10660</v>
      </c>
      <c r="BQ3257" s="1" t="s">
        <v>7638</v>
      </c>
      <c r="BR3257" s="1" t="s">
        <v>9981</v>
      </c>
      <c r="BS3257" s="1" t="s">
        <v>47</v>
      </c>
      <c r="BT3257">
        <v>78</v>
      </c>
      <c r="BU3257" s="1" t="s">
        <v>7</v>
      </c>
      <c r="BV3257" s="1" t="s">
        <v>60</v>
      </c>
      <c r="BW3257">
        <v>180</v>
      </c>
      <c r="BX3257" s="1" t="s">
        <v>47</v>
      </c>
      <c r="BY3257">
        <v>6363</v>
      </c>
      <c r="BZ3257">
        <v>1145340</v>
      </c>
      <c r="CA3257">
        <v>0.33</v>
      </c>
      <c r="CB3257">
        <v>4263.21</v>
      </c>
      <c r="CC3257">
        <v>767377.8</v>
      </c>
      <c r="CD3257">
        <v>0.1</v>
      </c>
      <c r="CE3257">
        <v>76737.780000000013</v>
      </c>
      <c r="CF3257">
        <v>0.1</v>
      </c>
      <c r="CG3257">
        <v>7673.7780000000021</v>
      </c>
      <c r="CH3257">
        <v>69064.002000000008</v>
      </c>
      <c r="CI3257">
        <v>690640.02</v>
      </c>
      <c r="CJ3257">
        <v>759704.022</v>
      </c>
      <c r="CK3257">
        <v>4220.5779000000002</v>
      </c>
    </row>
    <row r="3258" spans="62:89" x14ac:dyDescent="0.25">
      <c r="BJ3258" s="1" t="s">
        <v>6638</v>
      </c>
      <c r="BK3258" s="1" t="s">
        <v>6639</v>
      </c>
      <c r="BL3258" s="1" t="str">
        <f>VLOOKUP(BK3258,INVENTARIOHABITTA[#All],8,FALSE)</f>
        <v>ESTANDAR A</v>
      </c>
      <c r="BO3258" s="1" t="s">
        <v>7031</v>
      </c>
      <c r="BP3258" s="1" t="s">
        <v>10661</v>
      </c>
      <c r="BQ3258" s="1" t="s">
        <v>7638</v>
      </c>
      <c r="BR3258" s="1" t="s">
        <v>9981</v>
      </c>
      <c r="BS3258" s="1" t="s">
        <v>47</v>
      </c>
      <c r="BT3258">
        <v>79</v>
      </c>
      <c r="BU3258" s="1" t="s">
        <v>7</v>
      </c>
      <c r="BV3258" s="1" t="s">
        <v>146</v>
      </c>
      <c r="BW3258">
        <v>180</v>
      </c>
      <c r="BX3258" s="1" t="s">
        <v>47</v>
      </c>
      <c r="BY3258">
        <v>6835</v>
      </c>
      <c r="BZ3258">
        <v>1230300</v>
      </c>
      <c r="CA3258">
        <v>0.2</v>
      </c>
      <c r="CB3258">
        <v>5468</v>
      </c>
      <c r="CC3258">
        <v>984240</v>
      </c>
      <c r="CD3258">
        <v>0.1</v>
      </c>
      <c r="CE3258">
        <v>98424</v>
      </c>
      <c r="CF3258">
        <v>0.1</v>
      </c>
      <c r="CG3258">
        <v>9842.4000000000015</v>
      </c>
      <c r="CH3258">
        <v>88581.6</v>
      </c>
      <c r="CI3258">
        <v>885816</v>
      </c>
      <c r="CJ3258">
        <v>974397.6</v>
      </c>
      <c r="CK3258">
        <v>5413.32</v>
      </c>
    </row>
    <row r="3259" spans="62:89" x14ac:dyDescent="0.25">
      <c r="BJ3259" s="1" t="s">
        <v>6640</v>
      </c>
      <c r="BK3259" s="1" t="s">
        <v>6641</v>
      </c>
      <c r="BL3259" s="1" t="str">
        <f>VLOOKUP(BK3259,INVENTARIOHABITTA[#All],8,FALSE)</f>
        <v xml:space="preserve">ESTANDAR A </v>
      </c>
      <c r="BO3259" s="1" t="s">
        <v>7033</v>
      </c>
      <c r="BP3259" s="1" t="s">
        <v>10662</v>
      </c>
      <c r="BQ3259" s="1" t="s">
        <v>7638</v>
      </c>
      <c r="BR3259" s="1" t="s">
        <v>9981</v>
      </c>
      <c r="BS3259" s="1" t="s">
        <v>47</v>
      </c>
      <c r="BT3259">
        <v>80</v>
      </c>
      <c r="BU3259" s="1" t="s">
        <v>7</v>
      </c>
      <c r="BV3259" s="1" t="s">
        <v>146</v>
      </c>
      <c r="BW3259">
        <v>180</v>
      </c>
      <c r="BX3259" s="1" t="s">
        <v>47</v>
      </c>
      <c r="BY3259">
        <v>6835</v>
      </c>
      <c r="BZ3259">
        <v>1230300</v>
      </c>
      <c r="CA3259">
        <v>0.28000000000000003</v>
      </c>
      <c r="CB3259">
        <v>4921.2</v>
      </c>
      <c r="CC3259">
        <v>885816</v>
      </c>
      <c r="CD3259">
        <v>0.1</v>
      </c>
      <c r="CE3259">
        <v>88581.6</v>
      </c>
      <c r="CF3259">
        <v>0.1</v>
      </c>
      <c r="CG3259">
        <v>8858.1600000000017</v>
      </c>
      <c r="CH3259">
        <v>79723.44</v>
      </c>
      <c r="CI3259">
        <v>797234.4</v>
      </c>
      <c r="CJ3259">
        <v>876957.84000000008</v>
      </c>
      <c r="CK3259">
        <v>4871.9880000000003</v>
      </c>
    </row>
    <row r="3260" spans="62:89" x14ac:dyDescent="0.25">
      <c r="BJ3260" s="1" t="s">
        <v>6642</v>
      </c>
      <c r="BK3260" s="1" t="s">
        <v>6643</v>
      </c>
      <c r="BL3260" s="1" t="str">
        <f>VLOOKUP(BK3260,INVENTARIOHABITTA[#All],8,FALSE)</f>
        <v xml:space="preserve">ESTANDAR A </v>
      </c>
      <c r="BO3260" s="1" t="s">
        <v>7035</v>
      </c>
      <c r="BP3260" s="1" t="s">
        <v>10663</v>
      </c>
      <c r="BQ3260" s="1" t="s">
        <v>7638</v>
      </c>
      <c r="BR3260" s="1" t="s">
        <v>9981</v>
      </c>
      <c r="BS3260" s="1" t="s">
        <v>47</v>
      </c>
      <c r="BT3260">
        <v>81</v>
      </c>
      <c r="BU3260" s="1" t="s">
        <v>7</v>
      </c>
      <c r="BV3260" s="1" t="s">
        <v>146</v>
      </c>
      <c r="BW3260">
        <v>180</v>
      </c>
      <c r="BX3260" s="1" t="s">
        <v>47</v>
      </c>
      <c r="BY3260">
        <v>6835</v>
      </c>
      <c r="BZ3260">
        <v>1230300</v>
      </c>
      <c r="CA3260">
        <v>0.28000000000000003</v>
      </c>
      <c r="CB3260">
        <v>4921.2</v>
      </c>
      <c r="CC3260">
        <v>885816</v>
      </c>
      <c r="CD3260">
        <v>0.1</v>
      </c>
      <c r="CE3260">
        <v>88581.6</v>
      </c>
      <c r="CF3260">
        <v>0.1</v>
      </c>
      <c r="CG3260">
        <v>8858.1600000000017</v>
      </c>
      <c r="CH3260">
        <v>79723.44</v>
      </c>
      <c r="CI3260">
        <v>797234.4</v>
      </c>
      <c r="CJ3260">
        <v>876957.84000000008</v>
      </c>
      <c r="CK3260">
        <v>4871.9880000000003</v>
      </c>
    </row>
    <row r="3261" spans="62:89" x14ac:dyDescent="0.25">
      <c r="BJ3261" s="1" t="s">
        <v>6644</v>
      </c>
      <c r="BK3261" s="1" t="s">
        <v>6645</v>
      </c>
      <c r="BL3261" s="1" t="str">
        <f>VLOOKUP(BK3261,INVENTARIOHABITTA[#All],8,FALSE)</f>
        <v>ESTANDAR A</v>
      </c>
      <c r="BP3261" s="1" t="s">
        <v>10663</v>
      </c>
      <c r="BQ3261" s="1" t="s">
        <v>7638</v>
      </c>
      <c r="BR3261" s="1" t="s">
        <v>9981</v>
      </c>
      <c r="BS3261" s="1" t="s">
        <v>47</v>
      </c>
      <c r="BT3261">
        <v>81</v>
      </c>
      <c r="BU3261" s="1" t="s">
        <v>7</v>
      </c>
      <c r="BV3261" s="1" t="s">
        <v>146</v>
      </c>
      <c r="BW3261">
        <v>180</v>
      </c>
      <c r="BX3261" s="1" t="s">
        <v>47</v>
      </c>
      <c r="BY3261">
        <v>6835</v>
      </c>
      <c r="BZ3261">
        <v>1230300</v>
      </c>
      <c r="CA3261">
        <v>0.3</v>
      </c>
      <c r="CB3261">
        <v>4784.5</v>
      </c>
      <c r="CC3261">
        <v>861210</v>
      </c>
      <c r="CD3261">
        <v>0.1</v>
      </c>
      <c r="CE3261">
        <v>86121</v>
      </c>
      <c r="CF3261">
        <v>0.1</v>
      </c>
      <c r="CG3261">
        <v>8612.1</v>
      </c>
      <c r="CH3261">
        <v>77508.899999999994</v>
      </c>
      <c r="CI3261">
        <v>775089</v>
      </c>
      <c r="CJ3261">
        <v>852597.9</v>
      </c>
      <c r="CK3261">
        <v>4736.6549999999997</v>
      </c>
    </row>
    <row r="3262" spans="62:89" x14ac:dyDescent="0.25">
      <c r="BJ3262" s="1" t="s">
        <v>6646</v>
      </c>
      <c r="BK3262" s="1" t="s">
        <v>6647</v>
      </c>
      <c r="BL3262" s="1" t="str">
        <f>VLOOKUP(BK3262,INVENTARIOHABITTA[#All],8,FALSE)</f>
        <v>ESTANDAR A</v>
      </c>
      <c r="BO3262" s="1" t="s">
        <v>7037</v>
      </c>
      <c r="BP3262" s="1" t="s">
        <v>10664</v>
      </c>
      <c r="BQ3262" s="1" t="s">
        <v>7638</v>
      </c>
      <c r="BR3262" s="1" t="s">
        <v>9981</v>
      </c>
      <c r="BS3262" s="1" t="s">
        <v>47</v>
      </c>
      <c r="BT3262">
        <v>82</v>
      </c>
      <c r="BU3262" s="1" t="s">
        <v>7</v>
      </c>
      <c r="BV3262" s="1" t="s">
        <v>146</v>
      </c>
      <c r="BW3262">
        <v>181.63</v>
      </c>
      <c r="BX3262" s="1" t="s">
        <v>47</v>
      </c>
      <c r="BY3262">
        <v>6835</v>
      </c>
      <c r="BZ3262">
        <v>1241441.05</v>
      </c>
      <c r="CA3262">
        <v>0.25</v>
      </c>
      <c r="CB3262">
        <v>5126.25</v>
      </c>
      <c r="CC3262">
        <v>931080.78749999998</v>
      </c>
      <c r="CD3262">
        <v>0.1</v>
      </c>
      <c r="CE3262">
        <v>93108.078750000001</v>
      </c>
      <c r="CF3262">
        <v>0</v>
      </c>
      <c r="CG3262">
        <v>0</v>
      </c>
      <c r="CH3262">
        <v>93108.078750000001</v>
      </c>
      <c r="CI3262">
        <v>837972.70874999999</v>
      </c>
      <c r="CJ3262">
        <v>931080.78749999998</v>
      </c>
      <c r="CK3262">
        <v>5126.25</v>
      </c>
    </row>
    <row r="3263" spans="62:89" x14ac:dyDescent="0.25">
      <c r="BJ3263" s="1" t="s">
        <v>6648</v>
      </c>
      <c r="BK3263" s="1" t="s">
        <v>6649</v>
      </c>
      <c r="BL3263" s="1" t="str">
        <f>VLOOKUP(BK3263,INVENTARIOHABITTA[#All],8,FALSE)</f>
        <v>PREMIUM A</v>
      </c>
      <c r="BP3263" s="1" t="s">
        <v>10664</v>
      </c>
      <c r="BQ3263" s="1" t="s">
        <v>7638</v>
      </c>
      <c r="BR3263" s="1" t="s">
        <v>9981</v>
      </c>
      <c r="BS3263" s="1" t="s">
        <v>47</v>
      </c>
      <c r="BT3263">
        <v>82</v>
      </c>
      <c r="BU3263" s="1" t="s">
        <v>7</v>
      </c>
      <c r="BV3263" s="1" t="s">
        <v>146</v>
      </c>
      <c r="BW3263">
        <v>181.63</v>
      </c>
      <c r="BX3263" s="1" t="s">
        <v>47</v>
      </c>
      <c r="BY3263">
        <v>6835</v>
      </c>
      <c r="BZ3263">
        <v>1241441.05</v>
      </c>
      <c r="CA3263">
        <v>0.25</v>
      </c>
      <c r="CB3263">
        <v>5126.25</v>
      </c>
      <c r="CC3263">
        <v>931080.78749999998</v>
      </c>
      <c r="CD3263">
        <v>0.1</v>
      </c>
      <c r="CE3263">
        <v>93108.078750000001</v>
      </c>
      <c r="CF3263">
        <v>0.1</v>
      </c>
      <c r="CG3263">
        <v>9310.8078750000004</v>
      </c>
      <c r="CH3263">
        <v>83797.270875000002</v>
      </c>
      <c r="CI3263">
        <v>837972.70874999999</v>
      </c>
      <c r="CJ3263">
        <v>921769.97962500004</v>
      </c>
      <c r="CK3263">
        <v>5074.9875000000002</v>
      </c>
    </row>
    <row r="3264" spans="62:89" x14ac:dyDescent="0.25">
      <c r="BJ3264" s="1" t="s">
        <v>6650</v>
      </c>
      <c r="BK3264" s="1" t="s">
        <v>6651</v>
      </c>
      <c r="BL3264" s="1" t="str">
        <f>VLOOKUP(BK3264,INVENTARIOHABITTA[#All],8,FALSE)</f>
        <v>PREMIUM AAA</v>
      </c>
      <c r="BO3264" s="1" t="s">
        <v>7039</v>
      </c>
      <c r="BP3264" s="1" t="s">
        <v>10665</v>
      </c>
      <c r="BQ3264" s="1" t="s">
        <v>7638</v>
      </c>
      <c r="BR3264" s="1" t="s">
        <v>9981</v>
      </c>
      <c r="BS3264" s="1" t="s">
        <v>47</v>
      </c>
      <c r="BT3264">
        <v>83</v>
      </c>
      <c r="BU3264" s="1" t="s">
        <v>7</v>
      </c>
      <c r="BV3264" s="1" t="s">
        <v>146</v>
      </c>
      <c r="BW3264">
        <v>145.31</v>
      </c>
      <c r="BX3264" s="1" t="s">
        <v>47</v>
      </c>
      <c r="BY3264">
        <v>6835</v>
      </c>
      <c r="BZ3264">
        <v>993193.85</v>
      </c>
      <c r="CA3264">
        <v>0.3</v>
      </c>
      <c r="CB3264">
        <v>4784.5</v>
      </c>
      <c r="CC3264">
        <v>695235.69500000007</v>
      </c>
      <c r="CD3264">
        <v>0.1</v>
      </c>
      <c r="CE3264">
        <v>69523.569500000012</v>
      </c>
      <c r="CF3264">
        <v>0.1</v>
      </c>
      <c r="CG3264">
        <v>6952.3569500000012</v>
      </c>
      <c r="CH3264">
        <v>62571.212550000011</v>
      </c>
      <c r="CI3264">
        <v>625712.12550000008</v>
      </c>
      <c r="CJ3264">
        <v>688283.33805000014</v>
      </c>
      <c r="CK3264">
        <v>4736.6550000000007</v>
      </c>
    </row>
    <row r="3265" spans="62:89" x14ac:dyDescent="0.25">
      <c r="BJ3265" s="1" t="s">
        <v>6652</v>
      </c>
      <c r="BK3265" s="1" t="s">
        <v>6653</v>
      </c>
      <c r="BL3265" s="1" t="str">
        <f>VLOOKUP(BK3265,INVENTARIOHABITTA[#All],8,FALSE)</f>
        <v>PREMIUM A</v>
      </c>
      <c r="BO3265" s="1" t="s">
        <v>7041</v>
      </c>
      <c r="BP3265" s="1" t="s">
        <v>10666</v>
      </c>
      <c r="BQ3265" s="1" t="s">
        <v>7638</v>
      </c>
      <c r="BR3265" s="1" t="s">
        <v>9981</v>
      </c>
      <c r="BS3265" s="1" t="s">
        <v>47</v>
      </c>
      <c r="BT3265">
        <v>84</v>
      </c>
      <c r="BU3265" s="1" t="s">
        <v>7</v>
      </c>
      <c r="BV3265" s="1" t="s">
        <v>60</v>
      </c>
      <c r="BW3265">
        <v>144</v>
      </c>
      <c r="BX3265" s="1" t="s">
        <v>47</v>
      </c>
      <c r="BY3265">
        <v>6363</v>
      </c>
      <c r="BZ3265">
        <v>916272</v>
      </c>
      <c r="CA3265">
        <v>0.25</v>
      </c>
      <c r="CB3265">
        <v>4772.25</v>
      </c>
      <c r="CC3265">
        <v>687204</v>
      </c>
      <c r="CD3265">
        <v>0.1</v>
      </c>
      <c r="CE3265">
        <v>68720.400000000009</v>
      </c>
      <c r="CF3265">
        <v>0</v>
      </c>
      <c r="CG3265">
        <v>0</v>
      </c>
      <c r="CH3265">
        <v>68720.400000000009</v>
      </c>
      <c r="CI3265">
        <v>618483.6</v>
      </c>
      <c r="CJ3265">
        <v>687204</v>
      </c>
      <c r="CK3265">
        <v>4772.25</v>
      </c>
    </row>
    <row r="3266" spans="62:89" x14ac:dyDescent="0.25">
      <c r="BJ3266" s="1" t="s">
        <v>6654</v>
      </c>
      <c r="BK3266" s="1" t="s">
        <v>6655</v>
      </c>
      <c r="BL3266" s="1" t="str">
        <f>VLOOKUP(BK3266,INVENTARIOHABITTA[#All],8,FALSE)</f>
        <v>PREMIUM A</v>
      </c>
      <c r="BO3266" s="1" t="s">
        <v>7043</v>
      </c>
      <c r="BP3266" s="1" t="s">
        <v>10667</v>
      </c>
      <c r="BQ3266" s="1" t="s">
        <v>7638</v>
      </c>
      <c r="BR3266" s="1" t="s">
        <v>9981</v>
      </c>
      <c r="BS3266" s="1" t="s">
        <v>47</v>
      </c>
      <c r="BT3266">
        <v>85</v>
      </c>
      <c r="BU3266" s="1" t="s">
        <v>7</v>
      </c>
      <c r="BV3266" s="1" t="s">
        <v>60</v>
      </c>
      <c r="BW3266">
        <v>144</v>
      </c>
      <c r="BX3266" s="1" t="s">
        <v>47</v>
      </c>
      <c r="BY3266">
        <v>6363</v>
      </c>
      <c r="BZ3266">
        <v>916272</v>
      </c>
      <c r="CA3266">
        <v>0.28000000000000003</v>
      </c>
      <c r="CB3266">
        <v>4581.3599999999997</v>
      </c>
      <c r="CC3266">
        <v>659715.83999999997</v>
      </c>
      <c r="CD3266">
        <v>0.1</v>
      </c>
      <c r="CE3266">
        <v>65971.584000000003</v>
      </c>
      <c r="CF3266">
        <v>0</v>
      </c>
      <c r="CG3266">
        <v>0</v>
      </c>
      <c r="CH3266">
        <v>65971.584000000003</v>
      </c>
      <c r="CI3266">
        <v>593744.25599999994</v>
      </c>
      <c r="CJ3266">
        <v>659715.83999999997</v>
      </c>
      <c r="CK3266">
        <v>4581.3599999999997</v>
      </c>
    </row>
    <row r="3267" spans="62:89" x14ac:dyDescent="0.25">
      <c r="BJ3267" s="1" t="s">
        <v>6656</v>
      </c>
      <c r="BK3267" s="1" t="s">
        <v>6657</v>
      </c>
      <c r="BL3267" s="1" t="str">
        <f>VLOOKUP(BK3267,INVENTARIOHABITTA[#All],8,FALSE)</f>
        <v>ESTANDAR A</v>
      </c>
      <c r="BO3267" s="1" t="s">
        <v>7045</v>
      </c>
      <c r="BP3267" s="1" t="s">
        <v>10668</v>
      </c>
      <c r="BQ3267" s="1" t="s">
        <v>7638</v>
      </c>
      <c r="BR3267" s="1" t="s">
        <v>9981</v>
      </c>
      <c r="BS3267" s="1" t="s">
        <v>47</v>
      </c>
      <c r="BT3267">
        <v>86</v>
      </c>
      <c r="BU3267" s="1" t="s">
        <v>7</v>
      </c>
      <c r="BV3267" s="1" t="s">
        <v>60</v>
      </c>
      <c r="BW3267">
        <v>144</v>
      </c>
      <c r="BX3267" s="1" t="s">
        <v>47</v>
      </c>
      <c r="BY3267">
        <v>6363</v>
      </c>
      <c r="BZ3267">
        <v>916272</v>
      </c>
      <c r="CA3267">
        <v>0.3</v>
      </c>
      <c r="CB3267">
        <v>4454.1000000000004</v>
      </c>
      <c r="CC3267">
        <v>641390.4</v>
      </c>
      <c r="CD3267">
        <v>0.1</v>
      </c>
      <c r="CE3267">
        <v>64139.040000000008</v>
      </c>
      <c r="CF3267">
        <v>0.1</v>
      </c>
      <c r="CG3267">
        <v>6413.9040000000014</v>
      </c>
      <c r="CH3267">
        <v>57725.136000000006</v>
      </c>
      <c r="CI3267">
        <v>577251.36</v>
      </c>
      <c r="CJ3267">
        <v>634976.49600000004</v>
      </c>
      <c r="CK3267">
        <v>4409.5590000000002</v>
      </c>
    </row>
    <row r="3268" spans="62:89" x14ac:dyDescent="0.25">
      <c r="BJ3268" s="1" t="s">
        <v>6658</v>
      </c>
      <c r="BK3268" s="1" t="s">
        <v>6659</v>
      </c>
      <c r="BL3268" s="1" t="str">
        <f>VLOOKUP(BK3268,INVENTARIOHABITTA[#All],8,FALSE)</f>
        <v>PREMIUM A</v>
      </c>
      <c r="BO3268" s="1" t="s">
        <v>7047</v>
      </c>
      <c r="BP3268" s="1" t="s">
        <v>10669</v>
      </c>
      <c r="BQ3268" s="1" t="s">
        <v>7638</v>
      </c>
      <c r="BR3268" s="1" t="s">
        <v>9981</v>
      </c>
      <c r="BS3268" s="1" t="s">
        <v>47</v>
      </c>
      <c r="BT3268">
        <v>87</v>
      </c>
      <c r="BU3268" s="1" t="s">
        <v>7</v>
      </c>
      <c r="BV3268" s="1" t="s">
        <v>60</v>
      </c>
      <c r="BW3268">
        <v>144</v>
      </c>
      <c r="BX3268" s="1" t="s">
        <v>47</v>
      </c>
      <c r="BY3268">
        <v>6363</v>
      </c>
      <c r="BZ3268">
        <v>916272</v>
      </c>
      <c r="CA3268">
        <v>0.3</v>
      </c>
      <c r="CB3268">
        <v>4454.1000000000004</v>
      </c>
      <c r="CC3268">
        <v>641390.4</v>
      </c>
      <c r="CD3268">
        <v>0.1</v>
      </c>
      <c r="CE3268">
        <v>64139.040000000008</v>
      </c>
      <c r="CF3268">
        <v>0.1</v>
      </c>
      <c r="CG3268">
        <v>6413.9040000000014</v>
      </c>
      <c r="CH3268">
        <v>57725.136000000006</v>
      </c>
      <c r="CI3268">
        <v>577251.36</v>
      </c>
      <c r="CJ3268">
        <v>634976.49600000004</v>
      </c>
      <c r="CK3268">
        <v>4409.5590000000002</v>
      </c>
    </row>
    <row r="3269" spans="62:89" x14ac:dyDescent="0.25">
      <c r="BJ3269" s="1" t="s">
        <v>6660</v>
      </c>
      <c r="BK3269" s="1" t="s">
        <v>6661</v>
      </c>
      <c r="BL3269" s="1" t="str">
        <f>VLOOKUP(BK3269,INVENTARIOHABITTA[#All],8,FALSE)</f>
        <v>PREMIUM A</v>
      </c>
      <c r="BO3269" s="1" t="s">
        <v>7049</v>
      </c>
      <c r="BP3269" s="1" t="s">
        <v>10670</v>
      </c>
      <c r="BQ3269" s="1" t="s">
        <v>7638</v>
      </c>
      <c r="BR3269" s="1" t="s">
        <v>9981</v>
      </c>
      <c r="BS3269" s="1" t="s">
        <v>47</v>
      </c>
      <c r="BT3269">
        <v>88</v>
      </c>
      <c r="BU3269" s="1" t="s">
        <v>7</v>
      </c>
      <c r="BV3269" s="1" t="s">
        <v>146</v>
      </c>
      <c r="BW3269">
        <v>144</v>
      </c>
      <c r="BX3269" s="1" t="s">
        <v>47</v>
      </c>
      <c r="BY3269">
        <v>6835</v>
      </c>
      <c r="BZ3269">
        <v>984240</v>
      </c>
      <c r="CA3269">
        <v>0.27</v>
      </c>
      <c r="CB3269">
        <v>4989.55</v>
      </c>
      <c r="CC3269">
        <v>718495.20000000007</v>
      </c>
      <c r="CD3269">
        <v>0.1</v>
      </c>
      <c r="CE3269">
        <v>71849.52</v>
      </c>
      <c r="CF3269">
        <v>0.1</v>
      </c>
      <c r="CG3269">
        <v>7184.9520000000011</v>
      </c>
      <c r="CH3269">
        <v>64664.567999999999</v>
      </c>
      <c r="CI3269">
        <v>646645.68000000005</v>
      </c>
      <c r="CJ3269">
        <v>711310.24800000002</v>
      </c>
      <c r="CK3269">
        <v>4939.6545000000006</v>
      </c>
    </row>
    <row r="3270" spans="62:89" x14ac:dyDescent="0.25">
      <c r="BJ3270" s="1" t="s">
        <v>6662</v>
      </c>
      <c r="BK3270" s="1" t="s">
        <v>6663</v>
      </c>
      <c r="BL3270" s="1" t="str">
        <f>VLOOKUP(BK3270,INVENTARIOHABITTA[#All],8,FALSE)</f>
        <v>PREMIUM A</v>
      </c>
      <c r="BO3270" s="1" t="s">
        <v>7051</v>
      </c>
      <c r="BP3270" s="1" t="s">
        <v>10671</v>
      </c>
      <c r="BQ3270" s="1" t="s">
        <v>7638</v>
      </c>
      <c r="BR3270" s="1" t="s">
        <v>9981</v>
      </c>
      <c r="BS3270" s="1" t="s">
        <v>47</v>
      </c>
      <c r="BT3270">
        <v>89</v>
      </c>
      <c r="BU3270" s="1" t="s">
        <v>7</v>
      </c>
      <c r="BV3270" s="1" t="s">
        <v>146</v>
      </c>
      <c r="BW3270">
        <v>140</v>
      </c>
      <c r="BX3270" s="1" t="s">
        <v>47</v>
      </c>
      <c r="BY3270">
        <v>6835</v>
      </c>
      <c r="BZ3270">
        <v>956900</v>
      </c>
      <c r="CA3270">
        <v>0.28000000000000003</v>
      </c>
      <c r="CB3270">
        <v>4921.2</v>
      </c>
      <c r="CC3270">
        <v>688968</v>
      </c>
      <c r="CD3270">
        <v>0.1</v>
      </c>
      <c r="CE3270">
        <v>68896.800000000003</v>
      </c>
      <c r="CF3270">
        <v>0.1</v>
      </c>
      <c r="CG3270">
        <v>6889.68</v>
      </c>
      <c r="CH3270">
        <v>62007.12</v>
      </c>
      <c r="CI3270">
        <v>620071.19999999995</v>
      </c>
      <c r="CJ3270">
        <v>682078.32</v>
      </c>
      <c r="CK3270">
        <v>4871.9879999999994</v>
      </c>
    </row>
    <row r="3271" spans="62:89" x14ac:dyDescent="0.25">
      <c r="BJ3271" s="1" t="s">
        <v>6664</v>
      </c>
      <c r="BK3271" s="1" t="s">
        <v>6665</v>
      </c>
      <c r="BL3271" s="1" t="str">
        <f>VLOOKUP(BK3271,INVENTARIOHABITTA[#All],8,FALSE)</f>
        <v>PREMIUM A</v>
      </c>
      <c r="BP3271" s="1" t="s">
        <v>10671</v>
      </c>
      <c r="BQ3271" s="1" t="s">
        <v>7638</v>
      </c>
      <c r="BR3271" s="1" t="s">
        <v>9981</v>
      </c>
      <c r="BS3271" s="1" t="s">
        <v>47</v>
      </c>
      <c r="BT3271">
        <v>89</v>
      </c>
      <c r="BU3271" s="1" t="s">
        <v>7</v>
      </c>
      <c r="BV3271" s="1" t="s">
        <v>146</v>
      </c>
      <c r="BW3271">
        <v>140</v>
      </c>
      <c r="BX3271" s="1" t="s">
        <v>47</v>
      </c>
      <c r="BY3271">
        <v>6835</v>
      </c>
      <c r="BZ3271">
        <v>956900</v>
      </c>
      <c r="CA3271">
        <v>0.3</v>
      </c>
      <c r="CB3271">
        <v>4784.5</v>
      </c>
      <c r="CC3271">
        <v>669830</v>
      </c>
      <c r="CD3271">
        <v>0.1</v>
      </c>
      <c r="CE3271">
        <v>66983</v>
      </c>
      <c r="CF3271">
        <v>0</v>
      </c>
      <c r="CG3271">
        <v>0</v>
      </c>
      <c r="CH3271">
        <v>66983</v>
      </c>
      <c r="CI3271">
        <v>602847</v>
      </c>
      <c r="CJ3271">
        <v>669830</v>
      </c>
      <c r="CK3271">
        <v>4784.5</v>
      </c>
    </row>
    <row r="3272" spans="62:89" x14ac:dyDescent="0.25">
      <c r="BJ3272" s="1" t="s">
        <v>6666</v>
      </c>
      <c r="BK3272" s="1" t="s">
        <v>6667</v>
      </c>
      <c r="BL3272" s="1" t="str">
        <f>VLOOKUP(BK3272,INVENTARIOHABITTA[#All],8,FALSE)</f>
        <v>PREMIUM A</v>
      </c>
      <c r="BP3272" s="1" t="s">
        <v>10671</v>
      </c>
      <c r="BQ3272" s="1" t="s">
        <v>7638</v>
      </c>
      <c r="BR3272" s="1" t="s">
        <v>9981</v>
      </c>
      <c r="BS3272" s="1" t="s">
        <v>47</v>
      </c>
      <c r="BT3272">
        <v>89</v>
      </c>
      <c r="BU3272" s="1" t="s">
        <v>7</v>
      </c>
      <c r="BV3272" s="1" t="s">
        <v>146</v>
      </c>
      <c r="BW3272">
        <v>140</v>
      </c>
      <c r="BX3272" s="1" t="s">
        <v>47</v>
      </c>
      <c r="BY3272">
        <v>6835</v>
      </c>
      <c r="BZ3272">
        <v>956900</v>
      </c>
      <c r="CA3272">
        <v>0.25</v>
      </c>
      <c r="CB3272">
        <v>5126.25</v>
      </c>
      <c r="CC3272">
        <v>717675</v>
      </c>
      <c r="CD3272">
        <v>0.1</v>
      </c>
      <c r="CE3272">
        <v>71767.5</v>
      </c>
      <c r="CF3272">
        <v>0.1</v>
      </c>
      <c r="CG3272">
        <v>7176.75</v>
      </c>
      <c r="CH3272">
        <v>64590.75</v>
      </c>
      <c r="CI3272">
        <v>645907.5</v>
      </c>
      <c r="CJ3272">
        <v>710498.25</v>
      </c>
      <c r="CK3272">
        <v>5074.9875000000002</v>
      </c>
    </row>
    <row r="3273" spans="62:89" x14ac:dyDescent="0.25">
      <c r="BJ3273" s="1" t="s">
        <v>6668</v>
      </c>
      <c r="BK3273" s="1" t="s">
        <v>6669</v>
      </c>
      <c r="BL3273" s="1" t="str">
        <f>VLOOKUP(BK3273,INVENTARIOHABITTA[#All],8,FALSE)</f>
        <v>PREMIUM A</v>
      </c>
      <c r="BO3273" s="1" t="s">
        <v>7053</v>
      </c>
      <c r="BP3273" s="1" t="s">
        <v>10672</v>
      </c>
      <c r="BQ3273" s="1" t="s">
        <v>7638</v>
      </c>
      <c r="BR3273" s="1" t="s">
        <v>9981</v>
      </c>
      <c r="BS3273" s="1" t="s">
        <v>47</v>
      </c>
      <c r="BT3273">
        <v>90</v>
      </c>
      <c r="BU3273" s="1" t="s">
        <v>7</v>
      </c>
      <c r="BV3273" s="1" t="s">
        <v>60</v>
      </c>
      <c r="BW3273">
        <v>140</v>
      </c>
      <c r="BX3273" s="1" t="s">
        <v>47</v>
      </c>
      <c r="BY3273">
        <v>6363</v>
      </c>
      <c r="BZ3273">
        <v>890820</v>
      </c>
      <c r="CA3273">
        <v>0.25</v>
      </c>
      <c r="CB3273">
        <v>4772.25</v>
      </c>
      <c r="CC3273">
        <v>668115</v>
      </c>
      <c r="CD3273">
        <v>0.1</v>
      </c>
      <c r="CE3273">
        <v>66811.5</v>
      </c>
      <c r="CF3273">
        <v>0</v>
      </c>
      <c r="CG3273">
        <v>0</v>
      </c>
      <c r="CH3273">
        <v>66811.5</v>
      </c>
      <c r="CI3273">
        <v>601303.5</v>
      </c>
      <c r="CJ3273">
        <v>668115</v>
      </c>
      <c r="CK3273">
        <v>4772.25</v>
      </c>
    </row>
    <row r="3274" spans="62:89" x14ac:dyDescent="0.25">
      <c r="BJ3274" s="1" t="s">
        <v>6670</v>
      </c>
      <c r="BK3274" s="1" t="s">
        <v>6671</v>
      </c>
      <c r="BL3274" s="1" t="str">
        <f>VLOOKUP(BK3274,INVENTARIOHABITTA[#All],8,FALSE)</f>
        <v>PREMIUM A</v>
      </c>
      <c r="BO3274" s="1" t="s">
        <v>7055</v>
      </c>
      <c r="BP3274" s="1" t="s">
        <v>10673</v>
      </c>
      <c r="BQ3274" s="1" t="s">
        <v>7638</v>
      </c>
      <c r="BR3274" s="1" t="s">
        <v>9981</v>
      </c>
      <c r="BS3274" s="1" t="s">
        <v>47</v>
      </c>
      <c r="BT3274">
        <v>91</v>
      </c>
      <c r="BU3274" s="1" t="s">
        <v>7</v>
      </c>
      <c r="BV3274" s="1" t="s">
        <v>60</v>
      </c>
      <c r="BW3274">
        <v>140</v>
      </c>
      <c r="BX3274" s="1" t="s">
        <v>47</v>
      </c>
      <c r="BY3274">
        <v>6363</v>
      </c>
      <c r="BZ3274">
        <v>890820</v>
      </c>
      <c r="CA3274">
        <v>0.25</v>
      </c>
      <c r="CB3274">
        <v>4772.25</v>
      </c>
      <c r="CC3274">
        <v>668115</v>
      </c>
      <c r="CD3274">
        <v>0.1</v>
      </c>
      <c r="CE3274">
        <v>66811.5</v>
      </c>
      <c r="CF3274">
        <v>0</v>
      </c>
      <c r="CG3274">
        <v>0</v>
      </c>
      <c r="CH3274">
        <v>66811.5</v>
      </c>
      <c r="CI3274">
        <v>601303.5</v>
      </c>
      <c r="CJ3274">
        <v>668115</v>
      </c>
      <c r="CK3274">
        <v>4772.25</v>
      </c>
    </row>
    <row r="3275" spans="62:89" x14ac:dyDescent="0.25">
      <c r="BJ3275" s="1" t="s">
        <v>6672</v>
      </c>
      <c r="BK3275" s="1" t="s">
        <v>6673</v>
      </c>
      <c r="BL3275" s="1" t="str">
        <f>VLOOKUP(BK3275,INVENTARIOHABITTA[#All],8,FALSE)</f>
        <v>PREMIUM A</v>
      </c>
      <c r="BO3275" s="1" t="s">
        <v>7057</v>
      </c>
      <c r="BP3275" s="1" t="s">
        <v>10674</v>
      </c>
      <c r="BQ3275" s="1" t="s">
        <v>7638</v>
      </c>
      <c r="BR3275" s="1" t="s">
        <v>9981</v>
      </c>
      <c r="BS3275" s="1" t="s">
        <v>47</v>
      </c>
      <c r="BT3275">
        <v>92</v>
      </c>
      <c r="BU3275" s="1" t="s">
        <v>7</v>
      </c>
      <c r="BV3275" s="1" t="s">
        <v>60</v>
      </c>
      <c r="BW3275">
        <v>140</v>
      </c>
      <c r="BX3275" s="1" t="s">
        <v>47</v>
      </c>
      <c r="BY3275">
        <v>6363</v>
      </c>
      <c r="BZ3275">
        <v>890820</v>
      </c>
      <c r="CA3275">
        <v>0.2</v>
      </c>
      <c r="CB3275">
        <v>5090.3999999999996</v>
      </c>
      <c r="CC3275">
        <v>712656</v>
      </c>
      <c r="CD3275">
        <v>0.1</v>
      </c>
      <c r="CE3275">
        <v>71265.600000000006</v>
      </c>
      <c r="CF3275">
        <v>0.1</v>
      </c>
      <c r="CG3275">
        <v>7126.5600000000013</v>
      </c>
      <c r="CH3275">
        <v>64139.040000000008</v>
      </c>
      <c r="CI3275">
        <v>641390.4</v>
      </c>
      <c r="CJ3275">
        <v>705529.44000000006</v>
      </c>
      <c r="CK3275">
        <v>5039.4960000000001</v>
      </c>
    </row>
    <row r="3276" spans="62:89" x14ac:dyDescent="0.25">
      <c r="BJ3276" s="1" t="s">
        <v>6674</v>
      </c>
      <c r="BK3276" s="1" t="s">
        <v>6675</v>
      </c>
      <c r="BL3276" s="1" t="str">
        <f>VLOOKUP(BK3276,INVENTARIOHABITTA[#All],8,FALSE)</f>
        <v>PREMIUM A</v>
      </c>
      <c r="BO3276" s="1" t="s">
        <v>7059</v>
      </c>
      <c r="BP3276" s="1" t="s">
        <v>10675</v>
      </c>
      <c r="BQ3276" s="1" t="s">
        <v>7638</v>
      </c>
      <c r="BR3276" s="1" t="s">
        <v>9981</v>
      </c>
      <c r="BS3276" s="1" t="s">
        <v>47</v>
      </c>
      <c r="BT3276">
        <v>93</v>
      </c>
      <c r="BU3276" s="1" t="s">
        <v>7</v>
      </c>
      <c r="BV3276" s="1" t="s">
        <v>60</v>
      </c>
      <c r="BW3276">
        <v>140</v>
      </c>
      <c r="BX3276" s="1" t="s">
        <v>47</v>
      </c>
      <c r="BY3276">
        <v>6363</v>
      </c>
      <c r="BZ3276">
        <v>890820</v>
      </c>
      <c r="CA3276">
        <v>0.33</v>
      </c>
      <c r="CB3276">
        <v>4263.21</v>
      </c>
      <c r="CC3276">
        <v>596849.4</v>
      </c>
      <c r="CD3276">
        <v>0.1</v>
      </c>
      <c r="CE3276">
        <v>59684.94</v>
      </c>
      <c r="CF3276">
        <v>0</v>
      </c>
      <c r="CG3276">
        <v>0</v>
      </c>
      <c r="CH3276">
        <v>59684.94</v>
      </c>
      <c r="CI3276">
        <v>537164.46</v>
      </c>
      <c r="CJ3276">
        <v>596849.39999999991</v>
      </c>
      <c r="CK3276">
        <v>4263.2099999999991</v>
      </c>
    </row>
    <row r="3277" spans="62:89" x14ac:dyDescent="0.25">
      <c r="BJ3277" s="1" t="s">
        <v>6676</v>
      </c>
      <c r="BK3277" s="1" t="s">
        <v>6677</v>
      </c>
      <c r="BL3277" s="1" t="str">
        <f>VLOOKUP(BK3277,INVENTARIOHABITTA[#All],8,FALSE)</f>
        <v>PREMIUM A</v>
      </c>
      <c r="BO3277" s="1" t="s">
        <v>7061</v>
      </c>
      <c r="BP3277" s="1" t="s">
        <v>10676</v>
      </c>
      <c r="BQ3277" s="1" t="s">
        <v>7638</v>
      </c>
      <c r="BR3277" s="1" t="s">
        <v>9981</v>
      </c>
      <c r="BS3277" s="1" t="s">
        <v>47</v>
      </c>
      <c r="BT3277">
        <v>94</v>
      </c>
      <c r="BU3277" s="1" t="s">
        <v>7</v>
      </c>
      <c r="BV3277" s="1" t="s">
        <v>60</v>
      </c>
      <c r="BW3277">
        <v>140</v>
      </c>
      <c r="BX3277" s="1" t="s">
        <v>47</v>
      </c>
      <c r="BY3277">
        <v>6363</v>
      </c>
      <c r="BZ3277">
        <v>890820</v>
      </c>
      <c r="CA3277">
        <v>0.3</v>
      </c>
      <c r="CB3277">
        <v>4454.1000000000004</v>
      </c>
      <c r="CC3277">
        <v>623574</v>
      </c>
      <c r="CD3277">
        <v>0.1</v>
      </c>
      <c r="CE3277">
        <v>62357.4</v>
      </c>
      <c r="CF3277">
        <v>0</v>
      </c>
      <c r="CG3277">
        <v>0</v>
      </c>
      <c r="CH3277">
        <v>62357.4</v>
      </c>
      <c r="CI3277">
        <v>561216.6</v>
      </c>
      <c r="CJ3277">
        <v>623574</v>
      </c>
      <c r="CK3277">
        <v>4454.1000000000004</v>
      </c>
    </row>
    <row r="3278" spans="62:89" x14ac:dyDescent="0.25">
      <c r="BJ3278" s="1" t="s">
        <v>6678</v>
      </c>
      <c r="BK3278" s="1" t="s">
        <v>6679</v>
      </c>
      <c r="BL3278" s="1" t="str">
        <f>VLOOKUP(BK3278,INVENTARIOHABITTA[#All],8,FALSE)</f>
        <v>PREMIUM A</v>
      </c>
      <c r="BO3278" s="1" t="s">
        <v>7063</v>
      </c>
      <c r="BP3278" s="1" t="s">
        <v>10677</v>
      </c>
      <c r="BQ3278" s="1" t="s">
        <v>7638</v>
      </c>
      <c r="BR3278" s="1" t="s">
        <v>9981</v>
      </c>
      <c r="BS3278" s="1" t="s">
        <v>47</v>
      </c>
      <c r="BT3278">
        <v>95</v>
      </c>
      <c r="BU3278" s="1" t="s">
        <v>7</v>
      </c>
      <c r="BV3278" s="1" t="s">
        <v>60</v>
      </c>
      <c r="BW3278">
        <v>140</v>
      </c>
      <c r="BX3278" s="1" t="s">
        <v>47</v>
      </c>
      <c r="BY3278">
        <v>6363</v>
      </c>
      <c r="BZ3278">
        <v>890820</v>
      </c>
      <c r="CA3278">
        <v>0.25</v>
      </c>
      <c r="CB3278">
        <v>4772.25</v>
      </c>
      <c r="CC3278">
        <v>668115</v>
      </c>
      <c r="CD3278">
        <v>0.1</v>
      </c>
      <c r="CE3278">
        <v>66811.5</v>
      </c>
      <c r="CF3278">
        <v>0</v>
      </c>
      <c r="CG3278">
        <v>0</v>
      </c>
      <c r="CH3278">
        <v>66811.5</v>
      </c>
      <c r="CI3278">
        <v>601303.5</v>
      </c>
      <c r="CJ3278">
        <v>668115</v>
      </c>
      <c r="CK3278">
        <v>4772.25</v>
      </c>
    </row>
    <row r="3279" spans="62:89" x14ac:dyDescent="0.25">
      <c r="BJ3279" s="1" t="s">
        <v>6680</v>
      </c>
      <c r="BK3279" s="1" t="s">
        <v>6681</v>
      </c>
      <c r="BL3279" s="1" t="str">
        <f>VLOOKUP(BK3279,INVENTARIOHABITTA[#All],8,FALSE)</f>
        <v>PREMIUM A</v>
      </c>
      <c r="BO3279" s="1" t="s">
        <v>7065</v>
      </c>
      <c r="BP3279" s="1" t="s">
        <v>10678</v>
      </c>
      <c r="BQ3279" s="1" t="s">
        <v>7638</v>
      </c>
      <c r="BR3279" s="1" t="s">
        <v>9981</v>
      </c>
      <c r="BS3279" s="1" t="s">
        <v>47</v>
      </c>
      <c r="BT3279">
        <v>96</v>
      </c>
      <c r="BU3279" s="1" t="s">
        <v>7</v>
      </c>
      <c r="BV3279" s="1" t="s">
        <v>60</v>
      </c>
      <c r="BW3279">
        <v>140</v>
      </c>
      <c r="BX3279" s="1" t="s">
        <v>47</v>
      </c>
      <c r="BY3279">
        <v>6363</v>
      </c>
      <c r="BZ3279">
        <v>890820</v>
      </c>
      <c r="CA3279">
        <v>0.3</v>
      </c>
      <c r="CB3279">
        <v>4454.1000000000004</v>
      </c>
      <c r="CC3279">
        <v>623574</v>
      </c>
      <c r="CD3279">
        <v>0.1</v>
      </c>
      <c r="CE3279">
        <v>62357.4</v>
      </c>
      <c r="CF3279">
        <v>0.1</v>
      </c>
      <c r="CG3279">
        <v>6235.7400000000007</v>
      </c>
      <c r="CH3279">
        <v>56121.66</v>
      </c>
      <c r="CI3279">
        <v>561216.6</v>
      </c>
      <c r="CJ3279">
        <v>617338.26</v>
      </c>
      <c r="CK3279">
        <v>4409.5590000000002</v>
      </c>
    </row>
    <row r="3280" spans="62:89" x14ac:dyDescent="0.25">
      <c r="BJ3280" s="1" t="s">
        <v>6682</v>
      </c>
      <c r="BK3280" s="1" t="s">
        <v>6683</v>
      </c>
      <c r="BL3280" s="1" t="str">
        <f>VLOOKUP(BK3280,INVENTARIOHABITTA[#All],8,FALSE)</f>
        <v>PREMIUM A</v>
      </c>
      <c r="BO3280" s="1" t="s">
        <v>7067</v>
      </c>
      <c r="BP3280" s="1" t="s">
        <v>10679</v>
      </c>
      <c r="BQ3280" s="1" t="s">
        <v>7638</v>
      </c>
      <c r="BR3280" s="1" t="s">
        <v>9981</v>
      </c>
      <c r="BS3280" s="1" t="s">
        <v>47</v>
      </c>
      <c r="BT3280">
        <v>97</v>
      </c>
      <c r="BU3280" s="1" t="s">
        <v>7</v>
      </c>
      <c r="BV3280" s="1" t="s">
        <v>60</v>
      </c>
      <c r="BW3280">
        <v>140</v>
      </c>
      <c r="BX3280" s="1" t="s">
        <v>47</v>
      </c>
      <c r="BY3280">
        <v>6363</v>
      </c>
      <c r="BZ3280">
        <v>890820</v>
      </c>
      <c r="CA3280">
        <v>0.3</v>
      </c>
      <c r="CB3280">
        <v>4454.1000000000004</v>
      </c>
      <c r="CC3280">
        <v>623574</v>
      </c>
      <c r="CD3280">
        <v>0.1</v>
      </c>
      <c r="CE3280">
        <v>62357.4</v>
      </c>
      <c r="CF3280">
        <v>0.1</v>
      </c>
      <c r="CG3280">
        <v>6235.7400000000007</v>
      </c>
      <c r="CH3280">
        <v>56121.66</v>
      </c>
      <c r="CI3280">
        <v>561216.6</v>
      </c>
      <c r="CJ3280">
        <v>617338.26</v>
      </c>
      <c r="CK3280">
        <v>4409.5590000000002</v>
      </c>
    </row>
    <row r="3281" spans="62:89" x14ac:dyDescent="0.25">
      <c r="BJ3281" s="1" t="s">
        <v>6684</v>
      </c>
      <c r="BK3281" s="1" t="s">
        <v>6685</v>
      </c>
      <c r="BL3281" s="1" t="str">
        <f>VLOOKUP(BK3281,INVENTARIOHABITTA[#All],8,FALSE)</f>
        <v>PREMIUM A</v>
      </c>
      <c r="BO3281" s="1" t="s">
        <v>7069</v>
      </c>
      <c r="BP3281" s="1" t="s">
        <v>10680</v>
      </c>
      <c r="BQ3281" s="1" t="s">
        <v>7638</v>
      </c>
      <c r="BR3281" s="1" t="s">
        <v>9981</v>
      </c>
      <c r="BS3281" s="1" t="s">
        <v>47</v>
      </c>
      <c r="BT3281">
        <v>98</v>
      </c>
      <c r="BU3281" s="1" t="s">
        <v>7</v>
      </c>
      <c r="BV3281" s="1" t="s">
        <v>60</v>
      </c>
      <c r="BW3281">
        <v>140</v>
      </c>
      <c r="BX3281" s="1" t="s">
        <v>47</v>
      </c>
      <c r="BY3281">
        <v>6363</v>
      </c>
      <c r="BZ3281">
        <v>890820</v>
      </c>
      <c r="CA3281">
        <v>0.2</v>
      </c>
      <c r="CB3281">
        <v>5090.3999999999996</v>
      </c>
      <c r="CC3281">
        <v>712656</v>
      </c>
      <c r="CD3281">
        <v>0.1</v>
      </c>
      <c r="CE3281">
        <v>71265.600000000006</v>
      </c>
      <c r="CF3281">
        <v>0.1</v>
      </c>
      <c r="CG3281">
        <v>7126.5600000000013</v>
      </c>
      <c r="CH3281">
        <v>64139.040000000008</v>
      </c>
      <c r="CI3281">
        <v>641390.4</v>
      </c>
      <c r="CJ3281">
        <v>705529.44000000006</v>
      </c>
      <c r="CK3281">
        <v>5039.4960000000001</v>
      </c>
    </row>
    <row r="3282" spans="62:89" x14ac:dyDescent="0.25">
      <c r="BJ3282" s="1" t="s">
        <v>6686</v>
      </c>
      <c r="BK3282" s="1" t="s">
        <v>6687</v>
      </c>
      <c r="BL3282" s="1" t="str">
        <f>VLOOKUP(BK3282,INVENTARIOHABITTA[#All],8,FALSE)</f>
        <v>PREMIUM A</v>
      </c>
      <c r="BO3282" s="1" t="s">
        <v>7071</v>
      </c>
      <c r="BP3282" s="1" t="s">
        <v>10681</v>
      </c>
      <c r="BQ3282" s="1" t="s">
        <v>7638</v>
      </c>
      <c r="BR3282" s="1" t="s">
        <v>9981</v>
      </c>
      <c r="BS3282" s="1" t="s">
        <v>47</v>
      </c>
      <c r="BT3282">
        <v>99</v>
      </c>
      <c r="BU3282" s="1" t="s">
        <v>7</v>
      </c>
      <c r="BV3282" s="1" t="s">
        <v>60</v>
      </c>
      <c r="BW3282">
        <v>140</v>
      </c>
      <c r="BX3282" s="1" t="s">
        <v>47</v>
      </c>
      <c r="BY3282">
        <v>6363</v>
      </c>
      <c r="BZ3282">
        <v>890820</v>
      </c>
      <c r="CA3282">
        <v>0.27</v>
      </c>
      <c r="CB3282">
        <v>4644.99</v>
      </c>
      <c r="CC3282">
        <v>650298.6</v>
      </c>
      <c r="CD3282">
        <v>0.1</v>
      </c>
      <c r="CE3282">
        <v>65029.86</v>
      </c>
      <c r="CF3282">
        <v>0.1</v>
      </c>
      <c r="CG3282">
        <v>6502.9860000000008</v>
      </c>
      <c r="CH3282">
        <v>58526.873999999996</v>
      </c>
      <c r="CI3282">
        <v>585268.74</v>
      </c>
      <c r="CJ3282">
        <v>643795.61399999994</v>
      </c>
      <c r="CK3282">
        <v>4598.5400999999993</v>
      </c>
    </row>
    <row r="3283" spans="62:89" x14ac:dyDescent="0.25">
      <c r="BJ3283" s="1" t="s">
        <v>6688</v>
      </c>
      <c r="BK3283" s="1" t="s">
        <v>6689</v>
      </c>
      <c r="BL3283" s="1" t="str">
        <f>VLOOKUP(BK3283,INVENTARIOHABITTA[#All],8,FALSE)</f>
        <v xml:space="preserve">ESTANDAR A </v>
      </c>
      <c r="BO3283" s="1" t="s">
        <v>7073</v>
      </c>
      <c r="BP3283" s="1" t="s">
        <v>10682</v>
      </c>
      <c r="BQ3283" s="1" t="s">
        <v>7638</v>
      </c>
      <c r="BR3283" s="1" t="s">
        <v>9981</v>
      </c>
      <c r="BS3283" s="1" t="s">
        <v>47</v>
      </c>
      <c r="BT3283">
        <v>100</v>
      </c>
      <c r="BU3283" s="1" t="s">
        <v>7</v>
      </c>
      <c r="BV3283" s="1" t="s">
        <v>60</v>
      </c>
      <c r="BW3283">
        <v>140</v>
      </c>
      <c r="BX3283" s="1" t="s">
        <v>47</v>
      </c>
      <c r="BY3283">
        <v>6363</v>
      </c>
      <c r="BZ3283">
        <v>890820</v>
      </c>
      <c r="CA3283">
        <v>0.3</v>
      </c>
      <c r="CB3283">
        <v>4454.1000000000004</v>
      </c>
      <c r="CC3283">
        <v>623574</v>
      </c>
      <c r="CD3283">
        <v>0.1</v>
      </c>
      <c r="CE3283">
        <v>62357.4</v>
      </c>
      <c r="CF3283">
        <v>0</v>
      </c>
      <c r="CG3283">
        <v>0</v>
      </c>
      <c r="CH3283">
        <v>62357.4</v>
      </c>
      <c r="CI3283">
        <v>561216.6</v>
      </c>
      <c r="CJ3283">
        <v>623574</v>
      </c>
      <c r="CK3283">
        <v>4454.1000000000004</v>
      </c>
    </row>
    <row r="3284" spans="62:89" x14ac:dyDescent="0.25">
      <c r="BJ3284" s="1" t="s">
        <v>6690</v>
      </c>
      <c r="BK3284" s="1" t="s">
        <v>6691</v>
      </c>
      <c r="BL3284" s="1" t="str">
        <f>VLOOKUP(BK3284,INVENTARIOHABITTA[#All],8,FALSE)</f>
        <v xml:space="preserve">ESTANDAR A </v>
      </c>
      <c r="BO3284" s="1" t="s">
        <v>7075</v>
      </c>
      <c r="BP3284" s="1" t="s">
        <v>10683</v>
      </c>
      <c r="BQ3284" s="1" t="s">
        <v>7638</v>
      </c>
      <c r="BR3284" s="1" t="s">
        <v>9981</v>
      </c>
      <c r="BS3284" s="1" t="s">
        <v>47</v>
      </c>
      <c r="BT3284">
        <v>101</v>
      </c>
      <c r="BU3284" s="1" t="s">
        <v>7</v>
      </c>
      <c r="BV3284" s="1" t="s">
        <v>60</v>
      </c>
      <c r="BW3284">
        <v>140</v>
      </c>
      <c r="BX3284" s="1" t="s">
        <v>47</v>
      </c>
      <c r="BY3284">
        <v>6363</v>
      </c>
      <c r="BZ3284">
        <v>890820</v>
      </c>
      <c r="CA3284">
        <v>0.2</v>
      </c>
      <c r="CB3284">
        <v>5090.3999999999996</v>
      </c>
      <c r="CC3284">
        <v>712656</v>
      </c>
      <c r="CD3284">
        <v>0.1</v>
      </c>
      <c r="CE3284">
        <v>71265.600000000006</v>
      </c>
      <c r="CF3284">
        <v>0.1</v>
      </c>
      <c r="CG3284">
        <v>7126.5600000000013</v>
      </c>
      <c r="CH3284">
        <v>64139.040000000008</v>
      </c>
      <c r="CI3284">
        <v>641390.4</v>
      </c>
      <c r="CJ3284">
        <v>705529.44000000006</v>
      </c>
      <c r="CK3284">
        <v>5039.4960000000001</v>
      </c>
    </row>
    <row r="3285" spans="62:89" x14ac:dyDescent="0.25">
      <c r="BJ3285" s="1" t="s">
        <v>6692</v>
      </c>
      <c r="BK3285" s="1" t="s">
        <v>6693</v>
      </c>
      <c r="BL3285" s="1" t="str">
        <f>VLOOKUP(BK3285,INVENTARIOHABITTA[#All],8,FALSE)</f>
        <v xml:space="preserve">ESTANDAR A </v>
      </c>
      <c r="BO3285" s="1" t="s">
        <v>7077</v>
      </c>
      <c r="BP3285" s="1" t="s">
        <v>10684</v>
      </c>
      <c r="BQ3285" s="1" t="s">
        <v>7638</v>
      </c>
      <c r="BR3285" s="1" t="s">
        <v>9981</v>
      </c>
      <c r="BS3285" s="1" t="s">
        <v>47</v>
      </c>
      <c r="BT3285">
        <v>102</v>
      </c>
      <c r="BU3285" s="1" t="s">
        <v>7</v>
      </c>
      <c r="BV3285" s="1" t="s">
        <v>60</v>
      </c>
      <c r="BW3285">
        <v>140</v>
      </c>
      <c r="BX3285" s="1" t="s">
        <v>47</v>
      </c>
      <c r="BY3285">
        <v>6363</v>
      </c>
      <c r="BZ3285">
        <v>890820</v>
      </c>
      <c r="CA3285">
        <v>0.2</v>
      </c>
      <c r="CB3285">
        <v>5090.3999999999996</v>
      </c>
      <c r="CC3285">
        <v>712656</v>
      </c>
      <c r="CD3285">
        <v>0.1</v>
      </c>
      <c r="CE3285">
        <v>71265.600000000006</v>
      </c>
      <c r="CF3285">
        <v>0.1</v>
      </c>
      <c r="CG3285">
        <v>7126.5600000000013</v>
      </c>
      <c r="CH3285">
        <v>64139.040000000008</v>
      </c>
      <c r="CI3285">
        <v>641390.4</v>
      </c>
      <c r="CJ3285">
        <v>705529.44000000006</v>
      </c>
      <c r="CK3285">
        <v>5039.4960000000001</v>
      </c>
    </row>
    <row r="3286" spans="62:89" x14ac:dyDescent="0.25">
      <c r="BJ3286" s="1" t="s">
        <v>6694</v>
      </c>
      <c r="BK3286" s="1" t="s">
        <v>6695</v>
      </c>
      <c r="BL3286" s="1" t="str">
        <f>VLOOKUP(BK3286,INVENTARIOHABITTA[#All],8,FALSE)</f>
        <v xml:space="preserve">ESTANDAR A </v>
      </c>
      <c r="BO3286" s="1" t="s">
        <v>7079</v>
      </c>
      <c r="BP3286" s="1" t="s">
        <v>10685</v>
      </c>
      <c r="BQ3286" s="1" t="s">
        <v>7638</v>
      </c>
      <c r="BR3286" s="1" t="s">
        <v>9981</v>
      </c>
      <c r="BS3286" s="1" t="s">
        <v>47</v>
      </c>
      <c r="BT3286">
        <v>103</v>
      </c>
      <c r="BU3286" s="1" t="s">
        <v>7</v>
      </c>
      <c r="BV3286" s="1" t="s">
        <v>60</v>
      </c>
      <c r="BW3286">
        <v>140</v>
      </c>
      <c r="BX3286" s="1" t="s">
        <v>47</v>
      </c>
      <c r="BY3286">
        <v>6363</v>
      </c>
      <c r="BZ3286">
        <v>890820</v>
      </c>
      <c r="CA3286">
        <v>0.3</v>
      </c>
      <c r="CB3286">
        <v>4454.1000000000004</v>
      </c>
      <c r="CC3286">
        <v>623574</v>
      </c>
      <c r="CD3286">
        <v>0.1</v>
      </c>
      <c r="CE3286">
        <v>62357.4</v>
      </c>
      <c r="CF3286">
        <v>0.1</v>
      </c>
      <c r="CG3286">
        <v>6235.7400000000007</v>
      </c>
      <c r="CH3286">
        <v>56121.66</v>
      </c>
      <c r="CI3286">
        <v>561216.6</v>
      </c>
      <c r="CJ3286">
        <v>617338.26</v>
      </c>
      <c r="CK3286">
        <v>4409.5590000000002</v>
      </c>
    </row>
    <row r="3287" spans="62:89" x14ac:dyDescent="0.25">
      <c r="BJ3287" s="1" t="s">
        <v>6696</v>
      </c>
      <c r="BK3287" s="1" t="s">
        <v>6697</v>
      </c>
      <c r="BL3287" s="1" t="str">
        <f>VLOOKUP(BK3287,INVENTARIOHABITTA[#All],8,FALSE)</f>
        <v>PREMIUM A</v>
      </c>
      <c r="BO3287" s="1" t="s">
        <v>7081</v>
      </c>
      <c r="BP3287" s="1" t="s">
        <v>10686</v>
      </c>
      <c r="BQ3287" s="1" t="s">
        <v>7638</v>
      </c>
      <c r="BR3287" s="1" t="s">
        <v>9981</v>
      </c>
      <c r="BS3287" s="1" t="s">
        <v>47</v>
      </c>
      <c r="BT3287">
        <v>104</v>
      </c>
      <c r="BU3287" s="1" t="s">
        <v>7</v>
      </c>
      <c r="BV3287" s="1" t="s">
        <v>146</v>
      </c>
      <c r="BW3287">
        <v>140</v>
      </c>
      <c r="BX3287" s="1" t="s">
        <v>47</v>
      </c>
      <c r="BY3287">
        <v>6835</v>
      </c>
      <c r="BZ3287">
        <v>956900</v>
      </c>
      <c r="CA3287">
        <v>0.33</v>
      </c>
      <c r="CB3287">
        <v>4579.45</v>
      </c>
      <c r="CC3287">
        <v>641123</v>
      </c>
      <c r="CD3287">
        <v>0.1</v>
      </c>
      <c r="CE3287">
        <v>64112.3</v>
      </c>
      <c r="CF3287">
        <v>0.1</v>
      </c>
      <c r="CG3287">
        <v>6411.2300000000005</v>
      </c>
      <c r="CH3287">
        <v>57701.07</v>
      </c>
      <c r="CI3287">
        <v>577010.69999999995</v>
      </c>
      <c r="CJ3287">
        <v>634711.7699999999</v>
      </c>
      <c r="CK3287">
        <v>4533.6554999999989</v>
      </c>
    </row>
    <row r="3288" spans="62:89" x14ac:dyDescent="0.25">
      <c r="BJ3288" s="1" t="s">
        <v>6698</v>
      </c>
      <c r="BK3288" s="1" t="s">
        <v>6699</v>
      </c>
      <c r="BL3288" s="1" t="str">
        <f>VLOOKUP(BK3288,INVENTARIOHABITTA[#All],8,FALSE)</f>
        <v>ESTANDAR AA</v>
      </c>
      <c r="BO3288" s="1" t="s">
        <v>7083</v>
      </c>
      <c r="BP3288" s="1" t="s">
        <v>10687</v>
      </c>
      <c r="BQ3288" s="1" t="s">
        <v>7638</v>
      </c>
      <c r="BR3288" s="1" t="s">
        <v>9981</v>
      </c>
      <c r="BS3288" s="1" t="s">
        <v>47</v>
      </c>
      <c r="BT3288">
        <v>105</v>
      </c>
      <c r="BU3288" s="1" t="s">
        <v>7</v>
      </c>
      <c r="BV3288" s="1" t="s">
        <v>146</v>
      </c>
      <c r="BW3288">
        <v>128</v>
      </c>
      <c r="BX3288" s="1" t="s">
        <v>47</v>
      </c>
      <c r="BY3288">
        <v>6835</v>
      </c>
      <c r="BZ3288">
        <v>874880</v>
      </c>
      <c r="CA3288">
        <v>0.3</v>
      </c>
      <c r="CB3288">
        <v>4784.5</v>
      </c>
      <c r="CC3288">
        <v>612416</v>
      </c>
      <c r="CD3288">
        <v>0.1</v>
      </c>
      <c r="CE3288">
        <v>61241.600000000006</v>
      </c>
      <c r="CF3288">
        <v>0.1</v>
      </c>
      <c r="CG3288">
        <v>6124.1600000000008</v>
      </c>
      <c r="CH3288">
        <v>55117.440000000002</v>
      </c>
      <c r="CI3288">
        <v>551174.40000000002</v>
      </c>
      <c r="CJ3288">
        <v>606291.84000000008</v>
      </c>
      <c r="CK3288">
        <v>4736.6550000000007</v>
      </c>
    </row>
    <row r="3289" spans="62:89" x14ac:dyDescent="0.25">
      <c r="BJ3289" s="1" t="s">
        <v>6700</v>
      </c>
      <c r="BK3289" s="1" t="s">
        <v>6701</v>
      </c>
      <c r="BL3289" s="1" t="str">
        <f>VLOOKUP(BK3289,INVENTARIOHABITTA[#All],8,FALSE)</f>
        <v>ESTANDAR AA</v>
      </c>
      <c r="BO3289" s="1" t="s">
        <v>7085</v>
      </c>
      <c r="BP3289" s="1" t="s">
        <v>10688</v>
      </c>
      <c r="BQ3289" s="1" t="s">
        <v>7638</v>
      </c>
      <c r="BR3289" s="1" t="s">
        <v>9981</v>
      </c>
      <c r="BS3289" s="1" t="s">
        <v>47</v>
      </c>
      <c r="BT3289">
        <v>106</v>
      </c>
      <c r="BU3289" s="1" t="s">
        <v>7</v>
      </c>
      <c r="BV3289" s="1" t="s">
        <v>60</v>
      </c>
      <c r="BW3289">
        <v>128</v>
      </c>
      <c r="BX3289" s="1" t="s">
        <v>47</v>
      </c>
      <c r="BY3289">
        <v>6363</v>
      </c>
      <c r="BZ3289">
        <v>814464</v>
      </c>
      <c r="CA3289">
        <v>0.3</v>
      </c>
      <c r="CB3289">
        <v>4454.1000000000004</v>
      </c>
      <c r="CC3289">
        <v>570124.80000000005</v>
      </c>
      <c r="CD3289">
        <v>0.1</v>
      </c>
      <c r="CE3289">
        <v>57012.48000000001</v>
      </c>
      <c r="CF3289">
        <v>0.1</v>
      </c>
      <c r="CG3289">
        <v>5701.2480000000014</v>
      </c>
      <c r="CH3289">
        <v>51311.232000000011</v>
      </c>
      <c r="CI3289">
        <v>513112.32000000007</v>
      </c>
      <c r="CJ3289">
        <v>564423.55200000003</v>
      </c>
      <c r="CK3289">
        <v>4409.5590000000002</v>
      </c>
    </row>
    <row r="3290" spans="62:89" x14ac:dyDescent="0.25">
      <c r="BJ3290" s="1" t="s">
        <v>6702</v>
      </c>
      <c r="BK3290" s="1" t="s">
        <v>6703</v>
      </c>
      <c r="BL3290" s="1" t="str">
        <f>VLOOKUP(BK3290,INVENTARIOHABITTA[#All],8,FALSE)</f>
        <v>ESTANDAR AA</v>
      </c>
      <c r="BO3290" s="1" t="s">
        <v>7087</v>
      </c>
      <c r="BP3290" s="1" t="s">
        <v>10689</v>
      </c>
      <c r="BQ3290" s="1" t="s">
        <v>7638</v>
      </c>
      <c r="BR3290" s="1" t="s">
        <v>9981</v>
      </c>
      <c r="BS3290" s="1" t="s">
        <v>47</v>
      </c>
      <c r="BT3290">
        <v>107</v>
      </c>
      <c r="BU3290" s="1" t="s">
        <v>7</v>
      </c>
      <c r="BV3290" s="1" t="s">
        <v>60</v>
      </c>
      <c r="BW3290">
        <v>128</v>
      </c>
      <c r="BX3290" s="1" t="s">
        <v>47</v>
      </c>
      <c r="BY3290">
        <v>6363</v>
      </c>
      <c r="BZ3290">
        <v>814464</v>
      </c>
      <c r="CA3290">
        <v>0.2</v>
      </c>
      <c r="CB3290">
        <v>5090.3999999999996</v>
      </c>
      <c r="CC3290">
        <v>651571.19999999995</v>
      </c>
      <c r="CD3290">
        <v>0.1</v>
      </c>
      <c r="CE3290">
        <v>65157.119999999995</v>
      </c>
      <c r="CF3290">
        <v>0.1</v>
      </c>
      <c r="CG3290">
        <v>6515.7119999999995</v>
      </c>
      <c r="CH3290">
        <v>58641.407999999996</v>
      </c>
      <c r="CI3290">
        <v>586414.07999999996</v>
      </c>
      <c r="CJ3290">
        <v>645055.4879999999</v>
      </c>
      <c r="CK3290">
        <v>5039.4959999999992</v>
      </c>
    </row>
    <row r="3291" spans="62:89" x14ac:dyDescent="0.25">
      <c r="BJ3291" s="1" t="s">
        <v>6704</v>
      </c>
      <c r="BK3291" s="1" t="s">
        <v>6705</v>
      </c>
      <c r="BL3291" s="1" t="str">
        <f>VLOOKUP(BK3291,INVENTARIOHABITTA[#All],8,FALSE)</f>
        <v>PREMIUM AA</v>
      </c>
      <c r="BO3291" s="1" t="s">
        <v>7089</v>
      </c>
      <c r="BP3291" s="1" t="s">
        <v>10690</v>
      </c>
      <c r="BQ3291" s="1" t="s">
        <v>7638</v>
      </c>
      <c r="BR3291" s="1" t="s">
        <v>9981</v>
      </c>
      <c r="BS3291" s="1" t="s">
        <v>47</v>
      </c>
      <c r="BT3291">
        <v>108</v>
      </c>
      <c r="BU3291" s="1" t="s">
        <v>7</v>
      </c>
      <c r="BV3291" s="1" t="s">
        <v>60</v>
      </c>
      <c r="BW3291">
        <v>128</v>
      </c>
      <c r="BX3291" s="1" t="s">
        <v>47</v>
      </c>
      <c r="BY3291">
        <v>6363</v>
      </c>
      <c r="BZ3291">
        <v>814464</v>
      </c>
      <c r="CA3291">
        <v>0.2</v>
      </c>
      <c r="CB3291">
        <v>5090.3999999999996</v>
      </c>
      <c r="CC3291">
        <v>651571.19999999995</v>
      </c>
      <c r="CD3291">
        <v>0.1</v>
      </c>
      <c r="CE3291">
        <v>65157.119999999995</v>
      </c>
      <c r="CF3291">
        <v>0.1</v>
      </c>
      <c r="CG3291">
        <v>6515.7119999999995</v>
      </c>
      <c r="CH3291">
        <v>58641.407999999996</v>
      </c>
      <c r="CI3291">
        <v>586414.07999999996</v>
      </c>
      <c r="CJ3291">
        <v>645055.4879999999</v>
      </c>
      <c r="CK3291">
        <v>5039.4959999999992</v>
      </c>
    </row>
    <row r="3292" spans="62:89" x14ac:dyDescent="0.25">
      <c r="BJ3292" s="1" t="s">
        <v>6706</v>
      </c>
      <c r="BK3292" s="1" t="s">
        <v>6707</v>
      </c>
      <c r="BL3292" s="1" t="str">
        <f>VLOOKUP(BK3292,INVENTARIOHABITTA[#All],8,FALSE)</f>
        <v>PREMIUM AA</v>
      </c>
      <c r="BO3292" s="1" t="s">
        <v>7091</v>
      </c>
      <c r="BP3292" s="1" t="s">
        <v>10691</v>
      </c>
      <c r="BQ3292" s="1" t="s">
        <v>7638</v>
      </c>
      <c r="BR3292" s="1" t="s">
        <v>9981</v>
      </c>
      <c r="BS3292" s="1" t="s">
        <v>47</v>
      </c>
      <c r="BT3292">
        <v>109</v>
      </c>
      <c r="BU3292" s="1" t="s">
        <v>7</v>
      </c>
      <c r="BV3292" s="1" t="s">
        <v>60</v>
      </c>
      <c r="BW3292">
        <v>128</v>
      </c>
      <c r="BX3292" s="1" t="s">
        <v>47</v>
      </c>
      <c r="BY3292">
        <v>6363</v>
      </c>
      <c r="BZ3292">
        <v>814464</v>
      </c>
      <c r="CA3292">
        <v>0.2</v>
      </c>
      <c r="CB3292">
        <v>5090.3999999999996</v>
      </c>
      <c r="CC3292">
        <v>651571.19999999995</v>
      </c>
      <c r="CD3292">
        <v>0.1</v>
      </c>
      <c r="CE3292">
        <v>65157.119999999995</v>
      </c>
      <c r="CF3292">
        <v>0.1</v>
      </c>
      <c r="CG3292">
        <v>6515.7119999999995</v>
      </c>
      <c r="CH3292">
        <v>58641.407999999996</v>
      </c>
      <c r="CI3292">
        <v>586414.07999999996</v>
      </c>
      <c r="CJ3292">
        <v>645055.4879999999</v>
      </c>
      <c r="CK3292">
        <v>5039.4959999999992</v>
      </c>
    </row>
    <row r="3293" spans="62:89" x14ac:dyDescent="0.25">
      <c r="BJ3293" s="1" t="s">
        <v>6708</v>
      </c>
      <c r="BK3293" s="1" t="s">
        <v>6709</v>
      </c>
      <c r="BL3293" s="1" t="str">
        <f>VLOOKUP(BK3293,INVENTARIOHABITTA[#All],8,FALSE)</f>
        <v>PREMIUM AA</v>
      </c>
      <c r="BO3293" s="1" t="s">
        <v>7093</v>
      </c>
      <c r="BP3293" s="1" t="s">
        <v>10692</v>
      </c>
      <c r="BQ3293" s="1" t="s">
        <v>7638</v>
      </c>
      <c r="BR3293" s="1" t="s">
        <v>9981</v>
      </c>
      <c r="BS3293" s="1" t="s">
        <v>47</v>
      </c>
      <c r="BT3293">
        <v>110</v>
      </c>
      <c r="BU3293" s="1" t="s">
        <v>7</v>
      </c>
      <c r="BV3293" s="1" t="s">
        <v>60</v>
      </c>
      <c r="BW3293">
        <v>128</v>
      </c>
      <c r="BX3293" s="1" t="s">
        <v>47</v>
      </c>
      <c r="BY3293">
        <v>6363</v>
      </c>
      <c r="BZ3293">
        <v>814464</v>
      </c>
      <c r="CA3293">
        <v>0.2</v>
      </c>
      <c r="CB3293">
        <v>5090.3999999999996</v>
      </c>
      <c r="CC3293">
        <v>651571.19999999995</v>
      </c>
      <c r="CD3293">
        <v>0.1</v>
      </c>
      <c r="CE3293">
        <v>65157.119999999995</v>
      </c>
      <c r="CF3293">
        <v>0.1</v>
      </c>
      <c r="CG3293">
        <v>6515.7119999999995</v>
      </c>
      <c r="CH3293">
        <v>58641.407999999996</v>
      </c>
      <c r="CI3293">
        <v>586414.07999999996</v>
      </c>
      <c r="CJ3293">
        <v>645055.4879999999</v>
      </c>
      <c r="CK3293">
        <v>5039.4959999999992</v>
      </c>
    </row>
    <row r="3294" spans="62:89" x14ac:dyDescent="0.25">
      <c r="BJ3294" s="1" t="s">
        <v>6710</v>
      </c>
      <c r="BK3294" s="1" t="s">
        <v>6711</v>
      </c>
      <c r="BL3294" s="1" t="str">
        <f>VLOOKUP(BK3294,INVENTARIOHABITTA[#All],8,FALSE)</f>
        <v>PREMIUM AA</v>
      </c>
      <c r="BO3294" s="1" t="s">
        <v>7095</v>
      </c>
      <c r="BP3294" s="1" t="s">
        <v>10693</v>
      </c>
      <c r="BQ3294" s="1" t="s">
        <v>7638</v>
      </c>
      <c r="BR3294" s="1" t="s">
        <v>9981</v>
      </c>
      <c r="BS3294" s="1" t="s">
        <v>47</v>
      </c>
      <c r="BT3294">
        <v>111</v>
      </c>
      <c r="BU3294" s="1" t="s">
        <v>7</v>
      </c>
      <c r="BV3294" s="1" t="s">
        <v>60</v>
      </c>
      <c r="BW3294">
        <v>128</v>
      </c>
      <c r="BX3294" s="1" t="s">
        <v>47</v>
      </c>
      <c r="BY3294">
        <v>6363</v>
      </c>
      <c r="BZ3294">
        <v>814464</v>
      </c>
      <c r="CA3294">
        <v>0.2</v>
      </c>
      <c r="CB3294">
        <v>5090.3999999999996</v>
      </c>
      <c r="CC3294">
        <v>651571.19999999995</v>
      </c>
      <c r="CD3294">
        <v>0.1</v>
      </c>
      <c r="CE3294">
        <v>65157.119999999995</v>
      </c>
      <c r="CF3294">
        <v>0.1</v>
      </c>
      <c r="CG3294">
        <v>6515.7119999999995</v>
      </c>
      <c r="CH3294">
        <v>58641.407999999996</v>
      </c>
      <c r="CI3294">
        <v>586414.07999999996</v>
      </c>
      <c r="CJ3294">
        <v>645055.4879999999</v>
      </c>
      <c r="CK3294">
        <v>5039.4959999999992</v>
      </c>
    </row>
    <row r="3295" spans="62:89" x14ac:dyDescent="0.25">
      <c r="BJ3295" s="1" t="s">
        <v>6712</v>
      </c>
      <c r="BK3295" s="1" t="s">
        <v>6713</v>
      </c>
      <c r="BL3295" s="1" t="str">
        <f>VLOOKUP(BK3295,INVENTARIOHABITTA[#All],8,FALSE)</f>
        <v>PREMIUM AA</v>
      </c>
      <c r="BO3295" s="1" t="s">
        <v>7097</v>
      </c>
      <c r="BP3295" s="1" t="s">
        <v>10694</v>
      </c>
      <c r="BQ3295" s="1" t="s">
        <v>7638</v>
      </c>
      <c r="BR3295" s="1" t="s">
        <v>9981</v>
      </c>
      <c r="BS3295" s="1" t="s">
        <v>47</v>
      </c>
      <c r="BT3295">
        <v>112</v>
      </c>
      <c r="BU3295" s="1" t="s">
        <v>7</v>
      </c>
      <c r="BV3295" s="1" t="s">
        <v>60</v>
      </c>
      <c r="BW3295">
        <v>128</v>
      </c>
      <c r="BX3295" s="1" t="s">
        <v>47</v>
      </c>
      <c r="BY3295">
        <v>6363</v>
      </c>
      <c r="BZ3295">
        <v>814464</v>
      </c>
      <c r="CA3295">
        <v>0.2</v>
      </c>
      <c r="CB3295">
        <v>5090.3999999999996</v>
      </c>
      <c r="CC3295">
        <v>651571.19999999995</v>
      </c>
      <c r="CD3295">
        <v>0.1</v>
      </c>
      <c r="CE3295">
        <v>65157.119999999995</v>
      </c>
      <c r="CF3295">
        <v>0.1</v>
      </c>
      <c r="CG3295">
        <v>6515.7119999999995</v>
      </c>
      <c r="CH3295">
        <v>58641.407999999996</v>
      </c>
      <c r="CI3295">
        <v>586414.07999999996</v>
      </c>
      <c r="CJ3295">
        <v>645055.4879999999</v>
      </c>
      <c r="CK3295">
        <v>5039.4959999999992</v>
      </c>
    </row>
    <row r="3296" spans="62:89" x14ac:dyDescent="0.25">
      <c r="BJ3296" s="1" t="s">
        <v>6714</v>
      </c>
      <c r="BK3296" s="1" t="s">
        <v>6715</v>
      </c>
      <c r="BL3296" s="1" t="str">
        <f>VLOOKUP(BK3296,INVENTARIOHABITTA[#All],8,FALSE)</f>
        <v>ESTANDAR AA</v>
      </c>
      <c r="BO3296" s="1" t="s">
        <v>7099</v>
      </c>
      <c r="BP3296" s="1" t="s">
        <v>10695</v>
      </c>
      <c r="BQ3296" s="1" t="s">
        <v>7638</v>
      </c>
      <c r="BR3296" s="1" t="s">
        <v>9981</v>
      </c>
      <c r="BS3296" s="1" t="s">
        <v>47</v>
      </c>
      <c r="BT3296">
        <v>113</v>
      </c>
      <c r="BU3296" s="1" t="s">
        <v>7</v>
      </c>
      <c r="BV3296" s="1" t="s">
        <v>60</v>
      </c>
      <c r="BW3296">
        <v>128</v>
      </c>
      <c r="BX3296" s="1" t="s">
        <v>47</v>
      </c>
      <c r="BY3296">
        <v>6363</v>
      </c>
      <c r="BZ3296">
        <v>814464</v>
      </c>
      <c r="CA3296">
        <v>0.2</v>
      </c>
      <c r="CB3296">
        <v>5090.3999999999996</v>
      </c>
      <c r="CC3296">
        <v>651571.19999999995</v>
      </c>
      <c r="CD3296">
        <v>0.1</v>
      </c>
      <c r="CE3296">
        <v>65157.119999999995</v>
      </c>
      <c r="CF3296">
        <v>0.1</v>
      </c>
      <c r="CG3296">
        <v>6515.7119999999995</v>
      </c>
      <c r="CH3296">
        <v>58641.407999999996</v>
      </c>
      <c r="CI3296">
        <v>586414.07999999996</v>
      </c>
      <c r="CJ3296">
        <v>645055.4879999999</v>
      </c>
      <c r="CK3296">
        <v>5039.4959999999992</v>
      </c>
    </row>
    <row r="3297" spans="62:89" x14ac:dyDescent="0.25">
      <c r="BJ3297" s="1" t="s">
        <v>6716</v>
      </c>
      <c r="BK3297" s="1" t="s">
        <v>6717</v>
      </c>
      <c r="BL3297" s="1" t="str">
        <f>VLOOKUP(BK3297,INVENTARIOHABITTA[#All],8,FALSE)</f>
        <v>ESTANDAR AA</v>
      </c>
      <c r="BO3297" s="1" t="s">
        <v>7101</v>
      </c>
      <c r="BP3297" s="1" t="s">
        <v>10696</v>
      </c>
      <c r="BQ3297" s="1" t="s">
        <v>7638</v>
      </c>
      <c r="BR3297" s="1" t="s">
        <v>9981</v>
      </c>
      <c r="BS3297" s="1" t="s">
        <v>47</v>
      </c>
      <c r="BT3297">
        <v>114</v>
      </c>
      <c r="BU3297" s="1" t="s">
        <v>7</v>
      </c>
      <c r="BV3297" s="1" t="s">
        <v>60</v>
      </c>
      <c r="BW3297">
        <v>128</v>
      </c>
      <c r="BX3297" s="1" t="s">
        <v>47</v>
      </c>
      <c r="BY3297">
        <v>6363</v>
      </c>
      <c r="BZ3297">
        <v>814464</v>
      </c>
      <c r="CA3297">
        <v>0.2</v>
      </c>
      <c r="CB3297">
        <v>5090.3999999999996</v>
      </c>
      <c r="CC3297">
        <v>651571.19999999995</v>
      </c>
      <c r="CD3297">
        <v>0.1</v>
      </c>
      <c r="CE3297">
        <v>65157.119999999995</v>
      </c>
      <c r="CF3297">
        <v>0.1</v>
      </c>
      <c r="CG3297">
        <v>6515.7119999999995</v>
      </c>
      <c r="CH3297">
        <v>58641.407999999996</v>
      </c>
      <c r="CI3297">
        <v>586414.07999999996</v>
      </c>
      <c r="CJ3297">
        <v>645055.4879999999</v>
      </c>
      <c r="CK3297">
        <v>5039.4959999999992</v>
      </c>
    </row>
    <row r="3298" spans="62:89" x14ac:dyDescent="0.25">
      <c r="BJ3298" s="1" t="s">
        <v>6718</v>
      </c>
      <c r="BK3298" s="1" t="s">
        <v>6719</v>
      </c>
      <c r="BL3298" s="1" t="str">
        <f>VLOOKUP(BK3298,INVENTARIOHABITTA[#All],8,FALSE)</f>
        <v>ESTANDAR AA</v>
      </c>
      <c r="BO3298" s="1" t="s">
        <v>7103</v>
      </c>
      <c r="BP3298" s="1" t="s">
        <v>10697</v>
      </c>
      <c r="BQ3298" s="1" t="s">
        <v>7638</v>
      </c>
      <c r="BR3298" s="1" t="s">
        <v>9981</v>
      </c>
      <c r="BS3298" s="1" t="s">
        <v>47</v>
      </c>
      <c r="BT3298">
        <v>115</v>
      </c>
      <c r="BU3298" s="1" t="s">
        <v>7</v>
      </c>
      <c r="BV3298" s="1" t="s">
        <v>60</v>
      </c>
      <c r="BW3298">
        <v>128</v>
      </c>
      <c r="BX3298" s="1" t="s">
        <v>47</v>
      </c>
      <c r="BY3298">
        <v>6363</v>
      </c>
      <c r="BZ3298">
        <v>814464</v>
      </c>
      <c r="CA3298">
        <v>0.2</v>
      </c>
      <c r="CB3298">
        <v>5090.3999999999996</v>
      </c>
      <c r="CC3298">
        <v>651571.19999999995</v>
      </c>
      <c r="CD3298">
        <v>0.1</v>
      </c>
      <c r="CE3298">
        <v>65157.119999999995</v>
      </c>
      <c r="CF3298">
        <v>0.1</v>
      </c>
      <c r="CG3298">
        <v>6515.7119999999995</v>
      </c>
      <c r="CH3298">
        <v>58641.407999999996</v>
      </c>
      <c r="CI3298">
        <v>586414.07999999996</v>
      </c>
      <c r="CJ3298">
        <v>645055.4879999999</v>
      </c>
      <c r="CK3298">
        <v>5039.4959999999992</v>
      </c>
    </row>
    <row r="3299" spans="62:89" x14ac:dyDescent="0.25">
      <c r="BJ3299" s="1" t="s">
        <v>6720</v>
      </c>
      <c r="BK3299" s="1" t="s">
        <v>6721</v>
      </c>
      <c r="BL3299" s="1" t="str">
        <f>VLOOKUP(BK3299,INVENTARIOHABITTA[#All],8,FALSE)</f>
        <v>ESTANDAR AAA</v>
      </c>
      <c r="BO3299" s="1" t="s">
        <v>7105</v>
      </c>
      <c r="BP3299" s="1" t="s">
        <v>10698</v>
      </c>
      <c r="BQ3299" s="1" t="s">
        <v>7638</v>
      </c>
      <c r="BR3299" s="1" t="s">
        <v>9981</v>
      </c>
      <c r="BS3299" s="1" t="s">
        <v>47</v>
      </c>
      <c r="BT3299">
        <v>116</v>
      </c>
      <c r="BU3299" s="1" t="s">
        <v>7</v>
      </c>
      <c r="BV3299" s="1" t="s">
        <v>60</v>
      </c>
      <c r="BW3299">
        <v>128</v>
      </c>
      <c r="BX3299" s="1" t="s">
        <v>47</v>
      </c>
      <c r="BY3299">
        <v>6363</v>
      </c>
      <c r="BZ3299">
        <v>814464</v>
      </c>
      <c r="CA3299">
        <v>0.2</v>
      </c>
      <c r="CB3299">
        <v>5090.3999999999996</v>
      </c>
      <c r="CC3299">
        <v>651571.19999999995</v>
      </c>
      <c r="CD3299">
        <v>0.1</v>
      </c>
      <c r="CE3299">
        <v>65157.119999999995</v>
      </c>
      <c r="CF3299">
        <v>0.1</v>
      </c>
      <c r="CG3299">
        <v>6515.7119999999995</v>
      </c>
      <c r="CH3299">
        <v>58641.407999999996</v>
      </c>
      <c r="CI3299">
        <v>586414.07999999996</v>
      </c>
      <c r="CJ3299">
        <v>645055.4879999999</v>
      </c>
      <c r="CK3299">
        <v>5039.4959999999992</v>
      </c>
    </row>
    <row r="3300" spans="62:89" x14ac:dyDescent="0.25">
      <c r="BJ3300" s="1" t="s">
        <v>6722</v>
      </c>
      <c r="BK3300" s="1" t="s">
        <v>6723</v>
      </c>
      <c r="BL3300" s="1" t="str">
        <f>VLOOKUP(BK3300,INVENTARIOHABITTA[#All],8,FALSE)</f>
        <v>ESTANDAR AA</v>
      </c>
      <c r="BO3300" s="1" t="s">
        <v>7107</v>
      </c>
      <c r="BP3300" s="1" t="s">
        <v>10699</v>
      </c>
      <c r="BQ3300" s="1" t="s">
        <v>7638</v>
      </c>
      <c r="BR3300" s="1" t="s">
        <v>9981</v>
      </c>
      <c r="BS3300" s="1" t="s">
        <v>47</v>
      </c>
      <c r="BT3300">
        <v>117</v>
      </c>
      <c r="BU3300" s="1" t="s">
        <v>7</v>
      </c>
      <c r="BV3300" s="1" t="s">
        <v>60</v>
      </c>
      <c r="BW3300">
        <v>128</v>
      </c>
      <c r="BX3300" s="1" t="s">
        <v>47</v>
      </c>
      <c r="BY3300">
        <v>6363</v>
      </c>
      <c r="BZ3300">
        <v>814464</v>
      </c>
      <c r="CA3300">
        <v>0.2</v>
      </c>
      <c r="CB3300">
        <v>5090.3999999999996</v>
      </c>
      <c r="CC3300">
        <v>651571.19999999995</v>
      </c>
      <c r="CD3300">
        <v>0.1</v>
      </c>
      <c r="CE3300">
        <v>65157.119999999995</v>
      </c>
      <c r="CF3300">
        <v>0.1</v>
      </c>
      <c r="CG3300">
        <v>6515.7119999999995</v>
      </c>
      <c r="CH3300">
        <v>58641.407999999996</v>
      </c>
      <c r="CI3300">
        <v>586414.07999999996</v>
      </c>
      <c r="CJ3300">
        <v>645055.4879999999</v>
      </c>
      <c r="CK3300">
        <v>5039.4959999999992</v>
      </c>
    </row>
    <row r="3301" spans="62:89" x14ac:dyDescent="0.25">
      <c r="BJ3301" s="1" t="s">
        <v>6724</v>
      </c>
      <c r="BK3301" s="1" t="s">
        <v>6725</v>
      </c>
      <c r="BL3301" s="1" t="str">
        <f>VLOOKUP(BK3301,INVENTARIOHABITTA[#All],8,FALSE)</f>
        <v>ESTANDAR AA</v>
      </c>
      <c r="BO3301" s="1" t="s">
        <v>7109</v>
      </c>
      <c r="BP3301" s="1" t="s">
        <v>10700</v>
      </c>
      <c r="BQ3301" s="1" t="s">
        <v>7638</v>
      </c>
      <c r="BR3301" s="1" t="s">
        <v>9981</v>
      </c>
      <c r="BS3301" s="1" t="s">
        <v>47</v>
      </c>
      <c r="BT3301">
        <v>118</v>
      </c>
      <c r="BU3301" s="1" t="s">
        <v>7</v>
      </c>
      <c r="BV3301" s="1" t="s">
        <v>60</v>
      </c>
      <c r="BW3301">
        <v>128</v>
      </c>
      <c r="BX3301" s="1" t="s">
        <v>47</v>
      </c>
      <c r="BY3301">
        <v>6363</v>
      </c>
      <c r="BZ3301">
        <v>814464</v>
      </c>
      <c r="CA3301">
        <v>0.2</v>
      </c>
      <c r="CB3301">
        <v>5090.3999999999996</v>
      </c>
      <c r="CC3301">
        <v>651571.19999999995</v>
      </c>
      <c r="CD3301">
        <v>0.1</v>
      </c>
      <c r="CE3301">
        <v>65157.119999999995</v>
      </c>
      <c r="CF3301">
        <v>0.1</v>
      </c>
      <c r="CG3301">
        <v>6515.7119999999995</v>
      </c>
      <c r="CH3301">
        <v>58641.407999999996</v>
      </c>
      <c r="CI3301">
        <v>586414.07999999996</v>
      </c>
      <c r="CJ3301">
        <v>645055.4879999999</v>
      </c>
      <c r="CK3301">
        <v>5039.4959999999992</v>
      </c>
    </row>
    <row r="3302" spans="62:89" x14ac:dyDescent="0.25">
      <c r="BJ3302" s="1" t="s">
        <v>6726</v>
      </c>
      <c r="BK3302" s="1" t="s">
        <v>6727</v>
      </c>
      <c r="BL3302" s="1" t="str">
        <f>VLOOKUP(BK3302,INVENTARIOHABITTA[#All],8,FALSE)</f>
        <v>ESTANDAR AA</v>
      </c>
      <c r="BO3302" s="1" t="s">
        <v>7111</v>
      </c>
      <c r="BP3302" s="1" t="s">
        <v>10701</v>
      </c>
      <c r="BQ3302" s="1" t="s">
        <v>7638</v>
      </c>
      <c r="BR3302" s="1" t="s">
        <v>9981</v>
      </c>
      <c r="BS3302" s="1" t="s">
        <v>47</v>
      </c>
      <c r="BT3302">
        <v>119</v>
      </c>
      <c r="BU3302" s="1" t="s">
        <v>7</v>
      </c>
      <c r="BV3302" s="1" t="s">
        <v>60</v>
      </c>
      <c r="BW3302">
        <v>128</v>
      </c>
      <c r="BX3302" s="1" t="s">
        <v>47</v>
      </c>
      <c r="BY3302">
        <v>6363</v>
      </c>
      <c r="BZ3302">
        <v>814464</v>
      </c>
      <c r="CA3302">
        <v>0.2</v>
      </c>
      <c r="CB3302">
        <v>5090.3999999999996</v>
      </c>
      <c r="CC3302">
        <v>651571.19999999995</v>
      </c>
      <c r="CD3302">
        <v>0.1</v>
      </c>
      <c r="CE3302">
        <v>65157.119999999995</v>
      </c>
      <c r="CF3302">
        <v>0.1</v>
      </c>
      <c r="CG3302">
        <v>6515.7119999999995</v>
      </c>
      <c r="CH3302">
        <v>58641.407999999996</v>
      </c>
      <c r="CI3302">
        <v>586414.07999999996</v>
      </c>
      <c r="CJ3302">
        <v>645055.4879999999</v>
      </c>
      <c r="CK3302">
        <v>5039.4959999999992</v>
      </c>
    </row>
    <row r="3303" spans="62:89" x14ac:dyDescent="0.25">
      <c r="BJ3303" s="1" t="s">
        <v>6728</v>
      </c>
      <c r="BK3303" s="1" t="s">
        <v>6729</v>
      </c>
      <c r="BL3303" s="1" t="str">
        <f>VLOOKUP(BK3303,INVENTARIOHABITTA[#All],8,FALSE)</f>
        <v>ESTANDAR AA</v>
      </c>
      <c r="BO3303" s="1" t="s">
        <v>7113</v>
      </c>
      <c r="BP3303" s="1" t="s">
        <v>10702</v>
      </c>
      <c r="BQ3303" s="1" t="s">
        <v>7638</v>
      </c>
      <c r="BR3303" s="1" t="s">
        <v>9981</v>
      </c>
      <c r="BS3303" s="1" t="s">
        <v>47</v>
      </c>
      <c r="BT3303">
        <v>120</v>
      </c>
      <c r="BU3303" s="1" t="s">
        <v>7</v>
      </c>
      <c r="BV3303" s="1" t="s">
        <v>146</v>
      </c>
      <c r="BW3303">
        <v>128</v>
      </c>
      <c r="BX3303" s="1" t="s">
        <v>47</v>
      </c>
      <c r="BY3303">
        <v>6835</v>
      </c>
      <c r="BZ3303">
        <v>874880</v>
      </c>
      <c r="CA3303">
        <v>0.3</v>
      </c>
      <c r="CB3303">
        <v>4784.5</v>
      </c>
      <c r="CC3303">
        <v>612416</v>
      </c>
      <c r="CD3303">
        <v>0.1</v>
      </c>
      <c r="CE3303">
        <v>61241.600000000006</v>
      </c>
      <c r="CF3303">
        <v>0</v>
      </c>
      <c r="CG3303">
        <v>0</v>
      </c>
      <c r="CH3303">
        <v>61241.600000000006</v>
      </c>
      <c r="CI3303">
        <v>551174.40000000002</v>
      </c>
      <c r="CJ3303">
        <v>612416</v>
      </c>
      <c r="CK3303">
        <v>4784.5</v>
      </c>
    </row>
    <row r="3304" spans="62:89" x14ac:dyDescent="0.25">
      <c r="BJ3304" s="1" t="s">
        <v>6730</v>
      </c>
      <c r="BK3304" s="1" t="s">
        <v>6731</v>
      </c>
      <c r="BL3304" s="1" t="str">
        <f>VLOOKUP(BK3304,INVENTARIOHABITTA[#All],8,FALSE)</f>
        <v>ESTANDAR AA</v>
      </c>
      <c r="BO3304" s="1" t="s">
        <v>7115</v>
      </c>
      <c r="BP3304" s="1" t="s">
        <v>10703</v>
      </c>
      <c r="BQ3304" s="1" t="s">
        <v>7638</v>
      </c>
      <c r="BR3304" s="1" t="s">
        <v>9981</v>
      </c>
      <c r="BS3304" s="1" t="s">
        <v>44</v>
      </c>
      <c r="BT3304">
        <v>1</v>
      </c>
      <c r="BU3304" s="1" t="s">
        <v>7</v>
      </c>
      <c r="BV3304" s="1" t="s">
        <v>146</v>
      </c>
      <c r="BW3304">
        <v>144</v>
      </c>
      <c r="BY3304">
        <v>6200</v>
      </c>
      <c r="BZ3304">
        <v>892800</v>
      </c>
      <c r="CA3304">
        <v>0.3</v>
      </c>
      <c r="CB3304">
        <v>4340</v>
      </c>
      <c r="CC3304">
        <v>624960</v>
      </c>
      <c r="CD3304">
        <v>0.1</v>
      </c>
      <c r="CE3304">
        <v>62496</v>
      </c>
      <c r="CF3304">
        <v>0.1</v>
      </c>
      <c r="CG3304">
        <v>6249.6</v>
      </c>
      <c r="CH3304">
        <v>56246.400000000001</v>
      </c>
      <c r="CI3304">
        <v>562464</v>
      </c>
      <c r="CJ3304">
        <v>618710.4</v>
      </c>
      <c r="CK3304">
        <v>4296.6000000000004</v>
      </c>
    </row>
    <row r="3305" spans="62:89" x14ac:dyDescent="0.25">
      <c r="BJ3305" s="1" t="s">
        <v>6732</v>
      </c>
      <c r="BK3305" s="1" t="s">
        <v>6733</v>
      </c>
      <c r="BL3305" s="1" t="str">
        <f>VLOOKUP(BK3305,INVENTARIOHABITTA[#All],8,FALSE)</f>
        <v>ESTANDAR AA</v>
      </c>
      <c r="BO3305" s="1" t="s">
        <v>7117</v>
      </c>
      <c r="BP3305" s="1" t="s">
        <v>10704</v>
      </c>
      <c r="BQ3305" s="1" t="s">
        <v>7638</v>
      </c>
      <c r="BR3305" s="1" t="s">
        <v>9981</v>
      </c>
      <c r="BS3305" s="1" t="s">
        <v>44</v>
      </c>
      <c r="BT3305">
        <v>2</v>
      </c>
      <c r="BU3305" s="1" t="s">
        <v>7</v>
      </c>
      <c r="BV3305" s="1" t="s">
        <v>60</v>
      </c>
      <c r="BW3305">
        <v>144</v>
      </c>
      <c r="BX3305" s="1" t="s">
        <v>10495</v>
      </c>
      <c r="BY3305">
        <v>5770.3</v>
      </c>
      <c r="BZ3305">
        <v>830923.20000000007</v>
      </c>
      <c r="CA3305">
        <v>0.27</v>
      </c>
      <c r="CB3305">
        <v>4212.3189999999995</v>
      </c>
      <c r="CC3305">
        <v>606573.93599999999</v>
      </c>
      <c r="CD3305">
        <v>0.1</v>
      </c>
      <c r="CE3305">
        <v>60657.393600000003</v>
      </c>
      <c r="CF3305">
        <v>0.1</v>
      </c>
      <c r="CG3305">
        <v>6065.7393600000005</v>
      </c>
      <c r="CH3305">
        <v>54591.654240000003</v>
      </c>
      <c r="CI3305">
        <v>545916.54240000003</v>
      </c>
      <c r="CJ3305">
        <v>600508.19663999998</v>
      </c>
      <c r="CK3305">
        <v>4170.1958100000002</v>
      </c>
    </row>
    <row r="3306" spans="62:89" x14ac:dyDescent="0.25">
      <c r="BJ3306" s="1" t="s">
        <v>6734</v>
      </c>
      <c r="BK3306" s="1" t="s">
        <v>6735</v>
      </c>
      <c r="BL3306" s="1" t="str">
        <f>VLOOKUP(BK3306,INVENTARIOHABITTA[#All],8,FALSE)</f>
        <v>ESTANDAR AA</v>
      </c>
      <c r="BO3306" s="1" t="s">
        <v>7119</v>
      </c>
      <c r="BP3306" s="1" t="s">
        <v>10705</v>
      </c>
      <c r="BQ3306" s="1" t="s">
        <v>7638</v>
      </c>
      <c r="BR3306" s="1" t="s">
        <v>9981</v>
      </c>
      <c r="BS3306" s="1" t="s">
        <v>44</v>
      </c>
      <c r="BT3306">
        <v>3</v>
      </c>
      <c r="BU3306" s="1" t="s">
        <v>7</v>
      </c>
      <c r="BV3306" s="1" t="s">
        <v>60</v>
      </c>
      <c r="BW3306">
        <v>144</v>
      </c>
      <c r="BX3306" s="1" t="s">
        <v>10495</v>
      </c>
      <c r="BY3306">
        <v>5770.3</v>
      </c>
      <c r="BZ3306">
        <v>830923.20000000007</v>
      </c>
      <c r="CA3306">
        <v>0.3</v>
      </c>
      <c r="CB3306">
        <v>4039.21</v>
      </c>
      <c r="CC3306">
        <v>581646.24</v>
      </c>
      <c r="CD3306">
        <v>0.1</v>
      </c>
      <c r="CE3306">
        <v>58164.624000000003</v>
      </c>
      <c r="CF3306">
        <v>0.1</v>
      </c>
      <c r="CG3306">
        <v>5816.4624000000003</v>
      </c>
      <c r="CH3306">
        <v>52348.161600000007</v>
      </c>
      <c r="CI3306">
        <v>523481.61599999998</v>
      </c>
      <c r="CJ3306">
        <v>575829.77760000003</v>
      </c>
      <c r="CK3306">
        <v>3998.8179</v>
      </c>
    </row>
    <row r="3307" spans="62:89" x14ac:dyDescent="0.25">
      <c r="BJ3307" s="1" t="s">
        <v>6736</v>
      </c>
      <c r="BK3307" s="1" t="s">
        <v>6737</v>
      </c>
      <c r="BL3307" s="1" t="str">
        <f>VLOOKUP(BK3307,INVENTARIOHABITTA[#All],8,FALSE)</f>
        <v>ESTANDAR AA</v>
      </c>
      <c r="BP3307" s="1" t="s">
        <v>10705</v>
      </c>
      <c r="BQ3307" s="1" t="s">
        <v>7638</v>
      </c>
      <c r="BR3307" s="1" t="s">
        <v>9981</v>
      </c>
      <c r="BS3307" s="1" t="s">
        <v>44</v>
      </c>
      <c r="BT3307">
        <v>3</v>
      </c>
      <c r="BU3307" s="1" t="s">
        <v>7</v>
      </c>
      <c r="BV3307" s="1" t="s">
        <v>60</v>
      </c>
      <c r="BW3307">
        <v>144</v>
      </c>
      <c r="BX3307" s="1" t="s">
        <v>10495</v>
      </c>
      <c r="BY3307">
        <v>5770.3</v>
      </c>
      <c r="BZ3307">
        <v>830923.20000000007</v>
      </c>
      <c r="CA3307">
        <v>0.3</v>
      </c>
      <c r="CB3307">
        <v>4039.21</v>
      </c>
      <c r="CC3307">
        <v>581646.24</v>
      </c>
      <c r="CD3307">
        <v>0.1</v>
      </c>
      <c r="CE3307">
        <v>58164.624000000003</v>
      </c>
      <c r="CF3307">
        <v>0</v>
      </c>
      <c r="CG3307">
        <v>0</v>
      </c>
      <c r="CH3307">
        <v>58164.624000000003</v>
      </c>
      <c r="CI3307">
        <v>523481.61599999998</v>
      </c>
      <c r="CJ3307">
        <v>581646.24</v>
      </c>
      <c r="CK3307">
        <v>4039.21</v>
      </c>
    </row>
    <row r="3308" spans="62:89" x14ac:dyDescent="0.25">
      <c r="BJ3308" s="1" t="s">
        <v>6738</v>
      </c>
      <c r="BK3308" s="1" t="s">
        <v>6739</v>
      </c>
      <c r="BL3308" s="1" t="str">
        <f>VLOOKUP(BK3308,INVENTARIOHABITTA[#All],8,FALSE)</f>
        <v>ESTANDAR AA</v>
      </c>
      <c r="BO3308" s="1" t="s">
        <v>7121</v>
      </c>
      <c r="BP3308" s="1" t="s">
        <v>10706</v>
      </c>
      <c r="BQ3308" s="1" t="s">
        <v>7638</v>
      </c>
      <c r="BR3308" s="1" t="s">
        <v>9981</v>
      </c>
      <c r="BS3308" s="1" t="s">
        <v>44</v>
      </c>
      <c r="BT3308">
        <v>4</v>
      </c>
      <c r="BU3308" s="1" t="s">
        <v>7</v>
      </c>
      <c r="BV3308" s="1" t="s">
        <v>60</v>
      </c>
      <c r="BW3308">
        <v>128</v>
      </c>
      <c r="BX3308" s="1" t="s">
        <v>10495</v>
      </c>
      <c r="BY3308">
        <v>5770.3</v>
      </c>
      <c r="BZ3308">
        <v>738598.40000000002</v>
      </c>
      <c r="CA3308">
        <v>0.25</v>
      </c>
      <c r="CB3308">
        <v>4327.7250000000004</v>
      </c>
      <c r="CC3308">
        <v>553948.80000000005</v>
      </c>
      <c r="CD3308">
        <v>0.1</v>
      </c>
      <c r="CE3308">
        <v>55394.880000000005</v>
      </c>
      <c r="CF3308">
        <v>0.1</v>
      </c>
      <c r="CG3308">
        <v>5539.4880000000012</v>
      </c>
      <c r="CH3308">
        <v>49855.392000000007</v>
      </c>
      <c r="CI3308">
        <v>498553.92000000004</v>
      </c>
      <c r="CJ3308">
        <v>548409.31200000003</v>
      </c>
      <c r="CK3308">
        <v>4284.4477500000003</v>
      </c>
    </row>
    <row r="3309" spans="62:89" x14ac:dyDescent="0.25">
      <c r="BJ3309" s="1" t="s">
        <v>6740</v>
      </c>
      <c r="BK3309" s="1" t="s">
        <v>6741</v>
      </c>
      <c r="BL3309" s="1" t="str">
        <f>VLOOKUP(BK3309,INVENTARIOHABITTA[#All],8,FALSE)</f>
        <v>ESTANDAR AA</v>
      </c>
      <c r="BP3309" s="1" t="s">
        <v>10706</v>
      </c>
      <c r="BQ3309" s="1" t="s">
        <v>7638</v>
      </c>
      <c r="BR3309" s="1" t="s">
        <v>9981</v>
      </c>
      <c r="BS3309" s="1" t="s">
        <v>44</v>
      </c>
      <c r="BT3309">
        <v>4</v>
      </c>
      <c r="BU3309" s="1" t="s">
        <v>7</v>
      </c>
      <c r="BV3309" s="1" t="s">
        <v>60</v>
      </c>
      <c r="BW3309">
        <v>128</v>
      </c>
      <c r="BX3309" s="1" t="s">
        <v>10495</v>
      </c>
      <c r="BY3309">
        <v>5770.3</v>
      </c>
      <c r="BZ3309">
        <v>738598.40000000002</v>
      </c>
      <c r="CA3309">
        <v>0.25</v>
      </c>
      <c r="CB3309">
        <v>4327.7250000000004</v>
      </c>
      <c r="CC3309">
        <v>553948.80000000005</v>
      </c>
      <c r="CD3309">
        <v>0.1</v>
      </c>
      <c r="CE3309">
        <v>55394.880000000005</v>
      </c>
      <c r="CF3309">
        <v>0.1</v>
      </c>
      <c r="CG3309">
        <v>5539.4880000000012</v>
      </c>
      <c r="CH3309">
        <v>49855.392000000007</v>
      </c>
      <c r="CI3309">
        <v>498553.92000000004</v>
      </c>
      <c r="CJ3309">
        <v>548409.31200000003</v>
      </c>
      <c r="CK3309">
        <v>4284.4477500000003</v>
      </c>
    </row>
    <row r="3310" spans="62:89" x14ac:dyDescent="0.25">
      <c r="BJ3310" s="1" t="s">
        <v>6742</v>
      </c>
      <c r="BK3310" s="1" t="s">
        <v>6743</v>
      </c>
      <c r="BL3310" s="1" t="str">
        <f>VLOOKUP(BK3310,INVENTARIOHABITTA[#All],8,FALSE)</f>
        <v>ESTANDAR AA</v>
      </c>
      <c r="BO3310" s="1" t="s">
        <v>7123</v>
      </c>
      <c r="BP3310" s="1" t="s">
        <v>10707</v>
      </c>
      <c r="BQ3310" s="1" t="s">
        <v>7638</v>
      </c>
      <c r="BR3310" s="1" t="s">
        <v>9981</v>
      </c>
      <c r="BS3310" s="1" t="s">
        <v>44</v>
      </c>
      <c r="BT3310">
        <v>5</v>
      </c>
      <c r="BU3310" s="1" t="s">
        <v>7</v>
      </c>
      <c r="BV3310" s="1" t="s">
        <v>60</v>
      </c>
      <c r="BW3310">
        <v>128</v>
      </c>
      <c r="BX3310" s="1" t="s">
        <v>10495</v>
      </c>
      <c r="BY3310">
        <v>5770.3</v>
      </c>
      <c r="BZ3310">
        <v>738598.40000000002</v>
      </c>
      <c r="CA3310">
        <v>0.3</v>
      </c>
      <c r="CB3310">
        <v>4039.21</v>
      </c>
      <c r="CC3310">
        <v>517018.88</v>
      </c>
      <c r="CD3310">
        <v>0.1</v>
      </c>
      <c r="CE3310">
        <v>51701.888000000006</v>
      </c>
      <c r="CF3310">
        <v>0</v>
      </c>
      <c r="CG3310">
        <v>0</v>
      </c>
      <c r="CH3310">
        <v>51701.888000000006</v>
      </c>
      <c r="CI3310">
        <v>465316.99199999997</v>
      </c>
      <c r="CJ3310">
        <v>517018.88</v>
      </c>
      <c r="CK3310">
        <v>4039.21</v>
      </c>
    </row>
    <row r="3311" spans="62:89" x14ac:dyDescent="0.25">
      <c r="BJ3311" s="1" t="s">
        <v>6744</v>
      </c>
      <c r="BK3311" s="1" t="s">
        <v>6745</v>
      </c>
      <c r="BL3311" s="1" t="str">
        <f>VLOOKUP(BK3311,INVENTARIOHABITTA[#All],8,FALSE)</f>
        <v>ESTANDAR AA</v>
      </c>
      <c r="BP3311" s="1" t="s">
        <v>10707</v>
      </c>
      <c r="BQ3311" s="1" t="s">
        <v>7638</v>
      </c>
      <c r="BR3311" s="1" t="s">
        <v>9981</v>
      </c>
      <c r="BS3311" s="1" t="s">
        <v>44</v>
      </c>
      <c r="BT3311">
        <v>5</v>
      </c>
      <c r="BU3311" s="1" t="s">
        <v>7</v>
      </c>
      <c r="BV3311" s="1" t="s">
        <v>60</v>
      </c>
      <c r="BW3311">
        <v>128</v>
      </c>
      <c r="BX3311" s="1" t="s">
        <v>10495</v>
      </c>
      <c r="BY3311">
        <v>5770.3</v>
      </c>
      <c r="BZ3311">
        <v>738598.40000000002</v>
      </c>
      <c r="CA3311">
        <v>0.3</v>
      </c>
      <c r="CB3311">
        <v>4039.21</v>
      </c>
      <c r="CC3311">
        <v>517018.88</v>
      </c>
      <c r="CD3311">
        <v>0.1</v>
      </c>
      <c r="CE3311">
        <v>51701.888000000006</v>
      </c>
      <c r="CF3311">
        <v>0</v>
      </c>
      <c r="CG3311">
        <v>0</v>
      </c>
      <c r="CH3311">
        <v>51701.888000000006</v>
      </c>
      <c r="CI3311">
        <v>465316.99199999997</v>
      </c>
      <c r="CJ3311">
        <v>517018.88</v>
      </c>
      <c r="CK3311">
        <v>4039.21</v>
      </c>
    </row>
    <row r="3312" spans="62:89" x14ac:dyDescent="0.25">
      <c r="BJ3312" s="1" t="s">
        <v>6746</v>
      </c>
      <c r="BK3312" s="1" t="s">
        <v>6747</v>
      </c>
      <c r="BL3312" s="1" t="str">
        <f>VLOOKUP(BK3312,INVENTARIOHABITTA[#All],8,FALSE)</f>
        <v>ESTANDAR AA</v>
      </c>
      <c r="BO3312" s="1" t="s">
        <v>7125</v>
      </c>
      <c r="BP3312" s="1" t="s">
        <v>10708</v>
      </c>
      <c r="BQ3312" s="1" t="s">
        <v>7638</v>
      </c>
      <c r="BR3312" s="1" t="s">
        <v>9981</v>
      </c>
      <c r="BS3312" s="1" t="s">
        <v>44</v>
      </c>
      <c r="BT3312">
        <v>6</v>
      </c>
      <c r="BU3312" s="1" t="s">
        <v>7</v>
      </c>
      <c r="BV3312" s="1" t="s">
        <v>60</v>
      </c>
      <c r="BW3312">
        <v>128</v>
      </c>
      <c r="BX3312" s="1" t="s">
        <v>10495</v>
      </c>
      <c r="BY3312">
        <v>5770.3</v>
      </c>
      <c r="BZ3312">
        <v>738598.40000000002</v>
      </c>
      <c r="CA3312">
        <v>0.3</v>
      </c>
      <c r="CB3312">
        <v>4039.21</v>
      </c>
      <c r="CC3312">
        <v>517018.88</v>
      </c>
      <c r="CD3312">
        <v>0.1</v>
      </c>
      <c r="CE3312">
        <v>51701.888000000006</v>
      </c>
      <c r="CF3312">
        <v>0.1</v>
      </c>
      <c r="CG3312">
        <v>5170.1888000000008</v>
      </c>
      <c r="CH3312">
        <v>46531.699200000003</v>
      </c>
      <c r="CI3312">
        <v>465316.99199999997</v>
      </c>
      <c r="CJ3312">
        <v>511848.6912</v>
      </c>
      <c r="CK3312">
        <v>3998.8179</v>
      </c>
    </row>
    <row r="3313" spans="62:89" x14ac:dyDescent="0.25">
      <c r="BJ3313" s="1" t="s">
        <v>6748</v>
      </c>
      <c r="BK3313" s="1" t="s">
        <v>6749</v>
      </c>
      <c r="BL3313" s="1" t="str">
        <f>VLOOKUP(BK3313,INVENTARIOHABITTA[#All],8,FALSE)</f>
        <v>PREMIUM AA</v>
      </c>
      <c r="BP3313" s="1" t="s">
        <v>10708</v>
      </c>
      <c r="BQ3313" s="1" t="s">
        <v>7638</v>
      </c>
      <c r="BR3313" s="1" t="s">
        <v>9981</v>
      </c>
      <c r="BS3313" s="1" t="s">
        <v>44</v>
      </c>
      <c r="BT3313">
        <v>6</v>
      </c>
      <c r="BU3313" s="1" t="s">
        <v>7</v>
      </c>
      <c r="BV3313" s="1" t="s">
        <v>60</v>
      </c>
      <c r="BW3313">
        <v>128</v>
      </c>
      <c r="BX3313" s="1" t="s">
        <v>10495</v>
      </c>
      <c r="BY3313">
        <v>5770.3</v>
      </c>
      <c r="BZ3313">
        <v>738598.40000000002</v>
      </c>
      <c r="CA3313">
        <v>0.25</v>
      </c>
      <c r="CB3313">
        <v>4327.7250000000004</v>
      </c>
      <c r="CC3313">
        <v>553948.80000000005</v>
      </c>
      <c r="CD3313">
        <v>0.1</v>
      </c>
      <c r="CE3313">
        <v>55394.880000000005</v>
      </c>
      <c r="CF3313">
        <v>0</v>
      </c>
      <c r="CG3313">
        <v>0</v>
      </c>
      <c r="CH3313">
        <v>55394.880000000005</v>
      </c>
      <c r="CI3313">
        <v>498553.92000000004</v>
      </c>
      <c r="CJ3313">
        <v>553948.80000000005</v>
      </c>
      <c r="CK3313">
        <v>4327.7250000000004</v>
      </c>
    </row>
    <row r="3314" spans="62:89" x14ac:dyDescent="0.25">
      <c r="BJ3314" s="1" t="s">
        <v>6750</v>
      </c>
      <c r="BK3314" s="1" t="s">
        <v>6751</v>
      </c>
      <c r="BL3314" s="1" t="str">
        <f>VLOOKUP(BK3314,INVENTARIOHABITTA[#All],8,FALSE)</f>
        <v>PREMIUM AA</v>
      </c>
      <c r="BO3314" s="1" t="s">
        <v>7127</v>
      </c>
      <c r="BP3314" s="1" t="s">
        <v>10709</v>
      </c>
      <c r="BQ3314" s="1" t="s">
        <v>7638</v>
      </c>
      <c r="BR3314" s="1" t="s">
        <v>9981</v>
      </c>
      <c r="BS3314" s="1" t="s">
        <v>44</v>
      </c>
      <c r="BT3314">
        <v>7</v>
      </c>
      <c r="BU3314" s="1" t="s">
        <v>7</v>
      </c>
      <c r="BV3314" s="1" t="s">
        <v>60</v>
      </c>
      <c r="BW3314">
        <v>128</v>
      </c>
      <c r="BX3314" s="1" t="s">
        <v>10495</v>
      </c>
      <c r="BY3314">
        <v>5770.3</v>
      </c>
      <c r="BZ3314">
        <v>738598.40000000002</v>
      </c>
      <c r="CA3314">
        <v>0.25</v>
      </c>
      <c r="CB3314">
        <v>4327.7250000000004</v>
      </c>
      <c r="CC3314">
        <v>553948.80000000005</v>
      </c>
      <c r="CD3314">
        <v>0.1</v>
      </c>
      <c r="CE3314">
        <v>55394.880000000005</v>
      </c>
      <c r="CF3314">
        <v>0</v>
      </c>
      <c r="CG3314">
        <v>0</v>
      </c>
      <c r="CH3314">
        <v>55394.880000000005</v>
      </c>
      <c r="CI3314">
        <v>498553.92000000004</v>
      </c>
      <c r="CJ3314">
        <v>553948.80000000005</v>
      </c>
      <c r="CK3314">
        <v>4327.7250000000004</v>
      </c>
    </row>
    <row r="3315" spans="62:89" x14ac:dyDescent="0.25">
      <c r="BJ3315" s="1" t="s">
        <v>6752</v>
      </c>
      <c r="BK3315" s="1" t="s">
        <v>6753</v>
      </c>
      <c r="BL3315" s="1" t="str">
        <f>VLOOKUP(BK3315,INVENTARIOHABITTA[#All],8,FALSE)</f>
        <v>ESTANDAR AA</v>
      </c>
      <c r="BO3315" s="1" t="s">
        <v>7129</v>
      </c>
      <c r="BP3315" s="1" t="s">
        <v>10710</v>
      </c>
      <c r="BQ3315" s="1" t="s">
        <v>7638</v>
      </c>
      <c r="BR3315" s="1" t="s">
        <v>9981</v>
      </c>
      <c r="BS3315" s="1" t="s">
        <v>44</v>
      </c>
      <c r="BT3315">
        <v>8</v>
      </c>
      <c r="BU3315" s="1" t="s">
        <v>7</v>
      </c>
      <c r="BV3315" s="1" t="s">
        <v>60</v>
      </c>
      <c r="BW3315">
        <v>128</v>
      </c>
      <c r="BX3315" s="1" t="s">
        <v>10495</v>
      </c>
      <c r="BY3315">
        <v>5770.3</v>
      </c>
      <c r="BZ3315">
        <v>738598.40000000002</v>
      </c>
      <c r="CA3315">
        <v>0.3</v>
      </c>
      <c r="CB3315">
        <v>4039.21</v>
      </c>
      <c r="CC3315">
        <v>517018.88</v>
      </c>
      <c r="CD3315">
        <v>0.1</v>
      </c>
      <c r="CE3315">
        <v>51701.888000000006</v>
      </c>
      <c r="CF3315">
        <v>0</v>
      </c>
      <c r="CG3315">
        <v>0</v>
      </c>
      <c r="CH3315">
        <v>51701.888000000006</v>
      </c>
      <c r="CI3315">
        <v>465316.99199999997</v>
      </c>
      <c r="CJ3315">
        <v>517018.88</v>
      </c>
      <c r="CK3315">
        <v>4039.21</v>
      </c>
    </row>
    <row r="3316" spans="62:89" x14ac:dyDescent="0.25">
      <c r="BJ3316" s="1" t="s">
        <v>6754</v>
      </c>
      <c r="BK3316" s="1" t="s">
        <v>6755</v>
      </c>
      <c r="BL3316" s="1" t="str">
        <f>VLOOKUP(BK3316,INVENTARIOHABITTA[#All],8,FALSE)</f>
        <v>ESTANDAR AA</v>
      </c>
      <c r="BO3316" s="1" t="s">
        <v>7131</v>
      </c>
      <c r="BP3316" s="1" t="s">
        <v>10711</v>
      </c>
      <c r="BQ3316" s="1" t="s">
        <v>7638</v>
      </c>
      <c r="BR3316" s="1" t="s">
        <v>9981</v>
      </c>
      <c r="BS3316" s="1" t="s">
        <v>44</v>
      </c>
      <c r="BT3316">
        <v>9</v>
      </c>
      <c r="BU3316" s="1" t="s">
        <v>7</v>
      </c>
      <c r="BV3316" s="1" t="s">
        <v>60</v>
      </c>
      <c r="BW3316">
        <v>128</v>
      </c>
      <c r="BX3316" s="1" t="s">
        <v>10495</v>
      </c>
      <c r="BY3316">
        <v>5770.3</v>
      </c>
      <c r="BZ3316">
        <v>738598.40000000002</v>
      </c>
      <c r="CA3316">
        <v>0.3</v>
      </c>
      <c r="CB3316">
        <v>4039.21</v>
      </c>
      <c r="CC3316">
        <v>517018.88</v>
      </c>
      <c r="CD3316">
        <v>0.1</v>
      </c>
      <c r="CE3316">
        <v>51701.888000000006</v>
      </c>
      <c r="CF3316">
        <v>0</v>
      </c>
      <c r="CG3316">
        <v>0</v>
      </c>
      <c r="CH3316">
        <v>51701.888000000006</v>
      </c>
      <c r="CI3316">
        <v>465316.99199999997</v>
      </c>
      <c r="CJ3316">
        <v>517018.88</v>
      </c>
      <c r="CK3316">
        <v>4039.21</v>
      </c>
    </row>
    <row r="3317" spans="62:89" x14ac:dyDescent="0.25">
      <c r="BJ3317" s="1" t="s">
        <v>6756</v>
      </c>
      <c r="BK3317" s="1" t="s">
        <v>6757</v>
      </c>
      <c r="BL3317" s="1" t="str">
        <f>VLOOKUP(BK3317,INVENTARIOHABITTA[#All],8,FALSE)</f>
        <v>ESTANDAR AA</v>
      </c>
      <c r="BO3317" s="1" t="s">
        <v>7133</v>
      </c>
      <c r="BP3317" s="1" t="s">
        <v>10712</v>
      </c>
      <c r="BQ3317" s="1" t="s">
        <v>7638</v>
      </c>
      <c r="BR3317" s="1" t="s">
        <v>9981</v>
      </c>
      <c r="BS3317" s="1" t="s">
        <v>44</v>
      </c>
      <c r="BT3317">
        <v>10</v>
      </c>
      <c r="BU3317" s="1" t="s">
        <v>7</v>
      </c>
      <c r="BV3317" s="1" t="s">
        <v>60</v>
      </c>
      <c r="BW3317">
        <v>128</v>
      </c>
      <c r="BX3317" s="1" t="s">
        <v>46</v>
      </c>
      <c r="BY3317">
        <v>6060</v>
      </c>
      <c r="BZ3317">
        <v>775680</v>
      </c>
      <c r="CA3317">
        <v>0.25</v>
      </c>
      <c r="CB3317">
        <v>4545</v>
      </c>
      <c r="CC3317">
        <v>581760</v>
      </c>
      <c r="CD3317">
        <v>0.1</v>
      </c>
      <c r="CE3317">
        <v>58176</v>
      </c>
      <c r="CF3317">
        <v>0.1</v>
      </c>
      <c r="CG3317">
        <v>5817.6</v>
      </c>
      <c r="CH3317">
        <v>52358.400000000001</v>
      </c>
      <c r="CI3317">
        <v>523584</v>
      </c>
      <c r="CJ3317">
        <v>575942.40000000002</v>
      </c>
      <c r="CK3317">
        <v>4499.55</v>
      </c>
    </row>
    <row r="3318" spans="62:89" x14ac:dyDescent="0.25">
      <c r="BJ3318" s="1" t="s">
        <v>6758</v>
      </c>
      <c r="BK3318" s="1" t="s">
        <v>6759</v>
      </c>
      <c r="BL3318" s="1" t="str">
        <f>VLOOKUP(BK3318,INVENTARIOHABITTA[#All],8,FALSE)</f>
        <v>ESTANDAR AA</v>
      </c>
      <c r="BO3318" s="1" t="s">
        <v>7135</v>
      </c>
      <c r="BP3318" s="1" t="s">
        <v>10713</v>
      </c>
      <c r="BQ3318" s="1" t="s">
        <v>7638</v>
      </c>
      <c r="BR3318" s="1" t="s">
        <v>9981</v>
      </c>
      <c r="BS3318" s="1" t="s">
        <v>44</v>
      </c>
      <c r="BT3318">
        <v>11</v>
      </c>
      <c r="BU3318" s="1" t="s">
        <v>7</v>
      </c>
      <c r="BV3318" s="1" t="s">
        <v>146</v>
      </c>
      <c r="BW3318">
        <v>128</v>
      </c>
      <c r="BX3318" s="1" t="s">
        <v>46</v>
      </c>
      <c r="BY3318">
        <v>6510</v>
      </c>
      <c r="BZ3318">
        <v>833280</v>
      </c>
      <c r="CA3318">
        <v>0.25</v>
      </c>
      <c r="CB3318">
        <v>4882.5</v>
      </c>
      <c r="CC3318">
        <v>624960</v>
      </c>
      <c r="CD3318">
        <v>0.1</v>
      </c>
      <c r="CE3318">
        <v>62496</v>
      </c>
      <c r="CF3318">
        <v>0.1</v>
      </c>
      <c r="CG3318">
        <v>6249.6</v>
      </c>
      <c r="CH3318">
        <v>56246.400000000001</v>
      </c>
      <c r="CI3318">
        <v>562464</v>
      </c>
      <c r="CJ3318">
        <v>618710.4</v>
      </c>
      <c r="CK3318">
        <v>4833.6750000000002</v>
      </c>
    </row>
    <row r="3319" spans="62:89" x14ac:dyDescent="0.25">
      <c r="BJ3319" s="1" t="s">
        <v>6760</v>
      </c>
      <c r="BK3319" s="1" t="s">
        <v>6761</v>
      </c>
      <c r="BL3319" s="1" t="str">
        <f>VLOOKUP(BK3319,INVENTARIOHABITTA[#All],8,FALSE)</f>
        <v>ESTANDAR AA</v>
      </c>
      <c r="BO3319" s="1" t="s">
        <v>7137</v>
      </c>
      <c r="BP3319" s="1" t="s">
        <v>10714</v>
      </c>
      <c r="BQ3319" s="1" t="s">
        <v>7638</v>
      </c>
      <c r="BR3319" s="1" t="s">
        <v>9989</v>
      </c>
      <c r="BS3319" s="1" t="s">
        <v>34</v>
      </c>
      <c r="BT3319">
        <v>33</v>
      </c>
      <c r="BU3319" s="1" t="s">
        <v>7</v>
      </c>
      <c r="BV3319" s="1" t="s">
        <v>60</v>
      </c>
      <c r="BW3319">
        <v>129.24</v>
      </c>
      <c r="BX3319" s="1" t="s">
        <v>31</v>
      </c>
      <c r="BY3319">
        <v>5770.3</v>
      </c>
      <c r="BZ3319">
        <v>745753.57200000004</v>
      </c>
      <c r="CA3319">
        <v>0.3</v>
      </c>
      <c r="CB3319">
        <v>4039.21</v>
      </c>
      <c r="CC3319">
        <v>522027.50040000002</v>
      </c>
      <c r="CD3319">
        <v>0.1</v>
      </c>
      <c r="CE3319">
        <v>52202.750040000006</v>
      </c>
      <c r="CF3319">
        <v>0.1</v>
      </c>
      <c r="CG3319">
        <v>5220.275004000001</v>
      </c>
      <c r="CH3319">
        <v>46982.475036000003</v>
      </c>
      <c r="CI3319">
        <v>469824.75036000001</v>
      </c>
      <c r="CJ3319">
        <v>516807.22539600002</v>
      </c>
      <c r="CK3319">
        <v>3998.8179</v>
      </c>
    </row>
    <row r="3320" spans="62:89" x14ac:dyDescent="0.25">
      <c r="BJ3320" s="1" t="s">
        <v>6762</v>
      </c>
      <c r="BK3320" s="1" t="s">
        <v>6763</v>
      </c>
      <c r="BL3320" s="1" t="str">
        <f>VLOOKUP(BK3320,INVENTARIOHABITTA[#All],8,FALSE)</f>
        <v>ESTANDAR AA</v>
      </c>
      <c r="BO3320" s="1" t="s">
        <v>7139</v>
      </c>
      <c r="BP3320" s="1" t="s">
        <v>10715</v>
      </c>
      <c r="BQ3320" s="1" t="s">
        <v>7638</v>
      </c>
      <c r="BR3320" s="1" t="s">
        <v>9981</v>
      </c>
      <c r="BS3320" s="1" t="s">
        <v>44</v>
      </c>
      <c r="BT3320">
        <v>13</v>
      </c>
      <c r="BU3320" s="1" t="s">
        <v>7</v>
      </c>
      <c r="BV3320" s="1" t="s">
        <v>60</v>
      </c>
      <c r="BW3320">
        <v>144</v>
      </c>
      <c r="BX3320" s="1" t="s">
        <v>10495</v>
      </c>
      <c r="BY3320">
        <v>5770.3</v>
      </c>
      <c r="BZ3320">
        <v>830923.20000000007</v>
      </c>
      <c r="CA3320">
        <v>0.3</v>
      </c>
      <c r="CB3320">
        <v>4039.21</v>
      </c>
      <c r="CC3320">
        <v>581646.24</v>
      </c>
      <c r="CD3320">
        <v>0.1</v>
      </c>
      <c r="CE3320">
        <v>58164.624000000003</v>
      </c>
      <c r="CF3320">
        <v>0</v>
      </c>
      <c r="CG3320">
        <v>0</v>
      </c>
      <c r="CH3320">
        <v>58164.624000000003</v>
      </c>
      <c r="CI3320">
        <v>523481.61599999998</v>
      </c>
      <c r="CJ3320">
        <v>581646.24</v>
      </c>
      <c r="CK3320">
        <v>4039.21</v>
      </c>
    </row>
    <row r="3321" spans="62:89" x14ac:dyDescent="0.25">
      <c r="BJ3321" s="1" t="s">
        <v>6764</v>
      </c>
      <c r="BK3321" s="1" t="s">
        <v>6765</v>
      </c>
      <c r="BL3321" s="1" t="str">
        <f>VLOOKUP(BK3321,INVENTARIOHABITTA[#All],8,FALSE)</f>
        <v>ESTANDAR AA</v>
      </c>
      <c r="BP3321" s="1" t="s">
        <v>10715</v>
      </c>
      <c r="BQ3321" s="1" t="s">
        <v>7638</v>
      </c>
      <c r="BR3321" s="1" t="s">
        <v>9981</v>
      </c>
      <c r="BS3321" s="1" t="s">
        <v>44</v>
      </c>
      <c r="BT3321">
        <v>13</v>
      </c>
      <c r="BU3321" s="1" t="s">
        <v>7</v>
      </c>
      <c r="BV3321" s="1" t="s">
        <v>60</v>
      </c>
      <c r="BW3321">
        <v>144</v>
      </c>
      <c r="BX3321" s="1" t="s">
        <v>10495</v>
      </c>
      <c r="BY3321">
        <v>5770.3</v>
      </c>
      <c r="BZ3321">
        <v>830923.20000000007</v>
      </c>
      <c r="CA3321">
        <v>0.3</v>
      </c>
      <c r="CB3321">
        <v>4039.21</v>
      </c>
      <c r="CC3321">
        <v>581646.24</v>
      </c>
      <c r="CD3321">
        <v>0.1</v>
      </c>
      <c r="CE3321">
        <v>58164.624000000003</v>
      </c>
      <c r="CF3321">
        <v>0.1</v>
      </c>
      <c r="CG3321">
        <v>5816.4624000000003</v>
      </c>
      <c r="CH3321">
        <v>52348.161600000007</v>
      </c>
      <c r="CI3321">
        <v>523481.61599999998</v>
      </c>
      <c r="CJ3321">
        <v>575829.77760000003</v>
      </c>
      <c r="CK3321">
        <v>3998.8179</v>
      </c>
    </row>
    <row r="3322" spans="62:89" x14ac:dyDescent="0.25">
      <c r="BJ3322" s="1" t="s">
        <v>6766</v>
      </c>
      <c r="BK3322" s="1" t="s">
        <v>6767</v>
      </c>
      <c r="BL3322" s="1" t="str">
        <f>VLOOKUP(BK3322,INVENTARIOHABITTA[#All],8,FALSE)</f>
        <v>ESTANDAR AA</v>
      </c>
      <c r="BO3322" s="1" t="s">
        <v>7141</v>
      </c>
      <c r="BP3322" s="1" t="s">
        <v>10716</v>
      </c>
      <c r="BQ3322" s="1" t="s">
        <v>7638</v>
      </c>
      <c r="BR3322" s="1" t="s">
        <v>9981</v>
      </c>
      <c r="BS3322" s="1" t="s">
        <v>44</v>
      </c>
      <c r="BT3322">
        <v>14</v>
      </c>
      <c r="BU3322" s="1" t="s">
        <v>7</v>
      </c>
      <c r="BV3322" s="1" t="s">
        <v>60</v>
      </c>
      <c r="BW3322">
        <v>128</v>
      </c>
      <c r="BX3322" s="1" t="s">
        <v>10495</v>
      </c>
      <c r="BY3322">
        <v>5770.3</v>
      </c>
      <c r="BZ3322">
        <v>738598.40000000002</v>
      </c>
      <c r="CA3322">
        <v>0.3</v>
      </c>
      <c r="CB3322">
        <v>4039.21</v>
      </c>
      <c r="CC3322">
        <v>517018.88</v>
      </c>
      <c r="CD3322">
        <v>0.1</v>
      </c>
      <c r="CE3322">
        <v>51701.888000000006</v>
      </c>
      <c r="CF3322">
        <v>0.1</v>
      </c>
      <c r="CG3322">
        <v>5170.1888000000008</v>
      </c>
      <c r="CH3322">
        <v>46531.699200000003</v>
      </c>
      <c r="CI3322">
        <v>465316.99199999997</v>
      </c>
      <c r="CJ3322">
        <v>511848.6912</v>
      </c>
      <c r="CK3322">
        <v>3998.8179</v>
      </c>
    </row>
    <row r="3323" spans="62:89" x14ac:dyDescent="0.25">
      <c r="BJ3323" s="1" t="s">
        <v>6768</v>
      </c>
      <c r="BK3323" s="1" t="s">
        <v>6769</v>
      </c>
      <c r="BL3323" s="1" t="str">
        <f>VLOOKUP(BK3323,INVENTARIOHABITTA[#All],8,FALSE)</f>
        <v>ESTANDAR AA</v>
      </c>
      <c r="BP3323" s="1" t="s">
        <v>10716</v>
      </c>
      <c r="BQ3323" s="1" t="s">
        <v>7638</v>
      </c>
      <c r="BR3323" s="1" t="s">
        <v>9981</v>
      </c>
      <c r="BS3323" s="1" t="s">
        <v>44</v>
      </c>
      <c r="BT3323">
        <v>14</v>
      </c>
      <c r="BU3323" s="1" t="s">
        <v>7</v>
      </c>
      <c r="BV3323" s="1" t="s">
        <v>60</v>
      </c>
      <c r="BW3323">
        <v>128</v>
      </c>
      <c r="BX3323" s="1" t="s">
        <v>10495</v>
      </c>
      <c r="BY3323">
        <v>5770.3</v>
      </c>
      <c r="BZ3323">
        <v>738598.40000000002</v>
      </c>
      <c r="CA3323">
        <v>0.25</v>
      </c>
      <c r="CB3323">
        <v>4327.7250000000004</v>
      </c>
      <c r="CC3323">
        <v>553948.80000000005</v>
      </c>
      <c r="CD3323">
        <v>0.1</v>
      </c>
      <c r="CE3323">
        <v>55394.880000000005</v>
      </c>
      <c r="CF3323">
        <v>0</v>
      </c>
      <c r="CG3323">
        <v>0</v>
      </c>
      <c r="CH3323">
        <v>55394.880000000005</v>
      </c>
      <c r="CI3323">
        <v>498553.92000000004</v>
      </c>
      <c r="CJ3323">
        <v>553948.80000000005</v>
      </c>
      <c r="CK3323">
        <v>4327.7250000000004</v>
      </c>
    </row>
    <row r="3324" spans="62:89" x14ac:dyDescent="0.25">
      <c r="BJ3324" s="1" t="s">
        <v>6770</v>
      </c>
      <c r="BK3324" s="1" t="s">
        <v>6771</v>
      </c>
      <c r="BL3324" s="1" t="str">
        <f>VLOOKUP(BK3324,INVENTARIOHABITTA[#All],8,FALSE)</f>
        <v>ESTANDAR AA</v>
      </c>
      <c r="BO3324" s="1" t="s">
        <v>7143</v>
      </c>
      <c r="BP3324" s="1" t="s">
        <v>10717</v>
      </c>
      <c r="BQ3324" s="1" t="s">
        <v>7638</v>
      </c>
      <c r="BR3324" s="1" t="s">
        <v>9981</v>
      </c>
      <c r="BS3324" s="1" t="s">
        <v>44</v>
      </c>
      <c r="BT3324">
        <v>15</v>
      </c>
      <c r="BU3324" s="1" t="s">
        <v>7</v>
      </c>
      <c r="BV3324" s="1" t="s">
        <v>60</v>
      </c>
      <c r="BW3324">
        <v>128</v>
      </c>
      <c r="BX3324" s="1" t="s">
        <v>10495</v>
      </c>
      <c r="BY3324">
        <v>5770.3</v>
      </c>
      <c r="BZ3324">
        <v>738598.40000000002</v>
      </c>
      <c r="CA3324">
        <v>0.3</v>
      </c>
      <c r="CB3324">
        <v>4039.21</v>
      </c>
      <c r="CC3324">
        <v>517018.88</v>
      </c>
      <c r="CD3324">
        <v>0.1</v>
      </c>
      <c r="CE3324">
        <v>51701.888000000006</v>
      </c>
      <c r="CF3324">
        <v>0.1</v>
      </c>
      <c r="CG3324">
        <v>5170.1888000000008</v>
      </c>
      <c r="CH3324">
        <v>46531.699200000003</v>
      </c>
      <c r="CI3324">
        <v>465316.99199999997</v>
      </c>
      <c r="CJ3324">
        <v>511848.6912</v>
      </c>
      <c r="CK3324">
        <v>3998.8179</v>
      </c>
    </row>
    <row r="3325" spans="62:89" x14ac:dyDescent="0.25">
      <c r="BJ3325" s="1" t="s">
        <v>6772</v>
      </c>
      <c r="BK3325" s="1" t="s">
        <v>6773</v>
      </c>
      <c r="BL3325" s="1" t="str">
        <f>VLOOKUP(BK3325,INVENTARIOHABITTA[#All],8,FALSE)</f>
        <v>ESTANDAR AA</v>
      </c>
      <c r="BP3325" s="1" t="s">
        <v>10717</v>
      </c>
      <c r="BQ3325" s="1" t="s">
        <v>7638</v>
      </c>
      <c r="BR3325" s="1" t="s">
        <v>9981</v>
      </c>
      <c r="BS3325" s="1" t="s">
        <v>44</v>
      </c>
      <c r="BT3325">
        <v>15</v>
      </c>
      <c r="BU3325" s="1" t="s">
        <v>7</v>
      </c>
      <c r="BV3325" s="1" t="s">
        <v>60</v>
      </c>
      <c r="BW3325">
        <v>128</v>
      </c>
      <c r="BX3325" s="1" t="s">
        <v>10495</v>
      </c>
      <c r="BY3325">
        <v>5770.3</v>
      </c>
      <c r="BZ3325">
        <v>738598.40000000002</v>
      </c>
      <c r="CA3325">
        <v>0.25</v>
      </c>
      <c r="CB3325">
        <v>4327.7250000000004</v>
      </c>
      <c r="CC3325">
        <v>553948.80000000005</v>
      </c>
      <c r="CD3325">
        <v>0.1</v>
      </c>
      <c r="CE3325">
        <v>55394.880000000005</v>
      </c>
      <c r="CF3325">
        <v>0</v>
      </c>
      <c r="CG3325">
        <v>0</v>
      </c>
      <c r="CH3325">
        <v>55394.880000000005</v>
      </c>
      <c r="CI3325">
        <v>498553.92000000004</v>
      </c>
      <c r="CJ3325">
        <v>553948.80000000005</v>
      </c>
      <c r="CK3325">
        <v>4327.7250000000004</v>
      </c>
    </row>
    <row r="3326" spans="62:89" x14ac:dyDescent="0.25">
      <c r="BJ3326" s="1" t="s">
        <v>6774</v>
      </c>
      <c r="BK3326" s="1" t="s">
        <v>6775</v>
      </c>
      <c r="BL3326" s="1" t="str">
        <f>VLOOKUP(BK3326,INVENTARIOHABITTA[#All],8,FALSE)</f>
        <v>ESTANDAR AA</v>
      </c>
      <c r="BO3326" s="1" t="s">
        <v>7145</v>
      </c>
      <c r="BP3326" s="1" t="s">
        <v>10718</v>
      </c>
      <c r="BQ3326" s="1" t="s">
        <v>7638</v>
      </c>
      <c r="BR3326" s="1" t="s">
        <v>9981</v>
      </c>
      <c r="BS3326" s="1" t="s">
        <v>44</v>
      </c>
      <c r="BT3326">
        <v>16</v>
      </c>
      <c r="BU3326" s="1" t="s">
        <v>7</v>
      </c>
      <c r="BV3326" s="1" t="s">
        <v>60</v>
      </c>
      <c r="BW3326">
        <v>128</v>
      </c>
      <c r="BX3326" s="1" t="s">
        <v>10495</v>
      </c>
      <c r="BY3326">
        <v>5770.3</v>
      </c>
      <c r="BZ3326">
        <v>738598.40000000002</v>
      </c>
      <c r="CA3326">
        <v>0.25</v>
      </c>
      <c r="CB3326">
        <v>4327.7250000000004</v>
      </c>
      <c r="CC3326">
        <v>553948.80000000005</v>
      </c>
      <c r="CD3326">
        <v>0.1</v>
      </c>
      <c r="CE3326">
        <v>55394.880000000005</v>
      </c>
      <c r="CF3326">
        <v>0</v>
      </c>
      <c r="CG3326">
        <v>0</v>
      </c>
      <c r="CH3326">
        <v>55394.880000000005</v>
      </c>
      <c r="CI3326">
        <v>498553.92000000004</v>
      </c>
      <c r="CJ3326">
        <v>553948.80000000005</v>
      </c>
      <c r="CK3326">
        <v>4327.7250000000004</v>
      </c>
    </row>
    <row r="3327" spans="62:89" x14ac:dyDescent="0.25">
      <c r="BJ3327" s="1" t="s">
        <v>6776</v>
      </c>
      <c r="BK3327" s="1" t="s">
        <v>6777</v>
      </c>
      <c r="BL3327" s="1" t="str">
        <f>VLOOKUP(BK3327,INVENTARIOHABITTA[#All],8,FALSE)</f>
        <v>PREMIUM AA</v>
      </c>
      <c r="BO3327" s="1" t="s">
        <v>7147</v>
      </c>
      <c r="BP3327" s="1" t="s">
        <v>10719</v>
      </c>
      <c r="BQ3327" s="1" t="s">
        <v>7638</v>
      </c>
      <c r="BR3327" s="1" t="s">
        <v>9981</v>
      </c>
      <c r="BS3327" s="1" t="s">
        <v>44</v>
      </c>
      <c r="BT3327">
        <v>17</v>
      </c>
      <c r="BU3327" s="1" t="s">
        <v>7</v>
      </c>
      <c r="BV3327" s="1" t="s">
        <v>60</v>
      </c>
      <c r="BW3327">
        <v>128</v>
      </c>
      <c r="BX3327" s="1" t="s">
        <v>10495</v>
      </c>
      <c r="BY3327">
        <v>5770.3</v>
      </c>
      <c r="BZ3327">
        <v>738598.40000000002</v>
      </c>
      <c r="CA3327">
        <v>0.27</v>
      </c>
      <c r="CB3327">
        <v>4212.3189999999995</v>
      </c>
      <c r="CC3327">
        <v>539176.83199999994</v>
      </c>
      <c r="CD3327">
        <v>0.1</v>
      </c>
      <c r="CE3327">
        <v>53917.683199999999</v>
      </c>
      <c r="CF3327">
        <v>0</v>
      </c>
      <c r="CG3327">
        <v>0</v>
      </c>
      <c r="CH3327">
        <v>53917.683199999999</v>
      </c>
      <c r="CI3327">
        <v>485259.14879999997</v>
      </c>
      <c r="CJ3327">
        <v>539176.83199999994</v>
      </c>
      <c r="CK3327">
        <v>4212.3189999999995</v>
      </c>
    </row>
    <row r="3328" spans="62:89" x14ac:dyDescent="0.25">
      <c r="BJ3328" s="1" t="s">
        <v>6778</v>
      </c>
      <c r="BK3328" s="1" t="s">
        <v>6779</v>
      </c>
      <c r="BL3328" s="1" t="str">
        <f>VLOOKUP(BK3328,INVENTARIOHABITTA[#All],8,FALSE)</f>
        <v>PREMIUM AA</v>
      </c>
      <c r="BO3328" s="1" t="s">
        <v>7149</v>
      </c>
      <c r="BP3328" s="1" t="s">
        <v>10720</v>
      </c>
      <c r="BQ3328" s="1" t="s">
        <v>7638</v>
      </c>
      <c r="BR3328" s="1" t="s">
        <v>9981</v>
      </c>
      <c r="BS3328" s="1" t="s">
        <v>44</v>
      </c>
      <c r="BT3328">
        <v>18</v>
      </c>
      <c r="BU3328" s="1" t="s">
        <v>7</v>
      </c>
      <c r="BV3328" s="1" t="s">
        <v>60</v>
      </c>
      <c r="BW3328">
        <v>128</v>
      </c>
      <c r="BX3328" s="1" t="s">
        <v>10495</v>
      </c>
      <c r="BY3328">
        <v>5770.3</v>
      </c>
      <c r="BZ3328">
        <v>738598.40000000002</v>
      </c>
      <c r="CA3328">
        <v>0.25</v>
      </c>
      <c r="CB3328">
        <v>4327.7250000000004</v>
      </c>
      <c r="CC3328">
        <v>553948.80000000005</v>
      </c>
      <c r="CD3328">
        <v>0.1</v>
      </c>
      <c r="CE3328">
        <v>55394.880000000005</v>
      </c>
      <c r="CF3328">
        <v>0.1</v>
      </c>
      <c r="CG3328">
        <v>5539.4880000000012</v>
      </c>
      <c r="CH3328">
        <v>49855.392000000007</v>
      </c>
      <c r="CI3328">
        <v>498553.92000000004</v>
      </c>
      <c r="CJ3328">
        <v>548409.31200000003</v>
      </c>
      <c r="CK3328">
        <v>4284.4477500000003</v>
      </c>
    </row>
    <row r="3329" spans="62:89" x14ac:dyDescent="0.25">
      <c r="BJ3329" s="1" t="s">
        <v>6780</v>
      </c>
      <c r="BK3329" s="1" t="s">
        <v>6781</v>
      </c>
      <c r="BL3329" s="1" t="str">
        <f>VLOOKUP(BK3329,INVENTARIOHABITTA[#All],8,FALSE)</f>
        <v>ESTANDAR AA</v>
      </c>
      <c r="BO3329" s="1" t="s">
        <v>7151</v>
      </c>
      <c r="BP3329" s="1" t="s">
        <v>10721</v>
      </c>
      <c r="BQ3329" s="1" t="s">
        <v>7638</v>
      </c>
      <c r="BR3329" s="1" t="s">
        <v>9981</v>
      </c>
      <c r="BS3329" s="1" t="s">
        <v>44</v>
      </c>
      <c r="BT3329">
        <v>19</v>
      </c>
      <c r="BU3329" s="1" t="s">
        <v>7</v>
      </c>
      <c r="BV3329" s="1" t="s">
        <v>60</v>
      </c>
      <c r="BW3329">
        <v>128</v>
      </c>
      <c r="BX3329" s="1" t="s">
        <v>10495</v>
      </c>
      <c r="BY3329">
        <v>5770.3</v>
      </c>
      <c r="BZ3329">
        <v>738598.40000000002</v>
      </c>
      <c r="CA3329">
        <v>0.27</v>
      </c>
      <c r="CB3329">
        <v>4212.3189999999995</v>
      </c>
      <c r="CC3329">
        <v>539176.83199999994</v>
      </c>
      <c r="CD3329">
        <v>0.1</v>
      </c>
      <c r="CE3329">
        <v>53917.683199999999</v>
      </c>
      <c r="CF3329">
        <v>0.1</v>
      </c>
      <c r="CG3329">
        <v>5391.7683200000001</v>
      </c>
      <c r="CH3329">
        <v>48525.914879999997</v>
      </c>
      <c r="CI3329">
        <v>485259.14879999997</v>
      </c>
      <c r="CJ3329">
        <v>533785.0636799999</v>
      </c>
      <c r="CK3329">
        <v>4170.1958099999993</v>
      </c>
    </row>
    <row r="3330" spans="62:89" x14ac:dyDescent="0.25">
      <c r="BJ3330" s="1" t="s">
        <v>6782</v>
      </c>
      <c r="BK3330" s="1" t="s">
        <v>6783</v>
      </c>
      <c r="BL3330" s="1" t="str">
        <f>VLOOKUP(BK3330,INVENTARIOHABITTA[#All],8,FALSE)</f>
        <v>ESTANDAR AA</v>
      </c>
      <c r="BO3330" s="1" t="s">
        <v>7153</v>
      </c>
      <c r="BP3330" s="1" t="s">
        <v>10722</v>
      </c>
      <c r="BQ3330" s="1" t="s">
        <v>7638</v>
      </c>
      <c r="BR3330" s="1" t="s">
        <v>9981</v>
      </c>
      <c r="BS3330" s="1" t="s">
        <v>44</v>
      </c>
      <c r="BT3330">
        <v>20</v>
      </c>
      <c r="BU3330" s="1" t="s">
        <v>7</v>
      </c>
      <c r="BV3330" s="1" t="s">
        <v>60</v>
      </c>
      <c r="BW3330">
        <v>128</v>
      </c>
      <c r="BX3330" s="1" t="s">
        <v>10495</v>
      </c>
      <c r="BY3330">
        <v>5770.3</v>
      </c>
      <c r="BZ3330">
        <v>738598.40000000002</v>
      </c>
      <c r="CA3330">
        <v>0.27</v>
      </c>
      <c r="CB3330">
        <v>4212.3189999999995</v>
      </c>
      <c r="CC3330">
        <v>539176.83199999994</v>
      </c>
      <c r="CD3330">
        <v>0.1</v>
      </c>
      <c r="CE3330">
        <v>53917.683199999999</v>
      </c>
      <c r="CF3330">
        <v>0.1</v>
      </c>
      <c r="CG3330">
        <v>5391.7683200000001</v>
      </c>
      <c r="CH3330">
        <v>48525.914879999997</v>
      </c>
      <c r="CI3330">
        <v>485259.14879999997</v>
      </c>
      <c r="CJ3330">
        <v>533785.0636799999</v>
      </c>
      <c r="CK3330">
        <v>4170.1958099999993</v>
      </c>
    </row>
    <row r="3331" spans="62:89" x14ac:dyDescent="0.25">
      <c r="BJ3331" s="1" t="s">
        <v>6784</v>
      </c>
      <c r="BK3331" s="1" t="s">
        <v>6785</v>
      </c>
      <c r="BL3331" s="1" t="str">
        <f>VLOOKUP(BK3331,INVENTARIOHABITTA[#All],8,FALSE)</f>
        <v>ESTANDAR AA</v>
      </c>
      <c r="BO3331" s="1" t="s">
        <v>7155</v>
      </c>
      <c r="BP3331" s="1" t="s">
        <v>10723</v>
      </c>
      <c r="BQ3331" s="1" t="s">
        <v>7638</v>
      </c>
      <c r="BR3331" s="1" t="s">
        <v>9981</v>
      </c>
      <c r="BS3331" s="1" t="s">
        <v>44</v>
      </c>
      <c r="BT3331">
        <v>21</v>
      </c>
      <c r="BU3331" s="1" t="s">
        <v>7</v>
      </c>
      <c r="BV3331" s="1" t="s">
        <v>60</v>
      </c>
      <c r="BW3331">
        <v>128</v>
      </c>
      <c r="BX3331" s="1" t="s">
        <v>10495</v>
      </c>
      <c r="BY3331">
        <v>5770.3</v>
      </c>
      <c r="BZ3331">
        <v>738598.40000000002</v>
      </c>
      <c r="CA3331">
        <v>0.33</v>
      </c>
      <c r="CB3331">
        <v>3866.1010000000001</v>
      </c>
      <c r="CC3331">
        <v>494860.92800000001</v>
      </c>
      <c r="CD3331">
        <v>0.1</v>
      </c>
      <c r="CE3331">
        <v>49486.092800000006</v>
      </c>
      <c r="CF3331">
        <v>0.1</v>
      </c>
      <c r="CG3331">
        <v>4948.6092800000006</v>
      </c>
      <c r="CH3331">
        <v>44537.483520000009</v>
      </c>
      <c r="CI3331">
        <v>445374.83520000003</v>
      </c>
      <c r="CJ3331">
        <v>489912.31872000004</v>
      </c>
      <c r="CK3331">
        <v>3827.4399900000003</v>
      </c>
    </row>
    <row r="3332" spans="62:89" x14ac:dyDescent="0.25">
      <c r="BJ3332" s="1" t="s">
        <v>6786</v>
      </c>
      <c r="BK3332" s="1" t="s">
        <v>6787</v>
      </c>
      <c r="BL3332" s="1" t="str">
        <f>VLOOKUP(BK3332,INVENTARIOHABITTA[#All],8,FALSE)</f>
        <v>ESTANDAR AA</v>
      </c>
      <c r="BP3332" s="1" t="s">
        <v>10723</v>
      </c>
      <c r="BQ3332" s="1" t="s">
        <v>7638</v>
      </c>
      <c r="BR3332" s="1" t="s">
        <v>9981</v>
      </c>
      <c r="BS3332" s="1" t="s">
        <v>44</v>
      </c>
      <c r="BT3332">
        <v>21</v>
      </c>
      <c r="BU3332" s="1" t="s">
        <v>7</v>
      </c>
      <c r="BV3332" s="1" t="s">
        <v>60</v>
      </c>
      <c r="BW3332">
        <v>128</v>
      </c>
      <c r="BX3332" s="1" t="s">
        <v>10495</v>
      </c>
      <c r="BY3332">
        <v>5770.3</v>
      </c>
      <c r="BZ3332">
        <v>738598.40000000002</v>
      </c>
      <c r="CA3332">
        <v>0.28000000000000003</v>
      </c>
      <c r="CB3332">
        <v>4154.616</v>
      </c>
      <c r="CC3332">
        <v>531790.848</v>
      </c>
      <c r="CD3332">
        <v>0.1</v>
      </c>
      <c r="CE3332">
        <v>53179.084800000004</v>
      </c>
      <c r="CF3332">
        <v>0.1</v>
      </c>
      <c r="CG3332">
        <v>5317.908480000001</v>
      </c>
      <c r="CH3332">
        <v>47861.176320000006</v>
      </c>
      <c r="CI3332">
        <v>478611.76319999999</v>
      </c>
      <c r="CJ3332">
        <v>526472.93952000001</v>
      </c>
      <c r="CK3332">
        <v>4113.0698400000001</v>
      </c>
    </row>
    <row r="3333" spans="62:89" x14ac:dyDescent="0.25">
      <c r="BJ3333" s="1" t="s">
        <v>6788</v>
      </c>
      <c r="BK3333" s="1" t="s">
        <v>6789</v>
      </c>
      <c r="BL3333" s="1" t="str">
        <f>VLOOKUP(BK3333,INVENTARIOHABITTA[#All],8,FALSE)</f>
        <v>ESTANDAR AA</v>
      </c>
      <c r="BP3333" s="1" t="s">
        <v>10723</v>
      </c>
      <c r="BQ3333" s="1" t="s">
        <v>7638</v>
      </c>
      <c r="BR3333" s="1" t="s">
        <v>9981</v>
      </c>
      <c r="BS3333" s="1" t="s">
        <v>44</v>
      </c>
      <c r="BT3333">
        <v>21</v>
      </c>
      <c r="BU3333" s="1" t="s">
        <v>7</v>
      </c>
      <c r="BV3333" s="1" t="s">
        <v>60</v>
      </c>
      <c r="BW3333">
        <v>128</v>
      </c>
      <c r="BX3333" s="1" t="s">
        <v>10495</v>
      </c>
      <c r="BY3333">
        <v>5770.3</v>
      </c>
      <c r="BZ3333">
        <v>738598.40000000002</v>
      </c>
      <c r="CA3333">
        <v>0.27</v>
      </c>
      <c r="CB3333">
        <v>4212.3189999999995</v>
      </c>
      <c r="CC3333">
        <v>539176.83199999994</v>
      </c>
      <c r="CD3333">
        <v>0.1</v>
      </c>
      <c r="CE3333">
        <v>53917.683199999999</v>
      </c>
      <c r="CF3333">
        <v>0</v>
      </c>
      <c r="CG3333">
        <v>0</v>
      </c>
      <c r="CH3333">
        <v>53917.683199999999</v>
      </c>
      <c r="CI3333">
        <v>485259.14879999997</v>
      </c>
      <c r="CJ3333">
        <v>539176.83199999994</v>
      </c>
      <c r="CK3333">
        <v>4212.3189999999995</v>
      </c>
    </row>
    <row r="3334" spans="62:89" x14ac:dyDescent="0.25">
      <c r="BJ3334" s="1" t="s">
        <v>6790</v>
      </c>
      <c r="BK3334" s="1" t="s">
        <v>6791</v>
      </c>
      <c r="BL3334" s="1" t="str">
        <f>VLOOKUP(BK3334,INVENTARIOHABITTA[#All],8,FALSE)</f>
        <v>ESTANDAR AA</v>
      </c>
      <c r="BO3334" s="1" t="s">
        <v>7157</v>
      </c>
      <c r="BP3334" s="1" t="s">
        <v>10724</v>
      </c>
      <c r="BQ3334" s="1" t="s">
        <v>7638</v>
      </c>
      <c r="BR3334" s="1" t="s">
        <v>9981</v>
      </c>
      <c r="BS3334" s="1" t="s">
        <v>44</v>
      </c>
      <c r="BT3334">
        <v>22</v>
      </c>
      <c r="BU3334" s="1" t="s">
        <v>7</v>
      </c>
      <c r="BV3334" s="1" t="s">
        <v>60</v>
      </c>
      <c r="BW3334">
        <v>128</v>
      </c>
      <c r="BX3334" s="1" t="s">
        <v>10495</v>
      </c>
      <c r="BY3334">
        <v>5770.3</v>
      </c>
      <c r="BZ3334">
        <v>738598.40000000002</v>
      </c>
      <c r="CA3334">
        <v>0.3</v>
      </c>
      <c r="CB3334">
        <v>4039.21</v>
      </c>
      <c r="CC3334">
        <v>517018.88</v>
      </c>
      <c r="CD3334">
        <v>0.1</v>
      </c>
      <c r="CE3334">
        <v>51701.888000000006</v>
      </c>
      <c r="CF3334">
        <v>0.1</v>
      </c>
      <c r="CG3334">
        <v>5170.1888000000008</v>
      </c>
      <c r="CH3334">
        <v>46531.699200000003</v>
      </c>
      <c r="CI3334">
        <v>465316.99199999997</v>
      </c>
      <c r="CJ3334">
        <v>511848.6912</v>
      </c>
      <c r="CK3334">
        <v>3998.8179</v>
      </c>
    </row>
    <row r="3335" spans="62:89" x14ac:dyDescent="0.25">
      <c r="BJ3335" s="1" t="s">
        <v>6792</v>
      </c>
      <c r="BK3335" s="1" t="s">
        <v>6793</v>
      </c>
      <c r="BL3335" s="1" t="str">
        <f>VLOOKUP(BK3335,INVENTARIOHABITTA[#All],8,FALSE)</f>
        <v>ESTANDAR AA</v>
      </c>
      <c r="BO3335" s="1" t="s">
        <v>7159</v>
      </c>
      <c r="BP3335" s="1" t="s">
        <v>10725</v>
      </c>
      <c r="BQ3335" s="1" t="s">
        <v>7638</v>
      </c>
      <c r="BR3335" s="1" t="s">
        <v>9981</v>
      </c>
      <c r="BS3335" s="1" t="s">
        <v>44</v>
      </c>
      <c r="BT3335">
        <v>23</v>
      </c>
      <c r="BU3335" s="1" t="s">
        <v>7</v>
      </c>
      <c r="BV3335" s="1" t="s">
        <v>60</v>
      </c>
      <c r="BW3335">
        <v>128</v>
      </c>
      <c r="BX3335" s="1" t="s">
        <v>10495</v>
      </c>
      <c r="BY3335">
        <v>5770.3</v>
      </c>
      <c r="BZ3335">
        <v>738598.40000000002</v>
      </c>
      <c r="CA3335">
        <v>0.3</v>
      </c>
      <c r="CB3335">
        <v>4039.21</v>
      </c>
      <c r="CC3335">
        <v>517018.88</v>
      </c>
      <c r="CD3335">
        <v>0.1</v>
      </c>
      <c r="CE3335">
        <v>51701.888000000006</v>
      </c>
      <c r="CF3335">
        <v>0</v>
      </c>
      <c r="CG3335">
        <v>0</v>
      </c>
      <c r="CH3335">
        <v>51701.888000000006</v>
      </c>
      <c r="CI3335">
        <v>465316.99199999997</v>
      </c>
      <c r="CJ3335">
        <v>517018.88</v>
      </c>
      <c r="CK3335">
        <v>4039.21</v>
      </c>
    </row>
    <row r="3336" spans="62:89" x14ac:dyDescent="0.25">
      <c r="BJ3336" s="1" t="s">
        <v>6794</v>
      </c>
      <c r="BK3336" s="1" t="s">
        <v>6795</v>
      </c>
      <c r="BL3336" s="1" t="str">
        <f>VLOOKUP(BK3336,INVENTARIOHABITTA[#All],8,FALSE)</f>
        <v>ESTANDAR AA</v>
      </c>
      <c r="BO3336" s="1" t="s">
        <v>7161</v>
      </c>
      <c r="BP3336" s="1" t="s">
        <v>10726</v>
      </c>
      <c r="BQ3336" s="1" t="s">
        <v>7638</v>
      </c>
      <c r="BR3336" s="1" t="s">
        <v>9981</v>
      </c>
      <c r="BS3336" s="1" t="s">
        <v>44</v>
      </c>
      <c r="BT3336">
        <v>24</v>
      </c>
      <c r="BU3336" s="1" t="s">
        <v>7</v>
      </c>
      <c r="BV3336" s="1" t="s">
        <v>60</v>
      </c>
      <c r="BW3336">
        <v>128</v>
      </c>
      <c r="BX3336" s="1" t="s">
        <v>10495</v>
      </c>
      <c r="BY3336">
        <v>5770.3</v>
      </c>
      <c r="BZ3336">
        <v>738598.40000000002</v>
      </c>
      <c r="CA3336">
        <v>0.25</v>
      </c>
      <c r="CB3336">
        <v>4327.7250000000004</v>
      </c>
      <c r="CC3336">
        <v>553948.80000000005</v>
      </c>
      <c r="CD3336">
        <v>0.1</v>
      </c>
      <c r="CE3336">
        <v>55394.880000000005</v>
      </c>
      <c r="CF3336">
        <v>0.1</v>
      </c>
      <c r="CG3336">
        <v>5539.4880000000012</v>
      </c>
      <c r="CH3336">
        <v>49855.392000000007</v>
      </c>
      <c r="CI3336">
        <v>498553.92000000004</v>
      </c>
      <c r="CJ3336">
        <v>548409.31200000003</v>
      </c>
      <c r="CK3336">
        <v>4284.4477500000003</v>
      </c>
    </row>
    <row r="3337" spans="62:89" x14ac:dyDescent="0.25">
      <c r="BJ3337" s="1" t="s">
        <v>6796</v>
      </c>
      <c r="BK3337" s="1" t="s">
        <v>6797</v>
      </c>
      <c r="BL3337" s="1" t="str">
        <f>VLOOKUP(BK3337,INVENTARIOHABITTA[#All],8,FALSE)</f>
        <v>ESTANDAR AA</v>
      </c>
      <c r="BO3337" s="1" t="s">
        <v>7163</v>
      </c>
      <c r="BP3337" s="1" t="s">
        <v>10727</v>
      </c>
      <c r="BQ3337" s="1" t="s">
        <v>7638</v>
      </c>
      <c r="BR3337" s="1" t="s">
        <v>9981</v>
      </c>
      <c r="BS3337" s="1" t="s">
        <v>44</v>
      </c>
      <c r="BT3337">
        <v>25</v>
      </c>
      <c r="BU3337" s="1" t="s">
        <v>7</v>
      </c>
      <c r="BV3337" s="1" t="s">
        <v>60</v>
      </c>
      <c r="BW3337">
        <v>128</v>
      </c>
      <c r="BX3337" s="1" t="s">
        <v>10495</v>
      </c>
      <c r="BY3337">
        <v>5770.3</v>
      </c>
      <c r="BZ3337">
        <v>738598.40000000002</v>
      </c>
      <c r="CA3337">
        <v>0.33</v>
      </c>
      <c r="CB3337">
        <v>3866.1010000000001</v>
      </c>
      <c r="CC3337">
        <v>494860.92800000001</v>
      </c>
      <c r="CD3337">
        <v>0.1</v>
      </c>
      <c r="CE3337">
        <v>49486.092800000006</v>
      </c>
      <c r="CF3337">
        <v>0.1</v>
      </c>
      <c r="CG3337">
        <v>4948.6092800000006</v>
      </c>
      <c r="CH3337">
        <v>44537.483520000009</v>
      </c>
      <c r="CI3337">
        <v>445374.83520000003</v>
      </c>
      <c r="CJ3337">
        <v>489912.31872000004</v>
      </c>
      <c r="CK3337">
        <v>3827.4399900000003</v>
      </c>
    </row>
    <row r="3338" spans="62:89" x14ac:dyDescent="0.25">
      <c r="BJ3338" s="1" t="s">
        <v>6798</v>
      </c>
      <c r="BK3338" s="1" t="s">
        <v>6799</v>
      </c>
      <c r="BL3338" s="1" t="str">
        <f>VLOOKUP(BK3338,INVENTARIOHABITTA[#All],8,FALSE)</f>
        <v>ESTANDAR AA</v>
      </c>
      <c r="BP3338" s="1" t="s">
        <v>10727</v>
      </c>
      <c r="BQ3338" s="1" t="s">
        <v>7638</v>
      </c>
      <c r="BR3338" s="1" t="s">
        <v>9981</v>
      </c>
      <c r="BS3338" s="1" t="s">
        <v>44</v>
      </c>
      <c r="BT3338">
        <v>25</v>
      </c>
      <c r="BU3338" s="1" t="s">
        <v>7</v>
      </c>
      <c r="BV3338" s="1" t="s">
        <v>60</v>
      </c>
      <c r="BW3338">
        <v>128</v>
      </c>
      <c r="BX3338" s="1" t="s">
        <v>10495</v>
      </c>
      <c r="BY3338">
        <v>5770.3</v>
      </c>
      <c r="BZ3338">
        <v>738598.40000000002</v>
      </c>
      <c r="CA3338">
        <v>0.28000000000000003</v>
      </c>
      <c r="CB3338">
        <v>4154.616</v>
      </c>
      <c r="CC3338">
        <v>531790.848</v>
      </c>
      <c r="CD3338">
        <v>0.1</v>
      </c>
      <c r="CE3338">
        <v>53179.084800000004</v>
      </c>
      <c r="CF3338">
        <v>0.1</v>
      </c>
      <c r="CG3338">
        <v>5317.908480000001</v>
      </c>
      <c r="CH3338">
        <v>47861.176320000006</v>
      </c>
      <c r="CI3338">
        <v>478611.76319999999</v>
      </c>
      <c r="CJ3338">
        <v>526472.93952000001</v>
      </c>
      <c r="CK3338">
        <v>4113.0698400000001</v>
      </c>
    </row>
    <row r="3339" spans="62:89" x14ac:dyDescent="0.25">
      <c r="BJ3339" s="1" t="s">
        <v>6800</v>
      </c>
      <c r="BK3339" s="1" t="s">
        <v>6801</v>
      </c>
      <c r="BL3339" s="1" t="str">
        <f>VLOOKUP(BK3339,INVENTARIOHABITTA[#All],8,FALSE)</f>
        <v>ESTANDAR AA</v>
      </c>
      <c r="BP3339" s="1" t="s">
        <v>10727</v>
      </c>
      <c r="BQ3339" s="1" t="s">
        <v>7638</v>
      </c>
      <c r="BR3339" s="1" t="s">
        <v>9981</v>
      </c>
      <c r="BS3339" s="1" t="s">
        <v>44</v>
      </c>
      <c r="BT3339">
        <v>25</v>
      </c>
      <c r="BU3339" s="1" t="s">
        <v>7</v>
      </c>
      <c r="BV3339" s="1" t="s">
        <v>60</v>
      </c>
      <c r="BW3339">
        <v>128</v>
      </c>
      <c r="BX3339" s="1" t="s">
        <v>10495</v>
      </c>
      <c r="BY3339">
        <v>5770.3</v>
      </c>
      <c r="BZ3339">
        <v>738598.40000000002</v>
      </c>
      <c r="CA3339">
        <v>0.27</v>
      </c>
      <c r="CB3339">
        <v>4212.3189999999995</v>
      </c>
      <c r="CC3339">
        <v>539176.83199999994</v>
      </c>
      <c r="CD3339">
        <v>0.1</v>
      </c>
      <c r="CE3339">
        <v>53917.683199999999</v>
      </c>
      <c r="CF3339">
        <v>0</v>
      </c>
      <c r="CG3339">
        <v>0</v>
      </c>
      <c r="CH3339">
        <v>53917.683199999999</v>
      </c>
      <c r="CI3339">
        <v>485259.14879999997</v>
      </c>
      <c r="CJ3339">
        <v>539176.83199999994</v>
      </c>
      <c r="CK3339">
        <v>4212.3189999999995</v>
      </c>
    </row>
    <row r="3340" spans="62:89" x14ac:dyDescent="0.25">
      <c r="BJ3340" s="1" t="s">
        <v>6802</v>
      </c>
      <c r="BK3340" s="1" t="s">
        <v>6803</v>
      </c>
      <c r="BL3340" s="1" t="str">
        <f>VLOOKUP(BK3340,INVENTARIOHABITTA[#All],8,FALSE)</f>
        <v>ESTANDAR AA</v>
      </c>
      <c r="BO3340" s="1" t="s">
        <v>7165</v>
      </c>
      <c r="BP3340" s="1" t="s">
        <v>10728</v>
      </c>
      <c r="BQ3340" s="1" t="s">
        <v>7638</v>
      </c>
      <c r="BR3340" s="1" t="s">
        <v>9981</v>
      </c>
      <c r="BS3340" s="1" t="s">
        <v>44</v>
      </c>
      <c r="BT3340">
        <v>26</v>
      </c>
      <c r="BU3340" s="1" t="s">
        <v>7</v>
      </c>
      <c r="BV3340" s="1" t="s">
        <v>146</v>
      </c>
      <c r="BW3340">
        <v>128</v>
      </c>
      <c r="BX3340" s="1" t="s">
        <v>10495</v>
      </c>
      <c r="BY3340">
        <v>6200</v>
      </c>
      <c r="BZ3340">
        <v>793600</v>
      </c>
      <c r="CA3340">
        <v>0.27</v>
      </c>
      <c r="CB3340">
        <v>4526</v>
      </c>
      <c r="CC3340">
        <v>579328</v>
      </c>
      <c r="CD3340">
        <v>0.1</v>
      </c>
      <c r="CE3340">
        <v>57932.800000000003</v>
      </c>
      <c r="CF3340">
        <v>0.1</v>
      </c>
      <c r="CG3340">
        <v>5793.2800000000007</v>
      </c>
      <c r="CH3340">
        <v>52139.520000000004</v>
      </c>
      <c r="CI3340">
        <v>521395.20000000001</v>
      </c>
      <c r="CJ3340">
        <v>573534.71999999997</v>
      </c>
      <c r="CK3340">
        <v>4480.74</v>
      </c>
    </row>
    <row r="3341" spans="62:89" x14ac:dyDescent="0.25">
      <c r="BJ3341" s="1" t="s">
        <v>6804</v>
      </c>
      <c r="BK3341" s="1" t="s">
        <v>6805</v>
      </c>
      <c r="BL3341" s="1" t="str">
        <f>VLOOKUP(BK3341,INVENTARIOHABITTA[#All],8,FALSE)</f>
        <v>ESTANDAR AA</v>
      </c>
      <c r="BO3341" s="1" t="s">
        <v>7167</v>
      </c>
      <c r="BP3341" s="1" t="s">
        <v>10729</v>
      </c>
      <c r="BQ3341" s="1" t="s">
        <v>7638</v>
      </c>
      <c r="BR3341" s="1" t="s">
        <v>9981</v>
      </c>
      <c r="BS3341" s="1" t="s">
        <v>44</v>
      </c>
      <c r="BT3341">
        <v>27</v>
      </c>
      <c r="BU3341" s="1" t="s">
        <v>7</v>
      </c>
      <c r="BV3341" s="1" t="s">
        <v>146</v>
      </c>
      <c r="BW3341">
        <v>128</v>
      </c>
      <c r="BX3341" s="1" t="s">
        <v>10495</v>
      </c>
      <c r="BY3341">
        <v>6200</v>
      </c>
      <c r="BZ3341">
        <v>793600</v>
      </c>
      <c r="CA3341">
        <v>0.3</v>
      </c>
      <c r="CB3341">
        <v>4340</v>
      </c>
      <c r="CC3341">
        <v>555520</v>
      </c>
      <c r="CD3341">
        <v>0.1</v>
      </c>
      <c r="CE3341">
        <v>55552</v>
      </c>
      <c r="CF3341">
        <v>0.1</v>
      </c>
      <c r="CG3341">
        <v>5555.2000000000007</v>
      </c>
      <c r="CH3341">
        <v>49996.800000000003</v>
      </c>
      <c r="CI3341">
        <v>499968</v>
      </c>
      <c r="CJ3341">
        <v>549964.80000000005</v>
      </c>
      <c r="CK3341">
        <v>4296.6000000000004</v>
      </c>
    </row>
    <row r="3342" spans="62:89" x14ac:dyDescent="0.25">
      <c r="BJ3342" s="1" t="s">
        <v>6806</v>
      </c>
      <c r="BK3342" s="1" t="s">
        <v>6807</v>
      </c>
      <c r="BL3342" s="1" t="str">
        <f>VLOOKUP(BK3342,INVENTARIOHABITTA[#All],8,FALSE)</f>
        <v>ESTANDAR AA</v>
      </c>
      <c r="BP3342" s="1" t="s">
        <v>10729</v>
      </c>
      <c r="BQ3342" s="1" t="s">
        <v>7638</v>
      </c>
      <c r="BR3342" s="1" t="s">
        <v>9981</v>
      </c>
      <c r="BS3342" s="1" t="s">
        <v>44</v>
      </c>
      <c r="BT3342">
        <v>27</v>
      </c>
      <c r="BU3342" s="1" t="s">
        <v>7</v>
      </c>
      <c r="BV3342" s="1" t="s">
        <v>146</v>
      </c>
      <c r="BW3342">
        <v>128</v>
      </c>
      <c r="BX3342" s="1" t="s">
        <v>10495</v>
      </c>
      <c r="BY3342">
        <v>6200</v>
      </c>
      <c r="BZ3342">
        <v>793600</v>
      </c>
      <c r="CA3342">
        <v>0.2</v>
      </c>
      <c r="CB3342">
        <v>4960</v>
      </c>
      <c r="CC3342">
        <v>634880</v>
      </c>
      <c r="CD3342">
        <v>0.1</v>
      </c>
      <c r="CE3342">
        <v>63488</v>
      </c>
      <c r="CF3342">
        <v>0</v>
      </c>
      <c r="CG3342">
        <v>0</v>
      </c>
      <c r="CH3342">
        <v>63488</v>
      </c>
      <c r="CI3342">
        <v>571392</v>
      </c>
      <c r="CJ3342">
        <v>634880</v>
      </c>
      <c r="CK3342">
        <v>4960</v>
      </c>
    </row>
    <row r="3343" spans="62:89" x14ac:dyDescent="0.25">
      <c r="BJ3343" s="1" t="s">
        <v>6808</v>
      </c>
      <c r="BK3343" s="1" t="s">
        <v>6809</v>
      </c>
      <c r="BL3343" s="1" t="str">
        <f>VLOOKUP(BK3343,INVENTARIOHABITTA[#All],8,FALSE)</f>
        <v>ESTANDAR AA</v>
      </c>
      <c r="BO3343" s="1" t="s">
        <v>7169</v>
      </c>
      <c r="BP3343" s="1" t="s">
        <v>10730</v>
      </c>
      <c r="BQ3343" s="1" t="s">
        <v>7638</v>
      </c>
      <c r="BR3343" s="1" t="s">
        <v>9981</v>
      </c>
      <c r="BS3343" s="1" t="s">
        <v>44</v>
      </c>
      <c r="BT3343">
        <v>28</v>
      </c>
      <c r="BU3343" s="1" t="s">
        <v>7</v>
      </c>
      <c r="BV3343" s="1" t="s">
        <v>60</v>
      </c>
      <c r="BW3343">
        <v>128</v>
      </c>
      <c r="BX3343" s="1" t="s">
        <v>10495</v>
      </c>
      <c r="BY3343">
        <v>5770.3</v>
      </c>
      <c r="BZ3343">
        <v>738598.40000000002</v>
      </c>
      <c r="CA3343">
        <v>0.25</v>
      </c>
      <c r="CB3343">
        <v>4327.7250000000004</v>
      </c>
      <c r="CC3343">
        <v>553948.80000000005</v>
      </c>
      <c r="CD3343">
        <v>0.37104419758649176</v>
      </c>
      <c r="CE3343">
        <v>205539.48800000001</v>
      </c>
      <c r="CF3343">
        <v>0.1</v>
      </c>
      <c r="CG3343">
        <v>5539.4880000000012</v>
      </c>
      <c r="CH3343">
        <v>200000</v>
      </c>
      <c r="CI3343">
        <v>348409.31200000003</v>
      </c>
      <c r="CJ3343">
        <v>548409.31200000003</v>
      </c>
      <c r="CK3343">
        <v>4284.4477500000003</v>
      </c>
    </row>
    <row r="3344" spans="62:89" x14ac:dyDescent="0.25">
      <c r="BJ3344" s="1" t="s">
        <v>6810</v>
      </c>
      <c r="BK3344" s="1" t="s">
        <v>6811</v>
      </c>
      <c r="BL3344" s="1" t="str">
        <f>VLOOKUP(BK3344,INVENTARIOHABITTA[#All],8,FALSE)</f>
        <v>ESTANDAR AA</v>
      </c>
      <c r="BO3344" s="1" t="s">
        <v>7171</v>
      </c>
      <c r="BP3344" s="1" t="s">
        <v>10731</v>
      </c>
      <c r="BQ3344" s="1" t="s">
        <v>7638</v>
      </c>
      <c r="BR3344" s="1" t="s">
        <v>9981</v>
      </c>
      <c r="BS3344" s="1" t="s">
        <v>44</v>
      </c>
      <c r="BT3344">
        <v>29</v>
      </c>
      <c r="BU3344" s="1" t="s">
        <v>7</v>
      </c>
      <c r="BV3344" s="1" t="s">
        <v>60</v>
      </c>
      <c r="BW3344">
        <v>128</v>
      </c>
      <c r="BX3344" s="1" t="s">
        <v>10495</v>
      </c>
      <c r="BY3344">
        <v>5770.3</v>
      </c>
      <c r="BZ3344">
        <v>738598.40000000002</v>
      </c>
      <c r="CA3344">
        <v>0.25</v>
      </c>
      <c r="CB3344">
        <v>4327.7250000000004</v>
      </c>
      <c r="CC3344">
        <v>553948.80000000005</v>
      </c>
      <c r="CD3344">
        <v>0.1</v>
      </c>
      <c r="CE3344">
        <v>55394.880000000005</v>
      </c>
      <c r="CF3344">
        <v>0.1</v>
      </c>
      <c r="CG3344">
        <v>5539.4880000000012</v>
      </c>
      <c r="CH3344">
        <v>49855.392000000007</v>
      </c>
      <c r="CI3344">
        <v>498553.92000000004</v>
      </c>
      <c r="CJ3344">
        <v>548409.31200000003</v>
      </c>
      <c r="CK3344">
        <v>4284.4477500000003</v>
      </c>
    </row>
    <row r="3345" spans="62:89" x14ac:dyDescent="0.25">
      <c r="BJ3345" s="1" t="s">
        <v>6812</v>
      </c>
      <c r="BK3345" s="1" t="s">
        <v>6813</v>
      </c>
      <c r="BL3345" s="1" t="str">
        <f>VLOOKUP(BK3345,INVENTARIOHABITTA[#All],8,FALSE)</f>
        <v>ESTANDAR AA</v>
      </c>
      <c r="BO3345" s="1" t="s">
        <v>7173</v>
      </c>
      <c r="BP3345" s="1" t="s">
        <v>10732</v>
      </c>
      <c r="BQ3345" s="1" t="s">
        <v>7638</v>
      </c>
      <c r="BR3345" s="1" t="s">
        <v>9981</v>
      </c>
      <c r="BS3345" s="1" t="s">
        <v>44</v>
      </c>
      <c r="BT3345">
        <v>30</v>
      </c>
      <c r="BU3345" s="1" t="s">
        <v>7</v>
      </c>
      <c r="BV3345" s="1" t="s">
        <v>60</v>
      </c>
      <c r="BW3345">
        <v>128</v>
      </c>
      <c r="BX3345" s="1" t="s">
        <v>10495</v>
      </c>
      <c r="BY3345">
        <v>5770.3</v>
      </c>
      <c r="BZ3345">
        <v>738598.40000000002</v>
      </c>
      <c r="CA3345">
        <v>0.3</v>
      </c>
      <c r="CB3345">
        <v>4039.21</v>
      </c>
      <c r="CC3345">
        <v>517018.88</v>
      </c>
      <c r="CD3345">
        <v>0.1</v>
      </c>
      <c r="CE3345">
        <v>51701.888000000006</v>
      </c>
      <c r="CF3345">
        <v>0.1</v>
      </c>
      <c r="CG3345">
        <v>5170.1888000000008</v>
      </c>
      <c r="CH3345">
        <v>46531.699200000003</v>
      </c>
      <c r="CI3345">
        <v>465316.99199999997</v>
      </c>
      <c r="CJ3345">
        <v>511848.6912</v>
      </c>
      <c r="CK3345">
        <v>3998.8179</v>
      </c>
    </row>
    <row r="3346" spans="62:89" x14ac:dyDescent="0.25">
      <c r="BJ3346" s="1" t="s">
        <v>6814</v>
      </c>
      <c r="BK3346" s="1" t="s">
        <v>6815</v>
      </c>
      <c r="BL3346" s="1" t="str">
        <f>VLOOKUP(BK3346,INVENTARIOHABITTA[#All],8,FALSE)</f>
        <v>PREMIUM AA</v>
      </c>
      <c r="BO3346" s="1" t="s">
        <v>7175</v>
      </c>
      <c r="BP3346" s="1" t="s">
        <v>10733</v>
      </c>
      <c r="BQ3346" s="1" t="s">
        <v>7638</v>
      </c>
      <c r="BR3346" s="1" t="s">
        <v>9981</v>
      </c>
      <c r="BS3346" s="1" t="s">
        <v>44</v>
      </c>
      <c r="BT3346">
        <v>31</v>
      </c>
      <c r="BU3346" s="1" t="s">
        <v>7</v>
      </c>
      <c r="BV3346" s="1" t="s">
        <v>60</v>
      </c>
      <c r="BW3346">
        <v>128</v>
      </c>
      <c r="BX3346" s="1" t="s">
        <v>10495</v>
      </c>
      <c r="BY3346">
        <v>5770.3</v>
      </c>
      <c r="BZ3346">
        <v>738598.40000000002</v>
      </c>
      <c r="CA3346">
        <v>0.3</v>
      </c>
      <c r="CB3346">
        <v>4039.21</v>
      </c>
      <c r="CC3346">
        <v>517018.88</v>
      </c>
      <c r="CD3346">
        <v>0.1</v>
      </c>
      <c r="CE3346">
        <v>51701.888000000006</v>
      </c>
      <c r="CF3346">
        <v>0.1</v>
      </c>
      <c r="CG3346">
        <v>5170.1888000000008</v>
      </c>
      <c r="CH3346">
        <v>46531.699200000003</v>
      </c>
      <c r="CI3346">
        <v>465316.99199999997</v>
      </c>
      <c r="CJ3346">
        <v>511848.6912</v>
      </c>
      <c r="CK3346">
        <v>3998.8179</v>
      </c>
    </row>
    <row r="3347" spans="62:89" x14ac:dyDescent="0.25">
      <c r="BJ3347" s="1" t="s">
        <v>6816</v>
      </c>
      <c r="BK3347" s="1" t="s">
        <v>6817</v>
      </c>
      <c r="BL3347" s="1" t="str">
        <f>VLOOKUP(BK3347,INVENTARIOHABITTA[#All],8,FALSE)</f>
        <v>PREMIUM AA</v>
      </c>
      <c r="BO3347" s="1" t="s">
        <v>7177</v>
      </c>
      <c r="BP3347" s="1" t="s">
        <v>10734</v>
      </c>
      <c r="BQ3347" s="1" t="s">
        <v>7638</v>
      </c>
      <c r="BR3347" s="1" t="s">
        <v>9981</v>
      </c>
      <c r="BS3347" s="1" t="s">
        <v>44</v>
      </c>
      <c r="BT3347">
        <v>32</v>
      </c>
      <c r="BU3347" s="1" t="s">
        <v>7</v>
      </c>
      <c r="BV3347" s="1" t="s">
        <v>60</v>
      </c>
      <c r="BW3347">
        <v>128</v>
      </c>
      <c r="BX3347" s="1" t="s">
        <v>10495</v>
      </c>
      <c r="BY3347">
        <v>5770.3</v>
      </c>
      <c r="BZ3347">
        <v>738598.40000000002</v>
      </c>
      <c r="CA3347">
        <v>0.3</v>
      </c>
      <c r="CB3347">
        <v>4039.21</v>
      </c>
      <c r="CC3347">
        <v>517018.88</v>
      </c>
      <c r="CD3347">
        <v>0.1</v>
      </c>
      <c r="CE3347">
        <v>51701.888000000006</v>
      </c>
      <c r="CF3347">
        <v>0.1</v>
      </c>
      <c r="CG3347">
        <v>5170.1888000000008</v>
      </c>
      <c r="CH3347">
        <v>46531.699200000003</v>
      </c>
      <c r="CI3347">
        <v>465316.99199999997</v>
      </c>
      <c r="CJ3347">
        <v>511848.6912</v>
      </c>
      <c r="CK3347">
        <v>3998.8179</v>
      </c>
    </row>
    <row r="3348" spans="62:89" x14ac:dyDescent="0.25">
      <c r="BJ3348" s="1" t="s">
        <v>6818</v>
      </c>
      <c r="BK3348" s="1" t="s">
        <v>6819</v>
      </c>
      <c r="BL3348" s="1" t="str">
        <f>VLOOKUP(BK3348,INVENTARIOHABITTA[#All],8,FALSE)</f>
        <v>PREMIUM AA</v>
      </c>
      <c r="BO3348" s="1" t="s">
        <v>7179</v>
      </c>
      <c r="BP3348" s="1" t="s">
        <v>10735</v>
      </c>
      <c r="BQ3348" s="1" t="s">
        <v>7638</v>
      </c>
      <c r="BR3348" s="1" t="s">
        <v>9981</v>
      </c>
      <c r="BS3348" s="1" t="s">
        <v>44</v>
      </c>
      <c r="BT3348">
        <v>33</v>
      </c>
      <c r="BU3348" s="1" t="s">
        <v>7</v>
      </c>
      <c r="BV3348" s="1" t="s">
        <v>60</v>
      </c>
      <c r="BW3348">
        <v>128</v>
      </c>
      <c r="BX3348" s="1" t="s">
        <v>10495</v>
      </c>
      <c r="BY3348">
        <v>5770.3</v>
      </c>
      <c r="BZ3348">
        <v>738598.40000000002</v>
      </c>
      <c r="CA3348">
        <v>0.27</v>
      </c>
      <c r="CB3348">
        <v>4212.3189999999995</v>
      </c>
      <c r="CC3348">
        <v>539176.83199999994</v>
      </c>
      <c r="CD3348">
        <v>0.1</v>
      </c>
      <c r="CE3348">
        <v>53917.683199999999</v>
      </c>
      <c r="CF3348">
        <v>0.1</v>
      </c>
      <c r="CG3348">
        <v>5391.7683200000001</v>
      </c>
      <c r="CH3348">
        <v>48525.914879999997</v>
      </c>
      <c r="CI3348">
        <v>485259.14879999997</v>
      </c>
      <c r="CJ3348">
        <v>533785.0636799999</v>
      </c>
      <c r="CK3348">
        <v>4170.1958099999993</v>
      </c>
    </row>
    <row r="3349" spans="62:89" x14ac:dyDescent="0.25">
      <c r="BJ3349" s="1" t="s">
        <v>6820</v>
      </c>
      <c r="BK3349" s="1" t="s">
        <v>6821</v>
      </c>
      <c r="BL3349" s="1" t="str">
        <f>VLOOKUP(BK3349,INVENTARIOHABITTA[#All],8,FALSE)</f>
        <v>PREMIUM AA</v>
      </c>
      <c r="BO3349" s="1" t="s">
        <v>7181</v>
      </c>
      <c r="BP3349" s="1" t="s">
        <v>10736</v>
      </c>
      <c r="BQ3349" s="1" t="s">
        <v>7638</v>
      </c>
      <c r="BR3349" s="1" t="s">
        <v>9981</v>
      </c>
      <c r="BS3349" s="1" t="s">
        <v>44</v>
      </c>
      <c r="BT3349">
        <v>34</v>
      </c>
      <c r="BU3349" s="1" t="s">
        <v>7</v>
      </c>
      <c r="BV3349" s="1" t="s">
        <v>60</v>
      </c>
      <c r="BW3349">
        <v>128</v>
      </c>
      <c r="BX3349" s="1" t="s">
        <v>10495</v>
      </c>
      <c r="BY3349">
        <v>5770.3</v>
      </c>
      <c r="BZ3349">
        <v>738598.40000000002</v>
      </c>
      <c r="CA3349">
        <v>0.3</v>
      </c>
      <c r="CB3349">
        <v>4039.21</v>
      </c>
      <c r="CC3349">
        <v>517018.88</v>
      </c>
      <c r="CD3349">
        <v>0.1</v>
      </c>
      <c r="CE3349">
        <v>51701.888000000006</v>
      </c>
      <c r="CF3349">
        <v>0.1</v>
      </c>
      <c r="CG3349">
        <v>5170.1888000000008</v>
      </c>
      <c r="CH3349">
        <v>46531.699200000003</v>
      </c>
      <c r="CI3349">
        <v>465316.99199999997</v>
      </c>
      <c r="CJ3349">
        <v>511848.6912</v>
      </c>
      <c r="CK3349">
        <v>3998.8179</v>
      </c>
    </row>
    <row r="3350" spans="62:89" x14ac:dyDescent="0.25">
      <c r="BJ3350" s="1" t="s">
        <v>6822</v>
      </c>
      <c r="BK3350" s="1" t="s">
        <v>6823</v>
      </c>
      <c r="BL3350" s="1" t="str">
        <f>VLOOKUP(BK3350,INVENTARIOHABITTA[#All],8,FALSE)</f>
        <v>PREMIUM AA</v>
      </c>
      <c r="BP3350" s="1" t="s">
        <v>10736</v>
      </c>
      <c r="BQ3350" s="1" t="s">
        <v>7638</v>
      </c>
      <c r="BR3350" s="1" t="s">
        <v>9981</v>
      </c>
      <c r="BS3350" s="1" t="s">
        <v>44</v>
      </c>
      <c r="BT3350">
        <v>34</v>
      </c>
      <c r="BU3350" s="1" t="s">
        <v>7</v>
      </c>
      <c r="BV3350" s="1" t="s">
        <v>60</v>
      </c>
      <c r="BW3350">
        <v>128</v>
      </c>
      <c r="BX3350" s="1" t="s">
        <v>10495</v>
      </c>
      <c r="BY3350">
        <v>5770.3</v>
      </c>
      <c r="BZ3350">
        <v>738598.40000000002</v>
      </c>
      <c r="CA3350">
        <v>0.25</v>
      </c>
      <c r="CB3350">
        <v>4327.7250000000004</v>
      </c>
      <c r="CC3350">
        <v>553948.80000000005</v>
      </c>
      <c r="CD3350">
        <v>0.1</v>
      </c>
      <c r="CE3350">
        <v>55394.880000000005</v>
      </c>
      <c r="CF3350">
        <v>0</v>
      </c>
      <c r="CG3350">
        <v>0</v>
      </c>
      <c r="CH3350">
        <v>55394.880000000005</v>
      </c>
      <c r="CI3350">
        <v>498553.92000000004</v>
      </c>
      <c r="CJ3350">
        <v>553948.80000000005</v>
      </c>
      <c r="CK3350">
        <v>4327.7250000000004</v>
      </c>
    </row>
    <row r="3351" spans="62:89" x14ac:dyDescent="0.25">
      <c r="BJ3351" s="1" t="s">
        <v>6824</v>
      </c>
      <c r="BK3351" s="1" t="s">
        <v>6825</v>
      </c>
      <c r="BL3351" s="1" t="str">
        <f>VLOOKUP(BK3351,INVENTARIOHABITTA[#All],8,FALSE)</f>
        <v>PREMIUM AA</v>
      </c>
      <c r="BP3351" s="1" t="s">
        <v>10736</v>
      </c>
      <c r="BQ3351" s="1" t="s">
        <v>7638</v>
      </c>
      <c r="BR3351" s="1" t="s">
        <v>9981</v>
      </c>
      <c r="BS3351" s="1" t="s">
        <v>44</v>
      </c>
      <c r="BT3351">
        <v>34</v>
      </c>
      <c r="BU3351" s="1" t="s">
        <v>7</v>
      </c>
      <c r="BV3351" s="1" t="s">
        <v>60</v>
      </c>
      <c r="BW3351">
        <v>128</v>
      </c>
      <c r="BX3351" s="1" t="s">
        <v>10495</v>
      </c>
      <c r="BY3351">
        <v>5770.3</v>
      </c>
      <c r="BZ3351">
        <v>738598.40000000002</v>
      </c>
      <c r="CA3351">
        <v>0.25</v>
      </c>
      <c r="CB3351">
        <v>4327.7250000000004</v>
      </c>
      <c r="CC3351">
        <v>553948.80000000005</v>
      </c>
      <c r="CD3351">
        <v>0.1</v>
      </c>
      <c r="CE3351">
        <v>55394.880000000005</v>
      </c>
      <c r="CF3351">
        <v>0</v>
      </c>
      <c r="CG3351">
        <v>0</v>
      </c>
      <c r="CH3351">
        <v>55394.880000000005</v>
      </c>
      <c r="CI3351">
        <v>498553.92000000004</v>
      </c>
      <c r="CJ3351">
        <v>553948.80000000005</v>
      </c>
      <c r="CK3351">
        <v>4327.7250000000004</v>
      </c>
    </row>
    <row r="3352" spans="62:89" x14ac:dyDescent="0.25">
      <c r="BJ3352" s="1" t="s">
        <v>6826</v>
      </c>
      <c r="BK3352" s="1" t="s">
        <v>6827</v>
      </c>
      <c r="BL3352" s="1" t="str">
        <f>VLOOKUP(BK3352,INVENTARIOHABITTA[#All],8,FALSE)</f>
        <v>PREMIUM AA</v>
      </c>
      <c r="BO3352" s="1" t="s">
        <v>7183</v>
      </c>
      <c r="BP3352" s="1" t="s">
        <v>10737</v>
      </c>
      <c r="BQ3352" s="1" t="s">
        <v>7638</v>
      </c>
      <c r="BR3352" s="1" t="s">
        <v>9981</v>
      </c>
      <c r="BS3352" s="1" t="s">
        <v>44</v>
      </c>
      <c r="BT3352">
        <v>35</v>
      </c>
      <c r="BU3352" s="1" t="s">
        <v>7</v>
      </c>
      <c r="BV3352" s="1" t="s">
        <v>60</v>
      </c>
      <c r="BW3352">
        <v>128</v>
      </c>
      <c r="BX3352" s="1" t="s">
        <v>10495</v>
      </c>
      <c r="BY3352">
        <v>5770.3</v>
      </c>
      <c r="BZ3352">
        <v>738598.40000000002</v>
      </c>
      <c r="CA3352">
        <v>0.25</v>
      </c>
      <c r="CB3352">
        <v>4327.7250000000004</v>
      </c>
      <c r="CC3352">
        <v>553948.80000000005</v>
      </c>
      <c r="CD3352">
        <v>0.1</v>
      </c>
      <c r="CE3352">
        <v>55394.880000000005</v>
      </c>
      <c r="CF3352">
        <v>0.1</v>
      </c>
      <c r="CG3352">
        <v>5539.4880000000012</v>
      </c>
      <c r="CH3352">
        <v>49855.392000000007</v>
      </c>
      <c r="CI3352">
        <v>498553.92000000004</v>
      </c>
      <c r="CJ3352">
        <v>548409.31200000003</v>
      </c>
      <c r="CK3352">
        <v>4284.4477500000003</v>
      </c>
    </row>
    <row r="3353" spans="62:89" x14ac:dyDescent="0.25">
      <c r="BJ3353" s="1" t="s">
        <v>6828</v>
      </c>
      <c r="BK3353" s="1" t="s">
        <v>6829</v>
      </c>
      <c r="BL3353" s="1" t="str">
        <f>VLOOKUP(BK3353,INVENTARIOHABITTA[#All],8,FALSE)</f>
        <v>PREMIUM AA</v>
      </c>
      <c r="BP3353" s="1" t="s">
        <v>10737</v>
      </c>
      <c r="BQ3353" s="1" t="s">
        <v>7638</v>
      </c>
      <c r="BR3353" s="1" t="s">
        <v>9981</v>
      </c>
      <c r="BS3353" s="1" t="s">
        <v>44</v>
      </c>
      <c r="BT3353">
        <v>35</v>
      </c>
      <c r="BU3353" s="1" t="s">
        <v>7</v>
      </c>
      <c r="BV3353" s="1" t="s">
        <v>60</v>
      </c>
      <c r="BW3353">
        <v>128</v>
      </c>
      <c r="BX3353" s="1" t="s">
        <v>10495</v>
      </c>
      <c r="BY3353">
        <v>5770.3</v>
      </c>
      <c r="BZ3353">
        <v>738598.40000000002</v>
      </c>
      <c r="CA3353">
        <v>0.25</v>
      </c>
      <c r="CB3353">
        <v>4327.7250000000004</v>
      </c>
      <c r="CC3353">
        <v>553948.80000000005</v>
      </c>
      <c r="CD3353">
        <v>0.1</v>
      </c>
      <c r="CE3353">
        <v>55394.880000000005</v>
      </c>
      <c r="CF3353">
        <v>0.1</v>
      </c>
      <c r="CG3353">
        <v>5539.4880000000012</v>
      </c>
      <c r="CH3353">
        <v>49855.392000000007</v>
      </c>
      <c r="CI3353">
        <v>498553.92000000004</v>
      </c>
      <c r="CJ3353">
        <v>548409.31200000003</v>
      </c>
      <c r="CK3353">
        <v>4284.4477500000003</v>
      </c>
    </row>
    <row r="3354" spans="62:89" x14ac:dyDescent="0.25">
      <c r="BJ3354" s="1" t="s">
        <v>6830</v>
      </c>
      <c r="BK3354" s="1" t="s">
        <v>6831</v>
      </c>
      <c r="BL3354" s="1" t="str">
        <f>VLOOKUP(BK3354,INVENTARIOHABITTA[#All],8,FALSE)</f>
        <v>PREMIUM AA</v>
      </c>
      <c r="BO3354" s="1" t="s">
        <v>7185</v>
      </c>
      <c r="BP3354" s="1" t="s">
        <v>10738</v>
      </c>
      <c r="BQ3354" s="1" t="s">
        <v>7638</v>
      </c>
      <c r="BR3354" s="1" t="s">
        <v>9981</v>
      </c>
      <c r="BS3354" s="1" t="s">
        <v>44</v>
      </c>
      <c r="BT3354">
        <v>36</v>
      </c>
      <c r="BU3354" s="1" t="s">
        <v>7</v>
      </c>
      <c r="BV3354" s="1" t="s">
        <v>60</v>
      </c>
      <c r="BW3354">
        <v>128</v>
      </c>
      <c r="BX3354" s="1" t="s">
        <v>10495</v>
      </c>
      <c r="BY3354">
        <v>5770.3</v>
      </c>
      <c r="BZ3354">
        <v>738598.40000000002</v>
      </c>
      <c r="CA3354">
        <v>0.27</v>
      </c>
      <c r="CB3354">
        <v>4212.3189999999995</v>
      </c>
      <c r="CC3354">
        <v>539176.83199999994</v>
      </c>
      <c r="CD3354">
        <v>0.1</v>
      </c>
      <c r="CE3354">
        <v>53917.683199999999</v>
      </c>
      <c r="CF3354">
        <v>0.1</v>
      </c>
      <c r="CG3354">
        <v>5391.7683200000001</v>
      </c>
      <c r="CH3354">
        <v>48525.914879999997</v>
      </c>
      <c r="CI3354">
        <v>485259.14879999997</v>
      </c>
      <c r="CJ3354">
        <v>533785.0636799999</v>
      </c>
      <c r="CK3354">
        <v>4170.1958099999993</v>
      </c>
    </row>
    <row r="3355" spans="62:89" x14ac:dyDescent="0.25">
      <c r="BJ3355" s="1" t="s">
        <v>6832</v>
      </c>
      <c r="BK3355" s="1" t="s">
        <v>6833</v>
      </c>
      <c r="BL3355" s="1" t="str">
        <f>VLOOKUP(BK3355,INVENTARIOHABITTA[#All],8,FALSE)</f>
        <v>PREMIUM AA</v>
      </c>
      <c r="BO3355" s="1" t="s">
        <v>7187</v>
      </c>
      <c r="BP3355" s="1" t="s">
        <v>10739</v>
      </c>
      <c r="BQ3355" s="1" t="s">
        <v>7638</v>
      </c>
      <c r="BR3355" s="1" t="s">
        <v>9981</v>
      </c>
      <c r="BS3355" s="1" t="s">
        <v>44</v>
      </c>
      <c r="BT3355">
        <v>37</v>
      </c>
      <c r="BU3355" s="1" t="s">
        <v>7</v>
      </c>
      <c r="BV3355" s="1" t="s">
        <v>60</v>
      </c>
      <c r="BW3355">
        <v>128</v>
      </c>
      <c r="BX3355" s="1" t="s">
        <v>10495</v>
      </c>
      <c r="BY3355">
        <v>5770.3</v>
      </c>
      <c r="BZ3355">
        <v>738598.40000000002</v>
      </c>
      <c r="CA3355">
        <v>0.27</v>
      </c>
      <c r="CB3355">
        <v>4212.3189999999995</v>
      </c>
      <c r="CC3355">
        <v>539176.83199999994</v>
      </c>
      <c r="CD3355">
        <v>0.1</v>
      </c>
      <c r="CE3355">
        <v>53917.683199999999</v>
      </c>
      <c r="CF3355">
        <v>0.1</v>
      </c>
      <c r="CG3355">
        <v>5391.7683200000001</v>
      </c>
      <c r="CH3355">
        <v>48525.914879999997</v>
      </c>
      <c r="CI3355">
        <v>485259.14879999997</v>
      </c>
      <c r="CJ3355">
        <v>533785.0636799999</v>
      </c>
      <c r="CK3355">
        <v>4170.1958099999993</v>
      </c>
    </row>
    <row r="3356" spans="62:89" x14ac:dyDescent="0.25">
      <c r="BJ3356" s="1" t="s">
        <v>6834</v>
      </c>
      <c r="BK3356" s="1" t="s">
        <v>6835</v>
      </c>
      <c r="BL3356" s="1" t="str">
        <f>VLOOKUP(BK3356,INVENTARIOHABITTA[#All],8,FALSE)</f>
        <v>PREMIUM AA</v>
      </c>
      <c r="BO3356" s="1" t="s">
        <v>7189</v>
      </c>
      <c r="BP3356" s="1" t="s">
        <v>10740</v>
      </c>
      <c r="BQ3356" s="1" t="s">
        <v>7638</v>
      </c>
      <c r="BR3356" s="1" t="s">
        <v>9981</v>
      </c>
      <c r="BS3356" s="1" t="s">
        <v>44</v>
      </c>
      <c r="BT3356">
        <v>38</v>
      </c>
      <c r="BU3356" s="1" t="s">
        <v>7</v>
      </c>
      <c r="BV3356" s="1" t="s">
        <v>60</v>
      </c>
      <c r="BW3356">
        <v>128</v>
      </c>
      <c r="BX3356" s="1" t="s">
        <v>10495</v>
      </c>
      <c r="BY3356">
        <v>5770.3</v>
      </c>
      <c r="BZ3356">
        <v>738598.40000000002</v>
      </c>
      <c r="CA3356">
        <v>0.27</v>
      </c>
      <c r="CB3356">
        <v>4212.3189999999995</v>
      </c>
      <c r="CC3356">
        <v>539176.83199999994</v>
      </c>
      <c r="CD3356">
        <v>0.1</v>
      </c>
      <c r="CE3356">
        <v>53917.683199999999</v>
      </c>
      <c r="CF3356">
        <v>0.1</v>
      </c>
      <c r="CG3356">
        <v>5391.7683200000001</v>
      </c>
      <c r="CH3356">
        <v>48525.914879999997</v>
      </c>
      <c r="CI3356">
        <v>485259.14879999997</v>
      </c>
      <c r="CJ3356">
        <v>533785.0636799999</v>
      </c>
      <c r="CK3356">
        <v>4170.1958099999993</v>
      </c>
    </row>
    <row r="3357" spans="62:89" x14ac:dyDescent="0.25">
      <c r="BJ3357" s="1" t="s">
        <v>6836</v>
      </c>
      <c r="BK3357" s="1" t="s">
        <v>6837</v>
      </c>
      <c r="BL3357" s="1" t="str">
        <f>VLOOKUP(BK3357,INVENTARIOHABITTA[#All],8,FALSE)</f>
        <v>PREMIUM AA</v>
      </c>
      <c r="BO3357" s="1" t="s">
        <v>7191</v>
      </c>
      <c r="BP3357" s="1" t="s">
        <v>10741</v>
      </c>
      <c r="BQ3357" s="1" t="s">
        <v>7638</v>
      </c>
      <c r="BR3357" s="1" t="s">
        <v>9981</v>
      </c>
      <c r="BS3357" s="1" t="s">
        <v>44</v>
      </c>
      <c r="BT3357">
        <v>39</v>
      </c>
      <c r="BU3357" s="1" t="s">
        <v>7</v>
      </c>
      <c r="BV3357" s="1" t="s">
        <v>60</v>
      </c>
      <c r="BW3357">
        <v>128</v>
      </c>
      <c r="BX3357" s="1" t="s">
        <v>10495</v>
      </c>
      <c r="BY3357">
        <v>5770.3</v>
      </c>
      <c r="BZ3357">
        <v>738598.40000000002</v>
      </c>
      <c r="CA3357">
        <v>0.28000000000000003</v>
      </c>
      <c r="CB3357">
        <v>4154.616</v>
      </c>
      <c r="CC3357">
        <v>531790.848</v>
      </c>
      <c r="CD3357">
        <v>0.1</v>
      </c>
      <c r="CE3357">
        <v>53179.084800000004</v>
      </c>
      <c r="CF3357">
        <v>0.1</v>
      </c>
      <c r="CG3357">
        <v>5317.908480000001</v>
      </c>
      <c r="CH3357">
        <v>47861.176320000006</v>
      </c>
      <c r="CI3357">
        <v>478611.76319999999</v>
      </c>
      <c r="CJ3357">
        <v>526472.93952000001</v>
      </c>
      <c r="CK3357">
        <v>4113.0698400000001</v>
      </c>
    </row>
    <row r="3358" spans="62:89" x14ac:dyDescent="0.25">
      <c r="BJ3358" s="1" t="s">
        <v>6838</v>
      </c>
      <c r="BK3358" s="1" t="s">
        <v>6839</v>
      </c>
      <c r="BL3358" s="1" t="str">
        <f>VLOOKUP(BK3358,INVENTARIOHABITTA[#All],8,FALSE)</f>
        <v>PREMIUM AA</v>
      </c>
      <c r="BP3358" s="1" t="s">
        <v>10741</v>
      </c>
      <c r="BQ3358" s="1" t="s">
        <v>7638</v>
      </c>
      <c r="BR3358" s="1" t="s">
        <v>9981</v>
      </c>
      <c r="BS3358" s="1" t="s">
        <v>44</v>
      </c>
      <c r="BT3358">
        <v>39</v>
      </c>
      <c r="BU3358" s="1" t="s">
        <v>7</v>
      </c>
      <c r="BV3358" s="1" t="s">
        <v>60</v>
      </c>
      <c r="BW3358">
        <v>128</v>
      </c>
      <c r="BX3358" s="1" t="s">
        <v>10495</v>
      </c>
      <c r="BY3358">
        <v>5770.3</v>
      </c>
      <c r="BZ3358">
        <v>738598.40000000002</v>
      </c>
      <c r="CA3358">
        <v>0.25</v>
      </c>
      <c r="CB3358">
        <v>4327.7250000000004</v>
      </c>
      <c r="CC3358">
        <v>553948.80000000005</v>
      </c>
      <c r="CD3358">
        <v>0.1</v>
      </c>
      <c r="CE3358">
        <v>55394.880000000005</v>
      </c>
      <c r="CF3358">
        <v>0.1</v>
      </c>
      <c r="CG3358">
        <v>5539.4880000000012</v>
      </c>
      <c r="CH3358">
        <v>49855.392000000007</v>
      </c>
      <c r="CI3358">
        <v>498553.92000000004</v>
      </c>
      <c r="CJ3358">
        <v>548409.31200000003</v>
      </c>
      <c r="CK3358">
        <v>4284.4477500000003</v>
      </c>
    </row>
    <row r="3359" spans="62:89" x14ac:dyDescent="0.25">
      <c r="BJ3359" s="1" t="s">
        <v>6840</v>
      </c>
      <c r="BK3359" s="1" t="s">
        <v>6841</v>
      </c>
      <c r="BL3359" s="1" t="str">
        <f>VLOOKUP(BK3359,INVENTARIOHABITTA[#All],8,FALSE)</f>
        <v>PREMIUM AA</v>
      </c>
      <c r="BP3359" s="1" t="s">
        <v>10741</v>
      </c>
      <c r="BQ3359" s="1" t="s">
        <v>7638</v>
      </c>
      <c r="BR3359" s="1" t="s">
        <v>9981</v>
      </c>
      <c r="BS3359" s="1" t="s">
        <v>44</v>
      </c>
      <c r="BT3359">
        <v>39</v>
      </c>
      <c r="BU3359" s="1" t="s">
        <v>7</v>
      </c>
      <c r="BV3359" s="1" t="s">
        <v>60</v>
      </c>
      <c r="BW3359">
        <v>128</v>
      </c>
      <c r="BX3359" s="1" t="s">
        <v>10495</v>
      </c>
      <c r="BY3359">
        <v>5770.3</v>
      </c>
      <c r="BZ3359">
        <v>738598.40000000002</v>
      </c>
      <c r="CA3359">
        <v>0.25</v>
      </c>
      <c r="CB3359">
        <v>4327.7250000000004</v>
      </c>
      <c r="CC3359">
        <v>553948.80000000005</v>
      </c>
      <c r="CD3359">
        <v>0.1</v>
      </c>
      <c r="CE3359">
        <v>55394.880000000005</v>
      </c>
      <c r="CF3359">
        <v>0.1</v>
      </c>
      <c r="CG3359">
        <v>5539.4880000000012</v>
      </c>
      <c r="CH3359">
        <v>49855.392000000007</v>
      </c>
      <c r="CI3359">
        <v>498553.92000000004</v>
      </c>
      <c r="CJ3359">
        <v>548409.31200000003</v>
      </c>
      <c r="CK3359">
        <v>4284.4477500000003</v>
      </c>
    </row>
    <row r="3360" spans="62:89" x14ac:dyDescent="0.25">
      <c r="BJ3360" s="1" t="s">
        <v>6842</v>
      </c>
      <c r="BK3360" s="1" t="s">
        <v>6843</v>
      </c>
      <c r="BL3360" s="1" t="str">
        <f>VLOOKUP(BK3360,INVENTARIOHABITTA[#All],8,FALSE)</f>
        <v>PREMIUM AA</v>
      </c>
      <c r="BO3360" s="1" t="s">
        <v>7193</v>
      </c>
      <c r="BP3360" s="1" t="s">
        <v>10742</v>
      </c>
      <c r="BQ3360" s="1" t="s">
        <v>7638</v>
      </c>
      <c r="BR3360" s="1" t="s">
        <v>9981</v>
      </c>
      <c r="BS3360" s="1" t="s">
        <v>44</v>
      </c>
      <c r="BT3360">
        <v>40</v>
      </c>
      <c r="BU3360" s="1" t="s">
        <v>7</v>
      </c>
      <c r="BV3360" s="1" t="s">
        <v>60</v>
      </c>
      <c r="BW3360">
        <v>144</v>
      </c>
      <c r="BX3360" s="1" t="s">
        <v>10495</v>
      </c>
      <c r="BY3360">
        <v>2929.125</v>
      </c>
      <c r="BZ3360">
        <v>421794</v>
      </c>
      <c r="CA3360">
        <v>0</v>
      </c>
      <c r="CB3360">
        <v>2929.125</v>
      </c>
      <c r="CC3360">
        <v>421794</v>
      </c>
      <c r="CD3360">
        <v>0.47185355884626146</v>
      </c>
      <c r="CE3360">
        <v>199025</v>
      </c>
      <c r="CF3360">
        <v>0</v>
      </c>
      <c r="CG3360">
        <v>0</v>
      </c>
      <c r="CH3360">
        <v>199025</v>
      </c>
      <c r="CI3360">
        <v>222769</v>
      </c>
      <c r="CJ3360">
        <v>421794</v>
      </c>
      <c r="CK3360">
        <v>2929.125</v>
      </c>
    </row>
    <row r="3361" spans="62:89" x14ac:dyDescent="0.25">
      <c r="BJ3361" s="1" t="s">
        <v>6844</v>
      </c>
      <c r="BK3361" s="1" t="s">
        <v>6845</v>
      </c>
      <c r="BL3361" s="1" t="str">
        <f>VLOOKUP(BK3361,INVENTARIOHABITTA[#All],8,FALSE)</f>
        <v>ESTANDAR AA</v>
      </c>
      <c r="BO3361" s="1" t="s">
        <v>7195</v>
      </c>
      <c r="BP3361" s="1" t="s">
        <v>10743</v>
      </c>
      <c r="BQ3361" s="1" t="s">
        <v>7638</v>
      </c>
      <c r="BR3361" s="1" t="s">
        <v>9981</v>
      </c>
      <c r="BS3361" s="1" t="s">
        <v>44</v>
      </c>
      <c r="BT3361">
        <v>41</v>
      </c>
      <c r="BU3361" s="1" t="s">
        <v>7</v>
      </c>
      <c r="BV3361" s="1" t="s">
        <v>60</v>
      </c>
      <c r="BW3361">
        <v>144</v>
      </c>
      <c r="BX3361" s="1" t="s">
        <v>10495</v>
      </c>
      <c r="BY3361">
        <v>2929.125</v>
      </c>
      <c r="BZ3361">
        <v>421794</v>
      </c>
      <c r="CA3361">
        <v>0</v>
      </c>
      <c r="CB3361">
        <v>2929.125</v>
      </c>
      <c r="CC3361">
        <v>421794</v>
      </c>
      <c r="CD3361">
        <v>0.15952537290249366</v>
      </c>
      <c r="CE3361">
        <v>99415</v>
      </c>
      <c r="CF3361">
        <v>0</v>
      </c>
      <c r="CG3361">
        <v>0</v>
      </c>
      <c r="CH3361">
        <v>99415</v>
      </c>
      <c r="CI3361">
        <v>322379</v>
      </c>
      <c r="CJ3361">
        <v>421794</v>
      </c>
      <c r="CK3361">
        <v>2929.125</v>
      </c>
    </row>
    <row r="3362" spans="62:89" x14ac:dyDescent="0.25">
      <c r="BJ3362" s="1" t="s">
        <v>6846</v>
      </c>
      <c r="BK3362" s="1" t="s">
        <v>6847</v>
      </c>
      <c r="BL3362" s="1" t="str">
        <f>VLOOKUP(BK3362,INVENTARIOHABITTA[#All],8,FALSE)</f>
        <v>ESTANDAR AA</v>
      </c>
      <c r="BO3362" s="1" t="s">
        <v>7197</v>
      </c>
      <c r="BP3362" s="1" t="s">
        <v>10744</v>
      </c>
      <c r="BQ3362" s="1" t="s">
        <v>7638</v>
      </c>
      <c r="BR3362" s="1" t="s">
        <v>9981</v>
      </c>
      <c r="BS3362" s="1" t="s">
        <v>44</v>
      </c>
      <c r="BT3362">
        <v>42</v>
      </c>
      <c r="BU3362" s="1" t="s">
        <v>7</v>
      </c>
      <c r="BV3362" s="1" t="s">
        <v>171</v>
      </c>
      <c r="BW3362">
        <v>201.65</v>
      </c>
      <c r="BX3362" s="1" t="s">
        <v>10495</v>
      </c>
      <c r="BY3362">
        <v>6200</v>
      </c>
      <c r="BZ3362">
        <v>1250230</v>
      </c>
      <c r="CA3362">
        <v>0.3</v>
      </c>
      <c r="CB3362">
        <v>4340</v>
      </c>
      <c r="CC3362">
        <v>875161</v>
      </c>
      <c r="CD3362">
        <v>0.1</v>
      </c>
      <c r="CE3362">
        <v>87516.1</v>
      </c>
      <c r="CF3362">
        <v>0.1</v>
      </c>
      <c r="CG3362">
        <v>8751.61</v>
      </c>
      <c r="CH3362">
        <v>78764.490000000005</v>
      </c>
      <c r="CI3362">
        <v>787644.9</v>
      </c>
      <c r="CJ3362">
        <v>866409.39</v>
      </c>
      <c r="CK3362">
        <v>4296.6000000000004</v>
      </c>
    </row>
    <row r="3363" spans="62:89" x14ac:dyDescent="0.25">
      <c r="BJ3363" s="1" t="s">
        <v>6848</v>
      </c>
      <c r="BK3363" s="1" t="s">
        <v>6849</v>
      </c>
      <c r="BL3363" s="1" t="str">
        <f>VLOOKUP(BK3363,INVENTARIOHABITTA[#All],8,FALSE)</f>
        <v>PREMIUM AA</v>
      </c>
      <c r="BP3363" s="1" t="s">
        <v>10744</v>
      </c>
      <c r="BQ3363" s="1" t="s">
        <v>7638</v>
      </c>
      <c r="BR3363" s="1" t="s">
        <v>9981</v>
      </c>
      <c r="BS3363" s="1" t="s">
        <v>44</v>
      </c>
      <c r="BT3363">
        <v>42</v>
      </c>
      <c r="BU3363" s="1" t="s">
        <v>7</v>
      </c>
      <c r="BV3363" s="1" t="s">
        <v>171</v>
      </c>
      <c r="BW3363">
        <v>201.65</v>
      </c>
      <c r="BX3363" s="1" t="s">
        <v>10495</v>
      </c>
      <c r="BY3363">
        <v>6200</v>
      </c>
      <c r="BZ3363">
        <v>1250230</v>
      </c>
      <c r="CA3363">
        <v>0.27</v>
      </c>
      <c r="CB3363">
        <v>4526</v>
      </c>
      <c r="CC3363">
        <v>912667.9</v>
      </c>
      <c r="CD3363">
        <v>0.1</v>
      </c>
      <c r="CE3363">
        <v>91266.790000000008</v>
      </c>
      <c r="CF3363">
        <v>0.1</v>
      </c>
      <c r="CG3363">
        <v>9126.6790000000019</v>
      </c>
      <c r="CH3363">
        <v>82140.111000000004</v>
      </c>
      <c r="CI3363">
        <v>821401.11</v>
      </c>
      <c r="CJ3363">
        <v>903541.22100000002</v>
      </c>
      <c r="CK3363">
        <v>4480.74</v>
      </c>
    </row>
    <row r="3364" spans="62:89" x14ac:dyDescent="0.25">
      <c r="BJ3364" s="1" t="s">
        <v>6850</v>
      </c>
      <c r="BK3364" s="1" t="s">
        <v>6851</v>
      </c>
      <c r="BL3364" s="1" t="str">
        <f>VLOOKUP(BK3364,INVENTARIOHABITTA[#All],8,FALSE)</f>
        <v>PREMIUM AA</v>
      </c>
      <c r="BO3364" s="1" t="s">
        <v>7199</v>
      </c>
      <c r="BP3364" s="1" t="s">
        <v>10745</v>
      </c>
      <c r="BQ3364" s="1" t="s">
        <v>7638</v>
      </c>
      <c r="BR3364" s="1" t="s">
        <v>9981</v>
      </c>
      <c r="BS3364" s="1" t="s">
        <v>44</v>
      </c>
      <c r="BT3364">
        <v>43</v>
      </c>
      <c r="BU3364" s="1" t="s">
        <v>7</v>
      </c>
      <c r="BV3364" s="1" t="s">
        <v>146</v>
      </c>
      <c r="BW3364">
        <v>187.49</v>
      </c>
      <c r="BX3364" s="1" t="s">
        <v>10495</v>
      </c>
      <c r="BY3364">
        <v>6200</v>
      </c>
      <c r="BZ3364">
        <v>1162438</v>
      </c>
      <c r="CA3364">
        <v>0.27</v>
      </c>
      <c r="CB3364">
        <v>4526</v>
      </c>
      <c r="CC3364">
        <v>848579.74</v>
      </c>
      <c r="CD3364">
        <v>0.1</v>
      </c>
      <c r="CE3364">
        <v>84857.974000000002</v>
      </c>
      <c r="CF3364">
        <v>0.1</v>
      </c>
      <c r="CG3364">
        <v>8485.7974000000013</v>
      </c>
      <c r="CH3364">
        <v>76372.176600000006</v>
      </c>
      <c r="CI3364">
        <v>763721.76599999995</v>
      </c>
      <c r="CJ3364">
        <v>840093.94259999995</v>
      </c>
      <c r="CK3364">
        <v>4480.74</v>
      </c>
    </row>
    <row r="3365" spans="62:89" x14ac:dyDescent="0.25">
      <c r="BJ3365" s="1" t="s">
        <v>6852</v>
      </c>
      <c r="BK3365" s="1" t="s">
        <v>6853</v>
      </c>
      <c r="BL3365" s="1" t="str">
        <f>VLOOKUP(BK3365,INVENTARIOHABITTA[#All],8,FALSE)</f>
        <v>PREMIUM AA</v>
      </c>
      <c r="BO3365" s="1" t="s">
        <v>7201</v>
      </c>
      <c r="BP3365" s="1" t="s">
        <v>10746</v>
      </c>
      <c r="BQ3365" s="1" t="s">
        <v>7638</v>
      </c>
      <c r="BR3365" s="1" t="s">
        <v>9981</v>
      </c>
      <c r="BS3365" s="1" t="s">
        <v>44</v>
      </c>
      <c r="BT3365">
        <v>44</v>
      </c>
      <c r="BU3365" s="1" t="s">
        <v>7</v>
      </c>
      <c r="BV3365" s="1" t="s">
        <v>60</v>
      </c>
      <c r="BW3365">
        <v>128</v>
      </c>
      <c r="BX3365" s="1" t="s">
        <v>10495</v>
      </c>
      <c r="BY3365">
        <v>5770.3</v>
      </c>
      <c r="BZ3365">
        <v>738598.40000000002</v>
      </c>
      <c r="CA3365">
        <v>0.25</v>
      </c>
      <c r="CB3365">
        <v>4327.7250000000004</v>
      </c>
      <c r="CC3365">
        <v>553948.80000000005</v>
      </c>
      <c r="CD3365">
        <v>0.1</v>
      </c>
      <c r="CE3365">
        <v>55394.880000000005</v>
      </c>
      <c r="CF3365">
        <v>0</v>
      </c>
      <c r="CG3365">
        <v>0</v>
      </c>
      <c r="CH3365">
        <v>55394.880000000005</v>
      </c>
      <c r="CI3365">
        <v>498553.92000000004</v>
      </c>
      <c r="CJ3365">
        <v>553948.80000000005</v>
      </c>
      <c r="CK3365">
        <v>4327.7250000000004</v>
      </c>
    </row>
    <row r="3366" spans="62:89" x14ac:dyDescent="0.25">
      <c r="BJ3366" s="1" t="s">
        <v>6854</v>
      </c>
      <c r="BK3366" s="1" t="s">
        <v>6855</v>
      </c>
      <c r="BL3366" s="1" t="str">
        <f>VLOOKUP(BK3366,INVENTARIOHABITTA[#All],8,FALSE)</f>
        <v>ESTANDAR AA</v>
      </c>
      <c r="BO3366" s="1" t="s">
        <v>7203</v>
      </c>
      <c r="BP3366" s="1" t="s">
        <v>10747</v>
      </c>
      <c r="BQ3366" s="1" t="s">
        <v>7638</v>
      </c>
      <c r="BR3366" s="1" t="s">
        <v>9981</v>
      </c>
      <c r="BS3366" s="1" t="s">
        <v>44</v>
      </c>
      <c r="BT3366">
        <v>45</v>
      </c>
      <c r="BU3366" s="1" t="s">
        <v>7</v>
      </c>
      <c r="BV3366" s="1" t="s">
        <v>60</v>
      </c>
      <c r="BW3366">
        <v>128</v>
      </c>
      <c r="BX3366" s="1" t="s">
        <v>10495</v>
      </c>
      <c r="BY3366">
        <v>5770.3</v>
      </c>
      <c r="BZ3366">
        <v>738598.40000000002</v>
      </c>
      <c r="CA3366">
        <v>0.25</v>
      </c>
      <c r="CB3366">
        <v>4327.7250000000004</v>
      </c>
      <c r="CC3366">
        <v>553948.80000000005</v>
      </c>
      <c r="CD3366">
        <v>0.1</v>
      </c>
      <c r="CE3366">
        <v>55394.880000000005</v>
      </c>
      <c r="CF3366">
        <v>0</v>
      </c>
      <c r="CG3366">
        <v>0</v>
      </c>
      <c r="CH3366">
        <v>55394.880000000005</v>
      </c>
      <c r="CI3366">
        <v>498553.92000000004</v>
      </c>
      <c r="CJ3366">
        <v>553948.80000000005</v>
      </c>
      <c r="CK3366">
        <v>4327.7250000000004</v>
      </c>
    </row>
    <row r="3367" spans="62:89" x14ac:dyDescent="0.25">
      <c r="BJ3367" s="1" t="s">
        <v>6856</v>
      </c>
      <c r="BK3367" s="1" t="s">
        <v>6857</v>
      </c>
      <c r="BL3367" s="1" t="str">
        <f>VLOOKUP(BK3367,INVENTARIOHABITTA[#All],8,FALSE)</f>
        <v>PREMIUM AA</v>
      </c>
      <c r="BO3367" s="1" t="s">
        <v>7205</v>
      </c>
      <c r="BP3367" s="1" t="s">
        <v>10748</v>
      </c>
      <c r="BQ3367" s="1" t="s">
        <v>7638</v>
      </c>
      <c r="BR3367" s="1" t="s">
        <v>9981</v>
      </c>
      <c r="BS3367" s="1" t="s">
        <v>44</v>
      </c>
      <c r="BT3367">
        <v>46</v>
      </c>
      <c r="BU3367" s="1" t="s">
        <v>7</v>
      </c>
      <c r="BV3367" s="1" t="s">
        <v>60</v>
      </c>
      <c r="BW3367">
        <v>128</v>
      </c>
      <c r="BX3367" s="1" t="s">
        <v>10495</v>
      </c>
      <c r="BY3367">
        <v>5770.3</v>
      </c>
      <c r="BZ3367">
        <v>738598.40000000002</v>
      </c>
      <c r="CA3367">
        <v>0.25</v>
      </c>
      <c r="CB3367">
        <v>4327.7250000000004</v>
      </c>
      <c r="CC3367">
        <v>553948.80000000005</v>
      </c>
      <c r="CD3367">
        <v>0.1</v>
      </c>
      <c r="CE3367">
        <v>55394.880000000005</v>
      </c>
      <c r="CF3367">
        <v>0</v>
      </c>
      <c r="CG3367">
        <v>0</v>
      </c>
      <c r="CH3367">
        <v>55394.880000000005</v>
      </c>
      <c r="CI3367">
        <v>498553.92000000004</v>
      </c>
      <c r="CJ3367">
        <v>553948.80000000005</v>
      </c>
      <c r="CK3367">
        <v>4327.7250000000004</v>
      </c>
    </row>
    <row r="3368" spans="62:89" x14ac:dyDescent="0.25">
      <c r="BJ3368" s="1" t="s">
        <v>6858</v>
      </c>
      <c r="BK3368" s="1" t="s">
        <v>6859</v>
      </c>
      <c r="BL3368" s="1" t="str">
        <f>VLOOKUP(BK3368,INVENTARIOHABITTA[#All],8,FALSE)</f>
        <v>PREMIUM AA</v>
      </c>
      <c r="BO3368" s="1" t="s">
        <v>7207</v>
      </c>
      <c r="BP3368" s="1" t="s">
        <v>10749</v>
      </c>
      <c r="BQ3368" s="1" t="s">
        <v>7638</v>
      </c>
      <c r="BR3368" s="1" t="s">
        <v>9981</v>
      </c>
      <c r="BS3368" s="1" t="s">
        <v>44</v>
      </c>
      <c r="BT3368">
        <v>47</v>
      </c>
      <c r="BU3368" s="1" t="s">
        <v>7</v>
      </c>
      <c r="BV3368" s="1" t="s">
        <v>60</v>
      </c>
      <c r="BW3368">
        <v>128</v>
      </c>
      <c r="BX3368" s="1" t="s">
        <v>10495</v>
      </c>
      <c r="BY3368">
        <v>5770.3</v>
      </c>
      <c r="BZ3368">
        <v>738598.40000000002</v>
      </c>
      <c r="CA3368">
        <v>0.27</v>
      </c>
      <c r="CB3368">
        <v>4212.3189999999995</v>
      </c>
      <c r="CC3368">
        <v>539176.83199999994</v>
      </c>
      <c r="CD3368">
        <v>0.1</v>
      </c>
      <c r="CE3368">
        <v>53917.683199999999</v>
      </c>
      <c r="CF3368">
        <v>0.1</v>
      </c>
      <c r="CG3368">
        <v>5391.7683200000001</v>
      </c>
      <c r="CH3368">
        <v>48525.914879999997</v>
      </c>
      <c r="CI3368">
        <v>485259.14879999997</v>
      </c>
      <c r="CJ3368">
        <v>533785.0636799999</v>
      </c>
      <c r="CK3368">
        <v>4170.1958099999993</v>
      </c>
    </row>
    <row r="3369" spans="62:89" x14ac:dyDescent="0.25">
      <c r="BJ3369" s="1" t="s">
        <v>6860</v>
      </c>
      <c r="BK3369" s="1" t="s">
        <v>6861</v>
      </c>
      <c r="BL3369" s="1" t="str">
        <f>VLOOKUP(BK3369,INVENTARIOHABITTA[#All],8,FALSE)</f>
        <v>ESTANDAR AA</v>
      </c>
      <c r="BO3369" s="1" t="s">
        <v>7209</v>
      </c>
      <c r="BP3369" s="1" t="s">
        <v>10750</v>
      </c>
      <c r="BQ3369" s="1" t="s">
        <v>7638</v>
      </c>
      <c r="BR3369" s="1" t="s">
        <v>9989</v>
      </c>
      <c r="BS3369" s="1" t="s">
        <v>34</v>
      </c>
      <c r="BT3369">
        <v>105</v>
      </c>
      <c r="BU3369" s="1" t="s">
        <v>7</v>
      </c>
      <c r="BV3369" s="1" t="s">
        <v>60</v>
      </c>
      <c r="BW3369">
        <v>180</v>
      </c>
      <c r="BX3369" s="1" t="s">
        <v>31</v>
      </c>
      <c r="BY3369">
        <v>5770.3</v>
      </c>
      <c r="BZ3369">
        <v>1038654</v>
      </c>
      <c r="CA3369">
        <v>0.3</v>
      </c>
      <c r="CB3369">
        <v>4039.21</v>
      </c>
      <c r="CC3369">
        <v>727057.8</v>
      </c>
      <c r="CD3369">
        <v>0.1</v>
      </c>
      <c r="CE3369">
        <v>72705.780000000013</v>
      </c>
      <c r="CF3369">
        <v>0.1</v>
      </c>
      <c r="CG3369">
        <v>7270.5780000000013</v>
      </c>
      <c r="CH3369">
        <v>65435.202000000012</v>
      </c>
      <c r="CI3369">
        <v>654352.02</v>
      </c>
      <c r="CJ3369">
        <v>719787.22200000007</v>
      </c>
      <c r="CK3369">
        <v>3998.8179000000005</v>
      </c>
    </row>
    <row r="3370" spans="62:89" x14ac:dyDescent="0.25">
      <c r="BJ3370" s="1" t="s">
        <v>6862</v>
      </c>
      <c r="BK3370" s="1" t="s">
        <v>6863</v>
      </c>
      <c r="BL3370" s="1" t="str">
        <f>VLOOKUP(BK3370,INVENTARIOHABITTA[#All],8,FALSE)</f>
        <v>ESTANDAR AA</v>
      </c>
      <c r="BO3370" s="1" t="s">
        <v>7211</v>
      </c>
      <c r="BP3370" s="1" t="s">
        <v>10751</v>
      </c>
      <c r="BQ3370" s="1" t="s">
        <v>7638</v>
      </c>
      <c r="BR3370" s="1" t="s">
        <v>9981</v>
      </c>
      <c r="BS3370" s="1" t="s">
        <v>44</v>
      </c>
      <c r="BT3370">
        <v>49</v>
      </c>
      <c r="BU3370" s="1" t="s">
        <v>7</v>
      </c>
      <c r="BV3370" s="1" t="s">
        <v>60</v>
      </c>
      <c r="BW3370">
        <v>128</v>
      </c>
      <c r="BX3370" s="1" t="s">
        <v>10495</v>
      </c>
      <c r="BY3370">
        <v>5770.3</v>
      </c>
      <c r="BZ3370">
        <v>738598.40000000002</v>
      </c>
      <c r="CA3370">
        <v>0.3</v>
      </c>
      <c r="CB3370">
        <v>4039.21</v>
      </c>
      <c r="CC3370">
        <v>517018.88</v>
      </c>
      <c r="CD3370">
        <v>0.1</v>
      </c>
      <c r="CE3370">
        <v>51701.888000000006</v>
      </c>
      <c r="CF3370">
        <v>0.1</v>
      </c>
      <c r="CG3370">
        <v>5170.1888000000008</v>
      </c>
      <c r="CH3370">
        <v>46531.699200000003</v>
      </c>
      <c r="CI3370">
        <v>465316.99199999997</v>
      </c>
      <c r="CJ3370">
        <v>511848.6912</v>
      </c>
      <c r="CK3370">
        <v>3998.8179</v>
      </c>
    </row>
    <row r="3371" spans="62:89" x14ac:dyDescent="0.25">
      <c r="BJ3371" s="1" t="s">
        <v>6864</v>
      </c>
      <c r="BK3371" s="1" t="s">
        <v>6865</v>
      </c>
      <c r="BL3371" s="1" t="str">
        <f>VLOOKUP(BK3371,INVENTARIOHABITTA[#All],8,FALSE)</f>
        <v>ESTANDAR AA</v>
      </c>
      <c r="BP3371" s="1" t="s">
        <v>10751</v>
      </c>
      <c r="BQ3371" s="1" t="s">
        <v>7638</v>
      </c>
      <c r="BR3371" s="1" t="s">
        <v>9981</v>
      </c>
      <c r="BS3371" s="1" t="s">
        <v>44</v>
      </c>
      <c r="BT3371">
        <v>49</v>
      </c>
      <c r="BU3371" s="1" t="s">
        <v>7</v>
      </c>
      <c r="BV3371" s="1" t="s">
        <v>60</v>
      </c>
      <c r="BW3371">
        <v>128</v>
      </c>
      <c r="BX3371" s="1" t="s">
        <v>10495</v>
      </c>
      <c r="BY3371">
        <v>5770.3</v>
      </c>
      <c r="BZ3371">
        <v>738598.40000000002</v>
      </c>
      <c r="CA3371">
        <v>0.3</v>
      </c>
      <c r="CB3371">
        <v>4039.21</v>
      </c>
      <c r="CC3371">
        <v>517018.88</v>
      </c>
      <c r="CD3371">
        <v>0.1</v>
      </c>
      <c r="CE3371">
        <v>51701.888000000006</v>
      </c>
      <c r="CF3371">
        <v>0</v>
      </c>
      <c r="CG3371">
        <v>0</v>
      </c>
      <c r="CH3371">
        <v>51701.888000000006</v>
      </c>
      <c r="CI3371">
        <v>465316.99199999997</v>
      </c>
      <c r="CJ3371">
        <v>517018.88</v>
      </c>
      <c r="CK3371">
        <v>4039.21</v>
      </c>
    </row>
    <row r="3372" spans="62:89" x14ac:dyDescent="0.25">
      <c r="BJ3372" s="1" t="s">
        <v>6866</v>
      </c>
      <c r="BK3372" s="1" t="s">
        <v>6867</v>
      </c>
      <c r="BL3372" s="1" t="str">
        <f>VLOOKUP(BK3372,INVENTARIOHABITTA[#All],8,FALSE)</f>
        <v>ESTANDAR AA</v>
      </c>
      <c r="BP3372" s="1" t="s">
        <v>10751</v>
      </c>
      <c r="BQ3372" s="1" t="s">
        <v>7638</v>
      </c>
      <c r="BR3372" s="1" t="s">
        <v>9981</v>
      </c>
      <c r="BS3372" s="1" t="s">
        <v>44</v>
      </c>
      <c r="BT3372">
        <v>49</v>
      </c>
      <c r="BU3372" s="1" t="s">
        <v>7</v>
      </c>
      <c r="BV3372" s="1" t="s">
        <v>60</v>
      </c>
      <c r="BW3372">
        <v>128</v>
      </c>
      <c r="BX3372" s="1" t="s">
        <v>10495</v>
      </c>
      <c r="BY3372">
        <v>5770.3</v>
      </c>
      <c r="BZ3372">
        <v>738598.40000000002</v>
      </c>
      <c r="CA3372">
        <v>0.27</v>
      </c>
      <c r="CB3372">
        <v>4212.3189999999995</v>
      </c>
      <c r="CC3372">
        <v>539176.83199999994</v>
      </c>
      <c r="CD3372">
        <v>0.1</v>
      </c>
      <c r="CE3372">
        <v>53917.683199999999</v>
      </c>
      <c r="CF3372">
        <v>0</v>
      </c>
      <c r="CG3372">
        <v>0</v>
      </c>
      <c r="CH3372">
        <v>53917.683199999999</v>
      </c>
      <c r="CI3372">
        <v>485259.14879999997</v>
      </c>
      <c r="CJ3372">
        <v>539176.83199999994</v>
      </c>
      <c r="CK3372">
        <v>4212.3189999999995</v>
      </c>
    </row>
    <row r="3373" spans="62:89" x14ac:dyDescent="0.25">
      <c r="BJ3373" s="1" t="s">
        <v>6868</v>
      </c>
      <c r="BK3373" s="1" t="s">
        <v>6869</v>
      </c>
      <c r="BL3373" s="1" t="str">
        <f>VLOOKUP(BK3373,INVENTARIOHABITTA[#All],8,FALSE)</f>
        <v>ESTANDAR AA</v>
      </c>
      <c r="BO3373" s="1" t="s">
        <v>7213</v>
      </c>
      <c r="BP3373" s="1" t="s">
        <v>10752</v>
      </c>
      <c r="BQ3373" s="1" t="s">
        <v>7638</v>
      </c>
      <c r="BR3373" s="1" t="s">
        <v>9981</v>
      </c>
      <c r="BS3373" s="1" t="s">
        <v>44</v>
      </c>
      <c r="BT3373">
        <v>50</v>
      </c>
      <c r="BU3373" s="1" t="s">
        <v>7</v>
      </c>
      <c r="BV3373" s="1" t="s">
        <v>60</v>
      </c>
      <c r="BW3373">
        <v>128</v>
      </c>
      <c r="BX3373" s="1" t="s">
        <v>10495</v>
      </c>
      <c r="BY3373">
        <v>5770.3</v>
      </c>
      <c r="BZ3373">
        <v>738598.40000000002</v>
      </c>
      <c r="CA3373">
        <v>0.27</v>
      </c>
      <c r="CB3373">
        <v>4212.3189999999995</v>
      </c>
      <c r="CC3373">
        <v>539176.83199999994</v>
      </c>
      <c r="CD3373">
        <v>0.1</v>
      </c>
      <c r="CE3373">
        <v>53917.683199999999</v>
      </c>
      <c r="CF3373">
        <v>0</v>
      </c>
      <c r="CG3373">
        <v>0</v>
      </c>
      <c r="CH3373">
        <v>53917.683199999999</v>
      </c>
      <c r="CI3373">
        <v>485259.14879999997</v>
      </c>
      <c r="CJ3373">
        <v>539176.83199999994</v>
      </c>
      <c r="CK3373">
        <v>4212.3189999999995</v>
      </c>
    </row>
    <row r="3374" spans="62:89" x14ac:dyDescent="0.25">
      <c r="BJ3374" s="1" t="s">
        <v>6870</v>
      </c>
      <c r="BK3374" s="1" t="s">
        <v>6871</v>
      </c>
      <c r="BL3374" s="1" t="str">
        <f>VLOOKUP(BK3374,INVENTARIOHABITTA[#All],8,FALSE)</f>
        <v>ESTANDAR AA</v>
      </c>
      <c r="BO3374" s="1" t="s">
        <v>7215</v>
      </c>
      <c r="BP3374" s="1" t="s">
        <v>10753</v>
      </c>
      <c r="BQ3374" s="1" t="s">
        <v>7638</v>
      </c>
      <c r="BR3374" s="1" t="s">
        <v>9981</v>
      </c>
      <c r="BS3374" s="1" t="s">
        <v>44</v>
      </c>
      <c r="BT3374">
        <v>51</v>
      </c>
      <c r="BU3374" s="1" t="s">
        <v>7</v>
      </c>
      <c r="BV3374" s="1" t="s">
        <v>60</v>
      </c>
      <c r="BW3374">
        <v>128</v>
      </c>
      <c r="BX3374" s="1" t="s">
        <v>10495</v>
      </c>
      <c r="BY3374">
        <v>5770.3</v>
      </c>
      <c r="BZ3374">
        <v>738598.40000000002</v>
      </c>
      <c r="CA3374">
        <v>0.3</v>
      </c>
      <c r="CB3374">
        <v>4039.21</v>
      </c>
      <c r="CC3374">
        <v>517018.88</v>
      </c>
      <c r="CD3374">
        <v>0.1</v>
      </c>
      <c r="CE3374">
        <v>51701.888000000006</v>
      </c>
      <c r="CF3374">
        <v>0</v>
      </c>
      <c r="CG3374">
        <v>0</v>
      </c>
      <c r="CH3374">
        <v>51701.888000000006</v>
      </c>
      <c r="CI3374">
        <v>465316.99199999997</v>
      </c>
      <c r="CJ3374">
        <v>517018.88</v>
      </c>
      <c r="CK3374">
        <v>4039.21</v>
      </c>
    </row>
    <row r="3375" spans="62:89" x14ac:dyDescent="0.25">
      <c r="BJ3375" s="1" t="s">
        <v>6872</v>
      </c>
      <c r="BK3375" s="1" t="s">
        <v>6873</v>
      </c>
      <c r="BL3375" s="1" t="str">
        <f>VLOOKUP(BK3375,INVENTARIOHABITTA[#All],8,FALSE)</f>
        <v>PREMIUM AA</v>
      </c>
      <c r="BP3375" s="1" t="s">
        <v>10753</v>
      </c>
      <c r="BQ3375" s="1" t="s">
        <v>7638</v>
      </c>
      <c r="BR3375" s="1" t="s">
        <v>9981</v>
      </c>
      <c r="BS3375" s="1" t="s">
        <v>44</v>
      </c>
      <c r="BT3375">
        <v>51</v>
      </c>
      <c r="BU3375" s="1" t="s">
        <v>7</v>
      </c>
      <c r="BV3375" s="1" t="s">
        <v>60</v>
      </c>
      <c r="BW3375">
        <v>128</v>
      </c>
      <c r="BX3375" s="1" t="s">
        <v>10495</v>
      </c>
      <c r="BY3375">
        <v>5770.3</v>
      </c>
      <c r="BZ3375">
        <v>738598.40000000002</v>
      </c>
      <c r="CA3375">
        <v>0.27</v>
      </c>
      <c r="CB3375">
        <v>4212.3189999999995</v>
      </c>
      <c r="CC3375">
        <v>539176.83199999994</v>
      </c>
      <c r="CD3375">
        <v>0.1</v>
      </c>
      <c r="CE3375">
        <v>53917.683199999999</v>
      </c>
      <c r="CF3375">
        <v>0</v>
      </c>
      <c r="CG3375">
        <v>0</v>
      </c>
      <c r="CH3375">
        <v>53917.683199999999</v>
      </c>
      <c r="CI3375">
        <v>485259.14879999997</v>
      </c>
      <c r="CJ3375">
        <v>539176.83199999994</v>
      </c>
      <c r="CK3375">
        <v>4212.3189999999995</v>
      </c>
    </row>
    <row r="3376" spans="62:89" x14ac:dyDescent="0.25">
      <c r="BJ3376" s="1" t="s">
        <v>6874</v>
      </c>
      <c r="BK3376" s="1" t="s">
        <v>6875</v>
      </c>
      <c r="BL3376" s="1" t="str">
        <f>VLOOKUP(BK3376,INVENTARIOHABITTA[#All],8,FALSE)</f>
        <v>PREMIUM A</v>
      </c>
      <c r="BP3376" s="1" t="s">
        <v>10753</v>
      </c>
      <c r="BQ3376" s="1" t="s">
        <v>7638</v>
      </c>
      <c r="BR3376" s="1" t="s">
        <v>9981</v>
      </c>
      <c r="BS3376" s="1" t="s">
        <v>44</v>
      </c>
      <c r="BT3376">
        <v>51</v>
      </c>
      <c r="BU3376" s="1" t="s">
        <v>7</v>
      </c>
      <c r="BV3376" s="1" t="s">
        <v>60</v>
      </c>
      <c r="BW3376">
        <v>128</v>
      </c>
      <c r="BX3376" s="1" t="s">
        <v>10495</v>
      </c>
      <c r="BY3376">
        <v>5770.3</v>
      </c>
      <c r="BZ3376">
        <v>738598.40000000002</v>
      </c>
      <c r="CA3376">
        <v>0.3</v>
      </c>
      <c r="CB3376">
        <v>4039.21</v>
      </c>
      <c r="CC3376">
        <v>517018.88</v>
      </c>
      <c r="CD3376">
        <v>0.1</v>
      </c>
      <c r="CE3376">
        <v>51701.888000000006</v>
      </c>
      <c r="CF3376">
        <v>0.1</v>
      </c>
      <c r="CG3376">
        <v>5170.1888000000008</v>
      </c>
      <c r="CH3376">
        <v>46531.699200000003</v>
      </c>
      <c r="CI3376">
        <v>465316.99199999997</v>
      </c>
      <c r="CJ3376">
        <v>511848.6912</v>
      </c>
      <c r="CK3376">
        <v>3998.8179</v>
      </c>
    </row>
    <row r="3377" spans="62:89" x14ac:dyDescent="0.25">
      <c r="BJ3377" s="1" t="s">
        <v>6876</v>
      </c>
      <c r="BK3377" s="1" t="s">
        <v>6877</v>
      </c>
      <c r="BL3377" s="1" t="str">
        <f>VLOOKUP(BK3377,INVENTARIOHABITTA[#All],8,FALSE)</f>
        <v>ESTANDAR A</v>
      </c>
      <c r="BO3377" s="1" t="s">
        <v>7217</v>
      </c>
      <c r="BP3377" s="1" t="s">
        <v>10754</v>
      </c>
      <c r="BQ3377" s="1" t="s">
        <v>7638</v>
      </c>
      <c r="BR3377" s="1" t="s">
        <v>9981</v>
      </c>
      <c r="BS3377" s="1" t="s">
        <v>44</v>
      </c>
      <c r="BT3377">
        <v>52</v>
      </c>
      <c r="BU3377" s="1" t="s">
        <v>7</v>
      </c>
      <c r="BV3377" s="1" t="s">
        <v>60</v>
      </c>
      <c r="BW3377">
        <v>128</v>
      </c>
      <c r="BX3377" s="1" t="s">
        <v>10495</v>
      </c>
      <c r="BY3377">
        <v>5770.3</v>
      </c>
      <c r="BZ3377">
        <v>738598.40000000002</v>
      </c>
      <c r="CA3377">
        <v>0.3</v>
      </c>
      <c r="CB3377">
        <v>4039.21</v>
      </c>
      <c r="CC3377">
        <v>517018.88</v>
      </c>
      <c r="CD3377">
        <v>0.1</v>
      </c>
      <c r="CE3377">
        <v>51701.888000000006</v>
      </c>
      <c r="CF3377">
        <v>0.1</v>
      </c>
      <c r="CG3377">
        <v>5170.1888000000008</v>
      </c>
      <c r="CH3377">
        <v>46531.699200000003</v>
      </c>
      <c r="CI3377">
        <v>465316.99199999997</v>
      </c>
      <c r="CJ3377">
        <v>511848.6912</v>
      </c>
      <c r="CK3377">
        <v>3998.8179</v>
      </c>
    </row>
    <row r="3378" spans="62:89" x14ac:dyDescent="0.25">
      <c r="BJ3378" s="1" t="s">
        <v>6878</v>
      </c>
      <c r="BK3378" s="1" t="s">
        <v>6879</v>
      </c>
      <c r="BL3378" s="1" t="str">
        <f>VLOOKUP(BK3378,INVENTARIOHABITTA[#All],8,FALSE)</f>
        <v>ESTANDAR A</v>
      </c>
      <c r="BO3378" s="1" t="s">
        <v>7219</v>
      </c>
      <c r="BP3378" s="1" t="s">
        <v>10755</v>
      </c>
      <c r="BQ3378" s="1" t="s">
        <v>7638</v>
      </c>
      <c r="BR3378" s="1" t="s">
        <v>9981</v>
      </c>
      <c r="BS3378" s="1" t="s">
        <v>44</v>
      </c>
      <c r="BT3378">
        <v>53</v>
      </c>
      <c r="BU3378" s="1" t="s">
        <v>7</v>
      </c>
      <c r="BV3378" s="1" t="s">
        <v>146</v>
      </c>
      <c r="BW3378">
        <v>144</v>
      </c>
      <c r="BX3378" s="1" t="s">
        <v>10495</v>
      </c>
      <c r="BY3378">
        <v>4419.3599999999997</v>
      </c>
      <c r="BZ3378">
        <v>636387.83999999997</v>
      </c>
      <c r="CA3378">
        <v>0</v>
      </c>
      <c r="CB3378">
        <v>4340</v>
      </c>
      <c r="CC3378">
        <v>624960</v>
      </c>
      <c r="CD3378">
        <v>9.7923067076292877E-2</v>
      </c>
      <c r="CE3378">
        <v>61198</v>
      </c>
      <c r="CF3378">
        <v>0</v>
      </c>
      <c r="CG3378">
        <v>0</v>
      </c>
      <c r="CH3378">
        <v>61198</v>
      </c>
      <c r="CI3378">
        <v>563762</v>
      </c>
      <c r="CJ3378">
        <v>624960</v>
      </c>
      <c r="CK3378">
        <v>4340</v>
      </c>
    </row>
    <row r="3379" spans="62:89" x14ac:dyDescent="0.25">
      <c r="BJ3379" s="1" t="s">
        <v>6880</v>
      </c>
      <c r="BK3379" s="1" t="s">
        <v>6881</v>
      </c>
      <c r="BL3379" s="1" t="str">
        <f>VLOOKUP(BK3379,INVENTARIOHABITTA[#All],8,FALSE)</f>
        <v>ESTANDAR A</v>
      </c>
      <c r="BO3379" s="1" t="s">
        <v>7221</v>
      </c>
      <c r="BP3379" s="1" t="s">
        <v>10756</v>
      </c>
      <c r="BQ3379" s="1" t="s">
        <v>7638</v>
      </c>
      <c r="BR3379" s="1" t="s">
        <v>9981</v>
      </c>
      <c r="BS3379" s="1" t="s">
        <v>44</v>
      </c>
      <c r="BT3379">
        <v>54</v>
      </c>
      <c r="BU3379" s="1" t="s">
        <v>7</v>
      </c>
      <c r="BV3379" s="1" t="s">
        <v>146</v>
      </c>
      <c r="BW3379">
        <v>144</v>
      </c>
      <c r="BX3379" s="1" t="s">
        <v>10495</v>
      </c>
      <c r="BY3379">
        <v>4419.3599999999997</v>
      </c>
      <c r="BZ3379">
        <v>636387.83999999997</v>
      </c>
      <c r="CA3379">
        <v>0</v>
      </c>
      <c r="CB3379">
        <v>4340</v>
      </c>
      <c r="CC3379">
        <v>624960</v>
      </c>
      <c r="CD3379">
        <v>0.1</v>
      </c>
      <c r="CE3379">
        <v>61198</v>
      </c>
      <c r="CF3379">
        <v>0</v>
      </c>
      <c r="CG3379">
        <v>0</v>
      </c>
      <c r="CH3379">
        <v>61198</v>
      </c>
      <c r="CI3379">
        <v>563762</v>
      </c>
      <c r="CJ3379">
        <v>624960</v>
      </c>
      <c r="CK3379">
        <v>4340</v>
      </c>
    </row>
    <row r="3380" spans="62:89" x14ac:dyDescent="0.25">
      <c r="BJ3380" s="1" t="s">
        <v>6882</v>
      </c>
      <c r="BK3380" s="1" t="s">
        <v>6883</v>
      </c>
      <c r="BL3380" s="1" t="str">
        <f>VLOOKUP(BK3380,INVENTARIOHABITTA[#All],8,FALSE)</f>
        <v>ESTANDAR A</v>
      </c>
      <c r="BO3380" s="1" t="s">
        <v>7223</v>
      </c>
      <c r="BP3380" s="1" t="s">
        <v>10757</v>
      </c>
      <c r="BQ3380" s="1" t="s">
        <v>7638</v>
      </c>
      <c r="BR3380" s="1" t="s">
        <v>9981</v>
      </c>
      <c r="BS3380" s="1" t="s">
        <v>44</v>
      </c>
      <c r="BT3380">
        <v>55</v>
      </c>
      <c r="BU3380" s="1" t="s">
        <v>7</v>
      </c>
      <c r="BV3380" s="1" t="s">
        <v>146</v>
      </c>
      <c r="BW3380">
        <v>144</v>
      </c>
      <c r="BX3380" s="1" t="s">
        <v>46</v>
      </c>
      <c r="BY3380">
        <v>6510</v>
      </c>
      <c r="BZ3380">
        <v>937440</v>
      </c>
      <c r="CA3380">
        <v>0.3</v>
      </c>
      <c r="CB3380">
        <v>4557</v>
      </c>
      <c r="CC3380">
        <v>656208</v>
      </c>
      <c r="CD3380">
        <v>0.1</v>
      </c>
      <c r="CE3380">
        <v>65620.800000000003</v>
      </c>
      <c r="CF3380">
        <v>0.1</v>
      </c>
      <c r="CG3380">
        <v>6562.0800000000008</v>
      </c>
      <c r="CH3380">
        <v>59058.720000000001</v>
      </c>
      <c r="CI3380">
        <v>590587.19999999995</v>
      </c>
      <c r="CJ3380">
        <v>649645.91999999993</v>
      </c>
      <c r="CK3380">
        <v>4511.4299999999994</v>
      </c>
    </row>
    <row r="3381" spans="62:89" x14ac:dyDescent="0.25">
      <c r="BJ3381" s="1" t="s">
        <v>6884</v>
      </c>
      <c r="BK3381" s="1" t="s">
        <v>6885</v>
      </c>
      <c r="BL3381" s="1" t="str">
        <f>VLOOKUP(BK3381,INVENTARIOHABITTA[#All],8,FALSE)</f>
        <v>ESTANDAR A</v>
      </c>
      <c r="BP3381" s="1" t="s">
        <v>10757</v>
      </c>
      <c r="BQ3381" s="1" t="s">
        <v>7638</v>
      </c>
      <c r="BR3381" s="1" t="s">
        <v>9981</v>
      </c>
      <c r="BS3381" s="1" t="s">
        <v>44</v>
      </c>
      <c r="BT3381">
        <v>55</v>
      </c>
      <c r="BU3381" s="1" t="s">
        <v>7</v>
      </c>
      <c r="BV3381" s="1" t="s">
        <v>146</v>
      </c>
      <c r="BW3381">
        <v>144</v>
      </c>
      <c r="BX3381" s="1" t="s">
        <v>10495</v>
      </c>
      <c r="BY3381">
        <v>6200</v>
      </c>
      <c r="BZ3381">
        <v>892800</v>
      </c>
      <c r="CA3381">
        <v>0.3</v>
      </c>
      <c r="CB3381">
        <v>4340</v>
      </c>
      <c r="CC3381">
        <v>624960</v>
      </c>
      <c r="CD3381">
        <v>0.1</v>
      </c>
      <c r="CE3381">
        <v>62496</v>
      </c>
      <c r="CF3381">
        <v>0.1</v>
      </c>
      <c r="CG3381">
        <v>6249.6</v>
      </c>
      <c r="CH3381">
        <v>56246.400000000001</v>
      </c>
      <c r="CI3381">
        <v>562464</v>
      </c>
      <c r="CJ3381">
        <v>618710.4</v>
      </c>
      <c r="CK3381">
        <v>4296.6000000000004</v>
      </c>
    </row>
    <row r="3382" spans="62:89" x14ac:dyDescent="0.25">
      <c r="BJ3382" s="1" t="s">
        <v>6886</v>
      </c>
      <c r="BK3382" s="1" t="s">
        <v>6887</v>
      </c>
      <c r="BL3382" s="1" t="str">
        <f>VLOOKUP(BK3382,INVENTARIOHABITTA[#All],8,FALSE)</f>
        <v>ESTANDAR A</v>
      </c>
      <c r="BO3382" s="1" t="s">
        <v>7225</v>
      </c>
      <c r="BP3382" s="1" t="s">
        <v>10758</v>
      </c>
      <c r="BQ3382" s="1" t="s">
        <v>7638</v>
      </c>
      <c r="BR3382" s="1" t="s">
        <v>9981</v>
      </c>
      <c r="BS3382" s="1" t="s">
        <v>44</v>
      </c>
      <c r="BT3382">
        <v>56</v>
      </c>
      <c r="BU3382" s="1" t="s">
        <v>7</v>
      </c>
      <c r="BV3382" s="1" t="s">
        <v>146</v>
      </c>
      <c r="BW3382">
        <v>144</v>
      </c>
      <c r="BX3382" s="1" t="s">
        <v>10495</v>
      </c>
      <c r="BY3382">
        <v>6200</v>
      </c>
      <c r="BZ3382">
        <v>892800</v>
      </c>
      <c r="CA3382">
        <v>0.25</v>
      </c>
      <c r="CB3382">
        <v>4650</v>
      </c>
      <c r="CC3382">
        <v>669600</v>
      </c>
      <c r="CD3382">
        <v>0.1</v>
      </c>
      <c r="CE3382">
        <v>66960</v>
      </c>
      <c r="CF3382">
        <v>0.1</v>
      </c>
      <c r="CG3382">
        <v>6696</v>
      </c>
      <c r="CH3382">
        <v>60264</v>
      </c>
      <c r="CI3382">
        <v>602640</v>
      </c>
      <c r="CJ3382">
        <v>662904</v>
      </c>
      <c r="CK3382">
        <v>4603.5</v>
      </c>
    </row>
    <row r="3383" spans="62:89" x14ac:dyDescent="0.25">
      <c r="BJ3383" s="1" t="s">
        <v>6888</v>
      </c>
      <c r="BK3383" s="1" t="s">
        <v>6889</v>
      </c>
      <c r="BL3383" s="1" t="str">
        <f>VLOOKUP(BK3383,INVENTARIOHABITTA[#All],8,FALSE)</f>
        <v>ESTANDAR A</v>
      </c>
      <c r="BP3383" s="1" t="s">
        <v>10758</v>
      </c>
      <c r="BQ3383" s="1" t="s">
        <v>7638</v>
      </c>
      <c r="BR3383" s="1" t="s">
        <v>9981</v>
      </c>
      <c r="BS3383" s="1" t="s">
        <v>44</v>
      </c>
      <c r="BT3383">
        <v>56</v>
      </c>
      <c r="BU3383" s="1" t="s">
        <v>7</v>
      </c>
      <c r="BV3383" s="1" t="s">
        <v>146</v>
      </c>
      <c r="BW3383">
        <v>144</v>
      </c>
      <c r="BX3383" s="1" t="s">
        <v>10495</v>
      </c>
      <c r="BY3383">
        <v>6200</v>
      </c>
      <c r="BZ3383">
        <v>892800</v>
      </c>
      <c r="CA3383">
        <v>0.3</v>
      </c>
      <c r="CB3383">
        <v>4340</v>
      </c>
      <c r="CC3383">
        <v>624960</v>
      </c>
      <c r="CD3383">
        <v>0.1</v>
      </c>
      <c r="CE3383">
        <v>62496</v>
      </c>
      <c r="CF3383">
        <v>0.1</v>
      </c>
      <c r="CG3383">
        <v>6249.6</v>
      </c>
      <c r="CH3383">
        <v>56246.400000000001</v>
      </c>
      <c r="CI3383">
        <v>562464</v>
      </c>
      <c r="CJ3383">
        <v>618710.4</v>
      </c>
      <c r="CK3383">
        <v>4296.6000000000004</v>
      </c>
    </row>
    <row r="3384" spans="62:89" x14ac:dyDescent="0.25">
      <c r="BJ3384" s="1" t="s">
        <v>6890</v>
      </c>
      <c r="BK3384" s="1" t="s">
        <v>6891</v>
      </c>
      <c r="BL3384" s="1" t="str">
        <f>VLOOKUP(BK3384,INVENTARIOHABITTA[#All],8,FALSE)</f>
        <v>ESTANDAR A</v>
      </c>
      <c r="BO3384" s="1" t="s">
        <v>7227</v>
      </c>
      <c r="BP3384" s="1" t="s">
        <v>10759</v>
      </c>
      <c r="BQ3384" s="1" t="s">
        <v>7638</v>
      </c>
      <c r="BR3384" s="1" t="s">
        <v>9981</v>
      </c>
      <c r="BS3384" s="1" t="s">
        <v>44</v>
      </c>
      <c r="BT3384">
        <v>57</v>
      </c>
      <c r="BU3384" s="1" t="s">
        <v>7</v>
      </c>
      <c r="BV3384" s="1" t="s">
        <v>146</v>
      </c>
      <c r="BW3384">
        <v>144</v>
      </c>
      <c r="BX3384" s="1" t="s">
        <v>10495</v>
      </c>
      <c r="BY3384">
        <v>6200</v>
      </c>
      <c r="BZ3384">
        <v>892800</v>
      </c>
      <c r="CA3384">
        <v>0.25</v>
      </c>
      <c r="CB3384">
        <v>4650</v>
      </c>
      <c r="CC3384">
        <v>669600</v>
      </c>
      <c r="CD3384">
        <v>0.1</v>
      </c>
      <c r="CE3384">
        <v>66960</v>
      </c>
      <c r="CF3384">
        <v>0.1</v>
      </c>
      <c r="CG3384">
        <v>6696</v>
      </c>
      <c r="CH3384">
        <v>60264</v>
      </c>
      <c r="CI3384">
        <v>602640</v>
      </c>
      <c r="CJ3384">
        <v>662904</v>
      </c>
      <c r="CK3384">
        <v>4603.5</v>
      </c>
    </row>
    <row r="3385" spans="62:89" x14ac:dyDescent="0.25">
      <c r="BJ3385" s="1" t="s">
        <v>6892</v>
      </c>
      <c r="BK3385" s="1" t="s">
        <v>6893</v>
      </c>
      <c r="BL3385" s="1" t="str">
        <f>VLOOKUP(BK3385,INVENTARIOHABITTA[#All],8,FALSE)</f>
        <v>ESTANDAR A</v>
      </c>
      <c r="BO3385" s="1" t="s">
        <v>7229</v>
      </c>
      <c r="BP3385" s="1" t="s">
        <v>10760</v>
      </c>
      <c r="BQ3385" s="1" t="s">
        <v>7638</v>
      </c>
      <c r="BR3385" s="1" t="s">
        <v>9981</v>
      </c>
      <c r="BS3385" s="1" t="s">
        <v>44</v>
      </c>
      <c r="BT3385">
        <v>58</v>
      </c>
      <c r="BU3385" s="1" t="s">
        <v>7</v>
      </c>
      <c r="BV3385" s="1" t="s">
        <v>146</v>
      </c>
      <c r="BW3385">
        <v>158.93</v>
      </c>
      <c r="BX3385" s="1" t="s">
        <v>10495</v>
      </c>
      <c r="BY3385">
        <v>6200</v>
      </c>
      <c r="BZ3385">
        <v>985366</v>
      </c>
      <c r="CA3385">
        <v>0.3</v>
      </c>
      <c r="CB3385">
        <v>4340</v>
      </c>
      <c r="CC3385">
        <v>689756.20000000007</v>
      </c>
      <c r="CD3385">
        <v>0.1</v>
      </c>
      <c r="CE3385">
        <v>68975.62000000001</v>
      </c>
      <c r="CF3385">
        <v>0</v>
      </c>
      <c r="CG3385">
        <v>0</v>
      </c>
      <c r="CH3385">
        <v>68975.62000000001</v>
      </c>
      <c r="CI3385">
        <v>620780.58000000007</v>
      </c>
      <c r="CJ3385">
        <v>689756.20000000007</v>
      </c>
      <c r="CK3385">
        <v>4340</v>
      </c>
    </row>
    <row r="3386" spans="62:89" x14ac:dyDescent="0.25">
      <c r="BJ3386" s="1" t="s">
        <v>6894</v>
      </c>
      <c r="BK3386" s="1" t="s">
        <v>6895</v>
      </c>
      <c r="BL3386" s="1" t="str">
        <f>VLOOKUP(BK3386,INVENTARIOHABITTA[#All],8,FALSE)</f>
        <v>ESTANDAR A</v>
      </c>
      <c r="BP3386" s="1" t="s">
        <v>10760</v>
      </c>
      <c r="BQ3386" s="1" t="s">
        <v>7638</v>
      </c>
      <c r="BR3386" s="1" t="s">
        <v>9981</v>
      </c>
      <c r="BS3386" s="1" t="s">
        <v>44</v>
      </c>
      <c r="BT3386">
        <v>58</v>
      </c>
      <c r="BU3386" s="1" t="s">
        <v>7</v>
      </c>
      <c r="BV3386" s="1" t="s">
        <v>146</v>
      </c>
      <c r="BW3386">
        <v>158.93</v>
      </c>
      <c r="BX3386" s="1" t="s">
        <v>10495</v>
      </c>
      <c r="BY3386">
        <v>6200</v>
      </c>
      <c r="BZ3386">
        <v>985366</v>
      </c>
      <c r="CA3386">
        <v>0.3</v>
      </c>
      <c r="CB3386">
        <v>4340</v>
      </c>
      <c r="CC3386">
        <v>689756.20000000007</v>
      </c>
      <c r="CD3386">
        <v>0.1</v>
      </c>
      <c r="CE3386">
        <v>68975.62000000001</v>
      </c>
      <c r="CF3386">
        <v>0.1</v>
      </c>
      <c r="CG3386">
        <v>6897.5620000000017</v>
      </c>
      <c r="CH3386">
        <v>62078.058000000005</v>
      </c>
      <c r="CI3386">
        <v>620780.58000000007</v>
      </c>
      <c r="CJ3386">
        <v>682858.63800000004</v>
      </c>
      <c r="CK3386">
        <v>4296.6000000000004</v>
      </c>
    </row>
    <row r="3387" spans="62:89" x14ac:dyDescent="0.25">
      <c r="BJ3387" s="1" t="s">
        <v>6896</v>
      </c>
      <c r="BK3387" s="1" t="s">
        <v>6897</v>
      </c>
      <c r="BL3387" s="1" t="str">
        <f>VLOOKUP(BK3387,INVENTARIOHABITTA[#All],8,FALSE)</f>
        <v>ESTANDAR A</v>
      </c>
      <c r="BP3387" s="1" t="s">
        <v>10760</v>
      </c>
      <c r="BQ3387" s="1" t="s">
        <v>7638</v>
      </c>
      <c r="BR3387" s="1" t="s">
        <v>9981</v>
      </c>
      <c r="BS3387" s="1" t="s">
        <v>44</v>
      </c>
      <c r="BT3387">
        <v>58</v>
      </c>
      <c r="BU3387" s="1" t="s">
        <v>7</v>
      </c>
      <c r="BV3387" s="1" t="s">
        <v>146</v>
      </c>
      <c r="BW3387">
        <v>158.93</v>
      </c>
      <c r="BX3387" s="1" t="s">
        <v>10495</v>
      </c>
      <c r="BY3387">
        <v>6200</v>
      </c>
      <c r="BZ3387">
        <v>985366</v>
      </c>
      <c r="CA3387">
        <v>0.27</v>
      </c>
      <c r="CB3387">
        <v>4526</v>
      </c>
      <c r="CC3387">
        <v>719317.18</v>
      </c>
      <c r="CD3387">
        <v>0.1</v>
      </c>
      <c r="CE3387">
        <v>71931.718000000008</v>
      </c>
      <c r="CF3387">
        <v>0</v>
      </c>
      <c r="CG3387">
        <v>0</v>
      </c>
      <c r="CH3387">
        <v>71931.718000000008</v>
      </c>
      <c r="CI3387">
        <v>647385.46200000006</v>
      </c>
      <c r="CJ3387">
        <v>719317.18</v>
      </c>
      <c r="CK3387">
        <v>4526</v>
      </c>
    </row>
    <row r="3388" spans="62:89" x14ac:dyDescent="0.25">
      <c r="BJ3388" s="1" t="s">
        <v>6898</v>
      </c>
      <c r="BK3388" s="1" t="s">
        <v>6899</v>
      </c>
      <c r="BL3388" s="1" t="str">
        <f>VLOOKUP(BK3388,INVENTARIOHABITTA[#All],8,FALSE)</f>
        <v>ESTANDAR A</v>
      </c>
      <c r="BP3388" s="1" t="s">
        <v>10760</v>
      </c>
      <c r="BQ3388" s="1" t="s">
        <v>7638</v>
      </c>
      <c r="BR3388" s="1" t="s">
        <v>9981</v>
      </c>
      <c r="BS3388" s="1" t="s">
        <v>44</v>
      </c>
      <c r="BT3388">
        <v>58</v>
      </c>
      <c r="BU3388" s="1" t="s">
        <v>7</v>
      </c>
      <c r="BV3388" s="1" t="s">
        <v>146</v>
      </c>
      <c r="BW3388">
        <v>158.93</v>
      </c>
      <c r="BX3388" s="1" t="s">
        <v>10495</v>
      </c>
      <c r="BY3388">
        <v>6200</v>
      </c>
      <c r="BZ3388">
        <v>985366</v>
      </c>
      <c r="CA3388">
        <v>0.27</v>
      </c>
      <c r="CB3388">
        <v>4526</v>
      </c>
      <c r="CC3388">
        <v>719317.18</v>
      </c>
      <c r="CD3388">
        <v>0.1</v>
      </c>
      <c r="CE3388">
        <v>71931.718000000008</v>
      </c>
      <c r="CF3388">
        <v>0</v>
      </c>
      <c r="CG3388">
        <v>0</v>
      </c>
      <c r="CH3388">
        <v>71931.718000000008</v>
      </c>
      <c r="CI3388">
        <v>647385.46200000006</v>
      </c>
      <c r="CJ3388">
        <v>719317.18</v>
      </c>
      <c r="CK3388">
        <v>4526</v>
      </c>
    </row>
    <row r="3389" spans="62:89" x14ac:dyDescent="0.25">
      <c r="BJ3389" s="1" t="s">
        <v>6900</v>
      </c>
      <c r="BK3389" s="1" t="s">
        <v>6901</v>
      </c>
      <c r="BL3389" s="1" t="str">
        <f>VLOOKUP(BK3389,INVENTARIOHABITTA[#All],8,FALSE)</f>
        <v>ESTANDAR A</v>
      </c>
      <c r="BP3389" s="1" t="s">
        <v>10760</v>
      </c>
      <c r="BQ3389" s="1" t="s">
        <v>7638</v>
      </c>
      <c r="BR3389" s="1" t="s">
        <v>9981</v>
      </c>
      <c r="BS3389" s="1" t="s">
        <v>44</v>
      </c>
      <c r="BT3389">
        <v>58</v>
      </c>
      <c r="BU3389" s="1" t="s">
        <v>7</v>
      </c>
      <c r="BV3389" s="1" t="s">
        <v>146</v>
      </c>
      <c r="BW3389">
        <v>158.93</v>
      </c>
      <c r="BX3389" s="1" t="s">
        <v>10495</v>
      </c>
      <c r="BY3389">
        <v>6200</v>
      </c>
      <c r="BZ3389">
        <v>985366</v>
      </c>
      <c r="CA3389">
        <v>0.25</v>
      </c>
      <c r="CB3389">
        <v>4650</v>
      </c>
      <c r="CC3389">
        <v>739024.5</v>
      </c>
      <c r="CD3389">
        <v>0.1</v>
      </c>
      <c r="CE3389">
        <v>73902.45</v>
      </c>
      <c r="CF3389">
        <v>0</v>
      </c>
      <c r="CG3389">
        <v>0</v>
      </c>
      <c r="CH3389">
        <v>73902.45</v>
      </c>
      <c r="CI3389">
        <v>665122.05000000005</v>
      </c>
      <c r="CJ3389">
        <v>739024.5</v>
      </c>
      <c r="CK3389">
        <v>4650</v>
      </c>
    </row>
    <row r="3390" spans="62:89" x14ac:dyDescent="0.25">
      <c r="BJ3390" s="1" t="s">
        <v>6902</v>
      </c>
      <c r="BK3390" s="1" t="s">
        <v>6903</v>
      </c>
      <c r="BL3390" s="1" t="str">
        <f>VLOOKUP(BK3390,INVENTARIOHABITTA[#All],8,FALSE)</f>
        <v>PREMIUM A</v>
      </c>
      <c r="BO3390" s="1" t="s">
        <v>7231</v>
      </c>
      <c r="BP3390" s="1" t="s">
        <v>10761</v>
      </c>
      <c r="BQ3390" s="1" t="s">
        <v>7638</v>
      </c>
      <c r="BR3390" s="1" t="s">
        <v>9981</v>
      </c>
      <c r="BS3390" s="1" t="s">
        <v>44</v>
      </c>
      <c r="BT3390">
        <v>59</v>
      </c>
      <c r="BU3390" s="1" t="s">
        <v>7</v>
      </c>
      <c r="BV3390" s="1" t="s">
        <v>146</v>
      </c>
      <c r="BW3390">
        <v>157.5</v>
      </c>
      <c r="BX3390" s="1" t="s">
        <v>10495</v>
      </c>
      <c r="BY3390">
        <v>6200</v>
      </c>
      <c r="BZ3390">
        <v>976500</v>
      </c>
      <c r="CA3390">
        <v>0.3</v>
      </c>
      <c r="CB3390">
        <v>4340</v>
      </c>
      <c r="CC3390">
        <v>683550</v>
      </c>
      <c r="CD3390">
        <v>0.1</v>
      </c>
      <c r="CE3390">
        <v>68355</v>
      </c>
      <c r="CF3390">
        <v>0</v>
      </c>
      <c r="CG3390">
        <v>0</v>
      </c>
      <c r="CH3390">
        <v>68355</v>
      </c>
      <c r="CI3390">
        <v>615195</v>
      </c>
      <c r="CJ3390">
        <v>683550</v>
      </c>
      <c r="CK3390">
        <v>4340</v>
      </c>
    </row>
    <row r="3391" spans="62:89" x14ac:dyDescent="0.25">
      <c r="BJ3391" s="1" t="s">
        <v>6904</v>
      </c>
      <c r="BK3391" s="1" t="s">
        <v>6905</v>
      </c>
      <c r="BL3391" s="1" t="str">
        <f>VLOOKUP(BK3391,INVENTARIOHABITTA[#All],8,FALSE)</f>
        <v>PREMIUM A</v>
      </c>
      <c r="BP3391" s="1" t="s">
        <v>10761</v>
      </c>
      <c r="BQ3391" s="1" t="s">
        <v>7638</v>
      </c>
      <c r="BR3391" s="1" t="s">
        <v>9981</v>
      </c>
      <c r="BS3391" s="1" t="s">
        <v>44</v>
      </c>
      <c r="BT3391">
        <v>59</v>
      </c>
      <c r="BU3391" s="1" t="s">
        <v>7</v>
      </c>
      <c r="BV3391" s="1" t="s">
        <v>146</v>
      </c>
      <c r="BW3391">
        <v>157.5</v>
      </c>
      <c r="BX3391" s="1" t="s">
        <v>10495</v>
      </c>
      <c r="BY3391">
        <v>6200</v>
      </c>
      <c r="BZ3391">
        <v>976500</v>
      </c>
      <c r="CA3391">
        <v>0.25</v>
      </c>
      <c r="CB3391">
        <v>4650</v>
      </c>
      <c r="CC3391">
        <v>732375</v>
      </c>
      <c r="CD3391">
        <v>0.1</v>
      </c>
      <c r="CE3391">
        <v>73237.5</v>
      </c>
      <c r="CF3391">
        <v>0.1</v>
      </c>
      <c r="CG3391">
        <v>7323.75</v>
      </c>
      <c r="CH3391">
        <v>65913.75</v>
      </c>
      <c r="CI3391">
        <v>659137.5</v>
      </c>
      <c r="CJ3391">
        <v>725051.25</v>
      </c>
      <c r="CK3391">
        <v>4603.5</v>
      </c>
    </row>
    <row r="3392" spans="62:89" x14ac:dyDescent="0.25">
      <c r="BJ3392" s="1" t="s">
        <v>6906</v>
      </c>
      <c r="BK3392" s="1" t="s">
        <v>6907</v>
      </c>
      <c r="BL3392" s="1" t="str">
        <f>VLOOKUP(BK3392,INVENTARIOHABITTA[#All],8,FALSE)</f>
        <v>ESTANDAR A</v>
      </c>
      <c r="BO3392" s="1" t="s">
        <v>7233</v>
      </c>
      <c r="BP3392" s="1" t="s">
        <v>10762</v>
      </c>
      <c r="BQ3392" s="1" t="s">
        <v>7638</v>
      </c>
      <c r="BR3392" s="1" t="s">
        <v>9981</v>
      </c>
      <c r="BS3392" s="1" t="s">
        <v>44</v>
      </c>
      <c r="BT3392">
        <v>60</v>
      </c>
      <c r="BU3392" s="1" t="s">
        <v>7</v>
      </c>
      <c r="BV3392" s="1" t="s">
        <v>146</v>
      </c>
      <c r="BW3392">
        <v>157.5</v>
      </c>
      <c r="BX3392" s="1" t="s">
        <v>10495</v>
      </c>
      <c r="BY3392">
        <v>6200</v>
      </c>
      <c r="BZ3392">
        <v>976500</v>
      </c>
      <c r="CA3392">
        <v>0.3</v>
      </c>
      <c r="CB3392">
        <v>4340</v>
      </c>
      <c r="CC3392">
        <v>683550</v>
      </c>
      <c r="CD3392">
        <v>0.1</v>
      </c>
      <c r="CE3392">
        <v>68355</v>
      </c>
      <c r="CF3392">
        <v>0</v>
      </c>
      <c r="CG3392">
        <v>0</v>
      </c>
      <c r="CH3392">
        <v>68355</v>
      </c>
      <c r="CI3392">
        <v>615195</v>
      </c>
      <c r="CJ3392">
        <v>683550</v>
      </c>
      <c r="CK3392">
        <v>4340</v>
      </c>
    </row>
    <row r="3393" spans="62:89" x14ac:dyDescent="0.25">
      <c r="BJ3393" s="1" t="s">
        <v>6908</v>
      </c>
      <c r="BK3393" s="1" t="s">
        <v>6909</v>
      </c>
      <c r="BL3393" s="1" t="str">
        <f>VLOOKUP(BK3393,INVENTARIOHABITTA[#All],8,FALSE)</f>
        <v>ESTANDAR A</v>
      </c>
      <c r="BO3393" s="1" t="s">
        <v>7235</v>
      </c>
      <c r="BP3393" s="1" t="s">
        <v>10763</v>
      </c>
      <c r="BQ3393" s="1" t="s">
        <v>7638</v>
      </c>
      <c r="BR3393" s="1" t="s">
        <v>9981</v>
      </c>
      <c r="BS3393" s="1" t="s">
        <v>44</v>
      </c>
      <c r="BT3393">
        <v>61</v>
      </c>
      <c r="BU3393" s="1" t="s">
        <v>7</v>
      </c>
      <c r="BV3393" s="1" t="s">
        <v>146</v>
      </c>
      <c r="BW3393">
        <v>157.5</v>
      </c>
      <c r="BX3393" s="1" t="s">
        <v>10495</v>
      </c>
      <c r="BY3393">
        <v>6200</v>
      </c>
      <c r="BZ3393">
        <v>976500</v>
      </c>
      <c r="CA3393">
        <v>0.3</v>
      </c>
      <c r="CB3393">
        <v>4340</v>
      </c>
      <c r="CC3393">
        <v>683550</v>
      </c>
      <c r="CD3393">
        <v>0.1</v>
      </c>
      <c r="CE3393">
        <v>68355</v>
      </c>
      <c r="CF3393">
        <v>0</v>
      </c>
      <c r="CG3393">
        <v>0</v>
      </c>
      <c r="CH3393">
        <v>68355</v>
      </c>
      <c r="CI3393">
        <v>615195</v>
      </c>
      <c r="CJ3393">
        <v>683550</v>
      </c>
      <c r="CK3393">
        <v>4340</v>
      </c>
    </row>
    <row r="3394" spans="62:89" x14ac:dyDescent="0.25">
      <c r="BJ3394" s="1" t="s">
        <v>6910</v>
      </c>
      <c r="BK3394" s="1" t="s">
        <v>6911</v>
      </c>
      <c r="BL3394" s="1" t="str">
        <f>VLOOKUP(BK3394,INVENTARIOHABITTA[#All],8,FALSE)</f>
        <v>ESTANDAR A</v>
      </c>
      <c r="BP3394" s="1" t="s">
        <v>10763</v>
      </c>
      <c r="BQ3394" s="1" t="s">
        <v>7638</v>
      </c>
      <c r="BR3394" s="1" t="s">
        <v>9981</v>
      </c>
      <c r="BS3394" s="1" t="s">
        <v>44</v>
      </c>
      <c r="BT3394">
        <v>61</v>
      </c>
      <c r="BU3394" s="1" t="s">
        <v>7</v>
      </c>
      <c r="BV3394" s="1" t="s">
        <v>146</v>
      </c>
      <c r="BW3394">
        <v>157.5</v>
      </c>
      <c r="BX3394" s="1" t="s">
        <v>10495</v>
      </c>
      <c r="BY3394">
        <v>6200</v>
      </c>
      <c r="BZ3394">
        <v>976500</v>
      </c>
      <c r="CA3394">
        <v>0.25</v>
      </c>
      <c r="CB3394">
        <v>4650</v>
      </c>
      <c r="CC3394">
        <v>732375</v>
      </c>
      <c r="CD3394">
        <v>0.1</v>
      </c>
      <c r="CE3394">
        <v>73237.5</v>
      </c>
      <c r="CF3394">
        <v>0</v>
      </c>
      <c r="CG3394">
        <v>0</v>
      </c>
      <c r="CH3394">
        <v>73237.5</v>
      </c>
      <c r="CI3394">
        <v>659137.5</v>
      </c>
      <c r="CJ3394">
        <v>732375</v>
      </c>
      <c r="CK3394">
        <v>4650</v>
      </c>
    </row>
    <row r="3395" spans="62:89" x14ac:dyDescent="0.25">
      <c r="BJ3395" s="1" t="s">
        <v>6912</v>
      </c>
      <c r="BK3395" s="1" t="s">
        <v>6913</v>
      </c>
      <c r="BL3395" s="1" t="str">
        <f>VLOOKUP(BK3395,INVENTARIOHABITTA[#All],8,FALSE)</f>
        <v>ESTANDAR A</v>
      </c>
      <c r="BO3395" s="1" t="s">
        <v>7237</v>
      </c>
      <c r="BP3395" s="1" t="s">
        <v>10764</v>
      </c>
      <c r="BQ3395" s="1" t="s">
        <v>7638</v>
      </c>
      <c r="BR3395" s="1" t="s">
        <v>9981</v>
      </c>
      <c r="BS3395" s="1" t="s">
        <v>44</v>
      </c>
      <c r="BT3395">
        <v>62</v>
      </c>
      <c r="BU3395" s="1" t="s">
        <v>7</v>
      </c>
      <c r="BV3395" s="1" t="s">
        <v>146</v>
      </c>
      <c r="BW3395">
        <v>157.5</v>
      </c>
      <c r="BX3395" s="1" t="s">
        <v>10495</v>
      </c>
      <c r="BY3395">
        <v>6200</v>
      </c>
      <c r="BZ3395">
        <v>976500</v>
      </c>
      <c r="CA3395">
        <v>0.23</v>
      </c>
      <c r="CB3395">
        <v>4774</v>
      </c>
      <c r="CC3395">
        <v>751905</v>
      </c>
      <c r="CD3395">
        <v>0.1</v>
      </c>
      <c r="CE3395">
        <v>75190.5</v>
      </c>
      <c r="CF3395">
        <v>0</v>
      </c>
      <c r="CG3395">
        <v>0</v>
      </c>
      <c r="CH3395">
        <v>75190.5</v>
      </c>
      <c r="CI3395">
        <v>676714.5</v>
      </c>
      <c r="CJ3395">
        <v>751905</v>
      </c>
      <c r="CK3395">
        <v>4774</v>
      </c>
    </row>
    <row r="3396" spans="62:89" x14ac:dyDescent="0.25">
      <c r="BJ3396" s="1" t="s">
        <v>6914</v>
      </c>
      <c r="BK3396" s="1" t="s">
        <v>6915</v>
      </c>
      <c r="BL3396" s="1" t="str">
        <f>VLOOKUP(BK3396,INVENTARIOHABITTA[#All],8,FALSE)</f>
        <v>ESTANDAR A</v>
      </c>
      <c r="BP3396" s="1" t="s">
        <v>10764</v>
      </c>
      <c r="BQ3396" s="1" t="s">
        <v>7638</v>
      </c>
      <c r="BR3396" s="1" t="s">
        <v>9981</v>
      </c>
      <c r="BS3396" s="1" t="s">
        <v>44</v>
      </c>
      <c r="BT3396">
        <v>62</v>
      </c>
      <c r="BU3396" s="1" t="s">
        <v>7</v>
      </c>
      <c r="BV3396" s="1" t="s">
        <v>146</v>
      </c>
      <c r="BW3396">
        <v>157.5</v>
      </c>
      <c r="BX3396" s="1" t="s">
        <v>10495</v>
      </c>
      <c r="BY3396">
        <v>6200</v>
      </c>
      <c r="BZ3396">
        <v>976500</v>
      </c>
      <c r="CA3396">
        <v>0.25</v>
      </c>
      <c r="CB3396">
        <v>4650</v>
      </c>
      <c r="CC3396">
        <v>732375</v>
      </c>
      <c r="CD3396">
        <v>0.1</v>
      </c>
      <c r="CE3396">
        <v>73237.5</v>
      </c>
      <c r="CF3396">
        <v>0.1</v>
      </c>
      <c r="CG3396">
        <v>7323.75</v>
      </c>
      <c r="CH3396">
        <v>65913.75</v>
      </c>
      <c r="CI3396">
        <v>659137.5</v>
      </c>
      <c r="CJ3396">
        <v>725051.25</v>
      </c>
      <c r="CK3396">
        <v>4603.5</v>
      </c>
    </row>
    <row r="3397" spans="62:89" x14ac:dyDescent="0.25">
      <c r="BJ3397" s="1" t="s">
        <v>6916</v>
      </c>
      <c r="BK3397" s="1" t="s">
        <v>6917</v>
      </c>
      <c r="BL3397" s="1" t="str">
        <f>VLOOKUP(BK3397,INVENTARIOHABITTA[#All],8,FALSE)</f>
        <v>ESTANDAR A</v>
      </c>
      <c r="BO3397" s="1" t="s">
        <v>7239</v>
      </c>
      <c r="BP3397" s="1" t="s">
        <v>10765</v>
      </c>
      <c r="BQ3397" s="1" t="s">
        <v>7638</v>
      </c>
      <c r="BR3397" s="1" t="s">
        <v>9981</v>
      </c>
      <c r="BS3397" s="1" t="s">
        <v>44</v>
      </c>
      <c r="BT3397">
        <v>12</v>
      </c>
      <c r="BU3397" s="1" t="s">
        <v>7</v>
      </c>
      <c r="BV3397" s="1" t="s">
        <v>146</v>
      </c>
      <c r="BW3397">
        <v>146.91</v>
      </c>
      <c r="BX3397" s="1" t="s">
        <v>10495</v>
      </c>
      <c r="BY3397">
        <v>6200</v>
      </c>
      <c r="BZ3397">
        <v>910842</v>
      </c>
      <c r="CA3397">
        <v>0.3</v>
      </c>
      <c r="CB3397">
        <v>4340</v>
      </c>
      <c r="CC3397">
        <v>637589.4</v>
      </c>
      <c r="CD3397">
        <v>0.1</v>
      </c>
      <c r="CE3397">
        <v>63758.94</v>
      </c>
      <c r="CF3397">
        <v>0.1</v>
      </c>
      <c r="CG3397">
        <v>6375.8940000000002</v>
      </c>
      <c r="CH3397">
        <v>57383.046000000002</v>
      </c>
      <c r="CI3397">
        <v>573830.46</v>
      </c>
      <c r="CJ3397">
        <v>631213.50599999994</v>
      </c>
      <c r="CK3397">
        <v>4296.5999999999995</v>
      </c>
    </row>
    <row r="3398" spans="62:89" x14ac:dyDescent="0.25">
      <c r="BJ3398" s="1" t="s">
        <v>6918</v>
      </c>
      <c r="BK3398" s="1" t="s">
        <v>6919</v>
      </c>
      <c r="BL3398" s="1" t="str">
        <f>VLOOKUP(BK3398,INVENTARIOHABITTA[#All],8,FALSE)</f>
        <v>ESTANDAR A</v>
      </c>
      <c r="BP3398" s="1" t="s">
        <v>10766</v>
      </c>
      <c r="BQ3398" s="1" t="s">
        <v>7638</v>
      </c>
      <c r="BR3398" s="1" t="s">
        <v>9981</v>
      </c>
      <c r="BS3398" s="1" t="s">
        <v>44</v>
      </c>
      <c r="BT3398">
        <v>63</v>
      </c>
      <c r="BU3398" s="1" t="s">
        <v>7</v>
      </c>
      <c r="BV3398" s="1" t="s">
        <v>146</v>
      </c>
      <c r="BW3398">
        <v>157.5</v>
      </c>
      <c r="BX3398" s="1" t="s">
        <v>10495</v>
      </c>
      <c r="BY3398">
        <v>6200</v>
      </c>
      <c r="BZ3398">
        <v>976500</v>
      </c>
      <c r="CA3398">
        <v>0.25</v>
      </c>
      <c r="CB3398">
        <v>4650</v>
      </c>
      <c r="CC3398">
        <v>732375</v>
      </c>
      <c r="CD3398">
        <v>0.1</v>
      </c>
      <c r="CE3398">
        <v>73237.5</v>
      </c>
      <c r="CF3398">
        <v>0</v>
      </c>
      <c r="CG3398">
        <v>0</v>
      </c>
      <c r="CH3398">
        <v>73237.5</v>
      </c>
      <c r="CI3398">
        <v>659137.5</v>
      </c>
      <c r="CJ3398">
        <v>732375</v>
      </c>
      <c r="CK3398">
        <v>4650</v>
      </c>
    </row>
    <row r="3399" spans="62:89" x14ac:dyDescent="0.25">
      <c r="BJ3399" s="1" t="s">
        <v>6920</v>
      </c>
      <c r="BK3399" s="1" t="s">
        <v>6921</v>
      </c>
      <c r="BL3399" s="1" t="str">
        <f>VLOOKUP(BK3399,INVENTARIOHABITTA[#All],8,FALSE)</f>
        <v>ESTANDAR A</v>
      </c>
      <c r="BO3399" s="1" t="s">
        <v>7241</v>
      </c>
      <c r="BP3399" s="1" t="s">
        <v>10767</v>
      </c>
      <c r="BQ3399" s="1" t="s">
        <v>7638</v>
      </c>
      <c r="BR3399" s="1" t="s">
        <v>9981</v>
      </c>
      <c r="BS3399" s="1" t="s">
        <v>44</v>
      </c>
      <c r="BT3399">
        <v>64</v>
      </c>
      <c r="BU3399" s="1" t="s">
        <v>7</v>
      </c>
      <c r="BV3399" s="1" t="s">
        <v>146</v>
      </c>
      <c r="BW3399">
        <v>157.5</v>
      </c>
      <c r="BX3399" s="1" t="s">
        <v>10495</v>
      </c>
      <c r="BY3399">
        <v>6200</v>
      </c>
      <c r="BZ3399">
        <v>976500</v>
      </c>
      <c r="CA3399">
        <v>0.27</v>
      </c>
      <c r="CB3399">
        <v>4526</v>
      </c>
      <c r="CC3399">
        <v>712845</v>
      </c>
      <c r="CD3399">
        <v>0.1</v>
      </c>
      <c r="CE3399">
        <v>71284.5</v>
      </c>
      <c r="CF3399">
        <v>0.1</v>
      </c>
      <c r="CG3399">
        <v>7128.4500000000007</v>
      </c>
      <c r="CH3399">
        <v>64156.05</v>
      </c>
      <c r="CI3399">
        <v>641560.5</v>
      </c>
      <c r="CJ3399">
        <v>705716.55</v>
      </c>
      <c r="CK3399">
        <v>4480.7400000000007</v>
      </c>
    </row>
    <row r="3400" spans="62:89" x14ac:dyDescent="0.25">
      <c r="BJ3400" s="1" t="s">
        <v>6922</v>
      </c>
      <c r="BK3400" s="1" t="s">
        <v>6923</v>
      </c>
      <c r="BL3400" s="1" t="str">
        <f>VLOOKUP(BK3400,INVENTARIOHABITTA[#All],8,FALSE)</f>
        <v>ESTANDAR A</v>
      </c>
      <c r="BO3400" s="1" t="s">
        <v>7243</v>
      </c>
      <c r="BP3400" s="1" t="s">
        <v>10768</v>
      </c>
      <c r="BQ3400" s="1" t="s">
        <v>7638</v>
      </c>
      <c r="BR3400" s="1" t="s">
        <v>9981</v>
      </c>
      <c r="BS3400" s="1" t="s">
        <v>44</v>
      </c>
      <c r="BT3400">
        <v>65</v>
      </c>
      <c r="BU3400" s="1" t="s">
        <v>7</v>
      </c>
      <c r="BV3400" s="1" t="s">
        <v>60</v>
      </c>
      <c r="BW3400">
        <v>157.5</v>
      </c>
      <c r="BX3400" s="1" t="s">
        <v>10495</v>
      </c>
      <c r="BY3400">
        <v>5770.3</v>
      </c>
      <c r="BZ3400">
        <v>908822.25</v>
      </c>
      <c r="CA3400">
        <v>0.27</v>
      </c>
      <c r="CB3400">
        <v>4212.3189999999995</v>
      </c>
      <c r="CC3400">
        <v>663440.24249999993</v>
      </c>
      <c r="CD3400">
        <v>0.1</v>
      </c>
      <c r="CE3400">
        <v>66344.024250000002</v>
      </c>
      <c r="CF3400">
        <v>0.1</v>
      </c>
      <c r="CG3400">
        <v>6634.4024250000002</v>
      </c>
      <c r="CH3400">
        <v>59709.621825000002</v>
      </c>
      <c r="CI3400">
        <v>597096.21824999992</v>
      </c>
      <c r="CJ3400">
        <v>656805.84007499996</v>
      </c>
      <c r="CK3400">
        <v>4170.1958100000002</v>
      </c>
    </row>
    <row r="3401" spans="62:89" x14ac:dyDescent="0.25">
      <c r="BJ3401" s="1" t="s">
        <v>6924</v>
      </c>
      <c r="BK3401" s="1" t="s">
        <v>6925</v>
      </c>
      <c r="BL3401" s="1" t="str">
        <f>VLOOKUP(BK3401,INVENTARIOHABITTA[#All],8,FALSE)</f>
        <v>ESTANDAR A</v>
      </c>
      <c r="BO3401" s="1" t="s">
        <v>7245</v>
      </c>
      <c r="BP3401" s="1" t="s">
        <v>10769</v>
      </c>
      <c r="BQ3401" s="1" t="s">
        <v>7638</v>
      </c>
      <c r="BR3401" s="1" t="s">
        <v>9981</v>
      </c>
      <c r="BS3401" s="1" t="s">
        <v>44</v>
      </c>
      <c r="BT3401">
        <v>66</v>
      </c>
      <c r="BU3401" s="1" t="s">
        <v>7</v>
      </c>
      <c r="BV3401" s="1" t="s">
        <v>60</v>
      </c>
      <c r="BW3401">
        <v>157.5</v>
      </c>
      <c r="BX3401" s="1" t="s">
        <v>10495</v>
      </c>
      <c r="BY3401">
        <v>5770.3</v>
      </c>
      <c r="BZ3401">
        <v>908822.25</v>
      </c>
      <c r="CA3401">
        <v>0.3</v>
      </c>
      <c r="CB3401">
        <v>4039.21</v>
      </c>
      <c r="CC3401">
        <v>636175.57499999995</v>
      </c>
      <c r="CD3401">
        <v>0.1</v>
      </c>
      <c r="CE3401">
        <v>63617.557499999995</v>
      </c>
      <c r="CF3401">
        <v>0.1</v>
      </c>
      <c r="CG3401">
        <v>6361.7557500000003</v>
      </c>
      <c r="CH3401">
        <v>57255.801749999999</v>
      </c>
      <c r="CI3401">
        <v>572558.01749999996</v>
      </c>
      <c r="CJ3401">
        <v>629813.81924999994</v>
      </c>
      <c r="CK3401">
        <v>3998.8178999999996</v>
      </c>
    </row>
    <row r="3402" spans="62:89" x14ac:dyDescent="0.25">
      <c r="BJ3402" s="1" t="s">
        <v>6926</v>
      </c>
      <c r="BK3402" s="1" t="s">
        <v>6927</v>
      </c>
      <c r="BL3402" s="1" t="str">
        <f>VLOOKUP(BK3402,INVENTARIOHABITTA[#All],8,FALSE)</f>
        <v>ESTANDAR A</v>
      </c>
      <c r="BO3402" s="1" t="s">
        <v>7247</v>
      </c>
      <c r="BP3402" s="1" t="s">
        <v>10770</v>
      </c>
      <c r="BQ3402" s="1" t="s">
        <v>7638</v>
      </c>
      <c r="BR3402" s="1" t="s">
        <v>9981</v>
      </c>
      <c r="BS3402" s="1" t="s">
        <v>44</v>
      </c>
      <c r="BT3402">
        <v>67</v>
      </c>
      <c r="BU3402" s="1" t="s">
        <v>7</v>
      </c>
      <c r="BV3402" s="1" t="s">
        <v>60</v>
      </c>
      <c r="BW3402">
        <v>157.5</v>
      </c>
      <c r="BX3402" s="1" t="s">
        <v>10495</v>
      </c>
      <c r="BY3402">
        <v>5770.3</v>
      </c>
      <c r="BZ3402">
        <v>908822.25</v>
      </c>
      <c r="CA3402">
        <v>0.3</v>
      </c>
      <c r="CB3402">
        <v>4039.21</v>
      </c>
      <c r="CC3402">
        <v>636175.57499999995</v>
      </c>
      <c r="CD3402">
        <v>0.1</v>
      </c>
      <c r="CE3402">
        <v>63617.557499999995</v>
      </c>
      <c r="CF3402">
        <v>0.1</v>
      </c>
      <c r="CG3402">
        <v>6361.7557500000003</v>
      </c>
      <c r="CH3402">
        <v>57255.801749999999</v>
      </c>
      <c r="CI3402">
        <v>572558.01749999996</v>
      </c>
      <c r="CJ3402">
        <v>629813.81924999994</v>
      </c>
      <c r="CK3402">
        <v>3998.8178999999996</v>
      </c>
    </row>
    <row r="3403" spans="62:89" x14ac:dyDescent="0.25">
      <c r="BJ3403" s="1" t="s">
        <v>6928</v>
      </c>
      <c r="BK3403" s="1" t="s">
        <v>6929</v>
      </c>
      <c r="BL3403" s="1" t="str">
        <f>VLOOKUP(BK3403,INVENTARIOHABITTA[#All],8,FALSE)</f>
        <v>ESTANDAR A</v>
      </c>
      <c r="BO3403" s="1" t="s">
        <v>7249</v>
      </c>
      <c r="BP3403" s="1" t="s">
        <v>10771</v>
      </c>
      <c r="BQ3403" s="1" t="s">
        <v>7638</v>
      </c>
      <c r="BR3403" s="1" t="s">
        <v>9981</v>
      </c>
      <c r="BS3403" s="1" t="s">
        <v>44</v>
      </c>
      <c r="BT3403">
        <v>68</v>
      </c>
      <c r="BU3403" s="1" t="s">
        <v>7</v>
      </c>
      <c r="BV3403" s="1" t="s">
        <v>60</v>
      </c>
      <c r="BW3403">
        <v>157.5</v>
      </c>
      <c r="BX3403" s="1" t="s">
        <v>10495</v>
      </c>
      <c r="BY3403">
        <v>5770.3</v>
      </c>
      <c r="BZ3403">
        <v>908822.25</v>
      </c>
      <c r="CA3403">
        <v>0.27</v>
      </c>
      <c r="CB3403">
        <v>4212.3189999999995</v>
      </c>
      <c r="CC3403">
        <v>663440.24249999993</v>
      </c>
      <c r="CD3403">
        <v>0.1</v>
      </c>
      <c r="CE3403">
        <v>66344.024250000002</v>
      </c>
      <c r="CF3403">
        <v>0.1</v>
      </c>
      <c r="CG3403">
        <v>6634.4024250000002</v>
      </c>
      <c r="CH3403">
        <v>59709.621825000002</v>
      </c>
      <c r="CI3403">
        <v>597096.21824999992</v>
      </c>
      <c r="CJ3403">
        <v>656805.84007499996</v>
      </c>
      <c r="CK3403">
        <v>4170.1958100000002</v>
      </c>
    </row>
    <row r="3404" spans="62:89" x14ac:dyDescent="0.25">
      <c r="BJ3404" s="1" t="s">
        <v>6930</v>
      </c>
      <c r="BK3404" s="1" t="s">
        <v>6931</v>
      </c>
      <c r="BL3404" s="1" t="str">
        <f>VLOOKUP(BK3404,INVENTARIOHABITTA[#All],8,FALSE)</f>
        <v>ESTANDAR A</v>
      </c>
      <c r="BO3404" s="1" t="s">
        <v>7251</v>
      </c>
      <c r="BP3404" s="1" t="s">
        <v>10772</v>
      </c>
      <c r="BQ3404" s="1" t="s">
        <v>7638</v>
      </c>
      <c r="BR3404" s="1" t="s">
        <v>9981</v>
      </c>
      <c r="BS3404" s="1" t="s">
        <v>44</v>
      </c>
      <c r="BT3404">
        <v>69</v>
      </c>
      <c r="BU3404" s="1" t="s">
        <v>7</v>
      </c>
      <c r="BV3404" s="1" t="s">
        <v>146</v>
      </c>
      <c r="BW3404">
        <v>158.93</v>
      </c>
      <c r="BX3404" s="1" t="s">
        <v>10495</v>
      </c>
      <c r="BY3404">
        <v>6200</v>
      </c>
      <c r="BZ3404">
        <v>985366</v>
      </c>
      <c r="CA3404">
        <v>0.27</v>
      </c>
      <c r="CB3404">
        <v>4526</v>
      </c>
      <c r="CC3404">
        <v>719317.18</v>
      </c>
      <c r="CD3404">
        <v>0.1</v>
      </c>
      <c r="CE3404">
        <v>71931.718000000008</v>
      </c>
      <c r="CF3404">
        <v>0.1</v>
      </c>
      <c r="CG3404">
        <v>7193.171800000001</v>
      </c>
      <c r="CH3404">
        <v>64738.546200000004</v>
      </c>
      <c r="CI3404">
        <v>647385.46200000006</v>
      </c>
      <c r="CJ3404">
        <v>712124.00820000004</v>
      </c>
      <c r="CK3404">
        <v>4480.74</v>
      </c>
    </row>
    <row r="3405" spans="62:89" x14ac:dyDescent="0.25">
      <c r="BJ3405" s="1" t="s">
        <v>6932</v>
      </c>
      <c r="BK3405" s="1" t="s">
        <v>6933</v>
      </c>
      <c r="BL3405" s="1" t="str">
        <f>VLOOKUP(BK3405,INVENTARIOHABITTA[#All],8,FALSE)</f>
        <v>ESTANDAR A</v>
      </c>
      <c r="BP3405" s="1" t="s">
        <v>10772</v>
      </c>
      <c r="BQ3405" s="1" t="s">
        <v>7638</v>
      </c>
      <c r="BR3405" s="1" t="s">
        <v>9981</v>
      </c>
      <c r="BS3405" s="1" t="s">
        <v>44</v>
      </c>
      <c r="BT3405">
        <v>69</v>
      </c>
      <c r="BU3405" s="1" t="s">
        <v>7</v>
      </c>
      <c r="BV3405" s="1" t="s">
        <v>146</v>
      </c>
      <c r="BW3405">
        <v>158.93</v>
      </c>
      <c r="BX3405" s="1" t="s">
        <v>10495</v>
      </c>
      <c r="BY3405">
        <v>6200</v>
      </c>
      <c r="BZ3405">
        <v>985366</v>
      </c>
      <c r="CA3405">
        <v>0.25</v>
      </c>
      <c r="CB3405">
        <v>4650</v>
      </c>
      <c r="CC3405">
        <v>739024.5</v>
      </c>
      <c r="CD3405">
        <v>0.1</v>
      </c>
      <c r="CE3405">
        <v>73902.45</v>
      </c>
      <c r="CF3405">
        <v>0</v>
      </c>
      <c r="CG3405">
        <v>0</v>
      </c>
      <c r="CH3405">
        <v>73902.45</v>
      </c>
      <c r="CI3405">
        <v>665122.05000000005</v>
      </c>
      <c r="CJ3405">
        <v>739024.5</v>
      </c>
      <c r="CK3405">
        <v>4650</v>
      </c>
    </row>
    <row r="3406" spans="62:89" x14ac:dyDescent="0.25">
      <c r="BJ3406" s="1" t="s">
        <v>6934</v>
      </c>
      <c r="BK3406" s="1" t="s">
        <v>6935</v>
      </c>
      <c r="BL3406" s="1" t="str">
        <f>VLOOKUP(BK3406,INVENTARIOHABITTA[#All],8,FALSE)</f>
        <v>PREMIUM A</v>
      </c>
      <c r="BO3406" s="1" t="s">
        <v>7253</v>
      </c>
      <c r="BP3406" s="1" t="s">
        <v>10773</v>
      </c>
      <c r="BQ3406" s="1" t="s">
        <v>7638</v>
      </c>
      <c r="BR3406" s="1" t="s">
        <v>9981</v>
      </c>
      <c r="BS3406" s="1" t="s">
        <v>44</v>
      </c>
      <c r="BT3406">
        <v>70</v>
      </c>
      <c r="BU3406" s="1" t="s">
        <v>7</v>
      </c>
      <c r="BV3406" s="1" t="s">
        <v>146</v>
      </c>
      <c r="BW3406">
        <v>145.31</v>
      </c>
      <c r="BX3406" s="1" t="s">
        <v>10495</v>
      </c>
      <c r="BY3406">
        <v>6200</v>
      </c>
      <c r="BZ3406">
        <v>900922</v>
      </c>
      <c r="CA3406">
        <v>0.3</v>
      </c>
      <c r="CB3406">
        <v>4340</v>
      </c>
      <c r="CC3406">
        <v>630645.4</v>
      </c>
      <c r="CD3406">
        <v>0.55498700220440833</v>
      </c>
      <c r="CE3406">
        <v>350000</v>
      </c>
      <c r="CF3406">
        <v>0</v>
      </c>
      <c r="CG3406">
        <v>0</v>
      </c>
      <c r="CH3406">
        <v>350000</v>
      </c>
      <c r="CI3406">
        <v>280645.40000000002</v>
      </c>
      <c r="CJ3406">
        <v>630645.4</v>
      </c>
      <c r="CK3406">
        <v>4340</v>
      </c>
    </row>
    <row r="3407" spans="62:89" x14ac:dyDescent="0.25">
      <c r="BJ3407" s="1" t="s">
        <v>6936</v>
      </c>
      <c r="BK3407" s="1" t="s">
        <v>6937</v>
      </c>
      <c r="BL3407" s="1" t="str">
        <f>VLOOKUP(BK3407,INVENTARIOHABITTA[#All],8,FALSE)</f>
        <v>PREMIUM A</v>
      </c>
      <c r="BO3407" s="1" t="s">
        <v>7255</v>
      </c>
      <c r="BP3407" s="1" t="s">
        <v>10774</v>
      </c>
      <c r="BQ3407" s="1" t="s">
        <v>7638</v>
      </c>
      <c r="BR3407" s="1" t="s">
        <v>9981</v>
      </c>
      <c r="BS3407" s="1" t="s">
        <v>44</v>
      </c>
      <c r="BT3407">
        <v>71</v>
      </c>
      <c r="BU3407" s="1" t="s">
        <v>7</v>
      </c>
      <c r="BV3407" s="1" t="s">
        <v>60</v>
      </c>
      <c r="BW3407">
        <v>144</v>
      </c>
      <c r="BX3407" s="1" t="s">
        <v>10495</v>
      </c>
      <c r="BY3407">
        <v>5770.3</v>
      </c>
      <c r="BZ3407">
        <v>830923.20000000007</v>
      </c>
      <c r="CA3407">
        <v>0.25</v>
      </c>
      <c r="CB3407">
        <v>4327.7250000000004</v>
      </c>
      <c r="CC3407">
        <v>623192.4</v>
      </c>
      <c r="CD3407">
        <v>0.1</v>
      </c>
      <c r="CE3407">
        <v>62319.240000000005</v>
      </c>
      <c r="CF3407">
        <v>0.1</v>
      </c>
      <c r="CG3407">
        <v>6231.9240000000009</v>
      </c>
      <c r="CH3407">
        <v>56087.316000000006</v>
      </c>
      <c r="CI3407">
        <v>560873.16</v>
      </c>
      <c r="CJ3407">
        <v>616960.47600000002</v>
      </c>
      <c r="CK3407">
        <v>4284.4477500000003</v>
      </c>
    </row>
    <row r="3408" spans="62:89" x14ac:dyDescent="0.25">
      <c r="BJ3408" s="1" t="s">
        <v>6938</v>
      </c>
      <c r="BK3408" s="1" t="s">
        <v>6939</v>
      </c>
      <c r="BL3408" s="1" t="str">
        <f>VLOOKUP(BK3408,INVENTARIOHABITTA[#All],8,FALSE)</f>
        <v>ESTANDAR A</v>
      </c>
      <c r="BO3408" s="1" t="s">
        <v>7257</v>
      </c>
      <c r="BP3408" s="1" t="s">
        <v>10775</v>
      </c>
      <c r="BQ3408" s="1" t="s">
        <v>7638</v>
      </c>
      <c r="BR3408" s="1" t="s">
        <v>9981</v>
      </c>
      <c r="BS3408" s="1" t="s">
        <v>44</v>
      </c>
      <c r="BT3408">
        <v>72</v>
      </c>
      <c r="BU3408" s="1" t="s">
        <v>7</v>
      </c>
      <c r="BV3408" s="1" t="s">
        <v>60</v>
      </c>
      <c r="BW3408">
        <v>144</v>
      </c>
      <c r="BX3408" s="1" t="s">
        <v>10495</v>
      </c>
      <c r="BY3408">
        <v>5770.3</v>
      </c>
      <c r="BZ3408">
        <v>830923.20000000007</v>
      </c>
      <c r="CA3408">
        <v>0.3</v>
      </c>
      <c r="CB3408">
        <v>4039.21</v>
      </c>
      <c r="CC3408">
        <v>581646.24</v>
      </c>
      <c r="CD3408">
        <v>0.18140593498893764</v>
      </c>
      <c r="CE3408">
        <v>105816.46</v>
      </c>
      <c r="CF3408">
        <v>0.1</v>
      </c>
      <c r="CG3408">
        <v>5816.4624000000003</v>
      </c>
      <c r="CH3408">
        <v>99999.997600000002</v>
      </c>
      <c r="CI3408">
        <v>475829.77999999997</v>
      </c>
      <c r="CJ3408">
        <v>575829.77759999991</v>
      </c>
      <c r="CK3408">
        <v>3998.8178999999996</v>
      </c>
    </row>
    <row r="3409" spans="62:89" x14ac:dyDescent="0.25">
      <c r="BJ3409" s="1" t="s">
        <v>6940</v>
      </c>
      <c r="BK3409" s="1" t="s">
        <v>6941</v>
      </c>
      <c r="BL3409" s="1" t="str">
        <f>VLOOKUP(BK3409,INVENTARIOHABITTA[#All],8,FALSE)</f>
        <v>ESTANDAR A</v>
      </c>
      <c r="BO3409" s="1" t="s">
        <v>7259</v>
      </c>
      <c r="BP3409" s="1" t="s">
        <v>10776</v>
      </c>
      <c r="BQ3409" s="1" t="s">
        <v>7638</v>
      </c>
      <c r="BR3409" s="1" t="s">
        <v>9981</v>
      </c>
      <c r="BS3409" s="1" t="s">
        <v>44</v>
      </c>
      <c r="BT3409">
        <v>48</v>
      </c>
      <c r="BU3409" s="1" t="s">
        <v>7</v>
      </c>
      <c r="BV3409" s="1" t="s">
        <v>60</v>
      </c>
      <c r="BW3409">
        <v>128</v>
      </c>
      <c r="BX3409" s="1" t="s">
        <v>10495</v>
      </c>
      <c r="BY3409">
        <v>5770.3</v>
      </c>
      <c r="BZ3409">
        <v>738598.40000000002</v>
      </c>
      <c r="CA3409">
        <v>0.3</v>
      </c>
      <c r="CB3409">
        <v>4039.21</v>
      </c>
      <c r="CC3409">
        <v>517018.88</v>
      </c>
      <c r="CD3409">
        <v>0.1</v>
      </c>
      <c r="CE3409">
        <v>51701.888000000006</v>
      </c>
      <c r="CF3409">
        <v>0.1</v>
      </c>
      <c r="CG3409">
        <v>5170.1888000000008</v>
      </c>
      <c r="CH3409">
        <v>46531.699200000003</v>
      </c>
      <c r="CI3409">
        <v>465316.99199999997</v>
      </c>
      <c r="CJ3409">
        <v>511848.6912</v>
      </c>
      <c r="CK3409">
        <v>3998.8179</v>
      </c>
    </row>
    <row r="3410" spans="62:89" x14ac:dyDescent="0.25">
      <c r="BJ3410" s="1" t="s">
        <v>6942</v>
      </c>
      <c r="BK3410" s="1" t="s">
        <v>6943</v>
      </c>
      <c r="BL3410" s="1" t="str">
        <f>VLOOKUP(BK3410,INVENTARIOHABITTA[#All],8,FALSE)</f>
        <v>ESTANDAR A</v>
      </c>
      <c r="BO3410" s="1" t="s">
        <v>7261</v>
      </c>
      <c r="BP3410" s="1" t="s">
        <v>10777</v>
      </c>
      <c r="BQ3410" s="1" t="s">
        <v>7638</v>
      </c>
      <c r="BR3410" s="1" t="s">
        <v>9981</v>
      </c>
      <c r="BS3410" s="1" t="s">
        <v>44</v>
      </c>
      <c r="BT3410">
        <v>74</v>
      </c>
      <c r="BU3410" s="1" t="s">
        <v>7</v>
      </c>
      <c r="BV3410" s="1" t="s">
        <v>60</v>
      </c>
      <c r="BW3410">
        <v>144</v>
      </c>
      <c r="BX3410" s="1" t="s">
        <v>10495</v>
      </c>
      <c r="BY3410">
        <v>5770.3</v>
      </c>
      <c r="BZ3410">
        <v>830923.20000000007</v>
      </c>
      <c r="CA3410">
        <v>0.27</v>
      </c>
      <c r="CB3410">
        <v>4212.3189999999995</v>
      </c>
      <c r="CC3410">
        <v>606573.93599999999</v>
      </c>
      <c r="CD3410">
        <v>0.1</v>
      </c>
      <c r="CE3410">
        <v>60657.393600000003</v>
      </c>
      <c r="CF3410">
        <v>0.1</v>
      </c>
      <c r="CG3410">
        <v>6065.7393600000005</v>
      </c>
      <c r="CH3410">
        <v>54591.654240000003</v>
      </c>
      <c r="CI3410">
        <v>545916.54240000003</v>
      </c>
      <c r="CJ3410">
        <v>600508.19663999998</v>
      </c>
      <c r="CK3410">
        <v>4170.1958100000002</v>
      </c>
    </row>
    <row r="3411" spans="62:89" x14ac:dyDescent="0.25">
      <c r="BJ3411" s="1" t="s">
        <v>6944</v>
      </c>
      <c r="BK3411" s="1" t="s">
        <v>6945</v>
      </c>
      <c r="BL3411" s="1" t="str">
        <f>VLOOKUP(BK3411,INVENTARIOHABITTA[#All],8,FALSE)</f>
        <v>ESTANDAR A</v>
      </c>
      <c r="BO3411" s="1" t="s">
        <v>7263</v>
      </c>
      <c r="BP3411" s="1" t="s">
        <v>10778</v>
      </c>
      <c r="BQ3411" s="1" t="s">
        <v>7638</v>
      </c>
      <c r="BR3411" s="1" t="s">
        <v>9981</v>
      </c>
      <c r="BS3411" s="1" t="s">
        <v>44</v>
      </c>
      <c r="BT3411">
        <v>75</v>
      </c>
      <c r="BU3411" s="1" t="s">
        <v>7</v>
      </c>
      <c r="BV3411" s="1" t="s">
        <v>146</v>
      </c>
      <c r="BW3411">
        <v>144</v>
      </c>
      <c r="BX3411" s="1" t="s">
        <v>10495</v>
      </c>
      <c r="BY3411">
        <v>6200</v>
      </c>
      <c r="BZ3411">
        <v>892800</v>
      </c>
      <c r="CA3411">
        <v>0.27</v>
      </c>
      <c r="CB3411">
        <v>4526</v>
      </c>
      <c r="CC3411">
        <v>651744</v>
      </c>
      <c r="CD3411">
        <v>0.1</v>
      </c>
      <c r="CE3411">
        <v>65174.400000000001</v>
      </c>
      <c r="CF3411">
        <v>0.1</v>
      </c>
      <c r="CG3411">
        <v>6517.4400000000005</v>
      </c>
      <c r="CH3411">
        <v>58656.959999999999</v>
      </c>
      <c r="CI3411">
        <v>586569.6</v>
      </c>
      <c r="CJ3411">
        <v>645226.55999999994</v>
      </c>
      <c r="CK3411">
        <v>4480.74</v>
      </c>
    </row>
    <row r="3412" spans="62:89" x14ac:dyDescent="0.25">
      <c r="BJ3412" s="1" t="s">
        <v>6946</v>
      </c>
      <c r="BK3412" s="1" t="s">
        <v>6947</v>
      </c>
      <c r="BL3412" s="1" t="str">
        <f>VLOOKUP(BK3412,INVENTARIOHABITTA[#All],8,FALSE)</f>
        <v>ESTANDAR A</v>
      </c>
      <c r="BO3412" s="1" t="s">
        <v>7265</v>
      </c>
      <c r="BP3412" s="1" t="s">
        <v>10779</v>
      </c>
      <c r="BQ3412" s="1" t="s">
        <v>7638</v>
      </c>
      <c r="BR3412" s="1" t="s">
        <v>9981</v>
      </c>
      <c r="BS3412" s="1" t="s">
        <v>44</v>
      </c>
      <c r="BT3412">
        <v>76</v>
      </c>
      <c r="BU3412" s="1" t="s">
        <v>7</v>
      </c>
      <c r="BV3412" s="1" t="s">
        <v>146</v>
      </c>
      <c r="BW3412">
        <v>140</v>
      </c>
      <c r="BX3412" s="1" t="s">
        <v>10495</v>
      </c>
      <c r="BY3412">
        <v>6200</v>
      </c>
      <c r="BZ3412">
        <v>868000</v>
      </c>
      <c r="CA3412">
        <v>0.27</v>
      </c>
      <c r="CB3412">
        <v>4526</v>
      </c>
      <c r="CC3412">
        <v>633640</v>
      </c>
      <c r="CD3412">
        <v>0.1</v>
      </c>
      <c r="CE3412">
        <v>63364</v>
      </c>
      <c r="CF3412">
        <v>0.1</v>
      </c>
      <c r="CG3412">
        <v>6336.4000000000005</v>
      </c>
      <c r="CH3412">
        <v>57027.6</v>
      </c>
      <c r="CI3412">
        <v>570276</v>
      </c>
      <c r="CJ3412">
        <v>627303.6</v>
      </c>
      <c r="CK3412">
        <v>4480.74</v>
      </c>
    </row>
    <row r="3413" spans="62:89" x14ac:dyDescent="0.25">
      <c r="BJ3413" s="1" t="s">
        <v>6948</v>
      </c>
      <c r="BK3413" s="1" t="s">
        <v>6949</v>
      </c>
      <c r="BL3413" s="1" t="str">
        <f>VLOOKUP(BK3413,INVENTARIOHABITTA[#All],8,FALSE)</f>
        <v>ESTANDAR A</v>
      </c>
      <c r="BP3413" s="1" t="s">
        <v>10779</v>
      </c>
      <c r="BQ3413" s="1" t="s">
        <v>7638</v>
      </c>
      <c r="BR3413" s="1" t="s">
        <v>9981</v>
      </c>
      <c r="BS3413" s="1" t="s">
        <v>44</v>
      </c>
      <c r="BT3413">
        <v>76</v>
      </c>
      <c r="BU3413" s="1" t="s">
        <v>7</v>
      </c>
      <c r="BV3413" s="1" t="s">
        <v>146</v>
      </c>
      <c r="BW3413">
        <v>140</v>
      </c>
      <c r="BX3413" s="1" t="s">
        <v>10495</v>
      </c>
      <c r="BY3413">
        <v>6200</v>
      </c>
      <c r="BZ3413">
        <v>868000</v>
      </c>
      <c r="CA3413">
        <v>0.3</v>
      </c>
      <c r="CB3413">
        <v>4340</v>
      </c>
      <c r="CC3413">
        <v>607600</v>
      </c>
      <c r="CD3413">
        <v>0.1</v>
      </c>
      <c r="CE3413">
        <v>60760</v>
      </c>
      <c r="CF3413">
        <v>0</v>
      </c>
      <c r="CG3413">
        <v>0</v>
      </c>
      <c r="CH3413">
        <v>60760</v>
      </c>
      <c r="CI3413">
        <v>546840</v>
      </c>
      <c r="CJ3413">
        <v>607600</v>
      </c>
      <c r="CK3413">
        <v>4340</v>
      </c>
    </row>
    <row r="3414" spans="62:89" x14ac:dyDescent="0.25">
      <c r="BJ3414" s="1" t="s">
        <v>6950</v>
      </c>
      <c r="BK3414" s="1" t="s">
        <v>6951</v>
      </c>
      <c r="BL3414" s="1" t="str">
        <f>VLOOKUP(BK3414,INVENTARIOHABITTA[#All],8,FALSE)</f>
        <v>ESTANDAR A</v>
      </c>
      <c r="BO3414" s="1" t="s">
        <v>7267</v>
      </c>
      <c r="BP3414" s="1" t="s">
        <v>10780</v>
      </c>
      <c r="BQ3414" s="1" t="s">
        <v>7638</v>
      </c>
      <c r="BR3414" s="1" t="s">
        <v>9981</v>
      </c>
      <c r="BS3414" s="1" t="s">
        <v>44</v>
      </c>
      <c r="BT3414">
        <v>78</v>
      </c>
      <c r="BU3414" s="1" t="s">
        <v>7</v>
      </c>
      <c r="BV3414" s="1" t="s">
        <v>60</v>
      </c>
      <c r="BW3414">
        <v>140</v>
      </c>
      <c r="BX3414" s="1" t="s">
        <v>10495</v>
      </c>
      <c r="BY3414">
        <v>5770.3</v>
      </c>
      <c r="BZ3414">
        <v>807842</v>
      </c>
      <c r="CA3414">
        <v>0.27</v>
      </c>
      <c r="CB3414">
        <v>4212.3189999999995</v>
      </c>
      <c r="CC3414">
        <v>589724.65999999992</v>
      </c>
      <c r="CD3414">
        <v>0.1</v>
      </c>
      <c r="CE3414">
        <v>58972.465999999993</v>
      </c>
      <c r="CF3414">
        <v>0.1</v>
      </c>
      <c r="CG3414">
        <v>5897.2465999999995</v>
      </c>
      <c r="CH3414">
        <v>53075.219399999994</v>
      </c>
      <c r="CI3414">
        <v>530752.1939999999</v>
      </c>
      <c r="CJ3414">
        <v>583827.41339999984</v>
      </c>
      <c r="CK3414">
        <v>4170.1958099999993</v>
      </c>
    </row>
    <row r="3415" spans="62:89" x14ac:dyDescent="0.25">
      <c r="BJ3415" s="1" t="s">
        <v>6952</v>
      </c>
      <c r="BK3415" s="1" t="s">
        <v>6953</v>
      </c>
      <c r="BL3415" s="1" t="str">
        <f>VLOOKUP(BK3415,INVENTARIOHABITTA[#All],8,FALSE)</f>
        <v>ESTANDAR A</v>
      </c>
      <c r="BO3415" s="1" t="s">
        <v>7269</v>
      </c>
      <c r="BP3415" s="1" t="s">
        <v>10781</v>
      </c>
      <c r="BQ3415" s="1" t="s">
        <v>7638</v>
      </c>
      <c r="BR3415" s="1" t="s">
        <v>9981</v>
      </c>
      <c r="BS3415" s="1" t="s">
        <v>44</v>
      </c>
      <c r="BT3415">
        <v>79</v>
      </c>
      <c r="BU3415" s="1" t="s">
        <v>7</v>
      </c>
      <c r="BV3415" s="1" t="s">
        <v>60</v>
      </c>
      <c r="BW3415">
        <v>140</v>
      </c>
      <c r="BX3415" s="1" t="s">
        <v>10495</v>
      </c>
      <c r="BY3415">
        <v>5770.3</v>
      </c>
      <c r="BZ3415">
        <v>807842</v>
      </c>
      <c r="CA3415">
        <v>0.3</v>
      </c>
      <c r="CB3415">
        <v>4039.21</v>
      </c>
      <c r="CC3415">
        <v>565489.4</v>
      </c>
      <c r="CD3415">
        <v>0.1</v>
      </c>
      <c r="CE3415">
        <v>56548.94</v>
      </c>
      <c r="CF3415">
        <v>0</v>
      </c>
      <c r="CG3415">
        <v>0</v>
      </c>
      <c r="CH3415">
        <v>56548.94</v>
      </c>
      <c r="CI3415">
        <v>508940.46</v>
      </c>
      <c r="CJ3415">
        <v>565489.4</v>
      </c>
      <c r="CK3415">
        <v>4039.21</v>
      </c>
    </row>
    <row r="3416" spans="62:89" x14ac:dyDescent="0.25">
      <c r="BJ3416" s="1" t="s">
        <v>6954</v>
      </c>
      <c r="BK3416" s="1" t="s">
        <v>6955</v>
      </c>
      <c r="BL3416" s="1" t="str">
        <f>VLOOKUP(BK3416,INVENTARIOHABITTA[#All],8,FALSE)</f>
        <v>ESTANDAR A</v>
      </c>
      <c r="BP3416" s="1" t="s">
        <v>10781</v>
      </c>
      <c r="BQ3416" s="1" t="s">
        <v>7638</v>
      </c>
      <c r="BR3416" s="1" t="s">
        <v>9981</v>
      </c>
      <c r="BS3416" s="1" t="s">
        <v>44</v>
      </c>
      <c r="BT3416">
        <v>79</v>
      </c>
      <c r="BU3416" s="1" t="s">
        <v>7</v>
      </c>
      <c r="BV3416" s="1" t="s">
        <v>60</v>
      </c>
      <c r="BW3416">
        <v>140</v>
      </c>
      <c r="BX3416" s="1" t="s">
        <v>10495</v>
      </c>
      <c r="BY3416">
        <v>5770.3</v>
      </c>
      <c r="BZ3416">
        <v>807842</v>
      </c>
      <c r="CA3416">
        <v>0.27</v>
      </c>
      <c r="CB3416">
        <v>4212.3189999999995</v>
      </c>
      <c r="CC3416">
        <v>589724.65999999992</v>
      </c>
      <c r="CD3416">
        <v>0.1</v>
      </c>
      <c r="CE3416">
        <v>58972.465999999993</v>
      </c>
      <c r="CF3416">
        <v>0</v>
      </c>
      <c r="CG3416">
        <v>0</v>
      </c>
      <c r="CH3416">
        <v>58972.465999999993</v>
      </c>
      <c r="CI3416">
        <v>530752.1939999999</v>
      </c>
      <c r="CJ3416">
        <v>589724.65999999992</v>
      </c>
      <c r="CK3416">
        <v>4212.3189999999995</v>
      </c>
    </row>
    <row r="3417" spans="62:89" x14ac:dyDescent="0.25">
      <c r="BJ3417" s="1" t="s">
        <v>6956</v>
      </c>
      <c r="BK3417" s="1" t="s">
        <v>6957</v>
      </c>
      <c r="BL3417" s="1" t="str">
        <f>VLOOKUP(BK3417,INVENTARIOHABITTA[#All],8,FALSE)</f>
        <v>ESTANDAR A</v>
      </c>
      <c r="BO3417" s="1" t="s">
        <v>7271</v>
      </c>
      <c r="BP3417" s="1" t="s">
        <v>10782</v>
      </c>
      <c r="BQ3417" s="1" t="s">
        <v>7638</v>
      </c>
      <c r="BR3417" s="1" t="s">
        <v>9981</v>
      </c>
      <c r="BS3417" s="1" t="s">
        <v>44</v>
      </c>
      <c r="BT3417">
        <v>80</v>
      </c>
      <c r="BU3417" s="1" t="s">
        <v>7</v>
      </c>
      <c r="BV3417" s="1" t="s">
        <v>60</v>
      </c>
      <c r="BW3417">
        <v>140</v>
      </c>
      <c r="BX3417" s="1" t="s">
        <v>10495</v>
      </c>
      <c r="BY3417">
        <v>3102.8258250000008</v>
      </c>
      <c r="BZ3417">
        <v>434395.61550000013</v>
      </c>
      <c r="CA3417">
        <v>0</v>
      </c>
      <c r="CB3417">
        <v>3102.8258250000008</v>
      </c>
      <c r="CC3417">
        <v>434395.61550000013</v>
      </c>
      <c r="CD3417">
        <v>0</v>
      </c>
      <c r="CE3417">
        <v>101159.39</v>
      </c>
      <c r="CF3417">
        <v>0</v>
      </c>
      <c r="CG3417">
        <v>0</v>
      </c>
      <c r="CH3417">
        <v>101159.39</v>
      </c>
      <c r="CI3417">
        <v>333236.22550000012</v>
      </c>
      <c r="CJ3417">
        <v>434395.61550000013</v>
      </c>
      <c r="CK3417">
        <v>3102.8258250000008</v>
      </c>
    </row>
    <row r="3418" spans="62:89" x14ac:dyDescent="0.25">
      <c r="BJ3418" s="1" t="s">
        <v>6958</v>
      </c>
      <c r="BK3418" s="1" t="s">
        <v>6959</v>
      </c>
      <c r="BL3418" s="1" t="str">
        <f>VLOOKUP(BK3418,INVENTARIOHABITTA[#All],8,FALSE)</f>
        <v>ESTANDAR A</v>
      </c>
      <c r="BO3418" s="1" t="s">
        <v>7273</v>
      </c>
      <c r="BP3418" s="1" t="s">
        <v>10783</v>
      </c>
      <c r="BQ3418" s="1" t="s">
        <v>7638</v>
      </c>
      <c r="BR3418" s="1" t="s">
        <v>9981</v>
      </c>
      <c r="BS3418" s="1" t="s">
        <v>44</v>
      </c>
      <c r="BT3418">
        <v>81</v>
      </c>
      <c r="BU3418" s="1" t="s">
        <v>7</v>
      </c>
      <c r="BV3418" s="1" t="s">
        <v>60</v>
      </c>
      <c r="BW3418">
        <v>140</v>
      </c>
      <c r="BX3418" s="1" t="s">
        <v>10495</v>
      </c>
      <c r="BY3418">
        <v>3102.8258250000008</v>
      </c>
      <c r="BZ3418">
        <v>434395.61550000013</v>
      </c>
      <c r="CA3418">
        <v>0</v>
      </c>
      <c r="CB3418">
        <v>3102.8258250000008</v>
      </c>
      <c r="CC3418">
        <v>434395.61550000013</v>
      </c>
      <c r="CD3418">
        <v>0</v>
      </c>
      <c r="CE3418">
        <v>101159.39</v>
      </c>
      <c r="CF3418">
        <v>0</v>
      </c>
      <c r="CG3418">
        <v>0</v>
      </c>
      <c r="CH3418">
        <v>101159.39</v>
      </c>
      <c r="CI3418">
        <v>333236.22550000012</v>
      </c>
      <c r="CJ3418">
        <v>434395.61550000013</v>
      </c>
      <c r="CK3418">
        <v>3102.8258250000008</v>
      </c>
    </row>
    <row r="3419" spans="62:89" x14ac:dyDescent="0.25">
      <c r="BJ3419" s="1" t="s">
        <v>6960</v>
      </c>
      <c r="BK3419" s="1" t="s">
        <v>6961</v>
      </c>
      <c r="BL3419" s="1" t="str">
        <f>VLOOKUP(BK3419,INVENTARIOHABITTA[#All],8,FALSE)</f>
        <v>ESTANDAR A</v>
      </c>
      <c r="BO3419" s="1" t="s">
        <v>7275</v>
      </c>
      <c r="BP3419" s="1" t="s">
        <v>10784</v>
      </c>
      <c r="BQ3419" s="1" t="s">
        <v>7638</v>
      </c>
      <c r="BR3419" s="1" t="s">
        <v>9981</v>
      </c>
      <c r="BS3419" s="1" t="s">
        <v>44</v>
      </c>
      <c r="BT3419">
        <v>82</v>
      </c>
      <c r="BU3419" s="1" t="s">
        <v>7</v>
      </c>
      <c r="BV3419" s="1" t="s">
        <v>60</v>
      </c>
      <c r="BW3419">
        <v>157.5</v>
      </c>
      <c r="BX3419" s="1" t="s">
        <v>10495</v>
      </c>
      <c r="BY3419">
        <v>5770.3</v>
      </c>
      <c r="BZ3419">
        <v>908822.25</v>
      </c>
      <c r="CA3419">
        <v>0.3</v>
      </c>
      <c r="CB3419">
        <v>4039.21</v>
      </c>
      <c r="CC3419">
        <v>636175.57499999995</v>
      </c>
      <c r="CD3419">
        <v>0.1</v>
      </c>
      <c r="CE3419">
        <v>63617.557499999995</v>
      </c>
      <c r="CF3419">
        <v>0</v>
      </c>
      <c r="CG3419">
        <v>0</v>
      </c>
      <c r="CH3419">
        <v>63617.557499999995</v>
      </c>
      <c r="CI3419">
        <v>572558.01749999996</v>
      </c>
      <c r="CJ3419">
        <v>636175.57499999995</v>
      </c>
      <c r="CK3419">
        <v>4039.2099999999996</v>
      </c>
    </row>
    <row r="3420" spans="62:89" x14ac:dyDescent="0.25">
      <c r="BJ3420" s="1" t="s">
        <v>6962</v>
      </c>
      <c r="BK3420" s="1" t="s">
        <v>6963</v>
      </c>
      <c r="BL3420" s="1" t="str">
        <f>VLOOKUP(BK3420,INVENTARIOHABITTA[#All],8,FALSE)</f>
        <v>ESTANDAR A</v>
      </c>
      <c r="BO3420" s="1" t="s">
        <v>7277</v>
      </c>
      <c r="BP3420" s="1" t="s">
        <v>10785</v>
      </c>
      <c r="BQ3420" s="1" t="s">
        <v>7638</v>
      </c>
      <c r="BR3420" s="1" t="s">
        <v>9981</v>
      </c>
      <c r="BS3420" s="1" t="s">
        <v>44</v>
      </c>
      <c r="BT3420">
        <v>83</v>
      </c>
      <c r="BU3420" s="1" t="s">
        <v>7</v>
      </c>
      <c r="BV3420" s="1" t="s">
        <v>146</v>
      </c>
      <c r="BW3420">
        <v>157.5</v>
      </c>
      <c r="BX3420" s="1" t="s">
        <v>10495</v>
      </c>
      <c r="BY3420">
        <v>6200</v>
      </c>
      <c r="BZ3420">
        <v>976500</v>
      </c>
      <c r="CA3420">
        <v>0.3</v>
      </c>
      <c r="CB3420">
        <v>4340</v>
      </c>
      <c r="CC3420">
        <v>683550</v>
      </c>
      <c r="CD3420">
        <v>0.1</v>
      </c>
      <c r="CE3420">
        <v>68355</v>
      </c>
      <c r="CF3420">
        <v>0.1</v>
      </c>
      <c r="CG3420">
        <v>6835.5</v>
      </c>
      <c r="CH3420">
        <v>61519.5</v>
      </c>
      <c r="CI3420">
        <v>615195</v>
      </c>
      <c r="CJ3420">
        <v>676714.5</v>
      </c>
      <c r="CK3420">
        <v>4296.6000000000004</v>
      </c>
    </row>
    <row r="3421" spans="62:89" x14ac:dyDescent="0.25">
      <c r="BJ3421" s="1" t="s">
        <v>6964</v>
      </c>
      <c r="BK3421" s="1" t="s">
        <v>6965</v>
      </c>
      <c r="BL3421" s="1" t="str">
        <f>VLOOKUP(BK3421,INVENTARIOHABITTA[#All],8,FALSE)</f>
        <v>ESTANDAR A</v>
      </c>
      <c r="BP3421" s="1" t="s">
        <v>10785</v>
      </c>
      <c r="BQ3421" s="1" t="s">
        <v>7638</v>
      </c>
      <c r="BR3421" s="1" t="s">
        <v>9981</v>
      </c>
      <c r="BS3421" s="1" t="s">
        <v>44</v>
      </c>
      <c r="BT3421">
        <v>83</v>
      </c>
      <c r="BU3421" s="1" t="s">
        <v>7</v>
      </c>
      <c r="BV3421" s="1" t="s">
        <v>146</v>
      </c>
      <c r="BW3421">
        <v>157.5</v>
      </c>
      <c r="BX3421" s="1" t="s">
        <v>10495</v>
      </c>
      <c r="BY3421">
        <v>6200</v>
      </c>
      <c r="BZ3421">
        <v>976500</v>
      </c>
      <c r="CA3421">
        <v>0.3</v>
      </c>
      <c r="CB3421">
        <v>4340</v>
      </c>
      <c r="CC3421">
        <v>683550</v>
      </c>
      <c r="CD3421">
        <v>0.1</v>
      </c>
      <c r="CE3421">
        <v>68355</v>
      </c>
      <c r="CF3421">
        <v>0</v>
      </c>
      <c r="CG3421">
        <v>0</v>
      </c>
      <c r="CH3421">
        <v>68355</v>
      </c>
      <c r="CI3421">
        <v>615195</v>
      </c>
      <c r="CJ3421">
        <v>683550</v>
      </c>
      <c r="CK3421">
        <v>4340</v>
      </c>
    </row>
    <row r="3422" spans="62:89" x14ac:dyDescent="0.25">
      <c r="BJ3422" s="1" t="s">
        <v>6966</v>
      </c>
      <c r="BK3422" s="1" t="s">
        <v>6967</v>
      </c>
      <c r="BL3422" s="1" t="str">
        <f>VLOOKUP(BK3422,INVENTARIOHABITTA[#All],8,FALSE)</f>
        <v>ESTANDAR A</v>
      </c>
      <c r="BO3422" s="1" t="s">
        <v>7279</v>
      </c>
      <c r="BP3422" s="1" t="s">
        <v>10786</v>
      </c>
      <c r="BQ3422" s="1" t="s">
        <v>7638</v>
      </c>
      <c r="BR3422" s="1" t="s">
        <v>9981</v>
      </c>
      <c r="BS3422" s="1" t="s">
        <v>44</v>
      </c>
      <c r="BT3422">
        <v>84</v>
      </c>
      <c r="BU3422" s="1" t="s">
        <v>7</v>
      </c>
      <c r="BV3422" s="1" t="s">
        <v>146</v>
      </c>
      <c r="BW3422">
        <v>157.5</v>
      </c>
      <c r="BX3422" s="1" t="s">
        <v>10495</v>
      </c>
      <c r="BY3422">
        <v>6200</v>
      </c>
      <c r="BZ3422">
        <v>976500</v>
      </c>
      <c r="CA3422">
        <v>0.3</v>
      </c>
      <c r="CB3422">
        <v>4340</v>
      </c>
      <c r="CC3422">
        <v>683550</v>
      </c>
      <c r="CD3422">
        <v>0.1</v>
      </c>
      <c r="CE3422">
        <v>68355</v>
      </c>
      <c r="CF3422">
        <v>0</v>
      </c>
      <c r="CG3422">
        <v>0</v>
      </c>
      <c r="CH3422">
        <v>68355</v>
      </c>
      <c r="CI3422">
        <v>615195</v>
      </c>
      <c r="CJ3422">
        <v>683550</v>
      </c>
      <c r="CK3422">
        <v>4340</v>
      </c>
    </row>
    <row r="3423" spans="62:89" x14ac:dyDescent="0.25">
      <c r="BJ3423" s="1" t="s">
        <v>6968</v>
      </c>
      <c r="BK3423" s="1" t="s">
        <v>6969</v>
      </c>
      <c r="BL3423" s="1" t="str">
        <f>VLOOKUP(BK3423,INVENTARIOHABITTA[#All],8,FALSE)</f>
        <v>ESTANDAR A</v>
      </c>
      <c r="BO3423" s="1" t="s">
        <v>7281</v>
      </c>
      <c r="BP3423" s="1" t="s">
        <v>10787</v>
      </c>
      <c r="BQ3423" s="1" t="s">
        <v>7638</v>
      </c>
      <c r="BR3423" s="1" t="s">
        <v>9981</v>
      </c>
      <c r="BS3423" s="1" t="s">
        <v>44</v>
      </c>
      <c r="BT3423">
        <v>85</v>
      </c>
      <c r="BU3423" s="1" t="s">
        <v>7</v>
      </c>
      <c r="BV3423" s="1" t="s">
        <v>146</v>
      </c>
      <c r="BW3423">
        <v>157.5</v>
      </c>
      <c r="BX3423" s="1" t="s">
        <v>10495</v>
      </c>
      <c r="BY3423">
        <v>6200</v>
      </c>
      <c r="BZ3423">
        <v>976500</v>
      </c>
      <c r="CA3423">
        <v>0.27</v>
      </c>
      <c r="CB3423">
        <v>4526</v>
      </c>
      <c r="CC3423">
        <v>712845</v>
      </c>
      <c r="CD3423">
        <v>0.1</v>
      </c>
      <c r="CE3423">
        <v>71284.5</v>
      </c>
      <c r="CF3423">
        <v>0</v>
      </c>
      <c r="CG3423">
        <v>0</v>
      </c>
      <c r="CH3423">
        <v>71284.5</v>
      </c>
      <c r="CI3423">
        <v>641560.5</v>
      </c>
      <c r="CJ3423">
        <v>712845</v>
      </c>
      <c r="CK3423">
        <v>4526</v>
      </c>
    </row>
    <row r="3424" spans="62:89" x14ac:dyDescent="0.25">
      <c r="BJ3424" s="1" t="s">
        <v>6970</v>
      </c>
      <c r="BK3424" s="1" t="s">
        <v>6971</v>
      </c>
      <c r="BL3424" s="1" t="str">
        <f>VLOOKUP(BK3424,INVENTARIOHABITTA[#All],8,FALSE)</f>
        <v>ESTANDAR A</v>
      </c>
      <c r="BO3424" s="1" t="s">
        <v>7283</v>
      </c>
      <c r="BP3424" s="1" t="s">
        <v>10788</v>
      </c>
      <c r="BQ3424" s="1" t="s">
        <v>7638</v>
      </c>
      <c r="BR3424" s="1" t="s">
        <v>9981</v>
      </c>
      <c r="BS3424" s="1" t="s">
        <v>44</v>
      </c>
      <c r="BT3424">
        <v>86</v>
      </c>
      <c r="BU3424" s="1" t="s">
        <v>7</v>
      </c>
      <c r="BV3424" s="1" t="s">
        <v>146</v>
      </c>
      <c r="BW3424">
        <v>157.5</v>
      </c>
      <c r="BX3424" s="1" t="s">
        <v>10495</v>
      </c>
      <c r="BY3424">
        <v>6200</v>
      </c>
      <c r="BZ3424">
        <v>976500</v>
      </c>
      <c r="CA3424">
        <v>0.3</v>
      </c>
      <c r="CB3424">
        <v>4340</v>
      </c>
      <c r="CC3424">
        <v>683550</v>
      </c>
      <c r="CD3424">
        <v>0.1</v>
      </c>
      <c r="CE3424">
        <v>68355</v>
      </c>
      <c r="CF3424">
        <v>0</v>
      </c>
      <c r="CG3424">
        <v>0</v>
      </c>
      <c r="CH3424">
        <v>68355</v>
      </c>
      <c r="CI3424">
        <v>615195</v>
      </c>
      <c r="CJ3424">
        <v>683550</v>
      </c>
      <c r="CK3424">
        <v>4340</v>
      </c>
    </row>
    <row r="3425" spans="62:89" x14ac:dyDescent="0.25">
      <c r="BJ3425" s="1" t="s">
        <v>6972</v>
      </c>
      <c r="BK3425" s="1" t="s">
        <v>6973</v>
      </c>
      <c r="BL3425" s="1" t="str">
        <f>VLOOKUP(BK3425,INVENTARIOHABITTA[#All],8,FALSE)</f>
        <v>ESTANDAR A</v>
      </c>
      <c r="BO3425" s="1" t="s">
        <v>7285</v>
      </c>
      <c r="BP3425" s="1" t="s">
        <v>10789</v>
      </c>
      <c r="BQ3425" s="1" t="s">
        <v>7638</v>
      </c>
      <c r="BR3425" s="1" t="s">
        <v>9981</v>
      </c>
      <c r="BS3425" s="1" t="s">
        <v>44</v>
      </c>
      <c r="BT3425">
        <v>87</v>
      </c>
      <c r="BU3425" s="1" t="s">
        <v>7</v>
      </c>
      <c r="BV3425" s="1" t="s">
        <v>146</v>
      </c>
      <c r="BW3425">
        <v>157.5</v>
      </c>
      <c r="BX3425" s="1" t="s">
        <v>10495</v>
      </c>
      <c r="BY3425">
        <v>6200</v>
      </c>
      <c r="BZ3425">
        <v>976500</v>
      </c>
      <c r="CA3425">
        <v>0.27</v>
      </c>
      <c r="CB3425">
        <v>4526</v>
      </c>
      <c r="CC3425">
        <v>712845</v>
      </c>
      <c r="CD3425">
        <v>0.1</v>
      </c>
      <c r="CE3425">
        <v>71284.5</v>
      </c>
      <c r="CF3425">
        <v>0</v>
      </c>
      <c r="CG3425">
        <v>0</v>
      </c>
      <c r="CH3425">
        <v>71284.5</v>
      </c>
      <c r="CI3425">
        <v>641560.5</v>
      </c>
      <c r="CJ3425">
        <v>712845</v>
      </c>
      <c r="CK3425">
        <v>4526</v>
      </c>
    </row>
    <row r="3426" spans="62:89" x14ac:dyDescent="0.25">
      <c r="BJ3426" s="1" t="s">
        <v>6974</v>
      </c>
      <c r="BK3426" s="1" t="s">
        <v>6975</v>
      </c>
      <c r="BL3426" s="1" t="str">
        <f>VLOOKUP(BK3426,INVENTARIOHABITTA[#All],8,FALSE)</f>
        <v>PREMIUM AA</v>
      </c>
      <c r="BP3426" s="1" t="s">
        <v>10789</v>
      </c>
      <c r="BQ3426" s="1" t="s">
        <v>7638</v>
      </c>
      <c r="BR3426" s="1" t="s">
        <v>9981</v>
      </c>
      <c r="BS3426" s="1" t="s">
        <v>44</v>
      </c>
      <c r="BT3426">
        <v>87</v>
      </c>
      <c r="BU3426" s="1" t="s">
        <v>7</v>
      </c>
      <c r="BV3426" s="1" t="s">
        <v>146</v>
      </c>
      <c r="BW3426">
        <v>157.5</v>
      </c>
      <c r="BX3426" s="1" t="s">
        <v>10495</v>
      </c>
      <c r="BY3426">
        <v>6200</v>
      </c>
      <c r="BZ3426">
        <v>976500</v>
      </c>
      <c r="CA3426">
        <v>0.25</v>
      </c>
      <c r="CB3426">
        <v>4650</v>
      </c>
      <c r="CC3426">
        <v>732375</v>
      </c>
      <c r="CD3426">
        <v>0.1</v>
      </c>
      <c r="CE3426">
        <v>73237.5</v>
      </c>
      <c r="CF3426">
        <v>0.1</v>
      </c>
      <c r="CG3426">
        <v>7323.75</v>
      </c>
      <c r="CH3426">
        <v>65913.75</v>
      </c>
      <c r="CI3426">
        <v>659137.5</v>
      </c>
      <c r="CJ3426">
        <v>725051.25</v>
      </c>
      <c r="CK3426">
        <v>4603.5</v>
      </c>
    </row>
    <row r="3427" spans="62:89" x14ac:dyDescent="0.25">
      <c r="BJ3427" s="1" t="s">
        <v>6976</v>
      </c>
      <c r="BK3427" s="1" t="s">
        <v>6977</v>
      </c>
      <c r="BL3427" s="1" t="str">
        <f>VLOOKUP(BK3427,INVENTARIOHABITTA[#All],8,FALSE)</f>
        <v>PREMIUM A</v>
      </c>
      <c r="BP3427" s="1" t="s">
        <v>10789</v>
      </c>
      <c r="BQ3427" s="1" t="s">
        <v>7638</v>
      </c>
      <c r="BR3427" s="1" t="s">
        <v>9981</v>
      </c>
      <c r="BS3427" s="1" t="s">
        <v>44</v>
      </c>
      <c r="BT3427">
        <v>87</v>
      </c>
      <c r="BU3427" s="1" t="s">
        <v>7</v>
      </c>
      <c r="BV3427" s="1" t="s">
        <v>146</v>
      </c>
      <c r="BW3427">
        <v>157.5</v>
      </c>
      <c r="BX3427" s="1" t="s">
        <v>10495</v>
      </c>
      <c r="BY3427">
        <v>6200</v>
      </c>
      <c r="BZ3427">
        <v>976500</v>
      </c>
      <c r="CA3427">
        <v>0.25</v>
      </c>
      <c r="CB3427">
        <v>4650</v>
      </c>
      <c r="CC3427">
        <v>732375</v>
      </c>
      <c r="CD3427">
        <v>0.1</v>
      </c>
      <c r="CE3427">
        <v>73237.5</v>
      </c>
      <c r="CF3427">
        <v>0.1</v>
      </c>
      <c r="CG3427">
        <v>7323.75</v>
      </c>
      <c r="CH3427">
        <v>65913.75</v>
      </c>
      <c r="CI3427">
        <v>659137.5</v>
      </c>
      <c r="CJ3427">
        <v>725051.25</v>
      </c>
      <c r="CK3427">
        <v>4603.5</v>
      </c>
    </row>
    <row r="3428" spans="62:89" x14ac:dyDescent="0.25">
      <c r="BJ3428" s="1" t="s">
        <v>6978</v>
      </c>
      <c r="BK3428" s="1" t="s">
        <v>6979</v>
      </c>
      <c r="BL3428" s="1" t="str">
        <f>VLOOKUP(BK3428,INVENTARIOHABITTA[#All],8,FALSE)</f>
        <v>PREMIUM A</v>
      </c>
      <c r="BO3428" s="1" t="s">
        <v>7287</v>
      </c>
      <c r="BP3428" s="1" t="s">
        <v>10790</v>
      </c>
      <c r="BQ3428" s="1" t="s">
        <v>7638</v>
      </c>
      <c r="BR3428" s="1" t="s">
        <v>9981</v>
      </c>
      <c r="BS3428" s="1" t="s">
        <v>44</v>
      </c>
      <c r="BT3428">
        <v>88</v>
      </c>
      <c r="BU3428" s="1" t="s">
        <v>7</v>
      </c>
      <c r="BV3428" s="1" t="s">
        <v>146</v>
      </c>
      <c r="BW3428">
        <v>157.5</v>
      </c>
      <c r="BX3428" s="1" t="s">
        <v>10495</v>
      </c>
      <c r="BY3428">
        <v>6200</v>
      </c>
      <c r="BZ3428">
        <v>976500</v>
      </c>
      <c r="CA3428">
        <v>0.25</v>
      </c>
      <c r="CB3428">
        <v>4650</v>
      </c>
      <c r="CC3428">
        <v>732375</v>
      </c>
      <c r="CD3428">
        <v>0.1</v>
      </c>
      <c r="CE3428">
        <v>73237.5</v>
      </c>
      <c r="CF3428">
        <v>0.1</v>
      </c>
      <c r="CG3428">
        <v>7323.75</v>
      </c>
      <c r="CH3428">
        <v>65913.75</v>
      </c>
      <c r="CI3428">
        <v>659137.5</v>
      </c>
      <c r="CJ3428">
        <v>725051.25</v>
      </c>
      <c r="CK3428">
        <v>4603.5</v>
      </c>
    </row>
    <row r="3429" spans="62:89" x14ac:dyDescent="0.25">
      <c r="BJ3429" s="1" t="s">
        <v>6980</v>
      </c>
      <c r="BK3429" s="1" t="s">
        <v>6981</v>
      </c>
      <c r="BL3429" s="1" t="str">
        <f>VLOOKUP(BK3429,INVENTARIOHABITTA[#All],8,FALSE)</f>
        <v>PREMIUM A</v>
      </c>
      <c r="BP3429" s="1" t="s">
        <v>10790</v>
      </c>
      <c r="BQ3429" s="1" t="s">
        <v>7638</v>
      </c>
      <c r="BR3429" s="1" t="s">
        <v>9981</v>
      </c>
      <c r="BS3429" s="1" t="s">
        <v>44</v>
      </c>
      <c r="BT3429">
        <v>88</v>
      </c>
      <c r="BU3429" s="1" t="s">
        <v>7</v>
      </c>
      <c r="BV3429" s="1" t="s">
        <v>146</v>
      </c>
      <c r="BW3429">
        <v>157.5</v>
      </c>
      <c r="BX3429" s="1" t="s">
        <v>10495</v>
      </c>
      <c r="BY3429">
        <v>6200</v>
      </c>
      <c r="BZ3429">
        <v>976500</v>
      </c>
      <c r="CA3429">
        <v>0.25</v>
      </c>
      <c r="CB3429">
        <v>4650</v>
      </c>
      <c r="CC3429">
        <v>732375</v>
      </c>
      <c r="CD3429">
        <v>0.1</v>
      </c>
      <c r="CE3429">
        <v>73237.5</v>
      </c>
      <c r="CF3429">
        <v>0</v>
      </c>
      <c r="CG3429">
        <v>0</v>
      </c>
      <c r="CH3429">
        <v>73237.5</v>
      </c>
      <c r="CI3429">
        <v>659137.5</v>
      </c>
      <c r="CJ3429">
        <v>732375</v>
      </c>
      <c r="CK3429">
        <v>4650</v>
      </c>
    </row>
    <row r="3430" spans="62:89" x14ac:dyDescent="0.25">
      <c r="BJ3430" s="1" t="s">
        <v>6982</v>
      </c>
      <c r="BK3430" s="1" t="s">
        <v>6983</v>
      </c>
      <c r="BL3430" s="1" t="str">
        <f>VLOOKUP(BK3430,INVENTARIOHABITTA[#All],8,FALSE)</f>
        <v>PREMIUM A</v>
      </c>
      <c r="BO3430" s="1" t="s">
        <v>7289</v>
      </c>
      <c r="BP3430" s="1" t="s">
        <v>10791</v>
      </c>
      <c r="BQ3430" s="1" t="s">
        <v>7638</v>
      </c>
      <c r="BR3430" s="1" t="s">
        <v>9981</v>
      </c>
      <c r="BS3430" s="1" t="s">
        <v>44</v>
      </c>
      <c r="BT3430">
        <v>89</v>
      </c>
      <c r="BU3430" s="1" t="s">
        <v>7</v>
      </c>
      <c r="BV3430" s="1" t="s">
        <v>146</v>
      </c>
      <c r="BW3430">
        <v>144</v>
      </c>
      <c r="BX3430" s="1" t="s">
        <v>10495</v>
      </c>
      <c r="BY3430">
        <v>6200</v>
      </c>
      <c r="BZ3430">
        <v>892800</v>
      </c>
      <c r="CA3430">
        <v>0.25</v>
      </c>
      <c r="CB3430">
        <v>4650</v>
      </c>
      <c r="CC3430">
        <v>669600</v>
      </c>
      <c r="CD3430">
        <v>0.1</v>
      </c>
      <c r="CE3430">
        <v>66960</v>
      </c>
      <c r="CF3430">
        <v>0.1</v>
      </c>
      <c r="CG3430">
        <v>6696</v>
      </c>
      <c r="CH3430">
        <v>60264</v>
      </c>
      <c r="CI3430">
        <v>602640</v>
      </c>
      <c r="CJ3430">
        <v>662904</v>
      </c>
      <c r="CK3430">
        <v>4603.5</v>
      </c>
    </row>
    <row r="3431" spans="62:89" x14ac:dyDescent="0.25">
      <c r="BJ3431" s="1" t="s">
        <v>6984</v>
      </c>
      <c r="BK3431" s="1" t="s">
        <v>6985</v>
      </c>
      <c r="BL3431" s="1" t="str">
        <f>VLOOKUP(BK3431,INVENTARIOHABITTA[#All],8,FALSE)</f>
        <v>PREMIUM A</v>
      </c>
      <c r="BP3431" s="1" t="s">
        <v>10791</v>
      </c>
      <c r="BQ3431" s="1" t="s">
        <v>7638</v>
      </c>
      <c r="BR3431" s="1" t="s">
        <v>9981</v>
      </c>
      <c r="BS3431" s="1" t="s">
        <v>44</v>
      </c>
      <c r="BT3431">
        <v>89</v>
      </c>
      <c r="BU3431" s="1" t="s">
        <v>7</v>
      </c>
      <c r="BV3431" s="1" t="s">
        <v>146</v>
      </c>
      <c r="BW3431">
        <v>144</v>
      </c>
      <c r="BX3431" s="1" t="s">
        <v>10495</v>
      </c>
      <c r="BY3431">
        <v>6200</v>
      </c>
      <c r="BZ3431">
        <v>892800</v>
      </c>
      <c r="CA3431">
        <v>0.25</v>
      </c>
      <c r="CB3431">
        <v>4650</v>
      </c>
      <c r="CC3431">
        <v>669600</v>
      </c>
      <c r="CD3431">
        <v>0.1</v>
      </c>
      <c r="CE3431">
        <v>66960</v>
      </c>
      <c r="CF3431">
        <v>0</v>
      </c>
      <c r="CG3431">
        <v>0</v>
      </c>
      <c r="CH3431">
        <v>66960</v>
      </c>
      <c r="CI3431">
        <v>602640</v>
      </c>
      <c r="CJ3431">
        <v>669600</v>
      </c>
      <c r="CK3431">
        <v>4650</v>
      </c>
    </row>
    <row r="3432" spans="62:89" x14ac:dyDescent="0.25">
      <c r="BJ3432" s="1" t="s">
        <v>6986</v>
      </c>
      <c r="BK3432" s="1" t="s">
        <v>6987</v>
      </c>
      <c r="BL3432" s="1" t="str">
        <f>VLOOKUP(BK3432,INVENTARIOHABITTA[#All],8,FALSE)</f>
        <v>ESTANDAR A</v>
      </c>
      <c r="BO3432" s="1" t="s">
        <v>7291</v>
      </c>
      <c r="BP3432" s="1" t="s">
        <v>10792</v>
      </c>
      <c r="BQ3432" s="1" t="s">
        <v>7638</v>
      </c>
      <c r="BR3432" s="1" t="s">
        <v>9981</v>
      </c>
      <c r="BS3432" s="1" t="s">
        <v>44</v>
      </c>
      <c r="BT3432">
        <v>90</v>
      </c>
      <c r="BU3432" s="1" t="s">
        <v>7</v>
      </c>
      <c r="BV3432" s="1" t="s">
        <v>60</v>
      </c>
      <c r="BW3432">
        <v>144</v>
      </c>
      <c r="BX3432" s="1" t="s">
        <v>10495</v>
      </c>
      <c r="BY3432">
        <v>5770.3</v>
      </c>
      <c r="BZ3432">
        <v>830923.20000000007</v>
      </c>
      <c r="CA3432">
        <v>0.2</v>
      </c>
      <c r="CB3432">
        <v>4616.24</v>
      </c>
      <c r="CC3432">
        <v>664738.55999999994</v>
      </c>
      <c r="CD3432">
        <v>0.1</v>
      </c>
      <c r="CE3432">
        <v>66473.856</v>
      </c>
      <c r="CF3432">
        <v>0.1</v>
      </c>
      <c r="CG3432">
        <v>6647.3856000000005</v>
      </c>
      <c r="CH3432">
        <v>59826.470399999998</v>
      </c>
      <c r="CI3432">
        <v>598264.70399999991</v>
      </c>
      <c r="CJ3432">
        <v>658091.1743999999</v>
      </c>
      <c r="CK3432">
        <v>4570.0775999999996</v>
      </c>
    </row>
    <row r="3433" spans="62:89" x14ac:dyDescent="0.25">
      <c r="BJ3433" s="1" t="s">
        <v>6988</v>
      </c>
      <c r="BK3433" s="1" t="s">
        <v>6989</v>
      </c>
      <c r="BL3433" s="1" t="str">
        <f>VLOOKUP(BK3433,INVENTARIOHABITTA[#All],8,FALSE)</f>
        <v>ESTANDAR A</v>
      </c>
      <c r="BO3433" s="1" t="s">
        <v>7293</v>
      </c>
      <c r="BP3433" s="1" t="s">
        <v>10793</v>
      </c>
      <c r="BQ3433" s="1" t="s">
        <v>7638</v>
      </c>
      <c r="BR3433" s="1" t="s">
        <v>9981</v>
      </c>
      <c r="BS3433" s="1" t="s">
        <v>44</v>
      </c>
      <c r="BT3433">
        <v>91</v>
      </c>
      <c r="BU3433" s="1" t="s">
        <v>7</v>
      </c>
      <c r="BV3433" s="1" t="s">
        <v>60</v>
      </c>
      <c r="BW3433">
        <v>144</v>
      </c>
      <c r="BX3433" s="1" t="s">
        <v>10495</v>
      </c>
      <c r="BY3433">
        <v>5770.3</v>
      </c>
      <c r="BZ3433">
        <v>830923.20000000007</v>
      </c>
      <c r="CA3433">
        <v>0.3</v>
      </c>
      <c r="CB3433">
        <v>4039.21</v>
      </c>
      <c r="CC3433">
        <v>581646.24</v>
      </c>
      <c r="CD3433">
        <v>0.1</v>
      </c>
      <c r="CE3433">
        <v>58164.624000000003</v>
      </c>
      <c r="CF3433">
        <v>0</v>
      </c>
      <c r="CG3433">
        <v>0</v>
      </c>
      <c r="CH3433">
        <v>58164.624000000003</v>
      </c>
      <c r="CI3433">
        <v>523481.61599999998</v>
      </c>
      <c r="CJ3433">
        <v>581646.24</v>
      </c>
      <c r="CK3433">
        <v>4039.21</v>
      </c>
    </row>
    <row r="3434" spans="62:89" x14ac:dyDescent="0.25">
      <c r="BJ3434" s="1" t="s">
        <v>6990</v>
      </c>
      <c r="BK3434" s="1" t="s">
        <v>6991</v>
      </c>
      <c r="BL3434" s="1" t="str">
        <f>VLOOKUP(BK3434,INVENTARIOHABITTA[#All],8,FALSE)</f>
        <v>ESTANDAR A</v>
      </c>
      <c r="BO3434" s="1" t="s">
        <v>7295</v>
      </c>
      <c r="BP3434" s="1" t="s">
        <v>10794</v>
      </c>
      <c r="BQ3434" s="1" t="s">
        <v>7638</v>
      </c>
      <c r="BR3434" s="1" t="s">
        <v>9981</v>
      </c>
      <c r="BS3434" s="1" t="s">
        <v>44</v>
      </c>
      <c r="BT3434">
        <v>92</v>
      </c>
      <c r="BU3434" s="1" t="s">
        <v>7</v>
      </c>
      <c r="BV3434" s="1" t="s">
        <v>60</v>
      </c>
      <c r="BW3434">
        <v>144</v>
      </c>
      <c r="BX3434" s="1" t="s">
        <v>10495</v>
      </c>
      <c r="BY3434">
        <v>5770.3</v>
      </c>
      <c r="BZ3434">
        <v>830923.20000000007</v>
      </c>
      <c r="CA3434">
        <v>0.27</v>
      </c>
      <c r="CB3434">
        <v>4212.3189999999995</v>
      </c>
      <c r="CC3434">
        <v>606573.93599999999</v>
      </c>
      <c r="CD3434">
        <v>0.1</v>
      </c>
      <c r="CE3434">
        <v>60657.393600000003</v>
      </c>
      <c r="CF3434">
        <v>0</v>
      </c>
      <c r="CG3434">
        <v>0</v>
      </c>
      <c r="CH3434">
        <v>60657.393600000003</v>
      </c>
      <c r="CI3434">
        <v>545916.54240000003</v>
      </c>
      <c r="CJ3434">
        <v>606573.93599999999</v>
      </c>
      <c r="CK3434">
        <v>4212.3189999999995</v>
      </c>
    </row>
    <row r="3435" spans="62:89" x14ac:dyDescent="0.25">
      <c r="BJ3435" s="1" t="s">
        <v>6992</v>
      </c>
      <c r="BK3435" s="1" t="s">
        <v>6993</v>
      </c>
      <c r="BL3435" s="1" t="str">
        <f>VLOOKUP(BK3435,INVENTARIOHABITTA[#All],8,FALSE)</f>
        <v>PREMIUM A</v>
      </c>
      <c r="BO3435" s="1" t="s">
        <v>7297</v>
      </c>
      <c r="BP3435" s="1" t="s">
        <v>10795</v>
      </c>
      <c r="BQ3435" s="1" t="s">
        <v>7638</v>
      </c>
      <c r="BR3435" s="1" t="s">
        <v>9981</v>
      </c>
      <c r="BS3435" s="1" t="s">
        <v>44</v>
      </c>
      <c r="BT3435">
        <v>93</v>
      </c>
      <c r="BU3435" s="1" t="s">
        <v>7</v>
      </c>
      <c r="BV3435" s="1" t="s">
        <v>60</v>
      </c>
      <c r="BW3435">
        <v>144</v>
      </c>
      <c r="BX3435" s="1" t="s">
        <v>10495</v>
      </c>
      <c r="BY3435">
        <v>5770.3</v>
      </c>
      <c r="BZ3435">
        <v>830923.20000000007</v>
      </c>
      <c r="CA3435">
        <v>0.3</v>
      </c>
      <c r="CB3435">
        <v>4039.21</v>
      </c>
      <c r="CC3435">
        <v>581646.24</v>
      </c>
      <c r="CD3435">
        <v>0.1</v>
      </c>
      <c r="CE3435">
        <v>58164.624000000003</v>
      </c>
      <c r="CF3435">
        <v>0</v>
      </c>
      <c r="CG3435">
        <v>0</v>
      </c>
      <c r="CH3435">
        <v>58164.624000000003</v>
      </c>
      <c r="CI3435">
        <v>523481.61599999998</v>
      </c>
      <c r="CJ3435">
        <v>581646.24</v>
      </c>
      <c r="CK3435">
        <v>4039.21</v>
      </c>
    </row>
    <row r="3436" spans="62:89" x14ac:dyDescent="0.25">
      <c r="BJ3436" s="1" t="s">
        <v>6994</v>
      </c>
      <c r="BK3436" s="1" t="s">
        <v>6995</v>
      </c>
      <c r="BL3436" s="1" t="str">
        <f>VLOOKUP(BK3436,INVENTARIOHABITTA[#All],8,FALSE)</f>
        <v>PREMIUM A</v>
      </c>
      <c r="BP3436" s="1" t="s">
        <v>10795</v>
      </c>
      <c r="BQ3436" s="1" t="s">
        <v>7638</v>
      </c>
      <c r="BR3436" s="1" t="s">
        <v>9981</v>
      </c>
      <c r="BS3436" s="1" t="s">
        <v>44</v>
      </c>
      <c r="BT3436">
        <v>93</v>
      </c>
      <c r="BU3436" s="1" t="s">
        <v>7</v>
      </c>
      <c r="BV3436" s="1" t="s">
        <v>60</v>
      </c>
      <c r="BW3436">
        <v>144</v>
      </c>
      <c r="BX3436" s="1" t="s">
        <v>10495</v>
      </c>
      <c r="BY3436">
        <v>5770.3</v>
      </c>
      <c r="BZ3436">
        <v>830923.20000000007</v>
      </c>
      <c r="CA3436">
        <v>0.3</v>
      </c>
      <c r="CB3436">
        <v>4039.21</v>
      </c>
      <c r="CC3436">
        <v>581646.24</v>
      </c>
      <c r="CD3436">
        <v>0.1</v>
      </c>
      <c r="CE3436">
        <v>58164.624000000003</v>
      </c>
      <c r="CF3436">
        <v>0.1</v>
      </c>
      <c r="CG3436">
        <v>5816.4624000000003</v>
      </c>
      <c r="CH3436">
        <v>52348.161600000007</v>
      </c>
      <c r="CI3436">
        <v>523481.61599999998</v>
      </c>
      <c r="CJ3436">
        <v>575829.77760000003</v>
      </c>
      <c r="CK3436">
        <v>3998.8179</v>
      </c>
    </row>
    <row r="3437" spans="62:89" x14ac:dyDescent="0.25">
      <c r="BJ3437" s="1" t="s">
        <v>6996</v>
      </c>
      <c r="BK3437" s="1" t="s">
        <v>6997</v>
      </c>
      <c r="BL3437" s="1" t="str">
        <f>VLOOKUP(BK3437,INVENTARIOHABITTA[#All],8,FALSE)</f>
        <v>ESTANDAR A</v>
      </c>
      <c r="BO3437" s="1" t="s">
        <v>7299</v>
      </c>
      <c r="BP3437" s="1" t="s">
        <v>10796</v>
      </c>
      <c r="BQ3437" s="1" t="s">
        <v>7638</v>
      </c>
      <c r="BR3437" s="1" t="s">
        <v>9981</v>
      </c>
      <c r="BS3437" s="1" t="s">
        <v>44</v>
      </c>
      <c r="BT3437">
        <v>94</v>
      </c>
      <c r="BU3437" s="1" t="s">
        <v>7</v>
      </c>
      <c r="BV3437" s="1" t="s">
        <v>60</v>
      </c>
      <c r="BW3437">
        <v>144</v>
      </c>
      <c r="BX3437" s="1" t="s">
        <v>10495</v>
      </c>
      <c r="BY3437">
        <v>5770.3</v>
      </c>
      <c r="BZ3437">
        <v>830923.20000000007</v>
      </c>
      <c r="CA3437">
        <v>0.25</v>
      </c>
      <c r="CB3437">
        <v>4327.7250000000004</v>
      </c>
      <c r="CC3437">
        <v>623192.4</v>
      </c>
      <c r="CD3437">
        <v>0.1</v>
      </c>
      <c r="CE3437">
        <v>62319.240000000005</v>
      </c>
      <c r="CF3437">
        <v>0.1</v>
      </c>
      <c r="CG3437">
        <v>6231.9240000000009</v>
      </c>
      <c r="CH3437">
        <v>56087.316000000006</v>
      </c>
      <c r="CI3437">
        <v>560873.16</v>
      </c>
      <c r="CJ3437">
        <v>616960.47600000002</v>
      </c>
      <c r="CK3437">
        <v>4284.4477500000003</v>
      </c>
    </row>
    <row r="3438" spans="62:89" x14ac:dyDescent="0.25">
      <c r="BJ3438" s="1" t="s">
        <v>6998</v>
      </c>
      <c r="BK3438" s="1" t="s">
        <v>6999</v>
      </c>
      <c r="BL3438" s="1" t="str">
        <f>VLOOKUP(BK3438,INVENTARIOHABITTA[#All],8,FALSE)</f>
        <v>ESTANDAR A</v>
      </c>
      <c r="BP3438" s="1" t="s">
        <v>10796</v>
      </c>
      <c r="BQ3438" s="1" t="s">
        <v>7638</v>
      </c>
      <c r="BR3438" s="1" t="s">
        <v>9981</v>
      </c>
      <c r="BS3438" s="1" t="s">
        <v>44</v>
      </c>
      <c r="BT3438">
        <v>94</v>
      </c>
      <c r="BU3438" s="1" t="s">
        <v>7</v>
      </c>
      <c r="BV3438" s="1" t="s">
        <v>60</v>
      </c>
      <c r="BW3438">
        <v>144</v>
      </c>
      <c r="BX3438" s="1" t="s">
        <v>10495</v>
      </c>
      <c r="BY3438">
        <v>5770.3</v>
      </c>
      <c r="BZ3438">
        <v>830923.20000000007</v>
      </c>
      <c r="CA3438">
        <v>0.3</v>
      </c>
      <c r="CB3438">
        <v>4039.21</v>
      </c>
      <c r="CC3438">
        <v>581646.24</v>
      </c>
      <c r="CD3438">
        <v>0.1</v>
      </c>
      <c r="CE3438">
        <v>58164.624000000003</v>
      </c>
      <c r="CF3438">
        <v>0</v>
      </c>
      <c r="CG3438">
        <v>0</v>
      </c>
      <c r="CH3438">
        <v>58164.624000000003</v>
      </c>
      <c r="CI3438">
        <v>523481.61599999998</v>
      </c>
      <c r="CJ3438">
        <v>581646.24</v>
      </c>
      <c r="CK3438">
        <v>4039.21</v>
      </c>
    </row>
    <row r="3439" spans="62:89" x14ac:dyDescent="0.25">
      <c r="BJ3439" s="1" t="s">
        <v>7000</v>
      </c>
      <c r="BK3439" s="1" t="s">
        <v>7001</v>
      </c>
      <c r="BL3439" s="1" t="str">
        <f>VLOOKUP(BK3439,INVENTARIOHABITTA[#All],8,FALSE)</f>
        <v>ESTANDAR A</v>
      </c>
      <c r="BO3439" s="1" t="s">
        <v>7301</v>
      </c>
      <c r="BP3439" s="1" t="s">
        <v>10797</v>
      </c>
      <c r="BQ3439" s="1" t="s">
        <v>7638</v>
      </c>
      <c r="BR3439" s="1" t="s">
        <v>9981</v>
      </c>
      <c r="BS3439" s="1" t="s">
        <v>44</v>
      </c>
      <c r="BT3439">
        <v>95</v>
      </c>
      <c r="BU3439" s="1" t="s">
        <v>7</v>
      </c>
      <c r="BV3439" s="1" t="s">
        <v>60</v>
      </c>
      <c r="BW3439">
        <v>144</v>
      </c>
      <c r="BX3439" s="1" t="s">
        <v>10495</v>
      </c>
      <c r="BY3439">
        <v>5770.3</v>
      </c>
      <c r="BZ3439">
        <v>830923.20000000007</v>
      </c>
      <c r="CA3439">
        <v>0.3</v>
      </c>
      <c r="CB3439">
        <v>4039.21</v>
      </c>
      <c r="CC3439">
        <v>581646.24</v>
      </c>
      <c r="CD3439">
        <v>0.1</v>
      </c>
      <c r="CE3439">
        <v>58164.624000000003</v>
      </c>
      <c r="CF3439">
        <v>0</v>
      </c>
      <c r="CG3439">
        <v>0</v>
      </c>
      <c r="CH3439">
        <v>58164.624000000003</v>
      </c>
      <c r="CI3439">
        <v>523481.61599999998</v>
      </c>
      <c r="CJ3439">
        <v>581646.24</v>
      </c>
      <c r="CK3439">
        <v>4039.21</v>
      </c>
    </row>
    <row r="3440" spans="62:89" x14ac:dyDescent="0.25">
      <c r="BJ3440" s="1" t="s">
        <v>7002</v>
      </c>
      <c r="BK3440" s="1" t="s">
        <v>7003</v>
      </c>
      <c r="BL3440" s="1" t="str">
        <f>VLOOKUP(BK3440,INVENTARIOHABITTA[#All],8,FALSE)</f>
        <v>ESTANDAR A</v>
      </c>
      <c r="BO3440" s="1" t="s">
        <v>7303</v>
      </c>
      <c r="BP3440" s="1" t="s">
        <v>10798</v>
      </c>
      <c r="BQ3440" s="1" t="s">
        <v>7638</v>
      </c>
      <c r="BR3440" s="1" t="s">
        <v>9981</v>
      </c>
      <c r="BS3440" s="1" t="s">
        <v>44</v>
      </c>
      <c r="BT3440">
        <v>96</v>
      </c>
      <c r="BU3440" s="1" t="s">
        <v>7</v>
      </c>
      <c r="BV3440" s="1" t="s">
        <v>60</v>
      </c>
      <c r="BW3440">
        <v>128</v>
      </c>
      <c r="BX3440" s="1" t="s">
        <v>10495</v>
      </c>
      <c r="BY3440">
        <v>5770.3</v>
      </c>
      <c r="BZ3440">
        <v>738598.40000000002</v>
      </c>
      <c r="CA3440">
        <v>0.28000000000000003</v>
      </c>
      <c r="CB3440">
        <v>4154.616</v>
      </c>
      <c r="CC3440">
        <v>531790.848</v>
      </c>
      <c r="CD3440">
        <v>0.1</v>
      </c>
      <c r="CE3440">
        <v>53179.084800000004</v>
      </c>
      <c r="CF3440">
        <v>0.1</v>
      </c>
      <c r="CG3440">
        <v>5317.908480000001</v>
      </c>
      <c r="CH3440">
        <v>47861.176320000006</v>
      </c>
      <c r="CI3440">
        <v>478611.76319999999</v>
      </c>
      <c r="CJ3440">
        <v>526472.93952000001</v>
      </c>
      <c r="CK3440">
        <v>4113.0698400000001</v>
      </c>
    </row>
    <row r="3441" spans="62:89" x14ac:dyDescent="0.25">
      <c r="BJ3441" s="1" t="s">
        <v>7004</v>
      </c>
      <c r="BK3441" s="1" t="s">
        <v>7005</v>
      </c>
      <c r="BL3441" s="1" t="str">
        <f>VLOOKUP(BK3441,INVENTARIOHABITTA[#All],8,FALSE)</f>
        <v>PREMIUM A</v>
      </c>
      <c r="BP3441" s="1" t="s">
        <v>10798</v>
      </c>
      <c r="BQ3441" s="1" t="s">
        <v>7638</v>
      </c>
      <c r="BR3441" s="1" t="s">
        <v>9981</v>
      </c>
      <c r="BS3441" s="1" t="s">
        <v>44</v>
      </c>
      <c r="BT3441">
        <v>96</v>
      </c>
      <c r="BU3441" s="1" t="s">
        <v>7</v>
      </c>
      <c r="BV3441" s="1" t="s">
        <v>60</v>
      </c>
      <c r="BW3441">
        <v>128</v>
      </c>
      <c r="BX3441" s="1" t="s">
        <v>10495</v>
      </c>
      <c r="BY3441">
        <v>5770.3</v>
      </c>
      <c r="BZ3441">
        <v>738598.40000000002</v>
      </c>
      <c r="CA3441">
        <v>0.3</v>
      </c>
      <c r="CB3441">
        <v>4039.21</v>
      </c>
      <c r="CC3441">
        <v>517018.88</v>
      </c>
      <c r="CD3441">
        <v>0.1</v>
      </c>
      <c r="CE3441">
        <v>51701.888000000006</v>
      </c>
      <c r="CF3441">
        <v>0.1</v>
      </c>
      <c r="CG3441">
        <v>5170.1888000000008</v>
      </c>
      <c r="CH3441">
        <v>46531.699200000003</v>
      </c>
      <c r="CI3441">
        <v>465316.99199999997</v>
      </c>
      <c r="CJ3441">
        <v>511848.6912</v>
      </c>
      <c r="CK3441">
        <v>3998.8179</v>
      </c>
    </row>
    <row r="3442" spans="62:89" x14ac:dyDescent="0.25">
      <c r="BJ3442" s="1" t="s">
        <v>7006</v>
      </c>
      <c r="BK3442" s="1" t="s">
        <v>7007</v>
      </c>
      <c r="BL3442" s="1" t="str">
        <f>VLOOKUP(BK3442,INVENTARIOHABITTA[#All],8,FALSE)</f>
        <v>PREMIUM A</v>
      </c>
      <c r="BO3442" s="1" t="s">
        <v>7305</v>
      </c>
      <c r="BP3442" s="1" t="s">
        <v>10799</v>
      </c>
      <c r="BQ3442" s="1" t="s">
        <v>7638</v>
      </c>
      <c r="BR3442" s="1" t="s">
        <v>9981</v>
      </c>
      <c r="BS3442" s="1" t="s">
        <v>44</v>
      </c>
      <c r="BT3442">
        <v>97</v>
      </c>
      <c r="BU3442" s="1" t="s">
        <v>7</v>
      </c>
      <c r="BV3442" s="1" t="s">
        <v>60</v>
      </c>
      <c r="BW3442">
        <v>128</v>
      </c>
      <c r="BX3442" s="1" t="s">
        <v>10495</v>
      </c>
      <c r="BY3442">
        <v>5770.3</v>
      </c>
      <c r="BZ3442">
        <v>738598.40000000002</v>
      </c>
      <c r="CA3442">
        <v>0.3</v>
      </c>
      <c r="CB3442">
        <v>4039.21</v>
      </c>
      <c r="CC3442">
        <v>517018.88</v>
      </c>
      <c r="CD3442">
        <v>0.1</v>
      </c>
      <c r="CE3442">
        <v>51701.888000000006</v>
      </c>
      <c r="CF3442">
        <v>0.1</v>
      </c>
      <c r="CG3442">
        <v>5170.1888000000008</v>
      </c>
      <c r="CH3442">
        <v>46531.699200000003</v>
      </c>
      <c r="CI3442">
        <v>465316.99199999997</v>
      </c>
      <c r="CJ3442">
        <v>511848.6912</v>
      </c>
      <c r="CK3442">
        <v>3998.8179</v>
      </c>
    </row>
    <row r="3443" spans="62:89" x14ac:dyDescent="0.25">
      <c r="BJ3443" s="1" t="s">
        <v>7008</v>
      </c>
      <c r="BK3443" s="1" t="s">
        <v>7009</v>
      </c>
      <c r="BL3443" s="1" t="str">
        <f>VLOOKUP(BK3443,INVENTARIOHABITTA[#All],8,FALSE)</f>
        <v>ESTANDAR A</v>
      </c>
      <c r="BO3443" s="1" t="s">
        <v>7307</v>
      </c>
      <c r="BP3443" s="1" t="s">
        <v>10800</v>
      </c>
      <c r="BQ3443" s="1" t="s">
        <v>7638</v>
      </c>
      <c r="BR3443" s="1" t="s">
        <v>9981</v>
      </c>
      <c r="BS3443" s="1" t="s">
        <v>44</v>
      </c>
      <c r="BT3443">
        <v>98</v>
      </c>
      <c r="BU3443" s="1" t="s">
        <v>7</v>
      </c>
      <c r="BV3443" s="1" t="s">
        <v>60</v>
      </c>
      <c r="BW3443">
        <v>128</v>
      </c>
      <c r="BX3443" s="1" t="s">
        <v>10495</v>
      </c>
      <c r="BY3443">
        <v>5770.3</v>
      </c>
      <c r="BZ3443">
        <v>738598.40000000002</v>
      </c>
      <c r="CA3443">
        <v>0.3</v>
      </c>
      <c r="CB3443">
        <v>4039.21</v>
      </c>
      <c r="CC3443">
        <v>517018.88</v>
      </c>
      <c r="CD3443">
        <v>0.27111232378980049</v>
      </c>
      <c r="CE3443">
        <v>140170.19</v>
      </c>
      <c r="CF3443">
        <v>0.1</v>
      </c>
      <c r="CG3443">
        <v>5170.1888000000008</v>
      </c>
      <c r="CH3443">
        <v>135000.0012</v>
      </c>
      <c r="CI3443">
        <v>376848.69</v>
      </c>
      <c r="CJ3443">
        <v>511848.6912</v>
      </c>
      <c r="CK3443">
        <v>3998.8179</v>
      </c>
    </row>
    <row r="3444" spans="62:89" x14ac:dyDescent="0.25">
      <c r="BJ3444" s="1" t="s">
        <v>7010</v>
      </c>
      <c r="BK3444" s="1" t="s">
        <v>7011</v>
      </c>
      <c r="BL3444" s="1" t="str">
        <f>VLOOKUP(BK3444,INVENTARIOHABITTA[#All],8,FALSE)</f>
        <v>PREMIUM A</v>
      </c>
      <c r="BP3444" s="1" t="s">
        <v>10800</v>
      </c>
      <c r="BQ3444" s="1" t="s">
        <v>7638</v>
      </c>
      <c r="BR3444" s="1" t="s">
        <v>9981</v>
      </c>
      <c r="BS3444" s="1" t="s">
        <v>44</v>
      </c>
      <c r="BT3444">
        <v>98</v>
      </c>
      <c r="BU3444" s="1" t="s">
        <v>7</v>
      </c>
      <c r="BV3444" s="1" t="s">
        <v>60</v>
      </c>
      <c r="BW3444">
        <v>128</v>
      </c>
      <c r="BX3444" s="1" t="s">
        <v>10495</v>
      </c>
      <c r="BY3444">
        <v>5770.3</v>
      </c>
      <c r="BZ3444">
        <v>738598.40000000002</v>
      </c>
      <c r="CA3444">
        <v>0.3</v>
      </c>
      <c r="CB3444">
        <v>4039.21</v>
      </c>
      <c r="CC3444">
        <v>517018.88</v>
      </c>
      <c r="CD3444">
        <v>0.1</v>
      </c>
      <c r="CE3444">
        <v>51701.888000000006</v>
      </c>
      <c r="CF3444">
        <v>0</v>
      </c>
      <c r="CG3444">
        <v>0</v>
      </c>
      <c r="CH3444">
        <v>51701.888000000006</v>
      </c>
      <c r="CI3444">
        <v>465316.99199999997</v>
      </c>
      <c r="CJ3444">
        <v>517018.88</v>
      </c>
      <c r="CK3444">
        <v>4039.21</v>
      </c>
    </row>
    <row r="3445" spans="62:89" x14ac:dyDescent="0.25">
      <c r="BJ3445" s="1" t="s">
        <v>7012</v>
      </c>
      <c r="BK3445" s="1" t="s">
        <v>7013</v>
      </c>
      <c r="BL3445" s="1" t="str">
        <f>VLOOKUP(BK3445,INVENTARIOHABITTA[#All],8,FALSE)</f>
        <v>PREMIUM A</v>
      </c>
      <c r="BO3445" s="1" t="s">
        <v>7309</v>
      </c>
      <c r="BP3445" s="1" t="s">
        <v>10801</v>
      </c>
      <c r="BQ3445" s="1" t="s">
        <v>7638</v>
      </c>
      <c r="BR3445" s="1" t="s">
        <v>9981</v>
      </c>
      <c r="BS3445" s="1" t="s">
        <v>44</v>
      </c>
      <c r="BT3445">
        <v>99</v>
      </c>
      <c r="BU3445" s="1" t="s">
        <v>7</v>
      </c>
      <c r="BV3445" s="1" t="s">
        <v>60</v>
      </c>
      <c r="BW3445">
        <v>128</v>
      </c>
      <c r="BX3445" s="1" t="s">
        <v>10495</v>
      </c>
      <c r="BY3445">
        <v>5770.3</v>
      </c>
      <c r="BZ3445">
        <v>738598.40000000002</v>
      </c>
      <c r="CA3445">
        <v>0.33</v>
      </c>
      <c r="CB3445">
        <v>3866.1010000000001</v>
      </c>
      <c r="CC3445">
        <v>494860.92800000001</v>
      </c>
      <c r="CD3445">
        <v>0.1</v>
      </c>
      <c r="CE3445">
        <v>49486.092800000006</v>
      </c>
      <c r="CF3445">
        <v>0.1</v>
      </c>
      <c r="CG3445">
        <v>4948.6092800000006</v>
      </c>
      <c r="CH3445">
        <v>44537.483520000009</v>
      </c>
      <c r="CI3445">
        <v>445374.83520000003</v>
      </c>
      <c r="CJ3445">
        <v>489912.31872000004</v>
      </c>
      <c r="CK3445">
        <v>3827.4399900000003</v>
      </c>
    </row>
    <row r="3446" spans="62:89" x14ac:dyDescent="0.25">
      <c r="BJ3446" s="1" t="s">
        <v>7014</v>
      </c>
      <c r="BK3446" s="1" t="s">
        <v>7015</v>
      </c>
      <c r="BL3446" s="1" t="str">
        <f>VLOOKUP(BK3446,INVENTARIOHABITTA[#All],8,FALSE)</f>
        <v>PREMIUM A</v>
      </c>
      <c r="BP3446" s="1" t="s">
        <v>10801</v>
      </c>
      <c r="BQ3446" s="1" t="s">
        <v>7638</v>
      </c>
      <c r="BR3446" s="1" t="s">
        <v>9981</v>
      </c>
      <c r="BS3446" s="1" t="s">
        <v>44</v>
      </c>
      <c r="BT3446">
        <v>99</v>
      </c>
      <c r="BU3446" s="1" t="s">
        <v>7</v>
      </c>
      <c r="BV3446" s="1" t="s">
        <v>60</v>
      </c>
      <c r="BW3446">
        <v>128</v>
      </c>
      <c r="BX3446" s="1" t="s">
        <v>10495</v>
      </c>
      <c r="BY3446">
        <v>5770.3</v>
      </c>
      <c r="BZ3446">
        <v>738598.40000000002</v>
      </c>
      <c r="CA3446">
        <v>0.27</v>
      </c>
      <c r="CB3446">
        <v>4212.3189999999995</v>
      </c>
      <c r="CC3446">
        <v>539176.83199999994</v>
      </c>
      <c r="CD3446">
        <v>0.1</v>
      </c>
      <c r="CE3446">
        <v>53917.683199999999</v>
      </c>
      <c r="CF3446">
        <v>0</v>
      </c>
      <c r="CG3446">
        <v>0</v>
      </c>
      <c r="CH3446">
        <v>53917.683199999999</v>
      </c>
      <c r="CI3446">
        <v>485259.14879999997</v>
      </c>
      <c r="CJ3446">
        <v>539176.83199999994</v>
      </c>
      <c r="CK3446">
        <v>4212.3189999999995</v>
      </c>
    </row>
    <row r="3447" spans="62:89" x14ac:dyDescent="0.25">
      <c r="BJ3447" s="1" t="s">
        <v>7016</v>
      </c>
      <c r="BK3447" s="1" t="s">
        <v>7017</v>
      </c>
      <c r="BL3447" s="1" t="str">
        <f>VLOOKUP(BK3447,INVENTARIOHABITTA[#All],8,FALSE)</f>
        <v>PREMIUM A</v>
      </c>
      <c r="BO3447" s="1" t="s">
        <v>7311</v>
      </c>
      <c r="BP3447" s="1" t="s">
        <v>10802</v>
      </c>
      <c r="BQ3447" s="1" t="s">
        <v>7638</v>
      </c>
      <c r="BR3447" s="1" t="s">
        <v>9981</v>
      </c>
      <c r="BS3447" s="1" t="s">
        <v>44</v>
      </c>
      <c r="BT3447">
        <v>100</v>
      </c>
      <c r="BU3447" s="1" t="s">
        <v>7</v>
      </c>
      <c r="BV3447" s="1" t="s">
        <v>60</v>
      </c>
      <c r="BW3447">
        <v>128</v>
      </c>
      <c r="BX3447" s="1" t="s">
        <v>10495</v>
      </c>
      <c r="BY3447">
        <v>5770.3</v>
      </c>
      <c r="BZ3447">
        <v>738598.40000000002</v>
      </c>
      <c r="CA3447">
        <v>0.25</v>
      </c>
      <c r="CB3447">
        <v>4327.7250000000004</v>
      </c>
      <c r="CC3447">
        <v>553948.80000000005</v>
      </c>
      <c r="CD3447">
        <v>0.1</v>
      </c>
      <c r="CE3447">
        <v>55394.880000000005</v>
      </c>
      <c r="CF3447">
        <v>0.1</v>
      </c>
      <c r="CG3447">
        <v>5539.4880000000012</v>
      </c>
      <c r="CH3447">
        <v>49855.392000000007</v>
      </c>
      <c r="CI3447">
        <v>498553.92000000004</v>
      </c>
      <c r="CJ3447">
        <v>548409.31200000003</v>
      </c>
      <c r="CK3447">
        <v>4284.4477500000003</v>
      </c>
    </row>
    <row r="3448" spans="62:89" x14ac:dyDescent="0.25">
      <c r="BJ3448" s="1" t="s">
        <v>7018</v>
      </c>
      <c r="BK3448" s="1" t="s">
        <v>7019</v>
      </c>
      <c r="BL3448" s="1" t="str">
        <f>VLOOKUP(BK3448,INVENTARIOHABITTA[#All],8,FALSE)</f>
        <v>PREMIUM A</v>
      </c>
      <c r="BO3448" s="1" t="s">
        <v>7313</v>
      </c>
      <c r="BP3448" s="1" t="s">
        <v>10803</v>
      </c>
      <c r="BQ3448" s="1" t="s">
        <v>7638</v>
      </c>
      <c r="BR3448" s="1" t="s">
        <v>9981</v>
      </c>
      <c r="BS3448" s="1" t="s">
        <v>44</v>
      </c>
      <c r="BT3448">
        <v>101</v>
      </c>
      <c r="BU3448" s="1" t="s">
        <v>7</v>
      </c>
      <c r="BV3448" s="1" t="s">
        <v>60</v>
      </c>
      <c r="BW3448">
        <v>128</v>
      </c>
      <c r="BX3448" s="1" t="s">
        <v>10495</v>
      </c>
      <c r="BY3448">
        <v>5770.3</v>
      </c>
      <c r="BZ3448">
        <v>738598.40000000002</v>
      </c>
      <c r="CA3448">
        <v>0.25</v>
      </c>
      <c r="CB3448">
        <v>4327.7250000000004</v>
      </c>
      <c r="CC3448">
        <v>553948.80000000005</v>
      </c>
      <c r="CD3448">
        <v>0.1</v>
      </c>
      <c r="CE3448">
        <v>55394.880000000005</v>
      </c>
      <c r="CF3448">
        <v>0.1</v>
      </c>
      <c r="CG3448">
        <v>5539.4880000000012</v>
      </c>
      <c r="CH3448">
        <v>49855.392000000007</v>
      </c>
      <c r="CI3448">
        <v>498553.92000000004</v>
      </c>
      <c r="CJ3448">
        <v>548409.31200000003</v>
      </c>
      <c r="CK3448">
        <v>4284.4477500000003</v>
      </c>
    </row>
    <row r="3449" spans="62:89" x14ac:dyDescent="0.25">
      <c r="BJ3449" s="1" t="s">
        <v>7020</v>
      </c>
      <c r="BK3449" s="1" t="s">
        <v>7021</v>
      </c>
      <c r="BL3449" s="1" t="str">
        <f>VLOOKUP(BK3449,INVENTARIOHABITTA[#All],8,FALSE)</f>
        <v>PREMIUM A</v>
      </c>
      <c r="BO3449" s="1" t="s">
        <v>7315</v>
      </c>
      <c r="BP3449" s="1" t="s">
        <v>10804</v>
      </c>
      <c r="BQ3449" s="1" t="s">
        <v>7638</v>
      </c>
      <c r="BR3449" s="1" t="s">
        <v>9981</v>
      </c>
      <c r="BS3449" s="1" t="s">
        <v>44</v>
      </c>
      <c r="BT3449">
        <v>102</v>
      </c>
      <c r="BU3449" s="1" t="s">
        <v>7</v>
      </c>
      <c r="BV3449" s="1" t="s">
        <v>146</v>
      </c>
      <c r="BW3449">
        <v>128</v>
      </c>
      <c r="BX3449" s="1" t="s">
        <v>10495</v>
      </c>
      <c r="BY3449">
        <v>6200</v>
      </c>
      <c r="BZ3449">
        <v>793600</v>
      </c>
      <c r="CA3449">
        <v>0.25</v>
      </c>
      <c r="CB3449">
        <v>4650</v>
      </c>
      <c r="CC3449">
        <v>595200</v>
      </c>
      <c r="CD3449">
        <v>0.1</v>
      </c>
      <c r="CE3449">
        <v>59520</v>
      </c>
      <c r="CF3449">
        <v>0.1</v>
      </c>
      <c r="CG3449">
        <v>5952</v>
      </c>
      <c r="CH3449">
        <v>53568</v>
      </c>
      <c r="CI3449">
        <v>535680</v>
      </c>
      <c r="CJ3449">
        <v>589248</v>
      </c>
      <c r="CK3449">
        <v>4603.5</v>
      </c>
    </row>
    <row r="3450" spans="62:89" x14ac:dyDescent="0.25">
      <c r="BJ3450" s="1" t="s">
        <v>7022</v>
      </c>
      <c r="BK3450" s="1" t="s">
        <v>7023</v>
      </c>
      <c r="BL3450" s="1" t="str">
        <f>VLOOKUP(BK3450,INVENTARIOHABITTA[#All],8,FALSE)</f>
        <v>PREMIUM A</v>
      </c>
      <c r="BP3450" s="1" t="s">
        <v>10804</v>
      </c>
      <c r="BQ3450" s="1" t="s">
        <v>7638</v>
      </c>
      <c r="BR3450" s="1" t="s">
        <v>9981</v>
      </c>
      <c r="BS3450" s="1" t="s">
        <v>44</v>
      </c>
      <c r="BT3450">
        <v>102</v>
      </c>
      <c r="BU3450" s="1" t="s">
        <v>7</v>
      </c>
      <c r="BV3450" s="1" t="s">
        <v>146</v>
      </c>
      <c r="BW3450">
        <v>128</v>
      </c>
      <c r="BX3450" s="1" t="s">
        <v>10495</v>
      </c>
      <c r="BY3450">
        <v>6200</v>
      </c>
      <c r="BZ3450">
        <v>793600</v>
      </c>
      <c r="CA3450">
        <v>0.3</v>
      </c>
      <c r="CB3450">
        <v>4340</v>
      </c>
      <c r="CC3450">
        <v>555520</v>
      </c>
      <c r="CD3450">
        <v>0.1</v>
      </c>
      <c r="CE3450">
        <v>55552</v>
      </c>
      <c r="CF3450">
        <v>0</v>
      </c>
      <c r="CG3450">
        <v>0</v>
      </c>
      <c r="CH3450">
        <v>55552</v>
      </c>
      <c r="CI3450">
        <v>499968</v>
      </c>
      <c r="CJ3450">
        <v>555520</v>
      </c>
      <c r="CK3450">
        <v>4340</v>
      </c>
    </row>
    <row r="3451" spans="62:89" x14ac:dyDescent="0.25">
      <c r="BJ3451" s="1" t="s">
        <v>7024</v>
      </c>
      <c r="BK3451" s="1" t="s">
        <v>7025</v>
      </c>
      <c r="BL3451" s="1" t="str">
        <f>VLOOKUP(BK3451,INVENTARIOHABITTA[#All],8,FALSE)</f>
        <v>PREMIUM A</v>
      </c>
      <c r="BO3451" s="1" t="s">
        <v>7317</v>
      </c>
      <c r="BP3451" s="1" t="s">
        <v>10805</v>
      </c>
      <c r="BQ3451" s="1" t="s">
        <v>7638</v>
      </c>
      <c r="BR3451" s="1" t="s">
        <v>7745</v>
      </c>
      <c r="BS3451" s="1" t="s">
        <v>46</v>
      </c>
      <c r="BT3451">
        <v>1</v>
      </c>
      <c r="BU3451" s="1" t="s">
        <v>7</v>
      </c>
      <c r="BV3451" s="1" t="s">
        <v>60</v>
      </c>
      <c r="BW3451">
        <v>128</v>
      </c>
      <c r="BX3451" s="1" t="s">
        <v>46</v>
      </c>
      <c r="BY3451">
        <v>6060</v>
      </c>
      <c r="BZ3451">
        <v>775680</v>
      </c>
      <c r="CA3451">
        <v>0.3</v>
      </c>
      <c r="CB3451">
        <v>4242</v>
      </c>
      <c r="CC3451">
        <v>542976</v>
      </c>
      <c r="CD3451">
        <v>0.16654467232437528</v>
      </c>
      <c r="CE3451">
        <v>90429.759999999995</v>
      </c>
      <c r="CF3451">
        <v>0.1</v>
      </c>
      <c r="CG3451">
        <v>5429.7600000000011</v>
      </c>
      <c r="CH3451">
        <v>85000</v>
      </c>
      <c r="CI3451">
        <v>452546.24</v>
      </c>
      <c r="CJ3451">
        <v>537546.23999999999</v>
      </c>
      <c r="CK3451">
        <v>4199.58</v>
      </c>
    </row>
    <row r="3452" spans="62:89" x14ac:dyDescent="0.25">
      <c r="BJ3452" s="1" t="s">
        <v>7026</v>
      </c>
      <c r="BK3452" s="1" t="s">
        <v>7027</v>
      </c>
      <c r="BL3452" s="1" t="str">
        <f>VLOOKUP(BK3452,INVENTARIOHABITTA[#All],8,FALSE)</f>
        <v>PREMIUM A</v>
      </c>
      <c r="BO3452" s="1" t="s">
        <v>7319</v>
      </c>
      <c r="BP3452" s="1" t="s">
        <v>10806</v>
      </c>
      <c r="BQ3452" s="1" t="s">
        <v>7638</v>
      </c>
      <c r="BR3452" s="1" t="s">
        <v>7745</v>
      </c>
      <c r="BS3452" s="1" t="s">
        <v>46</v>
      </c>
      <c r="BT3452">
        <v>2</v>
      </c>
      <c r="BU3452" s="1" t="s">
        <v>7</v>
      </c>
      <c r="BV3452" s="1" t="s">
        <v>146</v>
      </c>
      <c r="BW3452">
        <v>128</v>
      </c>
      <c r="BX3452" s="1" t="s">
        <v>46</v>
      </c>
      <c r="BY3452">
        <v>6510</v>
      </c>
      <c r="BZ3452">
        <v>833280</v>
      </c>
      <c r="CA3452">
        <v>0.3</v>
      </c>
      <c r="CB3452">
        <v>4557</v>
      </c>
      <c r="CC3452">
        <v>583296</v>
      </c>
      <c r="CD3452">
        <v>0.1</v>
      </c>
      <c r="CE3452">
        <v>58329.600000000006</v>
      </c>
      <c r="CF3452">
        <v>5.1431863067807761E-2</v>
      </c>
      <c r="CG3452">
        <v>3000</v>
      </c>
      <c r="CH3452">
        <v>55329.600000000006</v>
      </c>
      <c r="CI3452">
        <v>524966.40000000002</v>
      </c>
      <c r="CJ3452">
        <v>580296</v>
      </c>
      <c r="CK3452">
        <v>4533.5625</v>
      </c>
    </row>
    <row r="3453" spans="62:89" x14ac:dyDescent="0.25">
      <c r="BJ3453" s="1" t="s">
        <v>7028</v>
      </c>
      <c r="BK3453" s="1" t="s">
        <v>7029</v>
      </c>
      <c r="BL3453" s="1" t="str">
        <f>VLOOKUP(BK3453,INVENTARIOHABITTA[#All],8,FALSE)</f>
        <v>ESTANDAR A</v>
      </c>
      <c r="BO3453" s="1" t="s">
        <v>7321</v>
      </c>
      <c r="BP3453" s="1" t="s">
        <v>10807</v>
      </c>
      <c r="BQ3453" s="1" t="s">
        <v>7638</v>
      </c>
      <c r="BR3453" s="1" t="s">
        <v>7745</v>
      </c>
      <c r="BS3453" s="1" t="s">
        <v>46</v>
      </c>
      <c r="BT3453">
        <v>3</v>
      </c>
      <c r="BU3453" s="1" t="s">
        <v>7</v>
      </c>
      <c r="BV3453" s="1" t="s">
        <v>60</v>
      </c>
      <c r="BW3453">
        <v>128</v>
      </c>
      <c r="BX3453" s="1" t="s">
        <v>46</v>
      </c>
      <c r="BY3453">
        <v>6060</v>
      </c>
      <c r="BZ3453">
        <v>775680</v>
      </c>
      <c r="CA3453">
        <v>0.3</v>
      </c>
      <c r="CB3453">
        <v>4242</v>
      </c>
      <c r="CC3453">
        <v>542976</v>
      </c>
      <c r="CD3453">
        <v>0.1</v>
      </c>
      <c r="CE3453">
        <v>54297.600000000006</v>
      </c>
      <c r="CF3453">
        <v>0.1</v>
      </c>
      <c r="CG3453">
        <v>5429.7600000000011</v>
      </c>
      <c r="CH3453">
        <v>48867.840000000004</v>
      </c>
      <c r="CI3453">
        <v>488678.40000000002</v>
      </c>
      <c r="CJ3453">
        <v>537546.23999999999</v>
      </c>
      <c r="CK3453">
        <v>4199.58</v>
      </c>
    </row>
    <row r="3454" spans="62:89" x14ac:dyDescent="0.25">
      <c r="BJ3454" s="1" t="s">
        <v>7030</v>
      </c>
      <c r="BK3454" s="1" t="s">
        <v>7031</v>
      </c>
      <c r="BL3454" s="1" t="str">
        <f>VLOOKUP(BK3454,INVENTARIOHABITTA[#All],8,FALSE)</f>
        <v>PREMIUM A</v>
      </c>
      <c r="BO3454" s="1" t="s">
        <v>7323</v>
      </c>
      <c r="BP3454" s="1" t="s">
        <v>10808</v>
      </c>
      <c r="BQ3454" s="1" t="s">
        <v>7638</v>
      </c>
      <c r="BR3454" s="1" t="s">
        <v>7745</v>
      </c>
      <c r="BS3454" s="1" t="s">
        <v>46</v>
      </c>
      <c r="BT3454">
        <v>4</v>
      </c>
      <c r="BU3454" s="1" t="s">
        <v>7</v>
      </c>
      <c r="BV3454" s="1" t="s">
        <v>60</v>
      </c>
      <c r="BW3454">
        <v>128</v>
      </c>
      <c r="BX3454" s="1" t="s">
        <v>46</v>
      </c>
      <c r="BY3454">
        <v>6060</v>
      </c>
      <c r="BZ3454">
        <v>775680</v>
      </c>
      <c r="CA3454">
        <v>0.3</v>
      </c>
      <c r="CB3454">
        <v>4242</v>
      </c>
      <c r="CC3454">
        <v>542976</v>
      </c>
      <c r="CD3454">
        <v>0.1</v>
      </c>
      <c r="CE3454">
        <v>54297.600000000006</v>
      </c>
      <c r="CF3454">
        <v>0.1</v>
      </c>
      <c r="CG3454">
        <v>5429.7600000000011</v>
      </c>
      <c r="CH3454">
        <v>48867.840000000004</v>
      </c>
      <c r="CI3454">
        <v>488678.40000000002</v>
      </c>
      <c r="CJ3454">
        <v>537546.23999999999</v>
      </c>
      <c r="CK3454">
        <v>4199.58</v>
      </c>
    </row>
    <row r="3455" spans="62:89" x14ac:dyDescent="0.25">
      <c r="BJ3455" s="1" t="s">
        <v>7032</v>
      </c>
      <c r="BK3455" s="1" t="s">
        <v>7033</v>
      </c>
      <c r="BL3455" s="1" t="str">
        <f>VLOOKUP(BK3455,INVENTARIOHABITTA[#All],8,FALSE)</f>
        <v>PREMIUM A</v>
      </c>
      <c r="BO3455" s="1" t="s">
        <v>7325</v>
      </c>
      <c r="BP3455" s="1" t="s">
        <v>10809</v>
      </c>
      <c r="BQ3455" s="1" t="s">
        <v>7638</v>
      </c>
      <c r="BR3455" s="1" t="s">
        <v>7745</v>
      </c>
      <c r="BS3455" s="1" t="s">
        <v>46</v>
      </c>
      <c r="BT3455">
        <v>5</v>
      </c>
      <c r="BU3455" s="1" t="s">
        <v>7</v>
      </c>
      <c r="BV3455" s="1" t="s">
        <v>146</v>
      </c>
      <c r="BW3455">
        <v>134.66999999999999</v>
      </c>
      <c r="BX3455" s="1" t="s">
        <v>46</v>
      </c>
      <c r="BY3455">
        <v>6510</v>
      </c>
      <c r="BZ3455">
        <v>876701.7</v>
      </c>
      <c r="CA3455">
        <v>0.27</v>
      </c>
      <c r="CB3455">
        <v>4752.3</v>
      </c>
      <c r="CC3455">
        <v>639992.24099999992</v>
      </c>
      <c r="CD3455">
        <v>0.1</v>
      </c>
      <c r="CE3455">
        <v>63999.224099999992</v>
      </c>
      <c r="CF3455">
        <v>0.1</v>
      </c>
      <c r="CG3455">
        <v>6399.9224099999992</v>
      </c>
      <c r="CH3455">
        <v>57599.301689999993</v>
      </c>
      <c r="CI3455">
        <v>575993.01689999993</v>
      </c>
      <c r="CJ3455">
        <v>633592.31858999992</v>
      </c>
      <c r="CK3455">
        <v>4704.777</v>
      </c>
    </row>
    <row r="3456" spans="62:89" x14ac:dyDescent="0.25">
      <c r="BJ3456" s="1" t="s">
        <v>7034</v>
      </c>
      <c r="BK3456" s="1" t="s">
        <v>7035</v>
      </c>
      <c r="BL3456" s="1" t="str">
        <f>VLOOKUP(BK3456,INVENTARIOHABITTA[#All],8,FALSE)</f>
        <v>PREMIUM A</v>
      </c>
      <c r="BO3456" s="1" t="s">
        <v>7327</v>
      </c>
      <c r="BP3456" s="1" t="s">
        <v>10810</v>
      </c>
      <c r="BQ3456" s="1" t="s">
        <v>7638</v>
      </c>
      <c r="BR3456" s="1" t="s">
        <v>7745</v>
      </c>
      <c r="BS3456" s="1" t="s">
        <v>46</v>
      </c>
      <c r="BT3456">
        <v>6</v>
      </c>
      <c r="BU3456" s="1" t="s">
        <v>7</v>
      </c>
      <c r="BV3456" s="1" t="s">
        <v>146</v>
      </c>
      <c r="BW3456">
        <v>139.61000000000001</v>
      </c>
      <c r="BX3456" s="1" t="s">
        <v>46</v>
      </c>
      <c r="BY3456">
        <v>6510</v>
      </c>
      <c r="BZ3456">
        <v>908861.10000000009</v>
      </c>
      <c r="CA3456">
        <v>0.27</v>
      </c>
      <c r="CB3456">
        <v>4752.3</v>
      </c>
      <c r="CC3456">
        <v>663468.60300000012</v>
      </c>
      <c r="CD3456">
        <v>0.1</v>
      </c>
      <c r="CE3456">
        <v>66346.860300000015</v>
      </c>
      <c r="CF3456">
        <v>0</v>
      </c>
      <c r="CG3456">
        <v>0</v>
      </c>
      <c r="CH3456">
        <v>66346.860300000015</v>
      </c>
      <c r="CI3456">
        <v>597121.74270000006</v>
      </c>
      <c r="CJ3456">
        <v>663468.60300000012</v>
      </c>
      <c r="CK3456">
        <v>4752.3</v>
      </c>
    </row>
    <row r="3457" spans="62:89" x14ac:dyDescent="0.25">
      <c r="BJ3457" s="1" t="s">
        <v>7036</v>
      </c>
      <c r="BK3457" s="1" t="s">
        <v>7037</v>
      </c>
      <c r="BL3457" s="1" t="str">
        <f>VLOOKUP(BK3457,INVENTARIOHABITTA[#All],8,FALSE)</f>
        <v>PREMIUM A</v>
      </c>
      <c r="BP3457" s="1" t="s">
        <v>10810</v>
      </c>
      <c r="BQ3457" s="1" t="s">
        <v>7638</v>
      </c>
      <c r="BR3457" s="1" t="s">
        <v>7745</v>
      </c>
      <c r="BS3457" s="1" t="s">
        <v>46</v>
      </c>
      <c r="BT3457">
        <v>6</v>
      </c>
      <c r="BU3457" s="1" t="s">
        <v>7</v>
      </c>
      <c r="BV3457" s="1" t="s">
        <v>146</v>
      </c>
      <c r="BW3457">
        <v>139.61000000000001</v>
      </c>
      <c r="BX3457" s="1" t="s">
        <v>46</v>
      </c>
      <c r="BY3457">
        <v>6510</v>
      </c>
      <c r="BZ3457">
        <v>908861.10000000009</v>
      </c>
      <c r="CA3457">
        <v>0.27</v>
      </c>
      <c r="CB3457">
        <v>4752.3</v>
      </c>
      <c r="CC3457">
        <v>663468.60300000012</v>
      </c>
      <c r="CD3457">
        <v>0.1</v>
      </c>
      <c r="CE3457">
        <v>66346.860300000015</v>
      </c>
      <c r="CF3457">
        <v>0</v>
      </c>
      <c r="CG3457">
        <v>0</v>
      </c>
      <c r="CH3457">
        <v>66346.860300000015</v>
      </c>
      <c r="CI3457">
        <v>597121.74270000006</v>
      </c>
      <c r="CJ3457">
        <v>663468.60300000012</v>
      </c>
      <c r="CK3457">
        <v>4752.3</v>
      </c>
    </row>
    <row r="3458" spans="62:89" x14ac:dyDescent="0.25">
      <c r="BJ3458" s="1" t="s">
        <v>7038</v>
      </c>
      <c r="BK3458" s="1" t="s">
        <v>7039</v>
      </c>
      <c r="BL3458" s="1" t="str">
        <f>VLOOKUP(BK3458,INVENTARIOHABITTA[#All],8,FALSE)</f>
        <v>PREMIUM A</v>
      </c>
      <c r="BO3458" s="1" t="s">
        <v>7329</v>
      </c>
      <c r="BP3458" s="1" t="s">
        <v>10811</v>
      </c>
      <c r="BQ3458" s="1" t="s">
        <v>7638</v>
      </c>
      <c r="BR3458" s="1" t="s">
        <v>7745</v>
      </c>
      <c r="BS3458" s="1" t="s">
        <v>46</v>
      </c>
      <c r="BT3458">
        <v>7</v>
      </c>
      <c r="BU3458" s="1" t="s">
        <v>7</v>
      </c>
      <c r="BV3458" s="1" t="s">
        <v>146</v>
      </c>
      <c r="BW3458">
        <v>144</v>
      </c>
      <c r="BX3458" s="1" t="s">
        <v>46</v>
      </c>
      <c r="BY3458">
        <v>6510</v>
      </c>
      <c r="BZ3458">
        <v>937440</v>
      </c>
      <c r="CA3458">
        <v>0.3</v>
      </c>
      <c r="CB3458">
        <v>4557</v>
      </c>
      <c r="CC3458">
        <v>656208</v>
      </c>
      <c r="CD3458">
        <v>0.1</v>
      </c>
      <c r="CE3458">
        <v>65620.800000000003</v>
      </c>
      <c r="CF3458">
        <v>0.1</v>
      </c>
      <c r="CG3458">
        <v>6562.0800000000008</v>
      </c>
      <c r="CH3458">
        <v>59058.720000000001</v>
      </c>
      <c r="CI3458">
        <v>590587.19999999995</v>
      </c>
      <c r="CJ3458">
        <v>649645.91999999993</v>
      </c>
      <c r="CK3458">
        <v>4511.4299999999994</v>
      </c>
    </row>
    <row r="3459" spans="62:89" x14ac:dyDescent="0.25">
      <c r="BJ3459" s="1" t="s">
        <v>7040</v>
      </c>
      <c r="BK3459" s="1" t="s">
        <v>7041</v>
      </c>
      <c r="BL3459" s="1" t="str">
        <f>VLOOKUP(BK3459,INVENTARIOHABITTA[#All],8,FALSE)</f>
        <v>ESTANDAR A</v>
      </c>
      <c r="BP3459" s="1" t="s">
        <v>10811</v>
      </c>
      <c r="BQ3459" s="1" t="s">
        <v>7638</v>
      </c>
      <c r="BR3459" s="1" t="s">
        <v>7745</v>
      </c>
      <c r="BS3459" s="1" t="s">
        <v>46</v>
      </c>
      <c r="BT3459">
        <v>7</v>
      </c>
      <c r="BU3459" s="1" t="s">
        <v>7</v>
      </c>
      <c r="BV3459" s="1" t="s">
        <v>146</v>
      </c>
      <c r="BW3459">
        <v>144</v>
      </c>
      <c r="BX3459" s="1" t="s">
        <v>46</v>
      </c>
      <c r="BY3459">
        <v>6510</v>
      </c>
      <c r="BZ3459">
        <v>937440</v>
      </c>
      <c r="CA3459">
        <v>0.3</v>
      </c>
      <c r="CB3459">
        <v>4557</v>
      </c>
      <c r="CC3459">
        <v>656208</v>
      </c>
      <c r="CD3459">
        <v>0.1</v>
      </c>
      <c r="CE3459">
        <v>65620.800000000003</v>
      </c>
      <c r="CF3459">
        <v>0.1</v>
      </c>
      <c r="CG3459">
        <v>6562.0800000000008</v>
      </c>
      <c r="CH3459">
        <v>59058.720000000001</v>
      </c>
      <c r="CI3459">
        <v>590587.19999999995</v>
      </c>
      <c r="CJ3459">
        <v>649645.91999999993</v>
      </c>
      <c r="CK3459">
        <v>4511.4299999999994</v>
      </c>
    </row>
    <row r="3460" spans="62:89" x14ac:dyDescent="0.25">
      <c r="BJ3460" s="1" t="s">
        <v>7042</v>
      </c>
      <c r="BK3460" s="1" t="s">
        <v>7043</v>
      </c>
      <c r="BL3460" s="1" t="str">
        <f>VLOOKUP(BK3460,INVENTARIOHABITTA[#All],8,FALSE)</f>
        <v>ESTANDAR A</v>
      </c>
      <c r="BO3460" s="1" t="s">
        <v>7331</v>
      </c>
      <c r="BP3460" s="1" t="s">
        <v>10812</v>
      </c>
      <c r="BQ3460" s="1" t="s">
        <v>7638</v>
      </c>
      <c r="BR3460" s="1" t="s">
        <v>7745</v>
      </c>
      <c r="BS3460" s="1" t="s">
        <v>46</v>
      </c>
      <c r="BT3460">
        <v>8</v>
      </c>
      <c r="BU3460" s="1" t="s">
        <v>7</v>
      </c>
      <c r="BV3460" s="1" t="s">
        <v>146</v>
      </c>
      <c r="BW3460">
        <v>144</v>
      </c>
      <c r="BX3460" s="1" t="s">
        <v>46</v>
      </c>
      <c r="BY3460">
        <v>6510</v>
      </c>
      <c r="BZ3460">
        <v>937440</v>
      </c>
      <c r="CA3460">
        <v>0.3</v>
      </c>
      <c r="CB3460">
        <v>4557</v>
      </c>
      <c r="CC3460">
        <v>656208</v>
      </c>
      <c r="CD3460">
        <v>0.1</v>
      </c>
      <c r="CE3460">
        <v>65620.800000000003</v>
      </c>
      <c r="CF3460">
        <v>0.1</v>
      </c>
      <c r="CG3460">
        <v>6562.0800000000008</v>
      </c>
      <c r="CH3460">
        <v>59058.720000000001</v>
      </c>
      <c r="CI3460">
        <v>590587.19999999995</v>
      </c>
      <c r="CJ3460">
        <v>649645.91999999993</v>
      </c>
      <c r="CK3460">
        <v>4511.4299999999994</v>
      </c>
    </row>
    <row r="3461" spans="62:89" x14ac:dyDescent="0.25">
      <c r="BJ3461" s="1" t="s">
        <v>7044</v>
      </c>
      <c r="BK3461" s="1" t="s">
        <v>7045</v>
      </c>
      <c r="BL3461" s="1" t="str">
        <f>VLOOKUP(BK3461,INVENTARIOHABITTA[#All],8,FALSE)</f>
        <v>ESTANDAR A</v>
      </c>
      <c r="BO3461" s="1" t="s">
        <v>7333</v>
      </c>
      <c r="BP3461" s="1" t="s">
        <v>10813</v>
      </c>
      <c r="BQ3461" s="1" t="s">
        <v>7638</v>
      </c>
      <c r="BR3461" s="1" t="s">
        <v>7745</v>
      </c>
      <c r="BS3461" s="1" t="s">
        <v>46</v>
      </c>
      <c r="BT3461">
        <v>9</v>
      </c>
      <c r="BU3461" s="1" t="s">
        <v>7</v>
      </c>
      <c r="BV3461" s="1" t="s">
        <v>60</v>
      </c>
      <c r="BW3461">
        <v>144</v>
      </c>
      <c r="BX3461" s="1" t="s">
        <v>46</v>
      </c>
      <c r="BY3461">
        <v>6060</v>
      </c>
      <c r="BZ3461">
        <v>872640</v>
      </c>
      <c r="CA3461">
        <v>0.3</v>
      </c>
      <c r="CB3461">
        <v>4242</v>
      </c>
      <c r="CC3461">
        <v>610848</v>
      </c>
      <c r="CD3461">
        <v>0.1</v>
      </c>
      <c r="CE3461">
        <v>61084.800000000003</v>
      </c>
      <c r="CF3461">
        <v>0.1</v>
      </c>
      <c r="CG3461">
        <v>6108.4800000000005</v>
      </c>
      <c r="CH3461">
        <v>54976.32</v>
      </c>
      <c r="CI3461">
        <v>549763.19999999995</v>
      </c>
      <c r="CJ3461">
        <v>604739.5199999999</v>
      </c>
      <c r="CK3461">
        <v>4199.579999999999</v>
      </c>
    </row>
    <row r="3462" spans="62:89" x14ac:dyDescent="0.25">
      <c r="BJ3462" s="1" t="s">
        <v>7046</v>
      </c>
      <c r="BK3462" s="1" t="s">
        <v>7047</v>
      </c>
      <c r="BL3462" s="1" t="str">
        <f>VLOOKUP(BK3462,INVENTARIOHABITTA[#All],8,FALSE)</f>
        <v>ESTANDAR A</v>
      </c>
      <c r="BP3462" s="1" t="s">
        <v>10813</v>
      </c>
      <c r="BQ3462" s="1" t="s">
        <v>7638</v>
      </c>
      <c r="BR3462" s="1" t="s">
        <v>7745</v>
      </c>
      <c r="BS3462" s="1" t="s">
        <v>46</v>
      </c>
      <c r="BT3462">
        <v>9</v>
      </c>
      <c r="BU3462" s="1" t="s">
        <v>7</v>
      </c>
      <c r="BV3462" s="1" t="s">
        <v>60</v>
      </c>
      <c r="BW3462">
        <v>144</v>
      </c>
      <c r="BX3462" s="1" t="s">
        <v>46</v>
      </c>
      <c r="BY3462">
        <v>6060</v>
      </c>
      <c r="BZ3462">
        <v>872640</v>
      </c>
      <c r="CA3462">
        <v>0.25</v>
      </c>
      <c r="CB3462">
        <v>4545</v>
      </c>
      <c r="CC3462">
        <v>654480</v>
      </c>
      <c r="CD3462">
        <v>0.1</v>
      </c>
      <c r="CE3462">
        <v>65448</v>
      </c>
      <c r="CF3462">
        <v>0.1</v>
      </c>
      <c r="CG3462">
        <v>6544.8</v>
      </c>
      <c r="CH3462">
        <v>58903.199999999997</v>
      </c>
      <c r="CI3462">
        <v>589032</v>
      </c>
      <c r="CJ3462">
        <v>647935.19999999995</v>
      </c>
      <c r="CK3462">
        <v>4499.5499999999993</v>
      </c>
    </row>
    <row r="3463" spans="62:89" x14ac:dyDescent="0.25">
      <c r="BJ3463" s="1" t="s">
        <v>7048</v>
      </c>
      <c r="BK3463" s="1" t="s">
        <v>7049</v>
      </c>
      <c r="BL3463" s="1" t="str">
        <f>VLOOKUP(BK3463,INVENTARIOHABITTA[#All],8,FALSE)</f>
        <v>PREMIUM A</v>
      </c>
      <c r="BO3463" s="1" t="s">
        <v>7335</v>
      </c>
      <c r="BP3463" s="1" t="s">
        <v>10814</v>
      </c>
      <c r="BQ3463" s="1" t="s">
        <v>7638</v>
      </c>
      <c r="BR3463" s="1" t="s">
        <v>7745</v>
      </c>
      <c r="BS3463" s="1" t="s">
        <v>46</v>
      </c>
      <c r="BT3463">
        <v>10</v>
      </c>
      <c r="BU3463" s="1" t="s">
        <v>7</v>
      </c>
      <c r="BV3463" s="1" t="s">
        <v>60</v>
      </c>
      <c r="BW3463">
        <v>144</v>
      </c>
      <c r="BX3463" s="1" t="s">
        <v>46</v>
      </c>
      <c r="BY3463">
        <v>6060</v>
      </c>
      <c r="BZ3463">
        <v>872640</v>
      </c>
      <c r="CA3463">
        <v>0.3</v>
      </c>
      <c r="CB3463">
        <v>4242</v>
      </c>
      <c r="CC3463">
        <v>610848</v>
      </c>
      <c r="CD3463">
        <v>0.1</v>
      </c>
      <c r="CE3463">
        <v>61084.800000000003</v>
      </c>
      <c r="CF3463">
        <v>0.1</v>
      </c>
      <c r="CG3463">
        <v>6108.4800000000005</v>
      </c>
      <c r="CH3463">
        <v>54976.32</v>
      </c>
      <c r="CI3463">
        <v>549763.19999999995</v>
      </c>
      <c r="CJ3463">
        <v>604739.5199999999</v>
      </c>
      <c r="CK3463">
        <v>4199.579999999999</v>
      </c>
    </row>
    <row r="3464" spans="62:89" x14ac:dyDescent="0.25">
      <c r="BJ3464" s="1" t="s">
        <v>7050</v>
      </c>
      <c r="BK3464" s="1" t="s">
        <v>7051</v>
      </c>
      <c r="BL3464" s="1" t="str">
        <f>VLOOKUP(BK3464,INVENTARIOHABITTA[#All],8,FALSE)</f>
        <v>PREMIUM A</v>
      </c>
      <c r="BO3464" s="1" t="s">
        <v>7337</v>
      </c>
      <c r="BP3464" s="1" t="s">
        <v>10815</v>
      </c>
      <c r="BQ3464" s="1" t="s">
        <v>7638</v>
      </c>
      <c r="BR3464" s="1" t="s">
        <v>7745</v>
      </c>
      <c r="BS3464" s="1" t="s">
        <v>46</v>
      </c>
      <c r="BT3464">
        <v>11</v>
      </c>
      <c r="BU3464" s="1" t="s">
        <v>7</v>
      </c>
      <c r="BV3464" s="1" t="s">
        <v>60</v>
      </c>
      <c r="BW3464">
        <v>128</v>
      </c>
      <c r="BX3464" s="1" t="s">
        <v>46</v>
      </c>
      <c r="BY3464">
        <v>6060</v>
      </c>
      <c r="BZ3464">
        <v>775680</v>
      </c>
      <c r="CA3464">
        <v>0.3</v>
      </c>
      <c r="CB3464">
        <v>4242</v>
      </c>
      <c r="CC3464">
        <v>542976</v>
      </c>
      <c r="CD3464">
        <v>0.1</v>
      </c>
      <c r="CE3464">
        <v>54297.600000000006</v>
      </c>
      <c r="CF3464">
        <v>0.1</v>
      </c>
      <c r="CG3464">
        <v>5429.7600000000011</v>
      </c>
      <c r="CH3464">
        <v>48867.840000000004</v>
      </c>
      <c r="CI3464">
        <v>488678.40000000002</v>
      </c>
      <c r="CJ3464">
        <v>537546.23999999999</v>
      </c>
      <c r="CK3464">
        <v>4199.58</v>
      </c>
    </row>
    <row r="3465" spans="62:89" x14ac:dyDescent="0.25">
      <c r="BJ3465" s="1" t="s">
        <v>7052</v>
      </c>
      <c r="BK3465" s="1" t="s">
        <v>7053</v>
      </c>
      <c r="BL3465" s="1" t="str">
        <f>VLOOKUP(BK3465,INVENTARIOHABITTA[#All],8,FALSE)</f>
        <v>ESTANDAR A</v>
      </c>
      <c r="BO3465" s="1" t="s">
        <v>7339</v>
      </c>
      <c r="BP3465" s="1" t="s">
        <v>10816</v>
      </c>
      <c r="BQ3465" s="1" t="s">
        <v>7638</v>
      </c>
      <c r="BR3465" s="1" t="s">
        <v>7745</v>
      </c>
      <c r="BS3465" s="1" t="s">
        <v>46</v>
      </c>
      <c r="BT3465">
        <v>12</v>
      </c>
      <c r="BU3465" s="1" t="s">
        <v>7</v>
      </c>
      <c r="BV3465" s="1" t="s">
        <v>60</v>
      </c>
      <c r="BW3465">
        <v>128</v>
      </c>
      <c r="BX3465" s="1" t="s">
        <v>46</v>
      </c>
      <c r="BY3465">
        <v>6060</v>
      </c>
      <c r="BZ3465">
        <v>775680</v>
      </c>
      <c r="CA3465">
        <v>0.33</v>
      </c>
      <c r="CB3465">
        <v>4060.2</v>
      </c>
      <c r="CC3465">
        <v>519705.59999999998</v>
      </c>
      <c r="CD3465">
        <v>0.1</v>
      </c>
      <c r="CE3465">
        <v>51970.559999999998</v>
      </c>
      <c r="CF3465">
        <v>0.1</v>
      </c>
      <c r="CG3465">
        <v>5197.0560000000005</v>
      </c>
      <c r="CH3465">
        <v>46773.504000000001</v>
      </c>
      <c r="CI3465">
        <v>467735.03999999998</v>
      </c>
      <c r="CJ3465">
        <v>514508.54399999999</v>
      </c>
      <c r="CK3465">
        <v>4019.598</v>
      </c>
    </row>
    <row r="3466" spans="62:89" x14ac:dyDescent="0.25">
      <c r="BJ3466" s="1" t="s">
        <v>7054</v>
      </c>
      <c r="BK3466" s="1" t="s">
        <v>7055</v>
      </c>
      <c r="BL3466" s="1" t="str">
        <f>VLOOKUP(BK3466,INVENTARIOHABITTA[#All],8,FALSE)</f>
        <v>ESTANDAR A</v>
      </c>
      <c r="BO3466" s="1" t="s">
        <v>7341</v>
      </c>
      <c r="BP3466" s="1" t="s">
        <v>10817</v>
      </c>
      <c r="BQ3466" s="1" t="s">
        <v>7638</v>
      </c>
      <c r="BR3466" s="1" t="s">
        <v>7745</v>
      </c>
      <c r="BS3466" s="1" t="s">
        <v>46</v>
      </c>
      <c r="BT3466">
        <v>13</v>
      </c>
      <c r="BU3466" s="1" t="s">
        <v>7</v>
      </c>
      <c r="BV3466" s="1" t="s">
        <v>60</v>
      </c>
      <c r="BW3466">
        <v>128</v>
      </c>
      <c r="BX3466" s="1" t="s">
        <v>46</v>
      </c>
      <c r="BY3466">
        <v>6060</v>
      </c>
      <c r="BZ3466">
        <v>775680</v>
      </c>
      <c r="CA3466">
        <v>0.25</v>
      </c>
      <c r="CB3466">
        <v>4545</v>
      </c>
      <c r="CC3466">
        <v>581760</v>
      </c>
      <c r="CD3466">
        <v>0.1</v>
      </c>
      <c r="CE3466">
        <v>58176</v>
      </c>
      <c r="CF3466">
        <v>0.10313531353135313</v>
      </c>
      <c r="CG3466">
        <v>6000</v>
      </c>
      <c r="CH3466">
        <v>52176</v>
      </c>
      <c r="CI3466">
        <v>523584</v>
      </c>
      <c r="CJ3466">
        <v>575760</v>
      </c>
      <c r="CK3466">
        <v>4498.125</v>
      </c>
    </row>
    <row r="3467" spans="62:89" x14ac:dyDescent="0.25">
      <c r="BJ3467" s="1" t="s">
        <v>7056</v>
      </c>
      <c r="BK3467" s="1" t="s">
        <v>7057</v>
      </c>
      <c r="BL3467" s="1" t="str">
        <f>VLOOKUP(BK3467,INVENTARIOHABITTA[#All],8,FALSE)</f>
        <v>ESTANDAR A</v>
      </c>
      <c r="BO3467" s="1" t="s">
        <v>7343</v>
      </c>
      <c r="BP3467" s="1" t="s">
        <v>10818</v>
      </c>
      <c r="BQ3467" s="1" t="s">
        <v>7638</v>
      </c>
      <c r="BR3467" s="1" t="s">
        <v>7745</v>
      </c>
      <c r="BS3467" s="1" t="s">
        <v>46</v>
      </c>
      <c r="BT3467">
        <v>14</v>
      </c>
      <c r="BU3467" s="1" t="s">
        <v>7</v>
      </c>
      <c r="BV3467" s="1" t="s">
        <v>60</v>
      </c>
      <c r="BW3467">
        <v>128</v>
      </c>
      <c r="BX3467" s="1" t="s">
        <v>46</v>
      </c>
      <c r="BY3467">
        <v>6060</v>
      </c>
      <c r="BZ3467">
        <v>775680</v>
      </c>
      <c r="CA3467">
        <v>0.27</v>
      </c>
      <c r="CB3467">
        <v>4423.8</v>
      </c>
      <c r="CC3467">
        <v>566246.40000000002</v>
      </c>
      <c r="CD3467">
        <v>0.1</v>
      </c>
      <c r="CE3467">
        <v>56624.640000000007</v>
      </c>
      <c r="CF3467">
        <v>0</v>
      </c>
      <c r="CG3467">
        <v>0</v>
      </c>
      <c r="CH3467">
        <v>56624.640000000007</v>
      </c>
      <c r="CI3467">
        <v>509621.76000000001</v>
      </c>
      <c r="CJ3467">
        <v>566246.40000000002</v>
      </c>
      <c r="CK3467">
        <v>4423.8</v>
      </c>
    </row>
    <row r="3468" spans="62:89" x14ac:dyDescent="0.25">
      <c r="BJ3468" s="1" t="s">
        <v>7058</v>
      </c>
      <c r="BK3468" s="1" t="s">
        <v>7059</v>
      </c>
      <c r="BL3468" s="1" t="str">
        <f>VLOOKUP(BK3468,INVENTARIOHABITTA[#All],8,FALSE)</f>
        <v>ESTANDAR A</v>
      </c>
      <c r="BO3468" s="1" t="s">
        <v>7345</v>
      </c>
      <c r="BP3468" s="1" t="s">
        <v>10819</v>
      </c>
      <c r="BQ3468" s="1" t="s">
        <v>7638</v>
      </c>
      <c r="BR3468" s="1" t="s">
        <v>7745</v>
      </c>
      <c r="BS3468" s="1" t="s">
        <v>46</v>
      </c>
      <c r="BT3468">
        <v>15</v>
      </c>
      <c r="BU3468" s="1" t="s">
        <v>7</v>
      </c>
      <c r="BV3468" s="1" t="s">
        <v>60</v>
      </c>
      <c r="BW3468">
        <v>128</v>
      </c>
      <c r="BX3468" s="1" t="s">
        <v>46</v>
      </c>
      <c r="BY3468">
        <v>6060</v>
      </c>
      <c r="BZ3468">
        <v>775680</v>
      </c>
      <c r="CA3468">
        <v>0.33</v>
      </c>
      <c r="CB3468">
        <v>4060.2</v>
      </c>
      <c r="CC3468">
        <v>519705.59999999998</v>
      </c>
      <c r="CD3468">
        <v>0.1</v>
      </c>
      <c r="CE3468">
        <v>51970.559999999998</v>
      </c>
      <c r="CF3468">
        <v>0.1</v>
      </c>
      <c r="CG3468">
        <v>5197.0560000000005</v>
      </c>
      <c r="CH3468">
        <v>46773.504000000001</v>
      </c>
      <c r="CI3468">
        <v>467735.03999999998</v>
      </c>
      <c r="CJ3468">
        <v>514508.54399999999</v>
      </c>
      <c r="CK3468">
        <v>4019.598</v>
      </c>
    </row>
    <row r="3469" spans="62:89" x14ac:dyDescent="0.25">
      <c r="BJ3469" s="1" t="s">
        <v>7060</v>
      </c>
      <c r="BK3469" s="1" t="s">
        <v>7061</v>
      </c>
      <c r="BL3469" s="1" t="str">
        <f>VLOOKUP(BK3469,INVENTARIOHABITTA[#All],8,FALSE)</f>
        <v>ESTANDAR A</v>
      </c>
      <c r="BO3469" s="1" t="s">
        <v>7347</v>
      </c>
      <c r="BP3469" s="1" t="s">
        <v>10820</v>
      </c>
      <c r="BQ3469" s="1" t="s">
        <v>7638</v>
      </c>
      <c r="BR3469" s="1" t="s">
        <v>7745</v>
      </c>
      <c r="BS3469" s="1" t="s">
        <v>46</v>
      </c>
      <c r="BT3469">
        <v>16</v>
      </c>
      <c r="BU3469" s="1" t="s">
        <v>7</v>
      </c>
      <c r="BV3469" s="1" t="s">
        <v>60</v>
      </c>
      <c r="BW3469">
        <v>128</v>
      </c>
      <c r="BX3469" s="1" t="s">
        <v>46</v>
      </c>
      <c r="BY3469">
        <v>6060</v>
      </c>
      <c r="BZ3469">
        <v>775680</v>
      </c>
      <c r="CA3469">
        <v>0.3</v>
      </c>
      <c r="CB3469">
        <v>4242</v>
      </c>
      <c r="CC3469">
        <v>542976</v>
      </c>
      <c r="CD3469">
        <v>0.1</v>
      </c>
      <c r="CE3469">
        <v>54297.600000000006</v>
      </c>
      <c r="CF3469">
        <v>0.1</v>
      </c>
      <c r="CG3469">
        <v>5429.7600000000011</v>
      </c>
      <c r="CH3469">
        <v>48867.840000000004</v>
      </c>
      <c r="CI3469">
        <v>488678.40000000002</v>
      </c>
      <c r="CJ3469">
        <v>537546.23999999999</v>
      </c>
      <c r="CK3469">
        <v>4199.58</v>
      </c>
    </row>
    <row r="3470" spans="62:89" x14ac:dyDescent="0.25">
      <c r="BJ3470" s="1" t="s">
        <v>7062</v>
      </c>
      <c r="BK3470" s="1" t="s">
        <v>7063</v>
      </c>
      <c r="BL3470" s="1" t="str">
        <f>VLOOKUP(BK3470,INVENTARIOHABITTA[#All],8,FALSE)</f>
        <v>ESTANDAR A</v>
      </c>
      <c r="BO3470" s="1" t="s">
        <v>7349</v>
      </c>
      <c r="BP3470" s="1" t="s">
        <v>10821</v>
      </c>
      <c r="BQ3470" s="1" t="s">
        <v>7638</v>
      </c>
      <c r="BR3470" s="1" t="s">
        <v>7745</v>
      </c>
      <c r="BS3470" s="1" t="s">
        <v>46</v>
      </c>
      <c r="BT3470">
        <v>17</v>
      </c>
      <c r="BU3470" s="1" t="s">
        <v>7</v>
      </c>
      <c r="BV3470" s="1" t="s">
        <v>60</v>
      </c>
      <c r="BW3470">
        <v>128</v>
      </c>
      <c r="BX3470" s="1" t="s">
        <v>46</v>
      </c>
      <c r="BY3470">
        <v>6060</v>
      </c>
      <c r="BZ3470">
        <v>775680</v>
      </c>
      <c r="CA3470">
        <v>0.33</v>
      </c>
      <c r="CB3470">
        <v>4060.2</v>
      </c>
      <c r="CC3470">
        <v>519705.59999999998</v>
      </c>
      <c r="CD3470">
        <v>0.1</v>
      </c>
      <c r="CE3470">
        <v>51970.559999999998</v>
      </c>
      <c r="CF3470">
        <v>0.1</v>
      </c>
      <c r="CG3470">
        <v>5197.0560000000005</v>
      </c>
      <c r="CH3470">
        <v>46773.504000000001</v>
      </c>
      <c r="CI3470">
        <v>467735.03999999998</v>
      </c>
      <c r="CJ3470">
        <v>514508.54399999999</v>
      </c>
      <c r="CK3470">
        <v>4019.598</v>
      </c>
    </row>
    <row r="3471" spans="62:89" x14ac:dyDescent="0.25">
      <c r="BJ3471" s="1" t="s">
        <v>7064</v>
      </c>
      <c r="BK3471" s="1" t="s">
        <v>7065</v>
      </c>
      <c r="BL3471" s="1" t="str">
        <f>VLOOKUP(BK3471,INVENTARIOHABITTA[#All],8,FALSE)</f>
        <v>ESTANDAR A</v>
      </c>
      <c r="BO3471" s="1" t="s">
        <v>7351</v>
      </c>
      <c r="BP3471" s="1" t="s">
        <v>10822</v>
      </c>
      <c r="BQ3471" s="1" t="s">
        <v>7638</v>
      </c>
      <c r="BR3471" s="1" t="s">
        <v>7745</v>
      </c>
      <c r="BS3471" s="1" t="s">
        <v>46</v>
      </c>
      <c r="BT3471">
        <v>18</v>
      </c>
      <c r="BU3471" s="1" t="s">
        <v>7</v>
      </c>
      <c r="BV3471" s="1" t="s">
        <v>60</v>
      </c>
      <c r="BW3471">
        <v>128</v>
      </c>
      <c r="BX3471" s="1" t="s">
        <v>46</v>
      </c>
      <c r="BY3471">
        <v>6060</v>
      </c>
      <c r="BZ3471">
        <v>775680</v>
      </c>
      <c r="CA3471">
        <v>0.2</v>
      </c>
      <c r="CB3471">
        <v>4848</v>
      </c>
      <c r="CC3471">
        <v>620544</v>
      </c>
      <c r="CD3471">
        <v>0.1</v>
      </c>
      <c r="CE3471">
        <v>62054.400000000001</v>
      </c>
      <c r="CF3471">
        <v>0.1</v>
      </c>
      <c r="CG3471">
        <v>6205.4400000000005</v>
      </c>
      <c r="CH3471">
        <v>55848.959999999999</v>
      </c>
      <c r="CI3471">
        <v>558489.59999999998</v>
      </c>
      <c r="CJ3471">
        <v>614338.55999999994</v>
      </c>
      <c r="CK3471">
        <v>4799.5199999999995</v>
      </c>
    </row>
    <row r="3472" spans="62:89" x14ac:dyDescent="0.25">
      <c r="BJ3472" s="1" t="s">
        <v>7066</v>
      </c>
      <c r="BK3472" s="1" t="s">
        <v>7067</v>
      </c>
      <c r="BL3472" s="1" t="str">
        <f>VLOOKUP(BK3472,INVENTARIOHABITTA[#All],8,FALSE)</f>
        <v>ESTANDAR A</v>
      </c>
      <c r="BO3472" s="1" t="s">
        <v>7353</v>
      </c>
      <c r="BP3472" s="1" t="s">
        <v>10823</v>
      </c>
      <c r="BQ3472" s="1" t="s">
        <v>7638</v>
      </c>
      <c r="BR3472" s="1" t="s">
        <v>7745</v>
      </c>
      <c r="BS3472" s="1" t="s">
        <v>46</v>
      </c>
      <c r="BT3472">
        <v>19</v>
      </c>
      <c r="BU3472" s="1" t="s">
        <v>7</v>
      </c>
      <c r="BV3472" s="1" t="s">
        <v>60</v>
      </c>
      <c r="BW3472">
        <v>128</v>
      </c>
      <c r="BX3472" s="1" t="s">
        <v>46</v>
      </c>
      <c r="BY3472">
        <v>6060</v>
      </c>
      <c r="BZ3472">
        <v>775680</v>
      </c>
      <c r="CA3472">
        <v>0.2</v>
      </c>
      <c r="CB3472">
        <v>4848</v>
      </c>
      <c r="CC3472">
        <v>620544</v>
      </c>
      <c r="CD3472">
        <v>0.1</v>
      </c>
      <c r="CE3472">
        <v>62054.400000000001</v>
      </c>
      <c r="CF3472">
        <v>0.1</v>
      </c>
      <c r="CG3472">
        <v>6205.4400000000005</v>
      </c>
      <c r="CH3472">
        <v>55848.959999999999</v>
      </c>
      <c r="CI3472">
        <v>558489.59999999998</v>
      </c>
      <c r="CJ3472">
        <v>614338.55999999994</v>
      </c>
      <c r="CK3472">
        <v>4799.5199999999995</v>
      </c>
    </row>
    <row r="3473" spans="62:89" x14ac:dyDescent="0.25">
      <c r="BJ3473" s="1" t="s">
        <v>7068</v>
      </c>
      <c r="BK3473" s="1" t="s">
        <v>7069</v>
      </c>
      <c r="BL3473" s="1" t="str">
        <f>VLOOKUP(BK3473,INVENTARIOHABITTA[#All],8,FALSE)</f>
        <v>ESTANDAR A</v>
      </c>
      <c r="BO3473" s="1" t="s">
        <v>7355</v>
      </c>
      <c r="BP3473" s="1" t="s">
        <v>10824</v>
      </c>
      <c r="BQ3473" s="1" t="s">
        <v>7638</v>
      </c>
      <c r="BR3473" s="1" t="s">
        <v>7745</v>
      </c>
      <c r="BS3473" s="1" t="s">
        <v>46</v>
      </c>
      <c r="BT3473">
        <v>20</v>
      </c>
      <c r="BU3473" s="1" t="s">
        <v>7</v>
      </c>
      <c r="BV3473" s="1" t="s">
        <v>60</v>
      </c>
      <c r="BW3473">
        <v>128</v>
      </c>
      <c r="BX3473" s="1" t="s">
        <v>46</v>
      </c>
      <c r="BY3473">
        <v>6060</v>
      </c>
      <c r="BZ3473">
        <v>775680</v>
      </c>
      <c r="CA3473">
        <v>0.2</v>
      </c>
      <c r="CB3473">
        <v>4848</v>
      </c>
      <c r="CC3473">
        <v>620544</v>
      </c>
      <c r="CD3473">
        <v>0.1</v>
      </c>
      <c r="CE3473">
        <v>62054.400000000001</v>
      </c>
      <c r="CF3473">
        <v>0.1</v>
      </c>
      <c r="CG3473">
        <v>6205.4400000000005</v>
      </c>
      <c r="CH3473">
        <v>55848.959999999999</v>
      </c>
      <c r="CI3473">
        <v>558489.59999999998</v>
      </c>
      <c r="CJ3473">
        <v>614338.55999999994</v>
      </c>
      <c r="CK3473">
        <v>4799.5199999999995</v>
      </c>
    </row>
    <row r="3474" spans="62:89" x14ac:dyDescent="0.25">
      <c r="BJ3474" s="1" t="s">
        <v>7070</v>
      </c>
      <c r="BK3474" s="1" t="s">
        <v>7071</v>
      </c>
      <c r="BL3474" s="1" t="str">
        <f>VLOOKUP(BK3474,INVENTARIOHABITTA[#All],8,FALSE)</f>
        <v>ESTANDAR A</v>
      </c>
      <c r="BO3474" s="1" t="s">
        <v>7357</v>
      </c>
      <c r="BP3474" s="1" t="s">
        <v>10825</v>
      </c>
      <c r="BQ3474" s="1" t="s">
        <v>7638</v>
      </c>
      <c r="BR3474" s="1" t="s">
        <v>7745</v>
      </c>
      <c r="BS3474" s="1" t="s">
        <v>46</v>
      </c>
      <c r="BT3474">
        <v>21</v>
      </c>
      <c r="BU3474" s="1" t="s">
        <v>7</v>
      </c>
      <c r="BV3474" s="1" t="s">
        <v>60</v>
      </c>
      <c r="BW3474">
        <v>128</v>
      </c>
      <c r="BX3474" s="1" t="s">
        <v>46</v>
      </c>
      <c r="BY3474">
        <v>6060</v>
      </c>
      <c r="BZ3474">
        <v>775680</v>
      </c>
      <c r="CA3474">
        <v>0.3</v>
      </c>
      <c r="CB3474">
        <v>4242</v>
      </c>
      <c r="CC3474">
        <v>542976</v>
      </c>
      <c r="CD3474">
        <v>0.1</v>
      </c>
      <c r="CE3474">
        <v>54297.600000000006</v>
      </c>
      <c r="CF3474">
        <v>0.1289191419141914</v>
      </c>
      <c r="CG3474">
        <v>7000</v>
      </c>
      <c r="CH3474">
        <v>47297.600000000006</v>
      </c>
      <c r="CI3474">
        <v>488678.40000000002</v>
      </c>
      <c r="CJ3474">
        <v>535976</v>
      </c>
      <c r="CK3474">
        <v>4187.3125</v>
      </c>
    </row>
    <row r="3475" spans="62:89" x14ac:dyDescent="0.25">
      <c r="BJ3475" s="1" t="s">
        <v>7072</v>
      </c>
      <c r="BK3475" s="1" t="s">
        <v>7073</v>
      </c>
      <c r="BL3475" s="1" t="str">
        <f>VLOOKUP(BK3475,INVENTARIOHABITTA[#All],8,FALSE)</f>
        <v>ESTANDAR A</v>
      </c>
      <c r="BP3475" s="1" t="s">
        <v>10825</v>
      </c>
      <c r="BQ3475" s="1" t="s">
        <v>7638</v>
      </c>
      <c r="BR3475" s="1" t="s">
        <v>7745</v>
      </c>
      <c r="BS3475" s="1" t="s">
        <v>46</v>
      </c>
      <c r="BT3475">
        <v>21</v>
      </c>
      <c r="BU3475" s="1" t="s">
        <v>7</v>
      </c>
      <c r="BV3475" s="1" t="s">
        <v>60</v>
      </c>
      <c r="BW3475">
        <v>128</v>
      </c>
      <c r="BX3475" s="1" t="s">
        <v>46</v>
      </c>
      <c r="BY3475">
        <v>6060</v>
      </c>
      <c r="BZ3475">
        <v>775680</v>
      </c>
      <c r="CA3475">
        <v>0.3</v>
      </c>
      <c r="CB3475">
        <v>4242</v>
      </c>
      <c r="CC3475">
        <v>542976</v>
      </c>
      <c r="CD3475">
        <v>0.1</v>
      </c>
      <c r="CE3475">
        <v>54297.600000000006</v>
      </c>
      <c r="CF3475">
        <v>0.1289191419141914</v>
      </c>
      <c r="CG3475">
        <v>7000</v>
      </c>
      <c r="CH3475">
        <v>47297.600000000006</v>
      </c>
      <c r="CI3475">
        <v>488678.40000000002</v>
      </c>
      <c r="CJ3475">
        <v>535976</v>
      </c>
      <c r="CK3475">
        <v>4187.3125</v>
      </c>
    </row>
    <row r="3476" spans="62:89" x14ac:dyDescent="0.25">
      <c r="BJ3476" s="1" t="s">
        <v>7074</v>
      </c>
      <c r="BK3476" s="1" t="s">
        <v>7075</v>
      </c>
      <c r="BL3476" s="1" t="str">
        <f>VLOOKUP(BK3476,INVENTARIOHABITTA[#All],8,FALSE)</f>
        <v>ESTANDAR A</v>
      </c>
      <c r="BP3476" s="1" t="s">
        <v>10825</v>
      </c>
      <c r="BQ3476" s="1" t="s">
        <v>7638</v>
      </c>
      <c r="BR3476" s="1" t="s">
        <v>7745</v>
      </c>
      <c r="BS3476" s="1" t="s">
        <v>46</v>
      </c>
      <c r="BT3476">
        <v>21</v>
      </c>
      <c r="BU3476" s="1" t="s">
        <v>7</v>
      </c>
      <c r="BV3476" s="1" t="s">
        <v>60</v>
      </c>
      <c r="BW3476">
        <v>128</v>
      </c>
      <c r="BX3476" s="1" t="s">
        <v>46</v>
      </c>
      <c r="BY3476">
        <v>6060</v>
      </c>
      <c r="BZ3476">
        <v>775680</v>
      </c>
      <c r="CA3476">
        <v>0.3</v>
      </c>
      <c r="CB3476">
        <v>4242</v>
      </c>
      <c r="CC3476">
        <v>542976</v>
      </c>
      <c r="CD3476">
        <v>0.1</v>
      </c>
      <c r="CE3476">
        <v>54297.600000000006</v>
      </c>
      <c r="CF3476">
        <v>0.1</v>
      </c>
      <c r="CG3476">
        <v>5429.7600000000011</v>
      </c>
      <c r="CH3476">
        <v>48867.840000000004</v>
      </c>
      <c r="CI3476">
        <v>488678.40000000002</v>
      </c>
      <c r="CJ3476">
        <v>537546.23999999999</v>
      </c>
      <c r="CK3476">
        <v>4199.58</v>
      </c>
    </row>
    <row r="3477" spans="62:89" x14ac:dyDescent="0.25">
      <c r="BJ3477" s="1" t="s">
        <v>7076</v>
      </c>
      <c r="BK3477" s="1" t="s">
        <v>7077</v>
      </c>
      <c r="BL3477" s="1" t="str">
        <f>VLOOKUP(BK3477,INVENTARIOHABITTA[#All],8,FALSE)</f>
        <v>ESTANDAR A</v>
      </c>
      <c r="BO3477" s="1" t="s">
        <v>7359</v>
      </c>
      <c r="BP3477" s="1" t="s">
        <v>10826</v>
      </c>
      <c r="BQ3477" s="1" t="s">
        <v>7638</v>
      </c>
      <c r="BR3477" s="1" t="s">
        <v>7745</v>
      </c>
      <c r="BS3477" s="1" t="s">
        <v>46</v>
      </c>
      <c r="BT3477">
        <v>22</v>
      </c>
      <c r="BU3477" s="1" t="s">
        <v>7</v>
      </c>
      <c r="BV3477" s="1" t="s">
        <v>146</v>
      </c>
      <c r="BW3477">
        <v>128</v>
      </c>
      <c r="BX3477" s="1" t="s">
        <v>46</v>
      </c>
      <c r="BY3477">
        <v>6510</v>
      </c>
      <c r="BZ3477">
        <v>833280</v>
      </c>
      <c r="CA3477">
        <v>0.3</v>
      </c>
      <c r="CB3477">
        <v>4557</v>
      </c>
      <c r="CC3477">
        <v>583296</v>
      </c>
      <c r="CD3477">
        <v>0.1</v>
      </c>
      <c r="CE3477">
        <v>58329.600000000006</v>
      </c>
      <c r="CF3477">
        <v>0.10286372613561552</v>
      </c>
      <c r="CG3477">
        <v>6000</v>
      </c>
      <c r="CH3477">
        <v>52329.600000000006</v>
      </c>
      <c r="CI3477">
        <v>524966.40000000002</v>
      </c>
      <c r="CJ3477">
        <v>577296</v>
      </c>
      <c r="CK3477">
        <v>4510.125</v>
      </c>
    </row>
    <row r="3478" spans="62:89" x14ac:dyDescent="0.25">
      <c r="BJ3478" s="1" t="s">
        <v>7078</v>
      </c>
      <c r="BK3478" s="1" t="s">
        <v>7079</v>
      </c>
      <c r="BL3478" s="1" t="str">
        <f>VLOOKUP(BK3478,INVENTARIOHABITTA[#All],8,FALSE)</f>
        <v>ESTANDAR A</v>
      </c>
      <c r="BP3478" s="1" t="s">
        <v>10826</v>
      </c>
      <c r="BQ3478" s="1" t="s">
        <v>7638</v>
      </c>
      <c r="BR3478" s="1" t="s">
        <v>7745</v>
      </c>
      <c r="BS3478" s="1" t="s">
        <v>46</v>
      </c>
      <c r="BT3478">
        <v>22</v>
      </c>
      <c r="BU3478" s="1" t="s">
        <v>7</v>
      </c>
      <c r="BV3478" s="1" t="s">
        <v>146</v>
      </c>
      <c r="BW3478">
        <v>128</v>
      </c>
      <c r="BX3478" s="1" t="s">
        <v>46</v>
      </c>
      <c r="BY3478">
        <v>6510</v>
      </c>
      <c r="BZ3478">
        <v>833280</v>
      </c>
      <c r="CA3478">
        <v>0.33</v>
      </c>
      <c r="CB3478">
        <v>4361.7</v>
      </c>
      <c r="CC3478">
        <v>558297.59999999998</v>
      </c>
      <c r="CD3478">
        <v>0.1</v>
      </c>
      <c r="CE3478">
        <v>55829.760000000002</v>
      </c>
      <c r="CF3478">
        <v>0.1</v>
      </c>
      <c r="CG3478">
        <v>5582.9760000000006</v>
      </c>
      <c r="CH3478">
        <v>50246.784</v>
      </c>
      <c r="CI3478">
        <v>502467.83999999997</v>
      </c>
      <c r="CJ3478">
        <v>552714.62399999995</v>
      </c>
      <c r="CK3478">
        <v>4318.0829999999996</v>
      </c>
    </row>
    <row r="3479" spans="62:89" x14ac:dyDescent="0.25">
      <c r="BJ3479" s="1" t="s">
        <v>7080</v>
      </c>
      <c r="BK3479" s="1" t="s">
        <v>7081</v>
      </c>
      <c r="BL3479" s="1" t="str">
        <f>VLOOKUP(BK3479,INVENTARIOHABITTA[#All],8,FALSE)</f>
        <v>PREMIUM A</v>
      </c>
      <c r="BP3479" s="1" t="s">
        <v>10826</v>
      </c>
      <c r="BQ3479" s="1" t="s">
        <v>7638</v>
      </c>
      <c r="BR3479" s="1" t="s">
        <v>7745</v>
      </c>
      <c r="BS3479" s="1" t="s">
        <v>46</v>
      </c>
      <c r="BT3479">
        <v>22</v>
      </c>
      <c r="BU3479" s="1" t="s">
        <v>7</v>
      </c>
      <c r="BV3479" s="1" t="s">
        <v>146</v>
      </c>
      <c r="BW3479">
        <v>128</v>
      </c>
      <c r="BX3479" s="1" t="s">
        <v>46</v>
      </c>
      <c r="BY3479">
        <v>6510</v>
      </c>
      <c r="BZ3479">
        <v>833280</v>
      </c>
      <c r="CA3479">
        <v>0.3</v>
      </c>
      <c r="CB3479">
        <v>4557</v>
      </c>
      <c r="CC3479">
        <v>583296</v>
      </c>
      <c r="CD3479">
        <v>0.1</v>
      </c>
      <c r="CE3479">
        <v>58329.600000000006</v>
      </c>
      <c r="CF3479">
        <v>0.1</v>
      </c>
      <c r="CG3479">
        <v>5832.9600000000009</v>
      </c>
      <c r="CH3479">
        <v>52496.640000000007</v>
      </c>
      <c r="CI3479">
        <v>524966.40000000002</v>
      </c>
      <c r="CJ3479">
        <v>577463.04000000004</v>
      </c>
      <c r="CK3479">
        <v>4511.43</v>
      </c>
    </row>
    <row r="3480" spans="62:89" x14ac:dyDescent="0.25">
      <c r="BJ3480" s="1" t="s">
        <v>7082</v>
      </c>
      <c r="BK3480" s="1" t="s">
        <v>7083</v>
      </c>
      <c r="BL3480" s="1" t="str">
        <f>VLOOKUP(BK3480,INVENTARIOHABITTA[#All],8,FALSE)</f>
        <v>PREMIUM A</v>
      </c>
      <c r="BO3480" s="1" t="s">
        <v>7361</v>
      </c>
      <c r="BP3480" s="1" t="s">
        <v>10827</v>
      </c>
      <c r="BQ3480" s="1" t="s">
        <v>7638</v>
      </c>
      <c r="BR3480" s="1" t="s">
        <v>7745</v>
      </c>
      <c r="BS3480" s="1" t="s">
        <v>46</v>
      </c>
      <c r="BT3480">
        <v>23</v>
      </c>
      <c r="BU3480" s="1" t="s">
        <v>7</v>
      </c>
      <c r="BV3480" s="1" t="s">
        <v>146</v>
      </c>
      <c r="BW3480">
        <v>128</v>
      </c>
      <c r="BX3480" s="1" t="s">
        <v>46</v>
      </c>
      <c r="BY3480">
        <v>6510</v>
      </c>
      <c r="BZ3480">
        <v>833280</v>
      </c>
      <c r="CA3480">
        <v>0.3</v>
      </c>
      <c r="CB3480">
        <v>4557</v>
      </c>
      <c r="CC3480">
        <v>583296</v>
      </c>
      <c r="CD3480">
        <v>0.1</v>
      </c>
      <c r="CE3480">
        <v>58329.600000000006</v>
      </c>
      <c r="CF3480">
        <v>0</v>
      </c>
      <c r="CG3480">
        <v>0</v>
      </c>
      <c r="CH3480">
        <v>58329.600000000006</v>
      </c>
      <c r="CI3480">
        <v>524966.40000000002</v>
      </c>
      <c r="CJ3480">
        <v>583296</v>
      </c>
      <c r="CK3480">
        <v>4557</v>
      </c>
    </row>
    <row r="3481" spans="62:89" x14ac:dyDescent="0.25">
      <c r="BJ3481" s="1" t="s">
        <v>7084</v>
      </c>
      <c r="BK3481" s="1" t="s">
        <v>7085</v>
      </c>
      <c r="BL3481" s="1" t="str">
        <f>VLOOKUP(BK3481,INVENTARIOHABITTA[#All],8,FALSE)</f>
        <v>ESTANDAR A</v>
      </c>
      <c r="BO3481" s="1" t="s">
        <v>7363</v>
      </c>
      <c r="BP3481" s="1" t="s">
        <v>10828</v>
      </c>
      <c r="BQ3481" s="1" t="s">
        <v>7638</v>
      </c>
      <c r="BR3481" s="1" t="s">
        <v>7745</v>
      </c>
      <c r="BS3481" s="1" t="s">
        <v>46</v>
      </c>
      <c r="BT3481">
        <v>24</v>
      </c>
      <c r="BU3481" s="1" t="s">
        <v>7</v>
      </c>
      <c r="BV3481" s="1" t="s">
        <v>60</v>
      </c>
      <c r="BW3481">
        <v>128</v>
      </c>
      <c r="BX3481" s="1" t="s">
        <v>46</v>
      </c>
      <c r="BY3481">
        <v>6060</v>
      </c>
      <c r="BZ3481">
        <v>775680</v>
      </c>
      <c r="CA3481">
        <v>0.33</v>
      </c>
      <c r="CB3481">
        <v>4060.2</v>
      </c>
      <c r="CC3481">
        <v>519705.59999999998</v>
      </c>
      <c r="CD3481">
        <v>0.1</v>
      </c>
      <c r="CE3481">
        <v>51970.559999999998</v>
      </c>
      <c r="CF3481">
        <v>0.1</v>
      </c>
      <c r="CG3481">
        <v>5197.0560000000005</v>
      </c>
      <c r="CH3481">
        <v>46773.504000000001</v>
      </c>
      <c r="CI3481">
        <v>467735.03999999998</v>
      </c>
      <c r="CJ3481">
        <v>514508.54399999999</v>
      </c>
      <c r="CK3481">
        <v>4019.598</v>
      </c>
    </row>
    <row r="3482" spans="62:89" x14ac:dyDescent="0.25">
      <c r="BJ3482" s="1" t="s">
        <v>7086</v>
      </c>
      <c r="BK3482" s="1" t="s">
        <v>7087</v>
      </c>
      <c r="BL3482" s="1" t="str">
        <f>VLOOKUP(BK3482,INVENTARIOHABITTA[#All],8,FALSE)</f>
        <v>ESTANDAR A</v>
      </c>
      <c r="BP3482" s="1" t="s">
        <v>10828</v>
      </c>
      <c r="BQ3482" s="1" t="s">
        <v>7638</v>
      </c>
      <c r="BR3482" s="1" t="s">
        <v>7745</v>
      </c>
      <c r="BS3482" s="1" t="s">
        <v>46</v>
      </c>
      <c r="BT3482">
        <v>24</v>
      </c>
      <c r="BU3482" s="1" t="s">
        <v>7</v>
      </c>
      <c r="BV3482" s="1" t="s">
        <v>60</v>
      </c>
      <c r="BW3482">
        <v>128</v>
      </c>
      <c r="BX3482" s="1" t="s">
        <v>46</v>
      </c>
      <c r="BY3482">
        <v>6060</v>
      </c>
      <c r="BZ3482">
        <v>775680</v>
      </c>
      <c r="CA3482">
        <v>0.28000000000000003</v>
      </c>
      <c r="CB3482">
        <v>4363.2</v>
      </c>
      <c r="CC3482">
        <v>558489.59999999998</v>
      </c>
      <c r="CD3482">
        <v>0.1</v>
      </c>
      <c r="CE3482">
        <v>55848.959999999999</v>
      </c>
      <c r="CF3482">
        <v>0.1</v>
      </c>
      <c r="CG3482">
        <v>5584.8960000000006</v>
      </c>
      <c r="CH3482">
        <v>50264.063999999998</v>
      </c>
      <c r="CI3482">
        <v>502640.63999999996</v>
      </c>
      <c r="CJ3482">
        <v>552904.70399999991</v>
      </c>
      <c r="CK3482">
        <v>4319.5679999999993</v>
      </c>
    </row>
    <row r="3483" spans="62:89" x14ac:dyDescent="0.25">
      <c r="BJ3483" s="1" t="s">
        <v>7088</v>
      </c>
      <c r="BK3483" s="1" t="s">
        <v>7089</v>
      </c>
      <c r="BL3483" s="1" t="str">
        <f>VLOOKUP(BK3483,INVENTARIOHABITTA[#All],8,FALSE)</f>
        <v>ESTANDAR A</v>
      </c>
      <c r="BO3483" s="1" t="s">
        <v>7365</v>
      </c>
      <c r="BP3483" s="1" t="s">
        <v>10829</v>
      </c>
      <c r="BQ3483" s="1" t="s">
        <v>7638</v>
      </c>
      <c r="BR3483" s="1" t="s">
        <v>7745</v>
      </c>
      <c r="BS3483" s="1" t="s">
        <v>46</v>
      </c>
      <c r="BT3483">
        <v>25</v>
      </c>
      <c r="BU3483" s="1" t="s">
        <v>7</v>
      </c>
      <c r="BV3483" s="1" t="s">
        <v>60</v>
      </c>
      <c r="BW3483">
        <v>128</v>
      </c>
      <c r="BX3483" s="1" t="s">
        <v>46</v>
      </c>
      <c r="BY3483">
        <v>6060</v>
      </c>
      <c r="BZ3483">
        <v>775680</v>
      </c>
      <c r="CA3483">
        <v>0.33</v>
      </c>
      <c r="CB3483">
        <v>4060.2</v>
      </c>
      <c r="CC3483">
        <v>519705.59999999998</v>
      </c>
      <c r="CD3483">
        <v>0.1</v>
      </c>
      <c r="CE3483">
        <v>51970.559999999998</v>
      </c>
      <c r="CF3483">
        <v>0.1</v>
      </c>
      <c r="CG3483">
        <v>5197.0560000000005</v>
      </c>
      <c r="CH3483">
        <v>46773.504000000001</v>
      </c>
      <c r="CI3483">
        <v>467735.03999999998</v>
      </c>
      <c r="CJ3483">
        <v>514508.54399999999</v>
      </c>
      <c r="CK3483">
        <v>4019.598</v>
      </c>
    </row>
    <row r="3484" spans="62:89" x14ac:dyDescent="0.25">
      <c r="BJ3484" s="1" t="s">
        <v>7090</v>
      </c>
      <c r="BK3484" s="1" t="s">
        <v>7091</v>
      </c>
      <c r="BL3484" s="1" t="str">
        <f>VLOOKUP(BK3484,INVENTARIOHABITTA[#All],8,FALSE)</f>
        <v>ESTANDAR A</v>
      </c>
      <c r="BO3484" s="1" t="s">
        <v>7367</v>
      </c>
      <c r="BP3484" s="1" t="s">
        <v>10830</v>
      </c>
      <c r="BQ3484" s="1" t="s">
        <v>7638</v>
      </c>
      <c r="BR3484" s="1" t="s">
        <v>7745</v>
      </c>
      <c r="BS3484" s="1" t="s">
        <v>46</v>
      </c>
      <c r="BT3484">
        <v>26</v>
      </c>
      <c r="BU3484" s="1" t="s">
        <v>7</v>
      </c>
      <c r="BV3484" s="1" t="s">
        <v>60</v>
      </c>
      <c r="BW3484">
        <v>128</v>
      </c>
      <c r="BX3484" s="1" t="s">
        <v>46</v>
      </c>
      <c r="BY3484">
        <v>6060</v>
      </c>
      <c r="BZ3484">
        <v>775680</v>
      </c>
      <c r="CA3484">
        <v>0.2</v>
      </c>
      <c r="CB3484">
        <v>4848</v>
      </c>
      <c r="CC3484">
        <v>620544</v>
      </c>
      <c r="CD3484">
        <v>0.1</v>
      </c>
      <c r="CE3484">
        <v>62054.400000000001</v>
      </c>
      <c r="CF3484">
        <v>0.1</v>
      </c>
      <c r="CG3484">
        <v>6205.4400000000005</v>
      </c>
      <c r="CH3484">
        <v>55848.959999999999</v>
      </c>
      <c r="CI3484">
        <v>558489.59999999998</v>
      </c>
      <c r="CJ3484">
        <v>614338.55999999994</v>
      </c>
      <c r="CK3484">
        <v>4799.5199999999995</v>
      </c>
    </row>
    <row r="3485" spans="62:89" x14ac:dyDescent="0.25">
      <c r="BJ3485" s="1" t="s">
        <v>7092</v>
      </c>
      <c r="BK3485" s="1" t="s">
        <v>7093</v>
      </c>
      <c r="BL3485" s="1" t="str">
        <f>VLOOKUP(BK3485,INVENTARIOHABITTA[#All],8,FALSE)</f>
        <v>ESTANDAR A</v>
      </c>
      <c r="BO3485" s="1" t="s">
        <v>7369</v>
      </c>
      <c r="BP3485" s="1" t="s">
        <v>10831</v>
      </c>
      <c r="BQ3485" s="1" t="s">
        <v>7638</v>
      </c>
      <c r="BR3485" s="1" t="s">
        <v>7745</v>
      </c>
      <c r="BS3485" s="1" t="s">
        <v>46</v>
      </c>
      <c r="BT3485">
        <v>27</v>
      </c>
      <c r="BU3485" s="1" t="s">
        <v>7</v>
      </c>
      <c r="BV3485" s="1" t="s">
        <v>60</v>
      </c>
      <c r="BW3485">
        <v>128</v>
      </c>
      <c r="BX3485" s="1" t="s">
        <v>46</v>
      </c>
      <c r="BY3485">
        <v>6060</v>
      </c>
      <c r="BZ3485">
        <v>775680</v>
      </c>
      <c r="CA3485">
        <v>0.2</v>
      </c>
      <c r="CB3485">
        <v>4848</v>
      </c>
      <c r="CC3485">
        <v>620544</v>
      </c>
      <c r="CD3485">
        <v>0.1</v>
      </c>
      <c r="CE3485">
        <v>62054.400000000001</v>
      </c>
      <c r="CF3485">
        <v>0.1</v>
      </c>
      <c r="CG3485">
        <v>6205.4400000000005</v>
      </c>
      <c r="CH3485">
        <v>55848.959999999999</v>
      </c>
      <c r="CI3485">
        <v>558489.59999999998</v>
      </c>
      <c r="CJ3485">
        <v>614338.55999999994</v>
      </c>
      <c r="CK3485">
        <v>4799.5199999999995</v>
      </c>
    </row>
    <row r="3486" spans="62:89" x14ac:dyDescent="0.25">
      <c r="BJ3486" s="1" t="s">
        <v>7094</v>
      </c>
      <c r="BK3486" s="1" t="s">
        <v>7095</v>
      </c>
      <c r="BL3486" s="1" t="str">
        <f>VLOOKUP(BK3486,INVENTARIOHABITTA[#All],8,FALSE)</f>
        <v>ESTANDAR A</v>
      </c>
      <c r="BO3486" s="1" t="s">
        <v>7371</v>
      </c>
      <c r="BP3486" s="1" t="s">
        <v>10832</v>
      </c>
      <c r="BQ3486" s="1" t="s">
        <v>7638</v>
      </c>
      <c r="BR3486" s="1" t="s">
        <v>7745</v>
      </c>
      <c r="BS3486" s="1" t="s">
        <v>46</v>
      </c>
      <c r="BT3486">
        <v>28</v>
      </c>
      <c r="BU3486" s="1" t="s">
        <v>7</v>
      </c>
      <c r="BV3486" s="1" t="s">
        <v>60</v>
      </c>
      <c r="BW3486">
        <v>128</v>
      </c>
      <c r="BX3486" s="1" t="s">
        <v>46</v>
      </c>
      <c r="BY3486">
        <v>6060</v>
      </c>
      <c r="BZ3486">
        <v>775680</v>
      </c>
      <c r="CA3486">
        <v>0.2</v>
      </c>
      <c r="CB3486">
        <v>4848</v>
      </c>
      <c r="CC3486">
        <v>620544</v>
      </c>
      <c r="CD3486">
        <v>0.1</v>
      </c>
      <c r="CE3486">
        <v>62054.400000000001</v>
      </c>
      <c r="CF3486">
        <v>0.1</v>
      </c>
      <c r="CG3486">
        <v>6205.4400000000005</v>
      </c>
      <c r="CH3486">
        <v>55848.959999999999</v>
      </c>
      <c r="CI3486">
        <v>558489.59999999998</v>
      </c>
      <c r="CJ3486">
        <v>614338.55999999994</v>
      </c>
      <c r="CK3486">
        <v>4799.5199999999995</v>
      </c>
    </row>
    <row r="3487" spans="62:89" x14ac:dyDescent="0.25">
      <c r="BJ3487" s="1" t="s">
        <v>7096</v>
      </c>
      <c r="BK3487" s="1" t="s">
        <v>7097</v>
      </c>
      <c r="BL3487" s="1" t="str">
        <f>VLOOKUP(BK3487,INVENTARIOHABITTA[#All],8,FALSE)</f>
        <v>ESTANDAR A</v>
      </c>
      <c r="BO3487" s="1" t="s">
        <v>7373</v>
      </c>
      <c r="BP3487" s="1" t="s">
        <v>10833</v>
      </c>
      <c r="BQ3487" s="1" t="s">
        <v>7638</v>
      </c>
      <c r="BR3487" s="1" t="s">
        <v>7745</v>
      </c>
      <c r="BS3487" s="1" t="s">
        <v>46</v>
      </c>
      <c r="BT3487">
        <v>29</v>
      </c>
      <c r="BU3487" s="1" t="s">
        <v>7</v>
      </c>
      <c r="BV3487" s="1" t="s">
        <v>60</v>
      </c>
      <c r="BW3487">
        <v>128</v>
      </c>
      <c r="BX3487" s="1" t="s">
        <v>46</v>
      </c>
      <c r="BY3487">
        <v>6060</v>
      </c>
      <c r="BZ3487">
        <v>775680</v>
      </c>
      <c r="CA3487">
        <v>0.2</v>
      </c>
      <c r="CB3487">
        <v>4848</v>
      </c>
      <c r="CC3487">
        <v>620544</v>
      </c>
      <c r="CD3487">
        <v>0.1</v>
      </c>
      <c r="CE3487">
        <v>62054.400000000001</v>
      </c>
      <c r="CF3487">
        <v>0.1</v>
      </c>
      <c r="CG3487">
        <v>6205.4400000000005</v>
      </c>
      <c r="CH3487">
        <v>55848.959999999999</v>
      </c>
      <c r="CI3487">
        <v>558489.59999999998</v>
      </c>
      <c r="CJ3487">
        <v>614338.55999999994</v>
      </c>
      <c r="CK3487">
        <v>4799.5199999999995</v>
      </c>
    </row>
    <row r="3488" spans="62:89" x14ac:dyDescent="0.25">
      <c r="BJ3488" s="1" t="s">
        <v>7098</v>
      </c>
      <c r="BK3488" s="1" t="s">
        <v>7099</v>
      </c>
      <c r="BL3488" s="1" t="str">
        <f>VLOOKUP(BK3488,INVENTARIOHABITTA[#All],8,FALSE)</f>
        <v>ESTANDAR A</v>
      </c>
      <c r="BO3488" s="1" t="s">
        <v>7375</v>
      </c>
      <c r="BP3488" s="1" t="s">
        <v>10834</v>
      </c>
      <c r="BQ3488" s="1" t="s">
        <v>7638</v>
      </c>
      <c r="BR3488" s="1" t="s">
        <v>7745</v>
      </c>
      <c r="BS3488" s="1" t="s">
        <v>46</v>
      </c>
      <c r="BT3488">
        <v>30</v>
      </c>
      <c r="BU3488" s="1" t="s">
        <v>7</v>
      </c>
      <c r="BV3488" s="1" t="s">
        <v>60</v>
      </c>
      <c r="BW3488">
        <v>128</v>
      </c>
      <c r="BX3488" s="1" t="s">
        <v>46</v>
      </c>
      <c r="BY3488">
        <v>6060</v>
      </c>
      <c r="BZ3488">
        <v>775680</v>
      </c>
      <c r="CA3488">
        <v>0.27</v>
      </c>
      <c r="CB3488">
        <v>4423.8</v>
      </c>
      <c r="CC3488">
        <v>566246.40000000002</v>
      </c>
      <c r="CD3488">
        <v>0.1</v>
      </c>
      <c r="CE3488">
        <v>56624.640000000007</v>
      </c>
      <c r="CF3488">
        <v>0.1</v>
      </c>
      <c r="CG3488">
        <v>5662.4640000000009</v>
      </c>
      <c r="CH3488">
        <v>50962.176000000007</v>
      </c>
      <c r="CI3488">
        <v>509621.76000000001</v>
      </c>
      <c r="CJ3488">
        <v>560583.93599999999</v>
      </c>
      <c r="CK3488">
        <v>4379.5619999999999</v>
      </c>
    </row>
    <row r="3489" spans="62:89" x14ac:dyDescent="0.25">
      <c r="BJ3489" s="1" t="s">
        <v>7100</v>
      </c>
      <c r="BK3489" s="1" t="s">
        <v>7101</v>
      </c>
      <c r="BL3489" s="1" t="str">
        <f>VLOOKUP(BK3489,INVENTARIOHABITTA[#All],8,FALSE)</f>
        <v>ESTANDAR A</v>
      </c>
      <c r="BO3489" s="1" t="s">
        <v>7377</v>
      </c>
      <c r="BP3489" s="1" t="s">
        <v>10835</v>
      </c>
      <c r="BQ3489" s="1" t="s">
        <v>7638</v>
      </c>
      <c r="BR3489" s="1" t="s">
        <v>7745</v>
      </c>
      <c r="BS3489" s="1" t="s">
        <v>46</v>
      </c>
      <c r="BT3489">
        <v>31</v>
      </c>
      <c r="BU3489" s="1" t="s">
        <v>7</v>
      </c>
      <c r="BV3489" s="1" t="s">
        <v>60</v>
      </c>
      <c r="BW3489">
        <v>128</v>
      </c>
      <c r="BX3489" s="1" t="s">
        <v>46</v>
      </c>
      <c r="BY3489">
        <v>6060</v>
      </c>
      <c r="BZ3489">
        <v>775680</v>
      </c>
      <c r="CA3489">
        <v>0.2</v>
      </c>
      <c r="CB3489">
        <v>4848</v>
      </c>
      <c r="CC3489">
        <v>620544</v>
      </c>
      <c r="CD3489">
        <v>0.1</v>
      </c>
      <c r="CE3489">
        <v>62054.400000000001</v>
      </c>
      <c r="CF3489">
        <v>0.1</v>
      </c>
      <c r="CG3489">
        <v>6205.4400000000005</v>
      </c>
      <c r="CH3489">
        <v>55848.959999999999</v>
      </c>
      <c r="CI3489">
        <v>558489.59999999998</v>
      </c>
      <c r="CJ3489">
        <v>614338.55999999994</v>
      </c>
      <c r="CK3489">
        <v>4799.5199999999995</v>
      </c>
    </row>
    <row r="3490" spans="62:89" x14ac:dyDescent="0.25">
      <c r="BJ3490" s="1" t="s">
        <v>7102</v>
      </c>
      <c r="BK3490" s="1" t="s">
        <v>7103</v>
      </c>
      <c r="BL3490" s="1" t="str">
        <f>VLOOKUP(BK3490,INVENTARIOHABITTA[#All],8,FALSE)</f>
        <v>ESTANDAR A</v>
      </c>
      <c r="BO3490" s="1" t="s">
        <v>7379</v>
      </c>
      <c r="BP3490" s="1" t="s">
        <v>10836</v>
      </c>
      <c r="BQ3490" s="1" t="s">
        <v>7638</v>
      </c>
      <c r="BR3490" s="1" t="s">
        <v>7745</v>
      </c>
      <c r="BS3490" s="1" t="s">
        <v>46</v>
      </c>
      <c r="BT3490">
        <v>32</v>
      </c>
      <c r="BU3490" s="1" t="s">
        <v>7</v>
      </c>
      <c r="BV3490" s="1" t="s">
        <v>60</v>
      </c>
      <c r="BW3490">
        <v>128</v>
      </c>
      <c r="BX3490" s="1" t="s">
        <v>46</v>
      </c>
      <c r="BY3490">
        <v>6060</v>
      </c>
      <c r="BZ3490">
        <v>775680</v>
      </c>
      <c r="CA3490">
        <v>0.2</v>
      </c>
      <c r="CB3490">
        <v>4848</v>
      </c>
      <c r="CC3490">
        <v>620544</v>
      </c>
      <c r="CD3490">
        <v>0.1</v>
      </c>
      <c r="CE3490">
        <v>62054.400000000001</v>
      </c>
      <c r="CF3490">
        <v>0.1</v>
      </c>
      <c r="CG3490">
        <v>6205.4400000000005</v>
      </c>
      <c r="CH3490">
        <v>55848.959999999999</v>
      </c>
      <c r="CI3490">
        <v>558489.59999999998</v>
      </c>
      <c r="CJ3490">
        <v>614338.55999999994</v>
      </c>
      <c r="CK3490">
        <v>4799.5199999999995</v>
      </c>
    </row>
    <row r="3491" spans="62:89" x14ac:dyDescent="0.25">
      <c r="BJ3491" s="1" t="s">
        <v>7104</v>
      </c>
      <c r="BK3491" s="1" t="s">
        <v>7105</v>
      </c>
      <c r="BL3491" s="1" t="str">
        <f>VLOOKUP(BK3491,INVENTARIOHABITTA[#All],8,FALSE)</f>
        <v>ESTANDAR A</v>
      </c>
      <c r="BO3491" s="1" t="s">
        <v>7381</v>
      </c>
      <c r="BP3491" s="1" t="s">
        <v>10837</v>
      </c>
      <c r="BQ3491" s="1" t="s">
        <v>7638</v>
      </c>
      <c r="BR3491" s="1" t="s">
        <v>7745</v>
      </c>
      <c r="BS3491" s="1" t="s">
        <v>46</v>
      </c>
      <c r="BT3491">
        <v>33</v>
      </c>
      <c r="BU3491" s="1" t="s">
        <v>7</v>
      </c>
      <c r="BV3491" s="1" t="s">
        <v>60</v>
      </c>
      <c r="BW3491">
        <v>128</v>
      </c>
      <c r="BX3491" s="1" t="s">
        <v>46</v>
      </c>
      <c r="BY3491">
        <v>6060</v>
      </c>
      <c r="BZ3491">
        <v>775680</v>
      </c>
      <c r="CA3491">
        <v>0.2</v>
      </c>
      <c r="CB3491">
        <v>2710.125</v>
      </c>
      <c r="CC3491">
        <v>346896</v>
      </c>
      <c r="CD3491">
        <v>0.1</v>
      </c>
      <c r="CE3491">
        <v>118025</v>
      </c>
      <c r="CF3491">
        <v>0</v>
      </c>
      <c r="CG3491">
        <v>0</v>
      </c>
      <c r="CH3491">
        <v>118025</v>
      </c>
      <c r="CI3491">
        <v>228871</v>
      </c>
      <c r="CJ3491">
        <v>346896</v>
      </c>
      <c r="CK3491">
        <v>2710.125</v>
      </c>
    </row>
    <row r="3492" spans="62:89" x14ac:dyDescent="0.25">
      <c r="BJ3492" s="1" t="s">
        <v>7106</v>
      </c>
      <c r="BK3492" s="1" t="s">
        <v>7107</v>
      </c>
      <c r="BL3492" s="1" t="str">
        <f>VLOOKUP(BK3492,INVENTARIOHABITTA[#All],8,FALSE)</f>
        <v>ESTANDAR A</v>
      </c>
      <c r="BO3492" s="1" t="s">
        <v>7383</v>
      </c>
      <c r="BP3492" s="1" t="s">
        <v>10838</v>
      </c>
      <c r="BQ3492" s="1" t="s">
        <v>7638</v>
      </c>
      <c r="BR3492" s="1" t="s">
        <v>7745</v>
      </c>
      <c r="BS3492" s="1" t="s">
        <v>46</v>
      </c>
      <c r="BT3492">
        <v>34</v>
      </c>
      <c r="BU3492" s="1" t="s">
        <v>7</v>
      </c>
      <c r="BV3492" s="1" t="s">
        <v>60</v>
      </c>
      <c r="BW3492">
        <v>128</v>
      </c>
      <c r="BX3492" s="1" t="s">
        <v>46</v>
      </c>
      <c r="BY3492">
        <v>6060</v>
      </c>
      <c r="BZ3492">
        <v>775680</v>
      </c>
      <c r="CA3492">
        <v>0</v>
      </c>
      <c r="CB3492">
        <v>2710.125</v>
      </c>
      <c r="CC3492">
        <v>346896</v>
      </c>
      <c r="CD3492">
        <v>0.1</v>
      </c>
      <c r="CE3492">
        <v>118025</v>
      </c>
      <c r="CF3492">
        <v>0</v>
      </c>
      <c r="CG3492">
        <v>0</v>
      </c>
      <c r="CH3492">
        <v>118025</v>
      </c>
      <c r="CI3492">
        <v>228871</v>
      </c>
      <c r="CJ3492">
        <v>346896</v>
      </c>
      <c r="CK3492">
        <v>2710.125</v>
      </c>
    </row>
    <row r="3493" spans="62:89" x14ac:dyDescent="0.25">
      <c r="BJ3493" s="1" t="s">
        <v>7108</v>
      </c>
      <c r="BK3493" s="1" t="s">
        <v>7109</v>
      </c>
      <c r="BL3493" s="1" t="str">
        <f>VLOOKUP(BK3493,INVENTARIOHABITTA[#All],8,FALSE)</f>
        <v>ESTANDAR A</v>
      </c>
      <c r="BO3493" s="1" t="s">
        <v>7385</v>
      </c>
      <c r="BP3493" s="1" t="s">
        <v>10839</v>
      </c>
      <c r="BQ3493" s="1" t="s">
        <v>7638</v>
      </c>
      <c r="BR3493" s="1" t="s">
        <v>7745</v>
      </c>
      <c r="BS3493" s="1" t="s">
        <v>46</v>
      </c>
      <c r="BT3493">
        <v>35</v>
      </c>
      <c r="BU3493" s="1" t="s">
        <v>7</v>
      </c>
      <c r="BV3493" s="1" t="s">
        <v>146</v>
      </c>
      <c r="BW3493">
        <v>128</v>
      </c>
      <c r="BX3493" s="1" t="s">
        <v>46</v>
      </c>
      <c r="BY3493">
        <v>6510</v>
      </c>
      <c r="BZ3493">
        <v>833280</v>
      </c>
      <c r="CA3493">
        <v>0.3</v>
      </c>
      <c r="CB3493">
        <v>4557</v>
      </c>
      <c r="CC3493">
        <v>583296</v>
      </c>
      <c r="CD3493">
        <v>0.1</v>
      </c>
      <c r="CE3493">
        <v>100000</v>
      </c>
      <c r="CF3493">
        <v>0</v>
      </c>
      <c r="CG3493">
        <v>0</v>
      </c>
      <c r="CH3493">
        <v>100000</v>
      </c>
      <c r="CI3493">
        <v>483296</v>
      </c>
      <c r="CJ3493">
        <v>583296</v>
      </c>
      <c r="CK3493">
        <v>4557</v>
      </c>
    </row>
    <row r="3494" spans="62:89" x14ac:dyDescent="0.25">
      <c r="BJ3494" s="1" t="s">
        <v>7110</v>
      </c>
      <c r="BK3494" s="1" t="s">
        <v>7111</v>
      </c>
      <c r="BL3494" s="1" t="str">
        <f>VLOOKUP(BK3494,INVENTARIOHABITTA[#All],8,FALSE)</f>
        <v>ESTANDAR A</v>
      </c>
      <c r="BO3494" s="1" t="s">
        <v>7387</v>
      </c>
      <c r="BP3494" s="1" t="s">
        <v>10840</v>
      </c>
      <c r="BQ3494" s="1" t="s">
        <v>7638</v>
      </c>
      <c r="BR3494" s="1" t="s">
        <v>7745</v>
      </c>
      <c r="BS3494" s="1" t="s">
        <v>46</v>
      </c>
      <c r="BT3494">
        <v>36</v>
      </c>
      <c r="BU3494" s="1" t="s">
        <v>7</v>
      </c>
      <c r="BV3494" s="1" t="s">
        <v>146</v>
      </c>
      <c r="BW3494">
        <v>128</v>
      </c>
      <c r="BX3494" s="1" t="s">
        <v>46</v>
      </c>
      <c r="BY3494">
        <v>6510</v>
      </c>
      <c r="BZ3494">
        <v>833280</v>
      </c>
      <c r="CA3494">
        <v>0.25</v>
      </c>
      <c r="CB3494">
        <v>4882.5</v>
      </c>
      <c r="CC3494">
        <v>624960</v>
      </c>
      <c r="CD3494">
        <v>0.1</v>
      </c>
      <c r="CE3494">
        <v>62496</v>
      </c>
      <c r="CF3494">
        <v>0</v>
      </c>
      <c r="CG3494">
        <v>0</v>
      </c>
      <c r="CH3494">
        <v>62496</v>
      </c>
      <c r="CI3494">
        <v>562464</v>
      </c>
      <c r="CJ3494">
        <v>624960</v>
      </c>
      <c r="CK3494">
        <v>4882.5</v>
      </c>
    </row>
    <row r="3495" spans="62:89" x14ac:dyDescent="0.25">
      <c r="BJ3495" s="1" t="s">
        <v>7112</v>
      </c>
      <c r="BK3495" s="1" t="s">
        <v>7113</v>
      </c>
      <c r="BL3495" s="1" t="str">
        <f>VLOOKUP(BK3495,INVENTARIOHABITTA[#All],8,FALSE)</f>
        <v>PREMIUM A</v>
      </c>
      <c r="BP3495" s="1" t="s">
        <v>10840</v>
      </c>
      <c r="BQ3495" s="1" t="s">
        <v>7638</v>
      </c>
      <c r="BR3495" s="1" t="s">
        <v>7745</v>
      </c>
      <c r="BS3495" s="1" t="s">
        <v>46</v>
      </c>
      <c r="BT3495">
        <v>36</v>
      </c>
      <c r="BU3495" s="1" t="s">
        <v>7</v>
      </c>
      <c r="BV3495" s="1" t="s">
        <v>146</v>
      </c>
      <c r="BW3495">
        <v>128</v>
      </c>
      <c r="BX3495" s="1" t="s">
        <v>46</v>
      </c>
      <c r="BY3495">
        <v>6510</v>
      </c>
      <c r="BZ3495">
        <v>833280</v>
      </c>
      <c r="CA3495">
        <v>0.25</v>
      </c>
      <c r="CB3495">
        <v>4882.5</v>
      </c>
      <c r="CC3495">
        <v>624960</v>
      </c>
      <c r="CD3495">
        <v>0.1</v>
      </c>
      <c r="CE3495">
        <v>62496</v>
      </c>
      <c r="CF3495">
        <v>0</v>
      </c>
      <c r="CG3495">
        <v>0</v>
      </c>
      <c r="CH3495">
        <v>62496</v>
      </c>
      <c r="CI3495">
        <v>562464</v>
      </c>
      <c r="CJ3495">
        <v>624960</v>
      </c>
      <c r="CK3495">
        <v>4882.5</v>
      </c>
    </row>
    <row r="3496" spans="62:89" x14ac:dyDescent="0.25">
      <c r="BJ3496" s="1" t="s">
        <v>7114</v>
      </c>
      <c r="BK3496" s="1" t="s">
        <v>7115</v>
      </c>
      <c r="BL3496" s="1" t="str">
        <f>VLOOKUP(BK3496,INVENTARIOHABITTA[#All],8,FALSE)</f>
        <v>PREMIUM A</v>
      </c>
      <c r="BO3496" s="1" t="s">
        <v>7389</v>
      </c>
      <c r="BP3496" s="1" t="s">
        <v>10841</v>
      </c>
      <c r="BQ3496" s="1" t="s">
        <v>7638</v>
      </c>
      <c r="BR3496" s="1" t="s">
        <v>7745</v>
      </c>
      <c r="BS3496" s="1" t="s">
        <v>46</v>
      </c>
      <c r="BT3496">
        <v>37</v>
      </c>
      <c r="BU3496" s="1" t="s">
        <v>7</v>
      </c>
      <c r="BV3496" s="1" t="s">
        <v>60</v>
      </c>
      <c r="BW3496">
        <v>128</v>
      </c>
      <c r="BX3496" s="1" t="s">
        <v>46</v>
      </c>
      <c r="BY3496">
        <v>6060</v>
      </c>
      <c r="BZ3496">
        <v>775680</v>
      </c>
      <c r="CA3496">
        <v>0.3</v>
      </c>
      <c r="CB3496">
        <v>4242</v>
      </c>
      <c r="CC3496">
        <v>542976</v>
      </c>
      <c r="CD3496">
        <v>0.1</v>
      </c>
      <c r="CE3496">
        <v>54297.600000000006</v>
      </c>
      <c r="CF3496">
        <v>0.1</v>
      </c>
      <c r="CG3496">
        <v>5429.7600000000011</v>
      </c>
      <c r="CH3496">
        <v>48867.840000000004</v>
      </c>
      <c r="CI3496">
        <v>488678.40000000002</v>
      </c>
      <c r="CJ3496">
        <v>537546.23999999999</v>
      </c>
      <c r="CK3496">
        <v>4199.58</v>
      </c>
    </row>
    <row r="3497" spans="62:89" x14ac:dyDescent="0.25">
      <c r="BJ3497" s="1" t="s">
        <v>7116</v>
      </c>
      <c r="BK3497" s="1" t="s">
        <v>7117</v>
      </c>
      <c r="BL3497" s="1" t="str">
        <f>VLOOKUP(BK3497,INVENTARIOHABITTA[#All],8,FALSE)</f>
        <v>ESTANDAR A</v>
      </c>
      <c r="BO3497" s="1" t="s">
        <v>7391</v>
      </c>
      <c r="BP3497" s="1" t="s">
        <v>8490</v>
      </c>
      <c r="BQ3497" s="1" t="s">
        <v>7638</v>
      </c>
      <c r="BR3497" s="1" t="s">
        <v>7745</v>
      </c>
      <c r="BS3497" s="1" t="s">
        <v>46</v>
      </c>
      <c r="BT3497">
        <v>38</v>
      </c>
      <c r="BU3497" s="1" t="s">
        <v>7</v>
      </c>
      <c r="BV3497" s="1" t="s">
        <v>60</v>
      </c>
      <c r="BW3497">
        <v>128</v>
      </c>
      <c r="BX3497" s="1" t="s">
        <v>46</v>
      </c>
      <c r="BY3497">
        <v>6060</v>
      </c>
      <c r="BZ3497">
        <v>775680</v>
      </c>
      <c r="CA3497">
        <v>0.3</v>
      </c>
      <c r="CB3497">
        <v>4242</v>
      </c>
      <c r="CC3497">
        <v>542976</v>
      </c>
      <c r="CD3497">
        <v>0.1</v>
      </c>
      <c r="CE3497">
        <v>54297.600000000006</v>
      </c>
      <c r="CF3497">
        <v>0.1</v>
      </c>
      <c r="CG3497">
        <v>5429.7600000000011</v>
      </c>
      <c r="CH3497">
        <v>48867.840000000004</v>
      </c>
      <c r="CI3497">
        <v>488678.40000000002</v>
      </c>
      <c r="CJ3497">
        <v>537546.23999999999</v>
      </c>
      <c r="CK3497">
        <v>4199.58</v>
      </c>
    </row>
    <row r="3498" spans="62:89" x14ac:dyDescent="0.25">
      <c r="BJ3498" s="1" t="s">
        <v>7118</v>
      </c>
      <c r="BK3498" s="1" t="s">
        <v>7119</v>
      </c>
      <c r="BL3498" s="1" t="str">
        <f>VLOOKUP(BK3498,INVENTARIOHABITTA[#All],8,FALSE)</f>
        <v>ESTANDAR A</v>
      </c>
      <c r="BO3498" s="1" t="s">
        <v>7393</v>
      </c>
      <c r="BP3498" s="1" t="s">
        <v>8491</v>
      </c>
      <c r="BQ3498" s="1" t="s">
        <v>7638</v>
      </c>
      <c r="BR3498" s="1" t="s">
        <v>7745</v>
      </c>
      <c r="BS3498" s="1" t="s">
        <v>46</v>
      </c>
      <c r="BT3498">
        <v>39</v>
      </c>
      <c r="BU3498" s="1" t="s">
        <v>7</v>
      </c>
      <c r="BV3498" s="1" t="s">
        <v>60</v>
      </c>
      <c r="BW3498">
        <v>128</v>
      </c>
      <c r="BX3498" s="1" t="s">
        <v>46</v>
      </c>
      <c r="BY3498">
        <v>6060</v>
      </c>
      <c r="BZ3498">
        <v>775680</v>
      </c>
      <c r="CA3498">
        <v>0.3</v>
      </c>
      <c r="CB3498">
        <v>4242</v>
      </c>
      <c r="CC3498">
        <v>542976</v>
      </c>
      <c r="CD3498">
        <v>0.1</v>
      </c>
      <c r="CE3498">
        <v>54297.600000000006</v>
      </c>
      <c r="CF3498">
        <v>0.1</v>
      </c>
      <c r="CG3498">
        <v>5429.7600000000011</v>
      </c>
      <c r="CH3498">
        <v>48867.840000000004</v>
      </c>
      <c r="CI3498">
        <v>488678.40000000002</v>
      </c>
      <c r="CJ3498">
        <v>537546.23999999999</v>
      </c>
      <c r="CK3498">
        <v>4199.58</v>
      </c>
    </row>
    <row r="3499" spans="62:89" x14ac:dyDescent="0.25">
      <c r="BJ3499" s="1" t="s">
        <v>7120</v>
      </c>
      <c r="BK3499" s="1" t="s">
        <v>7121</v>
      </c>
      <c r="BL3499" s="1" t="str">
        <f>VLOOKUP(BK3499,INVENTARIOHABITTA[#All],8,FALSE)</f>
        <v>ESTANDAR A</v>
      </c>
      <c r="BP3499" s="1" t="s">
        <v>8491</v>
      </c>
      <c r="BQ3499" s="1" t="s">
        <v>7638</v>
      </c>
      <c r="BR3499" s="1" t="s">
        <v>7745</v>
      </c>
      <c r="BS3499" s="1" t="s">
        <v>46</v>
      </c>
      <c r="BT3499">
        <v>39</v>
      </c>
      <c r="BU3499" s="1" t="s">
        <v>7</v>
      </c>
      <c r="BV3499" s="1" t="s">
        <v>60</v>
      </c>
      <c r="BW3499">
        <v>128</v>
      </c>
      <c r="BX3499" s="1" t="s">
        <v>46</v>
      </c>
      <c r="BY3499">
        <v>6060</v>
      </c>
      <c r="BZ3499">
        <v>775680</v>
      </c>
      <c r="CA3499">
        <v>0.3</v>
      </c>
      <c r="CB3499">
        <v>4242</v>
      </c>
      <c r="CC3499">
        <v>542976</v>
      </c>
      <c r="CD3499">
        <v>0.1</v>
      </c>
      <c r="CE3499">
        <v>54297.600000000006</v>
      </c>
      <c r="CF3499">
        <v>0.1</v>
      </c>
      <c r="CG3499">
        <v>5429.7600000000011</v>
      </c>
      <c r="CH3499">
        <v>48867.840000000004</v>
      </c>
      <c r="CI3499">
        <v>488678.40000000002</v>
      </c>
      <c r="CJ3499">
        <v>537546.23999999999</v>
      </c>
      <c r="CK3499">
        <v>4199.58</v>
      </c>
    </row>
    <row r="3500" spans="62:89" x14ac:dyDescent="0.25">
      <c r="BJ3500" s="1" t="s">
        <v>7122</v>
      </c>
      <c r="BK3500" s="1" t="s">
        <v>7123</v>
      </c>
      <c r="BL3500" s="1" t="str">
        <f>VLOOKUP(BK3500,INVENTARIOHABITTA[#All],8,FALSE)</f>
        <v>ESTANDAR A</v>
      </c>
      <c r="BO3500" s="1" t="s">
        <v>7395</v>
      </c>
      <c r="BP3500" s="1" t="s">
        <v>8492</v>
      </c>
      <c r="BQ3500" s="1" t="s">
        <v>7638</v>
      </c>
      <c r="BR3500" s="1" t="s">
        <v>7745</v>
      </c>
      <c r="BS3500" s="1" t="s">
        <v>46</v>
      </c>
      <c r="BT3500">
        <v>40</v>
      </c>
      <c r="BU3500" s="1" t="s">
        <v>7</v>
      </c>
      <c r="BV3500" s="1" t="s">
        <v>60</v>
      </c>
      <c r="BW3500">
        <v>128</v>
      </c>
      <c r="BX3500" s="1" t="s">
        <v>46</v>
      </c>
      <c r="BY3500">
        <v>6060</v>
      </c>
      <c r="BZ3500">
        <v>775680</v>
      </c>
      <c r="CA3500">
        <v>0.25</v>
      </c>
      <c r="CB3500">
        <v>4545</v>
      </c>
      <c r="CC3500">
        <v>581760</v>
      </c>
      <c r="CD3500">
        <v>0.1</v>
      </c>
      <c r="CE3500">
        <v>58176</v>
      </c>
      <c r="CF3500">
        <v>6.8756875687568761E-2</v>
      </c>
      <c r="CG3500">
        <v>4000</v>
      </c>
      <c r="CH3500">
        <v>54176</v>
      </c>
      <c r="CI3500">
        <v>523584</v>
      </c>
      <c r="CJ3500">
        <v>577760</v>
      </c>
      <c r="CK3500">
        <v>4513.75</v>
      </c>
    </row>
    <row r="3501" spans="62:89" x14ac:dyDescent="0.25">
      <c r="BJ3501" s="1" t="s">
        <v>7124</v>
      </c>
      <c r="BK3501" s="1" t="s">
        <v>7125</v>
      </c>
      <c r="BL3501" s="1" t="str">
        <f>VLOOKUP(BK3501,INVENTARIOHABITTA[#All],8,FALSE)</f>
        <v>ESTANDAR A</v>
      </c>
      <c r="BO3501" s="1" t="s">
        <v>7397</v>
      </c>
      <c r="BP3501" s="1" t="s">
        <v>8493</v>
      </c>
      <c r="BQ3501" s="1" t="s">
        <v>7638</v>
      </c>
      <c r="BR3501" s="1" t="s">
        <v>7745</v>
      </c>
      <c r="BS3501" s="1" t="s">
        <v>46</v>
      </c>
      <c r="BT3501">
        <v>41</v>
      </c>
      <c r="BU3501" s="1" t="s">
        <v>7</v>
      </c>
      <c r="BV3501" s="1" t="s">
        <v>60</v>
      </c>
      <c r="BW3501">
        <v>128</v>
      </c>
      <c r="BX3501" s="1" t="s">
        <v>46</v>
      </c>
      <c r="BY3501">
        <v>6060</v>
      </c>
      <c r="BZ3501">
        <v>775680</v>
      </c>
      <c r="CA3501">
        <v>0.3</v>
      </c>
      <c r="CB3501">
        <v>4242</v>
      </c>
      <c r="CC3501">
        <v>542976</v>
      </c>
      <c r="CD3501">
        <v>0.1</v>
      </c>
      <c r="CE3501">
        <v>54297.600000000006</v>
      </c>
      <c r="CF3501">
        <v>0</v>
      </c>
      <c r="CG3501">
        <v>6000</v>
      </c>
      <c r="CH3501">
        <v>48297.600000000006</v>
      </c>
      <c r="CI3501">
        <v>488678.40000000002</v>
      </c>
      <c r="CJ3501">
        <v>536976</v>
      </c>
      <c r="CK3501">
        <v>4195.125</v>
      </c>
    </row>
    <row r="3502" spans="62:89" x14ac:dyDescent="0.25">
      <c r="BJ3502" s="1" t="s">
        <v>7126</v>
      </c>
      <c r="BK3502" s="1" t="s">
        <v>7127</v>
      </c>
      <c r="BL3502" s="1" t="str">
        <f>VLOOKUP(BK3502,INVENTARIOHABITTA[#All],8,FALSE)</f>
        <v>ESTANDAR A</v>
      </c>
      <c r="BO3502" s="1" t="s">
        <v>7399</v>
      </c>
      <c r="BP3502" s="1" t="s">
        <v>8494</v>
      </c>
      <c r="BQ3502" s="1" t="s">
        <v>7638</v>
      </c>
      <c r="BR3502" s="1" t="s">
        <v>7745</v>
      </c>
      <c r="BS3502" s="1" t="s">
        <v>46</v>
      </c>
      <c r="BT3502">
        <v>42</v>
      </c>
      <c r="BU3502" s="1" t="s">
        <v>7</v>
      </c>
      <c r="BV3502" s="1" t="s">
        <v>60</v>
      </c>
      <c r="BW3502">
        <v>128</v>
      </c>
      <c r="BX3502" s="1" t="s">
        <v>46</v>
      </c>
      <c r="BY3502">
        <v>6060</v>
      </c>
      <c r="BZ3502">
        <v>775680</v>
      </c>
      <c r="CA3502">
        <v>0.3</v>
      </c>
      <c r="CB3502">
        <v>4242</v>
      </c>
      <c r="CC3502">
        <v>542976</v>
      </c>
      <c r="CD3502">
        <v>0.1</v>
      </c>
      <c r="CE3502">
        <v>54297.600000000006</v>
      </c>
      <c r="CF3502">
        <v>0</v>
      </c>
      <c r="CG3502">
        <v>5000</v>
      </c>
      <c r="CH3502">
        <v>49297.600000000006</v>
      </c>
      <c r="CI3502">
        <v>488678.40000000002</v>
      </c>
      <c r="CJ3502">
        <v>537976</v>
      </c>
      <c r="CK3502">
        <v>4202.9375</v>
      </c>
    </row>
    <row r="3503" spans="62:89" x14ac:dyDescent="0.25">
      <c r="BJ3503" s="1" t="s">
        <v>7128</v>
      </c>
      <c r="BK3503" s="1" t="s">
        <v>7129</v>
      </c>
      <c r="BL3503" s="1" t="str">
        <f>VLOOKUP(BK3503,INVENTARIOHABITTA[#All],8,FALSE)</f>
        <v>ESTANDAR A</v>
      </c>
      <c r="BO3503" s="1" t="s">
        <v>7401</v>
      </c>
      <c r="BP3503" s="1" t="s">
        <v>8495</v>
      </c>
      <c r="BQ3503" s="1" t="s">
        <v>7638</v>
      </c>
      <c r="BR3503" s="1" t="s">
        <v>7745</v>
      </c>
      <c r="BS3503" s="1" t="s">
        <v>46</v>
      </c>
      <c r="BT3503">
        <v>43</v>
      </c>
      <c r="BU3503" s="1" t="s">
        <v>7</v>
      </c>
      <c r="BV3503" s="1" t="s">
        <v>60</v>
      </c>
      <c r="BW3503">
        <v>128</v>
      </c>
      <c r="BX3503" s="1" t="s">
        <v>46</v>
      </c>
      <c r="BY3503">
        <v>6060</v>
      </c>
      <c r="BZ3503">
        <v>775680</v>
      </c>
      <c r="CA3503">
        <v>0.2</v>
      </c>
      <c r="CB3503">
        <v>4848</v>
      </c>
      <c r="CC3503">
        <v>620544</v>
      </c>
      <c r="CD3503">
        <v>0.1</v>
      </c>
      <c r="CE3503">
        <v>62054.400000000001</v>
      </c>
      <c r="CF3503">
        <v>0</v>
      </c>
      <c r="CG3503">
        <v>0</v>
      </c>
      <c r="CH3503">
        <v>62054.400000000001</v>
      </c>
      <c r="CI3503">
        <v>558489.59999999998</v>
      </c>
      <c r="CJ3503">
        <v>620544</v>
      </c>
      <c r="CK3503">
        <v>4848</v>
      </c>
    </row>
    <row r="3504" spans="62:89" x14ac:dyDescent="0.25">
      <c r="BJ3504" s="1" t="s">
        <v>7130</v>
      </c>
      <c r="BK3504" s="1" t="s">
        <v>7131</v>
      </c>
      <c r="BL3504" s="1" t="str">
        <f>VLOOKUP(BK3504,INVENTARIOHABITTA[#All],8,FALSE)</f>
        <v>ESTANDAR A</v>
      </c>
      <c r="BP3504" s="1" t="s">
        <v>8495</v>
      </c>
      <c r="BQ3504" s="1" t="s">
        <v>7638</v>
      </c>
      <c r="BR3504" s="1" t="s">
        <v>7745</v>
      </c>
      <c r="BS3504" s="1" t="s">
        <v>46</v>
      </c>
      <c r="BT3504">
        <v>43</v>
      </c>
      <c r="BU3504" s="1" t="s">
        <v>7</v>
      </c>
      <c r="BV3504" s="1" t="s">
        <v>60</v>
      </c>
      <c r="BW3504">
        <v>128</v>
      </c>
      <c r="BX3504" s="1" t="s">
        <v>46</v>
      </c>
      <c r="BY3504">
        <v>6060</v>
      </c>
      <c r="BZ3504">
        <v>775680</v>
      </c>
      <c r="CA3504">
        <v>0.3</v>
      </c>
      <c r="CB3504">
        <v>4242</v>
      </c>
      <c r="CC3504">
        <v>542976</v>
      </c>
      <c r="CD3504">
        <v>0.1</v>
      </c>
      <c r="CE3504">
        <v>54297.600000000006</v>
      </c>
      <c r="CF3504">
        <v>0</v>
      </c>
      <c r="CG3504">
        <v>0</v>
      </c>
      <c r="CH3504">
        <v>54297.600000000006</v>
      </c>
      <c r="CI3504">
        <v>488678.40000000002</v>
      </c>
      <c r="CJ3504">
        <v>542976</v>
      </c>
      <c r="CK3504">
        <v>4242</v>
      </c>
    </row>
    <row r="3505" spans="62:89" x14ac:dyDescent="0.25">
      <c r="BJ3505" s="1" t="s">
        <v>7132</v>
      </c>
      <c r="BK3505" s="1" t="s">
        <v>7133</v>
      </c>
      <c r="BL3505" s="1" t="str">
        <f>VLOOKUP(BK3505,INVENTARIOHABITTA[#All],8,FALSE)</f>
        <v>ESTANDAR A</v>
      </c>
      <c r="BO3505" s="1" t="s">
        <v>7403</v>
      </c>
      <c r="BP3505" s="1" t="s">
        <v>8497</v>
      </c>
      <c r="BQ3505" s="1" t="s">
        <v>7638</v>
      </c>
      <c r="BR3505" s="1" t="s">
        <v>7745</v>
      </c>
      <c r="BS3505" s="1" t="s">
        <v>46</v>
      </c>
      <c r="BT3505">
        <v>44</v>
      </c>
      <c r="BU3505" s="1" t="s">
        <v>7</v>
      </c>
      <c r="BV3505" s="1" t="s">
        <v>60</v>
      </c>
      <c r="BW3505">
        <v>128</v>
      </c>
      <c r="BX3505" s="1" t="s">
        <v>46</v>
      </c>
      <c r="BY3505">
        <v>6060</v>
      </c>
      <c r="BZ3505">
        <v>775680</v>
      </c>
      <c r="CA3505">
        <v>0.33</v>
      </c>
      <c r="CB3505">
        <v>4060.2</v>
      </c>
      <c r="CC3505">
        <v>519705.59999999998</v>
      </c>
      <c r="CD3505">
        <v>0.1</v>
      </c>
      <c r="CE3505">
        <v>51970.559999999998</v>
      </c>
      <c r="CF3505">
        <v>0</v>
      </c>
      <c r="CG3505">
        <v>0</v>
      </c>
      <c r="CH3505">
        <v>51970.559999999998</v>
      </c>
      <c r="CI3505">
        <v>467735.03999999998</v>
      </c>
      <c r="CJ3505">
        <v>519705.59999999998</v>
      </c>
      <c r="CK3505">
        <v>4060.2</v>
      </c>
    </row>
    <row r="3506" spans="62:89" x14ac:dyDescent="0.25">
      <c r="BJ3506" s="1" t="s">
        <v>7134</v>
      </c>
      <c r="BK3506" s="1" t="s">
        <v>7135</v>
      </c>
      <c r="BL3506" s="1" t="str">
        <f>VLOOKUP(BK3506,INVENTARIOHABITTA[#All],8,FALSE)</f>
        <v>PREMIUM A</v>
      </c>
      <c r="BO3506" s="1" t="s">
        <v>7405</v>
      </c>
      <c r="BP3506" s="1" t="s">
        <v>8498</v>
      </c>
      <c r="BQ3506" s="1" t="s">
        <v>7638</v>
      </c>
      <c r="BR3506" s="1" t="s">
        <v>7745</v>
      </c>
      <c r="BS3506" s="1" t="s">
        <v>46</v>
      </c>
      <c r="BT3506">
        <v>45</v>
      </c>
      <c r="BU3506" s="1" t="s">
        <v>7</v>
      </c>
      <c r="BV3506" s="1" t="s">
        <v>60</v>
      </c>
      <c r="BW3506">
        <v>128</v>
      </c>
      <c r="BX3506" s="1" t="s">
        <v>46</v>
      </c>
      <c r="BY3506">
        <v>6060</v>
      </c>
      <c r="BZ3506">
        <v>775680</v>
      </c>
      <c r="CA3506">
        <v>0.3</v>
      </c>
      <c r="CB3506">
        <v>4242</v>
      </c>
      <c r="CC3506">
        <v>542976</v>
      </c>
      <c r="CD3506">
        <v>0.1</v>
      </c>
      <c r="CE3506">
        <v>54297.600000000006</v>
      </c>
      <c r="CF3506">
        <v>0.1</v>
      </c>
      <c r="CG3506">
        <v>5429.7600000000011</v>
      </c>
      <c r="CH3506">
        <v>48867.840000000004</v>
      </c>
      <c r="CI3506">
        <v>488678.40000000002</v>
      </c>
      <c r="CJ3506">
        <v>537546.23999999999</v>
      </c>
      <c r="CK3506">
        <v>4199.58</v>
      </c>
    </row>
    <row r="3507" spans="62:89" x14ac:dyDescent="0.25">
      <c r="BJ3507" s="1" t="s">
        <v>7136</v>
      </c>
      <c r="BK3507" s="1" t="s">
        <v>7137</v>
      </c>
      <c r="BL3507" s="1" t="str">
        <f>VLOOKUP(BK3507,INVENTARIOHABITTA[#All],8,FALSE)</f>
        <v>ESTANDAR A</v>
      </c>
      <c r="BO3507" s="1" t="s">
        <v>7407</v>
      </c>
      <c r="BP3507" s="1" t="s">
        <v>8500</v>
      </c>
      <c r="BQ3507" s="1" t="s">
        <v>7638</v>
      </c>
      <c r="BR3507" s="1" t="s">
        <v>7745</v>
      </c>
      <c r="BS3507" s="1" t="s">
        <v>46</v>
      </c>
      <c r="BT3507">
        <v>46</v>
      </c>
      <c r="BU3507" s="1" t="s">
        <v>7</v>
      </c>
      <c r="BV3507" s="1" t="s">
        <v>60</v>
      </c>
      <c r="BW3507">
        <v>128</v>
      </c>
      <c r="BX3507" s="1" t="s">
        <v>46</v>
      </c>
      <c r="BY3507">
        <v>6060</v>
      </c>
      <c r="BZ3507">
        <v>775680</v>
      </c>
      <c r="CA3507">
        <v>0.33</v>
      </c>
      <c r="CB3507">
        <v>4060.2</v>
      </c>
      <c r="CC3507">
        <v>519705.59999999998</v>
      </c>
      <c r="CD3507">
        <v>0.1</v>
      </c>
      <c r="CE3507">
        <v>51970.559999999998</v>
      </c>
      <c r="CF3507">
        <v>0.1</v>
      </c>
      <c r="CG3507">
        <v>5197.0560000000005</v>
      </c>
      <c r="CH3507">
        <v>46773.504000000001</v>
      </c>
      <c r="CI3507">
        <v>467735.03999999998</v>
      </c>
      <c r="CJ3507">
        <v>514508.54399999999</v>
      </c>
      <c r="CK3507">
        <v>4019.598</v>
      </c>
    </row>
    <row r="3508" spans="62:89" x14ac:dyDescent="0.25">
      <c r="BJ3508" s="1" t="s">
        <v>7138</v>
      </c>
      <c r="BK3508" s="1" t="s">
        <v>7139</v>
      </c>
      <c r="BL3508" s="1" t="str">
        <f>VLOOKUP(BK3508,INVENTARIOHABITTA[#All],8,FALSE)</f>
        <v>ESTANDAR A</v>
      </c>
      <c r="BO3508" s="1" t="s">
        <v>7409</v>
      </c>
      <c r="BP3508" s="1" t="s">
        <v>8501</v>
      </c>
      <c r="BQ3508" s="1" t="s">
        <v>7638</v>
      </c>
      <c r="BR3508" s="1" t="s">
        <v>7745</v>
      </c>
      <c r="BS3508" s="1" t="s">
        <v>46</v>
      </c>
      <c r="BT3508">
        <v>47</v>
      </c>
      <c r="BU3508" s="1" t="s">
        <v>7</v>
      </c>
      <c r="BV3508" s="1" t="s">
        <v>60</v>
      </c>
      <c r="BW3508">
        <v>128</v>
      </c>
      <c r="BX3508" s="1" t="s">
        <v>46</v>
      </c>
      <c r="BY3508">
        <v>6060</v>
      </c>
      <c r="BZ3508">
        <v>775680</v>
      </c>
      <c r="CA3508">
        <v>0.27</v>
      </c>
      <c r="CB3508">
        <v>4423.8</v>
      </c>
      <c r="CC3508">
        <v>566246.40000000002</v>
      </c>
      <c r="CD3508">
        <v>0.1</v>
      </c>
      <c r="CE3508">
        <v>56624.640000000007</v>
      </c>
      <c r="CF3508">
        <v>0.1</v>
      </c>
      <c r="CG3508">
        <v>5662.4640000000009</v>
      </c>
      <c r="CH3508">
        <v>50962.176000000007</v>
      </c>
      <c r="CI3508">
        <v>509621.76000000001</v>
      </c>
      <c r="CJ3508">
        <v>560583.93599999999</v>
      </c>
      <c r="CK3508">
        <v>4379.5619999999999</v>
      </c>
    </row>
    <row r="3509" spans="62:89" x14ac:dyDescent="0.25">
      <c r="BJ3509" s="1" t="s">
        <v>7140</v>
      </c>
      <c r="BK3509" s="1" t="s">
        <v>7141</v>
      </c>
      <c r="BL3509" s="1" t="str">
        <f>VLOOKUP(BK3509,INVENTARIOHABITTA[#All],8,FALSE)</f>
        <v>ESTANDAR A</v>
      </c>
      <c r="BO3509" s="1" t="s">
        <v>7411</v>
      </c>
      <c r="BP3509" s="1" t="s">
        <v>8502</v>
      </c>
      <c r="BQ3509" s="1" t="s">
        <v>7638</v>
      </c>
      <c r="BR3509" s="1" t="s">
        <v>7745</v>
      </c>
      <c r="BS3509" s="1" t="s">
        <v>46</v>
      </c>
      <c r="BT3509">
        <v>48</v>
      </c>
      <c r="BU3509" s="1" t="s">
        <v>7</v>
      </c>
      <c r="BV3509" s="1" t="s">
        <v>60</v>
      </c>
      <c r="BW3509">
        <v>128</v>
      </c>
      <c r="BX3509" s="1" t="s">
        <v>46</v>
      </c>
      <c r="BY3509">
        <v>6060</v>
      </c>
      <c r="BZ3509">
        <v>775680</v>
      </c>
      <c r="CA3509">
        <v>0.3</v>
      </c>
      <c r="CB3509">
        <v>4242</v>
      </c>
      <c r="CC3509">
        <v>542976</v>
      </c>
      <c r="CD3509">
        <v>0.1</v>
      </c>
      <c r="CE3509">
        <v>54297.600000000006</v>
      </c>
      <c r="CF3509">
        <v>0</v>
      </c>
      <c r="CG3509">
        <v>0</v>
      </c>
      <c r="CH3509">
        <v>54297.600000000006</v>
      </c>
      <c r="CI3509">
        <v>488678.40000000002</v>
      </c>
      <c r="CJ3509">
        <v>542976</v>
      </c>
      <c r="CK3509">
        <v>4242</v>
      </c>
    </row>
    <row r="3510" spans="62:89" x14ac:dyDescent="0.25">
      <c r="BJ3510" s="1" t="s">
        <v>7142</v>
      </c>
      <c r="BK3510" s="1" t="s">
        <v>7143</v>
      </c>
      <c r="BL3510" s="1" t="str">
        <f>VLOOKUP(BK3510,INVENTARIOHABITTA[#All],8,FALSE)</f>
        <v>ESTANDAR A</v>
      </c>
      <c r="BO3510" s="1" t="s">
        <v>7413</v>
      </c>
      <c r="BP3510" s="1" t="s">
        <v>8503</v>
      </c>
      <c r="BQ3510" s="1" t="s">
        <v>7638</v>
      </c>
      <c r="BR3510" s="1" t="s">
        <v>7745</v>
      </c>
      <c r="BS3510" s="1" t="s">
        <v>46</v>
      </c>
      <c r="BT3510">
        <v>49</v>
      </c>
      <c r="BU3510" s="1" t="s">
        <v>7</v>
      </c>
      <c r="BV3510" s="1" t="s">
        <v>60</v>
      </c>
      <c r="BW3510">
        <v>128</v>
      </c>
      <c r="BX3510" s="1" t="s">
        <v>46</v>
      </c>
      <c r="BY3510">
        <v>6060</v>
      </c>
      <c r="BZ3510">
        <v>775680</v>
      </c>
      <c r="CA3510">
        <v>0.27</v>
      </c>
      <c r="CB3510">
        <v>4423.8</v>
      </c>
      <c r="CC3510">
        <v>566246.40000000002</v>
      </c>
      <c r="CD3510">
        <v>0.1</v>
      </c>
      <c r="CE3510">
        <v>56624.640000000007</v>
      </c>
      <c r="CF3510">
        <v>0</v>
      </c>
      <c r="CG3510">
        <v>0</v>
      </c>
      <c r="CH3510">
        <v>56624.640000000007</v>
      </c>
      <c r="CI3510">
        <v>509621.76000000001</v>
      </c>
      <c r="CJ3510">
        <v>566246.40000000002</v>
      </c>
      <c r="CK3510">
        <v>4423.8</v>
      </c>
    </row>
    <row r="3511" spans="62:89" x14ac:dyDescent="0.25">
      <c r="BJ3511" s="1" t="s">
        <v>7144</v>
      </c>
      <c r="BK3511" s="1" t="s">
        <v>7145</v>
      </c>
      <c r="BL3511" s="1" t="str">
        <f>VLOOKUP(BK3511,INVENTARIOHABITTA[#All],8,FALSE)</f>
        <v>ESTANDAR A</v>
      </c>
      <c r="BO3511" s="1" t="s">
        <v>7415</v>
      </c>
      <c r="BP3511" s="1" t="s">
        <v>8504</v>
      </c>
      <c r="BQ3511" s="1" t="s">
        <v>7638</v>
      </c>
      <c r="BR3511" s="1" t="s">
        <v>7745</v>
      </c>
      <c r="BS3511" s="1" t="s">
        <v>46</v>
      </c>
      <c r="BT3511">
        <v>50</v>
      </c>
      <c r="BU3511" s="1" t="s">
        <v>7</v>
      </c>
      <c r="BV3511" s="1" t="s">
        <v>146</v>
      </c>
      <c r="BW3511">
        <v>128</v>
      </c>
      <c r="BX3511" s="1" t="s">
        <v>46</v>
      </c>
      <c r="BY3511">
        <v>6510</v>
      </c>
      <c r="BZ3511">
        <v>833280</v>
      </c>
      <c r="CA3511">
        <v>0.25</v>
      </c>
      <c r="CB3511">
        <v>4882.5</v>
      </c>
      <c r="CC3511">
        <v>624960</v>
      </c>
      <c r="CD3511">
        <v>0.1</v>
      </c>
      <c r="CE3511">
        <v>62496</v>
      </c>
      <c r="CF3511">
        <v>9.6006144393241163E-2</v>
      </c>
      <c r="CG3511">
        <v>6000</v>
      </c>
      <c r="CH3511">
        <v>56496</v>
      </c>
      <c r="CI3511">
        <v>562464</v>
      </c>
      <c r="CJ3511">
        <v>618960</v>
      </c>
      <c r="CK3511">
        <v>4835.625</v>
      </c>
    </row>
    <row r="3512" spans="62:89" x14ac:dyDescent="0.25">
      <c r="BJ3512" s="1" t="s">
        <v>7146</v>
      </c>
      <c r="BK3512" s="1" t="s">
        <v>7147</v>
      </c>
      <c r="BL3512" s="1" t="str">
        <f>VLOOKUP(BK3512,INVENTARIOHABITTA[#All],8,FALSE)</f>
        <v>ESTANDAR A</v>
      </c>
      <c r="BO3512" s="1" t="s">
        <v>7417</v>
      </c>
      <c r="BP3512" s="1" t="s">
        <v>8505</v>
      </c>
      <c r="BQ3512" s="1" t="s">
        <v>7638</v>
      </c>
      <c r="BR3512" s="1" t="s">
        <v>7745</v>
      </c>
      <c r="BS3512" s="1" t="s">
        <v>46</v>
      </c>
      <c r="BT3512">
        <v>51</v>
      </c>
      <c r="BU3512" s="1" t="s">
        <v>7</v>
      </c>
      <c r="BV3512" s="1" t="s">
        <v>146</v>
      </c>
      <c r="BW3512">
        <v>128</v>
      </c>
      <c r="BX3512" s="1" t="s">
        <v>46</v>
      </c>
      <c r="BY3512">
        <v>6510</v>
      </c>
      <c r="BZ3512">
        <v>833280</v>
      </c>
      <c r="CA3512">
        <v>0.33</v>
      </c>
      <c r="CB3512">
        <v>4361.7</v>
      </c>
      <c r="CC3512">
        <v>558297.59999999998</v>
      </c>
      <c r="CD3512">
        <v>0.1</v>
      </c>
      <c r="CE3512">
        <v>55829.760000000002</v>
      </c>
      <c r="CF3512">
        <v>0.1</v>
      </c>
      <c r="CG3512">
        <v>5582.9760000000006</v>
      </c>
      <c r="CH3512">
        <v>50246.784</v>
      </c>
      <c r="CI3512">
        <v>502467.83999999997</v>
      </c>
      <c r="CJ3512">
        <v>552714.62399999995</v>
      </c>
      <c r="CK3512">
        <v>4318.0829999999996</v>
      </c>
    </row>
    <row r="3513" spans="62:89" x14ac:dyDescent="0.25">
      <c r="BJ3513" s="1" t="s">
        <v>7148</v>
      </c>
      <c r="BK3513" s="1" t="s">
        <v>7149</v>
      </c>
      <c r="BL3513" s="1" t="str">
        <f>VLOOKUP(BK3513,INVENTARIOHABITTA[#All],8,FALSE)</f>
        <v>ESTANDAR A</v>
      </c>
      <c r="BO3513" s="1" t="s">
        <v>7419</v>
      </c>
      <c r="BP3513" s="1" t="s">
        <v>8506</v>
      </c>
      <c r="BQ3513" s="1" t="s">
        <v>7638</v>
      </c>
      <c r="BR3513" s="1" t="s">
        <v>7745</v>
      </c>
      <c r="BS3513" s="1" t="s">
        <v>46</v>
      </c>
      <c r="BT3513">
        <v>52</v>
      </c>
      <c r="BU3513" s="1" t="s">
        <v>7</v>
      </c>
      <c r="BV3513" s="1" t="s">
        <v>146</v>
      </c>
      <c r="BW3513">
        <v>128</v>
      </c>
      <c r="BX3513" s="1" t="s">
        <v>46</v>
      </c>
      <c r="BY3513">
        <v>6510</v>
      </c>
      <c r="BZ3513">
        <v>833280</v>
      </c>
      <c r="CA3513">
        <v>0.28000000000000003</v>
      </c>
      <c r="CB3513">
        <v>4687.2</v>
      </c>
      <c r="CC3513">
        <v>599961.59999999998</v>
      </c>
      <c r="CD3513">
        <v>0.1</v>
      </c>
      <c r="CE3513">
        <v>59996.160000000003</v>
      </c>
      <c r="CF3513">
        <v>0.1</v>
      </c>
      <c r="CG3513">
        <v>5999.6160000000009</v>
      </c>
      <c r="CH3513">
        <v>53996.544000000002</v>
      </c>
      <c r="CI3513">
        <v>539965.43999999994</v>
      </c>
      <c r="CJ3513">
        <v>593961.98399999994</v>
      </c>
      <c r="CK3513">
        <v>4640.3279999999995</v>
      </c>
    </row>
    <row r="3514" spans="62:89" x14ac:dyDescent="0.25">
      <c r="BJ3514" s="1" t="s">
        <v>7150</v>
      </c>
      <c r="BK3514" s="1" t="s">
        <v>7151</v>
      </c>
      <c r="BL3514" s="1" t="str">
        <f>VLOOKUP(BK3514,INVENTARIOHABITTA[#All],8,FALSE)</f>
        <v>ESTANDAR A</v>
      </c>
      <c r="BO3514" s="1" t="s">
        <v>7421</v>
      </c>
      <c r="BP3514" s="1" t="s">
        <v>10842</v>
      </c>
      <c r="BQ3514" s="1" t="s">
        <v>7638</v>
      </c>
      <c r="BR3514" s="1" t="s">
        <v>7745</v>
      </c>
      <c r="BS3514" s="1" t="s">
        <v>46</v>
      </c>
      <c r="BT3514">
        <v>53</v>
      </c>
      <c r="BU3514" s="1" t="s">
        <v>7</v>
      </c>
      <c r="BV3514" s="1" t="s">
        <v>146</v>
      </c>
      <c r="BW3514">
        <v>151.37</v>
      </c>
      <c r="BX3514" s="1" t="s">
        <v>46</v>
      </c>
      <c r="BY3514">
        <v>6510</v>
      </c>
      <c r="BZ3514">
        <v>985418.70000000007</v>
      </c>
      <c r="CA3514">
        <v>0.33</v>
      </c>
      <c r="CB3514">
        <v>4361.7</v>
      </c>
      <c r="CC3514">
        <v>660230.52899999998</v>
      </c>
      <c r="CD3514">
        <v>0.1</v>
      </c>
      <c r="CE3514">
        <v>66023.052899999995</v>
      </c>
      <c r="CF3514">
        <v>0.1</v>
      </c>
      <c r="CG3514">
        <v>6602.3052900000002</v>
      </c>
      <c r="CH3514">
        <v>59420.747609999991</v>
      </c>
      <c r="CI3514">
        <v>594207.47609999997</v>
      </c>
      <c r="CJ3514">
        <v>653628.22370999993</v>
      </c>
      <c r="CK3514">
        <v>4318.0829999999996</v>
      </c>
    </row>
    <row r="3515" spans="62:89" x14ac:dyDescent="0.25">
      <c r="BJ3515" s="1" t="s">
        <v>7152</v>
      </c>
      <c r="BK3515" s="1" t="s">
        <v>7153</v>
      </c>
      <c r="BL3515" s="1" t="str">
        <f>VLOOKUP(BK3515,INVENTARIOHABITTA[#All],8,FALSE)</f>
        <v>ESTANDAR A</v>
      </c>
      <c r="BP3515" s="1" t="s">
        <v>10842</v>
      </c>
      <c r="BQ3515" s="1" t="s">
        <v>7638</v>
      </c>
      <c r="BR3515" s="1" t="s">
        <v>7745</v>
      </c>
      <c r="BS3515" s="1" t="s">
        <v>46</v>
      </c>
      <c r="BT3515">
        <v>53</v>
      </c>
      <c r="BU3515" s="1" t="s">
        <v>7</v>
      </c>
      <c r="BV3515" s="1" t="s">
        <v>146</v>
      </c>
      <c r="BW3515">
        <v>151.37</v>
      </c>
      <c r="BX3515" s="1" t="s">
        <v>46</v>
      </c>
      <c r="BY3515">
        <v>6510</v>
      </c>
      <c r="BZ3515">
        <v>985418.70000000007</v>
      </c>
      <c r="CA3515">
        <v>0.23</v>
      </c>
      <c r="CB3515">
        <v>5012.7</v>
      </c>
      <c r="CC3515">
        <v>758772.39899999998</v>
      </c>
      <c r="CD3515">
        <v>0.1</v>
      </c>
      <c r="CE3515">
        <v>75877.2399</v>
      </c>
      <c r="CF3515">
        <v>0.1</v>
      </c>
      <c r="CG3515">
        <v>7587.7239900000004</v>
      </c>
      <c r="CH3515">
        <v>68289.515910000002</v>
      </c>
      <c r="CI3515">
        <v>682895.15909999993</v>
      </c>
      <c r="CJ3515">
        <v>751184.67500999989</v>
      </c>
      <c r="CK3515">
        <v>4962.5729999999994</v>
      </c>
    </row>
    <row r="3516" spans="62:89" x14ac:dyDescent="0.25">
      <c r="BJ3516" s="1" t="s">
        <v>7154</v>
      </c>
      <c r="BK3516" s="1" t="s">
        <v>7155</v>
      </c>
      <c r="BL3516" s="1" t="str">
        <f>VLOOKUP(BK3516,INVENTARIOHABITTA[#All],8,FALSE)</f>
        <v>ESTANDAR A</v>
      </c>
      <c r="BO3516" s="1" t="s">
        <v>7423</v>
      </c>
      <c r="BP3516" s="1" t="s">
        <v>10843</v>
      </c>
      <c r="BQ3516" s="1" t="s">
        <v>7638</v>
      </c>
      <c r="BR3516" s="1" t="s">
        <v>7745</v>
      </c>
      <c r="BS3516" s="1" t="s">
        <v>46</v>
      </c>
      <c r="BT3516">
        <v>54</v>
      </c>
      <c r="BU3516" s="1" t="s">
        <v>7</v>
      </c>
      <c r="BV3516" s="1" t="s">
        <v>146</v>
      </c>
      <c r="BW3516">
        <v>134.66999999999999</v>
      </c>
      <c r="BX3516" s="1" t="s">
        <v>46</v>
      </c>
      <c r="BY3516">
        <v>6510</v>
      </c>
      <c r="BZ3516">
        <v>876701.7</v>
      </c>
      <c r="CA3516">
        <v>0.33</v>
      </c>
      <c r="CB3516">
        <v>4361.7</v>
      </c>
      <c r="CC3516">
        <v>587390.13899999997</v>
      </c>
      <c r="CD3516">
        <v>0.1</v>
      </c>
      <c r="CE3516">
        <v>58739.013899999998</v>
      </c>
      <c r="CF3516">
        <v>0.1</v>
      </c>
      <c r="CG3516">
        <v>5873.90139</v>
      </c>
      <c r="CH3516">
        <v>52865.112509999999</v>
      </c>
      <c r="CI3516">
        <v>528651.12509999995</v>
      </c>
      <c r="CJ3516">
        <v>581516.23760999995</v>
      </c>
      <c r="CK3516">
        <v>4318.0829999999996</v>
      </c>
    </row>
    <row r="3517" spans="62:89" x14ac:dyDescent="0.25">
      <c r="BJ3517" s="1" t="s">
        <v>7156</v>
      </c>
      <c r="BK3517" s="1" t="s">
        <v>7157</v>
      </c>
      <c r="BL3517" s="1" t="str">
        <f>VLOOKUP(BK3517,INVENTARIOHABITTA[#All],8,FALSE)</f>
        <v>ESTANDAR A</v>
      </c>
      <c r="BO3517" s="1" t="s">
        <v>7425</v>
      </c>
      <c r="BP3517" s="1" t="s">
        <v>8509</v>
      </c>
      <c r="BQ3517" s="1" t="s">
        <v>7638</v>
      </c>
      <c r="BR3517" s="1" t="s">
        <v>7745</v>
      </c>
      <c r="BS3517" s="1" t="s">
        <v>46</v>
      </c>
      <c r="BT3517">
        <v>55</v>
      </c>
      <c r="BU3517" s="1" t="s">
        <v>7</v>
      </c>
      <c r="BV3517" s="1" t="s">
        <v>60</v>
      </c>
      <c r="BW3517">
        <v>128</v>
      </c>
      <c r="BX3517" s="1" t="s">
        <v>46</v>
      </c>
      <c r="BY3517">
        <v>6060</v>
      </c>
      <c r="BZ3517">
        <v>775680</v>
      </c>
      <c r="CA3517">
        <v>0.33</v>
      </c>
      <c r="CB3517">
        <v>4060.2</v>
      </c>
      <c r="CC3517">
        <v>519705.59999999998</v>
      </c>
      <c r="CD3517">
        <v>0.1</v>
      </c>
      <c r="CE3517">
        <v>51970.559999999998</v>
      </c>
      <c r="CF3517">
        <v>0.1</v>
      </c>
      <c r="CG3517">
        <v>5197.0560000000005</v>
      </c>
      <c r="CH3517">
        <v>46773.504000000001</v>
      </c>
      <c r="CI3517">
        <v>467735.03999999998</v>
      </c>
      <c r="CJ3517">
        <v>514508.54399999999</v>
      </c>
      <c r="CK3517">
        <v>4019.598</v>
      </c>
    </row>
    <row r="3518" spans="62:89" x14ac:dyDescent="0.25">
      <c r="BJ3518" s="1" t="s">
        <v>7158</v>
      </c>
      <c r="BK3518" s="1" t="s">
        <v>7159</v>
      </c>
      <c r="BL3518" s="1" t="str">
        <f>VLOOKUP(BK3518,INVENTARIOHABITTA[#All],8,FALSE)</f>
        <v>ESTANDAR A</v>
      </c>
      <c r="BP3518" s="1" t="s">
        <v>8509</v>
      </c>
      <c r="BQ3518" s="1" t="s">
        <v>7638</v>
      </c>
      <c r="BR3518" s="1" t="s">
        <v>7745</v>
      </c>
      <c r="BS3518" s="1" t="s">
        <v>46</v>
      </c>
      <c r="BT3518">
        <v>55</v>
      </c>
      <c r="BU3518" s="1" t="s">
        <v>7</v>
      </c>
      <c r="BV3518" s="1" t="s">
        <v>60</v>
      </c>
      <c r="BW3518">
        <v>128</v>
      </c>
      <c r="BX3518" s="1" t="s">
        <v>46</v>
      </c>
      <c r="BY3518">
        <v>6060</v>
      </c>
      <c r="BZ3518">
        <v>775680</v>
      </c>
      <c r="CA3518">
        <v>0.33</v>
      </c>
      <c r="CB3518">
        <v>4060.2</v>
      </c>
      <c r="CC3518">
        <v>519705.59999999998</v>
      </c>
      <c r="CD3518">
        <v>0.1</v>
      </c>
      <c r="CE3518">
        <v>51970.559999999998</v>
      </c>
      <c r="CF3518">
        <v>0.1</v>
      </c>
      <c r="CG3518">
        <v>5197.0560000000005</v>
      </c>
      <c r="CH3518">
        <v>46773.504000000001</v>
      </c>
      <c r="CI3518">
        <v>467735.03999999998</v>
      </c>
      <c r="CJ3518">
        <v>514508.54399999999</v>
      </c>
      <c r="CK3518">
        <v>4019.598</v>
      </c>
    </row>
    <row r="3519" spans="62:89" x14ac:dyDescent="0.25">
      <c r="BJ3519" s="1" t="s">
        <v>7160</v>
      </c>
      <c r="BK3519" s="1" t="s">
        <v>7161</v>
      </c>
      <c r="BL3519" s="1" t="str">
        <f>VLOOKUP(BK3519,INVENTARIOHABITTA[#All],8,FALSE)</f>
        <v>ESTANDAR A</v>
      </c>
      <c r="BO3519" s="1" t="s">
        <v>7427</v>
      </c>
      <c r="BP3519" s="1" t="s">
        <v>8510</v>
      </c>
      <c r="BQ3519" s="1" t="s">
        <v>7638</v>
      </c>
      <c r="BR3519" s="1" t="s">
        <v>7745</v>
      </c>
      <c r="BS3519" s="1" t="s">
        <v>46</v>
      </c>
      <c r="BT3519">
        <v>56</v>
      </c>
      <c r="BU3519" s="1" t="s">
        <v>7</v>
      </c>
      <c r="BV3519" s="1" t="s">
        <v>60</v>
      </c>
      <c r="BW3519">
        <v>128</v>
      </c>
      <c r="BX3519" s="1" t="s">
        <v>46</v>
      </c>
      <c r="BY3519">
        <v>6060</v>
      </c>
      <c r="BZ3519">
        <v>775680</v>
      </c>
      <c r="CA3519">
        <v>0.33</v>
      </c>
      <c r="CB3519">
        <v>4060.2</v>
      </c>
      <c r="CC3519">
        <v>519705.59999999998</v>
      </c>
      <c r="CD3519">
        <v>0.1</v>
      </c>
      <c r="CE3519">
        <v>51970.559999999998</v>
      </c>
      <c r="CF3519">
        <v>0.1</v>
      </c>
      <c r="CG3519">
        <v>5197.0560000000005</v>
      </c>
      <c r="CH3519">
        <v>46773.504000000001</v>
      </c>
      <c r="CI3519">
        <v>467735.03999999998</v>
      </c>
      <c r="CJ3519">
        <v>514508.54399999999</v>
      </c>
      <c r="CK3519">
        <v>4019.598</v>
      </c>
    </row>
    <row r="3520" spans="62:89" x14ac:dyDescent="0.25">
      <c r="BJ3520" s="1" t="s">
        <v>7162</v>
      </c>
      <c r="BK3520" s="1" t="s">
        <v>7163</v>
      </c>
      <c r="BL3520" s="1" t="str">
        <f>VLOOKUP(BK3520,INVENTARIOHABITTA[#All],8,FALSE)</f>
        <v>ESTANDAR A</v>
      </c>
      <c r="BP3520" s="1" t="s">
        <v>8510</v>
      </c>
      <c r="BQ3520" s="1" t="s">
        <v>7638</v>
      </c>
      <c r="BR3520" s="1" t="s">
        <v>7745</v>
      </c>
      <c r="BS3520" s="1" t="s">
        <v>46</v>
      </c>
      <c r="BT3520">
        <v>56</v>
      </c>
      <c r="BU3520" s="1" t="s">
        <v>7</v>
      </c>
      <c r="BV3520" s="1" t="s">
        <v>60</v>
      </c>
      <c r="BW3520">
        <v>128</v>
      </c>
      <c r="BX3520" s="1" t="s">
        <v>46</v>
      </c>
      <c r="BY3520">
        <v>6060</v>
      </c>
      <c r="BZ3520">
        <v>775680</v>
      </c>
      <c r="CA3520">
        <v>0.3</v>
      </c>
      <c r="CB3520">
        <v>4242</v>
      </c>
      <c r="CC3520">
        <v>542976</v>
      </c>
      <c r="CD3520">
        <v>0.1</v>
      </c>
      <c r="CE3520">
        <v>54297.600000000006</v>
      </c>
      <c r="CF3520">
        <v>0.1</v>
      </c>
      <c r="CG3520">
        <v>5429.7600000000011</v>
      </c>
      <c r="CH3520">
        <v>48867.840000000004</v>
      </c>
      <c r="CI3520">
        <v>488678.40000000002</v>
      </c>
      <c r="CJ3520">
        <v>537546.23999999999</v>
      </c>
      <c r="CK3520">
        <v>4199.58</v>
      </c>
    </row>
    <row r="3521" spans="62:89" x14ac:dyDescent="0.25">
      <c r="BJ3521" s="1" t="s">
        <v>7164</v>
      </c>
      <c r="BK3521" s="1" t="s">
        <v>7165</v>
      </c>
      <c r="BL3521" s="1" t="str">
        <f>VLOOKUP(BK3521,INVENTARIOHABITTA[#All],8,FALSE)</f>
        <v>PREMIUM A</v>
      </c>
      <c r="BO3521" s="1" t="s">
        <v>7429</v>
      </c>
      <c r="BP3521" s="1" t="s">
        <v>8511</v>
      </c>
      <c r="BQ3521" s="1" t="s">
        <v>7638</v>
      </c>
      <c r="BR3521" s="1" t="s">
        <v>7745</v>
      </c>
      <c r="BS3521" s="1" t="s">
        <v>46</v>
      </c>
      <c r="BT3521">
        <v>57</v>
      </c>
      <c r="BU3521" s="1" t="s">
        <v>7</v>
      </c>
      <c r="BV3521" s="1" t="s">
        <v>146</v>
      </c>
      <c r="BW3521">
        <v>128</v>
      </c>
      <c r="BX3521" s="1" t="s">
        <v>46</v>
      </c>
      <c r="BY3521">
        <v>6510</v>
      </c>
      <c r="BZ3521">
        <v>833280</v>
      </c>
      <c r="CA3521">
        <v>0.3</v>
      </c>
      <c r="CB3521">
        <v>4557</v>
      </c>
      <c r="CC3521">
        <v>583296</v>
      </c>
      <c r="CD3521">
        <v>0.1</v>
      </c>
      <c r="CE3521">
        <v>58329.600000000006</v>
      </c>
      <c r="CF3521">
        <v>0</v>
      </c>
      <c r="CG3521">
        <v>0</v>
      </c>
      <c r="CH3521">
        <v>58329.600000000006</v>
      </c>
      <c r="CI3521">
        <v>524966.40000000002</v>
      </c>
      <c r="CJ3521">
        <v>583296</v>
      </c>
      <c r="CK3521">
        <v>4557</v>
      </c>
    </row>
    <row r="3522" spans="62:89" x14ac:dyDescent="0.25">
      <c r="BJ3522" s="1" t="s">
        <v>7166</v>
      </c>
      <c r="BK3522" s="1" t="s">
        <v>7167</v>
      </c>
      <c r="BL3522" s="1" t="str">
        <f>VLOOKUP(BK3522,INVENTARIOHABITTA[#All],8,FALSE)</f>
        <v>PREMIUM A</v>
      </c>
      <c r="BO3522" s="1" t="s">
        <v>7431</v>
      </c>
      <c r="BP3522" s="1" t="s">
        <v>10844</v>
      </c>
      <c r="BQ3522" s="1" t="s">
        <v>7638</v>
      </c>
      <c r="BR3522" s="1" t="s">
        <v>7745</v>
      </c>
      <c r="BS3522" s="1" t="s">
        <v>46</v>
      </c>
      <c r="BT3522">
        <v>58</v>
      </c>
      <c r="BU3522" s="1" t="s">
        <v>7</v>
      </c>
      <c r="BV3522" s="1" t="s">
        <v>146</v>
      </c>
      <c r="BW3522">
        <v>180</v>
      </c>
      <c r="BX3522" s="1" t="s">
        <v>46</v>
      </c>
      <c r="BY3522">
        <v>6510</v>
      </c>
      <c r="BZ3522">
        <v>1171800</v>
      </c>
      <c r="CA3522">
        <v>0.28000000000000003</v>
      </c>
      <c r="CB3522">
        <v>4687.2</v>
      </c>
      <c r="CC3522">
        <v>843696</v>
      </c>
      <c r="CD3522">
        <v>0.1</v>
      </c>
      <c r="CE3522">
        <v>84369.600000000006</v>
      </c>
      <c r="CF3522">
        <v>0.1</v>
      </c>
      <c r="CG3522">
        <v>8436.9600000000009</v>
      </c>
      <c r="CH3522">
        <v>75932.639999999999</v>
      </c>
      <c r="CI3522">
        <v>759326.4</v>
      </c>
      <c r="CJ3522">
        <v>835259.04</v>
      </c>
      <c r="CK3522">
        <v>4640.3280000000004</v>
      </c>
    </row>
    <row r="3523" spans="62:89" x14ac:dyDescent="0.25">
      <c r="BJ3523" s="1" t="s">
        <v>7168</v>
      </c>
      <c r="BK3523" s="1" t="s">
        <v>7169</v>
      </c>
      <c r="BL3523" s="1" t="str">
        <f>VLOOKUP(BK3523,INVENTARIOHABITTA[#All],8,FALSE)</f>
        <v>ESTANDAR A</v>
      </c>
      <c r="BP3523" s="1" t="s">
        <v>10844</v>
      </c>
      <c r="BQ3523" s="1" t="s">
        <v>7638</v>
      </c>
      <c r="BR3523" s="1" t="s">
        <v>7745</v>
      </c>
      <c r="BS3523" s="1" t="s">
        <v>46</v>
      </c>
      <c r="BT3523">
        <v>58</v>
      </c>
      <c r="BU3523" s="1" t="s">
        <v>7</v>
      </c>
      <c r="BV3523" s="1" t="s">
        <v>146</v>
      </c>
      <c r="BW3523">
        <v>180</v>
      </c>
      <c r="BX3523" s="1" t="s">
        <v>46</v>
      </c>
      <c r="BY3523">
        <v>6510</v>
      </c>
      <c r="BZ3523">
        <v>1171800</v>
      </c>
      <c r="CA3523">
        <v>0.28000000000000003</v>
      </c>
      <c r="CB3523">
        <v>4687.2</v>
      </c>
      <c r="CC3523">
        <v>843696</v>
      </c>
      <c r="CD3523">
        <v>0.1</v>
      </c>
      <c r="CE3523">
        <v>84369.600000000006</v>
      </c>
      <c r="CF3523">
        <v>0.1</v>
      </c>
      <c r="CG3523">
        <v>8436.9600000000009</v>
      </c>
      <c r="CH3523">
        <v>75932.639999999999</v>
      </c>
      <c r="CI3523">
        <v>759326.4</v>
      </c>
      <c r="CJ3523">
        <v>835259.04</v>
      </c>
      <c r="CK3523">
        <v>4640.3280000000004</v>
      </c>
    </row>
    <row r="3524" spans="62:89" x14ac:dyDescent="0.25">
      <c r="BJ3524" s="1" t="s">
        <v>7170</v>
      </c>
      <c r="BK3524" s="1" t="s">
        <v>7171</v>
      </c>
      <c r="BL3524" s="1" t="str">
        <f>VLOOKUP(BK3524,INVENTARIOHABITTA[#All],8,FALSE)</f>
        <v>ESTANDAR A</v>
      </c>
      <c r="BP3524" s="1" t="s">
        <v>10844</v>
      </c>
      <c r="BQ3524" s="1" t="s">
        <v>7638</v>
      </c>
      <c r="BR3524" s="1" t="s">
        <v>7745</v>
      </c>
      <c r="BS3524" s="1" t="s">
        <v>46</v>
      </c>
      <c r="BT3524">
        <v>58</v>
      </c>
      <c r="BU3524" s="1" t="s">
        <v>7</v>
      </c>
      <c r="BV3524" s="1" t="s">
        <v>146</v>
      </c>
      <c r="BW3524">
        <v>180</v>
      </c>
      <c r="BX3524" s="1" t="s">
        <v>46</v>
      </c>
      <c r="BY3524">
        <v>6510</v>
      </c>
      <c r="BZ3524">
        <v>1171800</v>
      </c>
      <c r="CA3524">
        <v>0.3</v>
      </c>
      <c r="CB3524">
        <v>4557</v>
      </c>
      <c r="CC3524">
        <v>820260</v>
      </c>
      <c r="CD3524">
        <v>0.1</v>
      </c>
      <c r="CE3524">
        <v>82026</v>
      </c>
      <c r="CF3524">
        <v>0.1</v>
      </c>
      <c r="CG3524">
        <v>8202.6</v>
      </c>
      <c r="CH3524">
        <v>73823.399999999994</v>
      </c>
      <c r="CI3524">
        <v>738234</v>
      </c>
      <c r="CJ3524">
        <v>812057.4</v>
      </c>
      <c r="CK3524">
        <v>4511.43</v>
      </c>
    </row>
    <row r="3525" spans="62:89" x14ac:dyDescent="0.25">
      <c r="BJ3525" s="1" t="s">
        <v>7172</v>
      </c>
      <c r="BK3525" s="1" t="s">
        <v>7173</v>
      </c>
      <c r="BL3525" s="1" t="str">
        <f>VLOOKUP(BK3525,INVENTARIOHABITTA[#All],8,FALSE)</f>
        <v>ESTANDAR A</v>
      </c>
      <c r="BO3525" s="1" t="s">
        <v>7433</v>
      </c>
      <c r="BP3525" s="1" t="s">
        <v>10845</v>
      </c>
      <c r="BQ3525" s="1" t="s">
        <v>7638</v>
      </c>
      <c r="BR3525" s="1" t="s">
        <v>7745</v>
      </c>
      <c r="BS3525" s="1" t="s">
        <v>46</v>
      </c>
      <c r="BT3525">
        <v>60</v>
      </c>
      <c r="BU3525" s="1" t="s">
        <v>7</v>
      </c>
      <c r="BV3525" s="1" t="s">
        <v>146</v>
      </c>
      <c r="BW3525">
        <v>180</v>
      </c>
      <c r="BX3525" s="1" t="s">
        <v>46</v>
      </c>
      <c r="BY3525">
        <v>6510</v>
      </c>
      <c r="BZ3525">
        <v>1171800</v>
      </c>
      <c r="CA3525">
        <v>0.2</v>
      </c>
      <c r="CB3525">
        <v>5208</v>
      </c>
      <c r="CC3525">
        <v>937440</v>
      </c>
      <c r="CD3525">
        <v>0.1</v>
      </c>
      <c r="CE3525">
        <v>93744</v>
      </c>
      <c r="CF3525">
        <v>0.1</v>
      </c>
      <c r="CG3525">
        <v>9374.4</v>
      </c>
      <c r="CH3525">
        <v>84369.600000000006</v>
      </c>
      <c r="CI3525">
        <v>843696</v>
      </c>
      <c r="CJ3525">
        <v>928065.6</v>
      </c>
      <c r="CK3525">
        <v>5155.92</v>
      </c>
    </row>
    <row r="3526" spans="62:89" x14ac:dyDescent="0.25">
      <c r="BJ3526" s="1" t="s">
        <v>7174</v>
      </c>
      <c r="BK3526" s="1" t="s">
        <v>7175</v>
      </c>
      <c r="BL3526" s="1" t="str">
        <f>VLOOKUP(BK3526,INVENTARIOHABITTA[#All],8,FALSE)</f>
        <v>ESTANDAR A</v>
      </c>
      <c r="BO3526" s="1" t="s">
        <v>7435</v>
      </c>
      <c r="BP3526" s="1" t="s">
        <v>10846</v>
      </c>
      <c r="BQ3526" s="1" t="s">
        <v>7638</v>
      </c>
      <c r="BR3526" s="1" t="s">
        <v>7745</v>
      </c>
      <c r="BS3526" s="1" t="s">
        <v>46</v>
      </c>
      <c r="BT3526">
        <v>61</v>
      </c>
      <c r="BU3526" s="1" t="s">
        <v>7</v>
      </c>
      <c r="BV3526" s="1" t="s">
        <v>146</v>
      </c>
      <c r="BW3526">
        <v>180</v>
      </c>
      <c r="BX3526" s="1" t="s">
        <v>46</v>
      </c>
      <c r="BY3526">
        <v>6510</v>
      </c>
      <c r="BZ3526">
        <v>1171800</v>
      </c>
      <c r="CA3526">
        <v>0.2</v>
      </c>
      <c r="CB3526">
        <v>5208</v>
      </c>
      <c r="CC3526">
        <v>937440</v>
      </c>
      <c r="CD3526">
        <v>0.1</v>
      </c>
      <c r="CE3526">
        <v>93744</v>
      </c>
      <c r="CF3526">
        <v>0.1</v>
      </c>
      <c r="CG3526">
        <v>9374.4</v>
      </c>
      <c r="CH3526">
        <v>84369.600000000006</v>
      </c>
      <c r="CI3526">
        <v>843696</v>
      </c>
      <c r="CJ3526">
        <v>928065.6</v>
      </c>
      <c r="CK3526">
        <v>5155.92</v>
      </c>
    </row>
    <row r="3527" spans="62:89" x14ac:dyDescent="0.25">
      <c r="BJ3527" s="1" t="s">
        <v>7176</v>
      </c>
      <c r="BK3527" s="1" t="s">
        <v>7177</v>
      </c>
      <c r="BL3527" s="1" t="str">
        <f>VLOOKUP(BK3527,INVENTARIOHABITTA[#All],8,FALSE)</f>
        <v>ESTANDAR A</v>
      </c>
      <c r="BO3527" s="1" t="s">
        <v>7437</v>
      </c>
      <c r="BP3527" s="1" t="s">
        <v>10847</v>
      </c>
      <c r="BQ3527" s="1" t="s">
        <v>7638</v>
      </c>
      <c r="BR3527" s="1" t="s">
        <v>7745</v>
      </c>
      <c r="BS3527" s="1" t="s">
        <v>46</v>
      </c>
      <c r="BT3527">
        <v>62</v>
      </c>
      <c r="BU3527" s="1" t="s">
        <v>7</v>
      </c>
      <c r="BV3527" s="1" t="s">
        <v>146</v>
      </c>
      <c r="BW3527">
        <v>180</v>
      </c>
      <c r="BX3527" s="1" t="s">
        <v>46</v>
      </c>
      <c r="BY3527">
        <v>6510</v>
      </c>
      <c r="BZ3527">
        <v>1171800</v>
      </c>
      <c r="CA3527">
        <v>0.2</v>
      </c>
      <c r="CB3527">
        <v>5208</v>
      </c>
      <c r="CC3527">
        <v>937440</v>
      </c>
      <c r="CD3527">
        <v>0.1</v>
      </c>
      <c r="CE3527">
        <v>93744</v>
      </c>
      <c r="CF3527">
        <v>0.1</v>
      </c>
      <c r="CG3527">
        <v>9374.4</v>
      </c>
      <c r="CH3527">
        <v>84369.600000000006</v>
      </c>
      <c r="CI3527">
        <v>843696</v>
      </c>
      <c r="CJ3527">
        <v>928065.6</v>
      </c>
      <c r="CK3527">
        <v>5155.92</v>
      </c>
    </row>
    <row r="3528" spans="62:89" x14ac:dyDescent="0.25">
      <c r="BJ3528" s="1" t="s">
        <v>7178</v>
      </c>
      <c r="BK3528" s="1" t="s">
        <v>7179</v>
      </c>
      <c r="BL3528" s="1" t="str">
        <f>VLOOKUP(BK3528,INVENTARIOHABITTA[#All],8,FALSE)</f>
        <v>ESTANDAR A</v>
      </c>
      <c r="BO3528" s="1" t="s">
        <v>7439</v>
      </c>
      <c r="BP3528" s="1" t="s">
        <v>10848</v>
      </c>
      <c r="BQ3528" s="1" t="s">
        <v>7638</v>
      </c>
      <c r="BR3528" s="1" t="s">
        <v>7745</v>
      </c>
      <c r="BS3528" s="1" t="s">
        <v>46</v>
      </c>
      <c r="BT3528">
        <v>63</v>
      </c>
      <c r="BU3528" s="1" t="s">
        <v>7</v>
      </c>
      <c r="BV3528" s="1" t="s">
        <v>146</v>
      </c>
      <c r="BW3528">
        <v>168</v>
      </c>
      <c r="BX3528" s="1" t="s">
        <v>46</v>
      </c>
      <c r="BY3528">
        <v>6510</v>
      </c>
      <c r="BZ3528">
        <v>1093680</v>
      </c>
      <c r="CA3528">
        <v>0.35</v>
      </c>
      <c r="CB3528">
        <v>4231.5</v>
      </c>
      <c r="CC3528">
        <v>710892</v>
      </c>
      <c r="CD3528">
        <v>0</v>
      </c>
      <c r="CE3528">
        <v>0</v>
      </c>
      <c r="CF3528">
        <v>0</v>
      </c>
      <c r="CG3528">
        <v>0</v>
      </c>
      <c r="CH3528">
        <v>0</v>
      </c>
      <c r="CI3528">
        <v>710892</v>
      </c>
      <c r="CJ3528">
        <v>710892</v>
      </c>
      <c r="CK3528">
        <v>4231.5</v>
      </c>
    </row>
    <row r="3529" spans="62:89" x14ac:dyDescent="0.25">
      <c r="BJ3529" s="1" t="s">
        <v>7180</v>
      </c>
      <c r="BK3529" s="1" t="s">
        <v>7181</v>
      </c>
      <c r="BL3529" s="1" t="str">
        <f>VLOOKUP(BK3529,INVENTARIOHABITTA[#All],8,FALSE)</f>
        <v>ESTANDAR A</v>
      </c>
      <c r="BO3529" s="1" t="s">
        <v>7441</v>
      </c>
      <c r="BP3529" s="1" t="s">
        <v>10849</v>
      </c>
      <c r="BQ3529" s="1" t="s">
        <v>7638</v>
      </c>
      <c r="BR3529" s="1" t="s">
        <v>7745</v>
      </c>
      <c r="BS3529" s="1" t="s">
        <v>46</v>
      </c>
      <c r="BT3529">
        <v>64</v>
      </c>
      <c r="BU3529" s="1" t="s">
        <v>7</v>
      </c>
      <c r="BV3529" s="1" t="s">
        <v>146</v>
      </c>
      <c r="BW3529">
        <v>168</v>
      </c>
      <c r="BX3529" s="1" t="s">
        <v>46</v>
      </c>
      <c r="BY3529">
        <v>6510</v>
      </c>
      <c r="BZ3529">
        <v>1093680</v>
      </c>
      <c r="CA3529">
        <v>0.25</v>
      </c>
      <c r="CB3529">
        <v>4882.5</v>
      </c>
      <c r="CC3529">
        <v>820260</v>
      </c>
      <c r="CD3529">
        <v>0.1</v>
      </c>
      <c r="CE3529">
        <v>82026</v>
      </c>
      <c r="CF3529">
        <v>0.1</v>
      </c>
      <c r="CG3529">
        <v>8202.6</v>
      </c>
      <c r="CH3529">
        <v>73823.399999999994</v>
      </c>
      <c r="CI3529">
        <v>738234</v>
      </c>
      <c r="CJ3529">
        <v>812057.4</v>
      </c>
      <c r="CK3529">
        <v>4833.6750000000002</v>
      </c>
    </row>
    <row r="3530" spans="62:89" x14ac:dyDescent="0.25">
      <c r="BJ3530" s="1" t="s">
        <v>7182</v>
      </c>
      <c r="BK3530" s="1" t="s">
        <v>7183</v>
      </c>
      <c r="BL3530" s="1" t="str">
        <f>VLOOKUP(BK3530,INVENTARIOHABITTA[#All],8,FALSE)</f>
        <v>ESTANDAR A</v>
      </c>
      <c r="BO3530" s="1" t="s">
        <v>7443</v>
      </c>
      <c r="BP3530" s="1" t="s">
        <v>10850</v>
      </c>
      <c r="BQ3530" s="1" t="s">
        <v>7638</v>
      </c>
      <c r="BR3530" s="1" t="s">
        <v>7745</v>
      </c>
      <c r="BS3530" s="1" t="s">
        <v>46</v>
      </c>
      <c r="BT3530">
        <v>65</v>
      </c>
      <c r="BU3530" s="1" t="s">
        <v>7</v>
      </c>
      <c r="BV3530" s="1" t="s">
        <v>60</v>
      </c>
      <c r="BW3530">
        <v>180</v>
      </c>
      <c r="BX3530" s="1" t="s">
        <v>46</v>
      </c>
      <c r="BY3530">
        <v>6060</v>
      </c>
      <c r="BZ3530">
        <v>1090800</v>
      </c>
      <c r="CA3530">
        <v>0.3</v>
      </c>
      <c r="CB3530">
        <v>4242</v>
      </c>
      <c r="CC3530">
        <v>763560</v>
      </c>
      <c r="CD3530">
        <v>0.1</v>
      </c>
      <c r="CE3530">
        <v>76356</v>
      </c>
      <c r="CF3530">
        <v>7.8579286500078574E-2</v>
      </c>
      <c r="CG3530">
        <v>6000</v>
      </c>
      <c r="CH3530">
        <v>70356</v>
      </c>
      <c r="CI3530">
        <v>687204</v>
      </c>
      <c r="CJ3530">
        <v>757560</v>
      </c>
      <c r="CK3530">
        <v>4208.666666666667</v>
      </c>
    </row>
    <row r="3531" spans="62:89" x14ac:dyDescent="0.25">
      <c r="BJ3531" s="1" t="s">
        <v>7184</v>
      </c>
      <c r="BK3531" s="1" t="s">
        <v>7185</v>
      </c>
      <c r="BL3531" s="1" t="str">
        <f>VLOOKUP(BK3531,INVENTARIOHABITTA[#All],8,FALSE)</f>
        <v>ESTANDAR A</v>
      </c>
      <c r="BO3531" s="1" t="s">
        <v>7445</v>
      </c>
      <c r="BP3531" s="1" t="s">
        <v>10851</v>
      </c>
      <c r="BQ3531" s="1" t="s">
        <v>7638</v>
      </c>
      <c r="BR3531" s="1" t="s">
        <v>7745</v>
      </c>
      <c r="BS3531" s="1" t="s">
        <v>46</v>
      </c>
      <c r="BT3531">
        <v>66</v>
      </c>
      <c r="BU3531" s="1" t="s">
        <v>7</v>
      </c>
      <c r="BV3531" s="1" t="s">
        <v>60</v>
      </c>
      <c r="BW3531">
        <v>180</v>
      </c>
      <c r="BX3531" s="1" t="s">
        <v>46</v>
      </c>
      <c r="BY3531">
        <v>6060</v>
      </c>
      <c r="BZ3531">
        <v>1090800</v>
      </c>
      <c r="CA3531">
        <v>0.25</v>
      </c>
      <c r="CB3531">
        <v>4545</v>
      </c>
      <c r="CC3531">
        <v>818100</v>
      </c>
      <c r="CD3531">
        <v>0.1</v>
      </c>
      <c r="CE3531">
        <v>81810</v>
      </c>
      <c r="CF3531">
        <v>0</v>
      </c>
      <c r="CG3531">
        <v>0</v>
      </c>
      <c r="CH3531">
        <v>81810</v>
      </c>
      <c r="CI3531">
        <v>736290</v>
      </c>
      <c r="CJ3531">
        <v>818100</v>
      </c>
      <c r="CK3531">
        <v>4545</v>
      </c>
    </row>
    <row r="3532" spans="62:89" x14ac:dyDescent="0.25">
      <c r="BJ3532" s="1" t="s">
        <v>7186</v>
      </c>
      <c r="BK3532" s="1" t="s">
        <v>7187</v>
      </c>
      <c r="BL3532" s="1" t="str">
        <f>VLOOKUP(BK3532,INVENTARIOHABITTA[#All],8,FALSE)</f>
        <v>ESTANDAR A</v>
      </c>
      <c r="BO3532" s="1" t="s">
        <v>7447</v>
      </c>
      <c r="BP3532" s="1" t="s">
        <v>10852</v>
      </c>
      <c r="BQ3532" s="1" t="s">
        <v>7638</v>
      </c>
      <c r="BR3532" s="1" t="s">
        <v>7745</v>
      </c>
      <c r="BS3532" s="1" t="s">
        <v>46</v>
      </c>
      <c r="BT3532">
        <v>67</v>
      </c>
      <c r="BU3532" s="1" t="s">
        <v>7</v>
      </c>
      <c r="BV3532" s="1" t="s">
        <v>60</v>
      </c>
      <c r="BW3532">
        <v>180</v>
      </c>
      <c r="BX3532" s="1" t="s">
        <v>46</v>
      </c>
      <c r="BY3532">
        <v>6060</v>
      </c>
      <c r="BZ3532">
        <v>1090800</v>
      </c>
      <c r="CA3532">
        <v>0.3</v>
      </c>
      <c r="CB3532">
        <v>4242</v>
      </c>
      <c r="CC3532">
        <v>763560</v>
      </c>
      <c r="CD3532">
        <v>0.1</v>
      </c>
      <c r="CE3532">
        <v>76356</v>
      </c>
      <c r="CF3532">
        <v>0.1</v>
      </c>
      <c r="CG3532">
        <v>7635.6</v>
      </c>
      <c r="CH3532">
        <v>68720.399999999994</v>
      </c>
      <c r="CI3532">
        <v>687204</v>
      </c>
      <c r="CJ3532">
        <v>755924.4</v>
      </c>
      <c r="CK3532">
        <v>4199.58</v>
      </c>
    </row>
    <row r="3533" spans="62:89" x14ac:dyDescent="0.25">
      <c r="BJ3533" s="1" t="s">
        <v>7188</v>
      </c>
      <c r="BK3533" s="1" t="s">
        <v>7189</v>
      </c>
      <c r="BL3533" s="1" t="str">
        <f>VLOOKUP(BK3533,INVENTARIOHABITTA[#All],8,FALSE)</f>
        <v>ESTANDAR A</v>
      </c>
      <c r="BO3533" s="1" t="s">
        <v>7449</v>
      </c>
      <c r="BP3533" s="1" t="s">
        <v>10853</v>
      </c>
      <c r="BQ3533" s="1" t="s">
        <v>7638</v>
      </c>
      <c r="BR3533" s="1" t="s">
        <v>7745</v>
      </c>
      <c r="BS3533" s="1" t="s">
        <v>46</v>
      </c>
      <c r="BT3533">
        <v>68</v>
      </c>
      <c r="BU3533" s="1" t="s">
        <v>7</v>
      </c>
      <c r="BV3533" s="1" t="s">
        <v>60</v>
      </c>
      <c r="BW3533">
        <v>180</v>
      </c>
      <c r="BX3533" s="1" t="s">
        <v>46</v>
      </c>
      <c r="BY3533">
        <v>6060</v>
      </c>
      <c r="BZ3533">
        <v>1090800</v>
      </c>
      <c r="CA3533">
        <v>0.28000000000000003</v>
      </c>
      <c r="CB3533">
        <v>4363.2</v>
      </c>
      <c r="CC3533">
        <v>785376</v>
      </c>
      <c r="CD3533">
        <v>0.1</v>
      </c>
      <c r="CE3533">
        <v>78537.600000000006</v>
      </c>
      <c r="CF3533">
        <v>0</v>
      </c>
      <c r="CG3533">
        <v>0</v>
      </c>
      <c r="CH3533">
        <v>78537.600000000006</v>
      </c>
      <c r="CI3533">
        <v>706838.4</v>
      </c>
      <c r="CJ3533">
        <v>785376</v>
      </c>
      <c r="CK3533">
        <v>4363.2</v>
      </c>
    </row>
    <row r="3534" spans="62:89" x14ac:dyDescent="0.25">
      <c r="BJ3534" s="1" t="s">
        <v>7190</v>
      </c>
      <c r="BK3534" s="1" t="s">
        <v>7191</v>
      </c>
      <c r="BL3534" s="1" t="str">
        <f>VLOOKUP(BK3534,INVENTARIOHABITTA[#All],8,FALSE)</f>
        <v>ESTANDAR A</v>
      </c>
      <c r="BO3534" s="1" t="s">
        <v>7451</v>
      </c>
      <c r="BP3534" s="1" t="s">
        <v>10854</v>
      </c>
      <c r="BQ3534" s="1" t="s">
        <v>7638</v>
      </c>
      <c r="BR3534" s="1" t="s">
        <v>7745</v>
      </c>
      <c r="BS3534" s="1" t="s">
        <v>46</v>
      </c>
      <c r="BT3534">
        <v>69</v>
      </c>
      <c r="BU3534" s="1" t="s">
        <v>7</v>
      </c>
      <c r="BV3534" s="1" t="s">
        <v>146</v>
      </c>
      <c r="BW3534">
        <v>180</v>
      </c>
      <c r="BX3534" s="1" t="s">
        <v>46</v>
      </c>
      <c r="BY3534">
        <v>6510</v>
      </c>
      <c r="BZ3534">
        <v>1171800</v>
      </c>
      <c r="CA3534">
        <v>0.3</v>
      </c>
      <c r="CB3534">
        <v>4557</v>
      </c>
      <c r="CC3534">
        <v>820260</v>
      </c>
      <c r="CD3534">
        <v>0.1</v>
      </c>
      <c r="CE3534">
        <v>82026</v>
      </c>
      <c r="CF3534">
        <v>0.1</v>
      </c>
      <c r="CG3534">
        <v>8202.6</v>
      </c>
      <c r="CH3534">
        <v>73823.399999999994</v>
      </c>
      <c r="CI3534">
        <v>738234</v>
      </c>
      <c r="CJ3534">
        <v>812057.4</v>
      </c>
      <c r="CK3534">
        <v>4511.43</v>
      </c>
    </row>
    <row r="3535" spans="62:89" x14ac:dyDescent="0.25">
      <c r="BJ3535" s="1" t="s">
        <v>7192</v>
      </c>
      <c r="BK3535" s="1" t="s">
        <v>7193</v>
      </c>
      <c r="BL3535" s="1" t="str">
        <f>VLOOKUP(BK3535,INVENTARIOHABITTA[#All],8,FALSE)</f>
        <v>ESTANDAR A</v>
      </c>
      <c r="BO3535" s="1" t="s">
        <v>7453</v>
      </c>
      <c r="BP3535" s="1" t="s">
        <v>10855</v>
      </c>
      <c r="BQ3535" s="1" t="s">
        <v>7638</v>
      </c>
      <c r="BR3535" s="1" t="s">
        <v>7745</v>
      </c>
      <c r="BS3535" s="1" t="s">
        <v>46</v>
      </c>
      <c r="BT3535">
        <v>70</v>
      </c>
      <c r="BU3535" s="1" t="s">
        <v>7</v>
      </c>
      <c r="BV3535" s="1" t="s">
        <v>146</v>
      </c>
      <c r="BW3535">
        <v>157.5</v>
      </c>
      <c r="BX3535" s="1" t="s">
        <v>46</v>
      </c>
      <c r="BY3535">
        <v>6510</v>
      </c>
      <c r="BZ3535">
        <v>1025325</v>
      </c>
      <c r="CA3535">
        <v>0.27</v>
      </c>
      <c r="CB3535">
        <v>4752.3</v>
      </c>
      <c r="CC3535">
        <v>748487.25</v>
      </c>
      <c r="CD3535">
        <v>0.1</v>
      </c>
      <c r="CE3535">
        <v>74848.725000000006</v>
      </c>
      <c r="CF3535">
        <v>0.1</v>
      </c>
      <c r="CG3535">
        <v>7484.8725000000013</v>
      </c>
      <c r="CH3535">
        <v>67363.852500000008</v>
      </c>
      <c r="CI3535">
        <v>673638.52500000002</v>
      </c>
      <c r="CJ3535">
        <v>741002.37750000006</v>
      </c>
      <c r="CK3535">
        <v>4704.777</v>
      </c>
    </row>
    <row r="3536" spans="62:89" x14ac:dyDescent="0.25">
      <c r="BJ3536" s="1" t="s">
        <v>7194</v>
      </c>
      <c r="BK3536" s="1" t="s">
        <v>7195</v>
      </c>
      <c r="BL3536" s="1" t="str">
        <f>VLOOKUP(BK3536,INVENTARIOHABITTA[#All],8,FALSE)</f>
        <v>ESTANDAR A</v>
      </c>
      <c r="BO3536" s="1" t="s">
        <v>7455</v>
      </c>
      <c r="BP3536" s="1" t="s">
        <v>10856</v>
      </c>
      <c r="BQ3536" s="1" t="s">
        <v>7638</v>
      </c>
      <c r="BR3536" s="1" t="s">
        <v>7745</v>
      </c>
      <c r="BS3536" s="1" t="s">
        <v>46</v>
      </c>
      <c r="BT3536">
        <v>71</v>
      </c>
      <c r="BU3536" s="1" t="s">
        <v>7</v>
      </c>
      <c r="BV3536" s="1" t="s">
        <v>60</v>
      </c>
      <c r="BW3536">
        <v>157.5</v>
      </c>
      <c r="BX3536" s="1" t="s">
        <v>46</v>
      </c>
      <c r="BY3536">
        <v>6060</v>
      </c>
      <c r="BZ3536">
        <v>954450</v>
      </c>
      <c r="CA3536">
        <v>0.3</v>
      </c>
      <c r="CB3536">
        <v>4242</v>
      </c>
      <c r="CC3536">
        <v>668115</v>
      </c>
      <c r="CD3536">
        <v>0.1</v>
      </c>
      <c r="CE3536">
        <v>66811.5</v>
      </c>
      <c r="CF3536">
        <v>0.1</v>
      </c>
      <c r="CG3536">
        <v>6681.1500000000005</v>
      </c>
      <c r="CH3536">
        <v>60130.35</v>
      </c>
      <c r="CI3536">
        <v>601303.5</v>
      </c>
      <c r="CJ3536">
        <v>661433.85</v>
      </c>
      <c r="CK3536">
        <v>4199.58</v>
      </c>
    </row>
    <row r="3537" spans="62:89" x14ac:dyDescent="0.25">
      <c r="BJ3537" s="1" t="s">
        <v>7196</v>
      </c>
      <c r="BK3537" s="1" t="s">
        <v>7197</v>
      </c>
      <c r="BL3537" s="1" t="str">
        <f>VLOOKUP(BK3537,INVENTARIOHABITTA[#All],8,FALSE)</f>
        <v>PREMIUM AA</v>
      </c>
      <c r="BO3537" s="1" t="s">
        <v>7457</v>
      </c>
      <c r="BP3537" s="1" t="s">
        <v>10857</v>
      </c>
      <c r="BQ3537" s="1" t="s">
        <v>7638</v>
      </c>
      <c r="BR3537" s="1" t="s">
        <v>7745</v>
      </c>
      <c r="BS3537" s="1" t="s">
        <v>46</v>
      </c>
      <c r="BT3537">
        <v>72</v>
      </c>
      <c r="BU3537" s="1" t="s">
        <v>7</v>
      </c>
      <c r="BV3537" s="1" t="s">
        <v>60</v>
      </c>
      <c r="BW3537">
        <v>157.5</v>
      </c>
      <c r="BX3537" s="1" t="s">
        <v>46</v>
      </c>
      <c r="BY3537">
        <v>6060</v>
      </c>
      <c r="BZ3537">
        <v>954450</v>
      </c>
      <c r="CA3537">
        <v>0.25</v>
      </c>
      <c r="CB3537">
        <v>4545</v>
      </c>
      <c r="CC3537">
        <v>715837.5</v>
      </c>
      <c r="CD3537">
        <v>0.1</v>
      </c>
      <c r="CE3537">
        <v>71583.75</v>
      </c>
      <c r="CF3537">
        <v>0.1</v>
      </c>
      <c r="CG3537">
        <v>7158.375</v>
      </c>
      <c r="CH3537">
        <v>64425.375</v>
      </c>
      <c r="CI3537">
        <v>644253.75</v>
      </c>
      <c r="CJ3537">
        <v>708679.125</v>
      </c>
      <c r="CK3537">
        <v>4499.55</v>
      </c>
    </row>
    <row r="3538" spans="62:89" x14ac:dyDescent="0.25">
      <c r="BJ3538" s="1" t="s">
        <v>7198</v>
      </c>
      <c r="BK3538" s="1" t="s">
        <v>7199</v>
      </c>
      <c r="BL3538" s="1" t="str">
        <f>VLOOKUP(BK3538,INVENTARIOHABITTA[#All],8,FALSE)</f>
        <v>PREMIUM A</v>
      </c>
      <c r="BO3538" s="1" t="s">
        <v>7459</v>
      </c>
      <c r="BP3538" s="1" t="s">
        <v>10858</v>
      </c>
      <c r="BQ3538" s="1" t="s">
        <v>7638</v>
      </c>
      <c r="BR3538" s="1" t="s">
        <v>7745</v>
      </c>
      <c r="BS3538" s="1" t="s">
        <v>46</v>
      </c>
      <c r="BT3538">
        <v>73</v>
      </c>
      <c r="BU3538" s="1" t="s">
        <v>7</v>
      </c>
      <c r="BV3538" s="1" t="s">
        <v>60</v>
      </c>
      <c r="BW3538">
        <v>157.5</v>
      </c>
      <c r="BX3538" s="1" t="s">
        <v>46</v>
      </c>
      <c r="BY3538">
        <v>6060</v>
      </c>
      <c r="BZ3538">
        <v>954450</v>
      </c>
      <c r="CA3538">
        <v>0.3</v>
      </c>
      <c r="CB3538">
        <v>4242</v>
      </c>
      <c r="CC3538">
        <v>668115</v>
      </c>
      <c r="CD3538">
        <v>0.1</v>
      </c>
      <c r="CE3538">
        <v>66811.5</v>
      </c>
      <c r="CF3538">
        <v>0.1</v>
      </c>
      <c r="CG3538">
        <v>6681.1500000000005</v>
      </c>
      <c r="CH3538">
        <v>60130.35</v>
      </c>
      <c r="CI3538">
        <v>601303.5</v>
      </c>
      <c r="CJ3538">
        <v>661433.85</v>
      </c>
      <c r="CK3538">
        <v>4199.58</v>
      </c>
    </row>
    <row r="3539" spans="62:89" x14ac:dyDescent="0.25">
      <c r="BJ3539" s="1" t="s">
        <v>7200</v>
      </c>
      <c r="BK3539" s="1" t="s">
        <v>7201</v>
      </c>
      <c r="BL3539" s="1" t="str">
        <f>VLOOKUP(BK3539,INVENTARIOHABITTA[#All],8,FALSE)</f>
        <v>ESTANDAR A</v>
      </c>
      <c r="BO3539" s="1" t="s">
        <v>7461</v>
      </c>
      <c r="BP3539" s="1" t="s">
        <v>10859</v>
      </c>
      <c r="BQ3539" s="1" t="s">
        <v>7638</v>
      </c>
      <c r="BR3539" s="1" t="s">
        <v>7745</v>
      </c>
      <c r="BS3539" s="1" t="s">
        <v>46</v>
      </c>
      <c r="BT3539">
        <v>74</v>
      </c>
      <c r="BU3539" s="1" t="s">
        <v>7</v>
      </c>
      <c r="BV3539" s="1" t="s">
        <v>60</v>
      </c>
      <c r="BW3539">
        <v>157.5</v>
      </c>
      <c r="BX3539" s="1" t="s">
        <v>46</v>
      </c>
      <c r="BY3539">
        <v>6060</v>
      </c>
      <c r="BZ3539">
        <v>954450</v>
      </c>
      <c r="CA3539">
        <v>0.33</v>
      </c>
      <c r="CB3539">
        <v>4060.2</v>
      </c>
      <c r="CC3539">
        <v>639481.5</v>
      </c>
      <c r="CD3539">
        <v>0.1</v>
      </c>
      <c r="CE3539">
        <v>63948.15</v>
      </c>
      <c r="CF3539">
        <v>0.1</v>
      </c>
      <c r="CG3539">
        <v>6394.8150000000005</v>
      </c>
      <c r="CH3539">
        <v>57553.334999999999</v>
      </c>
      <c r="CI3539">
        <v>575533.35</v>
      </c>
      <c r="CJ3539">
        <v>633086.68499999994</v>
      </c>
      <c r="CK3539">
        <v>4019.5979999999995</v>
      </c>
    </row>
    <row r="3540" spans="62:89" x14ac:dyDescent="0.25">
      <c r="BJ3540" s="1" t="s">
        <v>7202</v>
      </c>
      <c r="BK3540" s="1" t="s">
        <v>7203</v>
      </c>
      <c r="BL3540" s="1" t="str">
        <f>VLOOKUP(BK3540,INVENTARIOHABITTA[#All],8,FALSE)</f>
        <v>ESTANDAR A</v>
      </c>
      <c r="BO3540" s="1" t="s">
        <v>7463</v>
      </c>
      <c r="BP3540" s="1" t="s">
        <v>10860</v>
      </c>
      <c r="BQ3540" s="1" t="s">
        <v>7638</v>
      </c>
      <c r="BR3540" s="1" t="s">
        <v>7745</v>
      </c>
      <c r="BS3540" s="1" t="s">
        <v>46</v>
      </c>
      <c r="BT3540">
        <v>75</v>
      </c>
      <c r="BU3540" s="1" t="s">
        <v>7</v>
      </c>
      <c r="BV3540" s="1" t="s">
        <v>146</v>
      </c>
      <c r="BW3540">
        <v>147</v>
      </c>
      <c r="BX3540" s="1" t="s">
        <v>46</v>
      </c>
      <c r="BY3540">
        <v>6510</v>
      </c>
      <c r="BZ3540">
        <v>956970</v>
      </c>
      <c r="CA3540">
        <v>0.25</v>
      </c>
      <c r="CB3540">
        <v>4882.5</v>
      </c>
      <c r="CC3540">
        <v>717727.5</v>
      </c>
      <c r="CD3540">
        <v>0.1</v>
      </c>
      <c r="CE3540">
        <v>71772.75</v>
      </c>
      <c r="CF3540">
        <v>0.1</v>
      </c>
      <c r="CG3540">
        <v>7177.2750000000005</v>
      </c>
      <c r="CH3540">
        <v>64595.474999999999</v>
      </c>
      <c r="CI3540">
        <v>645954.75</v>
      </c>
      <c r="CJ3540">
        <v>710550.22499999998</v>
      </c>
      <c r="CK3540">
        <v>4833.6750000000002</v>
      </c>
    </row>
    <row r="3541" spans="62:89" x14ac:dyDescent="0.25">
      <c r="BJ3541" s="1" t="s">
        <v>7204</v>
      </c>
      <c r="BK3541" s="1" t="s">
        <v>7205</v>
      </c>
      <c r="BL3541" s="1" t="str">
        <f>VLOOKUP(BK3541,INVENTARIOHABITTA[#All],8,FALSE)</f>
        <v>ESTANDAR A</v>
      </c>
      <c r="BO3541" s="1" t="s">
        <v>7465</v>
      </c>
      <c r="BP3541" s="1" t="s">
        <v>10861</v>
      </c>
      <c r="BQ3541" s="1" t="s">
        <v>7638</v>
      </c>
      <c r="BR3541" s="1" t="s">
        <v>7745</v>
      </c>
      <c r="BS3541" s="1" t="s">
        <v>46</v>
      </c>
      <c r="BT3541">
        <v>76</v>
      </c>
      <c r="BU3541" s="1" t="s">
        <v>7</v>
      </c>
      <c r="BV3541" s="1" t="s">
        <v>146</v>
      </c>
      <c r="BW3541">
        <v>147</v>
      </c>
      <c r="BX3541" s="1" t="s">
        <v>46</v>
      </c>
      <c r="BY3541">
        <v>6510</v>
      </c>
      <c r="BZ3541">
        <v>956970</v>
      </c>
      <c r="CA3541">
        <v>0.28000000000000003</v>
      </c>
      <c r="CB3541">
        <v>4687.2</v>
      </c>
      <c r="CC3541">
        <v>689018.4</v>
      </c>
      <c r="CD3541">
        <v>0.1</v>
      </c>
      <c r="CE3541">
        <v>68901.840000000011</v>
      </c>
      <c r="CF3541">
        <v>0</v>
      </c>
      <c r="CG3541">
        <v>7000</v>
      </c>
      <c r="CH3541">
        <v>61901.840000000011</v>
      </c>
      <c r="CI3541">
        <v>620116.56000000006</v>
      </c>
      <c r="CJ3541">
        <v>682018.4</v>
      </c>
      <c r="CK3541">
        <v>4639.5809523809521</v>
      </c>
    </row>
    <row r="3542" spans="62:89" x14ac:dyDescent="0.25">
      <c r="BJ3542" s="1" t="s">
        <v>7206</v>
      </c>
      <c r="BK3542" s="1" t="s">
        <v>7207</v>
      </c>
      <c r="BL3542" s="1" t="str">
        <f>VLOOKUP(BK3542,INVENTARIOHABITTA[#All],8,FALSE)</f>
        <v>ESTANDAR A</v>
      </c>
      <c r="BP3542" s="1" t="s">
        <v>10861</v>
      </c>
      <c r="BQ3542" s="1" t="s">
        <v>7638</v>
      </c>
      <c r="BR3542" s="1" t="s">
        <v>7745</v>
      </c>
      <c r="BS3542" s="1" t="s">
        <v>46</v>
      </c>
      <c r="BT3542">
        <v>76</v>
      </c>
      <c r="BU3542" s="1" t="s">
        <v>7</v>
      </c>
      <c r="BV3542" s="1" t="s">
        <v>146</v>
      </c>
      <c r="BW3542">
        <v>147</v>
      </c>
      <c r="BX3542" s="1" t="s">
        <v>46</v>
      </c>
      <c r="BY3542">
        <v>6510</v>
      </c>
      <c r="BZ3542">
        <v>956970</v>
      </c>
      <c r="CA3542">
        <v>0.3</v>
      </c>
      <c r="CB3542">
        <v>4557</v>
      </c>
      <c r="CC3542">
        <v>669879</v>
      </c>
      <c r="CD3542">
        <v>0.1</v>
      </c>
      <c r="CE3542">
        <v>66987.900000000009</v>
      </c>
      <c r="CF3542">
        <v>0.1</v>
      </c>
      <c r="CG3542">
        <v>6698.7900000000009</v>
      </c>
      <c r="CH3542">
        <v>60289.110000000008</v>
      </c>
      <c r="CI3542">
        <v>602891.1</v>
      </c>
      <c r="CJ3542">
        <v>663180.21</v>
      </c>
      <c r="CK3542">
        <v>4511.4299999999994</v>
      </c>
    </row>
    <row r="3543" spans="62:89" x14ac:dyDescent="0.25">
      <c r="BJ3543" s="1" t="s">
        <v>7208</v>
      </c>
      <c r="BK3543" s="1" t="s">
        <v>7209</v>
      </c>
      <c r="BL3543" s="1" t="str">
        <f>VLOOKUP(BK3543,INVENTARIOHABITTA[#All],8,FALSE)</f>
        <v>ESTANDAR A</v>
      </c>
      <c r="BO3543" s="1" t="s">
        <v>7467</v>
      </c>
      <c r="BP3543" s="1" t="s">
        <v>10862</v>
      </c>
      <c r="BQ3543" s="1" t="s">
        <v>7638</v>
      </c>
      <c r="BR3543" s="1" t="s">
        <v>7745</v>
      </c>
      <c r="BS3543" s="1" t="s">
        <v>46</v>
      </c>
      <c r="BT3543">
        <v>77</v>
      </c>
      <c r="BU3543" s="1" t="s">
        <v>7</v>
      </c>
      <c r="BV3543" s="1" t="s">
        <v>60</v>
      </c>
      <c r="BW3543">
        <v>157.5</v>
      </c>
      <c r="BX3543" s="1" t="s">
        <v>46</v>
      </c>
      <c r="BY3543">
        <v>6060</v>
      </c>
      <c r="BZ3543">
        <v>954450</v>
      </c>
      <c r="CA3543">
        <v>0.25</v>
      </c>
      <c r="CB3543">
        <v>4545</v>
      </c>
      <c r="CC3543">
        <v>715837.5</v>
      </c>
      <c r="CD3543">
        <v>0.1</v>
      </c>
      <c r="CE3543">
        <v>71583.75</v>
      </c>
      <c r="CF3543">
        <v>0</v>
      </c>
      <c r="CG3543">
        <v>0</v>
      </c>
      <c r="CH3543">
        <v>71583.75</v>
      </c>
      <c r="CI3543">
        <v>644253.75</v>
      </c>
      <c r="CJ3543">
        <v>715837.5</v>
      </c>
      <c r="CK3543">
        <v>4545</v>
      </c>
    </row>
    <row r="3544" spans="62:89" x14ac:dyDescent="0.25">
      <c r="BJ3544" s="1" t="s">
        <v>7210</v>
      </c>
      <c r="BK3544" s="1" t="s">
        <v>7211</v>
      </c>
      <c r="BL3544" s="1" t="str">
        <f>VLOOKUP(BK3544,INVENTARIOHABITTA[#All],8,FALSE)</f>
        <v>ESTANDAR A</v>
      </c>
      <c r="BO3544" s="1" t="s">
        <v>7469</v>
      </c>
      <c r="BP3544" s="1" t="s">
        <v>10863</v>
      </c>
      <c r="BQ3544" s="1" t="s">
        <v>7638</v>
      </c>
      <c r="BR3544" s="1" t="s">
        <v>7745</v>
      </c>
      <c r="BS3544" s="1" t="s">
        <v>46</v>
      </c>
      <c r="BT3544">
        <v>78</v>
      </c>
      <c r="BU3544" s="1" t="s">
        <v>7</v>
      </c>
      <c r="BV3544" s="1" t="s">
        <v>60</v>
      </c>
      <c r="BW3544">
        <v>157.5</v>
      </c>
      <c r="BX3544" s="1" t="s">
        <v>46</v>
      </c>
      <c r="BY3544">
        <v>6060</v>
      </c>
      <c r="BZ3544">
        <v>954450</v>
      </c>
      <c r="CA3544">
        <v>0.25</v>
      </c>
      <c r="CB3544">
        <v>4545</v>
      </c>
      <c r="CC3544">
        <v>715837.5</v>
      </c>
      <c r="CD3544">
        <v>0.1</v>
      </c>
      <c r="CE3544">
        <v>71583.75</v>
      </c>
      <c r="CF3544">
        <v>0.1</v>
      </c>
      <c r="CG3544">
        <v>7158.375</v>
      </c>
      <c r="CH3544">
        <v>64425.375</v>
      </c>
      <c r="CI3544">
        <v>644253.75</v>
      </c>
      <c r="CJ3544">
        <v>708679.125</v>
      </c>
      <c r="CK3544">
        <v>4499.55</v>
      </c>
    </row>
    <row r="3545" spans="62:89" x14ac:dyDescent="0.25">
      <c r="BJ3545" s="1" t="s">
        <v>7212</v>
      </c>
      <c r="BK3545" s="1" t="s">
        <v>7213</v>
      </c>
      <c r="BL3545" s="1" t="str">
        <f>VLOOKUP(BK3545,INVENTARIOHABITTA[#All],8,FALSE)</f>
        <v>ESTANDAR A</v>
      </c>
      <c r="BO3545" s="1" t="s">
        <v>7471</v>
      </c>
      <c r="BP3545" s="1" t="s">
        <v>10865</v>
      </c>
      <c r="BQ3545" s="1" t="s">
        <v>7638</v>
      </c>
      <c r="BR3545" s="1" t="s">
        <v>7745</v>
      </c>
      <c r="BS3545" s="1" t="s">
        <v>46</v>
      </c>
      <c r="BT3545">
        <v>79</v>
      </c>
      <c r="BU3545" s="1" t="s">
        <v>7</v>
      </c>
      <c r="BV3545" s="1" t="s">
        <v>60</v>
      </c>
      <c r="BW3545">
        <v>157.5</v>
      </c>
      <c r="BX3545" s="1" t="s">
        <v>46</v>
      </c>
      <c r="BY3545">
        <v>6060</v>
      </c>
      <c r="BZ3545">
        <v>954450</v>
      </c>
      <c r="CA3545">
        <v>0.33</v>
      </c>
      <c r="CB3545">
        <v>4060.2</v>
      </c>
      <c r="CC3545">
        <v>639481.5</v>
      </c>
      <c r="CD3545">
        <v>0.1</v>
      </c>
      <c r="CE3545">
        <v>63948.15</v>
      </c>
      <c r="CF3545">
        <v>0.1</v>
      </c>
      <c r="CG3545">
        <v>6394.8150000000005</v>
      </c>
      <c r="CH3545">
        <v>57553.334999999999</v>
      </c>
      <c r="CI3545">
        <v>575533.35</v>
      </c>
      <c r="CJ3545">
        <v>633086.68499999994</v>
      </c>
      <c r="CK3545">
        <v>4019.5979999999995</v>
      </c>
    </row>
    <row r="3546" spans="62:89" x14ac:dyDescent="0.25">
      <c r="BJ3546" s="1" t="s">
        <v>7214</v>
      </c>
      <c r="BK3546" s="1" t="s">
        <v>7215</v>
      </c>
      <c r="BL3546" s="1" t="str">
        <f>VLOOKUP(BK3546,INVENTARIOHABITTA[#All],8,FALSE)</f>
        <v>ESTANDAR A</v>
      </c>
      <c r="BO3546" s="1" t="s">
        <v>7473</v>
      </c>
      <c r="BP3546" s="1" t="s">
        <v>10866</v>
      </c>
      <c r="BQ3546" s="1" t="s">
        <v>7638</v>
      </c>
      <c r="BR3546" s="1" t="s">
        <v>7745</v>
      </c>
      <c r="BS3546" s="1" t="s">
        <v>46</v>
      </c>
      <c r="BT3546">
        <v>80</v>
      </c>
      <c r="BU3546" s="1" t="s">
        <v>7</v>
      </c>
      <c r="BV3546" s="1" t="s">
        <v>60</v>
      </c>
      <c r="BW3546">
        <v>157.5</v>
      </c>
      <c r="BX3546" s="1" t="s">
        <v>46</v>
      </c>
      <c r="BY3546">
        <v>6060</v>
      </c>
      <c r="BZ3546">
        <v>954450</v>
      </c>
      <c r="CA3546">
        <v>0.28000000000000003</v>
      </c>
      <c r="CB3546">
        <v>4363.2</v>
      </c>
      <c r="CC3546">
        <v>687204</v>
      </c>
      <c r="CD3546">
        <v>0.1</v>
      </c>
      <c r="CE3546">
        <v>68720.400000000009</v>
      </c>
      <c r="CF3546">
        <v>0</v>
      </c>
      <c r="CG3546">
        <v>0</v>
      </c>
      <c r="CH3546">
        <v>68720.400000000009</v>
      </c>
      <c r="CI3546">
        <v>618483.6</v>
      </c>
      <c r="CJ3546">
        <v>687204</v>
      </c>
      <c r="CK3546">
        <v>4363.2</v>
      </c>
    </row>
    <row r="3547" spans="62:89" x14ac:dyDescent="0.25">
      <c r="BJ3547" s="1" t="s">
        <v>7216</v>
      </c>
      <c r="BK3547" s="1" t="s">
        <v>7217</v>
      </c>
      <c r="BL3547" s="1" t="str">
        <f>VLOOKUP(BK3547,INVENTARIOHABITTA[#All],8,FALSE)</f>
        <v>ESTANDAR A</v>
      </c>
      <c r="BO3547" s="1" t="s">
        <v>7475</v>
      </c>
      <c r="BP3547" s="1" t="s">
        <v>10867</v>
      </c>
      <c r="BQ3547" s="1" t="s">
        <v>7638</v>
      </c>
      <c r="BR3547" s="1" t="s">
        <v>7745</v>
      </c>
      <c r="BS3547" s="1" t="s">
        <v>46</v>
      </c>
      <c r="BT3547">
        <v>81</v>
      </c>
      <c r="BU3547" s="1" t="s">
        <v>7</v>
      </c>
      <c r="BV3547" s="1" t="s">
        <v>146</v>
      </c>
      <c r="BW3547">
        <v>157.5</v>
      </c>
      <c r="BX3547" s="1" t="s">
        <v>46</v>
      </c>
      <c r="BY3547">
        <v>6510</v>
      </c>
      <c r="BZ3547">
        <v>1025325</v>
      </c>
      <c r="CA3547">
        <v>0.33</v>
      </c>
      <c r="CB3547">
        <v>4361.7</v>
      </c>
      <c r="CC3547">
        <v>686967.75</v>
      </c>
      <c r="CD3547">
        <v>0.1</v>
      </c>
      <c r="CE3547">
        <v>68696.775000000009</v>
      </c>
      <c r="CF3547">
        <v>0</v>
      </c>
      <c r="CG3547">
        <v>0</v>
      </c>
      <c r="CH3547">
        <v>68696.775000000009</v>
      </c>
      <c r="CI3547">
        <v>618270.97499999998</v>
      </c>
      <c r="CJ3547">
        <v>686967.75</v>
      </c>
      <c r="CK3547">
        <v>4361.7</v>
      </c>
    </row>
    <row r="3548" spans="62:89" x14ac:dyDescent="0.25">
      <c r="BJ3548" s="1" t="s">
        <v>7218</v>
      </c>
      <c r="BK3548" s="1" t="s">
        <v>7219</v>
      </c>
      <c r="BL3548" s="1" t="str">
        <f>VLOOKUP(BK3548,INVENTARIOHABITTA[#All],8,FALSE)</f>
        <v>PREMIUM A</v>
      </c>
      <c r="BO3548" s="1" t="s">
        <v>7477</v>
      </c>
      <c r="BP3548" s="1" t="s">
        <v>10868</v>
      </c>
      <c r="BQ3548" s="1" t="s">
        <v>7638</v>
      </c>
      <c r="BR3548" s="1" t="s">
        <v>7745</v>
      </c>
      <c r="BS3548" s="1" t="s">
        <v>46</v>
      </c>
      <c r="BT3548">
        <v>82</v>
      </c>
      <c r="BU3548" s="1" t="s">
        <v>7</v>
      </c>
      <c r="BV3548" s="1" t="s">
        <v>146</v>
      </c>
      <c r="BW3548">
        <v>157.5</v>
      </c>
      <c r="BX3548" s="1" t="s">
        <v>46</v>
      </c>
      <c r="BY3548">
        <v>6510</v>
      </c>
      <c r="BZ3548">
        <v>1025325</v>
      </c>
      <c r="CA3548">
        <v>0.3</v>
      </c>
      <c r="CB3548">
        <v>4557</v>
      </c>
      <c r="CC3548">
        <v>717727.5</v>
      </c>
      <c r="CD3548">
        <v>0.1</v>
      </c>
      <c r="CE3548">
        <v>71772.75</v>
      </c>
      <c r="CF3548">
        <v>8.3597186954658981E-2</v>
      </c>
      <c r="CG3548">
        <v>6000</v>
      </c>
      <c r="CH3548">
        <v>65772.75</v>
      </c>
      <c r="CI3548">
        <v>645954.75</v>
      </c>
      <c r="CJ3548">
        <v>711727.5</v>
      </c>
      <c r="CK3548">
        <v>4518.9047619047615</v>
      </c>
    </row>
    <row r="3549" spans="62:89" x14ac:dyDescent="0.25">
      <c r="BJ3549" s="1" t="s">
        <v>7220</v>
      </c>
      <c r="BK3549" s="1" t="s">
        <v>7221</v>
      </c>
      <c r="BL3549" s="1" t="str">
        <f>VLOOKUP(BK3549,INVENTARIOHABITTA[#All],8,FALSE)</f>
        <v>PREMIUM A</v>
      </c>
      <c r="BO3549" s="1" t="s">
        <v>7479</v>
      </c>
      <c r="BP3549" s="1" t="s">
        <v>10869</v>
      </c>
      <c r="BQ3549" s="1" t="s">
        <v>7638</v>
      </c>
      <c r="BR3549" s="1" t="s">
        <v>7745</v>
      </c>
      <c r="BS3549" s="1" t="s">
        <v>46</v>
      </c>
      <c r="BT3549">
        <v>86</v>
      </c>
      <c r="BU3549" s="1" t="s">
        <v>7</v>
      </c>
      <c r="BV3549" s="1" t="s">
        <v>60</v>
      </c>
      <c r="BW3549">
        <v>157.5</v>
      </c>
      <c r="BX3549" s="1" t="s">
        <v>46</v>
      </c>
      <c r="BY3549">
        <v>6060</v>
      </c>
      <c r="BZ3549">
        <v>954450</v>
      </c>
      <c r="CA3549">
        <v>0.3</v>
      </c>
      <c r="CB3549">
        <v>4242</v>
      </c>
      <c r="CC3549">
        <v>668115</v>
      </c>
      <c r="CD3549">
        <v>0.1</v>
      </c>
      <c r="CE3549">
        <v>66811.5</v>
      </c>
      <c r="CF3549">
        <v>0.1</v>
      </c>
      <c r="CG3549">
        <v>6681.1500000000005</v>
      </c>
      <c r="CH3549">
        <v>60130.35</v>
      </c>
      <c r="CI3549">
        <v>601303.5</v>
      </c>
      <c r="CJ3549">
        <v>661433.85</v>
      </c>
      <c r="CK3549">
        <v>4199.58</v>
      </c>
    </row>
    <row r="3550" spans="62:89" x14ac:dyDescent="0.25">
      <c r="BJ3550" s="1" t="s">
        <v>7222</v>
      </c>
      <c r="BK3550" s="1" t="s">
        <v>7223</v>
      </c>
      <c r="BL3550" s="1" t="str">
        <f>VLOOKUP(BK3550,INVENTARIOHABITTA[#All],8,FALSE)</f>
        <v>PREMIUM A</v>
      </c>
      <c r="BO3550" s="1" t="s">
        <v>7481</v>
      </c>
      <c r="BP3550" s="1" t="s">
        <v>10870</v>
      </c>
      <c r="BQ3550" s="1" t="s">
        <v>7638</v>
      </c>
      <c r="BR3550" s="1" t="s">
        <v>7745</v>
      </c>
      <c r="BS3550" s="1" t="s">
        <v>46</v>
      </c>
      <c r="BT3550">
        <v>87</v>
      </c>
      <c r="BU3550" s="1" t="s">
        <v>7</v>
      </c>
      <c r="BV3550" s="1" t="s">
        <v>146</v>
      </c>
      <c r="BW3550">
        <v>147</v>
      </c>
      <c r="BX3550" s="1" t="s">
        <v>46</v>
      </c>
      <c r="BY3550">
        <v>6510</v>
      </c>
      <c r="BZ3550">
        <v>956970</v>
      </c>
      <c r="CA3550">
        <v>0.3</v>
      </c>
      <c r="CB3550">
        <v>4557</v>
      </c>
      <c r="CC3550">
        <v>669879</v>
      </c>
      <c r="CD3550">
        <v>0.1</v>
      </c>
      <c r="CE3550">
        <v>66987.900000000009</v>
      </c>
      <c r="CF3550">
        <v>0.1</v>
      </c>
      <c r="CG3550">
        <v>6698.7900000000009</v>
      </c>
      <c r="CH3550">
        <v>60289.110000000008</v>
      </c>
      <c r="CI3550">
        <v>602891.1</v>
      </c>
      <c r="CJ3550">
        <v>663180.21</v>
      </c>
      <c r="CK3550">
        <v>4511.4299999999994</v>
      </c>
    </row>
    <row r="3551" spans="62:89" x14ac:dyDescent="0.25">
      <c r="BJ3551" s="1" t="s">
        <v>7224</v>
      </c>
      <c r="BK3551" s="1" t="s">
        <v>7225</v>
      </c>
      <c r="BL3551" s="1" t="str">
        <f>VLOOKUP(BK3551,INVENTARIOHABITTA[#All],8,FALSE)</f>
        <v>PREMIUM A</v>
      </c>
      <c r="BO3551" s="1" t="s">
        <v>10871</v>
      </c>
      <c r="BP3551" s="1" t="s">
        <v>10872</v>
      </c>
      <c r="BQ3551" s="1" t="s">
        <v>10873</v>
      </c>
      <c r="BR3551" s="1" t="s">
        <v>10874</v>
      </c>
      <c r="BS3551" s="1" t="s">
        <v>10875</v>
      </c>
      <c r="BT3551">
        <v>1</v>
      </c>
      <c r="BU3551" s="1" t="s">
        <v>10876</v>
      </c>
      <c r="BV3551" s="1" t="s">
        <v>146</v>
      </c>
      <c r="BW3551">
        <v>128</v>
      </c>
      <c r="BX3551" s="1" t="s">
        <v>10877</v>
      </c>
      <c r="BY3551">
        <v>3832.5</v>
      </c>
      <c r="BZ3551">
        <v>490560</v>
      </c>
      <c r="CA3551">
        <v>0.3</v>
      </c>
      <c r="CB3551">
        <v>2682.75</v>
      </c>
      <c r="CC3551">
        <v>343392</v>
      </c>
      <c r="CD3551">
        <v>0.1</v>
      </c>
      <c r="CE3551">
        <v>34339.200000000004</v>
      </c>
      <c r="CF3551">
        <v>0.1</v>
      </c>
      <c r="CG3551">
        <v>3433.9200000000005</v>
      </c>
      <c r="CH3551">
        <v>30905.280000000002</v>
      </c>
      <c r="CI3551">
        <v>309052.79999999999</v>
      </c>
      <c r="CJ3551">
        <v>339958.08</v>
      </c>
      <c r="CK3551">
        <v>2655.9225000000001</v>
      </c>
    </row>
    <row r="3552" spans="62:89" x14ac:dyDescent="0.25">
      <c r="BJ3552" s="1" t="s">
        <v>7226</v>
      </c>
      <c r="BK3552" s="1" t="s">
        <v>7227</v>
      </c>
      <c r="BL3552" s="1" t="str">
        <f>VLOOKUP(BK3552,INVENTARIOHABITTA[#All],8,FALSE)</f>
        <v>PREMIUM A</v>
      </c>
      <c r="BP3552" s="1" t="s">
        <v>10872</v>
      </c>
      <c r="BQ3552" s="1" t="s">
        <v>10873</v>
      </c>
      <c r="BR3552" s="1" t="s">
        <v>10874</v>
      </c>
      <c r="BS3552" s="1" t="s">
        <v>10875</v>
      </c>
      <c r="BT3552">
        <v>1</v>
      </c>
      <c r="BU3552" s="1" t="s">
        <v>10876</v>
      </c>
      <c r="BV3552" s="1" t="s">
        <v>146</v>
      </c>
      <c r="BW3552">
        <v>128</v>
      </c>
      <c r="BX3552" s="1" t="s">
        <v>10877</v>
      </c>
      <c r="BY3552">
        <v>3832.5</v>
      </c>
      <c r="BZ3552">
        <v>490560</v>
      </c>
      <c r="CA3552">
        <v>0.3</v>
      </c>
      <c r="CB3552">
        <v>2682.75</v>
      </c>
      <c r="CC3552">
        <v>343392</v>
      </c>
      <c r="CD3552">
        <v>0.1</v>
      </c>
      <c r="CE3552">
        <v>34339.200000000004</v>
      </c>
      <c r="CF3552">
        <v>0.1</v>
      </c>
      <c r="CG3552">
        <v>3433.9200000000005</v>
      </c>
      <c r="CH3552">
        <v>30905.280000000002</v>
      </c>
      <c r="CI3552">
        <v>309052.79999999999</v>
      </c>
      <c r="CJ3552">
        <v>339958.08</v>
      </c>
      <c r="CK3552">
        <v>2655.9225000000001</v>
      </c>
    </row>
    <row r="3553" spans="62:89" x14ac:dyDescent="0.25">
      <c r="BJ3553" s="1" t="s">
        <v>7228</v>
      </c>
      <c r="BK3553" s="1" t="s">
        <v>7229</v>
      </c>
      <c r="BL3553" s="1" t="str">
        <f>VLOOKUP(BK3553,INVENTARIOHABITTA[#All],8,FALSE)</f>
        <v>PREMIUM A</v>
      </c>
      <c r="BO3553" s="1" t="s">
        <v>10878</v>
      </c>
      <c r="BP3553" s="1" t="s">
        <v>10879</v>
      </c>
      <c r="BQ3553" s="1" t="s">
        <v>10873</v>
      </c>
      <c r="BR3553" s="1" t="s">
        <v>10874</v>
      </c>
      <c r="BS3553" s="1" t="s">
        <v>10875</v>
      </c>
      <c r="BT3553">
        <v>2</v>
      </c>
      <c r="BU3553" s="1" t="s">
        <v>10876</v>
      </c>
      <c r="BV3553" s="1" t="s">
        <v>1961</v>
      </c>
      <c r="BW3553">
        <v>128</v>
      </c>
      <c r="BX3553" s="1" t="s">
        <v>10877</v>
      </c>
      <c r="BY3553">
        <v>3650</v>
      </c>
      <c r="BZ3553">
        <v>467200</v>
      </c>
      <c r="CA3553">
        <v>0.25</v>
      </c>
      <c r="CB3553">
        <v>2737.5</v>
      </c>
      <c r="CC3553">
        <v>350400</v>
      </c>
      <c r="CD3553">
        <v>0.1</v>
      </c>
      <c r="CE3553">
        <v>35040</v>
      </c>
      <c r="CF3553">
        <v>0.1</v>
      </c>
      <c r="CG3553">
        <v>3504</v>
      </c>
      <c r="CH3553">
        <v>31536</v>
      </c>
      <c r="CI3553">
        <v>315360</v>
      </c>
      <c r="CJ3553">
        <v>346896</v>
      </c>
      <c r="CK3553">
        <v>2710.125</v>
      </c>
    </row>
    <row r="3554" spans="62:89" x14ac:dyDescent="0.25">
      <c r="BJ3554" s="1" t="s">
        <v>7230</v>
      </c>
      <c r="BK3554" s="1" t="s">
        <v>7231</v>
      </c>
      <c r="BL3554" s="1" t="str">
        <f>VLOOKUP(BK3554,INVENTARIOHABITTA[#All],8,FALSE)</f>
        <v>PREMIUM A</v>
      </c>
      <c r="BO3554" s="1" t="s">
        <v>10880</v>
      </c>
      <c r="BP3554" s="1" t="s">
        <v>10881</v>
      </c>
      <c r="BQ3554" s="1" t="s">
        <v>10873</v>
      </c>
      <c r="BR3554" s="1" t="s">
        <v>10874</v>
      </c>
      <c r="BS3554" s="1" t="s">
        <v>10875</v>
      </c>
      <c r="BT3554">
        <v>3</v>
      </c>
      <c r="BU3554" s="1" t="s">
        <v>10876</v>
      </c>
      <c r="BV3554" s="1" t="s">
        <v>1961</v>
      </c>
      <c r="BW3554">
        <v>128</v>
      </c>
      <c r="BX3554" s="1" t="s">
        <v>10877</v>
      </c>
      <c r="BY3554">
        <v>3650</v>
      </c>
      <c r="BZ3554">
        <v>467200</v>
      </c>
      <c r="CA3554">
        <v>0.25</v>
      </c>
      <c r="CB3554">
        <v>2737.5</v>
      </c>
      <c r="CC3554">
        <v>350400</v>
      </c>
      <c r="CD3554">
        <v>0.1</v>
      </c>
      <c r="CE3554">
        <v>35040</v>
      </c>
      <c r="CF3554">
        <v>0.1</v>
      </c>
      <c r="CG3554">
        <v>3504</v>
      </c>
      <c r="CH3554">
        <v>31536</v>
      </c>
      <c r="CI3554">
        <v>315360</v>
      </c>
      <c r="CJ3554">
        <v>346896</v>
      </c>
      <c r="CK3554">
        <v>2710.125</v>
      </c>
    </row>
    <row r="3555" spans="62:89" x14ac:dyDescent="0.25">
      <c r="BJ3555" s="1" t="s">
        <v>7232</v>
      </c>
      <c r="BK3555" s="1" t="s">
        <v>7233</v>
      </c>
      <c r="BL3555" s="1" t="str">
        <f>VLOOKUP(BK3555,INVENTARIOHABITTA[#All],8,FALSE)</f>
        <v>PREMIUM A</v>
      </c>
      <c r="BO3555" s="1" t="s">
        <v>10882</v>
      </c>
      <c r="BP3555" s="1" t="s">
        <v>10883</v>
      </c>
      <c r="BQ3555" s="1" t="s">
        <v>10873</v>
      </c>
      <c r="BR3555" s="1" t="s">
        <v>10874</v>
      </c>
      <c r="BS3555" s="1" t="s">
        <v>10875</v>
      </c>
      <c r="BT3555">
        <v>4</v>
      </c>
      <c r="BU3555" s="1" t="s">
        <v>10876</v>
      </c>
      <c r="BV3555" s="1" t="s">
        <v>1961</v>
      </c>
      <c r="BW3555">
        <v>128</v>
      </c>
      <c r="BX3555" s="1" t="s">
        <v>10877</v>
      </c>
      <c r="BY3555">
        <v>3650</v>
      </c>
      <c r="BZ3555">
        <v>467200</v>
      </c>
      <c r="CA3555">
        <v>0.25</v>
      </c>
      <c r="CB3555">
        <v>2737.5</v>
      </c>
      <c r="CC3555">
        <v>350400</v>
      </c>
      <c r="CD3555">
        <v>0.1</v>
      </c>
      <c r="CE3555">
        <v>35040</v>
      </c>
      <c r="CF3555">
        <v>0.1</v>
      </c>
      <c r="CG3555">
        <v>3504</v>
      </c>
      <c r="CH3555">
        <v>31536</v>
      </c>
      <c r="CI3555">
        <v>315360</v>
      </c>
      <c r="CJ3555">
        <v>346896</v>
      </c>
      <c r="CK3555">
        <v>2710.125</v>
      </c>
    </row>
    <row r="3556" spans="62:89" x14ac:dyDescent="0.25">
      <c r="BJ3556" s="1" t="s">
        <v>7234</v>
      </c>
      <c r="BK3556" s="1" t="s">
        <v>7235</v>
      </c>
      <c r="BL3556" s="1" t="str">
        <f>VLOOKUP(BK3556,INVENTARIOHABITTA[#All],8,FALSE)</f>
        <v>PREMIUM A</v>
      </c>
      <c r="BO3556" s="1" t="s">
        <v>10884</v>
      </c>
      <c r="BP3556" s="1" t="s">
        <v>10885</v>
      </c>
      <c r="BQ3556" s="1" t="s">
        <v>10873</v>
      </c>
      <c r="BR3556" s="1" t="s">
        <v>10874</v>
      </c>
      <c r="BS3556" s="1" t="s">
        <v>10875</v>
      </c>
      <c r="BT3556">
        <v>5</v>
      </c>
      <c r="BU3556" s="1" t="s">
        <v>10876</v>
      </c>
      <c r="BV3556" s="1" t="s">
        <v>1961</v>
      </c>
      <c r="BW3556">
        <v>128</v>
      </c>
      <c r="BX3556" s="1" t="s">
        <v>10877</v>
      </c>
      <c r="BY3556">
        <v>3650</v>
      </c>
      <c r="BZ3556">
        <v>467200</v>
      </c>
      <c r="CA3556">
        <v>0.25</v>
      </c>
      <c r="CB3556">
        <v>2737.5</v>
      </c>
      <c r="CC3556">
        <v>350400</v>
      </c>
      <c r="CD3556">
        <v>0.1</v>
      </c>
      <c r="CE3556">
        <v>35040</v>
      </c>
      <c r="CF3556">
        <v>0.1</v>
      </c>
      <c r="CG3556">
        <v>3504</v>
      </c>
      <c r="CH3556">
        <v>31536</v>
      </c>
      <c r="CI3556">
        <v>315360</v>
      </c>
      <c r="CJ3556">
        <v>346896</v>
      </c>
      <c r="CK3556">
        <v>2710.125</v>
      </c>
    </row>
    <row r="3557" spans="62:89" x14ac:dyDescent="0.25">
      <c r="BJ3557" s="1" t="s">
        <v>7236</v>
      </c>
      <c r="BK3557" s="1" t="s">
        <v>7237</v>
      </c>
      <c r="BL3557" s="1" t="str">
        <f>VLOOKUP(BK3557,INVENTARIOHABITTA[#All],8,FALSE)</f>
        <v>PREMIUM A</v>
      </c>
      <c r="BO3557" s="1" t="s">
        <v>10886</v>
      </c>
      <c r="BP3557" s="1" t="s">
        <v>10887</v>
      </c>
      <c r="BQ3557" s="1" t="s">
        <v>10873</v>
      </c>
      <c r="BR3557" s="1" t="s">
        <v>10874</v>
      </c>
      <c r="BS3557" s="1" t="s">
        <v>10875</v>
      </c>
      <c r="BT3557">
        <v>6</v>
      </c>
      <c r="BU3557" s="1" t="s">
        <v>10876</v>
      </c>
      <c r="BV3557" s="1" t="s">
        <v>1961</v>
      </c>
      <c r="BW3557">
        <v>128</v>
      </c>
      <c r="BX3557" s="1" t="s">
        <v>10877</v>
      </c>
      <c r="BY3557">
        <v>3650</v>
      </c>
      <c r="BZ3557">
        <v>467200</v>
      </c>
      <c r="CA3557">
        <v>0.23</v>
      </c>
      <c r="CB3557">
        <v>2810.5</v>
      </c>
      <c r="CC3557">
        <v>359744</v>
      </c>
      <c r="CD3557">
        <v>0.1</v>
      </c>
      <c r="CE3557">
        <v>35974.400000000001</v>
      </c>
      <c r="CF3557">
        <v>0.1</v>
      </c>
      <c r="CG3557">
        <v>3597.4400000000005</v>
      </c>
      <c r="CH3557">
        <v>32376.959999999999</v>
      </c>
      <c r="CI3557">
        <v>323769.59999999998</v>
      </c>
      <c r="CJ3557">
        <v>356146.56</v>
      </c>
      <c r="CK3557">
        <v>2782.395</v>
      </c>
    </row>
    <row r="3558" spans="62:89" x14ac:dyDescent="0.25">
      <c r="BJ3558" s="1" t="s">
        <v>7238</v>
      </c>
      <c r="BK3558" s="1" t="s">
        <v>7239</v>
      </c>
      <c r="BL3558" s="1" t="str">
        <f>VLOOKUP(BK3558,INVENTARIOHABITTA[#All],8,FALSE)</f>
        <v>PREMIUM A</v>
      </c>
      <c r="BO3558" s="1" t="s">
        <v>10888</v>
      </c>
      <c r="BP3558" s="1" t="s">
        <v>10889</v>
      </c>
      <c r="BQ3558" s="1" t="s">
        <v>10873</v>
      </c>
      <c r="BR3558" s="1" t="s">
        <v>10874</v>
      </c>
      <c r="BS3558" s="1" t="s">
        <v>10875</v>
      </c>
      <c r="BT3558">
        <v>7</v>
      </c>
      <c r="BU3558" s="1" t="s">
        <v>10876</v>
      </c>
      <c r="BV3558" s="1" t="s">
        <v>146</v>
      </c>
      <c r="BW3558">
        <v>128</v>
      </c>
      <c r="BX3558" s="1" t="s">
        <v>10877</v>
      </c>
      <c r="BY3558">
        <v>3832.5</v>
      </c>
      <c r="BZ3558">
        <v>490560</v>
      </c>
      <c r="CA3558">
        <v>0.25</v>
      </c>
      <c r="CB3558">
        <v>2874.375</v>
      </c>
      <c r="CC3558">
        <v>367920</v>
      </c>
      <c r="CD3558">
        <v>0.1</v>
      </c>
      <c r="CE3558">
        <v>36792</v>
      </c>
      <c r="CF3558">
        <v>0.1</v>
      </c>
      <c r="CG3558">
        <v>3679.2000000000003</v>
      </c>
      <c r="CH3558">
        <v>33112.800000000003</v>
      </c>
      <c r="CI3558">
        <v>331128</v>
      </c>
      <c r="CJ3558">
        <v>364240.8</v>
      </c>
      <c r="CK3558">
        <v>2845.6312499999999</v>
      </c>
    </row>
    <row r="3559" spans="62:89" x14ac:dyDescent="0.25">
      <c r="BJ3559" s="1" t="s">
        <v>7240</v>
      </c>
      <c r="BK3559" s="1" t="s">
        <v>7241</v>
      </c>
      <c r="BL3559" s="1" t="str">
        <f>VLOOKUP(BK3559,INVENTARIOHABITTA[#All],8,FALSE)</f>
        <v>PREMIUM A</v>
      </c>
      <c r="BO3559" s="1" t="s">
        <v>10890</v>
      </c>
      <c r="BP3559" s="1" t="s">
        <v>10891</v>
      </c>
      <c r="BQ3559" s="1" t="s">
        <v>10873</v>
      </c>
      <c r="BR3559" s="1" t="s">
        <v>10874</v>
      </c>
      <c r="BS3559" s="1" t="s">
        <v>10875</v>
      </c>
      <c r="BT3559">
        <v>8</v>
      </c>
      <c r="BU3559" s="1" t="s">
        <v>10876</v>
      </c>
      <c r="BV3559" s="1" t="s">
        <v>146</v>
      </c>
      <c r="BW3559">
        <v>140.01</v>
      </c>
      <c r="BX3559" s="1" t="s">
        <v>10877</v>
      </c>
      <c r="BY3559">
        <v>3832.5</v>
      </c>
      <c r="BZ3559">
        <v>536588.32499999995</v>
      </c>
      <c r="CA3559">
        <v>0.25</v>
      </c>
      <c r="CB3559">
        <v>2874.375</v>
      </c>
      <c r="CC3559">
        <v>402441.24374999997</v>
      </c>
      <c r="CD3559">
        <v>0.1</v>
      </c>
      <c r="CE3559">
        <v>40244.124374999999</v>
      </c>
      <c r="CF3559">
        <v>0.1</v>
      </c>
      <c r="CG3559">
        <v>4024.4124375000001</v>
      </c>
      <c r="CH3559">
        <v>36219.711937499997</v>
      </c>
      <c r="CI3559">
        <v>362197.11937499995</v>
      </c>
      <c r="CJ3559">
        <v>398416.83131249994</v>
      </c>
      <c r="CK3559">
        <v>2845.6312499999999</v>
      </c>
    </row>
    <row r="3560" spans="62:89" x14ac:dyDescent="0.25">
      <c r="BJ3560" s="1" t="s">
        <v>7242</v>
      </c>
      <c r="BK3560" s="1" t="s">
        <v>7243</v>
      </c>
      <c r="BL3560" s="1" t="str">
        <f>VLOOKUP(BK3560,INVENTARIOHABITTA[#All],8,FALSE)</f>
        <v>ESTANDAR A</v>
      </c>
      <c r="BO3560" s="1" t="s">
        <v>10892</v>
      </c>
      <c r="BP3560" s="1" t="s">
        <v>10893</v>
      </c>
      <c r="BQ3560" s="1" t="s">
        <v>10873</v>
      </c>
      <c r="BR3560" s="1" t="s">
        <v>10874</v>
      </c>
      <c r="BS3560" s="1" t="s">
        <v>10875</v>
      </c>
      <c r="BT3560">
        <v>9</v>
      </c>
      <c r="BU3560" s="1" t="s">
        <v>10876</v>
      </c>
      <c r="BV3560" s="1" t="s">
        <v>1961</v>
      </c>
      <c r="BW3560">
        <v>128</v>
      </c>
      <c r="BX3560" s="1" t="s">
        <v>10877</v>
      </c>
      <c r="BY3560">
        <v>3650</v>
      </c>
      <c r="BZ3560">
        <v>467200</v>
      </c>
      <c r="CA3560">
        <v>0.25</v>
      </c>
      <c r="CB3560">
        <v>2737.5</v>
      </c>
      <c r="CC3560">
        <v>350400</v>
      </c>
      <c r="CD3560">
        <v>0.1</v>
      </c>
      <c r="CE3560">
        <v>35040</v>
      </c>
      <c r="CF3560">
        <v>0.1</v>
      </c>
      <c r="CG3560">
        <v>3504</v>
      </c>
      <c r="CH3560">
        <v>31536</v>
      </c>
      <c r="CI3560">
        <v>315360</v>
      </c>
      <c r="CJ3560">
        <v>346896</v>
      </c>
      <c r="CK3560">
        <v>2710.125</v>
      </c>
    </row>
    <row r="3561" spans="62:89" x14ac:dyDescent="0.25">
      <c r="BJ3561" s="1" t="s">
        <v>7244</v>
      </c>
      <c r="BK3561" s="1" t="s">
        <v>7245</v>
      </c>
      <c r="BL3561" s="1" t="str">
        <f>VLOOKUP(BK3561,INVENTARIOHABITTA[#All],8,FALSE)</f>
        <v>ESTANDAR A</v>
      </c>
      <c r="BO3561" s="1" t="s">
        <v>10894</v>
      </c>
      <c r="BP3561" s="1" t="s">
        <v>10895</v>
      </c>
      <c r="BQ3561" s="1" t="s">
        <v>10873</v>
      </c>
      <c r="BR3561" s="1" t="s">
        <v>10874</v>
      </c>
      <c r="BS3561" s="1" t="s">
        <v>10875</v>
      </c>
      <c r="BT3561">
        <v>10</v>
      </c>
      <c r="BU3561" s="1" t="s">
        <v>10876</v>
      </c>
      <c r="BV3561" s="1" t="s">
        <v>146</v>
      </c>
      <c r="BW3561">
        <v>128</v>
      </c>
      <c r="BX3561" s="1" t="s">
        <v>10877</v>
      </c>
      <c r="BY3561">
        <v>3832.5</v>
      </c>
      <c r="BZ3561">
        <v>490560</v>
      </c>
      <c r="CA3561">
        <v>0.25</v>
      </c>
      <c r="CB3561">
        <v>2874.375</v>
      </c>
      <c r="CC3561">
        <v>367920</v>
      </c>
      <c r="CD3561">
        <v>0.1</v>
      </c>
      <c r="CE3561">
        <v>36792</v>
      </c>
      <c r="CF3561">
        <v>0.1</v>
      </c>
      <c r="CG3561">
        <v>3679.2000000000003</v>
      </c>
      <c r="CH3561">
        <v>33112.800000000003</v>
      </c>
      <c r="CI3561">
        <v>331128</v>
      </c>
      <c r="CJ3561">
        <v>364240.8</v>
      </c>
      <c r="CK3561">
        <v>2845.6312499999999</v>
      </c>
    </row>
    <row r="3562" spans="62:89" x14ac:dyDescent="0.25">
      <c r="BJ3562" s="1" t="s">
        <v>7246</v>
      </c>
      <c r="BK3562" s="1" t="s">
        <v>7247</v>
      </c>
      <c r="BL3562" s="1" t="str">
        <f>VLOOKUP(BK3562,INVENTARIOHABITTA[#All],8,FALSE)</f>
        <v>ESTANDAR A</v>
      </c>
      <c r="BO3562" s="1" t="s">
        <v>10896</v>
      </c>
      <c r="BP3562" s="1" t="s">
        <v>10897</v>
      </c>
      <c r="BQ3562" s="1" t="s">
        <v>10873</v>
      </c>
      <c r="BR3562" s="1" t="s">
        <v>10874</v>
      </c>
      <c r="BS3562" s="1" t="s">
        <v>10875</v>
      </c>
      <c r="BT3562">
        <v>11</v>
      </c>
      <c r="BU3562" s="1" t="s">
        <v>10876</v>
      </c>
      <c r="BV3562" s="1" t="s">
        <v>1961</v>
      </c>
      <c r="BW3562">
        <v>128</v>
      </c>
      <c r="BX3562" s="1" t="s">
        <v>10877</v>
      </c>
      <c r="BY3562">
        <v>3650</v>
      </c>
      <c r="BZ3562">
        <v>467200</v>
      </c>
      <c r="CA3562">
        <v>0.25</v>
      </c>
      <c r="CB3562">
        <v>2737.5</v>
      </c>
      <c r="CC3562">
        <v>350400</v>
      </c>
      <c r="CD3562">
        <v>0.1</v>
      </c>
      <c r="CE3562">
        <v>35040</v>
      </c>
      <c r="CF3562">
        <v>0.1</v>
      </c>
      <c r="CG3562">
        <v>3504</v>
      </c>
      <c r="CH3562">
        <v>31536</v>
      </c>
      <c r="CI3562">
        <v>315360</v>
      </c>
      <c r="CJ3562">
        <v>346896</v>
      </c>
      <c r="CK3562">
        <v>2710.125</v>
      </c>
    </row>
    <row r="3563" spans="62:89" x14ac:dyDescent="0.25">
      <c r="BJ3563" s="1" t="s">
        <v>7248</v>
      </c>
      <c r="BK3563" s="1" t="s">
        <v>7249</v>
      </c>
      <c r="BL3563" s="1" t="str">
        <f>VLOOKUP(BK3563,INVENTARIOHABITTA[#All],8,FALSE)</f>
        <v>ESTANDAR A</v>
      </c>
      <c r="BO3563" s="1" t="s">
        <v>10898</v>
      </c>
      <c r="BP3563" s="1" t="s">
        <v>10899</v>
      </c>
      <c r="BQ3563" s="1" t="s">
        <v>10873</v>
      </c>
      <c r="BR3563" s="1" t="s">
        <v>10874</v>
      </c>
      <c r="BS3563" s="1" t="s">
        <v>10875</v>
      </c>
      <c r="BT3563">
        <v>12</v>
      </c>
      <c r="BU3563" s="1" t="s">
        <v>10876</v>
      </c>
      <c r="BV3563" s="1" t="s">
        <v>1961</v>
      </c>
      <c r="BW3563">
        <v>128</v>
      </c>
      <c r="BX3563" s="1" t="s">
        <v>10877</v>
      </c>
      <c r="BY3563">
        <v>3650</v>
      </c>
      <c r="BZ3563">
        <v>467200</v>
      </c>
      <c r="CA3563">
        <v>0.25</v>
      </c>
      <c r="CB3563">
        <v>2737.5</v>
      </c>
      <c r="CC3563">
        <v>350400</v>
      </c>
      <c r="CD3563">
        <v>0.1</v>
      </c>
      <c r="CE3563">
        <v>35040</v>
      </c>
      <c r="CF3563">
        <v>0.1</v>
      </c>
      <c r="CG3563">
        <v>3504</v>
      </c>
      <c r="CH3563">
        <v>31536</v>
      </c>
      <c r="CI3563">
        <v>315360</v>
      </c>
      <c r="CJ3563">
        <v>346896</v>
      </c>
      <c r="CK3563">
        <v>2710.125</v>
      </c>
    </row>
    <row r="3564" spans="62:89" x14ac:dyDescent="0.25">
      <c r="BJ3564" s="1" t="s">
        <v>7250</v>
      </c>
      <c r="BK3564" s="1" t="s">
        <v>7251</v>
      </c>
      <c r="BL3564" s="1" t="str">
        <f>VLOOKUP(BK3564,INVENTARIOHABITTA[#All],8,FALSE)</f>
        <v>PREMIUM A</v>
      </c>
      <c r="BO3564" s="1" t="s">
        <v>10900</v>
      </c>
      <c r="BP3564" s="1" t="s">
        <v>10901</v>
      </c>
      <c r="BQ3564" s="1" t="s">
        <v>10873</v>
      </c>
      <c r="BR3564" s="1" t="s">
        <v>10874</v>
      </c>
      <c r="BS3564" s="1" t="s">
        <v>10875</v>
      </c>
      <c r="BT3564">
        <v>13</v>
      </c>
      <c r="BU3564" s="1" t="s">
        <v>10876</v>
      </c>
      <c r="BV3564" s="1" t="s">
        <v>1961</v>
      </c>
      <c r="BW3564">
        <v>128</v>
      </c>
      <c r="BX3564" s="1" t="s">
        <v>10877</v>
      </c>
      <c r="BY3564">
        <v>3650</v>
      </c>
      <c r="BZ3564">
        <v>467200</v>
      </c>
      <c r="CA3564">
        <v>0.25</v>
      </c>
      <c r="CB3564">
        <v>2737.5</v>
      </c>
      <c r="CC3564">
        <v>350400</v>
      </c>
      <c r="CD3564">
        <v>0.1</v>
      </c>
      <c r="CE3564">
        <v>35040</v>
      </c>
      <c r="CF3564">
        <v>0.1</v>
      </c>
      <c r="CG3564">
        <v>3504</v>
      </c>
      <c r="CH3564">
        <v>31536</v>
      </c>
      <c r="CI3564">
        <v>315360</v>
      </c>
      <c r="CJ3564">
        <v>346896</v>
      </c>
      <c r="CK3564">
        <v>2710.125</v>
      </c>
    </row>
    <row r="3565" spans="62:89" x14ac:dyDescent="0.25">
      <c r="BJ3565" s="1" t="s">
        <v>7252</v>
      </c>
      <c r="BK3565" s="1" t="s">
        <v>7253</v>
      </c>
      <c r="BL3565" s="1" t="str">
        <f>VLOOKUP(BK3565,INVENTARIOHABITTA[#All],8,FALSE)</f>
        <v>PREMIUM A</v>
      </c>
      <c r="BO3565" s="1" t="s">
        <v>10902</v>
      </c>
      <c r="BP3565" s="1" t="s">
        <v>10903</v>
      </c>
      <c r="BQ3565" s="1" t="s">
        <v>10873</v>
      </c>
      <c r="BR3565" s="1" t="s">
        <v>10874</v>
      </c>
      <c r="BS3565" s="1" t="s">
        <v>10875</v>
      </c>
      <c r="BT3565">
        <v>14</v>
      </c>
      <c r="BU3565" s="1" t="s">
        <v>10876</v>
      </c>
      <c r="BV3565" s="1" t="s">
        <v>1961</v>
      </c>
      <c r="BW3565">
        <v>128</v>
      </c>
      <c r="BX3565" s="1" t="s">
        <v>10877</v>
      </c>
      <c r="BY3565">
        <v>3650</v>
      </c>
      <c r="BZ3565">
        <v>467200</v>
      </c>
      <c r="CA3565">
        <v>0.25</v>
      </c>
      <c r="CB3565">
        <v>2737.5</v>
      </c>
      <c r="CC3565">
        <v>350400</v>
      </c>
      <c r="CD3565">
        <v>0.1</v>
      </c>
      <c r="CE3565">
        <v>35040</v>
      </c>
      <c r="CF3565">
        <v>0.1</v>
      </c>
      <c r="CG3565">
        <v>3504</v>
      </c>
      <c r="CH3565">
        <v>31536</v>
      </c>
      <c r="CI3565">
        <v>315360</v>
      </c>
      <c r="CJ3565">
        <v>346896</v>
      </c>
      <c r="CK3565"/>
    </row>
    <row r="3566" spans="62:89" x14ac:dyDescent="0.25">
      <c r="BJ3566" s="1" t="s">
        <v>7254</v>
      </c>
      <c r="BK3566" s="1" t="s">
        <v>7255</v>
      </c>
      <c r="BL3566" s="1" t="str">
        <f>VLOOKUP(BK3566,INVENTARIOHABITTA[#All],8,FALSE)</f>
        <v>ESTANDAR A</v>
      </c>
      <c r="BP3566" s="1" t="s">
        <v>10903</v>
      </c>
      <c r="BQ3566" s="1" t="s">
        <v>10873</v>
      </c>
      <c r="BR3566" s="1" t="s">
        <v>10874</v>
      </c>
      <c r="BS3566" s="1" t="s">
        <v>10875</v>
      </c>
      <c r="BT3566">
        <v>14</v>
      </c>
      <c r="BU3566" s="1" t="s">
        <v>10876</v>
      </c>
      <c r="BV3566" s="1" t="s">
        <v>1961</v>
      </c>
      <c r="BW3566">
        <v>128</v>
      </c>
      <c r="BX3566" s="1" t="s">
        <v>10877</v>
      </c>
      <c r="BY3566">
        <v>3650</v>
      </c>
      <c r="BZ3566">
        <v>467200</v>
      </c>
      <c r="CA3566">
        <v>0.25</v>
      </c>
      <c r="CB3566">
        <v>2737.5</v>
      </c>
      <c r="CC3566">
        <v>350400</v>
      </c>
      <c r="CD3566">
        <v>0.1</v>
      </c>
      <c r="CE3566">
        <v>35040</v>
      </c>
      <c r="CF3566">
        <v>0.1</v>
      </c>
      <c r="CG3566">
        <v>3504</v>
      </c>
      <c r="CH3566">
        <v>31536</v>
      </c>
      <c r="CI3566">
        <v>315360</v>
      </c>
      <c r="CJ3566">
        <v>346896</v>
      </c>
      <c r="CK3566">
        <v>2710.125</v>
      </c>
    </row>
    <row r="3567" spans="62:89" x14ac:dyDescent="0.25">
      <c r="BJ3567" s="1" t="s">
        <v>7256</v>
      </c>
      <c r="BK3567" s="1" t="s">
        <v>7257</v>
      </c>
      <c r="BL3567" s="1" t="str">
        <f>VLOOKUP(BK3567,INVENTARIOHABITTA[#All],8,FALSE)</f>
        <v>ESTANDAR A</v>
      </c>
      <c r="BO3567" s="1" t="s">
        <v>10904</v>
      </c>
      <c r="BP3567" s="1" t="s">
        <v>10905</v>
      </c>
      <c r="BQ3567" s="1" t="s">
        <v>10873</v>
      </c>
      <c r="BR3567" s="1" t="s">
        <v>10874</v>
      </c>
      <c r="BS3567" s="1" t="s">
        <v>10875</v>
      </c>
      <c r="BT3567">
        <v>15</v>
      </c>
      <c r="BU3567" s="1" t="s">
        <v>10876</v>
      </c>
      <c r="BV3567" s="1" t="s">
        <v>146</v>
      </c>
      <c r="BW3567">
        <v>128</v>
      </c>
      <c r="BX3567" s="1" t="s">
        <v>10877</v>
      </c>
      <c r="BY3567">
        <v>3832.5</v>
      </c>
      <c r="BZ3567">
        <v>490560</v>
      </c>
      <c r="CA3567">
        <v>0.25</v>
      </c>
      <c r="CB3567">
        <v>2874.375</v>
      </c>
      <c r="CC3567">
        <v>367920</v>
      </c>
      <c r="CD3567">
        <v>0.1</v>
      </c>
      <c r="CE3567">
        <v>36792</v>
      </c>
      <c r="CF3567">
        <v>0.1</v>
      </c>
      <c r="CG3567">
        <v>3679.2000000000003</v>
      </c>
      <c r="CH3567">
        <v>33112.800000000003</v>
      </c>
      <c r="CI3567">
        <v>331128</v>
      </c>
      <c r="CJ3567">
        <v>364240.8</v>
      </c>
      <c r="CK3567"/>
    </row>
    <row r="3568" spans="62:89" x14ac:dyDescent="0.25">
      <c r="BJ3568" s="1" t="s">
        <v>7258</v>
      </c>
      <c r="BK3568" s="1" t="s">
        <v>7259</v>
      </c>
      <c r="BL3568" s="1" t="str">
        <f>VLOOKUP(BK3568,INVENTARIOHABITTA[#All],8,FALSE)</f>
        <v>ESTANDAR A</v>
      </c>
      <c r="BP3568" s="1" t="s">
        <v>10905</v>
      </c>
      <c r="BQ3568" s="1" t="s">
        <v>10873</v>
      </c>
      <c r="BR3568" s="1" t="s">
        <v>10874</v>
      </c>
      <c r="BS3568" s="1" t="s">
        <v>10875</v>
      </c>
      <c r="BT3568">
        <v>15</v>
      </c>
      <c r="BU3568" s="1" t="s">
        <v>10876</v>
      </c>
      <c r="BV3568" s="1" t="s">
        <v>146</v>
      </c>
      <c r="BW3568">
        <v>128</v>
      </c>
      <c r="BX3568" s="1" t="s">
        <v>10877</v>
      </c>
      <c r="BY3568">
        <v>3832.5</v>
      </c>
      <c r="BZ3568">
        <v>490560</v>
      </c>
      <c r="CA3568">
        <v>0.25</v>
      </c>
      <c r="CB3568">
        <v>2874.375</v>
      </c>
      <c r="CC3568">
        <v>367920</v>
      </c>
      <c r="CD3568">
        <v>0.1</v>
      </c>
      <c r="CE3568">
        <v>36792</v>
      </c>
      <c r="CF3568">
        <v>0.1</v>
      </c>
      <c r="CG3568">
        <v>3679.2000000000003</v>
      </c>
      <c r="CH3568">
        <v>33112.800000000003</v>
      </c>
      <c r="CI3568">
        <v>331128</v>
      </c>
      <c r="CJ3568">
        <v>364240.8</v>
      </c>
      <c r="CK3568">
        <v>2845.6312499999999</v>
      </c>
    </row>
    <row r="3569" spans="62:89" x14ac:dyDescent="0.25">
      <c r="BJ3569" s="1" t="s">
        <v>7260</v>
      </c>
      <c r="BK3569" s="1" t="s">
        <v>7261</v>
      </c>
      <c r="BL3569" s="1" t="str">
        <f>VLOOKUP(BK3569,INVENTARIOHABITTA[#All],8,FALSE)</f>
        <v>ESTANDAR A</v>
      </c>
      <c r="BO3569" s="1" t="s">
        <v>10906</v>
      </c>
      <c r="BP3569" s="1" t="s">
        <v>10907</v>
      </c>
      <c r="BQ3569" s="1" t="s">
        <v>10873</v>
      </c>
      <c r="BR3569" s="1" t="s">
        <v>10874</v>
      </c>
      <c r="BS3569" s="1" t="s">
        <v>10875</v>
      </c>
      <c r="BT3569">
        <v>16</v>
      </c>
      <c r="BU3569" s="1" t="s">
        <v>10876</v>
      </c>
      <c r="BV3569" s="1" t="s">
        <v>1961</v>
      </c>
      <c r="BW3569">
        <v>128</v>
      </c>
      <c r="BX3569" s="1" t="s">
        <v>10877</v>
      </c>
      <c r="BY3569">
        <v>3650</v>
      </c>
      <c r="BZ3569">
        <v>467200</v>
      </c>
      <c r="CA3569">
        <v>0.25</v>
      </c>
      <c r="CB3569">
        <v>2737.5</v>
      </c>
      <c r="CC3569">
        <v>350400</v>
      </c>
      <c r="CD3569">
        <v>0.1</v>
      </c>
      <c r="CE3569">
        <v>35040</v>
      </c>
      <c r="CF3569">
        <v>0.1</v>
      </c>
      <c r="CG3569">
        <v>3504</v>
      </c>
      <c r="CH3569">
        <v>31536</v>
      </c>
      <c r="CI3569">
        <v>315360</v>
      </c>
      <c r="CJ3569">
        <v>346896</v>
      </c>
      <c r="CK3569">
        <v>2710.125</v>
      </c>
    </row>
    <row r="3570" spans="62:89" x14ac:dyDescent="0.25">
      <c r="BJ3570" s="1" t="s">
        <v>7262</v>
      </c>
      <c r="BK3570" s="1" t="s">
        <v>7263</v>
      </c>
      <c r="BL3570" s="1" t="str">
        <f>VLOOKUP(BK3570,INVENTARIOHABITTA[#All],8,FALSE)</f>
        <v>PREMIUM A</v>
      </c>
      <c r="BO3570" s="1" t="s">
        <v>10908</v>
      </c>
      <c r="BP3570" s="1" t="s">
        <v>10909</v>
      </c>
      <c r="BQ3570" s="1" t="s">
        <v>10873</v>
      </c>
      <c r="BR3570" s="1" t="s">
        <v>10874</v>
      </c>
      <c r="BS3570" s="1" t="s">
        <v>10875</v>
      </c>
      <c r="BT3570">
        <v>17</v>
      </c>
      <c r="BU3570" s="1" t="s">
        <v>10876</v>
      </c>
      <c r="BV3570" s="1" t="s">
        <v>1961</v>
      </c>
      <c r="BW3570">
        <v>128</v>
      </c>
      <c r="BX3570" s="1" t="s">
        <v>10877</v>
      </c>
      <c r="BY3570">
        <v>3650</v>
      </c>
      <c r="BZ3570">
        <v>467200</v>
      </c>
      <c r="CA3570">
        <v>0.25</v>
      </c>
      <c r="CB3570">
        <v>2737.5</v>
      </c>
      <c r="CC3570">
        <v>350400</v>
      </c>
      <c r="CD3570">
        <v>0.1</v>
      </c>
      <c r="CE3570">
        <v>35040</v>
      </c>
      <c r="CF3570">
        <v>0.1</v>
      </c>
      <c r="CG3570">
        <v>3504</v>
      </c>
      <c r="CH3570">
        <v>31536</v>
      </c>
      <c r="CI3570">
        <v>315360</v>
      </c>
      <c r="CJ3570">
        <v>346896</v>
      </c>
      <c r="CK3570">
        <v>2710.125</v>
      </c>
    </row>
    <row r="3571" spans="62:89" x14ac:dyDescent="0.25">
      <c r="BJ3571" s="1" t="s">
        <v>7264</v>
      </c>
      <c r="BK3571" s="1" t="s">
        <v>7265</v>
      </c>
      <c r="BL3571" s="1" t="str">
        <f>VLOOKUP(BK3571,INVENTARIOHABITTA[#All],8,FALSE)</f>
        <v>PREMIUM A</v>
      </c>
      <c r="BO3571" s="1" t="s">
        <v>10910</v>
      </c>
      <c r="BP3571" s="1" t="s">
        <v>10911</v>
      </c>
      <c r="BQ3571" s="1" t="s">
        <v>10873</v>
      </c>
      <c r="BR3571" s="1" t="s">
        <v>10874</v>
      </c>
      <c r="BS3571" s="1" t="s">
        <v>10875</v>
      </c>
      <c r="BT3571">
        <v>18</v>
      </c>
      <c r="BU3571" s="1" t="s">
        <v>10876</v>
      </c>
      <c r="BV3571" s="1" t="s">
        <v>1961</v>
      </c>
      <c r="BW3571">
        <v>128</v>
      </c>
      <c r="BX3571" s="1" t="s">
        <v>10877</v>
      </c>
      <c r="BY3571">
        <v>3650</v>
      </c>
      <c r="BZ3571">
        <v>467200</v>
      </c>
      <c r="CA3571">
        <v>0.25</v>
      </c>
      <c r="CB3571">
        <v>2737.5</v>
      </c>
      <c r="CC3571">
        <v>350400</v>
      </c>
      <c r="CD3571">
        <v>0.1</v>
      </c>
      <c r="CE3571">
        <v>35040</v>
      </c>
      <c r="CF3571">
        <v>0.1</v>
      </c>
      <c r="CG3571">
        <v>3504</v>
      </c>
      <c r="CH3571">
        <v>31536</v>
      </c>
      <c r="CI3571">
        <v>315360</v>
      </c>
      <c r="CJ3571">
        <v>346896</v>
      </c>
      <c r="CK3571">
        <v>2710.125</v>
      </c>
    </row>
    <row r="3572" spans="62:89" x14ac:dyDescent="0.25">
      <c r="BJ3572" s="1" t="s">
        <v>7266</v>
      </c>
      <c r="BK3572" s="1" t="s">
        <v>7267</v>
      </c>
      <c r="BL3572" s="1" t="str">
        <f>VLOOKUP(BK3572,INVENTARIOHABITTA[#All],8,FALSE)</f>
        <v>ESTANDAR A</v>
      </c>
      <c r="BO3572" s="1" t="s">
        <v>10912</v>
      </c>
      <c r="BP3572" s="1" t="s">
        <v>10913</v>
      </c>
      <c r="BQ3572" s="1" t="s">
        <v>10873</v>
      </c>
      <c r="BR3572" s="1" t="s">
        <v>10874</v>
      </c>
      <c r="BS3572" s="1" t="s">
        <v>10875</v>
      </c>
      <c r="BT3572">
        <v>19</v>
      </c>
      <c r="BU3572" s="1" t="s">
        <v>10876</v>
      </c>
      <c r="BV3572" s="1" t="s">
        <v>1961</v>
      </c>
      <c r="BW3572">
        <v>128</v>
      </c>
      <c r="BX3572" s="1" t="s">
        <v>10877</v>
      </c>
      <c r="BY3572">
        <v>3650</v>
      </c>
      <c r="BZ3572">
        <v>467200</v>
      </c>
      <c r="CA3572">
        <v>0.25</v>
      </c>
      <c r="CB3572">
        <v>2737.5</v>
      </c>
      <c r="CC3572">
        <v>350400</v>
      </c>
      <c r="CD3572">
        <v>0.1</v>
      </c>
      <c r="CE3572">
        <v>35040</v>
      </c>
      <c r="CF3572">
        <v>0.1</v>
      </c>
      <c r="CG3572">
        <v>3504</v>
      </c>
      <c r="CH3572">
        <v>31536</v>
      </c>
      <c r="CI3572">
        <v>315360</v>
      </c>
      <c r="CJ3572">
        <v>346896</v>
      </c>
      <c r="CK3572">
        <v>2710.125</v>
      </c>
    </row>
    <row r="3573" spans="62:89" x14ac:dyDescent="0.25">
      <c r="BJ3573" s="1" t="s">
        <v>7268</v>
      </c>
      <c r="BK3573" s="1" t="s">
        <v>7269</v>
      </c>
      <c r="BL3573" s="1" t="str">
        <f>VLOOKUP(BK3573,INVENTARIOHABITTA[#All],8,FALSE)</f>
        <v>ESTANDAR A</v>
      </c>
      <c r="BO3573" s="1" t="s">
        <v>10914</v>
      </c>
      <c r="BP3573" s="1" t="s">
        <v>10915</v>
      </c>
      <c r="BQ3573" s="1" t="s">
        <v>10873</v>
      </c>
      <c r="BR3573" s="1" t="s">
        <v>10874</v>
      </c>
      <c r="BS3573" s="1" t="s">
        <v>10875</v>
      </c>
      <c r="BT3573">
        <v>20</v>
      </c>
      <c r="BU3573" s="1" t="s">
        <v>10876</v>
      </c>
      <c r="BV3573" s="1" t="s">
        <v>1961</v>
      </c>
      <c r="BW3573">
        <v>128</v>
      </c>
      <c r="BX3573" s="1" t="s">
        <v>10877</v>
      </c>
      <c r="BY3573">
        <v>3650</v>
      </c>
      <c r="BZ3573">
        <v>467200</v>
      </c>
      <c r="CA3573">
        <v>0.3</v>
      </c>
      <c r="CB3573">
        <v>2555</v>
      </c>
      <c r="CC3573">
        <v>327040</v>
      </c>
      <c r="CD3573">
        <v>0.1</v>
      </c>
      <c r="CE3573">
        <v>32704</v>
      </c>
      <c r="CF3573">
        <v>0</v>
      </c>
      <c r="CG3573">
        <v>0</v>
      </c>
      <c r="CH3573">
        <v>32704</v>
      </c>
      <c r="CI3573">
        <v>294336</v>
      </c>
      <c r="CJ3573">
        <v>327040</v>
      </c>
      <c r="CK3573">
        <v>2555</v>
      </c>
    </row>
    <row r="3574" spans="62:89" x14ac:dyDescent="0.25">
      <c r="BJ3574" s="1" t="s">
        <v>7270</v>
      </c>
      <c r="BK3574" s="1" t="s">
        <v>7271</v>
      </c>
      <c r="BL3574" s="1" t="str">
        <f>VLOOKUP(BK3574,INVENTARIOHABITTA[#All],8,FALSE)</f>
        <v>ESTANDAR A</v>
      </c>
      <c r="BP3574" s="1" t="s">
        <v>10915</v>
      </c>
      <c r="BQ3574" s="1" t="s">
        <v>10873</v>
      </c>
      <c r="BR3574" s="1" t="s">
        <v>10874</v>
      </c>
      <c r="BS3574" s="1" t="s">
        <v>10875</v>
      </c>
      <c r="BT3574">
        <v>20</v>
      </c>
      <c r="BU3574" s="1" t="s">
        <v>10876</v>
      </c>
      <c r="BV3574" s="1" t="s">
        <v>1961</v>
      </c>
      <c r="BW3574">
        <v>128</v>
      </c>
      <c r="BX3574" s="1" t="s">
        <v>10877</v>
      </c>
      <c r="BY3574">
        <v>3650</v>
      </c>
      <c r="BZ3574">
        <v>467200</v>
      </c>
      <c r="CA3574">
        <v>0.3</v>
      </c>
      <c r="CB3574">
        <v>2555</v>
      </c>
      <c r="CC3574">
        <v>327040</v>
      </c>
      <c r="CD3574">
        <v>0.1</v>
      </c>
      <c r="CE3574">
        <v>32704</v>
      </c>
      <c r="CF3574">
        <v>0</v>
      </c>
      <c r="CG3574">
        <v>0</v>
      </c>
      <c r="CH3574">
        <v>32704</v>
      </c>
      <c r="CI3574">
        <v>294336</v>
      </c>
      <c r="CJ3574">
        <v>327040</v>
      </c>
      <c r="CK3574">
        <v>2555</v>
      </c>
    </row>
    <row r="3575" spans="62:89" x14ac:dyDescent="0.25">
      <c r="BJ3575" s="1" t="s">
        <v>7272</v>
      </c>
      <c r="BK3575" s="1" t="s">
        <v>7273</v>
      </c>
      <c r="BL3575" s="1" t="str">
        <f>VLOOKUP(BK3575,INVENTARIOHABITTA[#All],8,FALSE)</f>
        <v>ESTANDAR A</v>
      </c>
      <c r="BO3575" s="1" t="s">
        <v>10916</v>
      </c>
      <c r="BP3575" s="1" t="s">
        <v>10917</v>
      </c>
      <c r="BQ3575" s="1" t="s">
        <v>10873</v>
      </c>
      <c r="BR3575" s="1" t="s">
        <v>10874</v>
      </c>
      <c r="BS3575" s="1" t="s">
        <v>10875</v>
      </c>
      <c r="BT3575">
        <v>21</v>
      </c>
      <c r="BU3575" s="1" t="s">
        <v>10876</v>
      </c>
      <c r="BV3575" s="1" t="s">
        <v>146</v>
      </c>
      <c r="BW3575">
        <v>128</v>
      </c>
      <c r="BX3575" s="1" t="s">
        <v>10877</v>
      </c>
      <c r="BY3575">
        <v>3832.5</v>
      </c>
      <c r="BZ3575">
        <v>490560</v>
      </c>
      <c r="CA3575">
        <v>0.25</v>
      </c>
      <c r="CB3575">
        <v>2874.375</v>
      </c>
      <c r="CC3575">
        <v>367920</v>
      </c>
      <c r="CD3575">
        <v>0.1</v>
      </c>
      <c r="CE3575">
        <v>36792</v>
      </c>
      <c r="CF3575">
        <v>0.1</v>
      </c>
      <c r="CG3575">
        <v>3679.2000000000003</v>
      </c>
      <c r="CH3575">
        <v>33112.800000000003</v>
      </c>
      <c r="CI3575">
        <v>331128</v>
      </c>
      <c r="CJ3575">
        <v>364240.8</v>
      </c>
      <c r="CK3575">
        <v>2845.6312499999999</v>
      </c>
    </row>
    <row r="3576" spans="62:89" x14ac:dyDescent="0.25">
      <c r="BJ3576" s="1" t="s">
        <v>7274</v>
      </c>
      <c r="BK3576" s="1" t="s">
        <v>7275</v>
      </c>
      <c r="BL3576" s="1" t="str">
        <f>VLOOKUP(BK3576,INVENTARIOHABITTA[#All],8,FALSE)</f>
        <v>ESTANDAR A</v>
      </c>
      <c r="BO3576" s="1" t="s">
        <v>10918</v>
      </c>
      <c r="BP3576" s="1" t="s">
        <v>10919</v>
      </c>
      <c r="BQ3576" s="1" t="s">
        <v>10873</v>
      </c>
      <c r="BR3576" s="1" t="s">
        <v>10874</v>
      </c>
      <c r="BS3576" s="1" t="s">
        <v>10875</v>
      </c>
      <c r="BT3576">
        <v>22</v>
      </c>
      <c r="BU3576" s="1" t="s">
        <v>10876</v>
      </c>
      <c r="BV3576" s="1" t="s">
        <v>146</v>
      </c>
      <c r="BW3576">
        <v>128</v>
      </c>
      <c r="BX3576" s="1" t="s">
        <v>10877</v>
      </c>
      <c r="BY3576">
        <v>3832.5</v>
      </c>
      <c r="BZ3576">
        <v>490560</v>
      </c>
      <c r="CA3576">
        <v>0.25</v>
      </c>
      <c r="CB3576">
        <v>2874.375</v>
      </c>
      <c r="CC3576">
        <v>367920</v>
      </c>
      <c r="CD3576">
        <v>0.1</v>
      </c>
      <c r="CE3576">
        <v>36792</v>
      </c>
      <c r="CF3576">
        <v>0.1</v>
      </c>
      <c r="CG3576">
        <v>3679.2000000000003</v>
      </c>
      <c r="CH3576">
        <v>33112.800000000003</v>
      </c>
      <c r="CI3576">
        <v>331128</v>
      </c>
      <c r="CJ3576">
        <v>364240.8</v>
      </c>
      <c r="CK3576">
        <v>2845.6312499999999</v>
      </c>
    </row>
    <row r="3577" spans="62:89" x14ac:dyDescent="0.25">
      <c r="BJ3577" s="1" t="s">
        <v>7276</v>
      </c>
      <c r="BK3577" s="1" t="s">
        <v>7277</v>
      </c>
      <c r="BL3577" s="1" t="str">
        <f>VLOOKUP(BK3577,INVENTARIOHABITTA[#All],8,FALSE)</f>
        <v>PREMIUM A</v>
      </c>
      <c r="BO3577" s="1" t="s">
        <v>10920</v>
      </c>
      <c r="BP3577" s="1" t="s">
        <v>10921</v>
      </c>
      <c r="BQ3577" s="1" t="s">
        <v>10873</v>
      </c>
      <c r="BR3577" s="1" t="s">
        <v>10874</v>
      </c>
      <c r="BS3577" s="1" t="s">
        <v>10875</v>
      </c>
      <c r="BT3577">
        <v>23</v>
      </c>
      <c r="BU3577" s="1" t="s">
        <v>10876</v>
      </c>
      <c r="BV3577" s="1" t="s">
        <v>146</v>
      </c>
      <c r="BW3577">
        <v>128</v>
      </c>
      <c r="BX3577" s="1" t="s">
        <v>10877</v>
      </c>
      <c r="BY3577">
        <v>3832.5</v>
      </c>
      <c r="BZ3577">
        <v>490560</v>
      </c>
      <c r="CA3577">
        <v>0.25</v>
      </c>
      <c r="CB3577">
        <v>2874.375</v>
      </c>
      <c r="CC3577">
        <v>367920</v>
      </c>
      <c r="CD3577">
        <v>0.1</v>
      </c>
      <c r="CE3577">
        <v>36792</v>
      </c>
      <c r="CF3577">
        <v>0.1</v>
      </c>
      <c r="CG3577">
        <v>3679.2000000000003</v>
      </c>
      <c r="CH3577">
        <v>33112.800000000003</v>
      </c>
      <c r="CI3577">
        <v>331128</v>
      </c>
      <c r="CJ3577">
        <v>364240.8</v>
      </c>
      <c r="CK3577">
        <v>2845.6312499999999</v>
      </c>
    </row>
    <row r="3578" spans="62:89" x14ac:dyDescent="0.25">
      <c r="BJ3578" s="1" t="s">
        <v>7278</v>
      </c>
      <c r="BK3578" s="1" t="s">
        <v>7279</v>
      </c>
      <c r="BL3578" s="1" t="str">
        <f>VLOOKUP(BK3578,INVENTARIOHABITTA[#All],8,FALSE)</f>
        <v>PREMIUM A</v>
      </c>
      <c r="BO3578" s="1" t="s">
        <v>10922</v>
      </c>
      <c r="BP3578" s="1" t="s">
        <v>10923</v>
      </c>
      <c r="BQ3578" s="1" t="s">
        <v>10873</v>
      </c>
      <c r="BR3578" s="1" t="s">
        <v>10874</v>
      </c>
      <c r="BS3578" s="1" t="s">
        <v>10875</v>
      </c>
      <c r="BT3578">
        <v>24</v>
      </c>
      <c r="BU3578" s="1" t="s">
        <v>10876</v>
      </c>
      <c r="BV3578" s="1" t="s">
        <v>146</v>
      </c>
      <c r="BW3578">
        <v>128</v>
      </c>
      <c r="BX3578" s="1" t="s">
        <v>10877</v>
      </c>
      <c r="BY3578">
        <v>3832.5</v>
      </c>
      <c r="BZ3578">
        <v>490560</v>
      </c>
      <c r="CA3578">
        <v>0.25</v>
      </c>
      <c r="CB3578">
        <v>2874.375</v>
      </c>
      <c r="CC3578">
        <v>367920</v>
      </c>
      <c r="CD3578">
        <v>0.1</v>
      </c>
      <c r="CE3578">
        <v>36792</v>
      </c>
      <c r="CF3578">
        <v>0.1</v>
      </c>
      <c r="CG3578">
        <v>3679.2000000000003</v>
      </c>
      <c r="CH3578">
        <v>33112.800000000003</v>
      </c>
      <c r="CI3578">
        <v>331128</v>
      </c>
      <c r="CJ3578">
        <v>364240.8</v>
      </c>
      <c r="CK3578">
        <v>2845.6312499999999</v>
      </c>
    </row>
    <row r="3579" spans="62:89" x14ac:dyDescent="0.25">
      <c r="BJ3579" s="1" t="s">
        <v>7280</v>
      </c>
      <c r="BK3579" s="1" t="s">
        <v>7281</v>
      </c>
      <c r="BL3579" s="1" t="str">
        <f>VLOOKUP(BK3579,INVENTARIOHABITTA[#All],8,FALSE)</f>
        <v>PREMIUM A</v>
      </c>
      <c r="BO3579" s="1" t="s">
        <v>10924</v>
      </c>
      <c r="BP3579" s="1" t="s">
        <v>10925</v>
      </c>
      <c r="BQ3579" s="1" t="s">
        <v>10873</v>
      </c>
      <c r="BR3579" s="1" t="s">
        <v>10874</v>
      </c>
      <c r="BS3579" s="1" t="s">
        <v>10875</v>
      </c>
      <c r="BT3579">
        <v>25</v>
      </c>
      <c r="BU3579" s="1" t="s">
        <v>10876</v>
      </c>
      <c r="BV3579" s="1" t="s">
        <v>146</v>
      </c>
      <c r="BW3579">
        <v>128</v>
      </c>
      <c r="BX3579" s="1" t="s">
        <v>10877</v>
      </c>
      <c r="BY3579">
        <v>3832.5</v>
      </c>
      <c r="BZ3579">
        <v>490560</v>
      </c>
      <c r="CA3579">
        <v>0.25</v>
      </c>
      <c r="CB3579">
        <v>2874.375</v>
      </c>
      <c r="CC3579">
        <v>367920</v>
      </c>
      <c r="CD3579">
        <v>0.1</v>
      </c>
      <c r="CE3579">
        <v>36792</v>
      </c>
      <c r="CF3579">
        <v>0.1</v>
      </c>
      <c r="CG3579">
        <v>3679.2000000000003</v>
      </c>
      <c r="CH3579">
        <v>33112.800000000003</v>
      </c>
      <c r="CI3579">
        <v>331128</v>
      </c>
      <c r="CJ3579">
        <v>364240.8</v>
      </c>
      <c r="CK3579">
        <v>2845.6312499999999</v>
      </c>
    </row>
    <row r="3580" spans="62:89" x14ac:dyDescent="0.25">
      <c r="BJ3580" s="1" t="s">
        <v>7282</v>
      </c>
      <c r="BK3580" s="1" t="s">
        <v>7283</v>
      </c>
      <c r="BL3580" s="1" t="str">
        <f>VLOOKUP(BK3580,INVENTARIOHABITTA[#All],8,FALSE)</f>
        <v>PREMIUM A</v>
      </c>
      <c r="BO3580" s="1" t="s">
        <v>10926</v>
      </c>
      <c r="BP3580" s="1" t="s">
        <v>10927</v>
      </c>
      <c r="BQ3580" s="1" t="s">
        <v>10873</v>
      </c>
      <c r="BR3580" s="1" t="s">
        <v>10874</v>
      </c>
      <c r="BS3580" s="1" t="s">
        <v>10875</v>
      </c>
      <c r="BT3580">
        <v>26</v>
      </c>
      <c r="BU3580" s="1" t="s">
        <v>10876</v>
      </c>
      <c r="BV3580" s="1" t="s">
        <v>146</v>
      </c>
      <c r="BW3580">
        <v>128</v>
      </c>
      <c r="BX3580" s="1" t="s">
        <v>10877</v>
      </c>
      <c r="BY3580">
        <v>3832.5</v>
      </c>
      <c r="BZ3580">
        <v>490560</v>
      </c>
      <c r="CA3580">
        <v>0.25</v>
      </c>
      <c r="CB3580">
        <v>2874.375</v>
      </c>
      <c r="CC3580">
        <v>367920</v>
      </c>
      <c r="CD3580">
        <v>0.1</v>
      </c>
      <c r="CE3580">
        <v>36792</v>
      </c>
      <c r="CF3580">
        <v>0.1</v>
      </c>
      <c r="CG3580">
        <v>3679.2000000000003</v>
      </c>
      <c r="CH3580">
        <v>33112.800000000003</v>
      </c>
      <c r="CI3580">
        <v>331128</v>
      </c>
      <c r="CJ3580">
        <v>364240.8</v>
      </c>
      <c r="CK3580">
        <v>2845.6312499999999</v>
      </c>
    </row>
    <row r="3581" spans="62:89" x14ac:dyDescent="0.25">
      <c r="BJ3581" s="1" t="s">
        <v>7284</v>
      </c>
      <c r="BK3581" s="1" t="s">
        <v>7285</v>
      </c>
      <c r="BL3581" s="1" t="str">
        <f>VLOOKUP(BK3581,INVENTARIOHABITTA[#All],8,FALSE)</f>
        <v>PREMIUM A</v>
      </c>
      <c r="BO3581" s="1" t="s">
        <v>10928</v>
      </c>
      <c r="BP3581" s="1" t="s">
        <v>10929</v>
      </c>
      <c r="BQ3581" s="1" t="s">
        <v>10873</v>
      </c>
      <c r="BR3581" s="1" t="s">
        <v>10874</v>
      </c>
      <c r="BS3581" s="1" t="s">
        <v>10875</v>
      </c>
      <c r="BT3581">
        <v>27</v>
      </c>
      <c r="BU3581" s="1" t="s">
        <v>10876</v>
      </c>
      <c r="BV3581" s="1" t="s">
        <v>146</v>
      </c>
      <c r="BW3581">
        <v>128</v>
      </c>
      <c r="BX3581" s="1" t="s">
        <v>10877</v>
      </c>
      <c r="BY3581">
        <v>3832.5</v>
      </c>
      <c r="BZ3581">
        <v>490560</v>
      </c>
      <c r="CA3581">
        <v>0.25</v>
      </c>
      <c r="CB3581">
        <v>2874.375</v>
      </c>
      <c r="CC3581">
        <v>367920</v>
      </c>
      <c r="CD3581">
        <v>0.1</v>
      </c>
      <c r="CE3581">
        <v>36792</v>
      </c>
      <c r="CF3581">
        <v>0.1</v>
      </c>
      <c r="CG3581">
        <v>3679.2000000000003</v>
      </c>
      <c r="CH3581">
        <v>33112.800000000003</v>
      </c>
      <c r="CI3581">
        <v>331128</v>
      </c>
      <c r="CJ3581">
        <v>364240.8</v>
      </c>
      <c r="CK3581">
        <v>2845.6312499999999</v>
      </c>
    </row>
    <row r="3582" spans="62:89" x14ac:dyDescent="0.25">
      <c r="BJ3582" s="1" t="s">
        <v>7286</v>
      </c>
      <c r="BK3582" s="1" t="s">
        <v>7287</v>
      </c>
      <c r="BL3582" s="1" t="str">
        <f>VLOOKUP(BK3582,INVENTARIOHABITTA[#All],8,FALSE)</f>
        <v>PREMIUM A</v>
      </c>
      <c r="BO3582" s="1" t="s">
        <v>10930</v>
      </c>
      <c r="BP3582" s="1" t="s">
        <v>10931</v>
      </c>
      <c r="BQ3582" s="1" t="s">
        <v>10873</v>
      </c>
      <c r="BR3582" s="1" t="s">
        <v>10874</v>
      </c>
      <c r="BS3582" s="1" t="s">
        <v>10875</v>
      </c>
      <c r="BT3582">
        <v>28</v>
      </c>
      <c r="BU3582" s="1" t="s">
        <v>10876</v>
      </c>
      <c r="BV3582" s="1" t="s">
        <v>146</v>
      </c>
      <c r="BW3582">
        <v>128</v>
      </c>
      <c r="BX3582" s="1" t="s">
        <v>10877</v>
      </c>
      <c r="BY3582">
        <v>3832.5</v>
      </c>
      <c r="BZ3582">
        <v>490560</v>
      </c>
      <c r="CA3582">
        <v>0.25</v>
      </c>
      <c r="CB3582">
        <v>2874.375</v>
      </c>
      <c r="CC3582">
        <v>367920</v>
      </c>
      <c r="CD3582">
        <v>0.1</v>
      </c>
      <c r="CE3582">
        <v>36792</v>
      </c>
      <c r="CF3582">
        <v>0.1</v>
      </c>
      <c r="CG3582">
        <v>3679.2000000000003</v>
      </c>
      <c r="CH3582">
        <v>33112.800000000003</v>
      </c>
      <c r="CI3582">
        <v>331128</v>
      </c>
      <c r="CJ3582">
        <v>364240.8</v>
      </c>
      <c r="CK3582">
        <v>2845.6312499999999</v>
      </c>
    </row>
    <row r="3583" spans="62:89" x14ac:dyDescent="0.25">
      <c r="BJ3583" s="1" t="s">
        <v>7288</v>
      </c>
      <c r="BK3583" s="1" t="s">
        <v>7289</v>
      </c>
      <c r="BL3583" s="1" t="str">
        <f>VLOOKUP(BK3583,INVENTARIOHABITTA[#All],8,FALSE)</f>
        <v>PREMIUM A</v>
      </c>
      <c r="BP3583" s="1" t="s">
        <v>10931</v>
      </c>
      <c r="BQ3583" s="1" t="s">
        <v>10873</v>
      </c>
      <c r="BR3583" s="1" t="s">
        <v>10874</v>
      </c>
      <c r="BS3583" s="1" t="s">
        <v>10875</v>
      </c>
      <c r="BT3583">
        <v>28</v>
      </c>
      <c r="BU3583" s="1" t="s">
        <v>10876</v>
      </c>
      <c r="BV3583" s="1" t="s">
        <v>146</v>
      </c>
      <c r="BW3583">
        <v>128</v>
      </c>
      <c r="BX3583" s="1" t="s">
        <v>10877</v>
      </c>
      <c r="BY3583">
        <v>3832.5</v>
      </c>
      <c r="BZ3583">
        <v>490560</v>
      </c>
      <c r="CA3583">
        <v>0.25</v>
      </c>
      <c r="CB3583">
        <v>2874.375</v>
      </c>
      <c r="CC3583">
        <v>367920</v>
      </c>
      <c r="CD3583">
        <v>0.1</v>
      </c>
      <c r="CE3583">
        <v>36792</v>
      </c>
      <c r="CF3583">
        <v>0.1</v>
      </c>
      <c r="CG3583">
        <v>3679.2000000000003</v>
      </c>
      <c r="CH3583">
        <v>33112.800000000003</v>
      </c>
      <c r="CI3583">
        <v>331128</v>
      </c>
      <c r="CJ3583">
        <v>364240.8</v>
      </c>
      <c r="CK3583">
        <v>2845.6312499999999</v>
      </c>
    </row>
    <row r="3584" spans="62:89" x14ac:dyDescent="0.25">
      <c r="BJ3584" s="1" t="s">
        <v>7290</v>
      </c>
      <c r="BK3584" s="1" t="s">
        <v>7291</v>
      </c>
      <c r="BL3584" s="1" t="str">
        <f>VLOOKUP(BK3584,INVENTARIOHABITTA[#All],8,FALSE)</f>
        <v>ESTANDAR A</v>
      </c>
      <c r="BO3584" s="1" t="s">
        <v>10932</v>
      </c>
      <c r="BP3584" s="1" t="s">
        <v>10933</v>
      </c>
      <c r="BQ3584" s="1" t="s">
        <v>10873</v>
      </c>
      <c r="BR3584" s="1" t="s">
        <v>10874</v>
      </c>
      <c r="BS3584" s="1" t="s">
        <v>10875</v>
      </c>
      <c r="BT3584">
        <v>29</v>
      </c>
      <c r="BU3584" s="1" t="s">
        <v>10876</v>
      </c>
      <c r="BV3584" s="1" t="s">
        <v>146</v>
      </c>
      <c r="BW3584">
        <v>142.08000000000001</v>
      </c>
      <c r="BX3584" s="1" t="s">
        <v>10877</v>
      </c>
      <c r="BY3584">
        <v>3832.5</v>
      </c>
      <c r="BZ3584">
        <v>544521.60000000009</v>
      </c>
      <c r="CA3584">
        <v>0.25</v>
      </c>
      <c r="CB3584">
        <v>2874.375</v>
      </c>
      <c r="CC3584">
        <v>408391.2</v>
      </c>
      <c r="CD3584">
        <v>0.1</v>
      </c>
      <c r="CE3584">
        <v>40839.120000000003</v>
      </c>
      <c r="CF3584">
        <v>0.1</v>
      </c>
      <c r="CG3584">
        <v>4083.9120000000003</v>
      </c>
      <c r="CH3584">
        <v>36755.207999999999</v>
      </c>
      <c r="CI3584">
        <v>367552.08</v>
      </c>
      <c r="CJ3584">
        <v>404307.288</v>
      </c>
      <c r="CK3584">
        <v>2845.6312499999999</v>
      </c>
    </row>
    <row r="3585" spans="62:89" x14ac:dyDescent="0.25">
      <c r="BJ3585" s="1" t="s">
        <v>7292</v>
      </c>
      <c r="BK3585" s="1" t="s">
        <v>7293</v>
      </c>
      <c r="BL3585" s="1" t="str">
        <f>VLOOKUP(BK3585,INVENTARIOHABITTA[#All],8,FALSE)</f>
        <v>ESTANDAR A</v>
      </c>
      <c r="BO3585" s="1" t="s">
        <v>10934</v>
      </c>
      <c r="BP3585" s="1" t="s">
        <v>10935</v>
      </c>
      <c r="BQ3585" s="1" t="s">
        <v>10873</v>
      </c>
      <c r="BR3585" s="1" t="s">
        <v>10874</v>
      </c>
      <c r="BS3585" s="1" t="s">
        <v>10875</v>
      </c>
      <c r="BT3585">
        <v>30</v>
      </c>
      <c r="BU3585" s="1" t="s">
        <v>10876</v>
      </c>
      <c r="BV3585" s="1" t="s">
        <v>1961</v>
      </c>
      <c r="BW3585">
        <v>144</v>
      </c>
      <c r="BX3585" s="1" t="s">
        <v>10877</v>
      </c>
      <c r="BY3585">
        <v>3650</v>
      </c>
      <c r="BZ3585">
        <v>525600</v>
      </c>
      <c r="CA3585">
        <v>0.25</v>
      </c>
      <c r="CB3585">
        <v>2737.5</v>
      </c>
      <c r="CC3585">
        <v>394200</v>
      </c>
      <c r="CD3585">
        <v>0.1</v>
      </c>
      <c r="CE3585">
        <v>39420</v>
      </c>
      <c r="CF3585">
        <v>0.1</v>
      </c>
      <c r="CG3585">
        <v>3942</v>
      </c>
      <c r="CH3585">
        <v>35478</v>
      </c>
      <c r="CI3585">
        <v>354780</v>
      </c>
      <c r="CJ3585">
        <v>390258</v>
      </c>
      <c r="CK3585">
        <v>2710.125</v>
      </c>
    </row>
    <row r="3586" spans="62:89" x14ac:dyDescent="0.25">
      <c r="BJ3586" s="1" t="s">
        <v>7294</v>
      </c>
      <c r="BK3586" s="1" t="s">
        <v>7295</v>
      </c>
      <c r="BL3586" s="1" t="str">
        <f>VLOOKUP(BK3586,INVENTARIOHABITTA[#All],8,FALSE)</f>
        <v>ESTANDAR A</v>
      </c>
      <c r="BP3586" s="1" t="s">
        <v>10935</v>
      </c>
      <c r="BQ3586" s="1" t="s">
        <v>10873</v>
      </c>
      <c r="BR3586" s="1" t="s">
        <v>10874</v>
      </c>
      <c r="BS3586" s="1" t="s">
        <v>10875</v>
      </c>
      <c r="BT3586">
        <v>30</v>
      </c>
      <c r="BU3586" s="1" t="s">
        <v>10876</v>
      </c>
      <c r="BV3586" s="1" t="s">
        <v>1961</v>
      </c>
      <c r="BW3586">
        <v>144</v>
      </c>
      <c r="BX3586" s="1" t="s">
        <v>10877</v>
      </c>
      <c r="BY3586">
        <v>3650</v>
      </c>
      <c r="BZ3586">
        <v>525600</v>
      </c>
      <c r="CA3586">
        <v>0.25</v>
      </c>
      <c r="CB3586">
        <v>2737.5</v>
      </c>
      <c r="CC3586">
        <v>394200</v>
      </c>
      <c r="CD3586">
        <v>0.1</v>
      </c>
      <c r="CE3586">
        <v>39420</v>
      </c>
      <c r="CF3586">
        <v>0.1</v>
      </c>
      <c r="CG3586">
        <v>3942</v>
      </c>
      <c r="CH3586">
        <v>35478</v>
      </c>
      <c r="CI3586">
        <v>354780</v>
      </c>
      <c r="CJ3586">
        <v>390258</v>
      </c>
      <c r="CK3586">
        <v>2710.125</v>
      </c>
    </row>
    <row r="3587" spans="62:89" x14ac:dyDescent="0.25">
      <c r="BJ3587" s="1" t="s">
        <v>7296</v>
      </c>
      <c r="BK3587" s="1" t="s">
        <v>7297</v>
      </c>
      <c r="BL3587" s="1" t="str">
        <f>VLOOKUP(BK3587,INVENTARIOHABITTA[#All],8,FALSE)</f>
        <v>ESTANDAR A</v>
      </c>
      <c r="BO3587" s="1" t="s">
        <v>10936</v>
      </c>
      <c r="BP3587" s="1" t="s">
        <v>10937</v>
      </c>
      <c r="BQ3587" s="1" t="s">
        <v>10873</v>
      </c>
      <c r="BR3587" s="1" t="s">
        <v>10874</v>
      </c>
      <c r="BS3587" s="1" t="s">
        <v>10875</v>
      </c>
      <c r="BT3587">
        <v>31</v>
      </c>
      <c r="BU3587" s="1" t="s">
        <v>10876</v>
      </c>
      <c r="BV3587" s="1" t="s">
        <v>1961</v>
      </c>
      <c r="BW3587">
        <v>144</v>
      </c>
      <c r="BX3587" s="1" t="s">
        <v>10877</v>
      </c>
      <c r="BY3587">
        <v>3650</v>
      </c>
      <c r="BZ3587">
        <v>525600</v>
      </c>
      <c r="CA3587">
        <v>0.25</v>
      </c>
      <c r="CB3587">
        <v>2737.5</v>
      </c>
      <c r="CC3587">
        <v>394200</v>
      </c>
      <c r="CD3587">
        <v>0.1</v>
      </c>
      <c r="CE3587">
        <v>39420</v>
      </c>
      <c r="CF3587">
        <v>0.1</v>
      </c>
      <c r="CG3587">
        <v>3942</v>
      </c>
      <c r="CH3587">
        <v>35478</v>
      </c>
      <c r="CI3587">
        <v>354780</v>
      </c>
      <c r="CJ3587">
        <v>390258</v>
      </c>
      <c r="CK3587">
        <v>2710.125</v>
      </c>
    </row>
    <row r="3588" spans="62:89" x14ac:dyDescent="0.25">
      <c r="BJ3588" s="1" t="s">
        <v>7298</v>
      </c>
      <c r="BK3588" s="1" t="s">
        <v>7299</v>
      </c>
      <c r="BL3588" s="1" t="str">
        <f>VLOOKUP(BK3588,INVENTARIOHABITTA[#All],8,FALSE)</f>
        <v>ESTANDAR A</v>
      </c>
      <c r="BO3588" s="1" t="s">
        <v>10938</v>
      </c>
      <c r="BP3588" s="1" t="s">
        <v>10939</v>
      </c>
      <c r="BQ3588" s="1" t="s">
        <v>10873</v>
      </c>
      <c r="BR3588" s="1" t="s">
        <v>10874</v>
      </c>
      <c r="BS3588" s="1" t="s">
        <v>10875</v>
      </c>
      <c r="BT3588">
        <v>32</v>
      </c>
      <c r="BU3588" s="1" t="s">
        <v>10876</v>
      </c>
      <c r="BV3588" s="1" t="s">
        <v>1961</v>
      </c>
      <c r="BW3588">
        <v>144</v>
      </c>
      <c r="BX3588" s="1" t="s">
        <v>10877</v>
      </c>
      <c r="BY3588">
        <v>3650</v>
      </c>
      <c r="BZ3588">
        <v>525600</v>
      </c>
      <c r="CA3588">
        <v>0.25</v>
      </c>
      <c r="CB3588">
        <v>2737.5</v>
      </c>
      <c r="CC3588">
        <v>394200</v>
      </c>
      <c r="CD3588">
        <v>0.1</v>
      </c>
      <c r="CE3588">
        <v>39420</v>
      </c>
      <c r="CF3588">
        <v>0.1</v>
      </c>
      <c r="CG3588">
        <v>3942</v>
      </c>
      <c r="CH3588">
        <v>35478</v>
      </c>
      <c r="CI3588">
        <v>354780</v>
      </c>
      <c r="CJ3588">
        <v>390258</v>
      </c>
      <c r="CK3588">
        <v>2710.125</v>
      </c>
    </row>
    <row r="3589" spans="62:89" x14ac:dyDescent="0.25">
      <c r="BJ3589" s="1" t="s">
        <v>7300</v>
      </c>
      <c r="BK3589" s="1" t="s">
        <v>7301</v>
      </c>
      <c r="BL3589" s="1" t="str">
        <f>VLOOKUP(BK3589,INVENTARIOHABITTA[#All],8,FALSE)</f>
        <v>ESTANDAR A</v>
      </c>
      <c r="BO3589" s="1" t="s">
        <v>10940</v>
      </c>
      <c r="BP3589" s="1" t="s">
        <v>10941</v>
      </c>
      <c r="BQ3589" s="1" t="s">
        <v>10873</v>
      </c>
      <c r="BR3589" s="1" t="s">
        <v>10874</v>
      </c>
      <c r="BS3589" s="1" t="s">
        <v>10875</v>
      </c>
      <c r="BT3589">
        <v>33</v>
      </c>
      <c r="BU3589" s="1" t="s">
        <v>10876</v>
      </c>
      <c r="BV3589" s="1" t="s">
        <v>146</v>
      </c>
      <c r="BW3589">
        <v>144</v>
      </c>
      <c r="BX3589" s="1" t="s">
        <v>10877</v>
      </c>
      <c r="BY3589">
        <v>3832.5</v>
      </c>
      <c r="BZ3589">
        <v>551880</v>
      </c>
      <c r="CA3589">
        <v>0.25</v>
      </c>
      <c r="CB3589">
        <v>2874.375</v>
      </c>
      <c r="CC3589">
        <v>413910</v>
      </c>
      <c r="CD3589">
        <v>0.1</v>
      </c>
      <c r="CE3589">
        <v>41391</v>
      </c>
      <c r="CF3589">
        <v>0.1</v>
      </c>
      <c r="CG3589">
        <v>4139.1000000000004</v>
      </c>
      <c r="CH3589">
        <v>37251.9</v>
      </c>
      <c r="CI3589">
        <v>372519</v>
      </c>
      <c r="CJ3589">
        <v>409770.9</v>
      </c>
      <c r="CK3589">
        <v>2845.6312500000004</v>
      </c>
    </row>
    <row r="3590" spans="62:89" x14ac:dyDescent="0.25">
      <c r="BJ3590" s="1" t="s">
        <v>7302</v>
      </c>
      <c r="BK3590" s="1" t="s">
        <v>7303</v>
      </c>
      <c r="BL3590" s="1" t="str">
        <f>VLOOKUP(BK3590,INVENTARIOHABITTA[#All],8,FALSE)</f>
        <v>ESTANDAR A</v>
      </c>
      <c r="BP3590" s="1" t="s">
        <v>10941</v>
      </c>
      <c r="BQ3590" s="1" t="s">
        <v>10873</v>
      </c>
      <c r="BR3590" s="1" t="s">
        <v>10874</v>
      </c>
      <c r="BS3590" s="1" t="s">
        <v>10875</v>
      </c>
      <c r="BT3590">
        <v>33</v>
      </c>
      <c r="BU3590" s="1" t="s">
        <v>10876</v>
      </c>
      <c r="BV3590" s="1" t="s">
        <v>146</v>
      </c>
      <c r="BW3590">
        <v>144</v>
      </c>
      <c r="BX3590" s="1" t="s">
        <v>10877</v>
      </c>
      <c r="BY3590">
        <v>3832.5</v>
      </c>
      <c r="BZ3590">
        <v>551880</v>
      </c>
      <c r="CA3590">
        <v>0.25</v>
      </c>
      <c r="CB3590">
        <v>2874.375</v>
      </c>
      <c r="CC3590">
        <v>413910</v>
      </c>
      <c r="CD3590">
        <v>0.1</v>
      </c>
      <c r="CE3590">
        <v>41391</v>
      </c>
      <c r="CF3590">
        <v>0.1</v>
      </c>
      <c r="CG3590">
        <v>4139.1000000000004</v>
      </c>
      <c r="CH3590">
        <v>37251.9</v>
      </c>
      <c r="CI3590">
        <v>372519</v>
      </c>
      <c r="CJ3590">
        <v>409770.9</v>
      </c>
      <c r="CK3590">
        <v>2845.6312500000004</v>
      </c>
    </row>
    <row r="3591" spans="62:89" x14ac:dyDescent="0.25">
      <c r="BJ3591" s="1" t="s">
        <v>7304</v>
      </c>
      <c r="BK3591" s="1" t="s">
        <v>7305</v>
      </c>
      <c r="BL3591" s="1" t="str">
        <f>VLOOKUP(BK3591,INVENTARIOHABITTA[#All],8,FALSE)</f>
        <v>ESTANDAR A</v>
      </c>
      <c r="BO3591" s="1" t="s">
        <v>10942</v>
      </c>
      <c r="BP3591" s="1" t="s">
        <v>10943</v>
      </c>
      <c r="BQ3591" s="1" t="s">
        <v>10873</v>
      </c>
      <c r="BR3591" s="1" t="s">
        <v>10874</v>
      </c>
      <c r="BS3591" s="1" t="s">
        <v>10875</v>
      </c>
      <c r="BT3591">
        <v>34</v>
      </c>
      <c r="BU3591" s="1" t="s">
        <v>10876</v>
      </c>
      <c r="BV3591" s="1" t="s">
        <v>146</v>
      </c>
      <c r="BW3591">
        <v>128</v>
      </c>
      <c r="BX3591" s="1" t="s">
        <v>10877</v>
      </c>
      <c r="BY3591">
        <v>3832.5</v>
      </c>
      <c r="BZ3591">
        <v>490560</v>
      </c>
      <c r="CA3591">
        <v>0.25</v>
      </c>
      <c r="CB3591">
        <v>2874.375</v>
      </c>
      <c r="CC3591">
        <v>367920</v>
      </c>
      <c r="CD3591">
        <v>0.1</v>
      </c>
      <c r="CE3591">
        <v>36792</v>
      </c>
      <c r="CF3591">
        <v>0.1</v>
      </c>
      <c r="CG3591">
        <v>3679.2000000000003</v>
      </c>
      <c r="CH3591">
        <v>33112.800000000003</v>
      </c>
      <c r="CI3591">
        <v>331128</v>
      </c>
      <c r="CJ3591">
        <v>364240.8</v>
      </c>
      <c r="CK3591">
        <v>2845.6312499999999</v>
      </c>
    </row>
    <row r="3592" spans="62:89" x14ac:dyDescent="0.25">
      <c r="BJ3592" s="1" t="s">
        <v>7306</v>
      </c>
      <c r="BK3592" s="1" t="s">
        <v>7307</v>
      </c>
      <c r="BL3592" s="1" t="str">
        <f>VLOOKUP(BK3592,INVENTARIOHABITTA[#All],8,FALSE)</f>
        <v>ESTANDAR A</v>
      </c>
      <c r="BO3592" s="1" t="s">
        <v>10944</v>
      </c>
      <c r="BP3592" s="1" t="s">
        <v>10945</v>
      </c>
      <c r="BQ3592" s="1" t="s">
        <v>10873</v>
      </c>
      <c r="BR3592" s="1" t="s">
        <v>10874</v>
      </c>
      <c r="BS3592" s="1" t="s">
        <v>10875</v>
      </c>
      <c r="BT3592">
        <v>35</v>
      </c>
      <c r="BU3592" s="1" t="s">
        <v>10876</v>
      </c>
      <c r="BV3592" s="1" t="s">
        <v>1961</v>
      </c>
      <c r="BW3592">
        <v>128</v>
      </c>
      <c r="BX3592" s="1" t="s">
        <v>10877</v>
      </c>
      <c r="BY3592">
        <v>3650</v>
      </c>
      <c r="BZ3592">
        <v>467200</v>
      </c>
      <c r="CA3592">
        <v>0.25</v>
      </c>
      <c r="CB3592">
        <v>2737.5</v>
      </c>
      <c r="CC3592">
        <v>350400</v>
      </c>
      <c r="CD3592">
        <v>0.1</v>
      </c>
      <c r="CE3592">
        <v>35040</v>
      </c>
      <c r="CF3592">
        <v>0.1</v>
      </c>
      <c r="CG3592">
        <v>3504</v>
      </c>
      <c r="CH3592">
        <v>31536</v>
      </c>
      <c r="CI3592">
        <v>315360</v>
      </c>
      <c r="CJ3592">
        <v>346896</v>
      </c>
      <c r="CK3592">
        <v>2710.125</v>
      </c>
    </row>
    <row r="3593" spans="62:89" x14ac:dyDescent="0.25">
      <c r="BJ3593" s="1" t="s">
        <v>7308</v>
      </c>
      <c r="BK3593" s="1" t="s">
        <v>7309</v>
      </c>
      <c r="BL3593" s="1" t="str">
        <f>VLOOKUP(BK3593,INVENTARIOHABITTA[#All],8,FALSE)</f>
        <v>ESTANDAR A</v>
      </c>
      <c r="BO3593" s="1" t="s">
        <v>10946</v>
      </c>
      <c r="BP3593" s="1" t="s">
        <v>10947</v>
      </c>
      <c r="BQ3593" s="1" t="s">
        <v>10873</v>
      </c>
      <c r="BR3593" s="1" t="s">
        <v>10874</v>
      </c>
      <c r="BS3593" s="1" t="s">
        <v>10875</v>
      </c>
      <c r="BT3593">
        <v>36</v>
      </c>
      <c r="BU3593" s="1" t="s">
        <v>10876</v>
      </c>
      <c r="BV3593" s="1" t="s">
        <v>146</v>
      </c>
      <c r="BW3593">
        <v>128</v>
      </c>
      <c r="BX3593" s="1" t="s">
        <v>10877</v>
      </c>
      <c r="BY3593">
        <v>3832.5</v>
      </c>
      <c r="BZ3593">
        <v>490560</v>
      </c>
      <c r="CA3593">
        <v>0.25</v>
      </c>
      <c r="CB3593">
        <v>2874.375</v>
      </c>
      <c r="CC3593">
        <v>367920</v>
      </c>
      <c r="CD3593">
        <v>0.1</v>
      </c>
      <c r="CE3593">
        <v>36792</v>
      </c>
      <c r="CF3593">
        <v>0.1</v>
      </c>
      <c r="CG3593">
        <v>3679.2000000000003</v>
      </c>
      <c r="CH3593">
        <v>33112.800000000003</v>
      </c>
      <c r="CI3593">
        <v>331128</v>
      </c>
      <c r="CJ3593">
        <v>364240.8</v>
      </c>
      <c r="CK3593">
        <v>2845.6312499999999</v>
      </c>
    </row>
    <row r="3594" spans="62:89" x14ac:dyDescent="0.25">
      <c r="BJ3594" s="1" t="s">
        <v>7310</v>
      </c>
      <c r="BK3594" s="1" t="s">
        <v>7311</v>
      </c>
      <c r="BL3594" s="1" t="str">
        <f>VLOOKUP(BK3594,INVENTARIOHABITTA[#All],8,FALSE)</f>
        <v>ESTANDAR A</v>
      </c>
      <c r="BO3594" s="1" t="s">
        <v>10948</v>
      </c>
      <c r="BP3594" s="1" t="s">
        <v>10949</v>
      </c>
      <c r="BQ3594" s="1" t="s">
        <v>10873</v>
      </c>
      <c r="BR3594" s="1" t="s">
        <v>10874</v>
      </c>
      <c r="BS3594" s="1" t="s">
        <v>10875</v>
      </c>
      <c r="BT3594">
        <v>37</v>
      </c>
      <c r="BU3594" s="1" t="s">
        <v>10876</v>
      </c>
      <c r="BV3594" s="1" t="s">
        <v>1961</v>
      </c>
      <c r="BW3594">
        <v>128</v>
      </c>
      <c r="BX3594" s="1" t="s">
        <v>10877</v>
      </c>
      <c r="BY3594">
        <v>3650</v>
      </c>
      <c r="BZ3594">
        <v>467200</v>
      </c>
      <c r="CA3594">
        <v>0.25</v>
      </c>
      <c r="CB3594">
        <v>2737.5</v>
      </c>
      <c r="CC3594">
        <v>350400</v>
      </c>
      <c r="CD3594">
        <v>0.1</v>
      </c>
      <c r="CE3594">
        <v>35040</v>
      </c>
      <c r="CF3594">
        <v>0.1</v>
      </c>
      <c r="CG3594">
        <v>3504</v>
      </c>
      <c r="CH3594">
        <v>31536</v>
      </c>
      <c r="CI3594">
        <v>315360</v>
      </c>
      <c r="CJ3594">
        <v>346896</v>
      </c>
      <c r="CK3594">
        <v>2710.125</v>
      </c>
    </row>
    <row r="3595" spans="62:89" x14ac:dyDescent="0.25">
      <c r="BJ3595" s="1" t="s">
        <v>7312</v>
      </c>
      <c r="BK3595" s="1" t="s">
        <v>7313</v>
      </c>
      <c r="BL3595" s="1" t="str">
        <f>VLOOKUP(BK3595,INVENTARIOHABITTA[#All],8,FALSE)</f>
        <v>ESTANDAR A</v>
      </c>
      <c r="BO3595" s="1" t="s">
        <v>10950</v>
      </c>
      <c r="BP3595" s="1" t="s">
        <v>10951</v>
      </c>
      <c r="BQ3595" s="1" t="s">
        <v>10873</v>
      </c>
      <c r="BR3595" s="1" t="s">
        <v>10874</v>
      </c>
      <c r="BS3595" s="1" t="s">
        <v>10875</v>
      </c>
      <c r="BT3595">
        <v>38</v>
      </c>
      <c r="BU3595" s="1" t="s">
        <v>10876</v>
      </c>
      <c r="BV3595" s="1" t="s">
        <v>1961</v>
      </c>
      <c r="BW3595">
        <v>128</v>
      </c>
      <c r="BX3595" s="1" t="s">
        <v>10877</v>
      </c>
      <c r="BY3595">
        <v>3650</v>
      </c>
      <c r="BZ3595">
        <v>467200</v>
      </c>
      <c r="CA3595">
        <v>0.25</v>
      </c>
      <c r="CB3595">
        <v>2737.5</v>
      </c>
      <c r="CC3595">
        <v>350400</v>
      </c>
      <c r="CD3595">
        <v>0.1</v>
      </c>
      <c r="CE3595">
        <v>35040</v>
      </c>
      <c r="CF3595">
        <v>0.1</v>
      </c>
      <c r="CG3595">
        <v>3504</v>
      </c>
      <c r="CH3595">
        <v>31536</v>
      </c>
      <c r="CI3595">
        <v>315360</v>
      </c>
      <c r="CJ3595">
        <v>346896</v>
      </c>
      <c r="CK3595">
        <v>2710.125</v>
      </c>
    </row>
    <row r="3596" spans="62:89" x14ac:dyDescent="0.25">
      <c r="BJ3596" s="1" t="s">
        <v>7314</v>
      </c>
      <c r="BK3596" s="1" t="s">
        <v>7315</v>
      </c>
      <c r="BL3596" s="1" t="str">
        <f>VLOOKUP(BK3596,INVENTARIOHABITTA[#All],8,FALSE)</f>
        <v>PREMIUM A</v>
      </c>
      <c r="BO3596" s="1" t="s">
        <v>10952</v>
      </c>
      <c r="BP3596" s="1" t="s">
        <v>10953</v>
      </c>
      <c r="BQ3596" s="1" t="s">
        <v>10873</v>
      </c>
      <c r="BR3596" s="1" t="s">
        <v>10874</v>
      </c>
      <c r="BS3596" s="1" t="s">
        <v>10875</v>
      </c>
      <c r="BT3596">
        <v>39</v>
      </c>
      <c r="BU3596" s="1" t="s">
        <v>10876</v>
      </c>
      <c r="BV3596" s="1" t="s">
        <v>1961</v>
      </c>
      <c r="BW3596">
        <v>128</v>
      </c>
      <c r="BX3596" s="1" t="s">
        <v>10877</v>
      </c>
      <c r="BY3596">
        <v>3650</v>
      </c>
      <c r="BZ3596">
        <v>467200</v>
      </c>
      <c r="CA3596">
        <v>0.25</v>
      </c>
      <c r="CB3596">
        <v>2737.5</v>
      </c>
      <c r="CC3596">
        <v>350400</v>
      </c>
      <c r="CD3596">
        <v>0.1</v>
      </c>
      <c r="CE3596">
        <v>35040</v>
      </c>
      <c r="CF3596">
        <v>0.1</v>
      </c>
      <c r="CG3596">
        <v>3504</v>
      </c>
      <c r="CH3596">
        <v>31536</v>
      </c>
      <c r="CI3596">
        <v>315360</v>
      </c>
      <c r="CJ3596">
        <v>346896</v>
      </c>
      <c r="CK3596">
        <v>2710.125</v>
      </c>
    </row>
    <row r="3597" spans="62:89" x14ac:dyDescent="0.25">
      <c r="BJ3597" s="1" t="s">
        <v>7316</v>
      </c>
      <c r="BK3597" s="1" t="s">
        <v>7317</v>
      </c>
      <c r="BL3597" s="1" t="str">
        <f>VLOOKUP(BK3597,INVENTARIOHABITTA[#All],8,FALSE)</f>
        <v>ESTANDAR A</v>
      </c>
      <c r="BO3597" s="1" t="s">
        <v>10954</v>
      </c>
      <c r="BP3597" s="1" t="s">
        <v>10955</v>
      </c>
      <c r="BQ3597" s="1" t="s">
        <v>10873</v>
      </c>
      <c r="BR3597" s="1" t="s">
        <v>10874</v>
      </c>
      <c r="BS3597" s="1" t="s">
        <v>10875</v>
      </c>
      <c r="BT3597">
        <v>40</v>
      </c>
      <c r="BU3597" s="1" t="s">
        <v>10876</v>
      </c>
      <c r="BV3597" s="1" t="s">
        <v>1961</v>
      </c>
      <c r="BW3597">
        <v>128</v>
      </c>
      <c r="BX3597" s="1" t="s">
        <v>10877</v>
      </c>
      <c r="BY3597">
        <v>3650</v>
      </c>
      <c r="BZ3597">
        <v>467200</v>
      </c>
      <c r="CA3597">
        <v>0.25</v>
      </c>
      <c r="CB3597">
        <v>2737.5</v>
      </c>
      <c r="CC3597">
        <v>350400</v>
      </c>
      <c r="CD3597">
        <v>0.1</v>
      </c>
      <c r="CE3597">
        <v>35040</v>
      </c>
      <c r="CF3597">
        <v>0.1</v>
      </c>
      <c r="CG3597">
        <v>3504</v>
      </c>
      <c r="CH3597">
        <v>31536</v>
      </c>
      <c r="CI3597">
        <v>315360</v>
      </c>
      <c r="CJ3597">
        <v>346896</v>
      </c>
      <c r="CK3597">
        <v>2710.125</v>
      </c>
    </row>
    <row r="3598" spans="62:89" x14ac:dyDescent="0.25">
      <c r="BJ3598" s="1" t="s">
        <v>7318</v>
      </c>
      <c r="BK3598" s="1" t="s">
        <v>7319</v>
      </c>
      <c r="BL3598" s="1" t="str">
        <f>VLOOKUP(BK3598,INVENTARIOHABITTA[#All],8,FALSE)</f>
        <v>PREMIUM A</v>
      </c>
      <c r="BO3598" s="1" t="s">
        <v>10956</v>
      </c>
      <c r="BP3598" s="1" t="s">
        <v>10957</v>
      </c>
      <c r="BQ3598" s="1" t="s">
        <v>10873</v>
      </c>
      <c r="BR3598" s="1" t="s">
        <v>10874</v>
      </c>
      <c r="BS3598" s="1" t="s">
        <v>10875</v>
      </c>
      <c r="BT3598">
        <v>41</v>
      </c>
      <c r="BU3598" s="1" t="s">
        <v>10876</v>
      </c>
      <c r="BV3598" s="1" t="s">
        <v>1961</v>
      </c>
      <c r="BW3598">
        <v>128</v>
      </c>
      <c r="BX3598" s="1" t="s">
        <v>10877</v>
      </c>
      <c r="BY3598">
        <v>3650</v>
      </c>
      <c r="BZ3598">
        <v>467200</v>
      </c>
      <c r="CA3598">
        <v>0.25</v>
      </c>
      <c r="CB3598">
        <v>2737.5</v>
      </c>
      <c r="CC3598">
        <v>350400</v>
      </c>
      <c r="CD3598">
        <v>0.1</v>
      </c>
      <c r="CE3598">
        <v>35040</v>
      </c>
      <c r="CF3598">
        <v>0.1</v>
      </c>
      <c r="CG3598">
        <v>3504</v>
      </c>
      <c r="CH3598">
        <v>31536</v>
      </c>
      <c r="CI3598">
        <v>315360</v>
      </c>
      <c r="CJ3598">
        <v>346896</v>
      </c>
      <c r="CK3598">
        <v>2710.125</v>
      </c>
    </row>
    <row r="3599" spans="62:89" x14ac:dyDescent="0.25">
      <c r="BJ3599" s="1" t="s">
        <v>7320</v>
      </c>
      <c r="BK3599" s="1" t="s">
        <v>7321</v>
      </c>
      <c r="BL3599" s="1" t="str">
        <f>VLOOKUP(BK3599,INVENTARIOHABITTA[#All],8,FALSE)</f>
        <v>ESTANDAR A</v>
      </c>
      <c r="BO3599" s="1" t="s">
        <v>10958</v>
      </c>
      <c r="BP3599" s="1" t="s">
        <v>10959</v>
      </c>
      <c r="BQ3599" s="1" t="s">
        <v>10873</v>
      </c>
      <c r="BR3599" s="1" t="s">
        <v>10874</v>
      </c>
      <c r="BS3599" s="1" t="s">
        <v>10875</v>
      </c>
      <c r="BT3599">
        <v>42</v>
      </c>
      <c r="BU3599" s="1" t="s">
        <v>10876</v>
      </c>
      <c r="BV3599" s="1" t="s">
        <v>1961</v>
      </c>
      <c r="BW3599">
        <v>128</v>
      </c>
      <c r="BX3599" s="1" t="s">
        <v>10877</v>
      </c>
      <c r="BY3599">
        <v>3650</v>
      </c>
      <c r="BZ3599">
        <v>467200</v>
      </c>
      <c r="CA3599">
        <v>0.25</v>
      </c>
      <c r="CB3599">
        <v>2737.5</v>
      </c>
      <c r="CC3599">
        <v>350400</v>
      </c>
      <c r="CD3599">
        <v>0.1</v>
      </c>
      <c r="CE3599">
        <v>35040</v>
      </c>
      <c r="CF3599">
        <v>0.1</v>
      </c>
      <c r="CG3599">
        <v>3504</v>
      </c>
      <c r="CH3599">
        <v>31536</v>
      </c>
      <c r="CI3599">
        <v>315360</v>
      </c>
      <c r="CJ3599">
        <v>346896</v>
      </c>
      <c r="CK3599">
        <v>2710.125</v>
      </c>
    </row>
    <row r="3600" spans="62:89" x14ac:dyDescent="0.25">
      <c r="BJ3600" s="1" t="s">
        <v>7322</v>
      </c>
      <c r="BK3600" s="1" t="s">
        <v>7323</v>
      </c>
      <c r="BL3600" s="1" t="str">
        <f>VLOOKUP(BK3600,INVENTARIOHABITTA[#All],8,FALSE)</f>
        <v>ESTANDAR A</v>
      </c>
      <c r="BO3600" s="1" t="s">
        <v>10960</v>
      </c>
      <c r="BP3600" s="1" t="s">
        <v>10961</v>
      </c>
      <c r="BQ3600" s="1" t="s">
        <v>10873</v>
      </c>
      <c r="BR3600" s="1" t="s">
        <v>10874</v>
      </c>
      <c r="BS3600" s="1" t="s">
        <v>10875</v>
      </c>
      <c r="BT3600">
        <v>43</v>
      </c>
      <c r="BU3600" s="1" t="s">
        <v>10876</v>
      </c>
      <c r="BV3600" s="1" t="s">
        <v>1961</v>
      </c>
      <c r="BW3600">
        <v>128</v>
      </c>
      <c r="BX3600" s="1" t="s">
        <v>10877</v>
      </c>
      <c r="BY3600">
        <v>3650</v>
      </c>
      <c r="BZ3600">
        <v>467200</v>
      </c>
      <c r="CA3600">
        <v>0.25</v>
      </c>
      <c r="CB3600">
        <v>2737.5</v>
      </c>
      <c r="CC3600">
        <v>350400</v>
      </c>
      <c r="CD3600">
        <v>0.1</v>
      </c>
      <c r="CE3600">
        <v>35040</v>
      </c>
      <c r="CF3600">
        <v>0.1</v>
      </c>
      <c r="CG3600">
        <v>3504</v>
      </c>
      <c r="CH3600">
        <v>31536</v>
      </c>
      <c r="CI3600">
        <v>315360</v>
      </c>
      <c r="CJ3600">
        <v>346896</v>
      </c>
      <c r="CK3600">
        <v>2710.125</v>
      </c>
    </row>
    <row r="3601" spans="62:89" x14ac:dyDescent="0.25">
      <c r="BJ3601" s="1" t="s">
        <v>7324</v>
      </c>
      <c r="BK3601" s="1" t="s">
        <v>7325</v>
      </c>
      <c r="BL3601" s="1" t="str">
        <f>VLOOKUP(BK3601,INVENTARIOHABITTA[#All],8,FALSE)</f>
        <v>PREMIUM A</v>
      </c>
      <c r="BO3601" s="1" t="s">
        <v>10962</v>
      </c>
      <c r="BP3601" s="1" t="s">
        <v>10963</v>
      </c>
      <c r="BQ3601" s="1" t="s">
        <v>10873</v>
      </c>
      <c r="BR3601" s="1" t="s">
        <v>10874</v>
      </c>
      <c r="BS3601" s="1" t="s">
        <v>10875</v>
      </c>
      <c r="BT3601">
        <v>44</v>
      </c>
      <c r="BU3601" s="1" t="s">
        <v>10876</v>
      </c>
      <c r="BV3601" s="1" t="s">
        <v>1961</v>
      </c>
      <c r="BW3601">
        <v>128</v>
      </c>
      <c r="BX3601" s="1" t="s">
        <v>10877</v>
      </c>
      <c r="BY3601">
        <v>3650</v>
      </c>
      <c r="BZ3601">
        <v>467200</v>
      </c>
      <c r="CA3601">
        <v>0.25</v>
      </c>
      <c r="CB3601">
        <v>2737.5</v>
      </c>
      <c r="CC3601">
        <v>350400</v>
      </c>
      <c r="CD3601">
        <v>0.1</v>
      </c>
      <c r="CE3601">
        <v>35040</v>
      </c>
      <c r="CF3601">
        <v>0.1</v>
      </c>
      <c r="CG3601">
        <v>3504</v>
      </c>
      <c r="CH3601">
        <v>31536</v>
      </c>
      <c r="CI3601">
        <v>315360</v>
      </c>
      <c r="CJ3601">
        <v>346896</v>
      </c>
      <c r="CK3601">
        <v>2710.125</v>
      </c>
    </row>
    <row r="3602" spans="62:89" x14ac:dyDescent="0.25">
      <c r="BJ3602" s="1" t="s">
        <v>7326</v>
      </c>
      <c r="BK3602" s="1" t="s">
        <v>7327</v>
      </c>
      <c r="BL3602" s="1" t="str">
        <f>VLOOKUP(BK3602,INVENTARIOHABITTA[#All],8,FALSE)</f>
        <v>PREMIUM A</v>
      </c>
      <c r="BO3602" s="1" t="s">
        <v>10964</v>
      </c>
      <c r="BP3602" s="1" t="s">
        <v>10965</v>
      </c>
      <c r="BQ3602" s="1" t="s">
        <v>10873</v>
      </c>
      <c r="BR3602" s="1" t="s">
        <v>10874</v>
      </c>
      <c r="BS3602" s="1" t="s">
        <v>10875</v>
      </c>
      <c r="BT3602">
        <v>45</v>
      </c>
      <c r="BU3602" s="1" t="s">
        <v>10876</v>
      </c>
      <c r="BV3602" s="1" t="s">
        <v>146</v>
      </c>
      <c r="BW3602">
        <v>128</v>
      </c>
      <c r="BX3602" s="1" t="s">
        <v>10877</v>
      </c>
      <c r="BY3602">
        <v>3832.5</v>
      </c>
      <c r="BZ3602">
        <v>490560</v>
      </c>
      <c r="CA3602">
        <v>0.25</v>
      </c>
      <c r="CB3602">
        <v>2874.375</v>
      </c>
      <c r="CC3602">
        <v>367920</v>
      </c>
      <c r="CD3602">
        <v>0.1</v>
      </c>
      <c r="CE3602">
        <v>36792</v>
      </c>
      <c r="CF3602">
        <v>0.1</v>
      </c>
      <c r="CG3602">
        <v>3679.2000000000003</v>
      </c>
      <c r="CH3602">
        <v>33112.800000000003</v>
      </c>
      <c r="CI3602">
        <v>331128</v>
      </c>
      <c r="CJ3602">
        <v>364240.8</v>
      </c>
      <c r="CK3602">
        <v>2845.6312499999999</v>
      </c>
    </row>
    <row r="3603" spans="62:89" x14ac:dyDescent="0.25">
      <c r="BJ3603" s="1" t="s">
        <v>7328</v>
      </c>
      <c r="BK3603" s="1" t="s">
        <v>7329</v>
      </c>
      <c r="BL3603" s="1" t="str">
        <f>VLOOKUP(BK3603,INVENTARIOHABITTA[#All],8,FALSE)</f>
        <v>PREMIUM A</v>
      </c>
      <c r="BO3603" s="1" t="s">
        <v>10966</v>
      </c>
      <c r="BP3603" s="1" t="s">
        <v>10967</v>
      </c>
      <c r="BQ3603" s="1" t="s">
        <v>10873</v>
      </c>
      <c r="BR3603" s="1" t="s">
        <v>10874</v>
      </c>
      <c r="BS3603" s="1" t="s">
        <v>10875</v>
      </c>
      <c r="BT3603">
        <v>46</v>
      </c>
      <c r="BU3603" s="1" t="s">
        <v>10876</v>
      </c>
      <c r="BV3603" s="1" t="s">
        <v>1961</v>
      </c>
      <c r="BW3603">
        <v>144</v>
      </c>
      <c r="BX3603" s="1" t="s">
        <v>10877</v>
      </c>
      <c r="BY3603">
        <v>3650</v>
      </c>
      <c r="BZ3603">
        <v>525600</v>
      </c>
      <c r="CA3603">
        <v>0.25</v>
      </c>
      <c r="CB3603">
        <v>2737.5</v>
      </c>
      <c r="CC3603">
        <v>394200</v>
      </c>
      <c r="CD3603">
        <v>0.1</v>
      </c>
      <c r="CE3603">
        <v>39420</v>
      </c>
      <c r="CF3603">
        <v>0.1</v>
      </c>
      <c r="CG3603">
        <v>3942</v>
      </c>
      <c r="CH3603">
        <v>35478</v>
      </c>
      <c r="CI3603">
        <v>354780</v>
      </c>
      <c r="CJ3603">
        <v>390258</v>
      </c>
      <c r="CK3603">
        <v>2710.125</v>
      </c>
    </row>
    <row r="3604" spans="62:89" x14ac:dyDescent="0.25">
      <c r="BJ3604" s="1" t="s">
        <v>7330</v>
      </c>
      <c r="BK3604" s="1" t="s">
        <v>7331</v>
      </c>
      <c r="BL3604" s="1" t="str">
        <f>VLOOKUP(BK3604,INVENTARIOHABITTA[#All],8,FALSE)</f>
        <v>PREMIUM A</v>
      </c>
      <c r="BO3604" s="1" t="s">
        <v>10968</v>
      </c>
      <c r="BP3604" s="1" t="s">
        <v>10969</v>
      </c>
      <c r="BQ3604" s="1" t="s">
        <v>10873</v>
      </c>
      <c r="BR3604" s="1" t="s">
        <v>10874</v>
      </c>
      <c r="BS3604" s="1" t="s">
        <v>10875</v>
      </c>
      <c r="BT3604">
        <v>47</v>
      </c>
      <c r="BU3604" s="1" t="s">
        <v>10876</v>
      </c>
      <c r="BV3604" s="1" t="s">
        <v>146</v>
      </c>
      <c r="BW3604">
        <v>131.19999999999999</v>
      </c>
      <c r="BX3604" s="1" t="s">
        <v>10877</v>
      </c>
      <c r="BY3604">
        <v>3832.5</v>
      </c>
      <c r="BZ3604">
        <v>502823.99999999994</v>
      </c>
      <c r="CA3604">
        <v>0.25</v>
      </c>
      <c r="CB3604">
        <v>2874.375</v>
      </c>
      <c r="CC3604">
        <v>377117.99999999994</v>
      </c>
      <c r="CD3604">
        <v>0.1</v>
      </c>
      <c r="CE3604">
        <v>37711.799999999996</v>
      </c>
      <c r="CF3604">
        <v>0.1</v>
      </c>
      <c r="CG3604">
        <v>3771.18</v>
      </c>
      <c r="CH3604">
        <v>33940.619999999995</v>
      </c>
      <c r="CI3604">
        <v>339406.19999999995</v>
      </c>
      <c r="CJ3604">
        <v>373346.81999999995</v>
      </c>
      <c r="CK3604">
        <v>2845.6312499999999</v>
      </c>
    </row>
    <row r="3605" spans="62:89" x14ac:dyDescent="0.25">
      <c r="BJ3605" s="1" t="s">
        <v>7332</v>
      </c>
      <c r="BK3605" s="1" t="s">
        <v>7333</v>
      </c>
      <c r="BL3605" s="1" t="str">
        <f>VLOOKUP(BK3605,INVENTARIOHABITTA[#All],8,FALSE)</f>
        <v>ESTANDAR A</v>
      </c>
      <c r="BO3605" s="1" t="s">
        <v>10970</v>
      </c>
      <c r="BP3605" s="1" t="s">
        <v>10971</v>
      </c>
      <c r="BQ3605" s="1" t="s">
        <v>10873</v>
      </c>
      <c r="BR3605" s="1" t="s">
        <v>10874</v>
      </c>
      <c r="BS3605" s="1" t="s">
        <v>10875</v>
      </c>
      <c r="BT3605">
        <v>48</v>
      </c>
      <c r="BU3605" s="1" t="s">
        <v>10876</v>
      </c>
      <c r="BV3605" s="1" t="s">
        <v>146</v>
      </c>
      <c r="BW3605">
        <v>128</v>
      </c>
      <c r="BX3605" s="1" t="s">
        <v>10877</v>
      </c>
      <c r="BY3605">
        <v>3832.5</v>
      </c>
      <c r="BZ3605">
        <v>490560</v>
      </c>
      <c r="CA3605">
        <v>0.25</v>
      </c>
      <c r="CB3605">
        <v>2874.375</v>
      </c>
      <c r="CC3605">
        <v>367920</v>
      </c>
      <c r="CD3605">
        <v>0.1</v>
      </c>
      <c r="CE3605">
        <v>36792</v>
      </c>
      <c r="CF3605">
        <v>0.1</v>
      </c>
      <c r="CG3605">
        <v>3679.2000000000003</v>
      </c>
      <c r="CH3605">
        <v>33112.800000000003</v>
      </c>
      <c r="CI3605">
        <v>331128</v>
      </c>
      <c r="CJ3605">
        <v>364240.8</v>
      </c>
      <c r="CK3605">
        <v>2845.6312499999999</v>
      </c>
    </row>
    <row r="3606" spans="62:89" x14ac:dyDescent="0.25">
      <c r="BJ3606" s="1" t="s">
        <v>7334</v>
      </c>
      <c r="BK3606" s="1" t="s">
        <v>7335</v>
      </c>
      <c r="BL3606" s="1" t="str">
        <f>VLOOKUP(BK3606,INVENTARIOHABITTA[#All],8,FALSE)</f>
        <v>ESTANDAR A</v>
      </c>
      <c r="BO3606" s="1" t="s">
        <v>10972</v>
      </c>
      <c r="BP3606" s="1" t="s">
        <v>10973</v>
      </c>
      <c r="BQ3606" s="1" t="s">
        <v>10873</v>
      </c>
      <c r="BR3606" s="1" t="s">
        <v>10874</v>
      </c>
      <c r="BS3606" s="1" t="s">
        <v>10875</v>
      </c>
      <c r="BT3606">
        <v>49</v>
      </c>
      <c r="BU3606" s="1" t="s">
        <v>10876</v>
      </c>
      <c r="BV3606" s="1" t="s">
        <v>1961</v>
      </c>
      <c r="BW3606">
        <v>128</v>
      </c>
      <c r="BX3606" s="1" t="s">
        <v>10877</v>
      </c>
      <c r="BY3606">
        <v>3650</v>
      </c>
      <c r="BZ3606">
        <v>467200</v>
      </c>
      <c r="CA3606">
        <v>0.25</v>
      </c>
      <c r="CB3606">
        <v>2737.5</v>
      </c>
      <c r="CC3606">
        <v>350400</v>
      </c>
      <c r="CD3606">
        <v>0.1</v>
      </c>
      <c r="CE3606">
        <v>35040</v>
      </c>
      <c r="CF3606">
        <v>0.1</v>
      </c>
      <c r="CG3606">
        <v>3504</v>
      </c>
      <c r="CH3606">
        <v>31536</v>
      </c>
      <c r="CI3606">
        <v>315360</v>
      </c>
      <c r="CJ3606">
        <v>346896</v>
      </c>
      <c r="CK3606">
        <v>2710.125</v>
      </c>
    </row>
    <row r="3607" spans="62:89" x14ac:dyDescent="0.25">
      <c r="BJ3607" s="1" t="s">
        <v>7336</v>
      </c>
      <c r="BK3607" s="1" t="s">
        <v>7337</v>
      </c>
      <c r="BL3607" s="1" t="str">
        <f>VLOOKUP(BK3607,INVENTARIOHABITTA[#All],8,FALSE)</f>
        <v>ESTANDAR A</v>
      </c>
      <c r="BO3607" s="1" t="s">
        <v>10974</v>
      </c>
      <c r="BP3607" s="1" t="s">
        <v>10975</v>
      </c>
      <c r="BQ3607" s="1" t="s">
        <v>10873</v>
      </c>
      <c r="BR3607" s="1" t="s">
        <v>10874</v>
      </c>
      <c r="BS3607" s="1" t="s">
        <v>10875</v>
      </c>
      <c r="BT3607">
        <v>50</v>
      </c>
      <c r="BU3607" s="1" t="s">
        <v>10876</v>
      </c>
      <c r="BV3607" s="1" t="s">
        <v>1961</v>
      </c>
      <c r="BW3607">
        <v>128</v>
      </c>
      <c r="BX3607" s="1" t="s">
        <v>10877</v>
      </c>
      <c r="BY3607">
        <v>3650</v>
      </c>
      <c r="BZ3607">
        <v>467200</v>
      </c>
      <c r="CA3607">
        <v>0.25</v>
      </c>
      <c r="CB3607">
        <v>2737.5</v>
      </c>
      <c r="CC3607">
        <v>350400</v>
      </c>
      <c r="CD3607">
        <v>0.1</v>
      </c>
      <c r="CE3607">
        <v>35040</v>
      </c>
      <c r="CF3607">
        <v>0.1</v>
      </c>
      <c r="CG3607">
        <v>3504</v>
      </c>
      <c r="CH3607">
        <v>31536</v>
      </c>
      <c r="CI3607">
        <v>315360</v>
      </c>
      <c r="CJ3607">
        <v>346896</v>
      </c>
      <c r="CK3607">
        <v>2710.125</v>
      </c>
    </row>
    <row r="3608" spans="62:89" x14ac:dyDescent="0.25">
      <c r="BJ3608" s="1" t="s">
        <v>7338</v>
      </c>
      <c r="BK3608" s="1" t="s">
        <v>7339</v>
      </c>
      <c r="BL3608" s="1" t="str">
        <f>VLOOKUP(BK3608,INVENTARIOHABITTA[#All],8,FALSE)</f>
        <v>ESTANDAR A</v>
      </c>
      <c r="BO3608" s="1" t="s">
        <v>10976</v>
      </c>
      <c r="BP3608" s="1" t="s">
        <v>10977</v>
      </c>
      <c r="BQ3608" s="1" t="s">
        <v>10873</v>
      </c>
      <c r="BR3608" s="1" t="s">
        <v>10874</v>
      </c>
      <c r="BS3608" s="1" t="s">
        <v>10875</v>
      </c>
      <c r="BT3608">
        <v>51</v>
      </c>
      <c r="BU3608" s="1" t="s">
        <v>10876</v>
      </c>
      <c r="BV3608" s="1" t="s">
        <v>1961</v>
      </c>
      <c r="BW3608">
        <v>128</v>
      </c>
      <c r="BX3608" s="1" t="s">
        <v>10877</v>
      </c>
      <c r="BY3608">
        <v>3650</v>
      </c>
      <c r="BZ3608">
        <v>467200</v>
      </c>
      <c r="CA3608">
        <v>0.25</v>
      </c>
      <c r="CB3608">
        <v>2737.5</v>
      </c>
      <c r="CC3608">
        <v>350400</v>
      </c>
      <c r="CD3608">
        <v>0.1</v>
      </c>
      <c r="CE3608">
        <v>35040</v>
      </c>
      <c r="CF3608">
        <v>0.1</v>
      </c>
      <c r="CG3608">
        <v>3504</v>
      </c>
      <c r="CH3608">
        <v>31536</v>
      </c>
      <c r="CI3608">
        <v>315360</v>
      </c>
      <c r="CJ3608">
        <v>346896</v>
      </c>
      <c r="CK3608">
        <v>2710.125</v>
      </c>
    </row>
    <row r="3609" spans="62:89" x14ac:dyDescent="0.25">
      <c r="BJ3609" s="1" t="s">
        <v>7340</v>
      </c>
      <c r="BK3609" s="1" t="s">
        <v>7341</v>
      </c>
      <c r="BL3609" s="1" t="str">
        <f>VLOOKUP(BK3609,INVENTARIOHABITTA[#All],8,FALSE)</f>
        <v>ESTANDAR A</v>
      </c>
      <c r="BO3609" s="1" t="s">
        <v>10978</v>
      </c>
      <c r="BP3609" s="1" t="s">
        <v>10979</v>
      </c>
      <c r="BQ3609" s="1" t="s">
        <v>10873</v>
      </c>
      <c r="BR3609" s="1" t="s">
        <v>10874</v>
      </c>
      <c r="BS3609" s="1" t="s">
        <v>10875</v>
      </c>
      <c r="BT3609">
        <v>52</v>
      </c>
      <c r="BU3609" s="1" t="s">
        <v>10876</v>
      </c>
      <c r="BV3609" s="1" t="s">
        <v>146</v>
      </c>
      <c r="BW3609">
        <v>128</v>
      </c>
      <c r="BX3609" s="1" t="s">
        <v>10877</v>
      </c>
      <c r="BY3609">
        <v>3832.5</v>
      </c>
      <c r="BZ3609">
        <v>490560</v>
      </c>
      <c r="CA3609">
        <v>0.25</v>
      </c>
      <c r="CB3609">
        <v>2874.375</v>
      </c>
      <c r="CC3609">
        <v>367920</v>
      </c>
      <c r="CD3609">
        <v>0.1</v>
      </c>
      <c r="CE3609">
        <v>36792</v>
      </c>
      <c r="CF3609">
        <v>0.1</v>
      </c>
      <c r="CG3609">
        <v>3679.2000000000003</v>
      </c>
      <c r="CH3609">
        <v>33112.800000000003</v>
      </c>
      <c r="CI3609">
        <v>331128</v>
      </c>
      <c r="CJ3609">
        <v>364240.8</v>
      </c>
      <c r="CK3609">
        <v>2845.6312499999999</v>
      </c>
    </row>
    <row r="3610" spans="62:89" x14ac:dyDescent="0.25">
      <c r="BJ3610" s="1" t="s">
        <v>7342</v>
      </c>
      <c r="BK3610" s="1" t="s">
        <v>7343</v>
      </c>
      <c r="BL3610" s="1" t="str">
        <f>VLOOKUP(BK3610,INVENTARIOHABITTA[#All],8,FALSE)</f>
        <v>ESTANDAR A</v>
      </c>
      <c r="BO3610" s="1" t="s">
        <v>10980</v>
      </c>
      <c r="BP3610" s="1" t="s">
        <v>10981</v>
      </c>
      <c r="BQ3610" s="1" t="s">
        <v>10873</v>
      </c>
      <c r="BR3610" s="1" t="s">
        <v>10874</v>
      </c>
      <c r="BS3610" s="1" t="s">
        <v>10875</v>
      </c>
      <c r="BT3610">
        <v>53</v>
      </c>
      <c r="BU3610" s="1" t="s">
        <v>10876</v>
      </c>
      <c r="BV3610" s="1" t="s">
        <v>1961</v>
      </c>
      <c r="BW3610">
        <v>128</v>
      </c>
      <c r="BX3610" s="1" t="s">
        <v>10877</v>
      </c>
      <c r="BY3610">
        <v>3650</v>
      </c>
      <c r="BZ3610">
        <v>467200</v>
      </c>
      <c r="CA3610">
        <v>0.25</v>
      </c>
      <c r="CB3610">
        <v>2737.5</v>
      </c>
      <c r="CC3610">
        <v>350400</v>
      </c>
      <c r="CD3610">
        <v>0.1</v>
      </c>
      <c r="CE3610">
        <v>35040</v>
      </c>
      <c r="CF3610">
        <v>0.19</v>
      </c>
      <c r="CG3610">
        <v>6657.6</v>
      </c>
      <c r="CH3610">
        <v>28382.400000000001</v>
      </c>
      <c r="CI3610">
        <v>315360</v>
      </c>
      <c r="CJ3610">
        <v>343742.4</v>
      </c>
      <c r="CK3610">
        <v>2685.4875000000002</v>
      </c>
    </row>
    <row r="3611" spans="62:89" x14ac:dyDescent="0.25">
      <c r="BJ3611" s="1" t="s">
        <v>7344</v>
      </c>
      <c r="BK3611" s="1" t="s">
        <v>7345</v>
      </c>
      <c r="BL3611" s="1" t="str">
        <f>VLOOKUP(BK3611,INVENTARIOHABITTA[#All],8,FALSE)</f>
        <v>ESTANDAR A</v>
      </c>
      <c r="BO3611" s="1" t="s">
        <v>10982</v>
      </c>
      <c r="BP3611" s="1" t="s">
        <v>10983</v>
      </c>
      <c r="BQ3611" s="1" t="s">
        <v>10873</v>
      </c>
      <c r="BR3611" s="1" t="s">
        <v>10874</v>
      </c>
      <c r="BS3611" s="1" t="s">
        <v>10875</v>
      </c>
      <c r="BT3611">
        <v>54</v>
      </c>
      <c r="BU3611" s="1" t="s">
        <v>10876</v>
      </c>
      <c r="BV3611" s="1" t="s">
        <v>1961</v>
      </c>
      <c r="BW3611">
        <v>128</v>
      </c>
      <c r="BX3611" s="1" t="s">
        <v>10877</v>
      </c>
      <c r="BY3611">
        <v>3650</v>
      </c>
      <c r="BZ3611">
        <v>467200</v>
      </c>
      <c r="CA3611">
        <v>0.25</v>
      </c>
      <c r="CB3611">
        <v>2737.5</v>
      </c>
      <c r="CC3611">
        <v>350400</v>
      </c>
      <c r="CD3611">
        <v>0.1</v>
      </c>
      <c r="CE3611">
        <v>35040</v>
      </c>
      <c r="CF3611">
        <v>0.19</v>
      </c>
      <c r="CG3611">
        <v>6657.6</v>
      </c>
      <c r="CH3611">
        <v>28382.400000000001</v>
      </c>
      <c r="CI3611">
        <v>315360</v>
      </c>
      <c r="CJ3611">
        <v>343742.4</v>
      </c>
      <c r="CK3611">
        <v>2685.4875000000002</v>
      </c>
    </row>
    <row r="3612" spans="62:89" x14ac:dyDescent="0.25">
      <c r="BJ3612" s="1" t="s">
        <v>7346</v>
      </c>
      <c r="BK3612" s="1" t="s">
        <v>7347</v>
      </c>
      <c r="BL3612" s="1" t="str">
        <f>VLOOKUP(BK3612,INVENTARIOHABITTA[#All],8,FALSE)</f>
        <v>ESTANDAR A</v>
      </c>
      <c r="BO3612" s="1" t="s">
        <v>10984</v>
      </c>
      <c r="BP3612" s="1" t="s">
        <v>10985</v>
      </c>
      <c r="BQ3612" s="1" t="s">
        <v>10873</v>
      </c>
      <c r="BR3612" s="1" t="s">
        <v>10874</v>
      </c>
      <c r="BS3612" s="1" t="s">
        <v>10875</v>
      </c>
      <c r="BT3612">
        <v>55</v>
      </c>
      <c r="BU3612" s="1" t="s">
        <v>10876</v>
      </c>
      <c r="BV3612" s="1" t="s">
        <v>1961</v>
      </c>
      <c r="BW3612">
        <v>128</v>
      </c>
      <c r="BX3612" s="1" t="s">
        <v>10877</v>
      </c>
      <c r="BY3612">
        <v>3650</v>
      </c>
      <c r="BZ3612">
        <v>467200</v>
      </c>
      <c r="CA3612">
        <v>0.25</v>
      </c>
      <c r="CB3612">
        <v>2737.5</v>
      </c>
      <c r="CC3612">
        <v>350400</v>
      </c>
      <c r="CD3612">
        <v>0.1</v>
      </c>
      <c r="CE3612">
        <v>35040</v>
      </c>
      <c r="CF3612">
        <v>0.1</v>
      </c>
      <c r="CG3612">
        <v>3504</v>
      </c>
      <c r="CH3612">
        <v>31536</v>
      </c>
      <c r="CI3612">
        <v>315360</v>
      </c>
      <c r="CJ3612">
        <v>346896</v>
      </c>
      <c r="CK3612">
        <v>2710.125</v>
      </c>
    </row>
    <row r="3613" spans="62:89" x14ac:dyDescent="0.25">
      <c r="BJ3613" s="1" t="s">
        <v>7348</v>
      </c>
      <c r="BK3613" s="1" t="s">
        <v>7349</v>
      </c>
      <c r="BL3613" s="1" t="str">
        <f>VLOOKUP(BK3613,INVENTARIOHABITTA[#All],8,FALSE)</f>
        <v>ESTANDAR A</v>
      </c>
      <c r="BO3613" s="1" t="s">
        <v>10986</v>
      </c>
      <c r="BP3613" s="1" t="s">
        <v>10987</v>
      </c>
      <c r="BQ3613" s="1" t="s">
        <v>10873</v>
      </c>
      <c r="BR3613" s="1" t="s">
        <v>10874</v>
      </c>
      <c r="BS3613" s="1" t="s">
        <v>10875</v>
      </c>
      <c r="BT3613">
        <v>56</v>
      </c>
      <c r="BU3613" s="1" t="s">
        <v>10876</v>
      </c>
      <c r="BV3613" s="1" t="s">
        <v>1961</v>
      </c>
      <c r="BW3613">
        <v>128</v>
      </c>
      <c r="BX3613" s="1" t="s">
        <v>10877</v>
      </c>
      <c r="BY3613">
        <v>3650</v>
      </c>
      <c r="BZ3613">
        <v>467200</v>
      </c>
      <c r="CA3613">
        <v>0.25</v>
      </c>
      <c r="CB3613">
        <v>2737.5</v>
      </c>
      <c r="CC3613">
        <v>350400</v>
      </c>
      <c r="CD3613">
        <v>0.1</v>
      </c>
      <c r="CE3613">
        <v>35040</v>
      </c>
      <c r="CF3613">
        <v>0.1</v>
      </c>
      <c r="CG3613">
        <v>3504</v>
      </c>
      <c r="CH3613">
        <v>31536</v>
      </c>
      <c r="CI3613">
        <v>315360</v>
      </c>
      <c r="CJ3613">
        <v>346896</v>
      </c>
      <c r="CK3613">
        <v>2710.125</v>
      </c>
    </row>
    <row r="3614" spans="62:89" x14ac:dyDescent="0.25">
      <c r="BJ3614" s="1" t="s">
        <v>7350</v>
      </c>
      <c r="BK3614" s="1" t="s">
        <v>7351</v>
      </c>
      <c r="BL3614" s="1" t="str">
        <f>VLOOKUP(BK3614,INVENTARIOHABITTA[#All],8,FALSE)</f>
        <v>ESTANDAR A</v>
      </c>
      <c r="BO3614" s="1" t="s">
        <v>10988</v>
      </c>
      <c r="BP3614" s="1" t="s">
        <v>10989</v>
      </c>
      <c r="BQ3614" s="1" t="s">
        <v>10873</v>
      </c>
      <c r="BR3614" s="1" t="s">
        <v>10874</v>
      </c>
      <c r="BS3614" s="1" t="s">
        <v>10875</v>
      </c>
      <c r="BT3614">
        <v>57</v>
      </c>
      <c r="BU3614" s="1" t="s">
        <v>10876</v>
      </c>
      <c r="BV3614" s="1" t="s">
        <v>1961</v>
      </c>
      <c r="BW3614">
        <v>128</v>
      </c>
      <c r="BX3614" s="1" t="s">
        <v>10877</v>
      </c>
      <c r="BY3614">
        <v>3650</v>
      </c>
      <c r="BZ3614">
        <v>467200</v>
      </c>
      <c r="CA3614">
        <v>0.25</v>
      </c>
      <c r="CB3614">
        <v>2737.5</v>
      </c>
      <c r="CC3614">
        <v>350400</v>
      </c>
      <c r="CD3614">
        <v>0.1</v>
      </c>
      <c r="CE3614">
        <v>35040</v>
      </c>
      <c r="CF3614">
        <v>0.1</v>
      </c>
      <c r="CG3614">
        <v>3504</v>
      </c>
      <c r="CH3614">
        <v>31536</v>
      </c>
      <c r="CI3614">
        <v>315360</v>
      </c>
      <c r="CJ3614">
        <v>346896</v>
      </c>
      <c r="CK3614">
        <v>2710.125</v>
      </c>
    </row>
    <row r="3615" spans="62:89" x14ac:dyDescent="0.25">
      <c r="BJ3615" s="1" t="s">
        <v>7352</v>
      </c>
      <c r="BK3615" s="1" t="s">
        <v>7353</v>
      </c>
      <c r="BL3615" s="1" t="str">
        <f>VLOOKUP(BK3615,INVENTARIOHABITTA[#All],8,FALSE)</f>
        <v>ESTANDAR A</v>
      </c>
      <c r="BO3615" s="1" t="s">
        <v>10990</v>
      </c>
      <c r="BP3615" s="1" t="s">
        <v>10991</v>
      </c>
      <c r="BQ3615" s="1" t="s">
        <v>10873</v>
      </c>
      <c r="BR3615" s="1" t="s">
        <v>10874</v>
      </c>
      <c r="BS3615" s="1" t="s">
        <v>10875</v>
      </c>
      <c r="BT3615">
        <v>58</v>
      </c>
      <c r="BU3615" s="1" t="s">
        <v>10876</v>
      </c>
      <c r="BV3615" s="1" t="s">
        <v>1961</v>
      </c>
      <c r="BW3615">
        <v>128</v>
      </c>
      <c r="BX3615" s="1" t="s">
        <v>10877</v>
      </c>
      <c r="BY3615">
        <v>3650</v>
      </c>
      <c r="BZ3615">
        <v>467200</v>
      </c>
      <c r="CA3615">
        <v>0.25</v>
      </c>
      <c r="CB3615">
        <v>2737.5</v>
      </c>
      <c r="CC3615">
        <v>350400</v>
      </c>
      <c r="CD3615">
        <v>0.1</v>
      </c>
      <c r="CE3615">
        <v>35040</v>
      </c>
      <c r="CF3615">
        <v>0.1</v>
      </c>
      <c r="CG3615">
        <v>3504</v>
      </c>
      <c r="CH3615">
        <v>31536</v>
      </c>
      <c r="CI3615">
        <v>315360</v>
      </c>
      <c r="CJ3615">
        <v>346896</v>
      </c>
      <c r="CK3615">
        <v>2710.125</v>
      </c>
    </row>
    <row r="3616" spans="62:89" x14ac:dyDescent="0.25">
      <c r="BJ3616" s="1" t="s">
        <v>7354</v>
      </c>
      <c r="BK3616" s="1" t="s">
        <v>7355</v>
      </c>
      <c r="BL3616" s="1" t="str">
        <f>VLOOKUP(BK3616,INVENTARIOHABITTA[#All],8,FALSE)</f>
        <v>ESTANDAR A</v>
      </c>
      <c r="BO3616" s="1" t="s">
        <v>10992</v>
      </c>
      <c r="BP3616" s="1" t="s">
        <v>10993</v>
      </c>
      <c r="BQ3616" s="1" t="s">
        <v>10873</v>
      </c>
      <c r="BR3616" s="1" t="s">
        <v>10874</v>
      </c>
      <c r="BS3616" s="1" t="s">
        <v>10875</v>
      </c>
      <c r="BT3616">
        <v>59</v>
      </c>
      <c r="BU3616" s="1" t="s">
        <v>10876</v>
      </c>
      <c r="BV3616" s="1" t="s">
        <v>1961</v>
      </c>
      <c r="BW3616">
        <v>128</v>
      </c>
      <c r="BX3616" s="1" t="s">
        <v>10877</v>
      </c>
      <c r="BY3616">
        <v>3650</v>
      </c>
      <c r="BZ3616">
        <v>467200</v>
      </c>
      <c r="CA3616">
        <v>0.25</v>
      </c>
      <c r="CB3616">
        <v>2737.5</v>
      </c>
      <c r="CC3616">
        <v>350400</v>
      </c>
      <c r="CD3616">
        <v>0.1</v>
      </c>
      <c r="CE3616">
        <v>35040</v>
      </c>
      <c r="CF3616">
        <v>0.1</v>
      </c>
      <c r="CG3616">
        <v>3504</v>
      </c>
      <c r="CH3616">
        <v>31536</v>
      </c>
      <c r="CI3616">
        <v>315360</v>
      </c>
      <c r="CJ3616">
        <v>346896</v>
      </c>
      <c r="CK3616">
        <v>2710.125</v>
      </c>
    </row>
    <row r="3617" spans="62:89" x14ac:dyDescent="0.25">
      <c r="BJ3617" s="1" t="s">
        <v>7356</v>
      </c>
      <c r="BK3617" s="1" t="s">
        <v>7357</v>
      </c>
      <c r="BL3617" s="1" t="str">
        <f>VLOOKUP(BK3617,INVENTARIOHABITTA[#All],8,FALSE)</f>
        <v>ESTANDAR A</v>
      </c>
      <c r="BO3617" s="1" t="s">
        <v>10994</v>
      </c>
      <c r="BP3617" s="1" t="s">
        <v>10995</v>
      </c>
      <c r="BQ3617" s="1" t="s">
        <v>10873</v>
      </c>
      <c r="BR3617" s="1" t="s">
        <v>10874</v>
      </c>
      <c r="BS3617" s="1" t="s">
        <v>10875</v>
      </c>
      <c r="BT3617">
        <v>60</v>
      </c>
      <c r="BU3617" s="1" t="s">
        <v>10876</v>
      </c>
      <c r="BV3617" s="1" t="s">
        <v>146</v>
      </c>
      <c r="BW3617">
        <v>128</v>
      </c>
      <c r="BX3617" s="1" t="s">
        <v>10877</v>
      </c>
      <c r="BY3617">
        <v>3832.5</v>
      </c>
      <c r="BZ3617">
        <v>490560</v>
      </c>
      <c r="CA3617">
        <v>0.25</v>
      </c>
      <c r="CB3617">
        <v>2874.375</v>
      </c>
      <c r="CC3617">
        <v>367920</v>
      </c>
      <c r="CD3617">
        <v>0.1</v>
      </c>
      <c r="CE3617">
        <v>36792</v>
      </c>
      <c r="CF3617">
        <v>0.1</v>
      </c>
      <c r="CG3617">
        <v>3679.2000000000003</v>
      </c>
      <c r="CH3617">
        <v>33112.800000000003</v>
      </c>
      <c r="CI3617">
        <v>331128</v>
      </c>
      <c r="CJ3617">
        <v>364240.8</v>
      </c>
      <c r="CK3617">
        <v>2845.6312499999999</v>
      </c>
    </row>
    <row r="3618" spans="62:89" x14ac:dyDescent="0.25">
      <c r="BJ3618" s="1" t="s">
        <v>7358</v>
      </c>
      <c r="BK3618" s="1" t="s">
        <v>7359</v>
      </c>
      <c r="BL3618" s="1" t="str">
        <f>VLOOKUP(BK3618,INVENTARIOHABITTA[#All],8,FALSE)</f>
        <v>PREMIUM A</v>
      </c>
      <c r="BP3618" s="1" t="s">
        <v>10995</v>
      </c>
      <c r="BQ3618" s="1" t="s">
        <v>10873</v>
      </c>
      <c r="BR3618" s="1" t="s">
        <v>10874</v>
      </c>
      <c r="BS3618" s="1" t="s">
        <v>10875</v>
      </c>
      <c r="BT3618">
        <v>60</v>
      </c>
      <c r="BU3618" s="1" t="s">
        <v>10876</v>
      </c>
      <c r="BV3618" s="1" t="s">
        <v>146</v>
      </c>
      <c r="BW3618">
        <v>128</v>
      </c>
      <c r="BX3618" s="1" t="s">
        <v>10877</v>
      </c>
      <c r="BY3618">
        <v>3832.5</v>
      </c>
      <c r="BZ3618">
        <v>490560</v>
      </c>
      <c r="CA3618">
        <v>0.25</v>
      </c>
      <c r="CB3618">
        <v>2874.375</v>
      </c>
      <c r="CC3618">
        <v>367920</v>
      </c>
      <c r="CD3618">
        <v>0.1</v>
      </c>
      <c r="CE3618">
        <v>36792</v>
      </c>
      <c r="CF3618">
        <v>0.1</v>
      </c>
      <c r="CG3618">
        <v>3679.2000000000003</v>
      </c>
      <c r="CH3618">
        <v>33112.800000000003</v>
      </c>
      <c r="CI3618">
        <v>331128</v>
      </c>
      <c r="CJ3618">
        <v>364240.8</v>
      </c>
      <c r="CK3618">
        <v>2845.6312499999999</v>
      </c>
    </row>
    <row r="3619" spans="62:89" x14ac:dyDescent="0.25">
      <c r="BJ3619" s="1" t="s">
        <v>7360</v>
      </c>
      <c r="BK3619" s="1" t="s">
        <v>7361</v>
      </c>
      <c r="BL3619" s="1" t="str">
        <f>VLOOKUP(BK3619,INVENTARIOHABITTA[#All],8,FALSE)</f>
        <v>PREMIUM A</v>
      </c>
      <c r="BO3619" s="1" t="s">
        <v>10996</v>
      </c>
      <c r="BP3619" s="1" t="s">
        <v>10997</v>
      </c>
      <c r="BQ3619" s="1" t="s">
        <v>10873</v>
      </c>
      <c r="BR3619" s="1" t="s">
        <v>10874</v>
      </c>
      <c r="BS3619" s="1" t="s">
        <v>10875</v>
      </c>
      <c r="BT3619">
        <v>61</v>
      </c>
      <c r="BU3619" s="1" t="s">
        <v>10876</v>
      </c>
      <c r="BV3619" s="1" t="s">
        <v>1961</v>
      </c>
      <c r="BW3619">
        <v>128</v>
      </c>
      <c r="BX3619" s="1" t="s">
        <v>10877</v>
      </c>
      <c r="BY3619">
        <v>3650</v>
      </c>
      <c r="BZ3619">
        <v>467200</v>
      </c>
      <c r="CA3619">
        <v>0.3</v>
      </c>
      <c r="CB3619">
        <v>2555</v>
      </c>
      <c r="CC3619">
        <v>327040</v>
      </c>
      <c r="CD3619">
        <v>0.1</v>
      </c>
      <c r="CE3619">
        <v>32704</v>
      </c>
      <c r="CF3619">
        <v>0.1</v>
      </c>
      <c r="CG3619">
        <v>3270.4</v>
      </c>
      <c r="CH3619">
        <v>29433.599999999999</v>
      </c>
      <c r="CI3619">
        <v>294336</v>
      </c>
      <c r="CJ3619">
        <v>323769.59999999998</v>
      </c>
      <c r="CK3619">
        <v>2529.4499999999998</v>
      </c>
    </row>
    <row r="3620" spans="62:89" x14ac:dyDescent="0.25">
      <c r="BJ3620" s="1" t="s">
        <v>7362</v>
      </c>
      <c r="BK3620" s="1" t="s">
        <v>7363</v>
      </c>
      <c r="BL3620" s="1" t="str">
        <f>VLOOKUP(BK3620,INVENTARIOHABITTA[#All],8,FALSE)</f>
        <v>ESTANDAR A</v>
      </c>
      <c r="BP3620" s="1" t="s">
        <v>10997</v>
      </c>
      <c r="BQ3620" s="1" t="s">
        <v>10873</v>
      </c>
      <c r="BR3620" s="1" t="s">
        <v>10874</v>
      </c>
      <c r="BS3620" s="1" t="s">
        <v>10875</v>
      </c>
      <c r="BT3620">
        <v>61</v>
      </c>
      <c r="BU3620" s="1" t="s">
        <v>10876</v>
      </c>
      <c r="BV3620" s="1" t="s">
        <v>1961</v>
      </c>
      <c r="BW3620">
        <v>128</v>
      </c>
      <c r="BX3620" s="1" t="s">
        <v>10877</v>
      </c>
      <c r="BY3620">
        <v>3650</v>
      </c>
      <c r="BZ3620">
        <v>467200</v>
      </c>
      <c r="CA3620">
        <v>0.3</v>
      </c>
      <c r="CB3620">
        <v>2555</v>
      </c>
      <c r="CC3620">
        <v>327040</v>
      </c>
      <c r="CD3620">
        <v>0.1</v>
      </c>
      <c r="CE3620">
        <v>32704</v>
      </c>
      <c r="CF3620">
        <v>0.1</v>
      </c>
      <c r="CG3620">
        <v>3270.4</v>
      </c>
      <c r="CH3620">
        <v>29433.599999999999</v>
      </c>
      <c r="CI3620">
        <v>294336</v>
      </c>
      <c r="CJ3620">
        <v>323769.59999999998</v>
      </c>
      <c r="CK3620">
        <v>2529.4499999999998</v>
      </c>
    </row>
    <row r="3621" spans="62:89" x14ac:dyDescent="0.25">
      <c r="BJ3621" s="1" t="s">
        <v>7364</v>
      </c>
      <c r="BK3621" s="1" t="s">
        <v>7365</v>
      </c>
      <c r="BL3621" s="1" t="str">
        <f>VLOOKUP(BK3621,INVENTARIOHABITTA[#All],8,FALSE)</f>
        <v>ESTANDAR A</v>
      </c>
      <c r="BO3621" s="1" t="s">
        <v>10998</v>
      </c>
      <c r="BP3621" s="1" t="s">
        <v>10999</v>
      </c>
      <c r="BQ3621" s="1" t="s">
        <v>10873</v>
      </c>
      <c r="BR3621" s="1" t="s">
        <v>10874</v>
      </c>
      <c r="BS3621" s="1" t="s">
        <v>10875</v>
      </c>
      <c r="BT3621">
        <v>62</v>
      </c>
      <c r="BU3621" s="1" t="s">
        <v>10876</v>
      </c>
      <c r="BV3621" s="1" t="s">
        <v>1961</v>
      </c>
      <c r="BW3621">
        <v>128</v>
      </c>
      <c r="BX3621" s="1" t="s">
        <v>10877</v>
      </c>
      <c r="BY3621">
        <v>3650</v>
      </c>
      <c r="BZ3621">
        <v>467200</v>
      </c>
      <c r="CA3621">
        <v>0.25</v>
      </c>
      <c r="CB3621">
        <v>2737.5</v>
      </c>
      <c r="CC3621">
        <v>350400</v>
      </c>
      <c r="CD3621">
        <v>0.1</v>
      </c>
      <c r="CE3621">
        <v>35040</v>
      </c>
      <c r="CF3621">
        <v>0.1</v>
      </c>
      <c r="CG3621">
        <v>3504</v>
      </c>
      <c r="CH3621">
        <v>31536</v>
      </c>
      <c r="CI3621">
        <v>315360</v>
      </c>
      <c r="CJ3621">
        <v>346896</v>
      </c>
      <c r="CK3621">
        <v>2710.125</v>
      </c>
    </row>
    <row r="3622" spans="62:89" x14ac:dyDescent="0.25">
      <c r="BJ3622" s="1" t="s">
        <v>7366</v>
      </c>
      <c r="BK3622" s="1" t="s">
        <v>7367</v>
      </c>
      <c r="BL3622" s="1" t="str">
        <f>VLOOKUP(BK3622,INVENTARIOHABITTA[#All],8,FALSE)</f>
        <v>ESTANDAR A</v>
      </c>
      <c r="BO3622" s="1" t="s">
        <v>11000</v>
      </c>
      <c r="BP3622" s="1" t="s">
        <v>11001</v>
      </c>
      <c r="BQ3622" s="1" t="s">
        <v>10873</v>
      </c>
      <c r="BR3622" s="1" t="s">
        <v>10874</v>
      </c>
      <c r="BS3622" s="1" t="s">
        <v>10875</v>
      </c>
      <c r="BT3622">
        <v>63</v>
      </c>
      <c r="BU3622" s="1" t="s">
        <v>10876</v>
      </c>
      <c r="BV3622" s="1" t="s">
        <v>1961</v>
      </c>
      <c r="BW3622">
        <v>128</v>
      </c>
      <c r="BX3622" s="1" t="s">
        <v>10877</v>
      </c>
      <c r="BY3622">
        <v>3650</v>
      </c>
      <c r="BZ3622">
        <v>467200</v>
      </c>
      <c r="CA3622">
        <v>0.25</v>
      </c>
      <c r="CB3622">
        <v>2737.5</v>
      </c>
      <c r="CC3622">
        <v>350400</v>
      </c>
      <c r="CD3622">
        <v>0.1</v>
      </c>
      <c r="CE3622">
        <v>35040</v>
      </c>
      <c r="CF3622">
        <v>0.1</v>
      </c>
      <c r="CG3622">
        <v>3504</v>
      </c>
      <c r="CH3622">
        <v>31536</v>
      </c>
      <c r="CI3622">
        <v>315360</v>
      </c>
      <c r="CJ3622">
        <v>346896</v>
      </c>
      <c r="CK3622">
        <v>2710.125</v>
      </c>
    </row>
    <row r="3623" spans="62:89" x14ac:dyDescent="0.25">
      <c r="BJ3623" s="1" t="s">
        <v>7368</v>
      </c>
      <c r="BK3623" s="1" t="s">
        <v>7369</v>
      </c>
      <c r="BL3623" s="1" t="str">
        <f>VLOOKUP(BK3623,INVENTARIOHABITTA[#All],8,FALSE)</f>
        <v>ESTANDAR A</v>
      </c>
      <c r="BP3623" s="1" t="s">
        <v>11001</v>
      </c>
      <c r="BQ3623" s="1" t="s">
        <v>10873</v>
      </c>
      <c r="BR3623" s="1" t="s">
        <v>10874</v>
      </c>
      <c r="BS3623" s="1" t="s">
        <v>10875</v>
      </c>
      <c r="BT3623">
        <v>63</v>
      </c>
      <c r="BU3623" s="1" t="s">
        <v>10876</v>
      </c>
      <c r="BV3623" s="1" t="s">
        <v>1961</v>
      </c>
      <c r="BW3623">
        <v>128</v>
      </c>
      <c r="BX3623" s="1" t="s">
        <v>10877</v>
      </c>
      <c r="BY3623">
        <v>3650</v>
      </c>
      <c r="BZ3623">
        <v>467200</v>
      </c>
      <c r="CA3623">
        <v>0.25</v>
      </c>
      <c r="CB3623">
        <v>2737.5</v>
      </c>
      <c r="CC3623">
        <v>350400</v>
      </c>
      <c r="CD3623">
        <v>0.1</v>
      </c>
      <c r="CE3623">
        <v>35040</v>
      </c>
      <c r="CF3623">
        <v>0.1</v>
      </c>
      <c r="CG3623">
        <v>3504</v>
      </c>
      <c r="CH3623">
        <v>31536</v>
      </c>
      <c r="CI3623">
        <v>315360</v>
      </c>
      <c r="CJ3623">
        <v>346896</v>
      </c>
      <c r="CK3623">
        <v>2710.125</v>
      </c>
    </row>
    <row r="3624" spans="62:89" x14ac:dyDescent="0.25">
      <c r="BJ3624" s="1" t="s">
        <v>7370</v>
      </c>
      <c r="BK3624" s="1" t="s">
        <v>7371</v>
      </c>
      <c r="BL3624" s="1" t="str">
        <f>VLOOKUP(BK3624,INVENTARIOHABITTA[#All],8,FALSE)</f>
        <v>ESTANDAR A</v>
      </c>
      <c r="BO3624" s="1" t="s">
        <v>11002</v>
      </c>
      <c r="BP3624" s="1" t="s">
        <v>11003</v>
      </c>
      <c r="BQ3624" s="1" t="s">
        <v>10873</v>
      </c>
      <c r="BR3624" s="1" t="s">
        <v>10874</v>
      </c>
      <c r="BS3624" s="1" t="s">
        <v>10875</v>
      </c>
      <c r="BT3624">
        <v>64</v>
      </c>
      <c r="BU3624" s="1" t="s">
        <v>10876</v>
      </c>
      <c r="BV3624" s="1" t="s">
        <v>1961</v>
      </c>
      <c r="BW3624">
        <v>128</v>
      </c>
      <c r="BX3624" s="1" t="s">
        <v>10877</v>
      </c>
      <c r="BY3624">
        <v>3650</v>
      </c>
      <c r="BZ3624">
        <v>467200</v>
      </c>
      <c r="CA3624">
        <v>0.25</v>
      </c>
      <c r="CB3624">
        <v>2737.5</v>
      </c>
      <c r="CC3624">
        <v>350400</v>
      </c>
      <c r="CD3624">
        <v>0.1</v>
      </c>
      <c r="CE3624">
        <v>35040</v>
      </c>
      <c r="CF3624">
        <v>0.1</v>
      </c>
      <c r="CG3624">
        <v>3504</v>
      </c>
      <c r="CH3624">
        <v>31536</v>
      </c>
      <c r="CI3624">
        <v>315360</v>
      </c>
      <c r="CJ3624">
        <v>346896</v>
      </c>
      <c r="CK3624">
        <v>2710.125</v>
      </c>
    </row>
    <row r="3625" spans="62:89" x14ac:dyDescent="0.25">
      <c r="BJ3625" s="1" t="s">
        <v>7372</v>
      </c>
      <c r="BK3625" s="1" t="s">
        <v>7373</v>
      </c>
      <c r="BL3625" s="1" t="str">
        <f>VLOOKUP(BK3625,INVENTARIOHABITTA[#All],8,FALSE)</f>
        <v>ESTANDAR A</v>
      </c>
      <c r="BP3625" s="1" t="s">
        <v>11003</v>
      </c>
      <c r="BQ3625" s="1" t="s">
        <v>10873</v>
      </c>
      <c r="BR3625" s="1" t="s">
        <v>10874</v>
      </c>
      <c r="BS3625" s="1" t="s">
        <v>10875</v>
      </c>
      <c r="BT3625">
        <v>64</v>
      </c>
      <c r="BU3625" s="1" t="s">
        <v>10876</v>
      </c>
      <c r="BV3625" s="1" t="s">
        <v>1961</v>
      </c>
      <c r="BW3625">
        <v>128</v>
      </c>
      <c r="BX3625" s="1" t="s">
        <v>10877</v>
      </c>
      <c r="BY3625">
        <v>3650</v>
      </c>
      <c r="BZ3625">
        <v>467200</v>
      </c>
      <c r="CA3625">
        <v>0.25</v>
      </c>
      <c r="CB3625">
        <v>2737.5</v>
      </c>
      <c r="CC3625">
        <v>350400</v>
      </c>
      <c r="CD3625">
        <v>0.1</v>
      </c>
      <c r="CE3625">
        <v>35040</v>
      </c>
      <c r="CF3625">
        <v>0.1</v>
      </c>
      <c r="CG3625">
        <v>3504</v>
      </c>
      <c r="CH3625">
        <v>31536</v>
      </c>
      <c r="CI3625">
        <v>315360</v>
      </c>
      <c r="CJ3625">
        <v>346896</v>
      </c>
      <c r="CK3625">
        <v>2710.125</v>
      </c>
    </row>
    <row r="3626" spans="62:89" x14ac:dyDescent="0.25">
      <c r="BJ3626" s="1" t="s">
        <v>7374</v>
      </c>
      <c r="BK3626" s="1" t="s">
        <v>7375</v>
      </c>
      <c r="BL3626" s="1" t="str">
        <f>VLOOKUP(BK3626,INVENTARIOHABITTA[#All],8,FALSE)</f>
        <v>ESTANDAR A</v>
      </c>
      <c r="BO3626" s="1" t="s">
        <v>11004</v>
      </c>
      <c r="BP3626" s="1" t="s">
        <v>11005</v>
      </c>
      <c r="BQ3626" s="1" t="s">
        <v>10873</v>
      </c>
      <c r="BR3626" s="1" t="s">
        <v>10874</v>
      </c>
      <c r="BS3626" s="1" t="s">
        <v>10875</v>
      </c>
      <c r="BT3626">
        <v>65</v>
      </c>
      <c r="BU3626" s="1" t="s">
        <v>10876</v>
      </c>
      <c r="BV3626" s="1" t="s">
        <v>1961</v>
      </c>
      <c r="BW3626">
        <v>128</v>
      </c>
      <c r="BX3626" s="1" t="s">
        <v>10877</v>
      </c>
      <c r="BY3626">
        <v>3650</v>
      </c>
      <c r="BZ3626">
        <v>467200</v>
      </c>
      <c r="CA3626">
        <v>0.25</v>
      </c>
      <c r="CB3626">
        <v>2737.5</v>
      </c>
      <c r="CC3626">
        <v>350400</v>
      </c>
      <c r="CD3626">
        <v>0.1</v>
      </c>
      <c r="CE3626">
        <v>35040</v>
      </c>
      <c r="CF3626">
        <v>0.1</v>
      </c>
      <c r="CG3626">
        <v>3504</v>
      </c>
      <c r="CH3626">
        <v>31536</v>
      </c>
      <c r="CI3626">
        <v>315360</v>
      </c>
      <c r="CJ3626">
        <v>346896</v>
      </c>
      <c r="CK3626">
        <v>2710.125</v>
      </c>
    </row>
    <row r="3627" spans="62:89" x14ac:dyDescent="0.25">
      <c r="BJ3627" s="1" t="s">
        <v>7376</v>
      </c>
      <c r="BK3627" s="1" t="s">
        <v>7377</v>
      </c>
      <c r="BL3627" s="1" t="str">
        <f>VLOOKUP(BK3627,INVENTARIOHABITTA[#All],8,FALSE)</f>
        <v>ESTANDAR A</v>
      </c>
      <c r="BP3627" s="1" t="s">
        <v>11005</v>
      </c>
      <c r="BQ3627" s="1" t="s">
        <v>10873</v>
      </c>
      <c r="BR3627" s="1" t="s">
        <v>10874</v>
      </c>
      <c r="BS3627" s="1" t="s">
        <v>10875</v>
      </c>
      <c r="BT3627">
        <v>65</v>
      </c>
      <c r="BU3627" s="1" t="s">
        <v>10876</v>
      </c>
      <c r="BV3627" s="1" t="s">
        <v>1961</v>
      </c>
      <c r="BW3627">
        <v>128</v>
      </c>
      <c r="BX3627" s="1" t="s">
        <v>10877</v>
      </c>
      <c r="BY3627">
        <v>3650</v>
      </c>
      <c r="BZ3627">
        <v>467200</v>
      </c>
      <c r="CA3627">
        <v>0.25</v>
      </c>
      <c r="CB3627">
        <v>2737.5</v>
      </c>
      <c r="CC3627">
        <v>350400</v>
      </c>
      <c r="CD3627">
        <v>0.1</v>
      </c>
      <c r="CE3627">
        <v>35040</v>
      </c>
      <c r="CF3627">
        <v>0.1</v>
      </c>
      <c r="CG3627">
        <v>3504</v>
      </c>
      <c r="CH3627">
        <v>31536</v>
      </c>
      <c r="CI3627">
        <v>315360</v>
      </c>
      <c r="CJ3627">
        <v>346896</v>
      </c>
      <c r="CK3627">
        <v>2710.125</v>
      </c>
    </row>
    <row r="3628" spans="62:89" x14ac:dyDescent="0.25">
      <c r="BJ3628" s="1" t="s">
        <v>7378</v>
      </c>
      <c r="BK3628" s="1" t="s">
        <v>7379</v>
      </c>
      <c r="BL3628" s="1" t="str">
        <f>VLOOKUP(BK3628,INVENTARIOHABITTA[#All],8,FALSE)</f>
        <v>ESTANDAR A</v>
      </c>
      <c r="BO3628" s="1" t="s">
        <v>11006</v>
      </c>
      <c r="BP3628" s="1" t="s">
        <v>11007</v>
      </c>
      <c r="BQ3628" s="1" t="s">
        <v>10873</v>
      </c>
      <c r="BR3628" s="1" t="s">
        <v>10874</v>
      </c>
      <c r="BS3628" s="1" t="s">
        <v>10875</v>
      </c>
      <c r="BT3628">
        <v>66</v>
      </c>
      <c r="BU3628" s="1" t="s">
        <v>10876</v>
      </c>
      <c r="BV3628" s="1" t="s">
        <v>146</v>
      </c>
      <c r="BW3628">
        <v>128</v>
      </c>
      <c r="BX3628" s="1" t="s">
        <v>10877</v>
      </c>
      <c r="BY3628">
        <v>3832.5</v>
      </c>
      <c r="BZ3628">
        <v>490560</v>
      </c>
      <c r="CA3628">
        <v>0.25</v>
      </c>
      <c r="CB3628">
        <v>2874.375</v>
      </c>
      <c r="CC3628">
        <v>367920</v>
      </c>
      <c r="CD3628">
        <v>0.1</v>
      </c>
      <c r="CE3628">
        <v>36792</v>
      </c>
      <c r="CF3628">
        <v>0.1</v>
      </c>
      <c r="CG3628">
        <v>3679.2000000000003</v>
      </c>
      <c r="CH3628">
        <v>33112.800000000003</v>
      </c>
      <c r="CI3628">
        <v>331128</v>
      </c>
      <c r="CJ3628">
        <v>364240.8</v>
      </c>
      <c r="CK3628">
        <v>2845.6312499999999</v>
      </c>
    </row>
    <row r="3629" spans="62:89" x14ac:dyDescent="0.25">
      <c r="BJ3629" s="1" t="s">
        <v>7380</v>
      </c>
      <c r="BK3629" s="1" t="s">
        <v>7381</v>
      </c>
      <c r="BL3629" s="1" t="str">
        <f>VLOOKUP(BK3629,INVENTARIOHABITTA[#All],8,FALSE)</f>
        <v>ESTANDAR A</v>
      </c>
      <c r="BO3629" s="1" t="s">
        <v>11008</v>
      </c>
      <c r="BP3629" s="1" t="s">
        <v>11009</v>
      </c>
      <c r="BQ3629" s="1" t="s">
        <v>10873</v>
      </c>
      <c r="BR3629" s="1" t="s">
        <v>10874</v>
      </c>
      <c r="BS3629" s="1" t="s">
        <v>10875</v>
      </c>
      <c r="BT3629">
        <v>67</v>
      </c>
      <c r="BU3629" s="1" t="s">
        <v>10876</v>
      </c>
      <c r="BV3629" s="1" t="s">
        <v>1961</v>
      </c>
      <c r="BW3629">
        <v>128</v>
      </c>
      <c r="BX3629" s="1" t="s">
        <v>10877</v>
      </c>
      <c r="BY3629">
        <v>3650</v>
      </c>
      <c r="BZ3629">
        <v>467200</v>
      </c>
      <c r="CA3629">
        <v>0.25</v>
      </c>
      <c r="CB3629">
        <v>2737.5</v>
      </c>
      <c r="CC3629">
        <v>350400</v>
      </c>
      <c r="CD3629">
        <v>0.1</v>
      </c>
      <c r="CE3629">
        <v>35040</v>
      </c>
      <c r="CF3629">
        <v>0.1</v>
      </c>
      <c r="CG3629">
        <v>3504</v>
      </c>
      <c r="CH3629">
        <v>31536</v>
      </c>
      <c r="CI3629">
        <v>315360</v>
      </c>
      <c r="CJ3629">
        <v>346896</v>
      </c>
      <c r="CK3629">
        <v>2710.125</v>
      </c>
    </row>
    <row r="3630" spans="62:89" x14ac:dyDescent="0.25">
      <c r="BJ3630" s="1" t="s">
        <v>7382</v>
      </c>
      <c r="BK3630" s="1" t="s">
        <v>7383</v>
      </c>
      <c r="BL3630" s="1" t="str">
        <f>VLOOKUP(BK3630,INVENTARIOHABITTA[#All],8,FALSE)</f>
        <v>ESTANDAR A</v>
      </c>
      <c r="BO3630" s="1" t="s">
        <v>11010</v>
      </c>
      <c r="BP3630" s="1" t="s">
        <v>11011</v>
      </c>
      <c r="BQ3630" s="1" t="s">
        <v>10873</v>
      </c>
      <c r="BR3630" s="1" t="s">
        <v>10874</v>
      </c>
      <c r="BS3630" s="1" t="s">
        <v>10875</v>
      </c>
      <c r="BT3630">
        <v>68</v>
      </c>
      <c r="BU3630" s="1" t="s">
        <v>10876</v>
      </c>
      <c r="BV3630" s="1" t="s">
        <v>1961</v>
      </c>
      <c r="BW3630">
        <v>137.91999999999999</v>
      </c>
      <c r="BX3630" s="1" t="s">
        <v>10877</v>
      </c>
      <c r="BY3630">
        <v>3650</v>
      </c>
      <c r="BZ3630">
        <v>503407.99999999994</v>
      </c>
      <c r="CA3630">
        <v>0.25</v>
      </c>
      <c r="CB3630">
        <v>2737.5</v>
      </c>
      <c r="CC3630">
        <v>377555.99999999994</v>
      </c>
      <c r="CD3630">
        <v>0.1</v>
      </c>
      <c r="CE3630">
        <v>37755.599999999999</v>
      </c>
      <c r="CF3630">
        <v>0.1</v>
      </c>
      <c r="CG3630">
        <v>3775.56</v>
      </c>
      <c r="CH3630">
        <v>33980.04</v>
      </c>
      <c r="CI3630">
        <v>339800.39999999997</v>
      </c>
      <c r="CJ3630">
        <v>373780.43999999994</v>
      </c>
      <c r="CK3630">
        <v>2710.125</v>
      </c>
    </row>
    <row r="3631" spans="62:89" x14ac:dyDescent="0.25">
      <c r="BJ3631" s="1" t="s">
        <v>7384</v>
      </c>
      <c r="BK3631" s="1" t="s">
        <v>7385</v>
      </c>
      <c r="BL3631" s="1" t="str">
        <f>VLOOKUP(BK3631,INVENTARIOHABITTA[#All],8,FALSE)</f>
        <v>PREMIUM A</v>
      </c>
      <c r="BO3631" s="1" t="s">
        <v>11012</v>
      </c>
      <c r="BP3631" s="1" t="s">
        <v>11013</v>
      </c>
      <c r="BQ3631" s="1" t="s">
        <v>10873</v>
      </c>
      <c r="BR3631" s="1" t="s">
        <v>10874</v>
      </c>
      <c r="BS3631" s="1" t="s">
        <v>10875</v>
      </c>
      <c r="BT3631">
        <v>69</v>
      </c>
      <c r="BU3631" s="1" t="s">
        <v>10876</v>
      </c>
      <c r="BV3631" s="1" t="s">
        <v>1961</v>
      </c>
      <c r="BW3631">
        <v>144</v>
      </c>
      <c r="BX3631" s="1" t="s">
        <v>10877</v>
      </c>
      <c r="BY3631">
        <v>3650</v>
      </c>
      <c r="BZ3631">
        <v>525600</v>
      </c>
      <c r="CA3631">
        <v>0.25</v>
      </c>
      <c r="CB3631">
        <v>2737.5</v>
      </c>
      <c r="CC3631">
        <v>394200</v>
      </c>
      <c r="CD3631">
        <v>0.1</v>
      </c>
      <c r="CE3631">
        <v>39420</v>
      </c>
      <c r="CF3631">
        <v>0.1</v>
      </c>
      <c r="CG3631">
        <v>3942</v>
      </c>
      <c r="CH3631">
        <v>35478</v>
      </c>
      <c r="CI3631">
        <v>354780</v>
      </c>
      <c r="CJ3631">
        <v>390258</v>
      </c>
      <c r="CK3631">
        <v>2710.125</v>
      </c>
    </row>
    <row r="3632" spans="62:89" x14ac:dyDescent="0.25">
      <c r="BJ3632" s="1" t="s">
        <v>7386</v>
      </c>
      <c r="BK3632" s="1" t="s">
        <v>7387</v>
      </c>
      <c r="BL3632" s="1" t="str">
        <f>VLOOKUP(BK3632,INVENTARIOHABITTA[#All],8,FALSE)</f>
        <v>PREMIUM A</v>
      </c>
      <c r="BO3632" s="1" t="s">
        <v>11014</v>
      </c>
      <c r="BP3632" s="1" t="s">
        <v>11015</v>
      </c>
      <c r="BQ3632" s="1" t="s">
        <v>10873</v>
      </c>
      <c r="BR3632" s="1" t="s">
        <v>10874</v>
      </c>
      <c r="BS3632" s="1" t="s">
        <v>10875</v>
      </c>
      <c r="BT3632">
        <v>70</v>
      </c>
      <c r="BU3632" s="1" t="s">
        <v>10876</v>
      </c>
      <c r="BV3632" s="1" t="s">
        <v>146</v>
      </c>
      <c r="BW3632">
        <v>148.63999999999999</v>
      </c>
      <c r="BX3632" s="1" t="s">
        <v>10877</v>
      </c>
      <c r="BY3632">
        <v>3832.5</v>
      </c>
      <c r="BZ3632">
        <v>569662.79999999993</v>
      </c>
      <c r="CA3632">
        <v>0.25</v>
      </c>
      <c r="CB3632">
        <v>2874.375</v>
      </c>
      <c r="CC3632">
        <v>427247.1</v>
      </c>
      <c r="CD3632">
        <v>0.1</v>
      </c>
      <c r="CE3632">
        <v>42724.71</v>
      </c>
      <c r="CF3632">
        <v>0.1</v>
      </c>
      <c r="CG3632">
        <v>4272.4710000000005</v>
      </c>
      <c r="CH3632">
        <v>38452.239000000001</v>
      </c>
      <c r="CI3632">
        <v>384522.38999999996</v>
      </c>
      <c r="CJ3632">
        <v>422974.62899999996</v>
      </c>
      <c r="CK3632">
        <v>2845.6312499999999</v>
      </c>
    </row>
    <row r="3633" spans="62:89" x14ac:dyDescent="0.25">
      <c r="BJ3633" s="1" t="s">
        <v>7388</v>
      </c>
      <c r="BK3633" s="1" t="s">
        <v>7389</v>
      </c>
      <c r="BL3633" s="1" t="str">
        <f>VLOOKUP(BK3633,INVENTARIOHABITTA[#All],8,FALSE)</f>
        <v>ESTANDAR A</v>
      </c>
      <c r="BO3633" s="1" t="s">
        <v>11016</v>
      </c>
      <c r="BP3633" s="1" t="s">
        <v>11017</v>
      </c>
      <c r="BQ3633" s="1" t="s">
        <v>10873</v>
      </c>
      <c r="BR3633" s="1" t="s">
        <v>10874</v>
      </c>
      <c r="BS3633" s="1" t="s">
        <v>10875</v>
      </c>
      <c r="BT3633">
        <v>71</v>
      </c>
      <c r="BU3633" s="1" t="s">
        <v>10876</v>
      </c>
      <c r="BV3633" s="1" t="s">
        <v>146</v>
      </c>
      <c r="BW3633">
        <v>132.63999999999999</v>
      </c>
      <c r="BX3633" s="1" t="s">
        <v>10877</v>
      </c>
      <c r="BY3633">
        <v>3832.5</v>
      </c>
      <c r="BZ3633">
        <v>508342.79999999993</v>
      </c>
      <c r="CA3633">
        <v>0.25</v>
      </c>
      <c r="CB3633">
        <v>2874.375</v>
      </c>
      <c r="CC3633">
        <v>381257.1</v>
      </c>
      <c r="CD3633">
        <v>0.1</v>
      </c>
      <c r="CE3633">
        <v>38125.71</v>
      </c>
      <c r="CF3633">
        <v>0.1</v>
      </c>
      <c r="CG3633">
        <v>3812.5709999999999</v>
      </c>
      <c r="CH3633">
        <v>34313.138999999996</v>
      </c>
      <c r="CI3633">
        <v>343131.38999999996</v>
      </c>
      <c r="CJ3633">
        <v>377444.52899999998</v>
      </c>
      <c r="CK3633">
        <v>2845.6312500000004</v>
      </c>
    </row>
    <row r="3634" spans="62:89" x14ac:dyDescent="0.25">
      <c r="BJ3634" s="1" t="s">
        <v>7390</v>
      </c>
      <c r="BK3634" s="1" t="s">
        <v>7391</v>
      </c>
      <c r="BL3634" s="1" t="str">
        <f>VLOOKUP(BK3634,INVENTARIOHABITTA[#All],8,FALSE)</f>
        <v>ESTANDAR A</v>
      </c>
      <c r="BP3634" s="1" t="s">
        <v>11017</v>
      </c>
      <c r="BQ3634" s="1" t="s">
        <v>10873</v>
      </c>
      <c r="BR3634" s="1" t="s">
        <v>10874</v>
      </c>
      <c r="BS3634" s="1" t="s">
        <v>10875</v>
      </c>
      <c r="BT3634">
        <v>71</v>
      </c>
      <c r="BU3634" s="1" t="s">
        <v>10876</v>
      </c>
      <c r="BV3634" s="1" t="s">
        <v>146</v>
      </c>
      <c r="BW3634">
        <v>132.63999999999999</v>
      </c>
      <c r="BX3634" s="1" t="s">
        <v>10877</v>
      </c>
      <c r="BY3634">
        <v>3832.5</v>
      </c>
      <c r="BZ3634">
        <v>508342.79999999993</v>
      </c>
      <c r="CA3634">
        <v>0.25</v>
      </c>
      <c r="CB3634">
        <v>2874.375</v>
      </c>
      <c r="CC3634">
        <v>381257.1</v>
      </c>
      <c r="CD3634">
        <v>0.1</v>
      </c>
      <c r="CE3634">
        <v>38125.71</v>
      </c>
      <c r="CF3634">
        <v>0.1</v>
      </c>
      <c r="CG3634">
        <v>3812.5709999999999</v>
      </c>
      <c r="CH3634">
        <v>34313.138999999996</v>
      </c>
      <c r="CI3634">
        <v>343131.38999999996</v>
      </c>
      <c r="CJ3634">
        <v>377444.52899999998</v>
      </c>
      <c r="CK3634">
        <v>2845.6312500000004</v>
      </c>
    </row>
    <row r="3635" spans="62:89" x14ac:dyDescent="0.25">
      <c r="BJ3635" s="1" t="s">
        <v>7392</v>
      </c>
      <c r="BK3635" s="1" t="s">
        <v>7393</v>
      </c>
      <c r="BL3635" s="1" t="str">
        <f>VLOOKUP(BK3635,INVENTARIOHABITTA[#All],8,FALSE)</f>
        <v>ESTANDAR A</v>
      </c>
      <c r="BO3635" s="1" t="s">
        <v>11018</v>
      </c>
      <c r="BP3635" s="1" t="s">
        <v>11019</v>
      </c>
      <c r="BQ3635" s="1" t="s">
        <v>10873</v>
      </c>
      <c r="BR3635" s="1" t="s">
        <v>10874</v>
      </c>
      <c r="BS3635" s="1" t="s">
        <v>10875</v>
      </c>
      <c r="BT3635">
        <v>72</v>
      </c>
      <c r="BU3635" s="1" t="s">
        <v>10876</v>
      </c>
      <c r="BV3635" s="1" t="s">
        <v>1961</v>
      </c>
      <c r="BW3635">
        <v>128</v>
      </c>
      <c r="BX3635" s="1" t="s">
        <v>10877</v>
      </c>
      <c r="BY3635">
        <v>3650</v>
      </c>
      <c r="BZ3635">
        <v>467200</v>
      </c>
      <c r="CA3635">
        <v>0.25</v>
      </c>
      <c r="CB3635">
        <v>2737.5</v>
      </c>
      <c r="CC3635">
        <v>350400</v>
      </c>
      <c r="CD3635">
        <v>0.1</v>
      </c>
      <c r="CE3635">
        <v>35040</v>
      </c>
      <c r="CF3635">
        <v>0.1</v>
      </c>
      <c r="CG3635">
        <v>3504</v>
      </c>
      <c r="CH3635">
        <v>31536</v>
      </c>
      <c r="CI3635">
        <v>315360</v>
      </c>
      <c r="CJ3635">
        <v>346896</v>
      </c>
      <c r="CK3635">
        <v>2710.125</v>
      </c>
    </row>
    <row r="3636" spans="62:89" x14ac:dyDescent="0.25">
      <c r="BJ3636" s="1" t="s">
        <v>7394</v>
      </c>
      <c r="BK3636" s="1" t="s">
        <v>7395</v>
      </c>
      <c r="BL3636" s="1" t="str">
        <f>VLOOKUP(BK3636,INVENTARIOHABITTA[#All],8,FALSE)</f>
        <v>ESTANDAR A</v>
      </c>
      <c r="BO3636" s="1" t="s">
        <v>11020</v>
      </c>
      <c r="BP3636" s="1" t="s">
        <v>11021</v>
      </c>
      <c r="BQ3636" s="1" t="s">
        <v>10873</v>
      </c>
      <c r="BR3636" s="1" t="s">
        <v>10874</v>
      </c>
      <c r="BS3636" s="1" t="s">
        <v>10875</v>
      </c>
      <c r="BT3636">
        <v>73</v>
      </c>
      <c r="BU3636" s="1" t="s">
        <v>10876</v>
      </c>
      <c r="BV3636" s="1" t="s">
        <v>1961</v>
      </c>
      <c r="BW3636">
        <v>128</v>
      </c>
      <c r="BX3636" s="1" t="s">
        <v>10877</v>
      </c>
      <c r="BY3636">
        <v>3650</v>
      </c>
      <c r="BZ3636">
        <v>467200</v>
      </c>
      <c r="CA3636">
        <v>0.25</v>
      </c>
      <c r="CB3636">
        <v>2737.5</v>
      </c>
      <c r="CC3636">
        <v>350400</v>
      </c>
      <c r="CD3636">
        <v>0.1</v>
      </c>
      <c r="CE3636">
        <v>35040</v>
      </c>
      <c r="CF3636">
        <v>0.1</v>
      </c>
      <c r="CG3636">
        <v>3504</v>
      </c>
      <c r="CH3636">
        <v>31536</v>
      </c>
      <c r="CI3636">
        <v>315360</v>
      </c>
      <c r="CJ3636">
        <v>346896</v>
      </c>
      <c r="CK3636">
        <v>2710.125</v>
      </c>
    </row>
    <row r="3637" spans="62:89" x14ac:dyDescent="0.25">
      <c r="BJ3637" s="1" t="s">
        <v>7396</v>
      </c>
      <c r="BK3637" s="1" t="s">
        <v>7397</v>
      </c>
      <c r="BL3637" s="1" t="str">
        <f>VLOOKUP(BK3637,INVENTARIOHABITTA[#All],8,FALSE)</f>
        <v>ESTANDAR A</v>
      </c>
      <c r="BO3637" s="1" t="s">
        <v>11022</v>
      </c>
      <c r="BP3637" s="1" t="s">
        <v>11023</v>
      </c>
      <c r="BQ3637" s="1" t="s">
        <v>10873</v>
      </c>
      <c r="BR3637" s="1" t="s">
        <v>10874</v>
      </c>
      <c r="BS3637" s="1" t="s">
        <v>10875</v>
      </c>
      <c r="BT3637">
        <v>74</v>
      </c>
      <c r="BU3637" s="1" t="s">
        <v>10876</v>
      </c>
      <c r="BV3637" s="1" t="s">
        <v>1961</v>
      </c>
      <c r="BW3637">
        <v>128</v>
      </c>
      <c r="BX3637" s="1" t="s">
        <v>10877</v>
      </c>
      <c r="BY3637">
        <v>3650</v>
      </c>
      <c r="BZ3637">
        <v>467200</v>
      </c>
      <c r="CA3637">
        <v>0.25</v>
      </c>
      <c r="CB3637">
        <v>2737.5</v>
      </c>
      <c r="CC3637">
        <v>350400</v>
      </c>
      <c r="CD3637">
        <v>0.1</v>
      </c>
      <c r="CE3637">
        <v>35040</v>
      </c>
      <c r="CF3637">
        <v>0.1</v>
      </c>
      <c r="CG3637">
        <v>3504</v>
      </c>
      <c r="CH3637">
        <v>31536</v>
      </c>
      <c r="CI3637">
        <v>315360</v>
      </c>
      <c r="CJ3637">
        <v>346896</v>
      </c>
      <c r="CK3637">
        <v>2710.125</v>
      </c>
    </row>
    <row r="3638" spans="62:89" x14ac:dyDescent="0.25">
      <c r="BJ3638" s="1" t="s">
        <v>7398</v>
      </c>
      <c r="BK3638" s="1" t="s">
        <v>7399</v>
      </c>
      <c r="BL3638" s="1" t="str">
        <f>VLOOKUP(BK3638,INVENTARIOHABITTA[#All],8,FALSE)</f>
        <v>ESTANDAR A</v>
      </c>
      <c r="BO3638" s="1" t="s">
        <v>11024</v>
      </c>
      <c r="BP3638" s="1" t="s">
        <v>11025</v>
      </c>
      <c r="BQ3638" s="1" t="s">
        <v>10873</v>
      </c>
      <c r="BR3638" s="1" t="s">
        <v>10874</v>
      </c>
      <c r="BS3638" s="1" t="s">
        <v>10875</v>
      </c>
      <c r="BT3638">
        <v>75</v>
      </c>
      <c r="BU3638" s="1" t="s">
        <v>10876</v>
      </c>
      <c r="BV3638" s="1" t="s">
        <v>1961</v>
      </c>
      <c r="BW3638">
        <v>128</v>
      </c>
      <c r="BX3638" s="1" t="s">
        <v>10877</v>
      </c>
      <c r="BY3638">
        <v>3650</v>
      </c>
      <c r="BZ3638">
        <v>467200</v>
      </c>
      <c r="CA3638">
        <v>0.25</v>
      </c>
      <c r="CB3638">
        <v>2737.5</v>
      </c>
      <c r="CC3638">
        <v>350400</v>
      </c>
      <c r="CD3638">
        <v>0.1</v>
      </c>
      <c r="CE3638">
        <v>35040</v>
      </c>
      <c r="CF3638">
        <v>0.1</v>
      </c>
      <c r="CG3638">
        <v>3504</v>
      </c>
      <c r="CH3638">
        <v>31536</v>
      </c>
      <c r="CI3638">
        <v>315360</v>
      </c>
      <c r="CJ3638">
        <v>346896</v>
      </c>
      <c r="CK3638">
        <v>2710.125</v>
      </c>
    </row>
    <row r="3639" spans="62:89" x14ac:dyDescent="0.25">
      <c r="BJ3639" s="1" t="s">
        <v>7400</v>
      </c>
      <c r="BK3639" s="1" t="s">
        <v>7401</v>
      </c>
      <c r="BL3639" s="1" t="str">
        <f>VLOOKUP(BK3639,INVENTARIOHABITTA[#All],8,FALSE)</f>
        <v>ESTANDAR A</v>
      </c>
      <c r="BO3639" s="1" t="s">
        <v>11026</v>
      </c>
      <c r="BP3639" s="1" t="s">
        <v>11027</v>
      </c>
      <c r="BQ3639" s="1" t="s">
        <v>10873</v>
      </c>
      <c r="BR3639" s="1" t="s">
        <v>10874</v>
      </c>
      <c r="BS3639" s="1" t="s">
        <v>10875</v>
      </c>
      <c r="BT3639">
        <v>76</v>
      </c>
      <c r="BU3639" s="1" t="s">
        <v>10876</v>
      </c>
      <c r="BV3639" s="1" t="s">
        <v>1961</v>
      </c>
      <c r="BW3639">
        <v>128</v>
      </c>
      <c r="BX3639" s="1" t="s">
        <v>10877</v>
      </c>
      <c r="BY3639">
        <v>3650</v>
      </c>
      <c r="BZ3639">
        <v>467200</v>
      </c>
      <c r="CA3639">
        <v>0.3</v>
      </c>
      <c r="CB3639">
        <v>2555</v>
      </c>
      <c r="CC3639">
        <v>327040</v>
      </c>
      <c r="CD3639">
        <v>0.1</v>
      </c>
      <c r="CE3639">
        <v>32704</v>
      </c>
      <c r="CF3639">
        <v>0</v>
      </c>
      <c r="CG3639">
        <v>0</v>
      </c>
      <c r="CH3639">
        <v>32704</v>
      </c>
      <c r="CI3639">
        <v>294336</v>
      </c>
      <c r="CJ3639">
        <v>327040</v>
      </c>
      <c r="CK3639">
        <v>2555</v>
      </c>
    </row>
    <row r="3640" spans="62:89" x14ac:dyDescent="0.25">
      <c r="BJ3640" s="1" t="s">
        <v>7402</v>
      </c>
      <c r="BK3640" s="1" t="s">
        <v>7403</v>
      </c>
      <c r="BL3640" s="1" t="str">
        <f>VLOOKUP(BK3640,INVENTARIOHABITTA[#All],8,FALSE)</f>
        <v>ESTANDAR A</v>
      </c>
      <c r="BP3640" s="1" t="s">
        <v>11027</v>
      </c>
      <c r="BQ3640" s="1" t="s">
        <v>10873</v>
      </c>
      <c r="BR3640" s="1" t="s">
        <v>10874</v>
      </c>
      <c r="BS3640" s="1" t="s">
        <v>10875</v>
      </c>
      <c r="BT3640">
        <v>76</v>
      </c>
      <c r="BU3640" s="1" t="s">
        <v>10876</v>
      </c>
      <c r="BV3640" s="1" t="s">
        <v>1961</v>
      </c>
      <c r="BW3640">
        <v>128</v>
      </c>
      <c r="BX3640" s="1" t="s">
        <v>10877</v>
      </c>
      <c r="BY3640">
        <v>3650</v>
      </c>
      <c r="BZ3640">
        <v>467200</v>
      </c>
      <c r="CA3640">
        <v>0.3</v>
      </c>
      <c r="CB3640">
        <v>2555</v>
      </c>
      <c r="CC3640">
        <v>327040</v>
      </c>
      <c r="CD3640">
        <v>0.1</v>
      </c>
      <c r="CE3640">
        <v>32704</v>
      </c>
      <c r="CF3640">
        <v>0</v>
      </c>
      <c r="CG3640">
        <v>0</v>
      </c>
      <c r="CH3640">
        <v>32704</v>
      </c>
      <c r="CI3640">
        <v>294336</v>
      </c>
      <c r="CJ3640">
        <v>327040</v>
      </c>
      <c r="CK3640">
        <v>2555</v>
      </c>
    </row>
    <row r="3641" spans="62:89" x14ac:dyDescent="0.25">
      <c r="BJ3641" s="1" t="s">
        <v>7404</v>
      </c>
      <c r="BK3641" s="1" t="s">
        <v>7405</v>
      </c>
      <c r="BL3641" s="1" t="str">
        <f>VLOOKUP(BK3641,INVENTARIOHABITTA[#All],8,FALSE)</f>
        <v>ESTANDAR A</v>
      </c>
      <c r="BO3641" s="1" t="s">
        <v>11028</v>
      </c>
      <c r="BP3641" s="1" t="s">
        <v>11029</v>
      </c>
      <c r="BQ3641" s="1" t="s">
        <v>10873</v>
      </c>
      <c r="BR3641" s="1" t="s">
        <v>10874</v>
      </c>
      <c r="BS3641" s="1" t="s">
        <v>10875</v>
      </c>
      <c r="BT3641">
        <v>77</v>
      </c>
      <c r="BU3641" s="1" t="s">
        <v>10876</v>
      </c>
      <c r="BV3641" s="1" t="s">
        <v>146</v>
      </c>
      <c r="BW3641">
        <v>128</v>
      </c>
      <c r="BX3641" s="1" t="s">
        <v>10877</v>
      </c>
      <c r="BY3641">
        <v>3832.5</v>
      </c>
      <c r="BZ3641">
        <v>490560</v>
      </c>
      <c r="CA3641">
        <v>0.25</v>
      </c>
      <c r="CB3641">
        <v>2874.375</v>
      </c>
      <c r="CC3641">
        <v>367920</v>
      </c>
      <c r="CD3641">
        <v>0.1</v>
      </c>
      <c r="CE3641">
        <v>36792</v>
      </c>
      <c r="CF3641">
        <v>0.1</v>
      </c>
      <c r="CG3641">
        <v>3679.2000000000003</v>
      </c>
      <c r="CH3641">
        <v>33112.800000000003</v>
      </c>
      <c r="CI3641">
        <v>331128</v>
      </c>
      <c r="CJ3641">
        <v>364240.8</v>
      </c>
      <c r="CK3641">
        <v>2845.6312499999999</v>
      </c>
    </row>
    <row r="3642" spans="62:89" x14ac:dyDescent="0.25">
      <c r="BJ3642" s="1" t="s">
        <v>7406</v>
      </c>
      <c r="BK3642" s="1" t="s">
        <v>7407</v>
      </c>
      <c r="BL3642" s="1" t="str">
        <f>VLOOKUP(BK3642,INVENTARIOHABITTA[#All],8,FALSE)</f>
        <v>ESTANDAR A</v>
      </c>
      <c r="BP3642" s="1" t="s">
        <v>11029</v>
      </c>
      <c r="BQ3642" s="1" t="s">
        <v>10873</v>
      </c>
      <c r="BR3642" s="1" t="s">
        <v>10874</v>
      </c>
      <c r="BS3642" s="1" t="s">
        <v>10875</v>
      </c>
      <c r="BT3642">
        <v>77</v>
      </c>
      <c r="BU3642" s="1" t="s">
        <v>10876</v>
      </c>
      <c r="BV3642" s="1" t="s">
        <v>146</v>
      </c>
      <c r="BW3642">
        <v>128</v>
      </c>
      <c r="BX3642" s="1" t="s">
        <v>10877</v>
      </c>
      <c r="BY3642">
        <v>3832.5</v>
      </c>
      <c r="BZ3642">
        <v>490560</v>
      </c>
      <c r="CA3642">
        <v>0.25</v>
      </c>
      <c r="CB3642">
        <v>2874.375</v>
      </c>
      <c r="CC3642">
        <v>367920</v>
      </c>
      <c r="CD3642">
        <v>0.1</v>
      </c>
      <c r="CE3642">
        <v>36792</v>
      </c>
      <c r="CF3642">
        <v>0.1</v>
      </c>
      <c r="CG3642">
        <v>3679.2000000000003</v>
      </c>
      <c r="CH3642">
        <v>33112.800000000003</v>
      </c>
      <c r="CI3642">
        <v>331128</v>
      </c>
      <c r="CJ3642">
        <v>364240.8</v>
      </c>
      <c r="CK3642">
        <v>2845.6312499999999</v>
      </c>
    </row>
    <row r="3643" spans="62:89" x14ac:dyDescent="0.25">
      <c r="BJ3643" s="1" t="s">
        <v>7408</v>
      </c>
      <c r="BK3643" s="1" t="s">
        <v>7409</v>
      </c>
      <c r="BL3643" s="1" t="str">
        <f>VLOOKUP(BK3643,INVENTARIOHABITTA[#All],8,FALSE)</f>
        <v>ESTANDAR A</v>
      </c>
      <c r="BO3643" s="1" t="s">
        <v>11030</v>
      </c>
      <c r="BP3643" s="1" t="s">
        <v>11031</v>
      </c>
      <c r="BQ3643" s="1" t="s">
        <v>10873</v>
      </c>
      <c r="BR3643" s="1" t="s">
        <v>10874</v>
      </c>
      <c r="BS3643" s="1" t="s">
        <v>10875</v>
      </c>
      <c r="BT3643">
        <v>78</v>
      </c>
      <c r="BU3643" s="1" t="s">
        <v>10876</v>
      </c>
      <c r="BV3643" s="1" t="s">
        <v>146</v>
      </c>
      <c r="BW3643">
        <v>155.69999999999999</v>
      </c>
      <c r="BX3643" s="1" t="s">
        <v>10877</v>
      </c>
      <c r="BY3643">
        <v>3832.5</v>
      </c>
      <c r="BZ3643">
        <v>596720.25</v>
      </c>
      <c r="CA3643">
        <v>0.25</v>
      </c>
      <c r="CB3643">
        <v>2874.375</v>
      </c>
      <c r="CC3643">
        <v>447540.18749999994</v>
      </c>
      <c r="CD3643">
        <v>0.1</v>
      </c>
      <c r="CE3643">
        <v>44754.018749999996</v>
      </c>
      <c r="CF3643">
        <v>0.1</v>
      </c>
      <c r="CG3643">
        <v>4475.4018749999996</v>
      </c>
      <c r="CH3643">
        <v>40278.616874999992</v>
      </c>
      <c r="CI3643">
        <v>402786.16874999995</v>
      </c>
      <c r="CJ3643">
        <v>443064.78562499996</v>
      </c>
      <c r="CK3643">
        <v>2845.6312499999999</v>
      </c>
    </row>
    <row r="3644" spans="62:89" x14ac:dyDescent="0.25">
      <c r="BJ3644" s="1" t="s">
        <v>7410</v>
      </c>
      <c r="BK3644" s="1" t="s">
        <v>7411</v>
      </c>
      <c r="BL3644" s="1" t="str">
        <f>VLOOKUP(BK3644,INVENTARIOHABITTA[#All],8,FALSE)</f>
        <v>ESTANDAR A</v>
      </c>
      <c r="BO3644" s="1" t="s">
        <v>11032</v>
      </c>
      <c r="BP3644" s="1" t="s">
        <v>11033</v>
      </c>
      <c r="BQ3644" s="1" t="s">
        <v>10873</v>
      </c>
      <c r="BR3644" s="1" t="s">
        <v>10874</v>
      </c>
      <c r="BS3644" s="1" t="s">
        <v>10875</v>
      </c>
      <c r="BT3644">
        <v>79</v>
      </c>
      <c r="BU3644" s="1" t="s">
        <v>10876</v>
      </c>
      <c r="BV3644" s="1" t="s">
        <v>1961</v>
      </c>
      <c r="BW3644">
        <v>140</v>
      </c>
      <c r="BX3644" s="1" t="s">
        <v>10877</v>
      </c>
      <c r="BY3644">
        <v>3650</v>
      </c>
      <c r="BZ3644">
        <v>511000</v>
      </c>
      <c r="CA3644">
        <v>0.25</v>
      </c>
      <c r="CB3644">
        <v>2737.5</v>
      </c>
      <c r="CC3644">
        <v>383250</v>
      </c>
      <c r="CD3644">
        <v>0.1</v>
      </c>
      <c r="CE3644">
        <v>38325</v>
      </c>
      <c r="CF3644">
        <v>0.1</v>
      </c>
      <c r="CG3644">
        <v>3832.5</v>
      </c>
      <c r="CH3644">
        <v>34492.5</v>
      </c>
      <c r="CI3644">
        <v>344925</v>
      </c>
      <c r="CJ3644">
        <v>379417.5</v>
      </c>
      <c r="CK3644">
        <v>2710.125</v>
      </c>
    </row>
    <row r="3645" spans="62:89" x14ac:dyDescent="0.25">
      <c r="BJ3645" s="1" t="s">
        <v>7412</v>
      </c>
      <c r="BK3645" s="1" t="s">
        <v>7413</v>
      </c>
      <c r="BL3645" s="1" t="str">
        <f>VLOOKUP(BK3645,INVENTARIOHABITTA[#All],8,FALSE)</f>
        <v>ESTANDAR A</v>
      </c>
      <c r="BO3645" s="1" t="s">
        <v>11034</v>
      </c>
      <c r="BP3645" s="1" t="s">
        <v>11035</v>
      </c>
      <c r="BQ3645" s="1" t="s">
        <v>10873</v>
      </c>
      <c r="BR3645" s="1" t="s">
        <v>10874</v>
      </c>
      <c r="BS3645" s="1" t="s">
        <v>10875</v>
      </c>
      <c r="BT3645">
        <v>80</v>
      </c>
      <c r="BU3645" s="1" t="s">
        <v>10876</v>
      </c>
      <c r="BV3645" s="1" t="s">
        <v>1961</v>
      </c>
      <c r="BW3645">
        <v>140</v>
      </c>
      <c r="BX3645" s="1" t="s">
        <v>10877</v>
      </c>
      <c r="BY3645">
        <v>3650</v>
      </c>
      <c r="BZ3645">
        <v>511000</v>
      </c>
      <c r="CA3645">
        <v>0.25</v>
      </c>
      <c r="CB3645">
        <v>2737.5</v>
      </c>
      <c r="CC3645">
        <v>383250</v>
      </c>
      <c r="CD3645">
        <v>0.1</v>
      </c>
      <c r="CE3645">
        <v>38325</v>
      </c>
      <c r="CF3645">
        <v>0.1</v>
      </c>
      <c r="CG3645">
        <v>3832.5</v>
      </c>
      <c r="CH3645">
        <v>34492.5</v>
      </c>
      <c r="CI3645">
        <v>344925</v>
      </c>
      <c r="CJ3645">
        <v>379417.5</v>
      </c>
      <c r="CK3645">
        <v>2710.125</v>
      </c>
    </row>
    <row r="3646" spans="62:89" x14ac:dyDescent="0.25">
      <c r="BJ3646" s="1" t="s">
        <v>7414</v>
      </c>
      <c r="BK3646" s="1" t="s">
        <v>7415</v>
      </c>
      <c r="BL3646" s="1" t="str">
        <f>VLOOKUP(BK3646,INVENTARIOHABITTA[#All],8,FALSE)</f>
        <v>PREMIUM A</v>
      </c>
      <c r="BO3646" s="1" t="s">
        <v>11036</v>
      </c>
      <c r="BP3646" s="1" t="s">
        <v>11037</v>
      </c>
      <c r="BQ3646" s="1" t="s">
        <v>10873</v>
      </c>
      <c r="BR3646" s="1" t="s">
        <v>10874</v>
      </c>
      <c r="BS3646" s="1" t="s">
        <v>10875</v>
      </c>
      <c r="BT3646">
        <v>81</v>
      </c>
      <c r="BU3646" s="1" t="s">
        <v>10876</v>
      </c>
      <c r="BV3646" s="1" t="s">
        <v>1961</v>
      </c>
      <c r="BW3646">
        <v>140</v>
      </c>
      <c r="BX3646" s="1" t="s">
        <v>10877</v>
      </c>
      <c r="BY3646">
        <v>3650</v>
      </c>
      <c r="BZ3646">
        <v>511000</v>
      </c>
      <c r="CA3646">
        <v>0.25</v>
      </c>
      <c r="CB3646">
        <v>2737.5</v>
      </c>
      <c r="CC3646">
        <v>383250</v>
      </c>
      <c r="CD3646">
        <v>0.1</v>
      </c>
      <c r="CE3646">
        <v>38325</v>
      </c>
      <c r="CF3646">
        <v>0.1</v>
      </c>
      <c r="CG3646">
        <v>3832.5</v>
      </c>
      <c r="CH3646">
        <v>34492.5</v>
      </c>
      <c r="CI3646">
        <v>344925</v>
      </c>
      <c r="CJ3646">
        <v>379417.5</v>
      </c>
      <c r="CK3646">
        <v>2710.125</v>
      </c>
    </row>
    <row r="3647" spans="62:89" x14ac:dyDescent="0.25">
      <c r="BJ3647" s="1" t="s">
        <v>7416</v>
      </c>
      <c r="BK3647" s="1" t="s">
        <v>7417</v>
      </c>
      <c r="BL3647" s="1" t="str">
        <f>VLOOKUP(BK3647,INVENTARIOHABITTA[#All],8,FALSE)</f>
        <v>PREMIUM A</v>
      </c>
      <c r="BO3647" s="1" t="s">
        <v>11038</v>
      </c>
      <c r="BP3647" s="1" t="s">
        <v>11039</v>
      </c>
      <c r="BQ3647" s="1" t="s">
        <v>10873</v>
      </c>
      <c r="BR3647" s="1" t="s">
        <v>10874</v>
      </c>
      <c r="BS3647" s="1" t="s">
        <v>10875</v>
      </c>
      <c r="BT3647">
        <v>82</v>
      </c>
      <c r="BU3647" s="1" t="s">
        <v>10876</v>
      </c>
      <c r="BV3647" s="1" t="s">
        <v>1961</v>
      </c>
      <c r="BW3647">
        <v>140</v>
      </c>
      <c r="BX3647" s="1" t="s">
        <v>10877</v>
      </c>
      <c r="BY3647">
        <v>3650</v>
      </c>
      <c r="BZ3647">
        <v>511000</v>
      </c>
      <c r="CA3647">
        <v>0.25</v>
      </c>
      <c r="CB3647">
        <v>2737.5</v>
      </c>
      <c r="CC3647">
        <v>383250</v>
      </c>
      <c r="CD3647">
        <v>0.1</v>
      </c>
      <c r="CE3647">
        <v>38325</v>
      </c>
      <c r="CF3647">
        <v>0.1</v>
      </c>
      <c r="CG3647">
        <v>3832.5</v>
      </c>
      <c r="CH3647">
        <v>34492.5</v>
      </c>
      <c r="CI3647">
        <v>344925</v>
      </c>
      <c r="CJ3647">
        <v>379417.5</v>
      </c>
      <c r="CK3647">
        <v>2710.125</v>
      </c>
    </row>
    <row r="3648" spans="62:89" x14ac:dyDescent="0.25">
      <c r="BJ3648" s="1" t="s">
        <v>7418</v>
      </c>
      <c r="BK3648" s="1" t="s">
        <v>7419</v>
      </c>
      <c r="BL3648" s="1" t="str">
        <f>VLOOKUP(BK3648,INVENTARIOHABITTA[#All],8,FALSE)</f>
        <v>PREMIUM A</v>
      </c>
      <c r="BO3648" s="1" t="s">
        <v>11040</v>
      </c>
      <c r="BP3648" s="1" t="s">
        <v>11041</v>
      </c>
      <c r="BQ3648" s="1" t="s">
        <v>10873</v>
      </c>
      <c r="BR3648" s="1" t="s">
        <v>10874</v>
      </c>
      <c r="BS3648" s="1" t="s">
        <v>10875</v>
      </c>
      <c r="BT3648">
        <v>83</v>
      </c>
      <c r="BU3648" s="1" t="s">
        <v>10876</v>
      </c>
      <c r="BV3648" s="1" t="s">
        <v>1961</v>
      </c>
      <c r="BW3648">
        <v>140</v>
      </c>
      <c r="BX3648" s="1" t="s">
        <v>10877</v>
      </c>
      <c r="BY3648">
        <v>3650</v>
      </c>
      <c r="BZ3648">
        <v>511000</v>
      </c>
      <c r="CA3648">
        <v>0.25</v>
      </c>
      <c r="CB3648">
        <v>2737.5</v>
      </c>
      <c r="CC3648">
        <v>383250</v>
      </c>
      <c r="CD3648">
        <v>0.1</v>
      </c>
      <c r="CE3648">
        <v>38325</v>
      </c>
      <c r="CF3648">
        <v>0.1</v>
      </c>
      <c r="CG3648">
        <v>3832.5</v>
      </c>
      <c r="CH3648">
        <v>34492.5</v>
      </c>
      <c r="CI3648">
        <v>344925</v>
      </c>
      <c r="CJ3648">
        <v>379417.5</v>
      </c>
      <c r="CK3648">
        <v>2710.125</v>
      </c>
    </row>
    <row r="3649" spans="62:89" x14ac:dyDescent="0.25">
      <c r="BJ3649" s="1" t="s">
        <v>7420</v>
      </c>
      <c r="BK3649" s="1" t="s">
        <v>7421</v>
      </c>
      <c r="BL3649" s="1" t="str">
        <f>VLOOKUP(BK3649,INVENTARIOHABITTA[#All],8,FALSE)</f>
        <v>PREMIUM A</v>
      </c>
      <c r="BO3649" s="1" t="s">
        <v>11042</v>
      </c>
      <c r="BP3649" s="1" t="s">
        <v>11043</v>
      </c>
      <c r="BQ3649" s="1" t="s">
        <v>10873</v>
      </c>
      <c r="BR3649" s="1" t="s">
        <v>10874</v>
      </c>
      <c r="BS3649" s="1" t="s">
        <v>10875</v>
      </c>
      <c r="BT3649">
        <v>84</v>
      </c>
      <c r="BU3649" s="1" t="s">
        <v>10876</v>
      </c>
      <c r="BV3649" s="1" t="s">
        <v>146</v>
      </c>
      <c r="BW3649">
        <v>140</v>
      </c>
      <c r="BX3649" s="1" t="s">
        <v>10877</v>
      </c>
      <c r="BY3649">
        <v>3832.5</v>
      </c>
      <c r="BZ3649">
        <v>536550</v>
      </c>
      <c r="CA3649">
        <v>0.2</v>
      </c>
      <c r="CB3649">
        <v>3066</v>
      </c>
      <c r="CC3649">
        <v>429240</v>
      </c>
      <c r="CD3649">
        <v>0.1</v>
      </c>
      <c r="CE3649">
        <v>42924</v>
      </c>
      <c r="CF3649">
        <v>0.1</v>
      </c>
      <c r="CG3649">
        <v>4292.4000000000005</v>
      </c>
      <c r="CH3649">
        <v>38631.599999999999</v>
      </c>
      <c r="CI3649">
        <v>386316</v>
      </c>
      <c r="CJ3649">
        <v>424947.6</v>
      </c>
      <c r="CK3649">
        <v>3035.3399999999997</v>
      </c>
    </row>
    <row r="3650" spans="62:89" x14ac:dyDescent="0.25">
      <c r="BJ3650" s="1" t="s">
        <v>7422</v>
      </c>
      <c r="BK3650" s="1" t="s">
        <v>7423</v>
      </c>
      <c r="BL3650" s="1" t="str">
        <f>VLOOKUP(BK3650,INVENTARIOHABITTA[#All],8,FALSE)</f>
        <v>PREMIUM A</v>
      </c>
      <c r="BO3650" s="1" t="s">
        <v>11044</v>
      </c>
      <c r="BP3650" s="1" t="s">
        <v>11045</v>
      </c>
      <c r="BQ3650" s="1" t="s">
        <v>10873</v>
      </c>
      <c r="BR3650" s="1" t="s">
        <v>10874</v>
      </c>
      <c r="BS3650" s="1" t="s">
        <v>10875</v>
      </c>
      <c r="BT3650">
        <v>85</v>
      </c>
      <c r="BU3650" s="1" t="s">
        <v>10876</v>
      </c>
      <c r="BV3650" s="1" t="s">
        <v>146</v>
      </c>
      <c r="BW3650">
        <v>160</v>
      </c>
      <c r="BX3650" s="1" t="s">
        <v>10877</v>
      </c>
      <c r="BY3650">
        <v>3832.5</v>
      </c>
      <c r="BZ3650">
        <v>613200</v>
      </c>
      <c r="CA3650">
        <v>0.25</v>
      </c>
      <c r="CB3650">
        <v>2874.375</v>
      </c>
      <c r="CC3650">
        <v>459900</v>
      </c>
      <c r="CD3650">
        <v>0.1</v>
      </c>
      <c r="CE3650">
        <v>45990</v>
      </c>
      <c r="CF3650">
        <v>0.1</v>
      </c>
      <c r="CG3650">
        <v>4599</v>
      </c>
      <c r="CH3650">
        <v>41391</v>
      </c>
      <c r="CI3650">
        <v>413910</v>
      </c>
      <c r="CJ3650">
        <v>455301</v>
      </c>
      <c r="CK3650">
        <v>2845.6312499999999</v>
      </c>
    </row>
    <row r="3651" spans="62:89" x14ac:dyDescent="0.25">
      <c r="BJ3651" s="1" t="s">
        <v>7424</v>
      </c>
      <c r="BK3651" s="1" t="s">
        <v>7425</v>
      </c>
      <c r="BL3651" s="1" t="str">
        <f>VLOOKUP(BK3651,INVENTARIOHABITTA[#All],8,FALSE)</f>
        <v>ESTANDAR A</v>
      </c>
      <c r="BO3651" s="1" t="s">
        <v>11046</v>
      </c>
      <c r="BP3651" s="1" t="s">
        <v>11047</v>
      </c>
      <c r="BQ3651" s="1" t="s">
        <v>10873</v>
      </c>
      <c r="BR3651" s="1" t="s">
        <v>10874</v>
      </c>
      <c r="BS3651" s="1" t="s">
        <v>10875</v>
      </c>
      <c r="BT3651">
        <v>86</v>
      </c>
      <c r="BU3651" s="1" t="s">
        <v>10876</v>
      </c>
      <c r="BV3651" s="1" t="s">
        <v>1961</v>
      </c>
      <c r="BW3651">
        <v>160</v>
      </c>
      <c r="BX3651" s="1" t="s">
        <v>10877</v>
      </c>
      <c r="BY3651">
        <v>3650</v>
      </c>
      <c r="BZ3651">
        <v>584000</v>
      </c>
      <c r="CA3651">
        <v>0.25</v>
      </c>
      <c r="CB3651">
        <v>2737.5</v>
      </c>
      <c r="CC3651">
        <v>438000</v>
      </c>
      <c r="CD3651">
        <v>0.1</v>
      </c>
      <c r="CE3651">
        <v>43800</v>
      </c>
      <c r="CF3651">
        <v>0.1</v>
      </c>
      <c r="CG3651">
        <v>4380</v>
      </c>
      <c r="CH3651">
        <v>39420</v>
      </c>
      <c r="CI3651">
        <v>394200</v>
      </c>
      <c r="CJ3651">
        <v>433620</v>
      </c>
      <c r="CK3651">
        <v>2710.125</v>
      </c>
    </row>
    <row r="3652" spans="62:89" x14ac:dyDescent="0.25">
      <c r="BJ3652" s="1" t="s">
        <v>7426</v>
      </c>
      <c r="BK3652" s="1" t="s">
        <v>7427</v>
      </c>
      <c r="BL3652" s="1" t="str">
        <f>VLOOKUP(BK3652,INVENTARIOHABITTA[#All],8,FALSE)</f>
        <v>ESTANDAR A</v>
      </c>
      <c r="BO3652" s="1" t="s">
        <v>11048</v>
      </c>
      <c r="BP3652" s="1" t="s">
        <v>11049</v>
      </c>
      <c r="BQ3652" s="1" t="s">
        <v>10873</v>
      </c>
      <c r="BR3652" s="1" t="s">
        <v>10874</v>
      </c>
      <c r="BS3652" s="1" t="s">
        <v>10875</v>
      </c>
      <c r="BT3652">
        <v>87</v>
      </c>
      <c r="BU3652" s="1" t="s">
        <v>10876</v>
      </c>
      <c r="BV3652" s="1" t="s">
        <v>1961</v>
      </c>
      <c r="BW3652">
        <v>160</v>
      </c>
      <c r="BX3652" s="1" t="s">
        <v>10877</v>
      </c>
      <c r="BY3652">
        <v>3650</v>
      </c>
      <c r="BZ3652">
        <v>584000</v>
      </c>
      <c r="CA3652">
        <v>0.25</v>
      </c>
      <c r="CB3652">
        <v>2737.5</v>
      </c>
      <c r="CC3652">
        <v>438000</v>
      </c>
      <c r="CD3652">
        <v>0.1</v>
      </c>
      <c r="CE3652">
        <v>43800</v>
      </c>
      <c r="CF3652">
        <v>0.1</v>
      </c>
      <c r="CG3652">
        <v>4380</v>
      </c>
      <c r="CH3652">
        <v>39420</v>
      </c>
      <c r="CI3652">
        <v>394200</v>
      </c>
      <c r="CJ3652">
        <v>433620</v>
      </c>
      <c r="CK3652">
        <v>2710.125</v>
      </c>
    </row>
    <row r="3653" spans="62:89" x14ac:dyDescent="0.25">
      <c r="BJ3653" s="1" t="s">
        <v>7428</v>
      </c>
      <c r="BK3653" s="1" t="s">
        <v>7429</v>
      </c>
      <c r="BL3653" s="1" t="str">
        <f>VLOOKUP(BK3653,INVENTARIOHABITTA[#All],8,FALSE)</f>
        <v>PREMIUM A</v>
      </c>
      <c r="BO3653" s="1" t="s">
        <v>11050</v>
      </c>
      <c r="BP3653" s="1" t="s">
        <v>11051</v>
      </c>
      <c r="BQ3653" s="1" t="s">
        <v>10873</v>
      </c>
      <c r="BR3653" s="1" t="s">
        <v>10874</v>
      </c>
      <c r="BS3653" s="1" t="s">
        <v>10875</v>
      </c>
      <c r="BT3653">
        <v>88</v>
      </c>
      <c r="BU3653" s="1" t="s">
        <v>10876</v>
      </c>
      <c r="BV3653" s="1" t="s">
        <v>1961</v>
      </c>
      <c r="BW3653">
        <v>160</v>
      </c>
      <c r="BX3653" s="1" t="s">
        <v>10877</v>
      </c>
      <c r="BY3653">
        <v>3650</v>
      </c>
      <c r="BZ3653">
        <v>584000</v>
      </c>
      <c r="CA3653">
        <v>0.25</v>
      </c>
      <c r="CB3653">
        <v>2737.5</v>
      </c>
      <c r="CC3653">
        <v>438000</v>
      </c>
      <c r="CD3653">
        <v>0.1</v>
      </c>
      <c r="CE3653">
        <v>43800</v>
      </c>
      <c r="CF3653">
        <v>0.1</v>
      </c>
      <c r="CG3653">
        <v>4380</v>
      </c>
      <c r="CH3653">
        <v>39420</v>
      </c>
      <c r="CI3653">
        <v>394200</v>
      </c>
      <c r="CJ3653">
        <v>433620</v>
      </c>
      <c r="CK3653">
        <v>2710.125</v>
      </c>
    </row>
    <row r="3654" spans="62:89" x14ac:dyDescent="0.25">
      <c r="BJ3654" s="1" t="s">
        <v>7430</v>
      </c>
      <c r="BK3654" s="1" t="s">
        <v>7431</v>
      </c>
      <c r="BL3654" s="1" t="str">
        <f>VLOOKUP(BK3654,INVENTARIOHABITTA[#All],8,FALSE)</f>
        <v>PREMIUM A</v>
      </c>
      <c r="BO3654" s="1" t="s">
        <v>11052</v>
      </c>
      <c r="BP3654" s="1" t="s">
        <v>11053</v>
      </c>
      <c r="BQ3654" s="1" t="s">
        <v>10873</v>
      </c>
      <c r="BR3654" s="1" t="s">
        <v>10874</v>
      </c>
      <c r="BS3654" s="1" t="s">
        <v>10875</v>
      </c>
      <c r="BT3654">
        <v>89</v>
      </c>
      <c r="BU3654" s="1" t="s">
        <v>10876</v>
      </c>
      <c r="BV3654" s="1" t="s">
        <v>1961</v>
      </c>
      <c r="BW3654">
        <v>160</v>
      </c>
      <c r="BX3654" s="1" t="s">
        <v>10877</v>
      </c>
      <c r="BY3654">
        <v>3650</v>
      </c>
      <c r="BZ3654">
        <v>584000</v>
      </c>
      <c r="CA3654">
        <v>0.25</v>
      </c>
      <c r="CB3654">
        <v>2737.5</v>
      </c>
      <c r="CC3654">
        <v>438000</v>
      </c>
      <c r="CD3654">
        <v>0.1</v>
      </c>
      <c r="CE3654">
        <v>43800</v>
      </c>
      <c r="CF3654">
        <v>0.1</v>
      </c>
      <c r="CG3654">
        <v>4380</v>
      </c>
      <c r="CH3654">
        <v>39420</v>
      </c>
      <c r="CI3654">
        <v>394200</v>
      </c>
      <c r="CJ3654">
        <v>433620</v>
      </c>
      <c r="CK3654">
        <v>2710.125</v>
      </c>
    </row>
    <row r="3655" spans="62:89" x14ac:dyDescent="0.25">
      <c r="BJ3655" s="1" t="s">
        <v>7432</v>
      </c>
      <c r="BK3655" s="1" t="s">
        <v>7433</v>
      </c>
      <c r="BL3655" s="1" t="str">
        <f>VLOOKUP(BK3655,INVENTARIOHABITTA[#All],8,FALSE)</f>
        <v>PREMIUM A</v>
      </c>
      <c r="BO3655" s="1" t="s">
        <v>11054</v>
      </c>
      <c r="BP3655" s="1" t="s">
        <v>11055</v>
      </c>
      <c r="BQ3655" s="1" t="s">
        <v>10873</v>
      </c>
      <c r="BR3655" s="1" t="s">
        <v>10874</v>
      </c>
      <c r="BS3655" s="1" t="s">
        <v>10875</v>
      </c>
      <c r="BT3655">
        <v>90</v>
      </c>
      <c r="BU3655" s="1" t="s">
        <v>10876</v>
      </c>
      <c r="BV3655" s="1" t="s">
        <v>1961</v>
      </c>
      <c r="BW3655">
        <v>160</v>
      </c>
      <c r="BX3655" s="1" t="s">
        <v>10877</v>
      </c>
      <c r="BY3655">
        <v>3650</v>
      </c>
      <c r="BZ3655">
        <v>584000</v>
      </c>
      <c r="CA3655">
        <v>0.25</v>
      </c>
      <c r="CB3655">
        <v>2737.5</v>
      </c>
      <c r="CC3655">
        <v>438000</v>
      </c>
      <c r="CD3655">
        <v>0.1</v>
      </c>
      <c r="CE3655">
        <v>43800</v>
      </c>
      <c r="CF3655">
        <v>0.1</v>
      </c>
      <c r="CG3655">
        <v>4380</v>
      </c>
      <c r="CH3655">
        <v>39420</v>
      </c>
      <c r="CI3655">
        <v>394200</v>
      </c>
      <c r="CJ3655">
        <v>433620</v>
      </c>
      <c r="CK3655">
        <v>2710.125</v>
      </c>
    </row>
    <row r="3656" spans="62:89" x14ac:dyDescent="0.25">
      <c r="BJ3656" s="1" t="s">
        <v>7434</v>
      </c>
      <c r="BK3656" s="1" t="s">
        <v>7435</v>
      </c>
      <c r="BL3656" s="1" t="str">
        <f>VLOOKUP(BK3656,INVENTARIOHABITTA[#All],8,FALSE)</f>
        <v>PREMIUM A</v>
      </c>
      <c r="BO3656" s="1" t="s">
        <v>11056</v>
      </c>
      <c r="BP3656" s="1" t="s">
        <v>11057</v>
      </c>
      <c r="BQ3656" s="1" t="s">
        <v>10873</v>
      </c>
      <c r="BR3656" s="1" t="s">
        <v>10874</v>
      </c>
      <c r="BS3656" s="1" t="s">
        <v>10875</v>
      </c>
      <c r="BT3656">
        <v>91</v>
      </c>
      <c r="BU3656" s="1" t="s">
        <v>10876</v>
      </c>
      <c r="BV3656" s="1" t="s">
        <v>146</v>
      </c>
      <c r="BW3656">
        <v>181.75</v>
      </c>
      <c r="BX3656" s="1" t="s">
        <v>10877</v>
      </c>
      <c r="BY3656">
        <v>3832.5</v>
      </c>
      <c r="BZ3656">
        <v>696556.875</v>
      </c>
      <c r="CA3656">
        <v>0.25</v>
      </c>
      <c r="CB3656">
        <v>2874.375</v>
      </c>
      <c r="CC3656">
        <v>522417.65625</v>
      </c>
      <c r="CD3656">
        <v>0.1</v>
      </c>
      <c r="CE3656">
        <v>52241.765625</v>
      </c>
      <c r="CF3656">
        <v>0.1</v>
      </c>
      <c r="CG3656">
        <v>5224.1765625000007</v>
      </c>
      <c r="CH3656">
        <v>47017.589062500003</v>
      </c>
      <c r="CI3656">
        <v>470175.890625</v>
      </c>
      <c r="CJ3656">
        <v>517193.47968749999</v>
      </c>
      <c r="CK3656">
        <v>2845.6312499999999</v>
      </c>
    </row>
    <row r="3657" spans="62:89" x14ac:dyDescent="0.25">
      <c r="BJ3657" s="1" t="s">
        <v>7436</v>
      </c>
      <c r="BK3657" s="1" t="s">
        <v>7437</v>
      </c>
      <c r="BL3657" s="1" t="str">
        <f>VLOOKUP(BK3657,INVENTARIOHABITTA[#All],8,FALSE)</f>
        <v>PREMIUM A</v>
      </c>
      <c r="BO3657" s="1" t="s">
        <v>11058</v>
      </c>
      <c r="BP3657" s="1" t="s">
        <v>11059</v>
      </c>
      <c r="BQ3657" s="1" t="s">
        <v>10873</v>
      </c>
      <c r="BR3657" s="1" t="s">
        <v>10874</v>
      </c>
      <c r="BS3657" s="1" t="s">
        <v>10875</v>
      </c>
      <c r="BT3657">
        <v>92</v>
      </c>
      <c r="BU3657" s="1" t="s">
        <v>10876</v>
      </c>
      <c r="BV3657" s="1" t="s">
        <v>146</v>
      </c>
      <c r="BW3657">
        <v>160</v>
      </c>
      <c r="BX3657" s="1" t="s">
        <v>10877</v>
      </c>
      <c r="BY3657">
        <v>3832.5</v>
      </c>
      <c r="BZ3657">
        <v>613200</v>
      </c>
      <c r="CA3657">
        <v>0.3</v>
      </c>
      <c r="CB3657">
        <v>2682.75</v>
      </c>
      <c r="CC3657">
        <v>429240</v>
      </c>
      <c r="CD3657">
        <v>0.1</v>
      </c>
      <c r="CE3657">
        <v>42924</v>
      </c>
      <c r="CF3657">
        <v>0.1</v>
      </c>
      <c r="CG3657">
        <v>4292.4000000000005</v>
      </c>
      <c r="CH3657">
        <v>38631.599999999999</v>
      </c>
      <c r="CI3657">
        <v>386316</v>
      </c>
      <c r="CJ3657">
        <v>424947.6</v>
      </c>
      <c r="CK3657">
        <v>2655.9224999999997</v>
      </c>
    </row>
    <row r="3658" spans="62:89" x14ac:dyDescent="0.25">
      <c r="BJ3658" s="1" t="s">
        <v>7438</v>
      </c>
      <c r="BK3658" s="1" t="s">
        <v>7439</v>
      </c>
      <c r="BL3658" s="1" t="str">
        <f>VLOOKUP(BK3658,INVENTARIOHABITTA[#All],8,FALSE)</f>
        <v>PREMIUM A</v>
      </c>
      <c r="BP3658" s="1" t="s">
        <v>11059</v>
      </c>
      <c r="BQ3658" s="1" t="s">
        <v>10873</v>
      </c>
      <c r="BR3658" s="1" t="s">
        <v>10874</v>
      </c>
      <c r="BS3658" s="1" t="s">
        <v>10875</v>
      </c>
      <c r="BT3658">
        <v>92</v>
      </c>
      <c r="BU3658" s="1" t="s">
        <v>10876</v>
      </c>
      <c r="BV3658" s="1" t="s">
        <v>146</v>
      </c>
      <c r="BW3658">
        <v>160</v>
      </c>
      <c r="BX3658" s="1" t="s">
        <v>10877</v>
      </c>
      <c r="BY3658">
        <v>3832.5</v>
      </c>
      <c r="BZ3658">
        <v>613200</v>
      </c>
      <c r="CA3658">
        <v>0.3</v>
      </c>
      <c r="CB3658">
        <v>2682.75</v>
      </c>
      <c r="CC3658">
        <v>429240</v>
      </c>
      <c r="CD3658">
        <v>0.1</v>
      </c>
      <c r="CE3658">
        <v>42924</v>
      </c>
      <c r="CF3658">
        <v>0.1</v>
      </c>
      <c r="CG3658">
        <v>4292.4000000000005</v>
      </c>
      <c r="CH3658">
        <v>38631.599999999999</v>
      </c>
      <c r="CI3658">
        <v>386316</v>
      </c>
      <c r="CJ3658">
        <v>424947.6</v>
      </c>
      <c r="CK3658">
        <v>2655.9224999999997</v>
      </c>
    </row>
    <row r="3659" spans="62:89" x14ac:dyDescent="0.25">
      <c r="BJ3659" s="1" t="s">
        <v>7440</v>
      </c>
      <c r="BK3659" s="1" t="s">
        <v>7441</v>
      </c>
      <c r="BL3659" s="1" t="str">
        <f>VLOOKUP(BK3659,INVENTARIOHABITTA[#All],8,FALSE)</f>
        <v>PREMIUM A</v>
      </c>
      <c r="BO3659" s="1" t="s">
        <v>11060</v>
      </c>
      <c r="BP3659" s="1" t="s">
        <v>11061</v>
      </c>
      <c r="BQ3659" s="1" t="s">
        <v>10873</v>
      </c>
      <c r="BR3659" s="1" t="s">
        <v>10874</v>
      </c>
      <c r="BS3659" s="1" t="s">
        <v>10875</v>
      </c>
      <c r="BT3659">
        <v>93</v>
      </c>
      <c r="BU3659" s="1" t="s">
        <v>10876</v>
      </c>
      <c r="BV3659" s="1" t="s">
        <v>146</v>
      </c>
      <c r="BW3659">
        <v>160</v>
      </c>
      <c r="BX3659" s="1" t="s">
        <v>10877</v>
      </c>
      <c r="BY3659">
        <v>3832.5</v>
      </c>
      <c r="BZ3659">
        <v>613200</v>
      </c>
      <c r="CA3659">
        <v>0.3</v>
      </c>
      <c r="CB3659">
        <v>2682.75</v>
      </c>
      <c r="CC3659">
        <v>429240</v>
      </c>
      <c r="CD3659">
        <v>0.1</v>
      </c>
      <c r="CE3659">
        <v>42924</v>
      </c>
      <c r="CF3659">
        <v>0.1</v>
      </c>
      <c r="CG3659">
        <v>4292.4000000000005</v>
      </c>
      <c r="CH3659">
        <v>38631.599999999999</v>
      </c>
      <c r="CI3659">
        <v>386316</v>
      </c>
      <c r="CJ3659">
        <v>424947.6</v>
      </c>
      <c r="CK3659">
        <v>2655.9224999999997</v>
      </c>
    </row>
    <row r="3660" spans="62:89" x14ac:dyDescent="0.25">
      <c r="BJ3660" s="1" t="s">
        <v>7442</v>
      </c>
      <c r="BK3660" s="1" t="s">
        <v>7443</v>
      </c>
      <c r="BL3660" s="1" t="str">
        <f>VLOOKUP(BK3660,INVENTARIOHABITTA[#All],8,FALSE)</f>
        <v>ESTANDAR A</v>
      </c>
      <c r="BO3660" s="1" t="s">
        <v>11062</v>
      </c>
      <c r="BP3660" s="1" t="s">
        <v>11063</v>
      </c>
      <c r="BQ3660" s="1" t="s">
        <v>10873</v>
      </c>
      <c r="BR3660" s="1" t="s">
        <v>10874</v>
      </c>
      <c r="BS3660" s="1" t="s">
        <v>10875</v>
      </c>
      <c r="BT3660">
        <v>94</v>
      </c>
      <c r="BU3660" s="1" t="s">
        <v>10876</v>
      </c>
      <c r="BV3660" s="1" t="s">
        <v>146</v>
      </c>
      <c r="BW3660">
        <v>160</v>
      </c>
      <c r="BX3660" s="1" t="s">
        <v>10877</v>
      </c>
      <c r="BY3660">
        <v>3832.5</v>
      </c>
      <c r="BZ3660">
        <v>613200</v>
      </c>
      <c r="CA3660">
        <v>0.25</v>
      </c>
      <c r="CB3660">
        <v>2874.375</v>
      </c>
      <c r="CC3660">
        <v>459900</v>
      </c>
      <c r="CD3660">
        <v>0.1</v>
      </c>
      <c r="CE3660">
        <v>45990</v>
      </c>
      <c r="CF3660">
        <v>0.1</v>
      </c>
      <c r="CG3660">
        <v>4599</v>
      </c>
      <c r="CH3660">
        <v>41391</v>
      </c>
      <c r="CI3660">
        <v>413910</v>
      </c>
      <c r="CJ3660">
        <v>455301</v>
      </c>
      <c r="CK3660">
        <v>2845.6312499999999</v>
      </c>
    </row>
    <row r="3661" spans="62:89" x14ac:dyDescent="0.25">
      <c r="BJ3661" s="1" t="s">
        <v>7444</v>
      </c>
      <c r="BK3661" s="1" t="s">
        <v>7445</v>
      </c>
      <c r="BL3661" s="1" t="str">
        <f>VLOOKUP(BK3661,INVENTARIOHABITTA[#All],8,FALSE)</f>
        <v>ESTANDAR A</v>
      </c>
      <c r="BO3661" s="1" t="s">
        <v>11064</v>
      </c>
      <c r="BP3661" s="1" t="s">
        <v>11065</v>
      </c>
      <c r="BQ3661" s="1" t="s">
        <v>10873</v>
      </c>
      <c r="BR3661" s="1" t="s">
        <v>10874</v>
      </c>
      <c r="BS3661" s="1" t="s">
        <v>10875</v>
      </c>
      <c r="BT3661">
        <v>95</v>
      </c>
      <c r="BU3661" s="1" t="s">
        <v>10876</v>
      </c>
      <c r="BV3661" s="1" t="s">
        <v>146</v>
      </c>
      <c r="BW3661">
        <v>160</v>
      </c>
      <c r="BX3661" s="1" t="s">
        <v>10877</v>
      </c>
      <c r="BY3661">
        <v>3832.5</v>
      </c>
      <c r="BZ3661">
        <v>613200</v>
      </c>
      <c r="CA3661">
        <v>0.25</v>
      </c>
      <c r="CB3661">
        <v>2874.375</v>
      </c>
      <c r="CC3661">
        <v>459900</v>
      </c>
      <c r="CD3661">
        <v>0.1</v>
      </c>
      <c r="CE3661">
        <v>45990</v>
      </c>
      <c r="CF3661">
        <v>0.1</v>
      </c>
      <c r="CG3661">
        <v>4599</v>
      </c>
      <c r="CH3661">
        <v>41391</v>
      </c>
      <c r="CI3661">
        <v>413910</v>
      </c>
      <c r="CJ3661">
        <v>455301</v>
      </c>
      <c r="CK3661">
        <v>2845.6312499999999</v>
      </c>
    </row>
    <row r="3662" spans="62:89" x14ac:dyDescent="0.25">
      <c r="BJ3662" s="1" t="s">
        <v>7446</v>
      </c>
      <c r="BK3662" s="1" t="s">
        <v>7447</v>
      </c>
      <c r="BL3662" s="1" t="str">
        <f>VLOOKUP(BK3662,INVENTARIOHABITTA[#All],8,FALSE)</f>
        <v>ESTANDAR A</v>
      </c>
      <c r="BO3662" s="1" t="s">
        <v>11066</v>
      </c>
      <c r="BP3662" s="1" t="s">
        <v>11067</v>
      </c>
      <c r="BQ3662" s="1" t="s">
        <v>10873</v>
      </c>
      <c r="BR3662" s="1" t="s">
        <v>10874</v>
      </c>
      <c r="BS3662" s="1" t="s">
        <v>10875</v>
      </c>
      <c r="BT3662">
        <v>96</v>
      </c>
      <c r="BU3662" s="1" t="s">
        <v>10876</v>
      </c>
      <c r="BV3662" s="1" t="s">
        <v>146</v>
      </c>
      <c r="BW3662">
        <v>160</v>
      </c>
      <c r="BX3662" s="1" t="s">
        <v>10877</v>
      </c>
      <c r="BY3662">
        <v>3832.5</v>
      </c>
      <c r="BZ3662">
        <v>613200</v>
      </c>
      <c r="CA3662">
        <v>0.25</v>
      </c>
      <c r="CB3662">
        <v>2874.375</v>
      </c>
      <c r="CC3662">
        <v>459900</v>
      </c>
      <c r="CD3662">
        <v>0.1</v>
      </c>
      <c r="CE3662">
        <v>45990</v>
      </c>
      <c r="CF3662">
        <v>0.1</v>
      </c>
      <c r="CG3662">
        <v>4599</v>
      </c>
      <c r="CH3662">
        <v>41391</v>
      </c>
      <c r="CI3662">
        <v>413910</v>
      </c>
      <c r="CJ3662">
        <v>455301</v>
      </c>
      <c r="CK3662">
        <v>2845.6312499999999</v>
      </c>
    </row>
    <row r="3663" spans="62:89" x14ac:dyDescent="0.25">
      <c r="BJ3663" s="1" t="s">
        <v>7448</v>
      </c>
      <c r="BK3663" s="1" t="s">
        <v>7449</v>
      </c>
      <c r="BL3663" s="1" t="str">
        <f>VLOOKUP(BK3663,INVENTARIOHABITTA[#All],8,FALSE)</f>
        <v>ESTANDAR A</v>
      </c>
      <c r="BO3663" s="1" t="s">
        <v>11068</v>
      </c>
      <c r="BP3663" s="1" t="s">
        <v>11069</v>
      </c>
      <c r="BQ3663" s="1" t="s">
        <v>10873</v>
      </c>
      <c r="BR3663" s="1" t="s">
        <v>10874</v>
      </c>
      <c r="BS3663" s="1" t="s">
        <v>10875</v>
      </c>
      <c r="BT3663">
        <v>97</v>
      </c>
      <c r="BU3663" s="1" t="s">
        <v>10876</v>
      </c>
      <c r="BV3663" s="1" t="s">
        <v>146</v>
      </c>
      <c r="BW3663">
        <v>160</v>
      </c>
      <c r="BX3663" s="1" t="s">
        <v>10877</v>
      </c>
      <c r="BY3663">
        <v>3832.5</v>
      </c>
      <c r="BZ3663">
        <v>613200</v>
      </c>
      <c r="CA3663">
        <v>0.25</v>
      </c>
      <c r="CB3663">
        <v>2874.375</v>
      </c>
      <c r="CC3663">
        <v>459900</v>
      </c>
      <c r="CD3663">
        <v>0.1</v>
      </c>
      <c r="CE3663">
        <v>45990</v>
      </c>
      <c r="CF3663">
        <v>0.1</v>
      </c>
      <c r="CG3663">
        <v>4599</v>
      </c>
      <c r="CH3663">
        <v>41391</v>
      </c>
      <c r="CI3663">
        <v>413910</v>
      </c>
      <c r="CJ3663">
        <v>455301</v>
      </c>
      <c r="CK3663">
        <v>2845.6312499999999</v>
      </c>
    </row>
    <row r="3664" spans="62:89" x14ac:dyDescent="0.25">
      <c r="BJ3664" s="1" t="s">
        <v>7450</v>
      </c>
      <c r="BK3664" s="1" t="s">
        <v>7451</v>
      </c>
      <c r="BL3664" s="1" t="str">
        <f>VLOOKUP(BK3664,INVENTARIOHABITTA[#All],8,FALSE)</f>
        <v>PREMIUM A</v>
      </c>
      <c r="BO3664" s="1" t="s">
        <v>11070</v>
      </c>
      <c r="BP3664" s="1" t="s">
        <v>11071</v>
      </c>
      <c r="BQ3664" s="1" t="s">
        <v>10873</v>
      </c>
      <c r="BR3664" s="1" t="s">
        <v>10874</v>
      </c>
      <c r="BS3664" s="1" t="s">
        <v>10875</v>
      </c>
      <c r="BT3664">
        <v>98</v>
      </c>
      <c r="BU3664" s="1" t="s">
        <v>10876</v>
      </c>
      <c r="BV3664" s="1" t="s">
        <v>146</v>
      </c>
      <c r="BW3664">
        <v>167.25</v>
      </c>
      <c r="BX3664" s="1" t="s">
        <v>10877</v>
      </c>
      <c r="BY3664">
        <v>3832.5</v>
      </c>
      <c r="BZ3664">
        <v>640985.625</v>
      </c>
      <c r="CA3664">
        <v>0.3</v>
      </c>
      <c r="CB3664">
        <v>2682.75</v>
      </c>
      <c r="CC3664">
        <v>448689.9375</v>
      </c>
      <c r="CD3664">
        <v>0.1</v>
      </c>
      <c r="CE3664">
        <v>44868.993750000001</v>
      </c>
      <c r="CF3664">
        <v>0</v>
      </c>
      <c r="CG3664">
        <v>0</v>
      </c>
      <c r="CH3664">
        <v>44868.993750000001</v>
      </c>
      <c r="CI3664">
        <v>403820.94374999998</v>
      </c>
      <c r="CJ3664">
        <v>448689.9375</v>
      </c>
      <c r="CK3664">
        <v>2682.75</v>
      </c>
    </row>
    <row r="3665" spans="62:89" x14ac:dyDescent="0.25">
      <c r="BJ3665" s="1" t="s">
        <v>7452</v>
      </c>
      <c r="BK3665" s="1" t="s">
        <v>7453</v>
      </c>
      <c r="BL3665" s="1" t="str">
        <f>VLOOKUP(BK3665,INVENTARIOHABITTA[#All],8,FALSE)</f>
        <v>PREMIUM A</v>
      </c>
      <c r="BP3665" s="1" t="s">
        <v>11071</v>
      </c>
      <c r="BQ3665" s="1" t="s">
        <v>10873</v>
      </c>
      <c r="BR3665" s="1" t="s">
        <v>10874</v>
      </c>
      <c r="BS3665" s="1" t="s">
        <v>10875</v>
      </c>
      <c r="BT3665">
        <v>98</v>
      </c>
      <c r="BU3665" s="1" t="s">
        <v>10876</v>
      </c>
      <c r="BV3665" s="1" t="s">
        <v>146</v>
      </c>
      <c r="BW3665">
        <v>167.25</v>
      </c>
      <c r="BX3665" s="1" t="s">
        <v>10877</v>
      </c>
      <c r="BY3665">
        <v>3832.5</v>
      </c>
      <c r="BZ3665">
        <v>640985.625</v>
      </c>
      <c r="CA3665">
        <v>0.3</v>
      </c>
      <c r="CB3665">
        <v>2682.75</v>
      </c>
      <c r="CC3665">
        <v>448689.9375</v>
      </c>
      <c r="CD3665">
        <v>0.1</v>
      </c>
      <c r="CE3665">
        <v>44868.993750000001</v>
      </c>
      <c r="CF3665">
        <v>0</v>
      </c>
      <c r="CG3665">
        <v>0</v>
      </c>
      <c r="CH3665">
        <v>44868.993750000001</v>
      </c>
      <c r="CI3665">
        <v>403820.94374999998</v>
      </c>
      <c r="CJ3665">
        <v>448689.9375</v>
      </c>
      <c r="CK3665">
        <v>2682.75</v>
      </c>
    </row>
    <row r="3666" spans="62:89" x14ac:dyDescent="0.25">
      <c r="BJ3666" s="1" t="s">
        <v>7454</v>
      </c>
      <c r="BK3666" s="1" t="s">
        <v>7455</v>
      </c>
      <c r="BL3666" s="1" t="str">
        <f>VLOOKUP(BK3666,INVENTARIOHABITTA[#All],8,FALSE)</f>
        <v>ESTANDAR A</v>
      </c>
      <c r="BO3666" s="1" t="s">
        <v>11072</v>
      </c>
      <c r="BP3666" s="1" t="s">
        <v>11073</v>
      </c>
      <c r="BQ3666" s="1" t="s">
        <v>10873</v>
      </c>
      <c r="BR3666" s="1" t="s">
        <v>10874</v>
      </c>
      <c r="BS3666" s="1" t="s">
        <v>10875</v>
      </c>
      <c r="BT3666">
        <v>99</v>
      </c>
      <c r="BU3666" s="1" t="s">
        <v>10876</v>
      </c>
      <c r="BV3666" s="1" t="s">
        <v>146</v>
      </c>
      <c r="BW3666">
        <v>145.55000000000001</v>
      </c>
      <c r="BX3666" s="1" t="s">
        <v>10877</v>
      </c>
      <c r="BY3666">
        <v>3832.5</v>
      </c>
      <c r="BZ3666">
        <v>557820.375</v>
      </c>
      <c r="CA3666">
        <v>0.3</v>
      </c>
      <c r="CB3666">
        <v>2682.75</v>
      </c>
      <c r="CC3666">
        <v>390474.26250000001</v>
      </c>
      <c r="CD3666">
        <v>0.1</v>
      </c>
      <c r="CE3666">
        <v>39047.426250000004</v>
      </c>
      <c r="CF3666">
        <v>0.1</v>
      </c>
      <c r="CG3666">
        <v>3904.7426250000008</v>
      </c>
      <c r="CH3666">
        <v>35142.683625000005</v>
      </c>
      <c r="CI3666">
        <v>351426.83624999999</v>
      </c>
      <c r="CJ3666">
        <v>386569.519875</v>
      </c>
      <c r="CK3666">
        <v>2655.9224999999997</v>
      </c>
    </row>
    <row r="3667" spans="62:89" x14ac:dyDescent="0.25">
      <c r="BJ3667" s="1" t="s">
        <v>7456</v>
      </c>
      <c r="BK3667" s="1" t="s">
        <v>7457</v>
      </c>
      <c r="BL3667" s="1" t="str">
        <f>VLOOKUP(BK3667,INVENTARIOHABITTA[#All],8,FALSE)</f>
        <v>ESTANDAR A</v>
      </c>
      <c r="BP3667" s="1" t="s">
        <v>11073</v>
      </c>
      <c r="BQ3667" s="1" t="s">
        <v>10873</v>
      </c>
      <c r="BR3667" s="1" t="s">
        <v>10874</v>
      </c>
      <c r="BS3667" s="1" t="s">
        <v>10875</v>
      </c>
      <c r="BT3667">
        <v>99</v>
      </c>
      <c r="BU3667" s="1" t="s">
        <v>10876</v>
      </c>
      <c r="BV3667" s="1" t="s">
        <v>146</v>
      </c>
      <c r="BW3667">
        <v>145.55000000000001</v>
      </c>
      <c r="BX3667" s="1" t="s">
        <v>10877</v>
      </c>
      <c r="BY3667">
        <v>3832.5</v>
      </c>
      <c r="BZ3667">
        <v>557820.375</v>
      </c>
      <c r="CA3667">
        <v>0.3</v>
      </c>
      <c r="CB3667">
        <v>2682.75</v>
      </c>
      <c r="CC3667">
        <v>390474.26250000001</v>
      </c>
      <c r="CD3667">
        <v>0.1</v>
      </c>
      <c r="CE3667">
        <v>39047.426250000004</v>
      </c>
      <c r="CF3667">
        <v>0.1</v>
      </c>
      <c r="CG3667">
        <v>3904.7426250000008</v>
      </c>
      <c r="CH3667">
        <v>35142.683625000005</v>
      </c>
      <c r="CI3667">
        <v>351426.83624999999</v>
      </c>
      <c r="CJ3667">
        <v>386569.519875</v>
      </c>
      <c r="CK3667">
        <v>2655.9224999999997</v>
      </c>
    </row>
    <row r="3668" spans="62:89" x14ac:dyDescent="0.25">
      <c r="BJ3668" s="1" t="s">
        <v>7458</v>
      </c>
      <c r="BK3668" s="1" t="s">
        <v>7459</v>
      </c>
      <c r="BL3668" s="1" t="str">
        <f>VLOOKUP(BK3668,INVENTARIOHABITTA[#All],8,FALSE)</f>
        <v>ESTANDAR A</v>
      </c>
      <c r="BO3668" s="1" t="s">
        <v>11074</v>
      </c>
      <c r="BP3668" s="1" t="s">
        <v>11075</v>
      </c>
      <c r="BQ3668" s="1" t="s">
        <v>10873</v>
      </c>
      <c r="BR3668" s="1" t="s">
        <v>10874</v>
      </c>
      <c r="BS3668" s="1" t="s">
        <v>10875</v>
      </c>
      <c r="BT3668">
        <v>100</v>
      </c>
      <c r="BU3668" s="1" t="s">
        <v>10876</v>
      </c>
      <c r="BV3668" s="1" t="s">
        <v>146</v>
      </c>
      <c r="BW3668">
        <v>140</v>
      </c>
      <c r="BX3668" s="1" t="s">
        <v>10877</v>
      </c>
      <c r="BY3668">
        <v>3832.5</v>
      </c>
      <c r="BZ3668">
        <v>536550</v>
      </c>
      <c r="CA3668">
        <v>0.25</v>
      </c>
      <c r="CB3668">
        <v>2874.375</v>
      </c>
      <c r="CC3668">
        <v>402412.5</v>
      </c>
      <c r="CD3668">
        <v>0.1</v>
      </c>
      <c r="CE3668">
        <v>40241.25</v>
      </c>
      <c r="CF3668">
        <v>0.1</v>
      </c>
      <c r="CG3668">
        <v>4024.125</v>
      </c>
      <c r="CH3668">
        <v>36217.125</v>
      </c>
      <c r="CI3668">
        <v>362171.25</v>
      </c>
      <c r="CJ3668">
        <v>398388.375</v>
      </c>
      <c r="CK3668">
        <v>2845.6312499999999</v>
      </c>
    </row>
    <row r="3669" spans="62:89" x14ac:dyDescent="0.25">
      <c r="BJ3669" s="1" t="s">
        <v>7460</v>
      </c>
      <c r="BK3669" s="1" t="s">
        <v>7461</v>
      </c>
      <c r="BL3669" s="1" t="str">
        <f>VLOOKUP(BK3669,INVENTARIOHABITTA[#All],8,FALSE)</f>
        <v>ESTANDAR A</v>
      </c>
      <c r="BP3669" s="1" t="s">
        <v>11075</v>
      </c>
      <c r="BQ3669" s="1" t="s">
        <v>10873</v>
      </c>
      <c r="BR3669" s="1" t="s">
        <v>10874</v>
      </c>
      <c r="BS3669" s="1" t="s">
        <v>10875</v>
      </c>
      <c r="BT3669">
        <v>100</v>
      </c>
      <c r="BU3669" s="1" t="s">
        <v>10876</v>
      </c>
      <c r="BV3669" s="1" t="s">
        <v>146</v>
      </c>
      <c r="BW3669">
        <v>140</v>
      </c>
      <c r="BX3669" s="1" t="s">
        <v>10877</v>
      </c>
      <c r="BY3669">
        <v>3832.5</v>
      </c>
      <c r="BZ3669">
        <v>536550</v>
      </c>
      <c r="CA3669">
        <v>0.25</v>
      </c>
      <c r="CB3669">
        <v>2874.375</v>
      </c>
      <c r="CC3669">
        <v>402412.5</v>
      </c>
      <c r="CD3669">
        <v>0.1</v>
      </c>
      <c r="CE3669">
        <v>40241.25</v>
      </c>
      <c r="CF3669">
        <v>0.1</v>
      </c>
      <c r="CG3669">
        <v>4024.125</v>
      </c>
      <c r="CH3669">
        <v>36217.125</v>
      </c>
      <c r="CI3669">
        <v>362171.25</v>
      </c>
      <c r="CJ3669">
        <v>398388.375</v>
      </c>
      <c r="CK3669">
        <v>2845.6312499999999</v>
      </c>
    </row>
    <row r="3670" spans="62:89" x14ac:dyDescent="0.25">
      <c r="BJ3670" s="1" t="s">
        <v>7462</v>
      </c>
      <c r="BK3670" s="1" t="s">
        <v>7463</v>
      </c>
      <c r="BL3670" s="1" t="str">
        <f>VLOOKUP(BK3670,INVENTARIOHABITTA[#All],8,FALSE)</f>
        <v>PREMIUM A</v>
      </c>
      <c r="BO3670" s="1" t="s">
        <v>11076</v>
      </c>
      <c r="BP3670" s="1" t="s">
        <v>11077</v>
      </c>
      <c r="BQ3670" s="1" t="s">
        <v>10873</v>
      </c>
      <c r="BR3670" s="1" t="s">
        <v>10874</v>
      </c>
      <c r="BS3670" s="1" t="s">
        <v>10875</v>
      </c>
      <c r="BT3670">
        <v>101</v>
      </c>
      <c r="BU3670" s="1" t="s">
        <v>10876</v>
      </c>
      <c r="BV3670" s="1" t="s">
        <v>146</v>
      </c>
      <c r="BW3670">
        <v>157.5</v>
      </c>
      <c r="BX3670" s="1" t="s">
        <v>10877</v>
      </c>
      <c r="BY3670">
        <v>3832.5</v>
      </c>
      <c r="BZ3670">
        <v>603618.75</v>
      </c>
      <c r="CA3670">
        <v>0.3</v>
      </c>
      <c r="CB3670">
        <v>2682.75</v>
      </c>
      <c r="CC3670">
        <v>422533.125</v>
      </c>
      <c r="CD3670">
        <v>0.1</v>
      </c>
      <c r="CE3670">
        <v>42253.3125</v>
      </c>
      <c r="CF3670">
        <v>0.1</v>
      </c>
      <c r="CG3670">
        <v>4225.3312500000002</v>
      </c>
      <c r="CH3670">
        <v>38027.981249999997</v>
      </c>
      <c r="CI3670">
        <v>380279.8125</v>
      </c>
      <c r="CJ3670">
        <v>418307.79375000001</v>
      </c>
      <c r="CK3670">
        <v>2655.9225000000001</v>
      </c>
    </row>
    <row r="3671" spans="62:89" x14ac:dyDescent="0.25">
      <c r="BJ3671" s="1" t="s">
        <v>7464</v>
      </c>
      <c r="BK3671" s="1" t="s">
        <v>7465</v>
      </c>
      <c r="BL3671" s="1" t="str">
        <f>VLOOKUP(BK3671,INVENTARIOHABITTA[#All],8,FALSE)</f>
        <v>PREMIUM A</v>
      </c>
      <c r="BO3671" s="1" t="s">
        <v>11078</v>
      </c>
      <c r="BP3671" s="1" t="s">
        <v>11079</v>
      </c>
      <c r="BQ3671" s="1" t="s">
        <v>10873</v>
      </c>
      <c r="BR3671" s="1" t="s">
        <v>10874</v>
      </c>
      <c r="BS3671" s="1" t="s">
        <v>10875</v>
      </c>
      <c r="BT3671">
        <v>102</v>
      </c>
      <c r="BU3671" s="1" t="s">
        <v>10876</v>
      </c>
      <c r="BV3671" s="1" t="s">
        <v>146</v>
      </c>
      <c r="BW3671">
        <v>157.5</v>
      </c>
      <c r="BX3671" s="1" t="s">
        <v>10877</v>
      </c>
      <c r="BY3671">
        <v>3832.5</v>
      </c>
      <c r="BZ3671">
        <v>603618.75</v>
      </c>
      <c r="CA3671">
        <v>0.25</v>
      </c>
      <c r="CB3671">
        <v>2874.375</v>
      </c>
      <c r="CC3671">
        <v>452714.0625</v>
      </c>
      <c r="CD3671">
        <v>0.1</v>
      </c>
      <c r="CE3671">
        <v>45271.40625</v>
      </c>
      <c r="CF3671">
        <v>0.1</v>
      </c>
      <c r="CG3671">
        <v>4527.140625</v>
      </c>
      <c r="CH3671">
        <v>40744.265625</v>
      </c>
      <c r="CI3671">
        <v>407442.65625</v>
      </c>
      <c r="CJ3671">
        <v>448186.921875</v>
      </c>
      <c r="CK3671">
        <v>2845.6312499999999</v>
      </c>
    </row>
    <row r="3672" spans="62:89" x14ac:dyDescent="0.25">
      <c r="BJ3672" s="1" t="s">
        <v>7466</v>
      </c>
      <c r="BK3672" s="1" t="s">
        <v>7467</v>
      </c>
      <c r="BL3672" s="1" t="str">
        <f>VLOOKUP(BK3672,INVENTARIOHABITTA[#All],8,FALSE)</f>
        <v>ESTANDAR A</v>
      </c>
      <c r="BO3672" s="1" t="s">
        <v>11080</v>
      </c>
      <c r="BP3672" s="1" t="s">
        <v>11081</v>
      </c>
      <c r="BQ3672" s="1" t="s">
        <v>10873</v>
      </c>
      <c r="BR3672" s="1" t="s">
        <v>10874</v>
      </c>
      <c r="BS3672" s="1" t="s">
        <v>10875</v>
      </c>
      <c r="BT3672">
        <v>103</v>
      </c>
      <c r="BU3672" s="1" t="s">
        <v>10876</v>
      </c>
      <c r="BV3672" s="1" t="s">
        <v>146</v>
      </c>
      <c r="BW3672">
        <v>157.5</v>
      </c>
      <c r="BX3672" s="1" t="s">
        <v>10877</v>
      </c>
      <c r="BY3672">
        <v>3832.5</v>
      </c>
      <c r="BZ3672">
        <v>603618.75</v>
      </c>
      <c r="CA3672">
        <v>0.25</v>
      </c>
      <c r="CB3672">
        <v>2874.375</v>
      </c>
      <c r="CC3672">
        <v>452714.0625</v>
      </c>
      <c r="CD3672">
        <v>0.1</v>
      </c>
      <c r="CE3672">
        <v>45271.40625</v>
      </c>
      <c r="CF3672">
        <v>0.1</v>
      </c>
      <c r="CG3672">
        <v>4527.140625</v>
      </c>
      <c r="CH3672">
        <v>40744.265625</v>
      </c>
      <c r="CI3672">
        <v>407442.65625</v>
      </c>
      <c r="CJ3672">
        <v>448186.921875</v>
      </c>
      <c r="CK3672">
        <v>2845.6312499999999</v>
      </c>
    </row>
    <row r="3673" spans="62:89" x14ac:dyDescent="0.25">
      <c r="BJ3673" s="1" t="s">
        <v>7468</v>
      </c>
      <c r="BK3673" s="1" t="s">
        <v>7469</v>
      </c>
      <c r="BL3673" s="1" t="str">
        <f>VLOOKUP(BK3673,INVENTARIOHABITTA[#All],8,FALSE)</f>
        <v>ESTANDAR A</v>
      </c>
      <c r="BO3673" s="1" t="s">
        <v>11082</v>
      </c>
      <c r="BP3673" s="1" t="s">
        <v>11083</v>
      </c>
      <c r="BQ3673" s="1" t="s">
        <v>10873</v>
      </c>
      <c r="BR3673" s="1" t="s">
        <v>10874</v>
      </c>
      <c r="BS3673" s="1" t="s">
        <v>10875</v>
      </c>
      <c r="BT3673">
        <v>104</v>
      </c>
      <c r="BU3673" s="1" t="s">
        <v>10876</v>
      </c>
      <c r="BV3673" s="1" t="s">
        <v>146</v>
      </c>
      <c r="BW3673">
        <v>157.5</v>
      </c>
      <c r="BX3673" s="1" t="s">
        <v>10877</v>
      </c>
      <c r="BY3673">
        <v>3832.5</v>
      </c>
      <c r="BZ3673">
        <v>603618.75</v>
      </c>
      <c r="CA3673">
        <v>0.25</v>
      </c>
      <c r="CB3673">
        <v>2874.375</v>
      </c>
      <c r="CC3673">
        <v>452714.0625</v>
      </c>
      <c r="CD3673">
        <v>0.1</v>
      </c>
      <c r="CE3673">
        <v>45271.40625</v>
      </c>
      <c r="CF3673">
        <v>0.1</v>
      </c>
      <c r="CG3673">
        <v>4527.140625</v>
      </c>
      <c r="CH3673">
        <v>40744.265625</v>
      </c>
      <c r="CI3673">
        <v>407442.65625</v>
      </c>
      <c r="CJ3673">
        <v>448186.921875</v>
      </c>
      <c r="CK3673">
        <v>2845.6312499999999</v>
      </c>
    </row>
    <row r="3674" spans="62:89" x14ac:dyDescent="0.25">
      <c r="BJ3674" s="1" t="s">
        <v>7470</v>
      </c>
      <c r="BK3674" s="1" t="s">
        <v>7471</v>
      </c>
      <c r="BL3674" s="1" t="str">
        <f>VLOOKUP(BK3674,INVENTARIOHABITTA[#All],8,FALSE)</f>
        <v>ESTANDAR A</v>
      </c>
      <c r="BP3674" s="1" t="s">
        <v>11083</v>
      </c>
      <c r="BQ3674" s="1" t="s">
        <v>10873</v>
      </c>
      <c r="BR3674" s="1" t="s">
        <v>10874</v>
      </c>
      <c r="BS3674" s="1" t="s">
        <v>10875</v>
      </c>
      <c r="BT3674">
        <v>104</v>
      </c>
      <c r="BU3674" s="1" t="s">
        <v>10876</v>
      </c>
      <c r="BV3674" s="1" t="s">
        <v>146</v>
      </c>
      <c r="BW3674">
        <v>157.5</v>
      </c>
      <c r="BX3674" s="1" t="s">
        <v>10877</v>
      </c>
      <c r="BY3674">
        <v>3832.5</v>
      </c>
      <c r="BZ3674">
        <v>603618.75</v>
      </c>
      <c r="CA3674">
        <v>0.25</v>
      </c>
      <c r="CB3674">
        <v>2874.375</v>
      </c>
      <c r="CC3674">
        <v>452714.0625</v>
      </c>
      <c r="CD3674">
        <v>0.1</v>
      </c>
      <c r="CE3674">
        <v>45271.40625</v>
      </c>
      <c r="CF3674">
        <v>0.1</v>
      </c>
      <c r="CG3674">
        <v>4527.140625</v>
      </c>
      <c r="CH3674">
        <v>40744.265625</v>
      </c>
      <c r="CI3674">
        <v>407442.65625</v>
      </c>
      <c r="CJ3674">
        <v>448186.921875</v>
      </c>
      <c r="CK3674">
        <v>2845.6312499999999</v>
      </c>
    </row>
    <row r="3675" spans="62:89" x14ac:dyDescent="0.25">
      <c r="BJ3675" s="1" t="s">
        <v>7472</v>
      </c>
      <c r="BK3675" s="1" t="s">
        <v>7473</v>
      </c>
      <c r="BL3675" s="1" t="str">
        <f>VLOOKUP(BK3675,INVENTARIOHABITTA[#All],8,FALSE)</f>
        <v>ESTANDAR A</v>
      </c>
      <c r="BO3675" s="1" t="s">
        <v>11084</v>
      </c>
      <c r="BP3675" s="1" t="s">
        <v>11085</v>
      </c>
      <c r="BQ3675" s="1" t="s">
        <v>10873</v>
      </c>
      <c r="BR3675" s="1" t="s">
        <v>10874</v>
      </c>
      <c r="BS3675" s="1" t="s">
        <v>10875</v>
      </c>
      <c r="BT3675">
        <v>105</v>
      </c>
      <c r="BU3675" s="1" t="s">
        <v>10876</v>
      </c>
      <c r="BV3675" s="1" t="s">
        <v>146</v>
      </c>
      <c r="BW3675">
        <v>157.5</v>
      </c>
      <c r="BX3675" s="1" t="s">
        <v>10877</v>
      </c>
      <c r="BY3675">
        <v>3832.5</v>
      </c>
      <c r="BZ3675">
        <v>603618.75</v>
      </c>
      <c r="CA3675">
        <v>0.25</v>
      </c>
      <c r="CB3675">
        <v>2874.375</v>
      </c>
      <c r="CC3675">
        <v>452714.0625</v>
      </c>
      <c r="CD3675">
        <v>0.1</v>
      </c>
      <c r="CE3675">
        <v>45271.40625</v>
      </c>
      <c r="CF3675">
        <v>0.1</v>
      </c>
      <c r="CG3675">
        <v>4527.140625</v>
      </c>
      <c r="CH3675">
        <v>40744.265625</v>
      </c>
      <c r="CI3675">
        <v>407442.65625</v>
      </c>
      <c r="CJ3675">
        <v>448186.921875</v>
      </c>
      <c r="CK3675">
        <v>2845.6312499999999</v>
      </c>
    </row>
    <row r="3676" spans="62:89" x14ac:dyDescent="0.25">
      <c r="BJ3676" s="1" t="s">
        <v>7474</v>
      </c>
      <c r="BK3676" s="1" t="s">
        <v>7475</v>
      </c>
      <c r="BL3676" s="1" t="str">
        <f>VLOOKUP(BK3676,INVENTARIOHABITTA[#All],8,FALSE)</f>
        <v>PREMIUM A</v>
      </c>
      <c r="BO3676" s="1" t="s">
        <v>11086</v>
      </c>
      <c r="BP3676" s="1" t="s">
        <v>11087</v>
      </c>
      <c r="BQ3676" s="1" t="s">
        <v>10873</v>
      </c>
      <c r="BR3676" s="1" t="s">
        <v>10874</v>
      </c>
      <c r="BS3676" s="1" t="s">
        <v>10875</v>
      </c>
      <c r="BT3676">
        <v>106</v>
      </c>
      <c r="BU3676" s="1" t="s">
        <v>10876</v>
      </c>
      <c r="BV3676" s="1" t="s">
        <v>146</v>
      </c>
      <c r="BW3676">
        <v>157.15</v>
      </c>
      <c r="BX3676" s="1" t="s">
        <v>10877</v>
      </c>
      <c r="BY3676">
        <v>3832.5</v>
      </c>
      <c r="BZ3676">
        <v>602277.375</v>
      </c>
      <c r="CA3676">
        <v>0.25</v>
      </c>
      <c r="CB3676">
        <v>2874.375</v>
      </c>
      <c r="CC3676">
        <v>451708.03125</v>
      </c>
      <c r="CD3676">
        <v>0.1</v>
      </c>
      <c r="CE3676">
        <v>45170.803125000006</v>
      </c>
      <c r="CF3676">
        <v>0.1</v>
      </c>
      <c r="CG3676">
        <v>4517.0803125000011</v>
      </c>
      <c r="CH3676">
        <v>40653.722812500004</v>
      </c>
      <c r="CI3676">
        <v>406537.22812500002</v>
      </c>
      <c r="CJ3676">
        <v>447190.95093750005</v>
      </c>
      <c r="CK3676">
        <v>2845.6312500000004</v>
      </c>
    </row>
    <row r="3677" spans="62:89" x14ac:dyDescent="0.25">
      <c r="BJ3677" s="1" t="s">
        <v>7476</v>
      </c>
      <c r="BK3677" s="1" t="s">
        <v>7477</v>
      </c>
      <c r="BL3677" s="1" t="str">
        <f>VLOOKUP(BK3677,INVENTARIOHABITTA[#All],8,FALSE)</f>
        <v>PREMIUM A</v>
      </c>
      <c r="BO3677" s="1" t="s">
        <v>11088</v>
      </c>
      <c r="BP3677" s="1" t="s">
        <v>11089</v>
      </c>
      <c r="BQ3677" s="1" t="s">
        <v>10873</v>
      </c>
      <c r="BR3677" s="1" t="s">
        <v>10874</v>
      </c>
      <c r="BS3677" s="1" t="s">
        <v>10875</v>
      </c>
      <c r="BT3677">
        <v>107</v>
      </c>
      <c r="BU3677" s="1" t="s">
        <v>10876</v>
      </c>
      <c r="BV3677" s="1" t="s">
        <v>146</v>
      </c>
      <c r="BW3677">
        <v>150.85</v>
      </c>
      <c r="BX3677" s="1" t="s">
        <v>10877</v>
      </c>
      <c r="BY3677">
        <v>3832.5</v>
      </c>
      <c r="BZ3677">
        <v>578132.625</v>
      </c>
      <c r="CA3677">
        <v>0.25</v>
      </c>
      <c r="CB3677">
        <v>2874.375</v>
      </c>
      <c r="CC3677">
        <v>433599.46875</v>
      </c>
      <c r="CD3677">
        <v>0.1</v>
      </c>
      <c r="CE3677">
        <v>43359.946875000001</v>
      </c>
      <c r="CF3677">
        <v>0.1</v>
      </c>
      <c r="CG3677">
        <v>4335.9946875000005</v>
      </c>
      <c r="CH3677">
        <v>39023.952187499999</v>
      </c>
      <c r="CI3677">
        <v>390239.52187499998</v>
      </c>
      <c r="CJ3677">
        <v>429263.4740625</v>
      </c>
      <c r="CK3677">
        <v>2845.6312499999999</v>
      </c>
    </row>
    <row r="3678" spans="62:89" x14ac:dyDescent="0.25">
      <c r="BJ3678" s="1" t="s">
        <v>7478</v>
      </c>
      <c r="BK3678" s="1" t="s">
        <v>7479</v>
      </c>
      <c r="BL3678" s="1" t="str">
        <f>VLOOKUP(BK3678,INVENTARIOHABITTA[#All],8,FALSE)</f>
        <v>ESTANDAR A</v>
      </c>
      <c r="BO3678" s="1" t="s">
        <v>11090</v>
      </c>
      <c r="BP3678" s="1" t="s">
        <v>11091</v>
      </c>
      <c r="BQ3678" s="1" t="s">
        <v>10873</v>
      </c>
      <c r="BR3678" s="1" t="s">
        <v>10874</v>
      </c>
      <c r="BS3678" s="1" t="s">
        <v>10875</v>
      </c>
      <c r="BT3678">
        <v>108</v>
      </c>
      <c r="BU3678" s="1" t="s">
        <v>10876</v>
      </c>
      <c r="BV3678" s="1" t="s">
        <v>146</v>
      </c>
      <c r="BW3678">
        <v>157.5</v>
      </c>
      <c r="BX3678" s="1" t="s">
        <v>10877</v>
      </c>
      <c r="BY3678">
        <v>3832.5</v>
      </c>
      <c r="BZ3678">
        <v>603618.75</v>
      </c>
      <c r="CA3678">
        <v>0.25</v>
      </c>
      <c r="CB3678">
        <v>2874.375</v>
      </c>
      <c r="CC3678">
        <v>452714.0625</v>
      </c>
      <c r="CD3678">
        <v>0.1</v>
      </c>
      <c r="CE3678">
        <v>45271.40625</v>
      </c>
      <c r="CF3678">
        <v>0.1</v>
      </c>
      <c r="CG3678">
        <v>4527.140625</v>
      </c>
      <c r="CH3678">
        <v>40744.265625</v>
      </c>
      <c r="CI3678">
        <v>407442.65625</v>
      </c>
      <c r="CJ3678">
        <v>448186.921875</v>
      </c>
      <c r="CK3678">
        <v>2845.6312499999999</v>
      </c>
    </row>
    <row r="3679" spans="62:89" x14ac:dyDescent="0.25">
      <c r="BJ3679" s="1" t="s">
        <v>7480</v>
      </c>
      <c r="BK3679" s="1" t="s">
        <v>7481</v>
      </c>
      <c r="BL3679" s="1" t="str">
        <f>VLOOKUP(BK3679,INVENTARIOHABITTA[#All],8,FALSE)</f>
        <v>PREMIUM A</v>
      </c>
      <c r="BO3679" s="1" t="s">
        <v>11092</v>
      </c>
      <c r="BP3679" s="1" t="s">
        <v>11093</v>
      </c>
      <c r="BQ3679" s="1" t="s">
        <v>10873</v>
      </c>
      <c r="BR3679" s="1" t="s">
        <v>10874</v>
      </c>
      <c r="BS3679" s="1" t="s">
        <v>10875</v>
      </c>
      <c r="BT3679">
        <v>109</v>
      </c>
      <c r="BU3679" s="1" t="s">
        <v>10876</v>
      </c>
      <c r="BV3679" s="1" t="s">
        <v>146</v>
      </c>
      <c r="BW3679">
        <v>157.5</v>
      </c>
      <c r="BX3679" s="1" t="s">
        <v>10877</v>
      </c>
      <c r="BY3679">
        <v>3832.5</v>
      </c>
      <c r="BZ3679">
        <v>603618.75</v>
      </c>
      <c r="CA3679">
        <v>0.25</v>
      </c>
      <c r="CB3679">
        <v>2874.375</v>
      </c>
      <c r="CC3679">
        <v>452714.0625</v>
      </c>
      <c r="CD3679">
        <v>0.1</v>
      </c>
      <c r="CE3679">
        <v>45271.40625</v>
      </c>
      <c r="CF3679">
        <v>0.1</v>
      </c>
      <c r="CG3679">
        <v>4527.140625</v>
      </c>
      <c r="CH3679">
        <v>40744.265625</v>
      </c>
      <c r="CI3679">
        <v>407442.65625</v>
      </c>
      <c r="CJ3679">
        <v>448186.921875</v>
      </c>
      <c r="CK3679">
        <v>2845.6312499999999</v>
      </c>
    </row>
    <row r="3680" spans="62:89" x14ac:dyDescent="0.25">
      <c r="BJ3680" s="1" t="s">
        <v>7482</v>
      </c>
      <c r="BK3680" s="1" t="s">
        <v>7483</v>
      </c>
      <c r="BL3680" s="1" t="str">
        <f>VLOOKUP(BK3680,INVENTARIOHABITTA[#All],8,FALSE)</f>
        <v xml:space="preserve">ESTANDAR A </v>
      </c>
      <c r="BO3680" s="1" t="s">
        <v>11094</v>
      </c>
      <c r="BP3680" s="1" t="s">
        <v>11095</v>
      </c>
      <c r="BQ3680" s="1" t="s">
        <v>10873</v>
      </c>
      <c r="BR3680" s="1" t="s">
        <v>10874</v>
      </c>
      <c r="BS3680" s="1" t="s">
        <v>10875</v>
      </c>
      <c r="BT3680">
        <v>110</v>
      </c>
      <c r="BU3680" s="1" t="s">
        <v>10876</v>
      </c>
      <c r="BV3680" s="1" t="s">
        <v>146</v>
      </c>
      <c r="BW3680">
        <v>157.5</v>
      </c>
      <c r="BX3680" s="1" t="s">
        <v>10877</v>
      </c>
      <c r="BY3680">
        <v>3832.5</v>
      </c>
      <c r="BZ3680">
        <v>603618.75</v>
      </c>
      <c r="CA3680">
        <v>0.25</v>
      </c>
      <c r="CB3680">
        <v>2874.375</v>
      </c>
      <c r="CC3680">
        <v>452714.0625</v>
      </c>
      <c r="CD3680">
        <v>0</v>
      </c>
      <c r="CE3680">
        <v>0</v>
      </c>
      <c r="CF3680">
        <v>0</v>
      </c>
      <c r="CG3680">
        <v>0</v>
      </c>
      <c r="CH3680">
        <v>0</v>
      </c>
      <c r="CI3680">
        <v>452714.0625</v>
      </c>
      <c r="CJ3680">
        <v>452714.0625</v>
      </c>
      <c r="CK3680">
        <v>2874.375</v>
      </c>
    </row>
    <row r="3681" spans="62:89" x14ac:dyDescent="0.25">
      <c r="BJ3681" s="1" t="s">
        <v>7484</v>
      </c>
      <c r="BK3681" s="1" t="s">
        <v>7485</v>
      </c>
      <c r="BL3681" s="1" t="str">
        <f>VLOOKUP(BK3681,INVENTARIOHABITTA[#All],8,FALSE)</f>
        <v xml:space="preserve">ESTANDAR A </v>
      </c>
      <c r="BO3681" s="1" t="s">
        <v>11096</v>
      </c>
      <c r="BP3681" s="1" t="s">
        <v>11097</v>
      </c>
      <c r="BQ3681" s="1" t="s">
        <v>10873</v>
      </c>
      <c r="BR3681" s="1" t="s">
        <v>10874</v>
      </c>
      <c r="BS3681" s="1" t="s">
        <v>10875</v>
      </c>
      <c r="BT3681">
        <v>111</v>
      </c>
      <c r="BU3681" s="1" t="s">
        <v>10876</v>
      </c>
      <c r="BV3681" s="1" t="s">
        <v>146</v>
      </c>
      <c r="BW3681">
        <v>157.5</v>
      </c>
      <c r="BX3681" s="1" t="s">
        <v>10877</v>
      </c>
      <c r="BY3681">
        <v>3832.5</v>
      </c>
      <c r="BZ3681">
        <v>603618.75</v>
      </c>
      <c r="CA3681">
        <v>0.25</v>
      </c>
      <c r="CB3681">
        <v>2874.375</v>
      </c>
      <c r="CC3681">
        <v>452714.0625</v>
      </c>
      <c r="CD3681">
        <v>0.1</v>
      </c>
      <c r="CE3681">
        <v>45271.40625</v>
      </c>
      <c r="CF3681">
        <v>0.1</v>
      </c>
      <c r="CG3681">
        <v>4527.140625</v>
      </c>
      <c r="CH3681">
        <v>40744.265625</v>
      </c>
      <c r="CI3681">
        <v>407442.65625</v>
      </c>
      <c r="CJ3681">
        <v>448186.921875</v>
      </c>
      <c r="CK3681">
        <v>2845.6312499999999</v>
      </c>
    </row>
    <row r="3682" spans="62:89" x14ac:dyDescent="0.25">
      <c r="BJ3682" s="1" t="s">
        <v>7486</v>
      </c>
      <c r="BK3682" s="1" t="s">
        <v>7487</v>
      </c>
      <c r="BL3682" s="1" t="str">
        <f>VLOOKUP(BK3682,INVENTARIOHABITTA[#All],8,FALSE)</f>
        <v xml:space="preserve">ESTANDAR A </v>
      </c>
      <c r="BP3682" s="1" t="s">
        <v>11097</v>
      </c>
      <c r="BQ3682" s="1" t="s">
        <v>10873</v>
      </c>
      <c r="BR3682" s="1" t="s">
        <v>10874</v>
      </c>
      <c r="BS3682" s="1" t="s">
        <v>10875</v>
      </c>
      <c r="BT3682">
        <v>111</v>
      </c>
      <c r="BU3682" s="1" t="s">
        <v>10876</v>
      </c>
      <c r="BV3682" s="1" t="s">
        <v>146</v>
      </c>
      <c r="BW3682">
        <v>157.5</v>
      </c>
      <c r="BX3682" s="1" t="s">
        <v>10877</v>
      </c>
      <c r="BY3682">
        <v>3832.5</v>
      </c>
      <c r="BZ3682">
        <v>603618.75</v>
      </c>
      <c r="CA3682">
        <v>0.25</v>
      </c>
      <c r="CB3682">
        <v>2874.375</v>
      </c>
      <c r="CC3682">
        <v>452714.0625</v>
      </c>
      <c r="CD3682">
        <v>0.1</v>
      </c>
      <c r="CE3682">
        <v>45271.40625</v>
      </c>
      <c r="CF3682">
        <v>0.1</v>
      </c>
      <c r="CG3682">
        <v>4527.140625</v>
      </c>
      <c r="CH3682">
        <v>40744.265625</v>
      </c>
      <c r="CI3682">
        <v>407442.65625</v>
      </c>
      <c r="CJ3682">
        <v>448186.921875</v>
      </c>
      <c r="CK3682">
        <v>2845.6312499999999</v>
      </c>
    </row>
    <row r="3683" spans="62:89" x14ac:dyDescent="0.25">
      <c r="BJ3683" s="1" t="s">
        <v>7488</v>
      </c>
      <c r="BK3683" s="1" t="s">
        <v>7489</v>
      </c>
      <c r="BL3683" s="1" t="str">
        <f>VLOOKUP(BK3683,INVENTARIOHABITTA[#All],8,FALSE)</f>
        <v>PREMIUM A</v>
      </c>
      <c r="BO3683" s="1" t="s">
        <v>11098</v>
      </c>
      <c r="BP3683" s="1" t="s">
        <v>11099</v>
      </c>
      <c r="BQ3683" s="1" t="s">
        <v>10873</v>
      </c>
      <c r="BR3683" s="1" t="s">
        <v>10874</v>
      </c>
      <c r="BS3683" s="1" t="s">
        <v>10875</v>
      </c>
      <c r="BT3683">
        <v>112</v>
      </c>
      <c r="BU3683" s="1" t="s">
        <v>10876</v>
      </c>
      <c r="BV3683" s="1" t="s">
        <v>146</v>
      </c>
      <c r="BW3683">
        <v>144</v>
      </c>
      <c r="BX3683" s="1" t="s">
        <v>10877</v>
      </c>
      <c r="BY3683">
        <v>3832.5</v>
      </c>
      <c r="BZ3683">
        <v>551880</v>
      </c>
      <c r="CA3683">
        <v>0.25</v>
      </c>
      <c r="CB3683">
        <v>2874.375</v>
      </c>
      <c r="CC3683">
        <v>413910</v>
      </c>
      <c r="CD3683">
        <v>0.1</v>
      </c>
      <c r="CE3683">
        <v>41391</v>
      </c>
      <c r="CF3683">
        <v>0.1</v>
      </c>
      <c r="CG3683">
        <v>4139.1000000000004</v>
      </c>
      <c r="CH3683">
        <v>37251.9</v>
      </c>
      <c r="CI3683">
        <v>372519</v>
      </c>
      <c r="CJ3683">
        <v>409770.9</v>
      </c>
      <c r="CK3683">
        <v>2845.6312500000004</v>
      </c>
    </row>
    <row r="3684" spans="62:89" x14ac:dyDescent="0.25">
      <c r="BJ3684" s="1" t="s">
        <v>7490</v>
      </c>
      <c r="BK3684" s="1" t="s">
        <v>7491</v>
      </c>
      <c r="BL3684" s="1" t="str">
        <f>VLOOKUP(BK3684,INVENTARIOHABITTA[#All],8,FALSE)</f>
        <v>ESTANDAR A</v>
      </c>
      <c r="BO3684" s="1" t="s">
        <v>11100</v>
      </c>
      <c r="BP3684" s="1" t="s">
        <v>11101</v>
      </c>
      <c r="BQ3684" s="1" t="s">
        <v>10873</v>
      </c>
      <c r="BR3684" s="1" t="s">
        <v>10874</v>
      </c>
      <c r="BS3684" s="1" t="s">
        <v>10875</v>
      </c>
      <c r="BT3684">
        <v>113</v>
      </c>
      <c r="BU3684" s="1" t="s">
        <v>10876</v>
      </c>
      <c r="BV3684" s="1" t="s">
        <v>1961</v>
      </c>
      <c r="BW3684">
        <v>144</v>
      </c>
      <c r="BX3684" s="1" t="s">
        <v>10877</v>
      </c>
      <c r="BY3684">
        <v>3650</v>
      </c>
      <c r="BZ3684">
        <v>525600</v>
      </c>
      <c r="CA3684">
        <v>0.25</v>
      </c>
      <c r="CB3684">
        <v>2737.5</v>
      </c>
      <c r="CC3684">
        <v>394200</v>
      </c>
      <c r="CD3684">
        <v>0.1</v>
      </c>
      <c r="CE3684">
        <v>39420</v>
      </c>
      <c r="CF3684">
        <v>0.1</v>
      </c>
      <c r="CG3684">
        <v>3942</v>
      </c>
      <c r="CH3684">
        <v>35478</v>
      </c>
      <c r="CI3684">
        <v>354780</v>
      </c>
      <c r="CJ3684">
        <v>390258</v>
      </c>
      <c r="CK3684">
        <v>2710.125</v>
      </c>
    </row>
    <row r="3685" spans="62:89" x14ac:dyDescent="0.25">
      <c r="BO3685" s="1" t="s">
        <v>11102</v>
      </c>
      <c r="BP3685" s="1" t="s">
        <v>11103</v>
      </c>
      <c r="BQ3685" s="1" t="s">
        <v>10873</v>
      </c>
      <c r="BR3685" s="1" t="s">
        <v>10874</v>
      </c>
      <c r="BS3685" s="1" t="s">
        <v>10875</v>
      </c>
      <c r="BT3685">
        <v>114</v>
      </c>
      <c r="BU3685" s="1" t="s">
        <v>10876</v>
      </c>
      <c r="BV3685" s="1" t="s">
        <v>1961</v>
      </c>
      <c r="BW3685">
        <v>144</v>
      </c>
      <c r="BX3685" s="1" t="s">
        <v>10877</v>
      </c>
      <c r="BY3685">
        <v>3650</v>
      </c>
      <c r="BZ3685">
        <v>525600</v>
      </c>
      <c r="CA3685">
        <v>0.25</v>
      </c>
      <c r="CB3685">
        <v>2737.5</v>
      </c>
      <c r="CC3685">
        <v>394200</v>
      </c>
      <c r="CD3685">
        <v>0.1</v>
      </c>
      <c r="CE3685">
        <v>39420</v>
      </c>
      <c r="CF3685">
        <v>0.1</v>
      </c>
      <c r="CG3685">
        <v>3942</v>
      </c>
      <c r="CH3685">
        <v>35478</v>
      </c>
      <c r="CI3685">
        <v>354780</v>
      </c>
      <c r="CJ3685">
        <v>390258</v>
      </c>
      <c r="CK3685">
        <v>2710.125</v>
      </c>
    </row>
    <row r="3686" spans="62:89" x14ac:dyDescent="0.25">
      <c r="BO3686" s="1" t="s">
        <v>11104</v>
      </c>
      <c r="BP3686" s="1" t="s">
        <v>11105</v>
      </c>
      <c r="BQ3686" s="1" t="s">
        <v>10873</v>
      </c>
      <c r="BR3686" s="1" t="s">
        <v>10874</v>
      </c>
      <c r="BS3686" s="1" t="s">
        <v>10875</v>
      </c>
      <c r="BT3686">
        <v>115</v>
      </c>
      <c r="BU3686" s="1" t="s">
        <v>10876</v>
      </c>
      <c r="BV3686" s="1" t="s">
        <v>1961</v>
      </c>
      <c r="BW3686">
        <v>144</v>
      </c>
      <c r="BX3686" s="1" t="s">
        <v>10877</v>
      </c>
      <c r="BY3686">
        <v>3650</v>
      </c>
      <c r="BZ3686">
        <v>525600</v>
      </c>
      <c r="CA3686">
        <v>0.25</v>
      </c>
      <c r="CB3686">
        <v>2737.5</v>
      </c>
      <c r="CC3686">
        <v>394200</v>
      </c>
      <c r="CD3686">
        <v>0.1</v>
      </c>
      <c r="CE3686">
        <v>39420</v>
      </c>
      <c r="CF3686">
        <v>0.1</v>
      </c>
      <c r="CG3686">
        <v>3942</v>
      </c>
      <c r="CH3686">
        <v>35478</v>
      </c>
      <c r="CI3686">
        <v>354780</v>
      </c>
      <c r="CJ3686">
        <v>390258</v>
      </c>
      <c r="CK3686">
        <v>2710.125</v>
      </c>
    </row>
    <row r="3687" spans="62:89" x14ac:dyDescent="0.25">
      <c r="BO3687" s="1" t="s">
        <v>11106</v>
      </c>
      <c r="BP3687" s="1" t="s">
        <v>11107</v>
      </c>
      <c r="BQ3687" s="1" t="s">
        <v>10873</v>
      </c>
      <c r="BR3687" s="1" t="s">
        <v>10874</v>
      </c>
      <c r="BS3687" s="1" t="s">
        <v>10875</v>
      </c>
      <c r="BT3687">
        <v>116</v>
      </c>
      <c r="BU3687" s="1" t="s">
        <v>10876</v>
      </c>
      <c r="BV3687" s="1" t="s">
        <v>1961</v>
      </c>
      <c r="BW3687">
        <v>137.91999999999999</v>
      </c>
      <c r="BX3687" s="1" t="s">
        <v>10877</v>
      </c>
      <c r="BY3687">
        <v>3650</v>
      </c>
      <c r="BZ3687">
        <v>503407.99999999994</v>
      </c>
      <c r="CA3687">
        <v>0.25</v>
      </c>
      <c r="CB3687">
        <v>2737.5</v>
      </c>
      <c r="CC3687">
        <v>377555.99999999994</v>
      </c>
      <c r="CD3687">
        <v>0.1</v>
      </c>
      <c r="CE3687">
        <v>37755.599999999999</v>
      </c>
      <c r="CF3687">
        <v>0.1</v>
      </c>
      <c r="CG3687">
        <v>3775.56</v>
      </c>
      <c r="CH3687">
        <v>33980.04</v>
      </c>
      <c r="CI3687">
        <v>339800.39999999997</v>
      </c>
      <c r="CJ3687">
        <v>373780.43999999994</v>
      </c>
      <c r="CK3687">
        <v>2710.125</v>
      </c>
    </row>
    <row r="3688" spans="62:89" x14ac:dyDescent="0.25">
      <c r="BO3688" s="1" t="s">
        <v>11108</v>
      </c>
      <c r="BP3688" s="1" t="s">
        <v>11109</v>
      </c>
      <c r="BQ3688" s="1" t="s">
        <v>10873</v>
      </c>
      <c r="BR3688" s="1" t="s">
        <v>10874</v>
      </c>
      <c r="BS3688" s="1" t="s">
        <v>10875</v>
      </c>
      <c r="BT3688">
        <v>117</v>
      </c>
      <c r="BU3688" s="1" t="s">
        <v>10876</v>
      </c>
      <c r="BV3688" s="1" t="s">
        <v>1961</v>
      </c>
      <c r="BW3688">
        <v>143.68</v>
      </c>
      <c r="BX3688" s="1" t="s">
        <v>10877</v>
      </c>
      <c r="BY3688">
        <v>3650</v>
      </c>
      <c r="BZ3688">
        <v>524432</v>
      </c>
      <c r="CA3688">
        <v>0.25</v>
      </c>
      <c r="CB3688">
        <v>2737.5</v>
      </c>
      <c r="CC3688">
        <v>393324</v>
      </c>
      <c r="CD3688">
        <v>0.1</v>
      </c>
      <c r="CE3688">
        <v>39332.400000000001</v>
      </c>
      <c r="CF3688">
        <v>0.1</v>
      </c>
      <c r="CG3688">
        <v>3933.2400000000002</v>
      </c>
      <c r="CH3688">
        <v>35399.160000000003</v>
      </c>
      <c r="CI3688">
        <v>353991.6</v>
      </c>
      <c r="CJ3688">
        <v>389390.76</v>
      </c>
      <c r="CK3688">
        <v>2710.125</v>
      </c>
    </row>
    <row r="3689" spans="62:89" x14ac:dyDescent="0.25">
      <c r="BO3689" s="1" t="s">
        <v>11110</v>
      </c>
      <c r="BP3689" s="1" t="s">
        <v>11111</v>
      </c>
      <c r="BQ3689" s="1" t="s">
        <v>10873</v>
      </c>
      <c r="BR3689" s="1" t="s">
        <v>10874</v>
      </c>
      <c r="BS3689" s="1" t="s">
        <v>10875</v>
      </c>
      <c r="BT3689">
        <v>118</v>
      </c>
      <c r="BU3689" s="1" t="s">
        <v>10876</v>
      </c>
      <c r="BV3689" s="1" t="s">
        <v>146</v>
      </c>
      <c r="BW3689">
        <v>144</v>
      </c>
      <c r="BX3689" s="1" t="s">
        <v>10877</v>
      </c>
      <c r="BY3689">
        <v>3832.5</v>
      </c>
      <c r="BZ3689">
        <v>551880</v>
      </c>
      <c r="CA3689">
        <v>0.25</v>
      </c>
      <c r="CB3689">
        <v>2874.375</v>
      </c>
      <c r="CC3689">
        <v>413910</v>
      </c>
      <c r="CD3689">
        <v>0.1</v>
      </c>
      <c r="CE3689">
        <v>41391</v>
      </c>
      <c r="CF3689">
        <v>0.1</v>
      </c>
      <c r="CG3689">
        <v>4139.1000000000004</v>
      </c>
      <c r="CH3689">
        <v>37251.9</v>
      </c>
      <c r="CI3689">
        <v>372519</v>
      </c>
      <c r="CJ3689">
        <v>409770.9</v>
      </c>
      <c r="CK3689">
        <v>2845.6312500000004</v>
      </c>
    </row>
    <row r="3690" spans="62:89" x14ac:dyDescent="0.25">
      <c r="BO3690" s="1" t="s">
        <v>11112</v>
      </c>
      <c r="BP3690" s="1" t="s">
        <v>11113</v>
      </c>
      <c r="BQ3690" s="1" t="s">
        <v>10873</v>
      </c>
      <c r="BR3690" s="1" t="s">
        <v>10874</v>
      </c>
      <c r="BS3690" s="1" t="s">
        <v>11114</v>
      </c>
      <c r="BT3690">
        <v>1</v>
      </c>
      <c r="BU3690" s="1" t="s">
        <v>10876</v>
      </c>
      <c r="BV3690" s="1" t="s">
        <v>146</v>
      </c>
      <c r="BW3690">
        <v>132.63999999999999</v>
      </c>
      <c r="BX3690" s="1" t="s">
        <v>10877</v>
      </c>
      <c r="BY3690">
        <v>3832.5</v>
      </c>
      <c r="BZ3690">
        <v>508342.79999999993</v>
      </c>
      <c r="CA3690">
        <v>0.25</v>
      </c>
      <c r="CB3690">
        <v>2874.375</v>
      </c>
      <c r="CC3690">
        <v>381257.1</v>
      </c>
      <c r="CD3690">
        <v>0.1</v>
      </c>
      <c r="CE3690">
        <v>38125.71</v>
      </c>
      <c r="CF3690">
        <v>0.1</v>
      </c>
      <c r="CG3690">
        <v>3812.5709999999999</v>
      </c>
      <c r="CH3690">
        <v>34313.138999999996</v>
      </c>
      <c r="CI3690">
        <v>343131.38999999996</v>
      </c>
      <c r="CJ3690">
        <v>377444.52899999998</v>
      </c>
      <c r="CK3690">
        <v>2845.6312500000004</v>
      </c>
    </row>
    <row r="3691" spans="62:89" x14ac:dyDescent="0.25">
      <c r="BO3691" s="1" t="s">
        <v>11115</v>
      </c>
      <c r="BP3691" s="1" t="s">
        <v>11116</v>
      </c>
      <c r="BQ3691" s="1" t="s">
        <v>10873</v>
      </c>
      <c r="BR3691" s="1" t="s">
        <v>10874</v>
      </c>
      <c r="BS3691" s="1" t="s">
        <v>11114</v>
      </c>
      <c r="BT3691">
        <v>2</v>
      </c>
      <c r="BU3691" s="1" t="s">
        <v>10876</v>
      </c>
      <c r="BV3691" s="1" t="s">
        <v>1961</v>
      </c>
      <c r="BW3691">
        <v>128</v>
      </c>
      <c r="BX3691" s="1" t="s">
        <v>10877</v>
      </c>
      <c r="BY3691">
        <v>3650</v>
      </c>
      <c r="BZ3691">
        <v>467200</v>
      </c>
      <c r="CA3691">
        <v>0.25</v>
      </c>
      <c r="CB3691">
        <v>2737.5</v>
      </c>
      <c r="CC3691">
        <v>350400</v>
      </c>
      <c r="CD3691">
        <v>0.1</v>
      </c>
      <c r="CE3691">
        <v>70080</v>
      </c>
      <c r="CF3691">
        <v>0.1</v>
      </c>
      <c r="CG3691">
        <v>7008</v>
      </c>
      <c r="CH3691">
        <v>63072</v>
      </c>
      <c r="CI3691">
        <v>280320</v>
      </c>
      <c r="CJ3691">
        <v>343392</v>
      </c>
      <c r="CK3691">
        <v>2682.75</v>
      </c>
    </row>
    <row r="3692" spans="62:89" x14ac:dyDescent="0.25">
      <c r="BP3692" s="1" t="s">
        <v>11116</v>
      </c>
      <c r="BQ3692" s="1" t="s">
        <v>10873</v>
      </c>
      <c r="BR3692" s="1" t="s">
        <v>10874</v>
      </c>
      <c r="BS3692" s="1" t="s">
        <v>11114</v>
      </c>
      <c r="BT3692">
        <v>2</v>
      </c>
      <c r="BU3692" s="1" t="s">
        <v>10876</v>
      </c>
      <c r="BV3692" s="1" t="s">
        <v>1961</v>
      </c>
      <c r="BW3692">
        <v>128</v>
      </c>
      <c r="BX3692" s="1" t="s">
        <v>10877</v>
      </c>
      <c r="BY3692">
        <v>3650</v>
      </c>
      <c r="BZ3692">
        <v>467200</v>
      </c>
      <c r="CA3692">
        <v>0.25</v>
      </c>
      <c r="CB3692">
        <v>2737.5</v>
      </c>
      <c r="CC3692">
        <v>350400</v>
      </c>
      <c r="CD3692">
        <v>0.1</v>
      </c>
      <c r="CE3692">
        <v>70080</v>
      </c>
      <c r="CF3692">
        <v>0.1</v>
      </c>
      <c r="CG3692">
        <v>7008</v>
      </c>
      <c r="CH3692">
        <v>63072</v>
      </c>
      <c r="CI3692">
        <v>280320</v>
      </c>
      <c r="CJ3692">
        <v>343392</v>
      </c>
      <c r="CK3692">
        <v>2682.75</v>
      </c>
    </row>
    <row r="3693" spans="62:89" x14ac:dyDescent="0.25">
      <c r="BO3693" s="1" t="s">
        <v>11117</v>
      </c>
      <c r="BP3693" s="1" t="s">
        <v>11118</v>
      </c>
      <c r="BQ3693" s="1" t="s">
        <v>10873</v>
      </c>
      <c r="BR3693" s="1" t="s">
        <v>10874</v>
      </c>
      <c r="BS3693" s="1" t="s">
        <v>11114</v>
      </c>
      <c r="BT3693">
        <v>3</v>
      </c>
      <c r="BU3693" s="1" t="s">
        <v>10876</v>
      </c>
      <c r="BV3693" s="1" t="s">
        <v>1961</v>
      </c>
      <c r="BW3693">
        <v>128</v>
      </c>
      <c r="BX3693" s="1" t="s">
        <v>10877</v>
      </c>
      <c r="BY3693">
        <v>3650</v>
      </c>
      <c r="BZ3693">
        <v>467200</v>
      </c>
      <c r="CA3693">
        <v>0.25</v>
      </c>
      <c r="CB3693">
        <v>2737.5</v>
      </c>
      <c r="CC3693">
        <v>350400</v>
      </c>
      <c r="CD3693">
        <v>0.1</v>
      </c>
      <c r="CE3693">
        <v>35040</v>
      </c>
      <c r="CF3693">
        <v>0.1</v>
      </c>
      <c r="CG3693">
        <v>3504</v>
      </c>
      <c r="CH3693">
        <v>31536</v>
      </c>
      <c r="CI3693">
        <v>315360</v>
      </c>
      <c r="CJ3693">
        <v>346896</v>
      </c>
      <c r="CK3693">
        <v>2710.125</v>
      </c>
    </row>
    <row r="3694" spans="62:89" x14ac:dyDescent="0.25">
      <c r="BO3694" s="1" t="s">
        <v>11119</v>
      </c>
      <c r="BP3694" s="1" t="s">
        <v>11120</v>
      </c>
      <c r="BQ3694" s="1" t="s">
        <v>10873</v>
      </c>
      <c r="BR3694" s="1" t="s">
        <v>10874</v>
      </c>
      <c r="BS3694" s="1" t="s">
        <v>11114</v>
      </c>
      <c r="BT3694">
        <v>4</v>
      </c>
      <c r="BU3694" s="1" t="s">
        <v>10876</v>
      </c>
      <c r="BV3694" s="1" t="s">
        <v>1961</v>
      </c>
      <c r="BW3694">
        <v>128</v>
      </c>
      <c r="BX3694" s="1" t="s">
        <v>10877</v>
      </c>
      <c r="BY3694">
        <v>3650</v>
      </c>
      <c r="BZ3694">
        <v>467200</v>
      </c>
      <c r="CA3694">
        <v>0.25</v>
      </c>
      <c r="CB3694">
        <v>2737.5</v>
      </c>
      <c r="CC3694">
        <v>350400</v>
      </c>
      <c r="CD3694">
        <v>0.1</v>
      </c>
      <c r="CE3694">
        <v>35040</v>
      </c>
      <c r="CF3694">
        <v>0.1</v>
      </c>
      <c r="CG3694">
        <v>3504</v>
      </c>
      <c r="CH3694">
        <v>31536</v>
      </c>
      <c r="CI3694">
        <v>315360</v>
      </c>
      <c r="CJ3694">
        <v>346896</v>
      </c>
      <c r="CK3694">
        <v>2710.125</v>
      </c>
    </row>
    <row r="3695" spans="62:89" x14ac:dyDescent="0.25">
      <c r="BO3695" s="1" t="s">
        <v>11121</v>
      </c>
      <c r="BP3695" s="1" t="s">
        <v>11122</v>
      </c>
      <c r="BQ3695" s="1" t="s">
        <v>10873</v>
      </c>
      <c r="BR3695" s="1" t="s">
        <v>10874</v>
      </c>
      <c r="BS3695" s="1" t="s">
        <v>11114</v>
      </c>
      <c r="BT3695">
        <v>5</v>
      </c>
      <c r="BU3695" s="1" t="s">
        <v>10876</v>
      </c>
      <c r="BV3695" s="1" t="s">
        <v>1961</v>
      </c>
      <c r="BW3695">
        <v>128</v>
      </c>
      <c r="BX3695" s="1" t="s">
        <v>10877</v>
      </c>
      <c r="BY3695">
        <v>3650</v>
      </c>
      <c r="BZ3695">
        <v>467200</v>
      </c>
      <c r="CA3695">
        <v>0.25</v>
      </c>
      <c r="CB3695">
        <v>2737.5</v>
      </c>
      <c r="CC3695">
        <v>350400</v>
      </c>
      <c r="CD3695">
        <v>0.1</v>
      </c>
      <c r="CE3695">
        <v>35040</v>
      </c>
      <c r="CF3695">
        <v>0.1</v>
      </c>
      <c r="CG3695">
        <v>3504</v>
      </c>
      <c r="CH3695">
        <v>31536</v>
      </c>
      <c r="CI3695">
        <v>315360</v>
      </c>
      <c r="CJ3695">
        <v>346896</v>
      </c>
      <c r="CK3695">
        <v>2710.125</v>
      </c>
    </row>
    <row r="3696" spans="62:89" x14ac:dyDescent="0.25">
      <c r="BO3696" s="1" t="s">
        <v>11123</v>
      </c>
      <c r="BP3696" s="1" t="s">
        <v>11124</v>
      </c>
      <c r="BQ3696" s="1" t="s">
        <v>10873</v>
      </c>
      <c r="BR3696" s="1" t="s">
        <v>10874</v>
      </c>
      <c r="BS3696" s="1" t="s">
        <v>11114</v>
      </c>
      <c r="BT3696">
        <v>6</v>
      </c>
      <c r="BU3696" s="1" t="s">
        <v>10876</v>
      </c>
      <c r="BV3696" s="1" t="s">
        <v>1961</v>
      </c>
      <c r="BW3696">
        <v>128</v>
      </c>
      <c r="BX3696" s="1" t="s">
        <v>10877</v>
      </c>
      <c r="BY3696">
        <v>3650</v>
      </c>
      <c r="BZ3696">
        <v>467200</v>
      </c>
      <c r="CA3696">
        <v>0.25</v>
      </c>
      <c r="CB3696">
        <v>2737.5</v>
      </c>
      <c r="CC3696">
        <v>350400</v>
      </c>
      <c r="CD3696">
        <v>0.1</v>
      </c>
      <c r="CE3696">
        <v>35040</v>
      </c>
      <c r="CF3696">
        <v>0.1</v>
      </c>
      <c r="CG3696">
        <v>3504</v>
      </c>
      <c r="CH3696">
        <v>31536</v>
      </c>
      <c r="CI3696">
        <v>315360</v>
      </c>
      <c r="CJ3696">
        <v>346896</v>
      </c>
      <c r="CK3696">
        <v>2710.125</v>
      </c>
    </row>
    <row r="3697" spans="67:89" x14ac:dyDescent="0.25">
      <c r="BO3697" s="1" t="s">
        <v>11125</v>
      </c>
      <c r="BP3697" s="1" t="s">
        <v>11126</v>
      </c>
      <c r="BQ3697" s="1" t="s">
        <v>10873</v>
      </c>
      <c r="BR3697" s="1" t="s">
        <v>10874</v>
      </c>
      <c r="BS3697" s="1" t="s">
        <v>11114</v>
      </c>
      <c r="BT3697">
        <v>7</v>
      </c>
      <c r="BU3697" s="1" t="s">
        <v>10876</v>
      </c>
      <c r="BV3697" s="1" t="s">
        <v>1961</v>
      </c>
      <c r="BW3697">
        <v>128</v>
      </c>
      <c r="BX3697" s="1" t="s">
        <v>10877</v>
      </c>
      <c r="BY3697">
        <v>3650</v>
      </c>
      <c r="BZ3697">
        <v>467200</v>
      </c>
      <c r="CA3697">
        <v>0.25</v>
      </c>
      <c r="CB3697">
        <v>2737.5</v>
      </c>
      <c r="CC3697">
        <v>350400</v>
      </c>
      <c r="CD3697">
        <v>0.1</v>
      </c>
      <c r="CE3697">
        <v>35040</v>
      </c>
      <c r="CF3697">
        <v>0.1</v>
      </c>
      <c r="CG3697">
        <v>3504</v>
      </c>
      <c r="CH3697">
        <v>31536</v>
      </c>
      <c r="CI3697">
        <v>315360</v>
      </c>
      <c r="CJ3697">
        <v>346896</v>
      </c>
      <c r="CK3697">
        <v>2710.125</v>
      </c>
    </row>
    <row r="3698" spans="67:89" x14ac:dyDescent="0.25">
      <c r="BO3698" s="1" t="s">
        <v>11127</v>
      </c>
      <c r="BP3698" s="1" t="s">
        <v>11128</v>
      </c>
      <c r="BQ3698" s="1" t="s">
        <v>10873</v>
      </c>
      <c r="BR3698" s="1" t="s">
        <v>10874</v>
      </c>
      <c r="BS3698" s="1" t="s">
        <v>11114</v>
      </c>
      <c r="BT3698">
        <v>8</v>
      </c>
      <c r="BU3698" s="1" t="s">
        <v>10876</v>
      </c>
      <c r="BV3698" s="1" t="s">
        <v>146</v>
      </c>
      <c r="BW3698">
        <v>128</v>
      </c>
      <c r="BX3698" s="1" t="s">
        <v>10877</v>
      </c>
      <c r="BY3698">
        <v>3832.5</v>
      </c>
      <c r="BZ3698">
        <v>490560</v>
      </c>
      <c r="CA3698">
        <v>0.25</v>
      </c>
      <c r="CB3698">
        <v>2874.375</v>
      </c>
      <c r="CC3698">
        <v>367920</v>
      </c>
      <c r="CD3698">
        <v>0.1</v>
      </c>
      <c r="CE3698">
        <v>36792</v>
      </c>
      <c r="CF3698">
        <v>0.1</v>
      </c>
      <c r="CG3698">
        <v>3679.2000000000003</v>
      </c>
      <c r="CH3698">
        <v>33112.800000000003</v>
      </c>
      <c r="CI3698">
        <v>331128</v>
      </c>
      <c r="CJ3698">
        <v>364240.8</v>
      </c>
      <c r="CK3698">
        <v>2845.6312499999999</v>
      </c>
    </row>
    <row r="3699" spans="67:89" x14ac:dyDescent="0.25">
      <c r="BO3699" s="1" t="s">
        <v>11129</v>
      </c>
      <c r="BP3699" s="1" t="s">
        <v>11130</v>
      </c>
      <c r="BQ3699" s="1" t="s">
        <v>10873</v>
      </c>
      <c r="BR3699" s="1" t="s">
        <v>10874</v>
      </c>
      <c r="BS3699" s="1" t="s">
        <v>11114</v>
      </c>
      <c r="BT3699">
        <v>9</v>
      </c>
      <c r="BU3699" s="1" t="s">
        <v>10876</v>
      </c>
      <c r="BV3699" s="1" t="s">
        <v>1961</v>
      </c>
      <c r="BW3699">
        <v>128</v>
      </c>
      <c r="BX3699" s="1" t="s">
        <v>10877</v>
      </c>
      <c r="BY3699">
        <v>3650</v>
      </c>
      <c r="BZ3699">
        <v>467200</v>
      </c>
      <c r="CA3699">
        <v>0.25</v>
      </c>
      <c r="CB3699">
        <v>2737.5</v>
      </c>
      <c r="CC3699">
        <v>350400</v>
      </c>
      <c r="CD3699">
        <v>0.1</v>
      </c>
      <c r="CE3699">
        <v>35040</v>
      </c>
      <c r="CF3699">
        <v>0.1</v>
      </c>
      <c r="CG3699">
        <v>3504</v>
      </c>
      <c r="CH3699">
        <v>31536</v>
      </c>
      <c r="CI3699">
        <v>315360</v>
      </c>
      <c r="CJ3699">
        <v>346896</v>
      </c>
      <c r="CK3699">
        <v>2710.125</v>
      </c>
    </row>
    <row r="3700" spans="67:89" x14ac:dyDescent="0.25">
      <c r="BO3700" s="1" t="s">
        <v>11131</v>
      </c>
      <c r="BP3700" s="1" t="s">
        <v>11132</v>
      </c>
      <c r="BQ3700" s="1" t="s">
        <v>10873</v>
      </c>
      <c r="BR3700" s="1" t="s">
        <v>10874</v>
      </c>
      <c r="BS3700" s="1" t="s">
        <v>11114</v>
      </c>
      <c r="BT3700">
        <v>10</v>
      </c>
      <c r="BU3700" s="1" t="s">
        <v>10876</v>
      </c>
      <c r="BV3700" s="1" t="s">
        <v>1961</v>
      </c>
      <c r="BW3700">
        <v>128</v>
      </c>
      <c r="BX3700" s="1" t="s">
        <v>10877</v>
      </c>
      <c r="BY3700">
        <v>3650</v>
      </c>
      <c r="BZ3700">
        <v>467200</v>
      </c>
      <c r="CA3700">
        <v>0.25</v>
      </c>
      <c r="CB3700">
        <v>2737.5</v>
      </c>
      <c r="CC3700">
        <v>350400</v>
      </c>
      <c r="CD3700">
        <v>0.1</v>
      </c>
      <c r="CE3700">
        <v>35040</v>
      </c>
      <c r="CF3700">
        <v>0.1</v>
      </c>
      <c r="CG3700">
        <v>3504</v>
      </c>
      <c r="CH3700">
        <v>31536</v>
      </c>
      <c r="CI3700">
        <v>315360</v>
      </c>
      <c r="CJ3700">
        <v>346896</v>
      </c>
      <c r="CK3700">
        <v>2710.125</v>
      </c>
    </row>
    <row r="3701" spans="67:89" x14ac:dyDescent="0.25">
      <c r="BP3701" s="1" t="s">
        <v>11132</v>
      </c>
      <c r="BQ3701" s="1" t="s">
        <v>10873</v>
      </c>
      <c r="BR3701" s="1" t="s">
        <v>10874</v>
      </c>
      <c r="BS3701" s="1" t="s">
        <v>11114</v>
      </c>
      <c r="BT3701">
        <v>10</v>
      </c>
      <c r="BU3701" s="1" t="s">
        <v>10876</v>
      </c>
      <c r="BV3701" s="1" t="s">
        <v>1961</v>
      </c>
      <c r="BW3701">
        <v>128</v>
      </c>
      <c r="BX3701" s="1" t="s">
        <v>10877</v>
      </c>
      <c r="BY3701">
        <v>3650</v>
      </c>
      <c r="BZ3701">
        <v>467200</v>
      </c>
      <c r="CA3701">
        <v>0.25</v>
      </c>
      <c r="CB3701">
        <v>2737.5</v>
      </c>
      <c r="CC3701">
        <v>350400</v>
      </c>
      <c r="CD3701">
        <v>0.1</v>
      </c>
      <c r="CE3701">
        <v>35040</v>
      </c>
      <c r="CF3701">
        <v>0.1</v>
      </c>
      <c r="CG3701">
        <v>3504</v>
      </c>
      <c r="CH3701">
        <v>31536</v>
      </c>
      <c r="CI3701">
        <v>315360</v>
      </c>
      <c r="CJ3701">
        <v>346896</v>
      </c>
      <c r="CK3701">
        <v>2710.125</v>
      </c>
    </row>
    <row r="3702" spans="67:89" x14ac:dyDescent="0.25">
      <c r="BO3702" s="1" t="s">
        <v>11133</v>
      </c>
      <c r="BP3702" s="1" t="s">
        <v>11134</v>
      </c>
      <c r="BQ3702" s="1" t="s">
        <v>10873</v>
      </c>
      <c r="BR3702" s="1" t="s">
        <v>10874</v>
      </c>
      <c r="BS3702" s="1" t="s">
        <v>11114</v>
      </c>
      <c r="BT3702">
        <v>11</v>
      </c>
      <c r="BU3702" s="1" t="s">
        <v>10876</v>
      </c>
      <c r="BV3702" s="1" t="s">
        <v>1961</v>
      </c>
      <c r="BW3702">
        <v>128</v>
      </c>
      <c r="BX3702" s="1" t="s">
        <v>10877</v>
      </c>
      <c r="BY3702">
        <v>3650</v>
      </c>
      <c r="BZ3702">
        <v>467200</v>
      </c>
      <c r="CA3702">
        <v>0.25</v>
      </c>
      <c r="CB3702">
        <v>2737.5</v>
      </c>
      <c r="CC3702">
        <v>350400</v>
      </c>
      <c r="CD3702">
        <v>0.1</v>
      </c>
      <c r="CE3702">
        <v>35040</v>
      </c>
      <c r="CF3702">
        <v>0.1</v>
      </c>
      <c r="CG3702">
        <v>3504</v>
      </c>
      <c r="CH3702">
        <v>31536</v>
      </c>
      <c r="CI3702">
        <v>315360</v>
      </c>
      <c r="CJ3702">
        <v>346896</v>
      </c>
      <c r="CK3702">
        <v>2710.125</v>
      </c>
    </row>
    <row r="3703" spans="67:89" x14ac:dyDescent="0.25">
      <c r="BO3703" s="1" t="s">
        <v>11135</v>
      </c>
      <c r="BP3703" s="1" t="s">
        <v>11136</v>
      </c>
      <c r="BQ3703" s="1" t="s">
        <v>10873</v>
      </c>
      <c r="BR3703" s="1" t="s">
        <v>10874</v>
      </c>
      <c r="BS3703" s="1" t="s">
        <v>11114</v>
      </c>
      <c r="BT3703">
        <v>12</v>
      </c>
      <c r="BU3703" s="1" t="s">
        <v>10876</v>
      </c>
      <c r="BV3703" s="1" t="s">
        <v>1961</v>
      </c>
      <c r="BW3703">
        <v>128</v>
      </c>
      <c r="BX3703" s="1" t="s">
        <v>10877</v>
      </c>
      <c r="BY3703">
        <v>3650</v>
      </c>
      <c r="BZ3703">
        <v>467200</v>
      </c>
      <c r="CA3703">
        <v>0.25</v>
      </c>
      <c r="CB3703">
        <v>2737.5</v>
      </c>
      <c r="CC3703">
        <v>350400</v>
      </c>
      <c r="CD3703">
        <v>0.1</v>
      </c>
      <c r="CE3703">
        <v>35040</v>
      </c>
      <c r="CF3703">
        <v>0.1</v>
      </c>
      <c r="CG3703">
        <v>3504</v>
      </c>
      <c r="CH3703">
        <v>31536</v>
      </c>
      <c r="CI3703">
        <v>315360</v>
      </c>
      <c r="CJ3703">
        <v>346896</v>
      </c>
      <c r="CK3703">
        <v>2710.125</v>
      </c>
    </row>
    <row r="3704" spans="67:89" x14ac:dyDescent="0.25">
      <c r="BO3704" s="1" t="s">
        <v>11137</v>
      </c>
      <c r="BP3704" s="1" t="s">
        <v>11138</v>
      </c>
      <c r="BQ3704" s="1" t="s">
        <v>10873</v>
      </c>
      <c r="BR3704" s="1" t="s">
        <v>10874</v>
      </c>
      <c r="BS3704" s="1" t="s">
        <v>11114</v>
      </c>
      <c r="BT3704">
        <v>13</v>
      </c>
      <c r="BU3704" s="1" t="s">
        <v>10876</v>
      </c>
      <c r="BV3704" s="1" t="s">
        <v>146</v>
      </c>
      <c r="BW3704">
        <v>128</v>
      </c>
      <c r="BX3704" s="1" t="s">
        <v>10877</v>
      </c>
      <c r="BY3704">
        <v>3832.5</v>
      </c>
      <c r="BZ3704">
        <v>490560</v>
      </c>
      <c r="CA3704">
        <v>0.25</v>
      </c>
      <c r="CB3704">
        <v>2874.375</v>
      </c>
      <c r="CC3704">
        <v>367920</v>
      </c>
      <c r="CD3704">
        <v>0.1</v>
      </c>
      <c r="CE3704">
        <v>36792</v>
      </c>
      <c r="CF3704">
        <v>0.1</v>
      </c>
      <c r="CG3704">
        <v>3679.2000000000003</v>
      </c>
      <c r="CH3704">
        <v>33112.800000000003</v>
      </c>
      <c r="CI3704">
        <v>331128</v>
      </c>
      <c r="CJ3704">
        <v>364240.8</v>
      </c>
      <c r="CK3704">
        <v>2845.6312499999999</v>
      </c>
    </row>
    <row r="3705" spans="67:89" x14ac:dyDescent="0.25">
      <c r="BO3705" s="1" t="s">
        <v>11139</v>
      </c>
      <c r="BP3705" s="1" t="s">
        <v>11140</v>
      </c>
      <c r="BQ3705" s="1" t="s">
        <v>10873</v>
      </c>
      <c r="BR3705" s="1" t="s">
        <v>10874</v>
      </c>
      <c r="BS3705" s="1" t="s">
        <v>11114</v>
      </c>
      <c r="BT3705">
        <v>14</v>
      </c>
      <c r="BU3705" s="1" t="s">
        <v>10876</v>
      </c>
      <c r="BV3705" s="1" t="s">
        <v>146</v>
      </c>
      <c r="BW3705">
        <v>128</v>
      </c>
      <c r="BX3705" s="1" t="s">
        <v>10877</v>
      </c>
      <c r="BY3705">
        <v>3832.5</v>
      </c>
      <c r="BZ3705">
        <v>490560</v>
      </c>
      <c r="CA3705">
        <v>0.25</v>
      </c>
      <c r="CB3705">
        <v>2874.375</v>
      </c>
      <c r="CC3705">
        <v>367920</v>
      </c>
      <c r="CD3705">
        <v>0.1</v>
      </c>
      <c r="CE3705">
        <v>36792</v>
      </c>
      <c r="CF3705">
        <v>0.1</v>
      </c>
      <c r="CG3705">
        <v>3679.2000000000003</v>
      </c>
      <c r="CH3705">
        <v>33112.800000000003</v>
      </c>
      <c r="CI3705">
        <v>331128</v>
      </c>
      <c r="CJ3705">
        <v>364240.8</v>
      </c>
      <c r="CK3705">
        <v>2845.6312499999999</v>
      </c>
    </row>
    <row r="3706" spans="67:89" x14ac:dyDescent="0.25">
      <c r="BO3706" s="1" t="s">
        <v>11141</v>
      </c>
      <c r="BP3706" s="1" t="s">
        <v>11142</v>
      </c>
      <c r="BQ3706" s="1" t="s">
        <v>10873</v>
      </c>
      <c r="BR3706" s="1" t="s">
        <v>10874</v>
      </c>
      <c r="BS3706" s="1" t="s">
        <v>11114</v>
      </c>
      <c r="BT3706">
        <v>15</v>
      </c>
      <c r="BU3706" s="1" t="s">
        <v>10876</v>
      </c>
      <c r="BV3706" s="1" t="s">
        <v>1961</v>
      </c>
      <c r="BW3706">
        <v>128</v>
      </c>
      <c r="BX3706" s="1" t="s">
        <v>10877</v>
      </c>
      <c r="BY3706">
        <v>3650</v>
      </c>
      <c r="BZ3706">
        <v>467200</v>
      </c>
      <c r="CA3706">
        <v>0.25</v>
      </c>
      <c r="CB3706">
        <v>2737.5</v>
      </c>
      <c r="CC3706">
        <v>350400</v>
      </c>
      <c r="CD3706">
        <v>0.1</v>
      </c>
      <c r="CE3706">
        <v>35040</v>
      </c>
      <c r="CF3706">
        <v>0.1</v>
      </c>
      <c r="CG3706">
        <v>3504</v>
      </c>
      <c r="CH3706">
        <v>31536</v>
      </c>
      <c r="CI3706">
        <v>315360</v>
      </c>
      <c r="CJ3706">
        <v>346896</v>
      </c>
      <c r="CK3706">
        <v>2710.125</v>
      </c>
    </row>
    <row r="3707" spans="67:89" x14ac:dyDescent="0.25">
      <c r="BO3707" s="1" t="s">
        <v>11143</v>
      </c>
      <c r="BP3707" s="1" t="s">
        <v>11144</v>
      </c>
      <c r="BQ3707" s="1" t="s">
        <v>10873</v>
      </c>
      <c r="BR3707" s="1" t="s">
        <v>10874</v>
      </c>
      <c r="BS3707" s="1" t="s">
        <v>11114</v>
      </c>
      <c r="BT3707">
        <v>16</v>
      </c>
      <c r="BU3707" s="1" t="s">
        <v>10876</v>
      </c>
      <c r="BV3707" s="1" t="s">
        <v>1961</v>
      </c>
      <c r="BW3707">
        <v>128</v>
      </c>
      <c r="BX3707" s="1" t="s">
        <v>10877</v>
      </c>
      <c r="BY3707">
        <v>3650</v>
      </c>
      <c r="BZ3707">
        <v>467200</v>
      </c>
      <c r="CA3707">
        <v>0.25</v>
      </c>
      <c r="CB3707">
        <v>2737.5</v>
      </c>
      <c r="CC3707">
        <v>350400</v>
      </c>
      <c r="CD3707">
        <v>0.1</v>
      </c>
      <c r="CE3707">
        <v>35040</v>
      </c>
      <c r="CF3707">
        <v>0.1</v>
      </c>
      <c r="CG3707">
        <v>3504</v>
      </c>
      <c r="CH3707">
        <v>31536</v>
      </c>
      <c r="CI3707">
        <v>315360</v>
      </c>
      <c r="CJ3707">
        <v>346896</v>
      </c>
      <c r="CK3707">
        <v>2710.125</v>
      </c>
    </row>
    <row r="3708" spans="67:89" x14ac:dyDescent="0.25">
      <c r="BO3708" s="1" t="s">
        <v>11145</v>
      </c>
      <c r="BP3708" s="1" t="s">
        <v>11146</v>
      </c>
      <c r="BQ3708" s="1" t="s">
        <v>10873</v>
      </c>
      <c r="BR3708" s="1" t="s">
        <v>10874</v>
      </c>
      <c r="BS3708" s="1" t="s">
        <v>11114</v>
      </c>
      <c r="BT3708">
        <v>17</v>
      </c>
      <c r="BU3708" s="1" t="s">
        <v>10876</v>
      </c>
      <c r="BV3708" s="1" t="s">
        <v>1961</v>
      </c>
      <c r="BW3708">
        <v>135.19999999999999</v>
      </c>
      <c r="BX3708" s="1" t="s">
        <v>10877</v>
      </c>
      <c r="BY3708">
        <v>3650</v>
      </c>
      <c r="BZ3708">
        <v>493479.99999999994</v>
      </c>
      <c r="CA3708">
        <v>0.25</v>
      </c>
      <c r="CB3708">
        <v>2737.5</v>
      </c>
      <c r="CC3708">
        <v>370109.99999999994</v>
      </c>
      <c r="CD3708">
        <v>0.1</v>
      </c>
      <c r="CE3708">
        <v>37010.999999999993</v>
      </c>
      <c r="CF3708">
        <v>0.1</v>
      </c>
      <c r="CG3708">
        <v>3701.0999999999995</v>
      </c>
      <c r="CH3708">
        <v>33309.899999999994</v>
      </c>
      <c r="CI3708">
        <v>333098.99999999994</v>
      </c>
      <c r="CJ3708">
        <v>366408.89999999991</v>
      </c>
      <c r="CK3708">
        <v>2710.1249999999995</v>
      </c>
    </row>
    <row r="3709" spans="67:89" x14ac:dyDescent="0.25">
      <c r="BO3709" s="1" t="s">
        <v>11147</v>
      </c>
      <c r="BP3709" s="1" t="s">
        <v>11148</v>
      </c>
      <c r="BQ3709" s="1" t="s">
        <v>10873</v>
      </c>
      <c r="BR3709" s="1" t="s">
        <v>10874</v>
      </c>
      <c r="BS3709" s="1" t="s">
        <v>11114</v>
      </c>
      <c r="BT3709">
        <v>18</v>
      </c>
      <c r="BU3709" s="1" t="s">
        <v>10876</v>
      </c>
      <c r="BV3709" s="1" t="s">
        <v>146</v>
      </c>
      <c r="BW3709">
        <v>144</v>
      </c>
      <c r="BX3709" s="1" t="s">
        <v>10877</v>
      </c>
      <c r="BY3709">
        <v>3832.5</v>
      </c>
      <c r="BZ3709">
        <v>551880</v>
      </c>
      <c r="CA3709">
        <v>0.25</v>
      </c>
      <c r="CB3709">
        <v>2874.375</v>
      </c>
      <c r="CC3709">
        <v>413910</v>
      </c>
      <c r="CD3709">
        <v>0.1</v>
      </c>
      <c r="CE3709">
        <v>41391</v>
      </c>
      <c r="CF3709">
        <v>0.1</v>
      </c>
      <c r="CG3709">
        <v>4139.1000000000004</v>
      </c>
      <c r="CH3709">
        <v>37251.9</v>
      </c>
      <c r="CI3709">
        <v>372519</v>
      </c>
      <c r="CJ3709">
        <v>409770.9</v>
      </c>
      <c r="CK3709">
        <v>2845.6312500000004</v>
      </c>
    </row>
    <row r="3710" spans="67:89" x14ac:dyDescent="0.25">
      <c r="BO3710" s="1" t="s">
        <v>11149</v>
      </c>
      <c r="BP3710" s="1" t="s">
        <v>11150</v>
      </c>
      <c r="BQ3710" s="1" t="s">
        <v>10873</v>
      </c>
      <c r="BR3710" s="1" t="s">
        <v>10874</v>
      </c>
      <c r="BS3710" s="1" t="s">
        <v>11114</v>
      </c>
      <c r="BT3710">
        <v>19</v>
      </c>
      <c r="BU3710" s="1" t="s">
        <v>10876</v>
      </c>
      <c r="BV3710" s="1" t="s">
        <v>146</v>
      </c>
      <c r="BW3710">
        <v>144</v>
      </c>
      <c r="BX3710" s="1" t="s">
        <v>10877</v>
      </c>
      <c r="BY3710">
        <v>3832.5</v>
      </c>
      <c r="BZ3710">
        <v>551880</v>
      </c>
      <c r="CA3710">
        <v>0.25</v>
      </c>
      <c r="CB3710">
        <v>2874.375</v>
      </c>
      <c r="CC3710">
        <v>413910</v>
      </c>
      <c r="CD3710">
        <v>0.1</v>
      </c>
      <c r="CE3710">
        <v>41391</v>
      </c>
      <c r="CF3710">
        <v>0.1</v>
      </c>
      <c r="CG3710">
        <v>4139.1000000000004</v>
      </c>
      <c r="CH3710">
        <v>37251.9</v>
      </c>
      <c r="CI3710">
        <v>372519</v>
      </c>
      <c r="CJ3710">
        <v>409770.9</v>
      </c>
      <c r="CK3710">
        <v>2845.6312500000004</v>
      </c>
    </row>
    <row r="3711" spans="67:89" x14ac:dyDescent="0.25">
      <c r="BO3711" s="1" t="s">
        <v>11151</v>
      </c>
      <c r="BP3711" s="1" t="s">
        <v>11152</v>
      </c>
      <c r="BQ3711" s="1" t="s">
        <v>10873</v>
      </c>
      <c r="BR3711" s="1" t="s">
        <v>10874</v>
      </c>
      <c r="BS3711" s="1" t="s">
        <v>11114</v>
      </c>
      <c r="BT3711">
        <v>20</v>
      </c>
      <c r="BU3711" s="1" t="s">
        <v>10876</v>
      </c>
      <c r="BV3711" s="1" t="s">
        <v>1961</v>
      </c>
      <c r="BW3711">
        <v>144</v>
      </c>
      <c r="BX3711" s="1" t="s">
        <v>10877</v>
      </c>
      <c r="BY3711">
        <v>3650</v>
      </c>
      <c r="BZ3711">
        <v>525600</v>
      </c>
      <c r="CA3711">
        <v>0.25</v>
      </c>
      <c r="CB3711">
        <v>2737.5</v>
      </c>
      <c r="CC3711">
        <v>394200</v>
      </c>
      <c r="CD3711">
        <v>0.1</v>
      </c>
      <c r="CE3711">
        <v>39420</v>
      </c>
      <c r="CF3711">
        <v>0.1</v>
      </c>
      <c r="CG3711">
        <v>3942</v>
      </c>
      <c r="CH3711">
        <v>35478</v>
      </c>
      <c r="CI3711">
        <v>354780</v>
      </c>
      <c r="CJ3711">
        <v>390258</v>
      </c>
      <c r="CK3711">
        <v>2710.125</v>
      </c>
    </row>
    <row r="3712" spans="67:89" x14ac:dyDescent="0.25">
      <c r="BO3712" s="1" t="s">
        <v>11153</v>
      </c>
      <c r="BP3712" s="1" t="s">
        <v>11154</v>
      </c>
      <c r="BQ3712" s="1" t="s">
        <v>10873</v>
      </c>
      <c r="BR3712" s="1" t="s">
        <v>10874</v>
      </c>
      <c r="BS3712" s="1" t="s">
        <v>11114</v>
      </c>
      <c r="BT3712">
        <v>21</v>
      </c>
      <c r="BU3712" s="1" t="s">
        <v>10876</v>
      </c>
      <c r="BV3712" s="1" t="s">
        <v>1961</v>
      </c>
      <c r="BW3712">
        <v>144</v>
      </c>
      <c r="BX3712" s="1" t="s">
        <v>10877</v>
      </c>
      <c r="BY3712">
        <v>3650</v>
      </c>
      <c r="BZ3712">
        <v>525600</v>
      </c>
      <c r="CA3712">
        <v>0.25</v>
      </c>
      <c r="CB3712">
        <v>2737.5</v>
      </c>
      <c r="CC3712">
        <v>394200</v>
      </c>
      <c r="CD3712">
        <v>0.1</v>
      </c>
      <c r="CE3712">
        <v>39420</v>
      </c>
      <c r="CF3712">
        <v>0.1</v>
      </c>
      <c r="CG3712">
        <v>3942</v>
      </c>
      <c r="CH3712">
        <v>35478</v>
      </c>
      <c r="CI3712">
        <v>354780</v>
      </c>
      <c r="CJ3712">
        <v>390258</v>
      </c>
      <c r="CK3712">
        <v>2710.125</v>
      </c>
    </row>
    <row r="3713" spans="67:89" x14ac:dyDescent="0.25">
      <c r="BO3713" s="1" t="s">
        <v>11155</v>
      </c>
      <c r="BP3713" s="1" t="s">
        <v>11156</v>
      </c>
      <c r="BQ3713" s="1" t="s">
        <v>10873</v>
      </c>
      <c r="BR3713" s="1" t="s">
        <v>10874</v>
      </c>
      <c r="BS3713" s="1" t="s">
        <v>11114</v>
      </c>
      <c r="BT3713">
        <v>22</v>
      </c>
      <c r="BU3713" s="1" t="s">
        <v>10876</v>
      </c>
      <c r="BV3713" s="1" t="s">
        <v>146</v>
      </c>
      <c r="BW3713">
        <v>144</v>
      </c>
      <c r="BX3713" s="1" t="s">
        <v>10877</v>
      </c>
      <c r="BY3713">
        <v>3832.5</v>
      </c>
      <c r="BZ3713">
        <v>551880</v>
      </c>
      <c r="CA3713">
        <v>0.25</v>
      </c>
      <c r="CB3713">
        <v>2874.375</v>
      </c>
      <c r="CC3713">
        <v>413910</v>
      </c>
      <c r="CD3713">
        <v>0.1</v>
      </c>
      <c r="CE3713">
        <v>41391</v>
      </c>
      <c r="CF3713">
        <v>0.1</v>
      </c>
      <c r="CG3713">
        <v>4139.1000000000004</v>
      </c>
      <c r="CH3713">
        <v>37251.9</v>
      </c>
      <c r="CI3713">
        <v>372519</v>
      </c>
      <c r="CJ3713">
        <v>409770.9</v>
      </c>
      <c r="CK3713">
        <v>2845.6312500000004</v>
      </c>
    </row>
    <row r="3714" spans="67:89" x14ac:dyDescent="0.25">
      <c r="BO3714" s="1" t="s">
        <v>11157</v>
      </c>
      <c r="BP3714" s="1" t="s">
        <v>11158</v>
      </c>
      <c r="BQ3714" s="1" t="s">
        <v>10873</v>
      </c>
      <c r="BR3714" s="1" t="s">
        <v>10874</v>
      </c>
      <c r="BS3714" s="1" t="s">
        <v>11114</v>
      </c>
      <c r="BT3714">
        <v>23</v>
      </c>
      <c r="BU3714" s="1" t="s">
        <v>10876</v>
      </c>
      <c r="BV3714" s="1" t="s">
        <v>146</v>
      </c>
      <c r="BW3714">
        <v>128</v>
      </c>
      <c r="BX3714" s="1" t="s">
        <v>10877</v>
      </c>
      <c r="BY3714">
        <v>3832.5</v>
      </c>
      <c r="BZ3714">
        <v>490560</v>
      </c>
      <c r="CA3714">
        <v>0.25</v>
      </c>
      <c r="CB3714">
        <v>2874.375</v>
      </c>
      <c r="CC3714">
        <v>367920</v>
      </c>
      <c r="CD3714">
        <v>0.1</v>
      </c>
      <c r="CE3714">
        <v>36792</v>
      </c>
      <c r="CF3714">
        <v>0.1</v>
      </c>
      <c r="CG3714">
        <v>3679.2000000000003</v>
      </c>
      <c r="CH3714">
        <v>33112.800000000003</v>
      </c>
      <c r="CI3714">
        <v>331128</v>
      </c>
      <c r="CJ3714">
        <v>364240.8</v>
      </c>
      <c r="CK3714">
        <v>2845.6312499999999</v>
      </c>
    </row>
    <row r="3715" spans="67:89" x14ac:dyDescent="0.25">
      <c r="BO3715" s="1" t="s">
        <v>11159</v>
      </c>
      <c r="BP3715" s="1" t="s">
        <v>11160</v>
      </c>
      <c r="BQ3715" s="1" t="s">
        <v>10873</v>
      </c>
      <c r="BR3715" s="1" t="s">
        <v>10874</v>
      </c>
      <c r="BS3715" s="1" t="s">
        <v>11114</v>
      </c>
      <c r="BT3715">
        <v>24</v>
      </c>
      <c r="BU3715" s="1" t="s">
        <v>10876</v>
      </c>
      <c r="BV3715" s="1" t="s">
        <v>1961</v>
      </c>
      <c r="BW3715">
        <v>128</v>
      </c>
      <c r="BX3715" s="1" t="s">
        <v>10877</v>
      </c>
      <c r="BY3715">
        <v>3650</v>
      </c>
      <c r="BZ3715">
        <v>467200</v>
      </c>
      <c r="CA3715">
        <v>0.25</v>
      </c>
      <c r="CB3715">
        <v>2737.5</v>
      </c>
      <c r="CC3715">
        <v>350400</v>
      </c>
      <c r="CD3715">
        <v>0.1</v>
      </c>
      <c r="CE3715">
        <v>35040</v>
      </c>
      <c r="CF3715">
        <v>0.1</v>
      </c>
      <c r="CG3715">
        <v>3504</v>
      </c>
      <c r="CH3715">
        <v>31536</v>
      </c>
      <c r="CI3715">
        <v>315360</v>
      </c>
      <c r="CJ3715">
        <v>346896</v>
      </c>
      <c r="CK3715">
        <v>2710.125</v>
      </c>
    </row>
    <row r="3716" spans="67:89" x14ac:dyDescent="0.25">
      <c r="BO3716" s="1" t="s">
        <v>11161</v>
      </c>
      <c r="BP3716" s="1" t="s">
        <v>11162</v>
      </c>
      <c r="BQ3716" s="1" t="s">
        <v>10873</v>
      </c>
      <c r="BR3716" s="1" t="s">
        <v>10874</v>
      </c>
      <c r="BS3716" s="1" t="s">
        <v>11114</v>
      </c>
      <c r="BT3716">
        <v>25</v>
      </c>
      <c r="BU3716" s="1" t="s">
        <v>10876</v>
      </c>
      <c r="BV3716" s="1" t="s">
        <v>146</v>
      </c>
      <c r="BW3716">
        <v>128</v>
      </c>
      <c r="BX3716" s="1" t="s">
        <v>10877</v>
      </c>
      <c r="BY3716">
        <v>3832.5</v>
      </c>
      <c r="BZ3716">
        <v>490560</v>
      </c>
      <c r="CA3716">
        <v>0.25</v>
      </c>
      <c r="CB3716">
        <v>2874.375</v>
      </c>
      <c r="CC3716">
        <v>367920</v>
      </c>
      <c r="CD3716">
        <v>0.1</v>
      </c>
      <c r="CE3716">
        <v>36792</v>
      </c>
      <c r="CF3716">
        <v>0.1</v>
      </c>
      <c r="CG3716">
        <v>3679.2000000000003</v>
      </c>
      <c r="CH3716">
        <v>33112.800000000003</v>
      </c>
      <c r="CI3716">
        <v>331128</v>
      </c>
      <c r="CJ3716">
        <v>364240.8</v>
      </c>
      <c r="CK3716">
        <v>2845.6312499999999</v>
      </c>
    </row>
    <row r="3717" spans="67:89" x14ac:dyDescent="0.25">
      <c r="BO3717" s="1" t="s">
        <v>11163</v>
      </c>
      <c r="BP3717" s="1" t="s">
        <v>11164</v>
      </c>
      <c r="BQ3717" s="1" t="s">
        <v>10873</v>
      </c>
      <c r="BR3717" s="1" t="s">
        <v>10874</v>
      </c>
      <c r="BS3717" s="1" t="s">
        <v>11114</v>
      </c>
      <c r="BT3717">
        <v>26</v>
      </c>
      <c r="BU3717" s="1" t="s">
        <v>10876</v>
      </c>
      <c r="BV3717" s="1" t="s">
        <v>1961</v>
      </c>
      <c r="BW3717">
        <v>128</v>
      </c>
      <c r="BX3717" s="1" t="s">
        <v>10877</v>
      </c>
      <c r="BY3717">
        <v>3650</v>
      </c>
      <c r="BZ3717">
        <v>467200</v>
      </c>
      <c r="CA3717">
        <v>0.25</v>
      </c>
      <c r="CB3717">
        <v>2737.5</v>
      </c>
      <c r="CC3717">
        <v>350400</v>
      </c>
      <c r="CD3717">
        <v>0.1</v>
      </c>
      <c r="CE3717">
        <v>35040</v>
      </c>
      <c r="CF3717">
        <v>0.1</v>
      </c>
      <c r="CG3717">
        <v>3504</v>
      </c>
      <c r="CH3717">
        <v>31536</v>
      </c>
      <c r="CI3717">
        <v>315360</v>
      </c>
      <c r="CJ3717">
        <v>346896</v>
      </c>
      <c r="CK3717">
        <v>2710.125</v>
      </c>
    </row>
    <row r="3718" spans="67:89" x14ac:dyDescent="0.25">
      <c r="BO3718" s="1" t="s">
        <v>11165</v>
      </c>
      <c r="BP3718" s="1" t="s">
        <v>11166</v>
      </c>
      <c r="BQ3718" s="1" t="s">
        <v>10873</v>
      </c>
      <c r="BR3718" s="1" t="s">
        <v>10874</v>
      </c>
      <c r="BS3718" s="1" t="s">
        <v>11114</v>
      </c>
      <c r="BT3718">
        <v>27</v>
      </c>
      <c r="BU3718" s="1" t="s">
        <v>10876</v>
      </c>
      <c r="BV3718" s="1" t="s">
        <v>1961</v>
      </c>
      <c r="BW3718">
        <v>128</v>
      </c>
      <c r="BX3718" s="1" t="s">
        <v>10877</v>
      </c>
      <c r="BY3718">
        <v>3650</v>
      </c>
      <c r="BZ3718">
        <v>467200</v>
      </c>
      <c r="CA3718">
        <v>0.25</v>
      </c>
      <c r="CB3718">
        <v>2737.5</v>
      </c>
      <c r="CC3718">
        <v>350400</v>
      </c>
      <c r="CD3718">
        <v>0.1</v>
      </c>
      <c r="CE3718">
        <v>35040</v>
      </c>
      <c r="CF3718">
        <v>0.1</v>
      </c>
      <c r="CG3718">
        <v>3504</v>
      </c>
      <c r="CH3718">
        <v>31536</v>
      </c>
      <c r="CI3718">
        <v>315360</v>
      </c>
      <c r="CJ3718">
        <v>346896</v>
      </c>
      <c r="CK3718">
        <v>2710.125</v>
      </c>
    </row>
    <row r="3719" spans="67:89" x14ac:dyDescent="0.25">
      <c r="BO3719" s="1" t="s">
        <v>11167</v>
      </c>
      <c r="BP3719" s="1" t="s">
        <v>11168</v>
      </c>
      <c r="BQ3719" s="1" t="s">
        <v>10873</v>
      </c>
      <c r="BR3719" s="1" t="s">
        <v>10874</v>
      </c>
      <c r="BS3719" s="1" t="s">
        <v>11114</v>
      </c>
      <c r="BT3719">
        <v>28</v>
      </c>
      <c r="BU3719" s="1" t="s">
        <v>10876</v>
      </c>
      <c r="BV3719" s="1" t="s">
        <v>1961</v>
      </c>
      <c r="BW3719">
        <v>128</v>
      </c>
      <c r="BX3719" s="1" t="s">
        <v>10877</v>
      </c>
      <c r="BY3719">
        <v>3650</v>
      </c>
      <c r="BZ3719">
        <v>467200</v>
      </c>
      <c r="CA3719">
        <v>0.25</v>
      </c>
      <c r="CB3719">
        <v>2737.5</v>
      </c>
      <c r="CC3719">
        <v>350400</v>
      </c>
      <c r="CD3719">
        <v>0.1</v>
      </c>
      <c r="CE3719">
        <v>35040</v>
      </c>
      <c r="CF3719">
        <v>0.1</v>
      </c>
      <c r="CG3719">
        <v>3504</v>
      </c>
      <c r="CH3719">
        <v>31536</v>
      </c>
      <c r="CI3719">
        <v>315360</v>
      </c>
      <c r="CJ3719">
        <v>346896</v>
      </c>
      <c r="CK3719">
        <v>2710.125</v>
      </c>
    </row>
    <row r="3720" spans="67:89" x14ac:dyDescent="0.25">
      <c r="BO3720" s="1" t="s">
        <v>11169</v>
      </c>
      <c r="BP3720" s="1" t="s">
        <v>11170</v>
      </c>
      <c r="BQ3720" s="1" t="s">
        <v>10873</v>
      </c>
      <c r="BR3720" s="1" t="s">
        <v>10874</v>
      </c>
      <c r="BS3720" s="1" t="s">
        <v>11114</v>
      </c>
      <c r="BT3720">
        <v>29</v>
      </c>
      <c r="BU3720" s="1" t="s">
        <v>10876</v>
      </c>
      <c r="BV3720" s="1" t="s">
        <v>1961</v>
      </c>
      <c r="BW3720">
        <v>128</v>
      </c>
      <c r="BX3720" s="1" t="s">
        <v>10877</v>
      </c>
      <c r="BY3720">
        <v>3650</v>
      </c>
      <c r="BZ3720">
        <v>467200</v>
      </c>
      <c r="CA3720">
        <v>0.25</v>
      </c>
      <c r="CB3720">
        <v>2737.5</v>
      </c>
      <c r="CC3720">
        <v>350400</v>
      </c>
      <c r="CD3720">
        <v>0.1</v>
      </c>
      <c r="CE3720">
        <v>35040</v>
      </c>
      <c r="CF3720">
        <v>0.1</v>
      </c>
      <c r="CG3720">
        <v>3504</v>
      </c>
      <c r="CH3720">
        <v>31536</v>
      </c>
      <c r="CI3720">
        <v>315360</v>
      </c>
      <c r="CJ3720">
        <v>346896</v>
      </c>
      <c r="CK3720">
        <v>2710.125</v>
      </c>
    </row>
    <row r="3721" spans="67:89" x14ac:dyDescent="0.25">
      <c r="BO3721" s="1" t="s">
        <v>11171</v>
      </c>
      <c r="BP3721" s="1" t="s">
        <v>11172</v>
      </c>
      <c r="BQ3721" s="1" t="s">
        <v>10873</v>
      </c>
      <c r="BR3721" s="1" t="s">
        <v>10874</v>
      </c>
      <c r="BS3721" s="1" t="s">
        <v>11114</v>
      </c>
      <c r="BT3721">
        <v>30</v>
      </c>
      <c r="BU3721" s="1" t="s">
        <v>10876</v>
      </c>
      <c r="BV3721" s="1" t="s">
        <v>146</v>
      </c>
      <c r="BW3721">
        <v>128</v>
      </c>
      <c r="BX3721" s="1" t="s">
        <v>10877</v>
      </c>
      <c r="BY3721">
        <v>3832.5</v>
      </c>
      <c r="BZ3721">
        <v>490560</v>
      </c>
      <c r="CA3721">
        <v>0.25</v>
      </c>
      <c r="CB3721">
        <v>2874.375</v>
      </c>
      <c r="CC3721">
        <v>367920</v>
      </c>
      <c r="CD3721">
        <v>0.1</v>
      </c>
      <c r="CE3721">
        <v>36792</v>
      </c>
      <c r="CF3721">
        <v>0.1</v>
      </c>
      <c r="CG3721">
        <v>3679.2000000000003</v>
      </c>
      <c r="CH3721">
        <v>33112.800000000003</v>
      </c>
      <c r="CI3721">
        <v>331128</v>
      </c>
      <c r="CJ3721">
        <v>364240.8</v>
      </c>
      <c r="CK3721">
        <v>2845.6312499999999</v>
      </c>
    </row>
    <row r="3722" spans="67:89" x14ac:dyDescent="0.25">
      <c r="BO3722" s="1" t="s">
        <v>11173</v>
      </c>
      <c r="BP3722" s="1" t="s">
        <v>11174</v>
      </c>
      <c r="BQ3722" s="1" t="s">
        <v>10873</v>
      </c>
      <c r="BR3722" s="1" t="s">
        <v>10874</v>
      </c>
      <c r="BS3722" s="1" t="s">
        <v>11114</v>
      </c>
      <c r="BT3722">
        <v>31</v>
      </c>
      <c r="BU3722" s="1" t="s">
        <v>10876</v>
      </c>
      <c r="BV3722" s="1" t="s">
        <v>1961</v>
      </c>
      <c r="BW3722">
        <v>128</v>
      </c>
      <c r="BX3722" s="1" t="s">
        <v>10877</v>
      </c>
      <c r="BY3722">
        <v>3650</v>
      </c>
      <c r="BZ3722">
        <v>467200</v>
      </c>
      <c r="CA3722">
        <v>0.25</v>
      </c>
      <c r="CB3722">
        <v>2737.5</v>
      </c>
      <c r="CC3722">
        <v>350400</v>
      </c>
      <c r="CD3722">
        <v>0.1</v>
      </c>
      <c r="CE3722">
        <v>35040</v>
      </c>
      <c r="CF3722">
        <v>0.1</v>
      </c>
      <c r="CG3722">
        <v>3504</v>
      </c>
      <c r="CH3722">
        <v>31536</v>
      </c>
      <c r="CI3722">
        <v>315360</v>
      </c>
      <c r="CJ3722">
        <v>346896</v>
      </c>
      <c r="CK3722">
        <v>2710.125</v>
      </c>
    </row>
    <row r="3723" spans="67:89" x14ac:dyDescent="0.25">
      <c r="BO3723" s="1" t="s">
        <v>11175</v>
      </c>
      <c r="BP3723" s="1" t="s">
        <v>11176</v>
      </c>
      <c r="BQ3723" s="1" t="s">
        <v>10873</v>
      </c>
      <c r="BR3723" s="1" t="s">
        <v>10874</v>
      </c>
      <c r="BS3723" s="1" t="s">
        <v>11114</v>
      </c>
      <c r="BT3723">
        <v>32</v>
      </c>
      <c r="BU3723" s="1" t="s">
        <v>10876</v>
      </c>
      <c r="BV3723" s="1" t="s">
        <v>146</v>
      </c>
      <c r="BW3723">
        <v>147.19999999999999</v>
      </c>
      <c r="BX3723" s="1" t="s">
        <v>10877</v>
      </c>
      <c r="BY3723">
        <v>3832.5</v>
      </c>
      <c r="BZ3723">
        <v>564144</v>
      </c>
      <c r="CA3723">
        <v>0.25</v>
      </c>
      <c r="CB3723">
        <v>2874.375</v>
      </c>
      <c r="CC3723">
        <v>423107.99999999994</v>
      </c>
      <c r="CD3723">
        <v>0.1</v>
      </c>
      <c r="CE3723">
        <v>42310.799999999996</v>
      </c>
      <c r="CF3723">
        <v>0.1</v>
      </c>
      <c r="CG3723">
        <v>4231.08</v>
      </c>
      <c r="CH3723">
        <v>38079.719999999994</v>
      </c>
      <c r="CI3723">
        <v>380797.19999999995</v>
      </c>
      <c r="CJ3723">
        <v>418876.91999999993</v>
      </c>
      <c r="CK3723">
        <v>2845.6312499999999</v>
      </c>
    </row>
    <row r="3724" spans="67:89" x14ac:dyDescent="0.25">
      <c r="BO3724" s="1" t="s">
        <v>11177</v>
      </c>
      <c r="BP3724" s="1" t="s">
        <v>11178</v>
      </c>
      <c r="BQ3724" s="1" t="s">
        <v>10873</v>
      </c>
      <c r="BR3724" s="1" t="s">
        <v>10874</v>
      </c>
      <c r="BS3724" s="1" t="s">
        <v>11114</v>
      </c>
      <c r="BT3724">
        <v>33</v>
      </c>
      <c r="BU3724" s="1" t="s">
        <v>10876</v>
      </c>
      <c r="BV3724" s="1" t="s">
        <v>146</v>
      </c>
      <c r="BW3724">
        <v>128</v>
      </c>
      <c r="BX3724" s="1" t="s">
        <v>10877</v>
      </c>
      <c r="BY3724">
        <v>3832.5</v>
      </c>
      <c r="BZ3724">
        <v>490560</v>
      </c>
      <c r="CA3724">
        <v>0.25</v>
      </c>
      <c r="CB3724">
        <v>2874.375</v>
      </c>
      <c r="CC3724">
        <v>367920</v>
      </c>
      <c r="CD3724">
        <v>0.1</v>
      </c>
      <c r="CE3724">
        <v>36792</v>
      </c>
      <c r="CF3724">
        <v>0.1</v>
      </c>
      <c r="CG3724">
        <v>3679.2000000000003</v>
      </c>
      <c r="CH3724">
        <v>33112.800000000003</v>
      </c>
      <c r="CI3724">
        <v>331128</v>
      </c>
      <c r="CJ3724">
        <v>364240.8</v>
      </c>
      <c r="CK3724">
        <v>2845.6312499999999</v>
      </c>
    </row>
    <row r="3725" spans="67:89" x14ac:dyDescent="0.25">
      <c r="BO3725" s="1" t="s">
        <v>11179</v>
      </c>
      <c r="BP3725" s="1" t="s">
        <v>11180</v>
      </c>
      <c r="BQ3725" s="1" t="s">
        <v>10873</v>
      </c>
      <c r="BR3725" s="1" t="s">
        <v>10874</v>
      </c>
      <c r="BS3725" s="1" t="s">
        <v>11114</v>
      </c>
      <c r="BT3725">
        <v>34</v>
      </c>
      <c r="BU3725" s="1" t="s">
        <v>10876</v>
      </c>
      <c r="BV3725" s="1" t="s">
        <v>1961</v>
      </c>
      <c r="BW3725">
        <v>128</v>
      </c>
      <c r="BX3725" s="1" t="s">
        <v>10877</v>
      </c>
      <c r="BY3725">
        <v>3650</v>
      </c>
      <c r="BZ3725">
        <v>467200</v>
      </c>
      <c r="CA3725">
        <v>0.25</v>
      </c>
      <c r="CB3725">
        <v>2737.5</v>
      </c>
      <c r="CC3725">
        <v>350400</v>
      </c>
      <c r="CD3725">
        <v>0.1</v>
      </c>
      <c r="CE3725">
        <v>35040</v>
      </c>
      <c r="CF3725">
        <v>0.1</v>
      </c>
      <c r="CG3725">
        <v>3504</v>
      </c>
      <c r="CH3725">
        <v>31536</v>
      </c>
      <c r="CI3725">
        <v>315360</v>
      </c>
      <c r="CJ3725">
        <v>346896</v>
      </c>
      <c r="CK3725">
        <v>2710.125</v>
      </c>
    </row>
    <row r="3726" spans="67:89" x14ac:dyDescent="0.25">
      <c r="BO3726" s="1" t="s">
        <v>11181</v>
      </c>
      <c r="BP3726" s="1" t="s">
        <v>11182</v>
      </c>
      <c r="BQ3726" s="1" t="s">
        <v>10873</v>
      </c>
      <c r="BR3726" s="1" t="s">
        <v>10874</v>
      </c>
      <c r="BS3726" s="1" t="s">
        <v>11114</v>
      </c>
      <c r="BT3726">
        <v>35</v>
      </c>
      <c r="BU3726" s="1" t="s">
        <v>10876</v>
      </c>
      <c r="BV3726" s="1" t="s">
        <v>1961</v>
      </c>
      <c r="BW3726">
        <v>128</v>
      </c>
      <c r="BX3726" s="1" t="s">
        <v>10877</v>
      </c>
      <c r="BY3726">
        <v>3650</v>
      </c>
      <c r="BZ3726">
        <v>467200</v>
      </c>
      <c r="CA3726">
        <v>0.25</v>
      </c>
      <c r="CB3726">
        <v>2737.5</v>
      </c>
      <c r="CC3726">
        <v>350400</v>
      </c>
      <c r="CD3726">
        <v>0.1</v>
      </c>
      <c r="CE3726">
        <v>35040</v>
      </c>
      <c r="CF3726">
        <v>0.1</v>
      </c>
      <c r="CG3726">
        <v>3504</v>
      </c>
      <c r="CH3726">
        <v>31536</v>
      </c>
      <c r="CI3726">
        <v>315360</v>
      </c>
      <c r="CJ3726">
        <v>346896</v>
      </c>
      <c r="CK3726">
        <v>2710.125</v>
      </c>
    </row>
    <row r="3727" spans="67:89" x14ac:dyDescent="0.25">
      <c r="BO3727" s="1" t="s">
        <v>11183</v>
      </c>
      <c r="BP3727" s="1" t="s">
        <v>11184</v>
      </c>
      <c r="BQ3727" s="1" t="s">
        <v>10873</v>
      </c>
      <c r="BR3727" s="1" t="s">
        <v>10874</v>
      </c>
      <c r="BS3727" s="1" t="s">
        <v>11114</v>
      </c>
      <c r="BT3727">
        <v>36</v>
      </c>
      <c r="BU3727" s="1" t="s">
        <v>10876</v>
      </c>
      <c r="BV3727" s="1" t="s">
        <v>1961</v>
      </c>
      <c r="BW3727">
        <v>128</v>
      </c>
      <c r="BX3727" s="1" t="s">
        <v>10877</v>
      </c>
      <c r="BY3727">
        <v>3650</v>
      </c>
      <c r="BZ3727">
        <v>467200</v>
      </c>
      <c r="CA3727">
        <v>0.25</v>
      </c>
      <c r="CB3727">
        <v>2737.5</v>
      </c>
      <c r="CC3727">
        <v>350400</v>
      </c>
      <c r="CD3727">
        <v>0.1</v>
      </c>
      <c r="CE3727">
        <v>35040</v>
      </c>
      <c r="CF3727">
        <v>0.1</v>
      </c>
      <c r="CG3727">
        <v>3504</v>
      </c>
      <c r="CH3727">
        <v>31536</v>
      </c>
      <c r="CI3727">
        <v>315360</v>
      </c>
      <c r="CJ3727">
        <v>346896</v>
      </c>
      <c r="CK3727">
        <v>2710.125</v>
      </c>
    </row>
    <row r="3728" spans="67:89" x14ac:dyDescent="0.25">
      <c r="BO3728" s="1" t="s">
        <v>11185</v>
      </c>
      <c r="BP3728" s="1" t="s">
        <v>11186</v>
      </c>
      <c r="BQ3728" s="1" t="s">
        <v>10873</v>
      </c>
      <c r="BR3728" s="1" t="s">
        <v>10874</v>
      </c>
      <c r="BS3728" s="1" t="s">
        <v>11114</v>
      </c>
      <c r="BT3728">
        <v>37</v>
      </c>
      <c r="BU3728" s="1" t="s">
        <v>10876</v>
      </c>
      <c r="BV3728" s="1" t="s">
        <v>146</v>
      </c>
      <c r="BW3728">
        <v>128</v>
      </c>
      <c r="BX3728" s="1" t="s">
        <v>10877</v>
      </c>
      <c r="BY3728">
        <v>3832.5</v>
      </c>
      <c r="BZ3728">
        <v>490560</v>
      </c>
      <c r="CA3728">
        <v>0.25</v>
      </c>
      <c r="CB3728">
        <v>2874.375</v>
      </c>
      <c r="CC3728">
        <v>367920</v>
      </c>
      <c r="CD3728">
        <v>0.1</v>
      </c>
      <c r="CE3728">
        <v>36792</v>
      </c>
      <c r="CF3728">
        <v>0.1</v>
      </c>
      <c r="CG3728">
        <v>3679.2000000000003</v>
      </c>
      <c r="CH3728">
        <v>33112.800000000003</v>
      </c>
      <c r="CI3728">
        <v>331128</v>
      </c>
      <c r="CJ3728">
        <v>364240.8</v>
      </c>
      <c r="CK3728">
        <v>2845.6312499999999</v>
      </c>
    </row>
    <row r="3729" spans="67:89" x14ac:dyDescent="0.25">
      <c r="BO3729" s="1" t="s">
        <v>11187</v>
      </c>
      <c r="BP3729" s="1" t="s">
        <v>11188</v>
      </c>
      <c r="BQ3729" s="1" t="s">
        <v>10873</v>
      </c>
      <c r="BR3729" s="1" t="s">
        <v>10874</v>
      </c>
      <c r="BS3729" s="1" t="s">
        <v>11114</v>
      </c>
      <c r="BT3729">
        <v>38</v>
      </c>
      <c r="BU3729" s="1" t="s">
        <v>10876</v>
      </c>
      <c r="BV3729" s="1" t="s">
        <v>1961</v>
      </c>
      <c r="BW3729">
        <v>128</v>
      </c>
      <c r="BX3729" s="1" t="s">
        <v>10877</v>
      </c>
      <c r="BY3729">
        <v>3650</v>
      </c>
      <c r="BZ3729">
        <v>467200</v>
      </c>
      <c r="CA3729">
        <v>0.25</v>
      </c>
      <c r="CB3729">
        <v>2737.5</v>
      </c>
      <c r="CC3729">
        <v>350400</v>
      </c>
      <c r="CD3729">
        <v>0.1</v>
      </c>
      <c r="CE3729">
        <v>35040</v>
      </c>
      <c r="CF3729">
        <v>0.1</v>
      </c>
      <c r="CG3729">
        <v>3504</v>
      </c>
      <c r="CH3729">
        <v>31536</v>
      </c>
      <c r="CI3729">
        <v>315360</v>
      </c>
      <c r="CJ3729">
        <v>346896</v>
      </c>
      <c r="CK3729">
        <v>2710.125</v>
      </c>
    </row>
    <row r="3730" spans="67:89" x14ac:dyDescent="0.25">
      <c r="BO3730" s="1" t="s">
        <v>11189</v>
      </c>
      <c r="BP3730" s="1" t="s">
        <v>11190</v>
      </c>
      <c r="BQ3730" s="1" t="s">
        <v>10873</v>
      </c>
      <c r="BR3730" s="1" t="s">
        <v>10874</v>
      </c>
      <c r="BS3730" s="1" t="s">
        <v>11114</v>
      </c>
      <c r="BT3730">
        <v>39</v>
      </c>
      <c r="BU3730" s="1" t="s">
        <v>10876</v>
      </c>
      <c r="BV3730" s="1" t="s">
        <v>1961</v>
      </c>
      <c r="BW3730">
        <v>128</v>
      </c>
      <c r="BX3730" s="1" t="s">
        <v>10877</v>
      </c>
      <c r="BY3730">
        <v>3650</v>
      </c>
      <c r="BZ3730">
        <v>467200</v>
      </c>
      <c r="CA3730">
        <v>0.25</v>
      </c>
      <c r="CB3730">
        <v>2737.5</v>
      </c>
      <c r="CC3730">
        <v>350400</v>
      </c>
      <c r="CD3730">
        <v>0.1</v>
      </c>
      <c r="CE3730">
        <v>35040</v>
      </c>
      <c r="CF3730">
        <v>0.1</v>
      </c>
      <c r="CG3730">
        <v>3504</v>
      </c>
      <c r="CH3730">
        <v>31536</v>
      </c>
      <c r="CI3730">
        <v>315360</v>
      </c>
      <c r="CJ3730">
        <v>346896</v>
      </c>
      <c r="CK3730">
        <v>2710.125</v>
      </c>
    </row>
    <row r="3731" spans="67:89" x14ac:dyDescent="0.25">
      <c r="BO3731" s="1" t="s">
        <v>11191</v>
      </c>
      <c r="BP3731" s="1" t="s">
        <v>11192</v>
      </c>
      <c r="BQ3731" s="1" t="s">
        <v>10873</v>
      </c>
      <c r="BR3731" s="1" t="s">
        <v>10874</v>
      </c>
      <c r="BS3731" s="1" t="s">
        <v>11114</v>
      </c>
      <c r="BT3731">
        <v>40</v>
      </c>
      <c r="BU3731" s="1" t="s">
        <v>10876</v>
      </c>
      <c r="BV3731" s="1" t="s">
        <v>1961</v>
      </c>
      <c r="BW3731">
        <v>128</v>
      </c>
      <c r="BX3731" s="1" t="s">
        <v>10877</v>
      </c>
      <c r="BY3731">
        <v>3650</v>
      </c>
      <c r="BZ3731">
        <v>467200</v>
      </c>
      <c r="CA3731">
        <v>0.25</v>
      </c>
      <c r="CB3731">
        <v>2737.5</v>
      </c>
      <c r="CC3731">
        <v>350400</v>
      </c>
      <c r="CD3731">
        <v>0.1</v>
      </c>
      <c r="CE3731">
        <v>35040</v>
      </c>
      <c r="CF3731">
        <v>0.1</v>
      </c>
      <c r="CG3731">
        <v>3504</v>
      </c>
      <c r="CH3731">
        <v>31536</v>
      </c>
      <c r="CI3731">
        <v>315360</v>
      </c>
      <c r="CJ3731">
        <v>346896</v>
      </c>
      <c r="CK3731">
        <v>2710.125</v>
      </c>
    </row>
    <row r="3732" spans="67:89" x14ac:dyDescent="0.25">
      <c r="BO3732" s="1" t="s">
        <v>11193</v>
      </c>
      <c r="BP3732" s="1" t="s">
        <v>11194</v>
      </c>
      <c r="BQ3732" s="1" t="s">
        <v>10873</v>
      </c>
      <c r="BR3732" s="1" t="s">
        <v>10874</v>
      </c>
      <c r="BS3732" s="1" t="s">
        <v>11114</v>
      </c>
      <c r="BT3732">
        <v>41</v>
      </c>
      <c r="BU3732" s="1" t="s">
        <v>10876</v>
      </c>
      <c r="BV3732" s="1" t="s">
        <v>1961</v>
      </c>
      <c r="BW3732">
        <v>128</v>
      </c>
      <c r="BX3732" s="1" t="s">
        <v>10877</v>
      </c>
      <c r="BY3732">
        <v>3650</v>
      </c>
      <c r="BZ3732">
        <v>467200</v>
      </c>
      <c r="CA3732">
        <v>0.25</v>
      </c>
      <c r="CB3732">
        <v>2737.5</v>
      </c>
      <c r="CC3732">
        <v>350400</v>
      </c>
      <c r="CD3732">
        <v>0.1</v>
      </c>
      <c r="CE3732">
        <v>35040</v>
      </c>
      <c r="CF3732">
        <v>0.1</v>
      </c>
      <c r="CG3732">
        <v>3504</v>
      </c>
      <c r="CH3732">
        <v>31536</v>
      </c>
      <c r="CI3732">
        <v>315360</v>
      </c>
      <c r="CJ3732">
        <v>346896</v>
      </c>
      <c r="CK3732">
        <v>2710.125</v>
      </c>
    </row>
    <row r="3733" spans="67:89" x14ac:dyDescent="0.25">
      <c r="BO3733" s="1" t="s">
        <v>11195</v>
      </c>
      <c r="BP3733" s="1" t="s">
        <v>11196</v>
      </c>
      <c r="BQ3733" s="1" t="s">
        <v>10873</v>
      </c>
      <c r="BR3733" s="1" t="s">
        <v>10874</v>
      </c>
      <c r="BS3733" s="1" t="s">
        <v>11114</v>
      </c>
      <c r="BT3733">
        <v>42</v>
      </c>
      <c r="BU3733" s="1" t="s">
        <v>10876</v>
      </c>
      <c r="BV3733" s="1" t="s">
        <v>146</v>
      </c>
      <c r="BW3733">
        <v>144</v>
      </c>
      <c r="BX3733" s="1" t="s">
        <v>10877</v>
      </c>
      <c r="BY3733">
        <v>3832.5</v>
      </c>
      <c r="BZ3733">
        <v>551880</v>
      </c>
      <c r="CA3733">
        <v>0.25</v>
      </c>
      <c r="CB3733">
        <v>2874.375</v>
      </c>
      <c r="CC3733">
        <v>413910</v>
      </c>
      <c r="CD3733">
        <v>0.1</v>
      </c>
      <c r="CE3733">
        <v>41391</v>
      </c>
      <c r="CF3733">
        <v>0.1</v>
      </c>
      <c r="CG3733">
        <v>4139.1000000000004</v>
      </c>
      <c r="CH3733">
        <v>37251.9</v>
      </c>
      <c r="CI3733">
        <v>372519</v>
      </c>
      <c r="CJ3733">
        <v>409770.9</v>
      </c>
      <c r="CK3733">
        <v>2845.6312500000004</v>
      </c>
    </row>
    <row r="3734" spans="67:89" x14ac:dyDescent="0.25">
      <c r="BO3734" s="1" t="s">
        <v>11197</v>
      </c>
      <c r="BP3734" s="1" t="s">
        <v>11198</v>
      </c>
      <c r="BQ3734" s="1" t="s">
        <v>10873</v>
      </c>
      <c r="BR3734" s="1" t="s">
        <v>10874</v>
      </c>
      <c r="BS3734" s="1" t="s">
        <v>11114</v>
      </c>
      <c r="BT3734">
        <v>43</v>
      </c>
      <c r="BU3734" s="1" t="s">
        <v>10876</v>
      </c>
      <c r="BV3734" s="1" t="s">
        <v>1961</v>
      </c>
      <c r="BW3734">
        <v>144</v>
      </c>
      <c r="BX3734" s="1" t="s">
        <v>10877</v>
      </c>
      <c r="BY3734">
        <v>3650</v>
      </c>
      <c r="BZ3734">
        <v>525600</v>
      </c>
      <c r="CA3734">
        <v>0.25</v>
      </c>
      <c r="CB3734">
        <v>2737.5</v>
      </c>
      <c r="CC3734">
        <v>394200</v>
      </c>
      <c r="CD3734">
        <v>0.1</v>
      </c>
      <c r="CE3734">
        <v>39420</v>
      </c>
      <c r="CF3734">
        <v>0.1</v>
      </c>
      <c r="CG3734">
        <v>3942</v>
      </c>
      <c r="CH3734">
        <v>35478</v>
      </c>
      <c r="CI3734">
        <v>354780</v>
      </c>
      <c r="CJ3734">
        <v>390258</v>
      </c>
      <c r="CK3734">
        <v>2710.125</v>
      </c>
    </row>
    <row r="3735" spans="67:89" x14ac:dyDescent="0.25">
      <c r="BO3735" s="1" t="s">
        <v>11199</v>
      </c>
      <c r="BP3735" s="1" t="s">
        <v>11200</v>
      </c>
      <c r="BQ3735" s="1" t="s">
        <v>10873</v>
      </c>
      <c r="BR3735" s="1" t="s">
        <v>10874</v>
      </c>
      <c r="BS3735" s="1" t="s">
        <v>11114</v>
      </c>
      <c r="BT3735">
        <v>44</v>
      </c>
      <c r="BU3735" s="1" t="s">
        <v>10876</v>
      </c>
      <c r="BV3735" s="1" t="s">
        <v>1961</v>
      </c>
      <c r="BW3735">
        <v>150.08000000000001</v>
      </c>
      <c r="BX3735" s="1" t="s">
        <v>10877</v>
      </c>
      <c r="BY3735">
        <v>3650</v>
      </c>
      <c r="BZ3735">
        <v>547792</v>
      </c>
      <c r="CA3735">
        <v>0.25</v>
      </c>
      <c r="CB3735">
        <v>2737.5</v>
      </c>
      <c r="CC3735">
        <v>410844.00000000006</v>
      </c>
      <c r="CD3735">
        <v>0.1</v>
      </c>
      <c r="CE3735">
        <v>41084.400000000009</v>
      </c>
      <c r="CF3735">
        <v>0.1</v>
      </c>
      <c r="CG3735">
        <v>4108.4400000000014</v>
      </c>
      <c r="CH3735">
        <v>36975.960000000006</v>
      </c>
      <c r="CI3735">
        <v>369759.60000000003</v>
      </c>
      <c r="CJ3735">
        <v>406735.56000000006</v>
      </c>
      <c r="CK3735">
        <v>2710.125</v>
      </c>
    </row>
    <row r="3736" spans="67:89" x14ac:dyDescent="0.25">
      <c r="BO3736" s="1" t="s">
        <v>11201</v>
      </c>
      <c r="BP3736" s="1" t="s">
        <v>11202</v>
      </c>
      <c r="BQ3736" s="1" t="s">
        <v>10873</v>
      </c>
      <c r="BR3736" s="1" t="s">
        <v>10874</v>
      </c>
      <c r="BS3736" s="1" t="s">
        <v>11114</v>
      </c>
      <c r="BT3736">
        <v>45</v>
      </c>
      <c r="BU3736" s="1" t="s">
        <v>10876</v>
      </c>
      <c r="BV3736" s="1" t="s">
        <v>146</v>
      </c>
      <c r="BW3736">
        <v>144</v>
      </c>
      <c r="BX3736" s="1" t="s">
        <v>10877</v>
      </c>
      <c r="BY3736">
        <v>3832.5</v>
      </c>
      <c r="BZ3736">
        <v>551880</v>
      </c>
      <c r="CA3736">
        <v>0.25</v>
      </c>
      <c r="CB3736">
        <v>2874.375</v>
      </c>
      <c r="CC3736">
        <v>413910</v>
      </c>
      <c r="CD3736">
        <v>0.1</v>
      </c>
      <c r="CE3736">
        <v>41391</v>
      </c>
      <c r="CF3736">
        <v>0.1</v>
      </c>
      <c r="CG3736">
        <v>4139.1000000000004</v>
      </c>
      <c r="CH3736">
        <v>37251.9</v>
      </c>
      <c r="CI3736">
        <v>372519</v>
      </c>
      <c r="CJ3736">
        <v>409770.9</v>
      </c>
      <c r="CK3736">
        <v>2845.6312500000004</v>
      </c>
    </row>
    <row r="3737" spans="67:89" x14ac:dyDescent="0.25">
      <c r="BO3737" s="1" t="s">
        <v>11203</v>
      </c>
      <c r="BP3737" s="1" t="s">
        <v>11204</v>
      </c>
      <c r="BQ3737" s="1" t="s">
        <v>10873</v>
      </c>
      <c r="BR3737" s="1" t="s">
        <v>10874</v>
      </c>
      <c r="BS3737" s="1" t="s">
        <v>11114</v>
      </c>
      <c r="BT3737">
        <v>46</v>
      </c>
      <c r="BU3737" s="1" t="s">
        <v>10876</v>
      </c>
      <c r="BV3737" s="1" t="s">
        <v>1961</v>
      </c>
      <c r="BW3737">
        <v>144</v>
      </c>
      <c r="BX3737" s="1" t="s">
        <v>10877</v>
      </c>
      <c r="BY3737">
        <v>3650</v>
      </c>
      <c r="BZ3737">
        <v>525600</v>
      </c>
      <c r="CA3737">
        <v>0.25</v>
      </c>
      <c r="CB3737">
        <v>2737.5</v>
      </c>
      <c r="CC3737">
        <v>394200</v>
      </c>
      <c r="CD3737">
        <v>0.1</v>
      </c>
      <c r="CE3737">
        <v>39420</v>
      </c>
      <c r="CF3737">
        <v>0.1</v>
      </c>
      <c r="CG3737">
        <v>3942</v>
      </c>
      <c r="CH3737">
        <v>35478</v>
      </c>
      <c r="CI3737">
        <v>354780</v>
      </c>
      <c r="CJ3737">
        <v>390258</v>
      </c>
      <c r="CK3737">
        <v>2710.125</v>
      </c>
    </row>
    <row r="3738" spans="67:89" x14ac:dyDescent="0.25">
      <c r="BO3738" s="1" t="s">
        <v>11205</v>
      </c>
      <c r="BP3738" s="1" t="s">
        <v>11206</v>
      </c>
      <c r="BQ3738" s="1" t="s">
        <v>10873</v>
      </c>
      <c r="BR3738" s="1" t="s">
        <v>10874</v>
      </c>
      <c r="BS3738" s="1" t="s">
        <v>11114</v>
      </c>
      <c r="BT3738">
        <v>47</v>
      </c>
      <c r="BU3738" s="1" t="s">
        <v>10876</v>
      </c>
      <c r="BV3738" s="1" t="s">
        <v>146</v>
      </c>
      <c r="BW3738">
        <v>144</v>
      </c>
      <c r="BX3738" s="1" t="s">
        <v>10877</v>
      </c>
      <c r="BY3738">
        <v>3832.5</v>
      </c>
      <c r="BZ3738">
        <v>551880</v>
      </c>
      <c r="CA3738">
        <v>0.25</v>
      </c>
      <c r="CB3738">
        <v>2874.375</v>
      </c>
      <c r="CC3738">
        <v>413910</v>
      </c>
      <c r="CD3738">
        <v>0.1</v>
      </c>
      <c r="CE3738">
        <v>41391</v>
      </c>
      <c r="CF3738">
        <v>0.1</v>
      </c>
      <c r="CG3738">
        <v>4139.1000000000004</v>
      </c>
      <c r="CH3738">
        <v>37251.9</v>
      </c>
      <c r="CI3738">
        <v>372519</v>
      </c>
      <c r="CJ3738">
        <v>409770.9</v>
      </c>
      <c r="CK3738">
        <v>2845.6312500000004</v>
      </c>
    </row>
    <row r="3739" spans="67:89" x14ac:dyDescent="0.25">
      <c r="BO3739" s="1" t="s">
        <v>11207</v>
      </c>
      <c r="BP3739" s="1" t="s">
        <v>11208</v>
      </c>
      <c r="BQ3739" s="1" t="s">
        <v>10873</v>
      </c>
      <c r="BR3739" s="1" t="s">
        <v>10874</v>
      </c>
      <c r="BS3739" s="1" t="s">
        <v>11114</v>
      </c>
      <c r="BT3739">
        <v>48</v>
      </c>
      <c r="BU3739" s="1" t="s">
        <v>10876</v>
      </c>
      <c r="BV3739" s="1" t="s">
        <v>146</v>
      </c>
      <c r="BW3739">
        <v>144</v>
      </c>
      <c r="BX3739" s="1" t="s">
        <v>10877</v>
      </c>
      <c r="BY3739">
        <v>3832.5</v>
      </c>
      <c r="BZ3739">
        <v>551880</v>
      </c>
      <c r="CA3739">
        <v>0.25</v>
      </c>
      <c r="CB3739">
        <v>2874.375</v>
      </c>
      <c r="CC3739">
        <v>413910</v>
      </c>
      <c r="CD3739">
        <v>0.1</v>
      </c>
      <c r="CE3739">
        <v>41391</v>
      </c>
      <c r="CF3739">
        <v>0.1</v>
      </c>
      <c r="CG3739">
        <v>4139.1000000000004</v>
      </c>
      <c r="CH3739">
        <v>37251.9</v>
      </c>
      <c r="CI3739">
        <v>372519</v>
      </c>
      <c r="CJ3739">
        <v>409770.9</v>
      </c>
      <c r="CK3739">
        <v>2845.6312500000004</v>
      </c>
    </row>
    <row r="3740" spans="67:89" x14ac:dyDescent="0.25">
      <c r="BO3740" s="1" t="s">
        <v>11209</v>
      </c>
      <c r="BP3740" s="1" t="s">
        <v>11210</v>
      </c>
      <c r="BQ3740" s="1" t="s">
        <v>10873</v>
      </c>
      <c r="BR3740" s="1" t="s">
        <v>10874</v>
      </c>
      <c r="BS3740" s="1" t="s">
        <v>11114</v>
      </c>
      <c r="BT3740">
        <v>49</v>
      </c>
      <c r="BU3740" s="1" t="s">
        <v>10876</v>
      </c>
      <c r="BV3740" s="1" t="s">
        <v>1961</v>
      </c>
      <c r="BW3740">
        <v>144</v>
      </c>
      <c r="BX3740" s="1" t="s">
        <v>10877</v>
      </c>
      <c r="BY3740">
        <v>3650</v>
      </c>
      <c r="BZ3740">
        <v>525600</v>
      </c>
      <c r="CA3740">
        <v>0.25</v>
      </c>
      <c r="CB3740">
        <v>2737.5</v>
      </c>
      <c r="CC3740">
        <v>394200</v>
      </c>
      <c r="CD3740">
        <v>0.1</v>
      </c>
      <c r="CE3740">
        <v>39420</v>
      </c>
      <c r="CF3740">
        <v>0.1</v>
      </c>
      <c r="CG3740">
        <v>3942</v>
      </c>
      <c r="CH3740">
        <v>35478</v>
      </c>
      <c r="CI3740">
        <v>354780</v>
      </c>
      <c r="CJ3740">
        <v>390258</v>
      </c>
      <c r="CK3740">
        <v>2710.125</v>
      </c>
    </row>
    <row r="3741" spans="67:89" x14ac:dyDescent="0.25">
      <c r="BO3741" s="1" t="s">
        <v>11211</v>
      </c>
      <c r="BP3741" s="1" t="s">
        <v>11212</v>
      </c>
      <c r="BQ3741" s="1" t="s">
        <v>10873</v>
      </c>
      <c r="BR3741" s="1" t="s">
        <v>10874</v>
      </c>
      <c r="BS3741" s="1" t="s">
        <v>11114</v>
      </c>
      <c r="BT3741">
        <v>50</v>
      </c>
      <c r="BU3741" s="1" t="s">
        <v>10876</v>
      </c>
      <c r="BV3741" s="1" t="s">
        <v>146</v>
      </c>
      <c r="BW3741">
        <v>144</v>
      </c>
      <c r="BX3741" s="1" t="s">
        <v>10877</v>
      </c>
      <c r="BY3741">
        <v>3832.5</v>
      </c>
      <c r="BZ3741">
        <v>551880</v>
      </c>
      <c r="CA3741">
        <v>0.25</v>
      </c>
      <c r="CB3741">
        <v>2874.375</v>
      </c>
      <c r="CC3741">
        <v>413910</v>
      </c>
      <c r="CD3741">
        <v>0.1</v>
      </c>
      <c r="CE3741">
        <v>41391</v>
      </c>
      <c r="CF3741">
        <v>0.1</v>
      </c>
      <c r="CG3741">
        <v>4139.1000000000004</v>
      </c>
      <c r="CH3741">
        <v>37251.9</v>
      </c>
      <c r="CI3741">
        <v>372519</v>
      </c>
      <c r="CJ3741">
        <v>409770.9</v>
      </c>
      <c r="CK3741">
        <v>2845.6312500000004</v>
      </c>
    </row>
    <row r="3742" spans="67:89" x14ac:dyDescent="0.25">
      <c r="BO3742" s="1" t="s">
        <v>11213</v>
      </c>
      <c r="BP3742" s="1" t="s">
        <v>11214</v>
      </c>
      <c r="BQ3742" s="1" t="s">
        <v>10873</v>
      </c>
      <c r="BR3742" s="1" t="s">
        <v>10874</v>
      </c>
      <c r="BS3742" s="1" t="s">
        <v>11114</v>
      </c>
      <c r="BT3742">
        <v>51</v>
      </c>
      <c r="BU3742" s="1" t="s">
        <v>10876</v>
      </c>
      <c r="BV3742" s="1" t="s">
        <v>146</v>
      </c>
      <c r="BW3742">
        <v>144</v>
      </c>
      <c r="BX3742" s="1" t="s">
        <v>10877</v>
      </c>
      <c r="BY3742">
        <v>3832.5</v>
      </c>
      <c r="BZ3742">
        <v>551880</v>
      </c>
      <c r="CA3742">
        <v>0.25</v>
      </c>
      <c r="CB3742">
        <v>2874.375</v>
      </c>
      <c r="CC3742">
        <v>413910</v>
      </c>
      <c r="CD3742">
        <v>0.1</v>
      </c>
      <c r="CE3742">
        <v>41391</v>
      </c>
      <c r="CF3742">
        <v>0.1</v>
      </c>
      <c r="CG3742">
        <v>4139.1000000000004</v>
      </c>
      <c r="CH3742">
        <v>37251.9</v>
      </c>
      <c r="CI3742">
        <v>372519</v>
      </c>
      <c r="CJ3742">
        <v>409770.9</v>
      </c>
      <c r="CK3742">
        <v>2845.6312500000004</v>
      </c>
    </row>
    <row r="3743" spans="67:89" x14ac:dyDescent="0.25">
      <c r="BO3743" s="1" t="s">
        <v>11215</v>
      </c>
      <c r="BP3743" s="1" t="s">
        <v>11216</v>
      </c>
      <c r="BQ3743" s="1" t="s">
        <v>10873</v>
      </c>
      <c r="BR3743" s="1" t="s">
        <v>10874</v>
      </c>
      <c r="BS3743" s="1" t="s">
        <v>11114</v>
      </c>
      <c r="BT3743">
        <v>52</v>
      </c>
      <c r="BU3743" s="1" t="s">
        <v>10876</v>
      </c>
      <c r="BV3743" s="1" t="s">
        <v>1961</v>
      </c>
      <c r="BW3743">
        <v>144</v>
      </c>
      <c r="BX3743" s="1" t="s">
        <v>10877</v>
      </c>
      <c r="BY3743">
        <v>3650</v>
      </c>
      <c r="BZ3743">
        <v>525600</v>
      </c>
      <c r="CA3743">
        <v>0.25</v>
      </c>
      <c r="CB3743">
        <v>2737.5</v>
      </c>
      <c r="CC3743">
        <v>394200</v>
      </c>
      <c r="CD3743">
        <v>0.1</v>
      </c>
      <c r="CE3743">
        <v>39420</v>
      </c>
      <c r="CF3743">
        <v>0.1</v>
      </c>
      <c r="CG3743">
        <v>3942</v>
      </c>
      <c r="CH3743">
        <v>35478</v>
      </c>
      <c r="CI3743">
        <v>354780</v>
      </c>
      <c r="CJ3743">
        <v>390258</v>
      </c>
      <c r="CK3743">
        <v>2710.125</v>
      </c>
    </row>
    <row r="3744" spans="67:89" x14ac:dyDescent="0.25">
      <c r="BO3744" s="1" t="s">
        <v>11217</v>
      </c>
      <c r="BP3744" s="1" t="s">
        <v>11218</v>
      </c>
      <c r="BQ3744" s="1" t="s">
        <v>10873</v>
      </c>
      <c r="BR3744" s="1" t="s">
        <v>10874</v>
      </c>
      <c r="BS3744" s="1" t="s">
        <v>11114</v>
      </c>
      <c r="BT3744">
        <v>53</v>
      </c>
      <c r="BU3744" s="1" t="s">
        <v>10876</v>
      </c>
      <c r="BV3744" s="1" t="s">
        <v>146</v>
      </c>
      <c r="BW3744">
        <v>144</v>
      </c>
      <c r="BX3744" s="1" t="s">
        <v>10877</v>
      </c>
      <c r="BY3744">
        <v>3832.5</v>
      </c>
      <c r="BZ3744">
        <v>551880</v>
      </c>
      <c r="CA3744">
        <v>0.25</v>
      </c>
      <c r="CB3744">
        <v>2874.375</v>
      </c>
      <c r="CC3744">
        <v>413910</v>
      </c>
      <c r="CD3744">
        <v>0.1</v>
      </c>
      <c r="CE3744">
        <v>41391</v>
      </c>
      <c r="CF3744">
        <v>0.1</v>
      </c>
      <c r="CG3744">
        <v>4139.1000000000004</v>
      </c>
      <c r="CH3744">
        <v>37251.9</v>
      </c>
      <c r="CI3744">
        <v>372519</v>
      </c>
      <c r="CJ3744">
        <v>409770.9</v>
      </c>
      <c r="CK3744">
        <v>2845.6312500000004</v>
      </c>
    </row>
    <row r="3745" spans="67:89" x14ac:dyDescent="0.25">
      <c r="BP3745" s="1" t="s">
        <v>11218</v>
      </c>
      <c r="BQ3745" s="1" t="s">
        <v>10873</v>
      </c>
      <c r="BR3745" s="1" t="s">
        <v>10874</v>
      </c>
      <c r="BS3745" s="1" t="s">
        <v>11114</v>
      </c>
      <c r="BT3745">
        <v>53</v>
      </c>
      <c r="BU3745" s="1" t="s">
        <v>10876</v>
      </c>
      <c r="BV3745" s="1" t="s">
        <v>146</v>
      </c>
      <c r="BW3745">
        <v>144</v>
      </c>
      <c r="BX3745" s="1" t="s">
        <v>10877</v>
      </c>
      <c r="BY3745">
        <v>3832.5</v>
      </c>
      <c r="BZ3745">
        <v>551880</v>
      </c>
      <c r="CA3745">
        <v>0.25</v>
      </c>
      <c r="CB3745">
        <v>2874.375</v>
      </c>
      <c r="CC3745">
        <v>413910</v>
      </c>
      <c r="CD3745">
        <v>0.1</v>
      </c>
      <c r="CE3745">
        <v>41391</v>
      </c>
      <c r="CF3745">
        <v>0.1</v>
      </c>
      <c r="CG3745">
        <v>4139.1000000000004</v>
      </c>
      <c r="CH3745">
        <v>37251.9</v>
      </c>
      <c r="CI3745">
        <v>372519</v>
      </c>
      <c r="CJ3745">
        <v>409770.9</v>
      </c>
      <c r="CK3745">
        <v>2845.6312500000004</v>
      </c>
    </row>
    <row r="3746" spans="67:89" x14ac:dyDescent="0.25">
      <c r="BO3746" s="1" t="s">
        <v>11219</v>
      </c>
      <c r="BP3746" s="1" t="s">
        <v>11220</v>
      </c>
      <c r="BQ3746" s="1" t="s">
        <v>10873</v>
      </c>
      <c r="BR3746" s="1" t="s">
        <v>10874</v>
      </c>
      <c r="BS3746" s="1" t="s">
        <v>11114</v>
      </c>
      <c r="BT3746">
        <v>54</v>
      </c>
      <c r="BU3746" s="1" t="s">
        <v>10876</v>
      </c>
      <c r="BV3746" s="1" t="s">
        <v>146</v>
      </c>
      <c r="BW3746">
        <v>144</v>
      </c>
      <c r="BX3746" s="1" t="s">
        <v>10877</v>
      </c>
      <c r="BY3746">
        <v>3832.5</v>
      </c>
      <c r="BZ3746">
        <v>551880</v>
      </c>
      <c r="CA3746">
        <v>0.25</v>
      </c>
      <c r="CB3746">
        <v>2874.375</v>
      </c>
      <c r="CC3746">
        <v>413910</v>
      </c>
      <c r="CD3746">
        <v>0.1</v>
      </c>
      <c r="CE3746">
        <v>41391</v>
      </c>
      <c r="CF3746">
        <v>0.1</v>
      </c>
      <c r="CG3746">
        <v>4139.1000000000004</v>
      </c>
      <c r="CH3746">
        <v>37251.9</v>
      </c>
      <c r="CI3746">
        <v>372519</v>
      </c>
      <c r="CJ3746">
        <v>409770.9</v>
      </c>
      <c r="CK3746">
        <v>2845.6312500000004</v>
      </c>
    </row>
    <row r="3747" spans="67:89" x14ac:dyDescent="0.25">
      <c r="BP3747" s="1" t="s">
        <v>11220</v>
      </c>
      <c r="BQ3747" s="1" t="s">
        <v>10873</v>
      </c>
      <c r="BR3747" s="1" t="s">
        <v>10874</v>
      </c>
      <c r="BS3747" s="1" t="s">
        <v>11114</v>
      </c>
      <c r="BT3747">
        <v>54</v>
      </c>
      <c r="BU3747" s="1" t="s">
        <v>10876</v>
      </c>
      <c r="BV3747" s="1" t="s">
        <v>146</v>
      </c>
      <c r="BW3747">
        <v>144</v>
      </c>
      <c r="BX3747" s="1" t="s">
        <v>10877</v>
      </c>
      <c r="BY3747">
        <v>3832.5</v>
      </c>
      <c r="BZ3747">
        <v>551880</v>
      </c>
      <c r="CA3747">
        <v>0.25</v>
      </c>
      <c r="CB3747">
        <v>2874.375</v>
      </c>
      <c r="CC3747">
        <v>413910</v>
      </c>
      <c r="CD3747">
        <v>0.1</v>
      </c>
      <c r="CE3747">
        <v>41391</v>
      </c>
      <c r="CF3747">
        <v>0.1</v>
      </c>
      <c r="CG3747">
        <v>4139.1000000000004</v>
      </c>
      <c r="CH3747">
        <v>37251.9</v>
      </c>
      <c r="CI3747">
        <v>372519</v>
      </c>
      <c r="CJ3747">
        <v>409770.9</v>
      </c>
      <c r="CK3747">
        <v>2845.6312500000004</v>
      </c>
    </row>
    <row r="3748" spans="67:89" x14ac:dyDescent="0.25">
      <c r="BO3748" s="1" t="s">
        <v>11221</v>
      </c>
      <c r="BP3748" s="1" t="s">
        <v>11222</v>
      </c>
      <c r="BQ3748" s="1" t="s">
        <v>10873</v>
      </c>
      <c r="BR3748" s="1" t="s">
        <v>10874</v>
      </c>
      <c r="BS3748" s="1" t="s">
        <v>11114</v>
      </c>
      <c r="BT3748">
        <v>55</v>
      </c>
      <c r="BU3748" s="1" t="s">
        <v>10876</v>
      </c>
      <c r="BV3748" s="1" t="s">
        <v>1961</v>
      </c>
      <c r="BW3748">
        <v>144</v>
      </c>
      <c r="BX3748" s="1" t="s">
        <v>10877</v>
      </c>
      <c r="BY3748">
        <v>3650</v>
      </c>
      <c r="BZ3748">
        <v>525600</v>
      </c>
      <c r="CA3748">
        <v>0.25</v>
      </c>
      <c r="CB3748">
        <v>2737.5</v>
      </c>
      <c r="CC3748">
        <v>394200</v>
      </c>
      <c r="CD3748">
        <v>0.1</v>
      </c>
      <c r="CE3748">
        <v>39420</v>
      </c>
      <c r="CF3748">
        <v>0.1</v>
      </c>
      <c r="CG3748">
        <v>3942</v>
      </c>
      <c r="CH3748">
        <v>35478</v>
      </c>
      <c r="CI3748">
        <v>354780</v>
      </c>
      <c r="CJ3748">
        <v>390258</v>
      </c>
      <c r="CK3748">
        <v>2710.125</v>
      </c>
    </row>
    <row r="3749" spans="67:89" x14ac:dyDescent="0.25">
      <c r="BO3749" s="1" t="s">
        <v>11223</v>
      </c>
      <c r="BP3749" s="1" t="s">
        <v>11224</v>
      </c>
      <c r="BQ3749" s="1" t="s">
        <v>10873</v>
      </c>
      <c r="BR3749" s="1" t="s">
        <v>10874</v>
      </c>
      <c r="BS3749" s="1" t="s">
        <v>11114</v>
      </c>
      <c r="BT3749">
        <v>56</v>
      </c>
      <c r="BU3749" s="1" t="s">
        <v>10876</v>
      </c>
      <c r="BV3749" s="1" t="s">
        <v>146</v>
      </c>
      <c r="BW3749">
        <v>144</v>
      </c>
      <c r="BX3749" s="1" t="s">
        <v>10877</v>
      </c>
      <c r="BY3749">
        <v>3832.5</v>
      </c>
      <c r="BZ3749">
        <v>551880</v>
      </c>
      <c r="CA3749">
        <v>0.25</v>
      </c>
      <c r="CB3749">
        <v>2874.375</v>
      </c>
      <c r="CC3749">
        <v>413910</v>
      </c>
      <c r="CD3749">
        <v>0.1</v>
      </c>
      <c r="CE3749">
        <v>41391</v>
      </c>
      <c r="CF3749">
        <v>0.1</v>
      </c>
      <c r="CG3749">
        <v>4139.1000000000004</v>
      </c>
      <c r="CH3749">
        <v>37251.9</v>
      </c>
      <c r="CI3749">
        <v>372519</v>
      </c>
      <c r="CJ3749">
        <v>409770.9</v>
      </c>
      <c r="CK3749">
        <v>2845.6312500000004</v>
      </c>
    </row>
    <row r="3750" spans="67:89" x14ac:dyDescent="0.25">
      <c r="BO3750" s="1" t="s">
        <v>11225</v>
      </c>
      <c r="BP3750" s="1" t="s">
        <v>11226</v>
      </c>
      <c r="BQ3750" s="1" t="s">
        <v>10873</v>
      </c>
      <c r="BR3750" s="1" t="s">
        <v>10874</v>
      </c>
      <c r="BS3750" s="1" t="s">
        <v>11114</v>
      </c>
      <c r="BT3750">
        <v>57</v>
      </c>
      <c r="BU3750" s="1" t="s">
        <v>10876</v>
      </c>
      <c r="BV3750" s="1" t="s">
        <v>146</v>
      </c>
      <c r="BW3750">
        <v>144</v>
      </c>
      <c r="BX3750" s="1" t="s">
        <v>10877</v>
      </c>
      <c r="BY3750">
        <v>3832.5</v>
      </c>
      <c r="BZ3750">
        <v>551880</v>
      </c>
      <c r="CA3750">
        <v>0.25</v>
      </c>
      <c r="CB3750">
        <v>2874.375</v>
      </c>
      <c r="CC3750">
        <v>413910</v>
      </c>
      <c r="CD3750">
        <v>0.1</v>
      </c>
      <c r="CE3750">
        <v>41391</v>
      </c>
      <c r="CF3750">
        <v>0.1</v>
      </c>
      <c r="CG3750">
        <v>4139.1000000000004</v>
      </c>
      <c r="CH3750">
        <v>37251.9</v>
      </c>
      <c r="CI3750">
        <v>372519</v>
      </c>
      <c r="CJ3750">
        <v>409770.9</v>
      </c>
      <c r="CK3750">
        <v>2845.6312500000004</v>
      </c>
    </row>
    <row r="3751" spans="67:89" x14ac:dyDescent="0.25">
      <c r="BP3751" s="1" t="s">
        <v>11226</v>
      </c>
      <c r="BQ3751" s="1" t="s">
        <v>10873</v>
      </c>
      <c r="BR3751" s="1" t="s">
        <v>10874</v>
      </c>
      <c r="BS3751" s="1" t="s">
        <v>11114</v>
      </c>
      <c r="BT3751">
        <v>57</v>
      </c>
      <c r="BU3751" s="1" t="s">
        <v>10876</v>
      </c>
      <c r="BV3751" s="1" t="s">
        <v>146</v>
      </c>
      <c r="BW3751">
        <v>144</v>
      </c>
      <c r="BX3751" s="1" t="s">
        <v>10877</v>
      </c>
      <c r="BY3751">
        <v>3832.5</v>
      </c>
      <c r="BZ3751">
        <v>551880</v>
      </c>
      <c r="CA3751">
        <v>0.25</v>
      </c>
      <c r="CB3751">
        <v>2874.375</v>
      </c>
      <c r="CC3751">
        <v>413910</v>
      </c>
      <c r="CD3751">
        <v>0.1</v>
      </c>
      <c r="CE3751">
        <v>41391</v>
      </c>
      <c r="CF3751">
        <v>0.1</v>
      </c>
      <c r="CG3751">
        <v>4139.1000000000004</v>
      </c>
      <c r="CH3751">
        <v>37251.9</v>
      </c>
      <c r="CI3751">
        <v>372519</v>
      </c>
      <c r="CJ3751">
        <v>409770.9</v>
      </c>
      <c r="CK3751">
        <v>2845.6312500000004</v>
      </c>
    </row>
    <row r="3752" spans="67:89" x14ac:dyDescent="0.25">
      <c r="BO3752" s="1" t="s">
        <v>11227</v>
      </c>
      <c r="BP3752" s="1" t="s">
        <v>11228</v>
      </c>
      <c r="BQ3752" s="1" t="s">
        <v>10873</v>
      </c>
      <c r="BR3752" s="1" t="s">
        <v>10874</v>
      </c>
      <c r="BS3752" s="1" t="s">
        <v>11114</v>
      </c>
      <c r="BT3752">
        <v>58</v>
      </c>
      <c r="BU3752" s="1" t="s">
        <v>10876</v>
      </c>
      <c r="BV3752" s="1" t="s">
        <v>1961</v>
      </c>
      <c r="BW3752">
        <v>144</v>
      </c>
      <c r="BX3752" s="1" t="s">
        <v>10877</v>
      </c>
      <c r="BY3752">
        <v>3650</v>
      </c>
      <c r="BZ3752">
        <v>525600</v>
      </c>
      <c r="CA3752">
        <v>0.25</v>
      </c>
      <c r="CB3752">
        <v>2737.5</v>
      </c>
      <c r="CC3752">
        <v>394200</v>
      </c>
      <c r="CD3752">
        <v>0.1</v>
      </c>
      <c r="CE3752">
        <v>39420</v>
      </c>
      <c r="CF3752">
        <v>0.1</v>
      </c>
      <c r="CG3752">
        <v>3942</v>
      </c>
      <c r="CH3752">
        <v>35478</v>
      </c>
      <c r="CI3752">
        <v>354780</v>
      </c>
      <c r="CJ3752">
        <v>390258</v>
      </c>
      <c r="CK3752">
        <v>2710.125</v>
      </c>
    </row>
    <row r="3753" spans="67:89" x14ac:dyDescent="0.25">
      <c r="BO3753" s="1" t="s">
        <v>11229</v>
      </c>
      <c r="BP3753" s="1" t="s">
        <v>11230</v>
      </c>
      <c r="BQ3753" s="1" t="s">
        <v>10873</v>
      </c>
      <c r="BR3753" s="1" t="s">
        <v>10874</v>
      </c>
      <c r="BS3753" s="1" t="s">
        <v>11114</v>
      </c>
      <c r="BT3753">
        <v>59</v>
      </c>
      <c r="BU3753" s="1" t="s">
        <v>10876</v>
      </c>
      <c r="BV3753" s="1" t="s">
        <v>146</v>
      </c>
      <c r="BW3753">
        <v>144</v>
      </c>
      <c r="BX3753" s="1" t="s">
        <v>10877</v>
      </c>
      <c r="BY3753">
        <v>3832.5</v>
      </c>
      <c r="BZ3753">
        <v>551880</v>
      </c>
      <c r="CA3753">
        <v>0.25</v>
      </c>
      <c r="CB3753">
        <v>2874.375</v>
      </c>
      <c r="CC3753">
        <v>413910</v>
      </c>
      <c r="CD3753">
        <v>0.1</v>
      </c>
      <c r="CE3753">
        <v>41391</v>
      </c>
      <c r="CF3753">
        <v>0.1</v>
      </c>
      <c r="CG3753">
        <v>4139.1000000000004</v>
      </c>
      <c r="CH3753">
        <v>37251.9</v>
      </c>
      <c r="CI3753">
        <v>372519</v>
      </c>
      <c r="CJ3753">
        <v>409770.9</v>
      </c>
      <c r="CK3753">
        <v>2845.6312500000004</v>
      </c>
    </row>
    <row r="3754" spans="67:89" x14ac:dyDescent="0.25">
      <c r="BO3754" s="1" t="s">
        <v>11231</v>
      </c>
      <c r="BP3754" s="1" t="s">
        <v>11232</v>
      </c>
      <c r="BQ3754" s="1" t="s">
        <v>10873</v>
      </c>
      <c r="BR3754" s="1" t="s">
        <v>10874</v>
      </c>
      <c r="BS3754" s="1" t="s">
        <v>11114</v>
      </c>
      <c r="BT3754">
        <v>60</v>
      </c>
      <c r="BU3754" s="1" t="s">
        <v>10876</v>
      </c>
      <c r="BV3754" s="1" t="s">
        <v>146</v>
      </c>
      <c r="BW3754">
        <v>164.52</v>
      </c>
      <c r="BX3754" s="1" t="s">
        <v>10877</v>
      </c>
      <c r="BY3754">
        <v>3832.5</v>
      </c>
      <c r="BZ3754">
        <v>630522.9</v>
      </c>
      <c r="CA3754">
        <v>0.25</v>
      </c>
      <c r="CB3754">
        <v>2874.375</v>
      </c>
      <c r="CC3754">
        <v>472892.17500000005</v>
      </c>
      <c r="CD3754">
        <v>0.1</v>
      </c>
      <c r="CE3754">
        <v>47289.217500000006</v>
      </c>
      <c r="CF3754">
        <v>0.1</v>
      </c>
      <c r="CG3754">
        <v>4728.9217500000004</v>
      </c>
      <c r="CH3754">
        <v>42560.295750000005</v>
      </c>
      <c r="CI3754">
        <v>425602.95750000002</v>
      </c>
      <c r="CJ3754">
        <v>468163.25325000001</v>
      </c>
      <c r="CK3754">
        <v>2845.6312499999999</v>
      </c>
    </row>
    <row r="3755" spans="67:89" x14ac:dyDescent="0.25">
      <c r="BP3755" s="1" t="s">
        <v>11232</v>
      </c>
      <c r="BQ3755" s="1" t="s">
        <v>10873</v>
      </c>
      <c r="BR3755" s="1" t="s">
        <v>10874</v>
      </c>
      <c r="BS3755" s="1" t="s">
        <v>11114</v>
      </c>
      <c r="BT3755">
        <v>60</v>
      </c>
      <c r="BU3755" s="1" t="s">
        <v>10876</v>
      </c>
      <c r="BV3755" s="1" t="s">
        <v>146</v>
      </c>
      <c r="BW3755">
        <v>164.52</v>
      </c>
      <c r="BX3755" s="1" t="s">
        <v>10877</v>
      </c>
      <c r="BY3755">
        <v>3832.5</v>
      </c>
      <c r="BZ3755">
        <v>630522.9</v>
      </c>
      <c r="CA3755">
        <v>0.25</v>
      </c>
      <c r="CB3755">
        <v>2874.375</v>
      </c>
      <c r="CC3755">
        <v>472892.17500000005</v>
      </c>
      <c r="CD3755">
        <v>0.1</v>
      </c>
      <c r="CE3755">
        <v>47289.217500000006</v>
      </c>
      <c r="CF3755">
        <v>0.1</v>
      </c>
      <c r="CG3755">
        <v>4728.9217500000004</v>
      </c>
      <c r="CH3755">
        <v>42560.295750000005</v>
      </c>
      <c r="CI3755">
        <v>425602.95750000002</v>
      </c>
      <c r="CJ3755">
        <v>468163.25325000001</v>
      </c>
      <c r="CK3755">
        <v>2845.6312499999999</v>
      </c>
    </row>
    <row r="3756" spans="67:89" x14ac:dyDescent="0.25">
      <c r="BO3756" s="1" t="s">
        <v>11233</v>
      </c>
      <c r="BP3756" s="1" t="s">
        <v>11234</v>
      </c>
      <c r="BQ3756" s="1" t="s">
        <v>10873</v>
      </c>
      <c r="BR3756" s="1" t="s">
        <v>10874</v>
      </c>
      <c r="BS3756" s="1" t="s">
        <v>11114</v>
      </c>
      <c r="BT3756">
        <v>61</v>
      </c>
      <c r="BU3756" s="1" t="s">
        <v>10876</v>
      </c>
      <c r="BV3756" s="1" t="s">
        <v>1961</v>
      </c>
      <c r="BW3756">
        <v>164.52</v>
      </c>
      <c r="BX3756" s="1" t="s">
        <v>10877</v>
      </c>
      <c r="BY3756">
        <v>3650</v>
      </c>
      <c r="BZ3756">
        <v>600498</v>
      </c>
      <c r="CA3756">
        <v>0.25</v>
      </c>
      <c r="CB3756">
        <v>2737.5</v>
      </c>
      <c r="CC3756">
        <v>450373.5</v>
      </c>
      <c r="CD3756">
        <v>0.1</v>
      </c>
      <c r="CE3756">
        <v>45037.350000000006</v>
      </c>
      <c r="CF3756">
        <v>0.1</v>
      </c>
      <c r="CG3756">
        <v>4503.7350000000006</v>
      </c>
      <c r="CH3756">
        <v>40533.615000000005</v>
      </c>
      <c r="CI3756">
        <v>405336.15</v>
      </c>
      <c r="CJ3756">
        <v>445869.76500000001</v>
      </c>
      <c r="CK3756">
        <v>2710.125</v>
      </c>
    </row>
    <row r="3757" spans="67:89" x14ac:dyDescent="0.25">
      <c r="BO3757" s="1" t="s">
        <v>11235</v>
      </c>
      <c r="BP3757" s="1" t="s">
        <v>11236</v>
      </c>
      <c r="BQ3757" s="1" t="s">
        <v>10873</v>
      </c>
      <c r="BR3757" s="1" t="s">
        <v>10874</v>
      </c>
      <c r="BS3757" s="1" t="s">
        <v>11114</v>
      </c>
      <c r="BT3757">
        <v>62</v>
      </c>
      <c r="BU3757" s="1" t="s">
        <v>10876</v>
      </c>
      <c r="BV3757" s="1" t="s">
        <v>146</v>
      </c>
      <c r="BW3757">
        <v>164.52</v>
      </c>
      <c r="BX3757" s="1" t="s">
        <v>10877</v>
      </c>
      <c r="BY3757">
        <v>3832.5</v>
      </c>
      <c r="BZ3757">
        <v>630522.9</v>
      </c>
      <c r="CA3757">
        <v>0.25</v>
      </c>
      <c r="CB3757">
        <v>2874.375</v>
      </c>
      <c r="CC3757">
        <v>472892.17500000005</v>
      </c>
      <c r="CD3757">
        <v>0.1</v>
      </c>
      <c r="CE3757">
        <v>47289.217500000006</v>
      </c>
      <c r="CF3757">
        <v>0.1</v>
      </c>
      <c r="CG3757">
        <v>4728.9217500000004</v>
      </c>
      <c r="CH3757">
        <v>42560.295750000005</v>
      </c>
      <c r="CI3757">
        <v>425602.95750000002</v>
      </c>
      <c r="CJ3757">
        <v>468163.25325000001</v>
      </c>
      <c r="CK3757">
        <v>2845.6312499999999</v>
      </c>
    </row>
    <row r="3758" spans="67:89" x14ac:dyDescent="0.25">
      <c r="BO3758" s="1" t="s">
        <v>11237</v>
      </c>
      <c r="BP3758" s="1" t="s">
        <v>11238</v>
      </c>
      <c r="BQ3758" s="1" t="s">
        <v>10873</v>
      </c>
      <c r="BR3758" s="1" t="s">
        <v>10874</v>
      </c>
      <c r="BS3758" s="1" t="s">
        <v>11114</v>
      </c>
      <c r="BT3758">
        <v>63</v>
      </c>
      <c r="BU3758" s="1" t="s">
        <v>10876</v>
      </c>
      <c r="BV3758" s="1" t="s">
        <v>146</v>
      </c>
      <c r="BW3758">
        <v>171.4</v>
      </c>
      <c r="BX3758" s="1" t="s">
        <v>10877</v>
      </c>
      <c r="BY3758">
        <v>3832.5</v>
      </c>
      <c r="BZ3758">
        <v>656890.5</v>
      </c>
      <c r="CA3758">
        <v>0.3</v>
      </c>
      <c r="CB3758">
        <v>2682.75</v>
      </c>
      <c r="CC3758">
        <v>459823.35000000003</v>
      </c>
      <c r="CD3758">
        <v>0.1</v>
      </c>
      <c r="CE3758">
        <v>45982.335000000006</v>
      </c>
      <c r="CF3758">
        <v>0</v>
      </c>
      <c r="CG3758">
        <v>0</v>
      </c>
      <c r="CH3758">
        <v>45982.335000000006</v>
      </c>
      <c r="CI3758">
        <v>413841.01500000001</v>
      </c>
      <c r="CJ3758">
        <v>459823.35000000003</v>
      </c>
      <c r="CK3758">
        <v>2682.75</v>
      </c>
    </row>
    <row r="3759" spans="67:89" x14ac:dyDescent="0.25">
      <c r="BP3759" s="1" t="s">
        <v>11238</v>
      </c>
      <c r="BQ3759" s="1" t="s">
        <v>10873</v>
      </c>
      <c r="BR3759" s="1" t="s">
        <v>10874</v>
      </c>
      <c r="BS3759" s="1" t="s">
        <v>11114</v>
      </c>
      <c r="BT3759">
        <v>63</v>
      </c>
      <c r="BU3759" s="1" t="s">
        <v>10876</v>
      </c>
      <c r="BV3759" s="1" t="s">
        <v>146</v>
      </c>
      <c r="BW3759">
        <v>171.4</v>
      </c>
      <c r="BX3759" s="1" t="s">
        <v>10877</v>
      </c>
      <c r="BY3759">
        <v>3832.5</v>
      </c>
      <c r="BZ3759">
        <v>656890.5</v>
      </c>
      <c r="CA3759">
        <v>0.3</v>
      </c>
      <c r="CB3759">
        <v>2682.75</v>
      </c>
      <c r="CC3759">
        <v>459823.35000000003</v>
      </c>
      <c r="CD3759">
        <v>0.1</v>
      </c>
      <c r="CE3759">
        <v>45982.335000000006</v>
      </c>
      <c r="CF3759">
        <v>0</v>
      </c>
      <c r="CG3759">
        <v>0</v>
      </c>
      <c r="CH3759">
        <v>45982.335000000006</v>
      </c>
      <c r="CI3759">
        <v>413841.01500000001</v>
      </c>
      <c r="CJ3759">
        <v>459823.35000000003</v>
      </c>
      <c r="CK3759">
        <v>2682.75</v>
      </c>
    </row>
    <row r="3760" spans="67:89" x14ac:dyDescent="0.25">
      <c r="BO3760" s="1" t="s">
        <v>11239</v>
      </c>
      <c r="BP3760" s="1" t="s">
        <v>11240</v>
      </c>
      <c r="BQ3760" s="1" t="s">
        <v>10873</v>
      </c>
      <c r="BR3760" s="1" t="s">
        <v>10874</v>
      </c>
      <c r="BS3760" s="1" t="s">
        <v>11114</v>
      </c>
      <c r="BT3760">
        <v>64</v>
      </c>
      <c r="BU3760" s="1" t="s">
        <v>10876</v>
      </c>
      <c r="BV3760" s="1" t="s">
        <v>1961</v>
      </c>
      <c r="BW3760">
        <v>180</v>
      </c>
      <c r="BX3760" s="1" t="s">
        <v>10877</v>
      </c>
      <c r="BY3760">
        <v>3650</v>
      </c>
      <c r="BZ3760">
        <v>657000</v>
      </c>
      <c r="CA3760">
        <v>0.3</v>
      </c>
      <c r="CB3760">
        <v>2555</v>
      </c>
      <c r="CC3760">
        <v>459900</v>
      </c>
      <c r="CD3760">
        <v>0.1</v>
      </c>
      <c r="CE3760">
        <v>45990</v>
      </c>
      <c r="CF3760">
        <v>0</v>
      </c>
      <c r="CG3760">
        <v>0</v>
      </c>
      <c r="CH3760">
        <v>45990</v>
      </c>
      <c r="CI3760">
        <v>413910</v>
      </c>
      <c r="CJ3760">
        <v>459900</v>
      </c>
      <c r="CK3760">
        <v>2555</v>
      </c>
    </row>
    <row r="3761" spans="67:89" x14ac:dyDescent="0.25">
      <c r="BP3761" s="1" t="s">
        <v>11240</v>
      </c>
      <c r="BQ3761" s="1" t="s">
        <v>10873</v>
      </c>
      <c r="BR3761" s="1" t="s">
        <v>10874</v>
      </c>
      <c r="BS3761" s="1" t="s">
        <v>11114</v>
      </c>
      <c r="BT3761">
        <v>64</v>
      </c>
      <c r="BU3761" s="1" t="s">
        <v>10876</v>
      </c>
      <c r="BV3761" s="1" t="s">
        <v>1961</v>
      </c>
      <c r="BW3761">
        <v>180</v>
      </c>
      <c r="BX3761" s="1" t="s">
        <v>10877</v>
      </c>
      <c r="BY3761">
        <v>3650</v>
      </c>
      <c r="BZ3761">
        <v>657000</v>
      </c>
      <c r="CA3761">
        <v>0.3</v>
      </c>
      <c r="CB3761">
        <v>2555</v>
      </c>
      <c r="CC3761">
        <v>459900</v>
      </c>
      <c r="CD3761">
        <v>0.1</v>
      </c>
      <c r="CE3761">
        <v>45990</v>
      </c>
      <c r="CF3761">
        <v>0</v>
      </c>
      <c r="CG3761">
        <v>0</v>
      </c>
      <c r="CH3761">
        <v>45990</v>
      </c>
      <c r="CI3761">
        <v>413910</v>
      </c>
      <c r="CJ3761">
        <v>459900</v>
      </c>
      <c r="CK3761">
        <v>2555</v>
      </c>
    </row>
    <row r="3762" spans="67:89" x14ac:dyDescent="0.25">
      <c r="BO3762" s="1" t="s">
        <v>11241</v>
      </c>
      <c r="BP3762" s="1" t="s">
        <v>11242</v>
      </c>
      <c r="BQ3762" s="1" t="s">
        <v>10873</v>
      </c>
      <c r="BR3762" s="1" t="s">
        <v>10874</v>
      </c>
      <c r="BS3762" s="1" t="s">
        <v>11114</v>
      </c>
      <c r="BT3762">
        <v>65</v>
      </c>
      <c r="BU3762" s="1" t="s">
        <v>10876</v>
      </c>
      <c r="BV3762" s="1" t="s">
        <v>146</v>
      </c>
      <c r="BW3762">
        <v>180</v>
      </c>
      <c r="BX3762" s="1" t="s">
        <v>10877</v>
      </c>
      <c r="BY3762">
        <v>3832.5</v>
      </c>
      <c r="BZ3762">
        <v>689850</v>
      </c>
      <c r="CA3762">
        <v>0.25</v>
      </c>
      <c r="CB3762">
        <v>2874.375</v>
      </c>
      <c r="CC3762">
        <v>517387.5</v>
      </c>
      <c r="CD3762">
        <v>0.1</v>
      </c>
      <c r="CE3762">
        <v>51738.75</v>
      </c>
      <c r="CF3762">
        <v>0.1</v>
      </c>
      <c r="CG3762">
        <v>5173.875</v>
      </c>
      <c r="CH3762">
        <v>46564.875</v>
      </c>
      <c r="CI3762">
        <v>465648.75</v>
      </c>
      <c r="CJ3762">
        <v>512213.625</v>
      </c>
      <c r="CK3762">
        <v>2845.6312499999999</v>
      </c>
    </row>
    <row r="3763" spans="67:89" x14ac:dyDescent="0.25">
      <c r="BO3763" s="1" t="s">
        <v>11243</v>
      </c>
      <c r="BP3763" s="1" t="s">
        <v>11244</v>
      </c>
      <c r="BQ3763" s="1" t="s">
        <v>10873</v>
      </c>
      <c r="BR3763" s="1" t="s">
        <v>10874</v>
      </c>
      <c r="BS3763" s="1" t="s">
        <v>11114</v>
      </c>
      <c r="BT3763">
        <v>66</v>
      </c>
      <c r="BU3763" s="1" t="s">
        <v>10876</v>
      </c>
      <c r="BV3763" s="1" t="s">
        <v>146</v>
      </c>
      <c r="BW3763">
        <v>180</v>
      </c>
      <c r="BX3763" s="1" t="s">
        <v>10877</v>
      </c>
      <c r="BY3763">
        <v>3832.5</v>
      </c>
      <c r="BZ3763">
        <v>689850</v>
      </c>
      <c r="CA3763">
        <v>0.25</v>
      </c>
      <c r="CB3763">
        <v>2874.375</v>
      </c>
      <c r="CC3763">
        <v>517387.5</v>
      </c>
      <c r="CD3763">
        <v>0.1</v>
      </c>
      <c r="CE3763">
        <v>51738.75</v>
      </c>
      <c r="CF3763">
        <v>0.1</v>
      </c>
      <c r="CG3763">
        <v>5173.875</v>
      </c>
      <c r="CH3763">
        <v>46564.875</v>
      </c>
      <c r="CI3763">
        <v>465648.75</v>
      </c>
      <c r="CJ3763">
        <v>512213.625</v>
      </c>
      <c r="CK3763">
        <v>2845.6312499999999</v>
      </c>
    </row>
    <row r="3764" spans="67:89" x14ac:dyDescent="0.25">
      <c r="BP3764" s="1" t="s">
        <v>11244</v>
      </c>
      <c r="BQ3764" s="1" t="s">
        <v>10873</v>
      </c>
      <c r="BR3764" s="1" t="s">
        <v>10874</v>
      </c>
      <c r="BS3764" s="1" t="s">
        <v>11114</v>
      </c>
      <c r="BT3764">
        <v>66</v>
      </c>
      <c r="BU3764" s="1" t="s">
        <v>10876</v>
      </c>
      <c r="BV3764" s="1" t="s">
        <v>146</v>
      </c>
      <c r="BW3764">
        <v>180</v>
      </c>
      <c r="BX3764" s="1" t="s">
        <v>10877</v>
      </c>
      <c r="BY3764">
        <v>3832.5</v>
      </c>
      <c r="BZ3764">
        <v>689850</v>
      </c>
      <c r="CA3764">
        <v>0.25</v>
      </c>
      <c r="CB3764">
        <v>2874.375</v>
      </c>
      <c r="CC3764">
        <v>517387.5</v>
      </c>
      <c r="CD3764">
        <v>0.1</v>
      </c>
      <c r="CE3764">
        <v>51738.75</v>
      </c>
      <c r="CF3764">
        <v>0.1</v>
      </c>
      <c r="CG3764">
        <v>5173.875</v>
      </c>
      <c r="CH3764">
        <v>46564.875</v>
      </c>
      <c r="CI3764">
        <v>465648.75</v>
      </c>
      <c r="CJ3764">
        <v>512213.625</v>
      </c>
      <c r="CK3764">
        <v>2845.6312499999999</v>
      </c>
    </row>
    <row r="3765" spans="67:89" x14ac:dyDescent="0.25">
      <c r="BO3765" s="1" t="s">
        <v>11245</v>
      </c>
      <c r="BP3765" s="1" t="s">
        <v>11246</v>
      </c>
      <c r="BQ3765" s="1" t="s">
        <v>10873</v>
      </c>
      <c r="BR3765" s="1" t="s">
        <v>10874</v>
      </c>
      <c r="BS3765" s="1" t="s">
        <v>11114</v>
      </c>
      <c r="BT3765">
        <v>67</v>
      </c>
      <c r="BU3765" s="1" t="s">
        <v>10876</v>
      </c>
      <c r="BV3765" s="1" t="s">
        <v>146</v>
      </c>
      <c r="BW3765">
        <v>180</v>
      </c>
      <c r="BX3765" s="1" t="s">
        <v>10877</v>
      </c>
      <c r="BY3765">
        <v>3832.5</v>
      </c>
      <c r="BZ3765">
        <v>689850</v>
      </c>
      <c r="CA3765">
        <v>0.25</v>
      </c>
      <c r="CB3765">
        <v>2874.375</v>
      </c>
      <c r="CC3765">
        <v>517387.5</v>
      </c>
      <c r="CD3765">
        <v>0.1</v>
      </c>
      <c r="CE3765">
        <v>51738.75</v>
      </c>
      <c r="CF3765">
        <v>0.1</v>
      </c>
      <c r="CG3765">
        <v>5173.875</v>
      </c>
      <c r="CH3765">
        <v>46564.875</v>
      </c>
      <c r="CI3765">
        <v>465648.75</v>
      </c>
      <c r="CJ3765">
        <v>512213.625</v>
      </c>
      <c r="CK3765">
        <v>2845.6312499999999</v>
      </c>
    </row>
    <row r="3766" spans="67:89" x14ac:dyDescent="0.25">
      <c r="BP3766" s="1" t="s">
        <v>11246</v>
      </c>
      <c r="BQ3766" s="1" t="s">
        <v>10873</v>
      </c>
      <c r="BR3766" s="1" t="s">
        <v>10874</v>
      </c>
      <c r="BS3766" s="1" t="s">
        <v>11114</v>
      </c>
      <c r="BT3766">
        <v>67</v>
      </c>
      <c r="BU3766" s="1" t="s">
        <v>10876</v>
      </c>
      <c r="BV3766" s="1" t="s">
        <v>146</v>
      </c>
      <c r="BW3766">
        <v>180</v>
      </c>
      <c r="BX3766" s="1" t="s">
        <v>10877</v>
      </c>
      <c r="BY3766">
        <v>3832.5</v>
      </c>
      <c r="BZ3766">
        <v>689850</v>
      </c>
      <c r="CA3766">
        <v>0.25</v>
      </c>
      <c r="CB3766">
        <v>2874.375</v>
      </c>
      <c r="CC3766">
        <v>517387.5</v>
      </c>
      <c r="CD3766">
        <v>0.1</v>
      </c>
      <c r="CE3766">
        <v>51738.75</v>
      </c>
      <c r="CF3766">
        <v>0.1</v>
      </c>
      <c r="CG3766">
        <v>5173.875</v>
      </c>
      <c r="CH3766">
        <v>46564.875</v>
      </c>
      <c r="CI3766">
        <v>465648.75</v>
      </c>
      <c r="CJ3766">
        <v>512213.625</v>
      </c>
      <c r="CK3766">
        <v>2845.6312499999999</v>
      </c>
    </row>
    <row r="3767" spans="67:89" x14ac:dyDescent="0.25">
      <c r="BO3767" s="1" t="s">
        <v>11247</v>
      </c>
      <c r="BP3767" s="1" t="s">
        <v>11248</v>
      </c>
      <c r="BQ3767" s="1" t="s">
        <v>10873</v>
      </c>
      <c r="BR3767" s="1" t="s">
        <v>10874</v>
      </c>
      <c r="BS3767" s="1" t="s">
        <v>11114</v>
      </c>
      <c r="BT3767">
        <v>68</v>
      </c>
      <c r="BU3767" s="1" t="s">
        <v>10876</v>
      </c>
      <c r="BV3767" s="1" t="s">
        <v>146</v>
      </c>
      <c r="BW3767">
        <v>187.25</v>
      </c>
      <c r="BX3767" s="1" t="s">
        <v>10877</v>
      </c>
      <c r="BY3767">
        <v>3832.5</v>
      </c>
      <c r="BZ3767">
        <v>717635.625</v>
      </c>
      <c r="CA3767">
        <v>0.25</v>
      </c>
      <c r="CB3767">
        <v>2874.375</v>
      </c>
      <c r="CC3767">
        <v>538226.71875</v>
      </c>
      <c r="CD3767">
        <v>0.1</v>
      </c>
      <c r="CE3767">
        <v>53822.671875</v>
      </c>
      <c r="CF3767">
        <v>0.1</v>
      </c>
      <c r="CG3767">
        <v>5382.2671875000005</v>
      </c>
      <c r="CH3767">
        <v>48440.404687499999</v>
      </c>
      <c r="CI3767">
        <v>484404.046875</v>
      </c>
      <c r="CJ3767">
        <v>532844.45156249998</v>
      </c>
      <c r="CK3767">
        <v>2845.6312499999999</v>
      </c>
    </row>
    <row r="3768" spans="67:89" x14ac:dyDescent="0.25">
      <c r="BP3768" s="1" t="s">
        <v>11248</v>
      </c>
      <c r="BQ3768" s="1" t="s">
        <v>10873</v>
      </c>
      <c r="BR3768" s="1" t="s">
        <v>10874</v>
      </c>
      <c r="BS3768" s="1" t="s">
        <v>11114</v>
      </c>
      <c r="BT3768">
        <v>68</v>
      </c>
      <c r="BU3768" s="1" t="s">
        <v>10876</v>
      </c>
      <c r="BV3768" s="1" t="s">
        <v>146</v>
      </c>
      <c r="BW3768">
        <v>187.25</v>
      </c>
      <c r="BX3768" s="1" t="s">
        <v>10877</v>
      </c>
      <c r="BY3768">
        <v>3832.5</v>
      </c>
      <c r="BZ3768">
        <v>717635.625</v>
      </c>
      <c r="CA3768">
        <v>0.25</v>
      </c>
      <c r="CB3768">
        <v>2874.375</v>
      </c>
      <c r="CC3768">
        <v>538226.71875</v>
      </c>
      <c r="CD3768">
        <v>0.1</v>
      </c>
      <c r="CE3768">
        <v>53822.671875</v>
      </c>
      <c r="CF3768">
        <v>0.1</v>
      </c>
      <c r="CG3768">
        <v>5382.2671875000005</v>
      </c>
      <c r="CH3768">
        <v>48440.404687499999</v>
      </c>
      <c r="CI3768">
        <v>484404.046875</v>
      </c>
      <c r="CJ3768">
        <v>532844.45156249998</v>
      </c>
      <c r="CK3768">
        <v>2845.6312499999999</v>
      </c>
    </row>
    <row r="3769" spans="67:89" x14ac:dyDescent="0.25">
      <c r="BO3769" s="1" t="s">
        <v>11249</v>
      </c>
      <c r="BP3769" s="1" t="s">
        <v>11250</v>
      </c>
      <c r="BQ3769" s="1" t="s">
        <v>10873</v>
      </c>
      <c r="BR3769" s="1" t="s">
        <v>10874</v>
      </c>
      <c r="BS3769" s="1" t="s">
        <v>11114</v>
      </c>
      <c r="BT3769">
        <v>69</v>
      </c>
      <c r="BU3769" s="1" t="s">
        <v>10876</v>
      </c>
      <c r="BV3769" s="1" t="s">
        <v>146</v>
      </c>
      <c r="BW3769">
        <v>175.74</v>
      </c>
      <c r="BX3769" s="1" t="s">
        <v>10877</v>
      </c>
      <c r="BY3769">
        <v>3832.5</v>
      </c>
      <c r="BZ3769">
        <v>673523.55</v>
      </c>
      <c r="CA3769">
        <v>0.25</v>
      </c>
      <c r="CB3769">
        <v>2874.375</v>
      </c>
      <c r="CC3769">
        <v>505142.66250000003</v>
      </c>
      <c r="CD3769">
        <v>0.1</v>
      </c>
      <c r="CE3769">
        <v>50514.266250000008</v>
      </c>
      <c r="CF3769">
        <v>0.1</v>
      </c>
      <c r="CG3769">
        <v>5051.426625000001</v>
      </c>
      <c r="CH3769">
        <v>45462.839625000008</v>
      </c>
      <c r="CI3769">
        <v>454628.39625000005</v>
      </c>
      <c r="CJ3769">
        <v>500091.23587500007</v>
      </c>
      <c r="CK3769">
        <v>2845.6312500000004</v>
      </c>
    </row>
    <row r="3770" spans="67:89" x14ac:dyDescent="0.25">
      <c r="BP3770" s="1" t="s">
        <v>11250</v>
      </c>
      <c r="BQ3770" s="1" t="s">
        <v>10873</v>
      </c>
      <c r="BR3770" s="1" t="s">
        <v>10874</v>
      </c>
      <c r="BS3770" s="1" t="s">
        <v>11114</v>
      </c>
      <c r="BT3770">
        <v>69</v>
      </c>
      <c r="BU3770" s="1" t="s">
        <v>10876</v>
      </c>
      <c r="BV3770" s="1" t="s">
        <v>146</v>
      </c>
      <c r="BW3770">
        <v>175.74</v>
      </c>
      <c r="BX3770" s="1" t="s">
        <v>10877</v>
      </c>
      <c r="BY3770">
        <v>3832.5</v>
      </c>
      <c r="BZ3770">
        <v>673523.55</v>
      </c>
      <c r="CA3770">
        <v>0.25</v>
      </c>
      <c r="CB3770">
        <v>2874.375</v>
      </c>
      <c r="CC3770">
        <v>505142.66250000003</v>
      </c>
      <c r="CD3770">
        <v>0.1</v>
      </c>
      <c r="CE3770">
        <v>50514.266250000008</v>
      </c>
      <c r="CF3770">
        <v>0.1</v>
      </c>
      <c r="CG3770">
        <v>5051.426625000001</v>
      </c>
      <c r="CH3770">
        <v>45462.839625000008</v>
      </c>
      <c r="CI3770">
        <v>454628.39625000005</v>
      </c>
      <c r="CJ3770">
        <v>500091.23587500007</v>
      </c>
      <c r="CK3770">
        <v>2845.6312500000004</v>
      </c>
    </row>
    <row r="3771" spans="67:89" x14ac:dyDescent="0.25">
      <c r="BO3771" s="1" t="s">
        <v>11251</v>
      </c>
      <c r="BP3771" s="1" t="s">
        <v>11252</v>
      </c>
      <c r="BQ3771" s="1" t="s">
        <v>10873</v>
      </c>
      <c r="BR3771" s="1" t="s">
        <v>10874</v>
      </c>
      <c r="BS3771" s="1" t="s">
        <v>11114</v>
      </c>
      <c r="BT3771">
        <v>70</v>
      </c>
      <c r="BU3771" s="1" t="s">
        <v>10876</v>
      </c>
      <c r="BV3771" s="1" t="s">
        <v>1961</v>
      </c>
      <c r="BW3771">
        <v>157.5</v>
      </c>
      <c r="BX3771" s="1" t="s">
        <v>10877</v>
      </c>
      <c r="BY3771">
        <v>3650</v>
      </c>
      <c r="BZ3771">
        <v>574875</v>
      </c>
      <c r="CA3771">
        <v>0.25</v>
      </c>
      <c r="CB3771">
        <v>2737.5</v>
      </c>
      <c r="CC3771">
        <v>431156.25</v>
      </c>
      <c r="CD3771">
        <v>0.1</v>
      </c>
      <c r="CE3771">
        <v>43115.625</v>
      </c>
      <c r="CF3771">
        <v>0.1</v>
      </c>
      <c r="CG3771">
        <v>4311.5625</v>
      </c>
      <c r="CH3771">
        <v>38804.0625</v>
      </c>
      <c r="CI3771">
        <v>388040.625</v>
      </c>
      <c r="CJ3771">
        <v>426844.6875</v>
      </c>
      <c r="CK3771">
        <v>2710.125</v>
      </c>
    </row>
    <row r="3772" spans="67:89" x14ac:dyDescent="0.25">
      <c r="BO3772" s="1" t="s">
        <v>11253</v>
      </c>
      <c r="BP3772" s="1" t="s">
        <v>11254</v>
      </c>
      <c r="BQ3772" s="1" t="s">
        <v>10873</v>
      </c>
      <c r="BR3772" s="1" t="s">
        <v>10874</v>
      </c>
      <c r="BS3772" s="1" t="s">
        <v>11114</v>
      </c>
      <c r="BT3772">
        <v>71</v>
      </c>
      <c r="BU3772" s="1" t="s">
        <v>10876</v>
      </c>
      <c r="BV3772" s="1" t="s">
        <v>1961</v>
      </c>
      <c r="BW3772">
        <v>157.5</v>
      </c>
      <c r="BX3772" s="1" t="s">
        <v>10877</v>
      </c>
      <c r="BY3772">
        <v>3650</v>
      </c>
      <c r="BZ3772">
        <v>574875</v>
      </c>
      <c r="CA3772">
        <v>0.25</v>
      </c>
      <c r="CB3772">
        <v>2737.5</v>
      </c>
      <c r="CC3772">
        <v>431156.25</v>
      </c>
      <c r="CD3772">
        <v>0.1</v>
      </c>
      <c r="CE3772">
        <v>43115.625</v>
      </c>
      <c r="CF3772">
        <v>0.1</v>
      </c>
      <c r="CG3772">
        <v>4311.5625</v>
      </c>
      <c r="CH3772">
        <v>38804.0625</v>
      </c>
      <c r="CI3772">
        <v>388040.625</v>
      </c>
      <c r="CJ3772">
        <v>426844.6875</v>
      </c>
      <c r="CK3772">
        <v>2710.125</v>
      </c>
    </row>
    <row r="3773" spans="67:89" x14ac:dyDescent="0.25">
      <c r="BO3773" s="1" t="s">
        <v>11255</v>
      </c>
      <c r="BP3773" s="1" t="s">
        <v>11256</v>
      </c>
      <c r="BQ3773" s="1" t="s">
        <v>10873</v>
      </c>
      <c r="BR3773" s="1" t="s">
        <v>10874</v>
      </c>
      <c r="BS3773" s="1" t="s">
        <v>11114</v>
      </c>
      <c r="BT3773">
        <v>72</v>
      </c>
      <c r="BU3773" s="1" t="s">
        <v>10876</v>
      </c>
      <c r="BV3773" s="1" t="s">
        <v>1961</v>
      </c>
      <c r="BW3773">
        <v>157.5</v>
      </c>
      <c r="BX3773" s="1" t="s">
        <v>10877</v>
      </c>
      <c r="BY3773">
        <v>3650</v>
      </c>
      <c r="BZ3773">
        <v>574875</v>
      </c>
      <c r="CA3773">
        <v>0.25</v>
      </c>
      <c r="CB3773">
        <v>2737.5</v>
      </c>
      <c r="CC3773">
        <v>431156.25</v>
      </c>
      <c r="CD3773">
        <v>0.1</v>
      </c>
      <c r="CE3773">
        <v>43115.625</v>
      </c>
      <c r="CF3773">
        <v>0.1</v>
      </c>
      <c r="CG3773">
        <v>4311.5625</v>
      </c>
      <c r="CH3773">
        <v>38804.0625</v>
      </c>
      <c r="CI3773">
        <v>388040.625</v>
      </c>
      <c r="CJ3773">
        <v>426844.6875</v>
      </c>
      <c r="CK3773">
        <v>2710.125</v>
      </c>
    </row>
    <row r="3774" spans="67:89" x14ac:dyDescent="0.25">
      <c r="BO3774" s="1" t="s">
        <v>11257</v>
      </c>
      <c r="BP3774" s="1" t="s">
        <v>11258</v>
      </c>
      <c r="BQ3774" s="1" t="s">
        <v>10873</v>
      </c>
      <c r="BR3774" s="1" t="s">
        <v>10874</v>
      </c>
      <c r="BS3774" s="1" t="s">
        <v>11114</v>
      </c>
      <c r="BT3774">
        <v>73</v>
      </c>
      <c r="BU3774" s="1" t="s">
        <v>10876</v>
      </c>
      <c r="BV3774" s="1" t="s">
        <v>1961</v>
      </c>
      <c r="BW3774">
        <v>157.5</v>
      </c>
      <c r="BX3774" s="1" t="s">
        <v>10877</v>
      </c>
      <c r="BY3774">
        <v>3650</v>
      </c>
      <c r="BZ3774">
        <v>574875</v>
      </c>
      <c r="CA3774">
        <v>0.25</v>
      </c>
      <c r="CB3774">
        <v>2737.5</v>
      </c>
      <c r="CC3774">
        <v>431156.25</v>
      </c>
      <c r="CD3774">
        <v>0.1</v>
      </c>
      <c r="CE3774">
        <v>43115.625</v>
      </c>
      <c r="CF3774">
        <v>0.1</v>
      </c>
      <c r="CG3774">
        <v>4311.5625</v>
      </c>
      <c r="CH3774">
        <v>38804.0625</v>
      </c>
      <c r="CI3774">
        <v>388040.625</v>
      </c>
      <c r="CJ3774">
        <v>426844.6875</v>
      </c>
      <c r="CK3774">
        <v>2710.125</v>
      </c>
    </row>
    <row r="3775" spans="67:89" x14ac:dyDescent="0.25">
      <c r="BO3775" s="1" t="s">
        <v>11259</v>
      </c>
      <c r="BP3775" s="1" t="s">
        <v>11260</v>
      </c>
      <c r="BQ3775" s="1" t="s">
        <v>10873</v>
      </c>
      <c r="BR3775" s="1" t="s">
        <v>10874</v>
      </c>
      <c r="BS3775" s="1" t="s">
        <v>11114</v>
      </c>
      <c r="BT3775">
        <v>74</v>
      </c>
      <c r="BU3775" s="1" t="s">
        <v>10876</v>
      </c>
      <c r="BV3775" s="1" t="s">
        <v>146</v>
      </c>
      <c r="BW3775">
        <v>149.97999999999999</v>
      </c>
      <c r="BX3775" s="1" t="s">
        <v>10877</v>
      </c>
      <c r="BY3775">
        <v>3832.5</v>
      </c>
      <c r="BZ3775">
        <v>574798.35</v>
      </c>
      <c r="CA3775">
        <v>0.25</v>
      </c>
      <c r="CB3775">
        <v>2874.375</v>
      </c>
      <c r="CC3775">
        <v>431098.76249999995</v>
      </c>
      <c r="CD3775">
        <v>0.1</v>
      </c>
      <c r="CE3775">
        <v>43109.876250000001</v>
      </c>
      <c r="CF3775">
        <v>0.1</v>
      </c>
      <c r="CG3775">
        <v>4310.9876250000007</v>
      </c>
      <c r="CH3775">
        <v>38798.888625</v>
      </c>
      <c r="CI3775">
        <v>387988.88624999998</v>
      </c>
      <c r="CJ3775">
        <v>426787.774875</v>
      </c>
      <c r="CK3775">
        <v>2845.6312500000004</v>
      </c>
    </row>
    <row r="3776" spans="67:89" x14ac:dyDescent="0.25">
      <c r="BO3776" s="1" t="s">
        <v>11261</v>
      </c>
      <c r="BP3776" s="1" t="s">
        <v>11262</v>
      </c>
      <c r="BQ3776" s="1" t="s">
        <v>10873</v>
      </c>
      <c r="BR3776" s="1" t="s">
        <v>10874</v>
      </c>
      <c r="BS3776" s="1" t="s">
        <v>11114</v>
      </c>
      <c r="BT3776">
        <v>75</v>
      </c>
      <c r="BU3776" s="1" t="s">
        <v>10876</v>
      </c>
      <c r="BV3776" s="1" t="s">
        <v>146</v>
      </c>
      <c r="BW3776">
        <v>157.5</v>
      </c>
      <c r="BX3776" s="1" t="s">
        <v>10877</v>
      </c>
      <c r="BY3776">
        <v>3832.5</v>
      </c>
      <c r="BZ3776">
        <v>603618.75</v>
      </c>
      <c r="CA3776">
        <v>0.25</v>
      </c>
      <c r="CB3776">
        <v>2874.375</v>
      </c>
      <c r="CC3776">
        <v>452714.0625</v>
      </c>
      <c r="CD3776">
        <v>0.1</v>
      </c>
      <c r="CE3776">
        <v>45271.40625</v>
      </c>
      <c r="CF3776">
        <v>0.1</v>
      </c>
      <c r="CG3776">
        <v>4527.140625</v>
      </c>
      <c r="CH3776">
        <v>40744.265625</v>
      </c>
      <c r="CI3776">
        <v>407442.65625</v>
      </c>
      <c r="CJ3776">
        <v>448186.921875</v>
      </c>
      <c r="CK3776">
        <v>2845.6312499999999</v>
      </c>
    </row>
    <row r="3777" spans="67:89" x14ac:dyDescent="0.25">
      <c r="BO3777" s="1" t="s">
        <v>11263</v>
      </c>
      <c r="BP3777" s="1" t="s">
        <v>11264</v>
      </c>
      <c r="BQ3777" s="1" t="s">
        <v>10873</v>
      </c>
      <c r="BR3777" s="1" t="s">
        <v>10874</v>
      </c>
      <c r="BS3777" s="1" t="s">
        <v>11114</v>
      </c>
      <c r="BT3777">
        <v>76</v>
      </c>
      <c r="BU3777" s="1" t="s">
        <v>10876</v>
      </c>
      <c r="BV3777" s="1" t="s">
        <v>1961</v>
      </c>
      <c r="BW3777">
        <v>157.5</v>
      </c>
      <c r="BX3777" s="1" t="s">
        <v>10877</v>
      </c>
      <c r="BY3777">
        <v>3650</v>
      </c>
      <c r="BZ3777">
        <v>574875</v>
      </c>
      <c r="CA3777">
        <v>0.25</v>
      </c>
      <c r="CB3777">
        <v>2737.5</v>
      </c>
      <c r="CC3777">
        <v>431156.25</v>
      </c>
      <c r="CD3777">
        <v>0.1</v>
      </c>
      <c r="CE3777">
        <v>43115.625</v>
      </c>
      <c r="CF3777">
        <v>0.1</v>
      </c>
      <c r="CG3777">
        <v>4311.5625</v>
      </c>
      <c r="CH3777">
        <v>38804.0625</v>
      </c>
      <c r="CI3777">
        <v>388040.625</v>
      </c>
      <c r="CJ3777">
        <v>426844.6875</v>
      </c>
      <c r="CK3777">
        <v>2710.125</v>
      </c>
    </row>
    <row r="3778" spans="67:89" x14ac:dyDescent="0.25">
      <c r="BO3778" s="1" t="s">
        <v>11265</v>
      </c>
      <c r="BP3778" s="1" t="s">
        <v>11266</v>
      </c>
      <c r="BQ3778" s="1" t="s">
        <v>10873</v>
      </c>
      <c r="BR3778" s="1" t="s">
        <v>10874</v>
      </c>
      <c r="BS3778" s="1" t="s">
        <v>11114</v>
      </c>
      <c r="BT3778">
        <v>77</v>
      </c>
      <c r="BU3778" s="1" t="s">
        <v>10876</v>
      </c>
      <c r="BV3778" s="1" t="s">
        <v>1961</v>
      </c>
      <c r="BW3778">
        <v>140</v>
      </c>
      <c r="BX3778" s="1" t="s">
        <v>10877</v>
      </c>
      <c r="BY3778">
        <v>3650</v>
      </c>
      <c r="BZ3778">
        <v>511000</v>
      </c>
      <c r="CA3778">
        <v>0.25</v>
      </c>
      <c r="CB3778">
        <v>2737.5</v>
      </c>
      <c r="CC3778">
        <v>383250</v>
      </c>
      <c r="CD3778">
        <v>0.1</v>
      </c>
      <c r="CE3778">
        <v>38325</v>
      </c>
      <c r="CF3778">
        <v>0.1</v>
      </c>
      <c r="CG3778">
        <v>3832.5</v>
      </c>
      <c r="CH3778">
        <v>34492.5</v>
      </c>
      <c r="CI3778">
        <v>344925</v>
      </c>
      <c r="CJ3778">
        <v>379417.5</v>
      </c>
      <c r="CK3778">
        <v>2710.125</v>
      </c>
    </row>
    <row r="3779" spans="67:89" x14ac:dyDescent="0.25">
      <c r="BO3779" s="1" t="s">
        <v>11267</v>
      </c>
      <c r="BP3779" s="1" t="s">
        <v>11268</v>
      </c>
      <c r="BQ3779" s="1" t="s">
        <v>10873</v>
      </c>
      <c r="BR3779" s="1" t="s">
        <v>10874</v>
      </c>
      <c r="BS3779" s="1" t="s">
        <v>11114</v>
      </c>
      <c r="BT3779">
        <v>78</v>
      </c>
      <c r="BU3779" s="1" t="s">
        <v>10876</v>
      </c>
      <c r="BV3779" s="1" t="s">
        <v>1961</v>
      </c>
      <c r="BW3779">
        <v>140</v>
      </c>
      <c r="BX3779" s="1" t="s">
        <v>10877</v>
      </c>
      <c r="BY3779">
        <v>3650</v>
      </c>
      <c r="BZ3779">
        <v>511000</v>
      </c>
      <c r="CA3779">
        <v>0.25</v>
      </c>
      <c r="CB3779">
        <v>2737.5</v>
      </c>
      <c r="CC3779">
        <v>383250</v>
      </c>
      <c r="CD3779">
        <v>0.1</v>
      </c>
      <c r="CE3779">
        <v>38325</v>
      </c>
      <c r="CF3779">
        <v>0.1</v>
      </c>
      <c r="CG3779">
        <v>3832.5</v>
      </c>
      <c r="CH3779">
        <v>34492.5</v>
      </c>
      <c r="CI3779">
        <v>344925</v>
      </c>
      <c r="CJ3779">
        <v>379417.5</v>
      </c>
      <c r="CK3779">
        <v>2710.125</v>
      </c>
    </row>
    <row r="3780" spans="67:89" x14ac:dyDescent="0.25">
      <c r="BO3780" s="1" t="s">
        <v>11269</v>
      </c>
      <c r="BP3780" s="1" t="s">
        <v>11270</v>
      </c>
      <c r="BQ3780" s="1" t="s">
        <v>10873</v>
      </c>
      <c r="BR3780" s="1" t="s">
        <v>10874</v>
      </c>
      <c r="BS3780" s="1" t="s">
        <v>11114</v>
      </c>
      <c r="BT3780">
        <v>79</v>
      </c>
      <c r="BU3780" s="1" t="s">
        <v>10876</v>
      </c>
      <c r="BV3780" s="1" t="s">
        <v>1961</v>
      </c>
      <c r="BW3780">
        <v>140</v>
      </c>
      <c r="BX3780" s="1" t="s">
        <v>10877</v>
      </c>
      <c r="BY3780">
        <v>3650</v>
      </c>
      <c r="BZ3780">
        <v>511000</v>
      </c>
      <c r="CA3780">
        <v>0.25</v>
      </c>
      <c r="CB3780">
        <v>2737.5</v>
      </c>
      <c r="CC3780">
        <v>383250</v>
      </c>
      <c r="CD3780">
        <v>0.1</v>
      </c>
      <c r="CE3780">
        <v>38325</v>
      </c>
      <c r="CF3780">
        <v>0.1</v>
      </c>
      <c r="CG3780">
        <v>3832.5</v>
      </c>
      <c r="CH3780">
        <v>34492.5</v>
      </c>
      <c r="CI3780">
        <v>344925</v>
      </c>
      <c r="CJ3780">
        <v>379417.5</v>
      </c>
      <c r="CK3780">
        <v>2710.125</v>
      </c>
    </row>
    <row r="3781" spans="67:89" x14ac:dyDescent="0.25">
      <c r="BO3781" s="1" t="s">
        <v>11271</v>
      </c>
      <c r="BP3781" s="1" t="s">
        <v>11272</v>
      </c>
      <c r="BQ3781" s="1" t="s">
        <v>10873</v>
      </c>
      <c r="BR3781" s="1" t="s">
        <v>10874</v>
      </c>
      <c r="BS3781" s="1" t="s">
        <v>11114</v>
      </c>
      <c r="BT3781">
        <v>80</v>
      </c>
      <c r="BU3781" s="1" t="s">
        <v>10876</v>
      </c>
      <c r="BV3781" s="1" t="s">
        <v>1961</v>
      </c>
      <c r="BW3781">
        <v>140</v>
      </c>
      <c r="BX3781" s="1" t="s">
        <v>10877</v>
      </c>
      <c r="BY3781">
        <v>3650</v>
      </c>
      <c r="BZ3781">
        <v>511000</v>
      </c>
      <c r="CA3781">
        <v>0.3</v>
      </c>
      <c r="CB3781">
        <v>2555</v>
      </c>
      <c r="CC3781">
        <v>357700</v>
      </c>
      <c r="CD3781">
        <v>0.1</v>
      </c>
      <c r="CE3781">
        <v>0</v>
      </c>
      <c r="CF3781">
        <v>0</v>
      </c>
      <c r="CG3781">
        <v>0</v>
      </c>
      <c r="CH3781">
        <v>0</v>
      </c>
      <c r="CI3781">
        <v>357700</v>
      </c>
      <c r="CJ3781">
        <v>357700</v>
      </c>
      <c r="CK3781">
        <v>2555</v>
      </c>
    </row>
    <row r="3782" spans="67:89" x14ac:dyDescent="0.25">
      <c r="BP3782" s="1" t="s">
        <v>11272</v>
      </c>
      <c r="BQ3782" s="1" t="s">
        <v>10873</v>
      </c>
      <c r="BR3782" s="1" t="s">
        <v>10874</v>
      </c>
      <c r="BS3782" s="1" t="s">
        <v>11114</v>
      </c>
      <c r="BT3782">
        <v>80</v>
      </c>
      <c r="BU3782" s="1" t="s">
        <v>10876</v>
      </c>
      <c r="BV3782" s="1" t="s">
        <v>1961</v>
      </c>
      <c r="BW3782">
        <v>140</v>
      </c>
      <c r="BX3782" s="1" t="s">
        <v>10877</v>
      </c>
      <c r="BY3782">
        <v>3650</v>
      </c>
      <c r="BZ3782">
        <v>511000</v>
      </c>
      <c r="CA3782">
        <v>0.3</v>
      </c>
      <c r="CB3782">
        <v>2555</v>
      </c>
      <c r="CC3782">
        <v>357700</v>
      </c>
      <c r="CD3782">
        <v>0.1</v>
      </c>
      <c r="CE3782">
        <v>0</v>
      </c>
      <c r="CF3782">
        <v>0</v>
      </c>
      <c r="CG3782">
        <v>0</v>
      </c>
      <c r="CH3782">
        <v>0</v>
      </c>
      <c r="CI3782">
        <v>357700</v>
      </c>
      <c r="CJ3782">
        <v>357700</v>
      </c>
      <c r="CK3782">
        <v>2555</v>
      </c>
    </row>
    <row r="3783" spans="67:89" x14ac:dyDescent="0.25">
      <c r="BO3783" s="1" t="s">
        <v>11273</v>
      </c>
      <c r="BP3783" s="1" t="s">
        <v>11274</v>
      </c>
      <c r="BQ3783" s="1" t="s">
        <v>10873</v>
      </c>
      <c r="BR3783" s="1" t="s">
        <v>10874</v>
      </c>
      <c r="BS3783" s="1" t="s">
        <v>11114</v>
      </c>
      <c r="BT3783">
        <v>81</v>
      </c>
      <c r="BU3783" s="1" t="s">
        <v>10876</v>
      </c>
      <c r="BV3783" s="1" t="s">
        <v>1961</v>
      </c>
      <c r="BW3783">
        <v>140</v>
      </c>
      <c r="BX3783" s="1" t="s">
        <v>10877</v>
      </c>
      <c r="BY3783">
        <v>3650</v>
      </c>
      <c r="BZ3783">
        <v>511000</v>
      </c>
      <c r="CA3783">
        <v>0.3</v>
      </c>
      <c r="CB3783">
        <v>2555</v>
      </c>
      <c r="CC3783">
        <v>357700</v>
      </c>
      <c r="CD3783">
        <v>0.1</v>
      </c>
      <c r="CE3783">
        <v>35770</v>
      </c>
      <c r="CF3783">
        <v>0.1</v>
      </c>
      <c r="CG3783">
        <v>3577</v>
      </c>
      <c r="CH3783">
        <v>32193</v>
      </c>
      <c r="CI3783">
        <v>321930</v>
      </c>
      <c r="CJ3783">
        <v>354123</v>
      </c>
      <c r="CK3783">
        <v>2529.4499999999998</v>
      </c>
    </row>
    <row r="3784" spans="67:89" x14ac:dyDescent="0.25">
      <c r="BP3784" s="1" t="s">
        <v>11274</v>
      </c>
      <c r="BQ3784" s="1" t="s">
        <v>10873</v>
      </c>
      <c r="BR3784" s="1" t="s">
        <v>10874</v>
      </c>
      <c r="BS3784" s="1" t="s">
        <v>11114</v>
      </c>
      <c r="BT3784">
        <v>81</v>
      </c>
      <c r="BU3784" s="1" t="s">
        <v>10876</v>
      </c>
      <c r="BV3784" s="1" t="s">
        <v>1961</v>
      </c>
      <c r="BW3784">
        <v>140</v>
      </c>
      <c r="BX3784" s="1" t="s">
        <v>10877</v>
      </c>
      <c r="BY3784">
        <v>3650</v>
      </c>
      <c r="BZ3784">
        <v>511000</v>
      </c>
      <c r="CA3784">
        <v>0.3</v>
      </c>
      <c r="CB3784">
        <v>2555</v>
      </c>
      <c r="CC3784">
        <v>357700</v>
      </c>
      <c r="CD3784">
        <v>0.1</v>
      </c>
      <c r="CE3784">
        <v>35770</v>
      </c>
      <c r="CF3784">
        <v>0.1</v>
      </c>
      <c r="CG3784">
        <v>3577</v>
      </c>
      <c r="CH3784">
        <v>32193</v>
      </c>
      <c r="CI3784">
        <v>321930</v>
      </c>
      <c r="CJ3784">
        <v>354123</v>
      </c>
      <c r="CK3784">
        <v>2529.4499999999998</v>
      </c>
    </row>
    <row r="3785" spans="67:89" x14ac:dyDescent="0.25">
      <c r="BO3785" s="1" t="s">
        <v>11275</v>
      </c>
      <c r="BP3785" s="1" t="s">
        <v>11276</v>
      </c>
      <c r="BQ3785" s="1" t="s">
        <v>10873</v>
      </c>
      <c r="BR3785" s="1" t="s">
        <v>10874</v>
      </c>
      <c r="BS3785" s="1" t="s">
        <v>11114</v>
      </c>
      <c r="BT3785">
        <v>82</v>
      </c>
      <c r="BU3785" s="1" t="s">
        <v>10876</v>
      </c>
      <c r="BV3785" s="1" t="s">
        <v>146</v>
      </c>
      <c r="BW3785">
        <v>140</v>
      </c>
      <c r="BX3785" s="1" t="s">
        <v>10877</v>
      </c>
      <c r="BY3785">
        <v>3832.5</v>
      </c>
      <c r="BZ3785">
        <v>536550</v>
      </c>
      <c r="CA3785">
        <v>0.25</v>
      </c>
      <c r="CB3785">
        <v>2874.375</v>
      </c>
      <c r="CC3785">
        <v>402412.5</v>
      </c>
      <c r="CD3785">
        <v>0.1</v>
      </c>
      <c r="CE3785">
        <v>40241.25</v>
      </c>
      <c r="CF3785">
        <v>0.1</v>
      </c>
      <c r="CG3785">
        <v>4024.125</v>
      </c>
      <c r="CH3785">
        <v>36217.125</v>
      </c>
      <c r="CI3785">
        <v>362171.25</v>
      </c>
      <c r="CJ3785">
        <v>398388.375</v>
      </c>
      <c r="CK3785">
        <v>2845.6312499999999</v>
      </c>
    </row>
    <row r="3786" spans="67:89" x14ac:dyDescent="0.25">
      <c r="BO3786" s="1" t="s">
        <v>11277</v>
      </c>
      <c r="BP3786" s="1" t="s">
        <v>11278</v>
      </c>
      <c r="BQ3786" s="1" t="s">
        <v>10873</v>
      </c>
      <c r="BR3786" s="1" t="s">
        <v>10874</v>
      </c>
      <c r="BS3786" s="1" t="s">
        <v>11114</v>
      </c>
      <c r="BT3786">
        <v>83</v>
      </c>
      <c r="BU3786" s="1" t="s">
        <v>10876</v>
      </c>
      <c r="BV3786" s="1" t="s">
        <v>1961</v>
      </c>
      <c r="BW3786">
        <v>140</v>
      </c>
      <c r="BX3786" s="1" t="s">
        <v>10877</v>
      </c>
      <c r="BY3786">
        <v>3650</v>
      </c>
      <c r="BZ3786">
        <v>511000</v>
      </c>
      <c r="CA3786">
        <v>0.25</v>
      </c>
      <c r="CB3786">
        <v>2737.5</v>
      </c>
      <c r="CC3786">
        <v>383250</v>
      </c>
      <c r="CD3786">
        <v>0.1</v>
      </c>
      <c r="CE3786">
        <v>38325</v>
      </c>
      <c r="CF3786">
        <v>0.1</v>
      </c>
      <c r="CG3786">
        <v>3832.5</v>
      </c>
      <c r="CH3786">
        <v>34492.5</v>
      </c>
      <c r="CI3786">
        <v>344925</v>
      </c>
      <c r="CJ3786">
        <v>379417.5</v>
      </c>
      <c r="CK3786">
        <v>2710.125</v>
      </c>
    </row>
    <row r="3787" spans="67:89" x14ac:dyDescent="0.25">
      <c r="BO3787" s="1" t="s">
        <v>11279</v>
      </c>
      <c r="BP3787" s="1" t="s">
        <v>11280</v>
      </c>
      <c r="BQ3787" s="1" t="s">
        <v>10873</v>
      </c>
      <c r="BR3787" s="1" t="s">
        <v>10874</v>
      </c>
      <c r="BS3787" s="1" t="s">
        <v>11114</v>
      </c>
      <c r="BT3787">
        <v>84</v>
      </c>
      <c r="BU3787" s="1" t="s">
        <v>10876</v>
      </c>
      <c r="BV3787" s="1" t="s">
        <v>146</v>
      </c>
      <c r="BW3787">
        <v>145.72999999999999</v>
      </c>
      <c r="BX3787" s="1" t="s">
        <v>10877</v>
      </c>
      <c r="BY3787">
        <v>3832.5</v>
      </c>
      <c r="BZ3787">
        <v>558510.22499999998</v>
      </c>
      <c r="CA3787">
        <v>0.25</v>
      </c>
      <c r="CB3787">
        <v>2874.375</v>
      </c>
      <c r="CC3787">
        <v>418882.66874999995</v>
      </c>
      <c r="CD3787">
        <v>0.1</v>
      </c>
      <c r="CE3787">
        <v>41888.266875000001</v>
      </c>
      <c r="CF3787">
        <v>0.1</v>
      </c>
      <c r="CG3787">
        <v>4188.8266874999999</v>
      </c>
      <c r="CH3787">
        <v>37699.440187500004</v>
      </c>
      <c r="CI3787">
        <v>376994.40187499998</v>
      </c>
      <c r="CJ3787">
        <v>414693.84206249996</v>
      </c>
      <c r="CK3787">
        <v>2845.6312499999999</v>
      </c>
    </row>
    <row r="3788" spans="67:89" x14ac:dyDescent="0.25">
      <c r="BO3788" s="1" t="s">
        <v>11281</v>
      </c>
      <c r="BP3788" s="1" t="s">
        <v>11282</v>
      </c>
      <c r="BQ3788" s="1" t="s">
        <v>10873</v>
      </c>
      <c r="BR3788" s="1" t="s">
        <v>10874</v>
      </c>
      <c r="BS3788" s="1" t="s">
        <v>11114</v>
      </c>
      <c r="BT3788">
        <v>85</v>
      </c>
      <c r="BU3788" s="1" t="s">
        <v>10876</v>
      </c>
      <c r="BV3788" s="1" t="s">
        <v>146</v>
      </c>
      <c r="BW3788">
        <v>145.55000000000001</v>
      </c>
      <c r="BX3788" s="1" t="s">
        <v>10877</v>
      </c>
      <c r="BY3788">
        <v>3832.5</v>
      </c>
      <c r="BZ3788">
        <v>557820.375</v>
      </c>
      <c r="CA3788">
        <v>0.3</v>
      </c>
      <c r="CB3788">
        <v>2682.75</v>
      </c>
      <c r="CC3788">
        <v>390474.26250000001</v>
      </c>
      <c r="CD3788">
        <v>0.1</v>
      </c>
      <c r="CE3788">
        <v>0</v>
      </c>
      <c r="CF3788">
        <v>0</v>
      </c>
      <c r="CG3788">
        <v>0</v>
      </c>
      <c r="CH3788">
        <v>0</v>
      </c>
      <c r="CI3788">
        <v>390474.26250000001</v>
      </c>
      <c r="CJ3788">
        <v>390474.26250000001</v>
      </c>
      <c r="CK3788">
        <v>2682.75</v>
      </c>
    </row>
    <row r="3789" spans="67:89" x14ac:dyDescent="0.25">
      <c r="BP3789" s="1" t="s">
        <v>11282</v>
      </c>
      <c r="BQ3789" s="1" t="s">
        <v>10873</v>
      </c>
      <c r="BR3789" s="1" t="s">
        <v>10874</v>
      </c>
      <c r="BS3789" s="1" t="s">
        <v>11114</v>
      </c>
      <c r="BT3789">
        <v>85</v>
      </c>
      <c r="BU3789" s="1" t="s">
        <v>10876</v>
      </c>
      <c r="BV3789" s="1" t="s">
        <v>146</v>
      </c>
      <c r="BW3789">
        <v>145.55000000000001</v>
      </c>
      <c r="BX3789" s="1" t="s">
        <v>10877</v>
      </c>
      <c r="BY3789">
        <v>3832.5</v>
      </c>
      <c r="BZ3789">
        <v>557820.375</v>
      </c>
      <c r="CA3789">
        <v>0.3</v>
      </c>
      <c r="CB3789">
        <v>2682.75</v>
      </c>
      <c r="CC3789">
        <v>390474.26250000001</v>
      </c>
      <c r="CD3789">
        <v>0.1</v>
      </c>
      <c r="CE3789">
        <v>0</v>
      </c>
      <c r="CF3789">
        <v>0</v>
      </c>
      <c r="CG3789">
        <v>0</v>
      </c>
      <c r="CH3789">
        <v>0</v>
      </c>
      <c r="CI3789">
        <v>390474.26250000001</v>
      </c>
      <c r="CJ3789">
        <v>390474.26250000001</v>
      </c>
      <c r="CK3789">
        <v>2682.75</v>
      </c>
    </row>
    <row r="3790" spans="67:89" x14ac:dyDescent="0.25">
      <c r="BO3790" s="1" t="s">
        <v>11283</v>
      </c>
      <c r="BP3790" s="1" t="s">
        <v>11284</v>
      </c>
      <c r="BQ3790" s="1" t="s">
        <v>10873</v>
      </c>
      <c r="BR3790" s="1" t="s">
        <v>10874</v>
      </c>
      <c r="BS3790" s="1" t="s">
        <v>11114</v>
      </c>
      <c r="BT3790">
        <v>86</v>
      </c>
      <c r="BU3790" s="1" t="s">
        <v>10876</v>
      </c>
      <c r="BV3790" s="1" t="s">
        <v>1961</v>
      </c>
      <c r="BW3790">
        <v>140</v>
      </c>
      <c r="BX3790" s="1" t="s">
        <v>10877</v>
      </c>
      <c r="BY3790">
        <v>3650</v>
      </c>
      <c r="BZ3790">
        <v>511000</v>
      </c>
      <c r="CA3790">
        <v>0.25</v>
      </c>
      <c r="CB3790">
        <v>2737.5</v>
      </c>
      <c r="CC3790">
        <v>383250</v>
      </c>
      <c r="CD3790">
        <v>0.1</v>
      </c>
      <c r="CE3790">
        <v>38325</v>
      </c>
      <c r="CF3790">
        <v>0.1</v>
      </c>
      <c r="CG3790">
        <v>3832.5</v>
      </c>
      <c r="CH3790">
        <v>34492.5</v>
      </c>
      <c r="CI3790">
        <v>344925</v>
      </c>
      <c r="CJ3790">
        <v>379417.5</v>
      </c>
      <c r="CK3790">
        <v>2710.125</v>
      </c>
    </row>
    <row r="3791" spans="67:89" x14ac:dyDescent="0.25">
      <c r="BO3791" s="1" t="s">
        <v>11285</v>
      </c>
      <c r="BP3791" s="1" t="s">
        <v>11286</v>
      </c>
      <c r="BQ3791" s="1" t="s">
        <v>10873</v>
      </c>
      <c r="BR3791" s="1" t="s">
        <v>10874</v>
      </c>
      <c r="BS3791" s="1" t="s">
        <v>11114</v>
      </c>
      <c r="BT3791">
        <v>87</v>
      </c>
      <c r="BU3791" s="1" t="s">
        <v>10876</v>
      </c>
      <c r="BV3791" s="1" t="s">
        <v>146</v>
      </c>
      <c r="BW3791">
        <v>140</v>
      </c>
      <c r="BX3791" s="1" t="s">
        <v>10877</v>
      </c>
      <c r="BY3791">
        <v>3832.5</v>
      </c>
      <c r="BZ3791">
        <v>536550</v>
      </c>
      <c r="CA3791">
        <v>0.25</v>
      </c>
      <c r="CB3791">
        <v>2874.375</v>
      </c>
      <c r="CC3791">
        <v>402412.5</v>
      </c>
      <c r="CD3791">
        <v>0.2</v>
      </c>
      <c r="CE3791">
        <v>80482.5</v>
      </c>
      <c r="CF3791">
        <v>0.1</v>
      </c>
      <c r="CG3791">
        <v>8048.25</v>
      </c>
      <c r="CH3791">
        <v>72434.25</v>
      </c>
      <c r="CI3791">
        <v>321930</v>
      </c>
      <c r="CJ3791">
        <v>394364.25</v>
      </c>
      <c r="CK3791">
        <v>2816.8874999999998</v>
      </c>
    </row>
    <row r="3792" spans="67:89" x14ac:dyDescent="0.25">
      <c r="BP3792" s="1" t="s">
        <v>11286</v>
      </c>
      <c r="BQ3792" s="1" t="s">
        <v>10873</v>
      </c>
      <c r="BR3792" s="1" t="s">
        <v>10874</v>
      </c>
      <c r="BS3792" s="1" t="s">
        <v>11114</v>
      </c>
      <c r="BT3792">
        <v>87</v>
      </c>
      <c r="BU3792" s="1" t="s">
        <v>10876</v>
      </c>
      <c r="BV3792" s="1" t="s">
        <v>146</v>
      </c>
      <c r="BW3792">
        <v>140</v>
      </c>
      <c r="BX3792" s="1" t="s">
        <v>10877</v>
      </c>
      <c r="BY3792">
        <v>3832.5</v>
      </c>
      <c r="BZ3792">
        <v>536550</v>
      </c>
      <c r="CA3792">
        <v>0.25</v>
      </c>
      <c r="CB3792">
        <v>2874.375</v>
      </c>
      <c r="CC3792">
        <v>402412.5</v>
      </c>
      <c r="CD3792">
        <v>0.2</v>
      </c>
      <c r="CE3792">
        <v>80482.5</v>
      </c>
      <c r="CF3792">
        <v>0.1</v>
      </c>
      <c r="CG3792">
        <v>8048.25</v>
      </c>
      <c r="CH3792">
        <v>72434.25</v>
      </c>
      <c r="CI3792">
        <v>321930</v>
      </c>
      <c r="CJ3792">
        <v>394364.25</v>
      </c>
      <c r="CK3792">
        <v>2816.8874999999998</v>
      </c>
    </row>
    <row r="3793" spans="67:89" x14ac:dyDescent="0.25">
      <c r="BO3793" s="1" t="s">
        <v>11287</v>
      </c>
      <c r="BP3793" s="1" t="s">
        <v>11288</v>
      </c>
      <c r="BQ3793" s="1" t="s">
        <v>10873</v>
      </c>
      <c r="BR3793" s="1" t="s">
        <v>10874</v>
      </c>
      <c r="BS3793" s="1" t="s">
        <v>11114</v>
      </c>
      <c r="BT3793">
        <v>88</v>
      </c>
      <c r="BU3793" s="1" t="s">
        <v>10876</v>
      </c>
      <c r="BV3793" s="1" t="s">
        <v>146</v>
      </c>
      <c r="BW3793">
        <v>140</v>
      </c>
      <c r="BX3793" s="1" t="s">
        <v>10877</v>
      </c>
      <c r="BY3793">
        <v>3832.5</v>
      </c>
      <c r="BZ3793">
        <v>536550</v>
      </c>
      <c r="CA3793">
        <v>0.25</v>
      </c>
      <c r="CB3793">
        <v>2874.375</v>
      </c>
      <c r="CC3793">
        <v>402412.5</v>
      </c>
      <c r="CD3793">
        <v>0.2</v>
      </c>
      <c r="CE3793">
        <v>80482.5</v>
      </c>
      <c r="CF3793">
        <v>0.1</v>
      </c>
      <c r="CG3793">
        <v>8048.25</v>
      </c>
      <c r="CH3793">
        <v>72434.25</v>
      </c>
      <c r="CI3793">
        <v>321930</v>
      </c>
      <c r="CJ3793">
        <v>394364.25</v>
      </c>
      <c r="CK3793">
        <v>2816.8874999999998</v>
      </c>
    </row>
    <row r="3794" spans="67:89" x14ac:dyDescent="0.25">
      <c r="BP3794" s="1" t="s">
        <v>11288</v>
      </c>
      <c r="BQ3794" s="1" t="s">
        <v>10873</v>
      </c>
      <c r="BR3794" s="1" t="s">
        <v>10874</v>
      </c>
      <c r="BS3794" s="1" t="s">
        <v>11114</v>
      </c>
      <c r="BT3794">
        <v>88</v>
      </c>
      <c r="BU3794" s="1" t="s">
        <v>10876</v>
      </c>
      <c r="BV3794" s="1" t="s">
        <v>146</v>
      </c>
      <c r="BW3794">
        <v>140</v>
      </c>
      <c r="BX3794" s="1" t="s">
        <v>10877</v>
      </c>
      <c r="BY3794">
        <v>3832.5</v>
      </c>
      <c r="BZ3794">
        <v>536550</v>
      </c>
      <c r="CA3794">
        <v>0.25</v>
      </c>
      <c r="CB3794">
        <v>2874.375</v>
      </c>
      <c r="CC3794">
        <v>402412.5</v>
      </c>
      <c r="CD3794">
        <v>0.2</v>
      </c>
      <c r="CE3794">
        <v>80482.5</v>
      </c>
      <c r="CF3794">
        <v>0.1</v>
      </c>
      <c r="CG3794">
        <v>8048.25</v>
      </c>
      <c r="CH3794">
        <v>72434.25</v>
      </c>
      <c r="CI3794">
        <v>321930</v>
      </c>
      <c r="CJ3794">
        <v>394364.25</v>
      </c>
      <c r="CK3794">
        <v>2816.8874999999998</v>
      </c>
    </row>
    <row r="3795" spans="67:89" x14ac:dyDescent="0.25">
      <c r="BO3795" s="1" t="s">
        <v>11289</v>
      </c>
      <c r="BP3795" s="1" t="s">
        <v>11290</v>
      </c>
      <c r="BQ3795" s="1" t="s">
        <v>10873</v>
      </c>
      <c r="BR3795" s="1" t="s">
        <v>10874</v>
      </c>
      <c r="BS3795" s="1" t="s">
        <v>11114</v>
      </c>
      <c r="BT3795">
        <v>89</v>
      </c>
      <c r="BU3795" s="1" t="s">
        <v>10876</v>
      </c>
      <c r="BV3795" s="1" t="s">
        <v>146</v>
      </c>
      <c r="BW3795">
        <v>157.5</v>
      </c>
      <c r="BX3795" s="1" t="s">
        <v>10877</v>
      </c>
      <c r="BY3795">
        <v>3832.5</v>
      </c>
      <c r="BZ3795">
        <v>603618.75</v>
      </c>
      <c r="CA3795">
        <v>0.3</v>
      </c>
      <c r="CB3795">
        <v>2682.75</v>
      </c>
      <c r="CC3795">
        <v>422533.125</v>
      </c>
      <c r="CD3795">
        <v>0.1</v>
      </c>
      <c r="CE3795">
        <v>42253.3125</v>
      </c>
      <c r="CF3795">
        <v>0.1</v>
      </c>
      <c r="CG3795">
        <v>4225.3312500000002</v>
      </c>
      <c r="CH3795">
        <v>38027.981249999997</v>
      </c>
      <c r="CI3795">
        <v>380279.8125</v>
      </c>
      <c r="CJ3795">
        <v>418307.79375000001</v>
      </c>
      <c r="CK3795">
        <v>2655.9225000000001</v>
      </c>
    </row>
    <row r="3796" spans="67:89" x14ac:dyDescent="0.25">
      <c r="BP3796" s="1" t="s">
        <v>11290</v>
      </c>
      <c r="BQ3796" s="1" t="s">
        <v>10873</v>
      </c>
      <c r="BR3796" s="1" t="s">
        <v>10874</v>
      </c>
      <c r="BS3796" s="1" t="s">
        <v>11114</v>
      </c>
      <c r="BT3796">
        <v>89</v>
      </c>
      <c r="BU3796" s="1" t="s">
        <v>10876</v>
      </c>
      <c r="BV3796" s="1" t="s">
        <v>146</v>
      </c>
      <c r="BW3796">
        <v>157.5</v>
      </c>
      <c r="BX3796" s="1" t="s">
        <v>10877</v>
      </c>
      <c r="BY3796">
        <v>3832.5</v>
      </c>
      <c r="BZ3796">
        <v>603618.75</v>
      </c>
      <c r="CA3796">
        <v>0.3</v>
      </c>
      <c r="CB3796">
        <v>2682.75</v>
      </c>
      <c r="CC3796">
        <v>422533.125</v>
      </c>
      <c r="CD3796">
        <v>0.1</v>
      </c>
      <c r="CE3796">
        <v>42253.3125</v>
      </c>
      <c r="CF3796">
        <v>0.1</v>
      </c>
      <c r="CG3796">
        <v>4225.3312500000002</v>
      </c>
      <c r="CH3796">
        <v>38027.981249999997</v>
      </c>
      <c r="CI3796">
        <v>380279.8125</v>
      </c>
      <c r="CJ3796">
        <v>418307.79375000001</v>
      </c>
      <c r="CK3796">
        <v>2655.9225000000001</v>
      </c>
    </row>
    <row r="3797" spans="67:89" x14ac:dyDescent="0.25">
      <c r="BO3797" s="1" t="s">
        <v>11291</v>
      </c>
      <c r="BP3797" s="1" t="s">
        <v>11292</v>
      </c>
      <c r="BQ3797" s="1" t="s">
        <v>10873</v>
      </c>
      <c r="BR3797" s="1" t="s">
        <v>10874</v>
      </c>
      <c r="BS3797" s="1" t="s">
        <v>11114</v>
      </c>
      <c r="BT3797">
        <v>90</v>
      </c>
      <c r="BU3797" s="1" t="s">
        <v>10876</v>
      </c>
      <c r="BV3797" s="1" t="s">
        <v>146</v>
      </c>
      <c r="BW3797">
        <v>165.2</v>
      </c>
      <c r="BX3797" s="1" t="s">
        <v>10877</v>
      </c>
      <c r="BY3797">
        <v>3832.5</v>
      </c>
      <c r="BZ3797">
        <v>633129</v>
      </c>
      <c r="CA3797">
        <v>0.25</v>
      </c>
      <c r="CB3797">
        <v>2874.375</v>
      </c>
      <c r="CC3797">
        <v>474846.74999999994</v>
      </c>
      <c r="CD3797">
        <v>0.1</v>
      </c>
      <c r="CE3797">
        <v>47484.674999999996</v>
      </c>
      <c r="CF3797">
        <v>0.1</v>
      </c>
      <c r="CG3797">
        <v>4748.4674999999997</v>
      </c>
      <c r="CH3797">
        <v>42736.207499999997</v>
      </c>
      <c r="CI3797">
        <v>427362.07499999995</v>
      </c>
      <c r="CJ3797">
        <v>470098.28249999997</v>
      </c>
      <c r="CK3797">
        <v>2845.6312499999999</v>
      </c>
    </row>
    <row r="3798" spans="67:89" x14ac:dyDescent="0.25">
      <c r="BP3798" s="1" t="s">
        <v>11292</v>
      </c>
      <c r="BQ3798" s="1" t="s">
        <v>10873</v>
      </c>
      <c r="BR3798" s="1" t="s">
        <v>10874</v>
      </c>
      <c r="BS3798" s="1" t="s">
        <v>11114</v>
      </c>
      <c r="BT3798">
        <v>90</v>
      </c>
      <c r="BU3798" s="1" t="s">
        <v>10876</v>
      </c>
      <c r="BV3798" s="1" t="s">
        <v>146</v>
      </c>
      <c r="BW3798">
        <v>165.2</v>
      </c>
      <c r="BX3798" s="1" t="s">
        <v>10877</v>
      </c>
      <c r="BY3798">
        <v>3832.5</v>
      </c>
      <c r="BZ3798">
        <v>633129</v>
      </c>
      <c r="CA3798">
        <v>0.25</v>
      </c>
      <c r="CB3798">
        <v>2874.375</v>
      </c>
      <c r="CC3798">
        <v>474846.74999999994</v>
      </c>
      <c r="CD3798">
        <v>0.1</v>
      </c>
      <c r="CE3798">
        <v>47484.674999999996</v>
      </c>
      <c r="CF3798">
        <v>0.1</v>
      </c>
      <c r="CG3798">
        <v>4748.4674999999997</v>
      </c>
      <c r="CH3798">
        <v>42736.207499999997</v>
      </c>
      <c r="CI3798">
        <v>427362.07499999995</v>
      </c>
      <c r="CJ3798">
        <v>470098.28249999997</v>
      </c>
      <c r="CK3798">
        <v>2845.6312499999999</v>
      </c>
    </row>
    <row r="3799" spans="67:89" x14ac:dyDescent="0.25">
      <c r="BO3799" s="1" t="s">
        <v>11293</v>
      </c>
      <c r="BP3799" s="1" t="s">
        <v>11294</v>
      </c>
      <c r="BQ3799" s="1" t="s">
        <v>10873</v>
      </c>
      <c r="BR3799" s="1" t="s">
        <v>10874</v>
      </c>
      <c r="BS3799" s="1" t="s">
        <v>11114</v>
      </c>
      <c r="BT3799">
        <v>91</v>
      </c>
      <c r="BU3799" s="1" t="s">
        <v>10876</v>
      </c>
      <c r="BV3799" s="1" t="s">
        <v>146</v>
      </c>
      <c r="BW3799">
        <v>160</v>
      </c>
      <c r="BX3799" s="1" t="s">
        <v>10877</v>
      </c>
      <c r="BY3799">
        <v>3832.5</v>
      </c>
      <c r="BZ3799">
        <v>613200</v>
      </c>
      <c r="CA3799">
        <v>0.25</v>
      </c>
      <c r="CB3799">
        <v>2874.375</v>
      </c>
      <c r="CC3799">
        <v>459900</v>
      </c>
      <c r="CD3799">
        <v>0.1</v>
      </c>
      <c r="CE3799">
        <v>45990</v>
      </c>
      <c r="CF3799">
        <v>0.1</v>
      </c>
      <c r="CG3799">
        <v>4599</v>
      </c>
      <c r="CH3799">
        <v>41391</v>
      </c>
      <c r="CI3799">
        <v>413910</v>
      </c>
      <c r="CJ3799">
        <v>455301</v>
      </c>
      <c r="CK3799">
        <v>2845.6312499999999</v>
      </c>
    </row>
    <row r="3800" spans="67:89" x14ac:dyDescent="0.25">
      <c r="BO3800" s="1" t="s">
        <v>11295</v>
      </c>
      <c r="BP3800" s="1" t="s">
        <v>11296</v>
      </c>
      <c r="BQ3800" s="1" t="s">
        <v>10873</v>
      </c>
      <c r="BR3800" s="1" t="s">
        <v>10874</v>
      </c>
      <c r="BS3800" s="1" t="s">
        <v>11114</v>
      </c>
      <c r="BT3800">
        <v>92</v>
      </c>
      <c r="BU3800" s="1" t="s">
        <v>10876</v>
      </c>
      <c r="BV3800" s="1" t="s">
        <v>1961</v>
      </c>
      <c r="BW3800">
        <v>160</v>
      </c>
      <c r="BX3800" s="1" t="s">
        <v>10877</v>
      </c>
      <c r="BY3800">
        <v>3650</v>
      </c>
      <c r="BZ3800">
        <v>584000</v>
      </c>
      <c r="CA3800">
        <v>0.25</v>
      </c>
      <c r="CB3800">
        <v>2737.5</v>
      </c>
      <c r="CC3800">
        <v>438000</v>
      </c>
      <c r="CD3800">
        <v>0.1</v>
      </c>
      <c r="CE3800">
        <v>43800</v>
      </c>
      <c r="CF3800">
        <v>0.1</v>
      </c>
      <c r="CG3800">
        <v>4380</v>
      </c>
      <c r="CH3800">
        <v>39420</v>
      </c>
      <c r="CI3800">
        <v>394200</v>
      </c>
      <c r="CJ3800">
        <v>433620</v>
      </c>
      <c r="CK3800">
        <v>2710.125</v>
      </c>
    </row>
    <row r="3801" spans="67:89" x14ac:dyDescent="0.25">
      <c r="BO3801" s="1" t="s">
        <v>11297</v>
      </c>
      <c r="BP3801" s="1" t="s">
        <v>11298</v>
      </c>
      <c r="BQ3801" s="1" t="s">
        <v>10873</v>
      </c>
      <c r="BR3801" s="1" t="s">
        <v>10874</v>
      </c>
      <c r="BS3801" s="1" t="s">
        <v>11114</v>
      </c>
      <c r="BT3801">
        <v>93</v>
      </c>
      <c r="BU3801" s="1" t="s">
        <v>10876</v>
      </c>
      <c r="BV3801" s="1" t="s">
        <v>146</v>
      </c>
      <c r="BW3801">
        <v>160</v>
      </c>
      <c r="BX3801" s="1" t="s">
        <v>10877</v>
      </c>
      <c r="BY3801">
        <v>3832.5</v>
      </c>
      <c r="BZ3801">
        <v>613200</v>
      </c>
      <c r="CA3801">
        <v>0.25</v>
      </c>
      <c r="CB3801">
        <v>2874.375</v>
      </c>
      <c r="CC3801">
        <v>459900</v>
      </c>
      <c r="CD3801">
        <v>0.1</v>
      </c>
      <c r="CE3801">
        <v>45990</v>
      </c>
      <c r="CF3801">
        <v>0.1</v>
      </c>
      <c r="CG3801">
        <v>4599</v>
      </c>
      <c r="CH3801">
        <v>41391</v>
      </c>
      <c r="CI3801">
        <v>413910</v>
      </c>
      <c r="CJ3801">
        <v>455301</v>
      </c>
      <c r="CK3801">
        <v>2845.6312499999999</v>
      </c>
    </row>
    <row r="3802" spans="67:89" x14ac:dyDescent="0.25">
      <c r="BO3802" s="1" t="s">
        <v>11299</v>
      </c>
      <c r="BP3802" s="1" t="s">
        <v>11300</v>
      </c>
      <c r="BQ3802" s="1" t="s">
        <v>10873</v>
      </c>
      <c r="BR3802" s="1" t="s">
        <v>10874</v>
      </c>
      <c r="BS3802" s="1" t="s">
        <v>11114</v>
      </c>
      <c r="BT3802">
        <v>94</v>
      </c>
      <c r="BU3802" s="1" t="s">
        <v>10876</v>
      </c>
      <c r="BV3802" s="1" t="s">
        <v>146</v>
      </c>
      <c r="BW3802">
        <v>160</v>
      </c>
      <c r="BX3802" s="1" t="s">
        <v>10877</v>
      </c>
      <c r="BY3802">
        <v>3832.5</v>
      </c>
      <c r="BZ3802">
        <v>613200</v>
      </c>
      <c r="CA3802">
        <v>0.25</v>
      </c>
      <c r="CB3802">
        <v>2874.375</v>
      </c>
      <c r="CC3802">
        <v>459900</v>
      </c>
      <c r="CD3802">
        <v>0.1</v>
      </c>
      <c r="CE3802">
        <v>45990</v>
      </c>
      <c r="CF3802">
        <v>0.1</v>
      </c>
      <c r="CG3802">
        <v>4599</v>
      </c>
      <c r="CH3802">
        <v>41391</v>
      </c>
      <c r="CI3802">
        <v>413910</v>
      </c>
      <c r="CJ3802">
        <v>455301</v>
      </c>
      <c r="CK3802">
        <v>2845.6312499999999</v>
      </c>
    </row>
    <row r="3803" spans="67:89" x14ac:dyDescent="0.25">
      <c r="BO3803" s="1" t="s">
        <v>11301</v>
      </c>
      <c r="BP3803" s="1" t="s">
        <v>11302</v>
      </c>
      <c r="BQ3803" s="1" t="s">
        <v>10873</v>
      </c>
      <c r="BR3803" s="1" t="s">
        <v>10874</v>
      </c>
      <c r="BS3803" s="1" t="s">
        <v>11114</v>
      </c>
      <c r="BT3803">
        <v>95</v>
      </c>
      <c r="BU3803" s="1" t="s">
        <v>10876</v>
      </c>
      <c r="BV3803" s="1" t="s">
        <v>146</v>
      </c>
      <c r="BW3803">
        <v>160</v>
      </c>
      <c r="BX3803" s="1" t="s">
        <v>10877</v>
      </c>
      <c r="BY3803">
        <v>3832.5</v>
      </c>
      <c r="BZ3803">
        <v>613200</v>
      </c>
      <c r="CA3803">
        <v>0.25</v>
      </c>
      <c r="CB3803">
        <v>2874.375</v>
      </c>
      <c r="CC3803">
        <v>459900</v>
      </c>
      <c r="CD3803">
        <v>0.1</v>
      </c>
      <c r="CE3803">
        <v>45990</v>
      </c>
      <c r="CF3803">
        <v>0.1</v>
      </c>
      <c r="CG3803">
        <v>4599</v>
      </c>
      <c r="CH3803">
        <v>41391</v>
      </c>
      <c r="CI3803">
        <v>413910</v>
      </c>
      <c r="CJ3803">
        <v>455301</v>
      </c>
      <c r="CK3803">
        <v>2845.6312499999999</v>
      </c>
    </row>
    <row r="3804" spans="67:89" x14ac:dyDescent="0.25">
      <c r="BO3804" s="1" t="s">
        <v>11303</v>
      </c>
      <c r="BP3804" s="1" t="s">
        <v>11304</v>
      </c>
      <c r="BQ3804" s="1" t="s">
        <v>10873</v>
      </c>
      <c r="BR3804" s="1" t="s">
        <v>10874</v>
      </c>
      <c r="BS3804" s="1" t="s">
        <v>11114</v>
      </c>
      <c r="BT3804">
        <v>96</v>
      </c>
      <c r="BU3804" s="1" t="s">
        <v>10876</v>
      </c>
      <c r="BV3804" s="1" t="s">
        <v>146</v>
      </c>
      <c r="BW3804">
        <v>160</v>
      </c>
      <c r="BX3804" s="1" t="s">
        <v>10877</v>
      </c>
      <c r="BY3804">
        <v>3832.5</v>
      </c>
      <c r="BZ3804">
        <v>613200</v>
      </c>
      <c r="CA3804">
        <v>0.25</v>
      </c>
      <c r="CB3804">
        <v>2874.375</v>
      </c>
      <c r="CC3804">
        <v>459900</v>
      </c>
      <c r="CD3804">
        <v>0.1</v>
      </c>
      <c r="CE3804">
        <v>45990</v>
      </c>
      <c r="CF3804">
        <v>0.1</v>
      </c>
      <c r="CG3804">
        <v>4599</v>
      </c>
      <c r="CH3804">
        <v>41391</v>
      </c>
      <c r="CI3804">
        <v>413910</v>
      </c>
      <c r="CJ3804">
        <v>455301</v>
      </c>
      <c r="CK3804">
        <v>2845.6312499999999</v>
      </c>
    </row>
    <row r="3805" spans="67:89" x14ac:dyDescent="0.25">
      <c r="BO3805" s="1" t="s">
        <v>11305</v>
      </c>
      <c r="BP3805" s="1" t="s">
        <v>11306</v>
      </c>
      <c r="BQ3805" s="1" t="s">
        <v>10873</v>
      </c>
      <c r="BR3805" s="1" t="s">
        <v>10874</v>
      </c>
      <c r="BS3805" s="1" t="s">
        <v>11114</v>
      </c>
      <c r="BT3805">
        <v>97</v>
      </c>
      <c r="BU3805" s="1" t="s">
        <v>10876</v>
      </c>
      <c r="BV3805" s="1" t="s">
        <v>146</v>
      </c>
      <c r="BW3805">
        <v>160</v>
      </c>
      <c r="BX3805" s="1" t="s">
        <v>10877</v>
      </c>
      <c r="BY3805">
        <v>3832.5</v>
      </c>
      <c r="BZ3805">
        <v>613200</v>
      </c>
      <c r="CA3805">
        <v>0.25</v>
      </c>
      <c r="CB3805">
        <v>2874.375</v>
      </c>
      <c r="CC3805">
        <v>459900</v>
      </c>
      <c r="CD3805">
        <v>0.1</v>
      </c>
      <c r="CE3805">
        <v>45990</v>
      </c>
      <c r="CF3805">
        <v>0.1</v>
      </c>
      <c r="CG3805">
        <v>4599</v>
      </c>
      <c r="CH3805">
        <v>41391</v>
      </c>
      <c r="CI3805">
        <v>413910</v>
      </c>
      <c r="CJ3805">
        <v>455301</v>
      </c>
      <c r="CK3805">
        <v>2845.6312499999999</v>
      </c>
    </row>
    <row r="3806" spans="67:89" x14ac:dyDescent="0.25">
      <c r="BO3806" s="1" t="s">
        <v>11307</v>
      </c>
      <c r="BP3806" s="1" t="s">
        <v>11308</v>
      </c>
      <c r="BQ3806" s="1" t="s">
        <v>10873</v>
      </c>
      <c r="BR3806" s="1" t="s">
        <v>10874</v>
      </c>
      <c r="BS3806" s="1" t="s">
        <v>11114</v>
      </c>
      <c r="BT3806">
        <v>98</v>
      </c>
      <c r="BU3806" s="1" t="s">
        <v>10876</v>
      </c>
      <c r="BV3806" s="1" t="s">
        <v>146</v>
      </c>
      <c r="BW3806">
        <v>160</v>
      </c>
      <c r="BX3806" s="1" t="s">
        <v>10877</v>
      </c>
      <c r="BY3806">
        <v>3832.5</v>
      </c>
      <c r="BZ3806">
        <v>613200</v>
      </c>
      <c r="CA3806">
        <v>0.25</v>
      </c>
      <c r="CB3806">
        <v>2874.375</v>
      </c>
      <c r="CC3806">
        <v>459900</v>
      </c>
      <c r="CD3806">
        <v>0.1</v>
      </c>
      <c r="CE3806">
        <v>45990</v>
      </c>
      <c r="CF3806">
        <v>0.1</v>
      </c>
      <c r="CG3806">
        <v>4599</v>
      </c>
      <c r="CH3806">
        <v>41391</v>
      </c>
      <c r="CI3806">
        <v>413910</v>
      </c>
      <c r="CJ3806">
        <v>455301</v>
      </c>
      <c r="CK3806">
        <v>2845.6312499999999</v>
      </c>
    </row>
    <row r="3807" spans="67:89" x14ac:dyDescent="0.25">
      <c r="BO3807" s="1" t="s">
        <v>11309</v>
      </c>
      <c r="BP3807" s="1" t="s">
        <v>11310</v>
      </c>
      <c r="BQ3807" s="1" t="s">
        <v>10873</v>
      </c>
      <c r="BR3807" s="1" t="s">
        <v>10874</v>
      </c>
      <c r="BS3807" s="1" t="s">
        <v>11114</v>
      </c>
      <c r="BT3807">
        <v>99</v>
      </c>
      <c r="BU3807" s="1" t="s">
        <v>10876</v>
      </c>
      <c r="BV3807" s="1" t="s">
        <v>146</v>
      </c>
      <c r="BW3807">
        <v>160</v>
      </c>
      <c r="BX3807" s="1" t="s">
        <v>10877</v>
      </c>
      <c r="BY3807">
        <v>3832.5</v>
      </c>
      <c r="BZ3807">
        <v>613200</v>
      </c>
      <c r="CA3807">
        <v>0.25</v>
      </c>
      <c r="CB3807">
        <v>2874.375</v>
      </c>
      <c r="CC3807">
        <v>459900</v>
      </c>
      <c r="CD3807">
        <v>0.1</v>
      </c>
      <c r="CE3807">
        <v>45990</v>
      </c>
      <c r="CF3807">
        <v>0.1</v>
      </c>
      <c r="CG3807">
        <v>4599</v>
      </c>
      <c r="CH3807">
        <v>41391</v>
      </c>
      <c r="CI3807">
        <v>413910</v>
      </c>
      <c r="CJ3807">
        <v>455301</v>
      </c>
      <c r="CK3807">
        <v>2845.6312499999999</v>
      </c>
    </row>
    <row r="3808" spans="67:89" x14ac:dyDescent="0.25">
      <c r="BO3808" s="1" t="s">
        <v>11311</v>
      </c>
      <c r="BP3808" s="1" t="s">
        <v>11312</v>
      </c>
      <c r="BQ3808" s="1" t="s">
        <v>10873</v>
      </c>
      <c r="BR3808" s="1" t="s">
        <v>10874</v>
      </c>
      <c r="BS3808" s="1" t="s">
        <v>11114</v>
      </c>
      <c r="BT3808">
        <v>100</v>
      </c>
      <c r="BU3808" s="1" t="s">
        <v>10876</v>
      </c>
      <c r="BV3808" s="1" t="s">
        <v>146</v>
      </c>
      <c r="BW3808">
        <v>160</v>
      </c>
      <c r="BX3808" s="1" t="s">
        <v>10877</v>
      </c>
      <c r="BY3808">
        <v>3832.5</v>
      </c>
      <c r="BZ3808">
        <v>613200</v>
      </c>
      <c r="CA3808">
        <v>0.25</v>
      </c>
      <c r="CB3808">
        <v>2874.375</v>
      </c>
      <c r="CC3808">
        <v>459900</v>
      </c>
      <c r="CD3808">
        <v>0.1</v>
      </c>
      <c r="CE3808">
        <v>45990</v>
      </c>
      <c r="CF3808">
        <v>0.1</v>
      </c>
      <c r="CG3808">
        <v>4599</v>
      </c>
      <c r="CH3808">
        <v>41391</v>
      </c>
      <c r="CI3808">
        <v>413910</v>
      </c>
      <c r="CJ3808">
        <v>455301</v>
      </c>
      <c r="CK3808">
        <v>2845.6312499999999</v>
      </c>
    </row>
    <row r="3809" spans="67:89" x14ac:dyDescent="0.25">
      <c r="BO3809" s="1" t="s">
        <v>11313</v>
      </c>
      <c r="BP3809" s="1" t="s">
        <v>11314</v>
      </c>
      <c r="BQ3809" s="1" t="s">
        <v>10873</v>
      </c>
      <c r="BR3809" s="1" t="s">
        <v>10874</v>
      </c>
      <c r="BS3809" s="1" t="s">
        <v>11114</v>
      </c>
      <c r="BT3809">
        <v>101</v>
      </c>
      <c r="BU3809" s="1" t="s">
        <v>10876</v>
      </c>
      <c r="BV3809" s="1" t="s">
        <v>146</v>
      </c>
      <c r="BW3809">
        <v>160</v>
      </c>
      <c r="BX3809" s="1" t="s">
        <v>10877</v>
      </c>
      <c r="BY3809">
        <v>3832.5</v>
      </c>
      <c r="BZ3809">
        <v>613200</v>
      </c>
      <c r="CA3809">
        <v>0.25</v>
      </c>
      <c r="CB3809">
        <v>2874.375</v>
      </c>
      <c r="CC3809">
        <v>459900</v>
      </c>
      <c r="CD3809">
        <v>0.1</v>
      </c>
      <c r="CE3809">
        <v>45990</v>
      </c>
      <c r="CF3809">
        <v>0.1</v>
      </c>
      <c r="CG3809">
        <v>4599</v>
      </c>
      <c r="CH3809">
        <v>41391</v>
      </c>
      <c r="CI3809">
        <v>413910</v>
      </c>
      <c r="CJ3809">
        <v>455301</v>
      </c>
      <c r="CK3809">
        <v>2845.6312499999999</v>
      </c>
    </row>
    <row r="3810" spans="67:89" x14ac:dyDescent="0.25">
      <c r="BO3810" s="1" t="s">
        <v>11315</v>
      </c>
      <c r="BP3810" s="1" t="s">
        <v>11316</v>
      </c>
      <c r="BQ3810" s="1" t="s">
        <v>10873</v>
      </c>
      <c r="BR3810" s="1" t="s">
        <v>10874</v>
      </c>
      <c r="BS3810" s="1" t="s">
        <v>11114</v>
      </c>
      <c r="BT3810">
        <v>102</v>
      </c>
      <c r="BU3810" s="1" t="s">
        <v>10876</v>
      </c>
      <c r="BV3810" s="1" t="s">
        <v>1961</v>
      </c>
      <c r="BW3810">
        <v>160</v>
      </c>
      <c r="BX3810" s="1" t="s">
        <v>10877</v>
      </c>
      <c r="BY3810">
        <v>3650</v>
      </c>
      <c r="BZ3810">
        <v>584000</v>
      </c>
      <c r="CA3810">
        <v>0.25</v>
      </c>
      <c r="CB3810">
        <v>2737.5</v>
      </c>
      <c r="CC3810">
        <v>438000</v>
      </c>
      <c r="CD3810">
        <v>0.1</v>
      </c>
      <c r="CE3810">
        <v>43800</v>
      </c>
      <c r="CF3810">
        <v>0.1</v>
      </c>
      <c r="CG3810">
        <v>4380</v>
      </c>
      <c r="CH3810">
        <v>39420</v>
      </c>
      <c r="CI3810">
        <v>394200</v>
      </c>
      <c r="CJ3810">
        <v>433620</v>
      </c>
      <c r="CK3810">
        <v>2710.125</v>
      </c>
    </row>
    <row r="3811" spans="67:89" x14ac:dyDescent="0.25">
      <c r="BO3811" s="1" t="s">
        <v>11317</v>
      </c>
      <c r="BP3811" s="1" t="s">
        <v>11318</v>
      </c>
      <c r="BQ3811" s="1" t="s">
        <v>10873</v>
      </c>
      <c r="BR3811" s="1" t="s">
        <v>10874</v>
      </c>
      <c r="BS3811" s="1" t="s">
        <v>11114</v>
      </c>
      <c r="BT3811">
        <v>103</v>
      </c>
      <c r="BU3811" s="1" t="s">
        <v>10876</v>
      </c>
      <c r="BV3811" s="1" t="s">
        <v>1961</v>
      </c>
      <c r="BW3811">
        <v>160</v>
      </c>
      <c r="BX3811" s="1" t="s">
        <v>10877</v>
      </c>
      <c r="BY3811">
        <v>3650</v>
      </c>
      <c r="BZ3811">
        <v>584000</v>
      </c>
      <c r="CA3811">
        <v>0.25</v>
      </c>
      <c r="CB3811">
        <v>2737.5</v>
      </c>
      <c r="CC3811">
        <v>438000</v>
      </c>
      <c r="CD3811">
        <v>0.1</v>
      </c>
      <c r="CE3811">
        <v>43800</v>
      </c>
      <c r="CF3811">
        <v>0.1</v>
      </c>
      <c r="CG3811">
        <v>4380</v>
      </c>
      <c r="CH3811">
        <v>39420</v>
      </c>
      <c r="CI3811">
        <v>394200</v>
      </c>
      <c r="CJ3811">
        <v>433620</v>
      </c>
      <c r="CK3811">
        <v>2710.125</v>
      </c>
    </row>
    <row r="3812" spans="67:89" x14ac:dyDescent="0.25">
      <c r="BO3812" s="1" t="s">
        <v>11319</v>
      </c>
      <c r="BP3812" s="1" t="s">
        <v>11320</v>
      </c>
      <c r="BQ3812" s="1" t="s">
        <v>10873</v>
      </c>
      <c r="BR3812" s="1" t="s">
        <v>10874</v>
      </c>
      <c r="BS3812" s="1" t="s">
        <v>11114</v>
      </c>
      <c r="BT3812">
        <v>104</v>
      </c>
      <c r="BU3812" s="1" t="s">
        <v>10876</v>
      </c>
      <c r="BV3812" s="1" t="s">
        <v>1961</v>
      </c>
      <c r="BW3812">
        <v>160</v>
      </c>
      <c r="BX3812" s="1" t="s">
        <v>10877</v>
      </c>
      <c r="BY3812">
        <v>3650</v>
      </c>
      <c r="BZ3812">
        <v>584000</v>
      </c>
      <c r="CA3812">
        <v>0.25</v>
      </c>
      <c r="CB3812">
        <v>2737.5</v>
      </c>
      <c r="CC3812">
        <v>438000</v>
      </c>
      <c r="CD3812">
        <v>0.1</v>
      </c>
      <c r="CE3812">
        <v>43800</v>
      </c>
      <c r="CF3812">
        <v>0.1</v>
      </c>
      <c r="CG3812">
        <v>4380</v>
      </c>
      <c r="CH3812">
        <v>39420</v>
      </c>
      <c r="CI3812">
        <v>394200</v>
      </c>
      <c r="CJ3812">
        <v>433620</v>
      </c>
      <c r="CK3812">
        <v>2710.125</v>
      </c>
    </row>
    <row r="3813" spans="67:89" x14ac:dyDescent="0.25">
      <c r="BO3813" s="1" t="s">
        <v>11321</v>
      </c>
      <c r="BP3813" s="1" t="s">
        <v>11322</v>
      </c>
      <c r="BQ3813" s="1" t="s">
        <v>10873</v>
      </c>
      <c r="BR3813" s="1" t="s">
        <v>10874</v>
      </c>
      <c r="BS3813" s="1" t="s">
        <v>11114</v>
      </c>
      <c r="BT3813">
        <v>105</v>
      </c>
      <c r="BU3813" s="1" t="s">
        <v>10876</v>
      </c>
      <c r="BV3813" s="1" t="s">
        <v>146</v>
      </c>
      <c r="BW3813">
        <v>160</v>
      </c>
      <c r="BX3813" s="1" t="s">
        <v>10877</v>
      </c>
      <c r="BY3813">
        <v>3832.5</v>
      </c>
      <c r="BZ3813">
        <v>613200</v>
      </c>
      <c r="CA3813">
        <v>0.25</v>
      </c>
      <c r="CB3813">
        <v>2874.375</v>
      </c>
      <c r="CC3813">
        <v>459900</v>
      </c>
      <c r="CD3813">
        <v>0.1</v>
      </c>
      <c r="CE3813">
        <v>45990</v>
      </c>
      <c r="CF3813">
        <v>0.1</v>
      </c>
      <c r="CG3813">
        <v>4599</v>
      </c>
      <c r="CH3813">
        <v>41391</v>
      </c>
      <c r="CI3813">
        <v>413910</v>
      </c>
      <c r="CJ3813">
        <v>455301</v>
      </c>
      <c r="CK3813">
        <v>2845.6312499999999</v>
      </c>
    </row>
    <row r="3814" spans="67:89" x14ac:dyDescent="0.25">
      <c r="BO3814" s="1" t="s">
        <v>11323</v>
      </c>
      <c r="BP3814" s="1" t="s">
        <v>11324</v>
      </c>
      <c r="BQ3814" s="1" t="s">
        <v>10873</v>
      </c>
      <c r="BR3814" s="1" t="s">
        <v>10874</v>
      </c>
      <c r="BS3814" s="1" t="s">
        <v>11114</v>
      </c>
      <c r="BT3814">
        <v>106</v>
      </c>
      <c r="BU3814" s="1" t="s">
        <v>10876</v>
      </c>
      <c r="BV3814" s="1" t="s">
        <v>146</v>
      </c>
      <c r="BW3814">
        <v>140</v>
      </c>
      <c r="BX3814" s="1" t="s">
        <v>10877</v>
      </c>
      <c r="BY3814">
        <v>3832.5</v>
      </c>
      <c r="BZ3814">
        <v>536550</v>
      </c>
      <c r="CA3814">
        <v>0.23</v>
      </c>
      <c r="CB3814">
        <v>2951.0250000000001</v>
      </c>
      <c r="CC3814">
        <v>413143.5</v>
      </c>
      <c r="CD3814">
        <v>0</v>
      </c>
      <c r="CE3814">
        <v>0</v>
      </c>
      <c r="CF3814">
        <v>0</v>
      </c>
      <c r="CG3814">
        <v>0</v>
      </c>
      <c r="CH3814">
        <v>0</v>
      </c>
      <c r="CI3814">
        <v>413143.5</v>
      </c>
      <c r="CJ3814">
        <v>413143.5</v>
      </c>
      <c r="CK3814">
        <v>2951.0250000000001</v>
      </c>
    </row>
    <row r="3815" spans="67:89" x14ac:dyDescent="0.25">
      <c r="BP3815" s="1" t="s">
        <v>11324</v>
      </c>
      <c r="BQ3815" s="1" t="s">
        <v>10873</v>
      </c>
      <c r="BR3815" s="1" t="s">
        <v>10874</v>
      </c>
      <c r="BS3815" s="1" t="s">
        <v>11114</v>
      </c>
      <c r="BT3815">
        <v>106</v>
      </c>
      <c r="BU3815" s="1" t="s">
        <v>10876</v>
      </c>
      <c r="BV3815" s="1" t="s">
        <v>146</v>
      </c>
      <c r="BW3815">
        <v>140</v>
      </c>
      <c r="BX3815" s="1" t="s">
        <v>10877</v>
      </c>
      <c r="BY3815">
        <v>3832.5</v>
      </c>
      <c r="BZ3815">
        <v>536550</v>
      </c>
      <c r="CA3815">
        <v>0.23</v>
      </c>
      <c r="CB3815">
        <v>2951.0250000000001</v>
      </c>
      <c r="CC3815">
        <v>413143.5</v>
      </c>
      <c r="CD3815">
        <v>0</v>
      </c>
      <c r="CE3815">
        <v>0</v>
      </c>
      <c r="CF3815">
        <v>0</v>
      </c>
      <c r="CG3815">
        <v>0</v>
      </c>
      <c r="CH3815">
        <v>0</v>
      </c>
      <c r="CI3815">
        <v>413143.5</v>
      </c>
      <c r="CJ3815">
        <v>413143.5</v>
      </c>
      <c r="CK3815">
        <v>2951.0250000000001</v>
      </c>
    </row>
    <row r="3816" spans="67:89" x14ac:dyDescent="0.25">
      <c r="BO3816" s="1" t="s">
        <v>11325</v>
      </c>
      <c r="BP3816" s="1" t="s">
        <v>11326</v>
      </c>
      <c r="BQ3816" s="1" t="s">
        <v>10873</v>
      </c>
      <c r="BR3816" s="1" t="s">
        <v>10874</v>
      </c>
      <c r="BS3816" s="1" t="s">
        <v>11114</v>
      </c>
      <c r="BT3816">
        <v>107</v>
      </c>
      <c r="BU3816" s="1" t="s">
        <v>10876</v>
      </c>
      <c r="BV3816" s="1" t="s">
        <v>146</v>
      </c>
      <c r="BW3816">
        <v>140</v>
      </c>
      <c r="BX3816" s="1" t="s">
        <v>10877</v>
      </c>
      <c r="BY3816">
        <v>3832.5</v>
      </c>
      <c r="BZ3816">
        <v>536550</v>
      </c>
      <c r="CA3816">
        <v>0.25</v>
      </c>
      <c r="CB3816">
        <v>2874.375</v>
      </c>
      <c r="CC3816">
        <v>402412.5</v>
      </c>
      <c r="CD3816">
        <v>0.1</v>
      </c>
      <c r="CE3816">
        <v>40241.25</v>
      </c>
      <c r="CF3816">
        <v>0.1</v>
      </c>
      <c r="CG3816">
        <v>4024.125</v>
      </c>
      <c r="CH3816">
        <v>36217.125</v>
      </c>
      <c r="CI3816">
        <v>362171.25</v>
      </c>
      <c r="CJ3816">
        <v>398388.375</v>
      </c>
      <c r="CK3816">
        <v>2845.6312499999999</v>
      </c>
    </row>
    <row r="3817" spans="67:89" x14ac:dyDescent="0.25">
      <c r="BO3817" s="1" t="s">
        <v>11327</v>
      </c>
      <c r="BP3817" s="1" t="s">
        <v>11328</v>
      </c>
      <c r="BQ3817" s="1" t="s">
        <v>10873</v>
      </c>
      <c r="BR3817" s="1" t="s">
        <v>10874</v>
      </c>
      <c r="BS3817" s="1" t="s">
        <v>11114</v>
      </c>
      <c r="BT3817">
        <v>108</v>
      </c>
      <c r="BU3817" s="1" t="s">
        <v>10876</v>
      </c>
      <c r="BV3817" s="1" t="s">
        <v>146</v>
      </c>
      <c r="BW3817">
        <v>140</v>
      </c>
      <c r="BX3817" s="1" t="s">
        <v>10877</v>
      </c>
      <c r="BY3817">
        <v>3832.5</v>
      </c>
      <c r="BZ3817">
        <v>536550</v>
      </c>
      <c r="CA3817">
        <v>0.25</v>
      </c>
      <c r="CB3817">
        <v>2874.375</v>
      </c>
      <c r="CC3817">
        <v>402412.5</v>
      </c>
      <c r="CD3817">
        <v>0.1</v>
      </c>
      <c r="CE3817">
        <v>40241.25</v>
      </c>
      <c r="CF3817">
        <v>0.1</v>
      </c>
      <c r="CG3817">
        <v>4024.125</v>
      </c>
      <c r="CH3817">
        <v>36217.125</v>
      </c>
      <c r="CI3817">
        <v>362171.25</v>
      </c>
      <c r="CJ3817">
        <v>398388.375</v>
      </c>
      <c r="CK3817">
        <v>2845.6312499999999</v>
      </c>
    </row>
    <row r="3818" spans="67:89" x14ac:dyDescent="0.25">
      <c r="BO3818" s="1" t="s">
        <v>11329</v>
      </c>
      <c r="BP3818" s="1" t="s">
        <v>11330</v>
      </c>
      <c r="BQ3818" s="1" t="s">
        <v>10873</v>
      </c>
      <c r="BR3818" s="1" t="s">
        <v>10874</v>
      </c>
      <c r="BS3818" s="1" t="s">
        <v>11114</v>
      </c>
      <c r="BT3818">
        <v>109</v>
      </c>
      <c r="BU3818" s="1" t="s">
        <v>10876</v>
      </c>
      <c r="BV3818" s="1" t="s">
        <v>146</v>
      </c>
      <c r="BW3818">
        <v>140</v>
      </c>
      <c r="BX3818" s="1" t="s">
        <v>10877</v>
      </c>
      <c r="BY3818">
        <v>3832.5</v>
      </c>
      <c r="BZ3818">
        <v>536550</v>
      </c>
      <c r="CA3818">
        <v>0.25</v>
      </c>
      <c r="CB3818">
        <v>2874.375</v>
      </c>
      <c r="CC3818">
        <v>402412.5</v>
      </c>
      <c r="CD3818">
        <v>0.1</v>
      </c>
      <c r="CE3818">
        <v>40241.25</v>
      </c>
      <c r="CF3818">
        <v>0.1</v>
      </c>
      <c r="CG3818">
        <v>4024.125</v>
      </c>
      <c r="CH3818">
        <v>36217.125</v>
      </c>
      <c r="CI3818">
        <v>362171.25</v>
      </c>
      <c r="CJ3818">
        <v>398388.375</v>
      </c>
      <c r="CK3818">
        <v>2845.6312499999999</v>
      </c>
    </row>
    <row r="3819" spans="67:89" x14ac:dyDescent="0.25">
      <c r="BO3819" s="1" t="s">
        <v>11331</v>
      </c>
      <c r="BP3819" s="1" t="s">
        <v>11332</v>
      </c>
      <c r="BQ3819" s="1" t="s">
        <v>10873</v>
      </c>
      <c r="BR3819" s="1" t="s">
        <v>10874</v>
      </c>
      <c r="BS3819" s="1" t="s">
        <v>11114</v>
      </c>
      <c r="BT3819">
        <v>110</v>
      </c>
      <c r="BU3819" s="1" t="s">
        <v>10876</v>
      </c>
      <c r="BV3819" s="1" t="s">
        <v>146</v>
      </c>
      <c r="BW3819">
        <v>140</v>
      </c>
      <c r="BX3819" s="1" t="s">
        <v>10877</v>
      </c>
      <c r="BY3819">
        <v>3832.5</v>
      </c>
      <c r="BZ3819">
        <v>536550</v>
      </c>
      <c r="CA3819">
        <v>0.25</v>
      </c>
      <c r="CB3819">
        <v>2874.375</v>
      </c>
      <c r="CC3819">
        <v>402412.5</v>
      </c>
      <c r="CD3819">
        <v>0.1</v>
      </c>
      <c r="CE3819">
        <v>40241.25</v>
      </c>
      <c r="CF3819">
        <v>0.1</v>
      </c>
      <c r="CG3819">
        <v>4024.125</v>
      </c>
      <c r="CH3819">
        <v>36217.125</v>
      </c>
      <c r="CI3819">
        <v>362171.25</v>
      </c>
      <c r="CJ3819">
        <v>398388.375</v>
      </c>
      <c r="CK3819">
        <v>2845.6312499999999</v>
      </c>
    </row>
    <row r="3820" spans="67:89" x14ac:dyDescent="0.25">
      <c r="BO3820" s="1" t="s">
        <v>11333</v>
      </c>
      <c r="BP3820" s="1" t="s">
        <v>11334</v>
      </c>
      <c r="BQ3820" s="1" t="s">
        <v>10873</v>
      </c>
      <c r="BR3820" s="1" t="s">
        <v>10874</v>
      </c>
      <c r="BS3820" s="1" t="s">
        <v>11114</v>
      </c>
      <c r="BT3820">
        <v>111</v>
      </c>
      <c r="BU3820" s="1" t="s">
        <v>10876</v>
      </c>
      <c r="BV3820" s="1" t="s">
        <v>146</v>
      </c>
      <c r="BW3820">
        <v>167.64</v>
      </c>
      <c r="BX3820" s="1" t="s">
        <v>10877</v>
      </c>
      <c r="BY3820">
        <v>3832.5</v>
      </c>
      <c r="BZ3820">
        <v>642480.29999999993</v>
      </c>
      <c r="CA3820">
        <v>0.25</v>
      </c>
      <c r="CB3820">
        <v>2874.375</v>
      </c>
      <c r="CC3820">
        <v>481860.22499999998</v>
      </c>
      <c r="CD3820">
        <v>0.1</v>
      </c>
      <c r="CE3820">
        <v>48186.022499999999</v>
      </c>
      <c r="CF3820">
        <v>0.1</v>
      </c>
      <c r="CG3820">
        <v>4818.6022499999999</v>
      </c>
      <c r="CH3820">
        <v>43367.420249999996</v>
      </c>
      <c r="CI3820">
        <v>433674.20249999996</v>
      </c>
      <c r="CJ3820">
        <v>477041.62274999998</v>
      </c>
      <c r="CK3820">
        <v>2845.6312499999999</v>
      </c>
    </row>
    <row r="3821" spans="67:89" x14ac:dyDescent="0.25">
      <c r="BP3821" s="1" t="s">
        <v>11334</v>
      </c>
      <c r="BQ3821" s="1" t="s">
        <v>10873</v>
      </c>
      <c r="BR3821" s="1" t="s">
        <v>10874</v>
      </c>
      <c r="BS3821" s="1" t="s">
        <v>11114</v>
      </c>
      <c r="BT3821">
        <v>111</v>
      </c>
      <c r="BU3821" s="1" t="s">
        <v>10876</v>
      </c>
      <c r="BV3821" s="1" t="s">
        <v>146</v>
      </c>
      <c r="BW3821">
        <v>167.64</v>
      </c>
      <c r="BX3821" s="1" t="s">
        <v>10877</v>
      </c>
      <c r="BY3821">
        <v>3832.5</v>
      </c>
      <c r="BZ3821">
        <v>642480.29999999993</v>
      </c>
      <c r="CA3821">
        <v>0.25</v>
      </c>
      <c r="CB3821">
        <v>2874.375</v>
      </c>
      <c r="CC3821">
        <v>481860.22499999998</v>
      </c>
      <c r="CD3821">
        <v>0.1</v>
      </c>
      <c r="CE3821">
        <v>48186.022499999999</v>
      </c>
      <c r="CF3821">
        <v>0.1</v>
      </c>
      <c r="CG3821">
        <v>4818.6022499999999</v>
      </c>
      <c r="CH3821">
        <v>43367.420249999996</v>
      </c>
      <c r="CI3821">
        <v>433674.20249999996</v>
      </c>
      <c r="CJ3821">
        <v>477041.62274999998</v>
      </c>
      <c r="CK3821">
        <v>2845.6312499999999</v>
      </c>
    </row>
    <row r="3822" spans="67:89" x14ac:dyDescent="0.25">
      <c r="BO3822" s="1" t="s">
        <v>11335</v>
      </c>
      <c r="BP3822" s="1" t="s">
        <v>11336</v>
      </c>
      <c r="BQ3822" s="1" t="s">
        <v>10873</v>
      </c>
      <c r="BR3822" s="1" t="s">
        <v>10874</v>
      </c>
      <c r="BS3822" s="1" t="s">
        <v>11337</v>
      </c>
      <c r="BT3822">
        <v>1</v>
      </c>
      <c r="BU3822" s="1" t="s">
        <v>10876</v>
      </c>
      <c r="BV3822" s="1" t="s">
        <v>146</v>
      </c>
      <c r="BW3822">
        <v>166.11</v>
      </c>
      <c r="BX3822" s="1" t="s">
        <v>10877</v>
      </c>
      <c r="BY3822">
        <v>3832.5</v>
      </c>
      <c r="BZ3822">
        <v>636616.57500000007</v>
      </c>
      <c r="CA3822">
        <v>0.26</v>
      </c>
      <c r="CB3822">
        <v>2836.05</v>
      </c>
      <c r="CC3822">
        <v>471096.2655000001</v>
      </c>
      <c r="CD3822">
        <v>0.1</v>
      </c>
      <c r="CE3822">
        <v>47109.626550000015</v>
      </c>
      <c r="CF3822">
        <v>0.1</v>
      </c>
      <c r="CG3822">
        <v>4710.9626550000021</v>
      </c>
      <c r="CH3822">
        <v>42398.663895000012</v>
      </c>
      <c r="CI3822">
        <v>423986.63895000005</v>
      </c>
      <c r="CJ3822">
        <v>466385.30284500006</v>
      </c>
      <c r="CK3822">
        <v>2807.6895</v>
      </c>
    </row>
    <row r="3823" spans="67:89" x14ac:dyDescent="0.25">
      <c r="BP3823" s="1" t="s">
        <v>11336</v>
      </c>
      <c r="BQ3823" s="1" t="s">
        <v>10873</v>
      </c>
      <c r="BR3823" s="1" t="s">
        <v>10874</v>
      </c>
      <c r="BS3823" s="1" t="s">
        <v>11337</v>
      </c>
      <c r="BT3823">
        <v>1</v>
      </c>
      <c r="BU3823" s="1" t="s">
        <v>10876</v>
      </c>
      <c r="BV3823" s="1" t="s">
        <v>146</v>
      </c>
      <c r="BW3823">
        <v>166.11</v>
      </c>
      <c r="BX3823" s="1" t="s">
        <v>10877</v>
      </c>
      <c r="BY3823">
        <v>3832.5</v>
      </c>
      <c r="BZ3823">
        <v>636616.57500000007</v>
      </c>
      <c r="CA3823">
        <v>0.26</v>
      </c>
      <c r="CB3823">
        <v>2836.05</v>
      </c>
      <c r="CC3823">
        <v>471096.2655000001</v>
      </c>
      <c r="CD3823">
        <v>0.1</v>
      </c>
      <c r="CE3823">
        <v>47109.626550000015</v>
      </c>
      <c r="CF3823">
        <v>0.1</v>
      </c>
      <c r="CG3823">
        <v>4710.9626550000021</v>
      </c>
      <c r="CH3823">
        <v>42398.663895000012</v>
      </c>
      <c r="CI3823">
        <v>423986.63895000005</v>
      </c>
      <c r="CJ3823">
        <v>466385.30284500006</v>
      </c>
      <c r="CK3823">
        <v>2807.6895</v>
      </c>
    </row>
    <row r="3824" spans="67:89" x14ac:dyDescent="0.25">
      <c r="BO3824" s="1" t="s">
        <v>11338</v>
      </c>
      <c r="BP3824" s="1" t="s">
        <v>11339</v>
      </c>
      <c r="BQ3824" s="1" t="s">
        <v>10873</v>
      </c>
      <c r="BR3824" s="1" t="s">
        <v>10874</v>
      </c>
      <c r="BS3824" s="1" t="s">
        <v>11337</v>
      </c>
      <c r="BT3824">
        <v>2</v>
      </c>
      <c r="BU3824" s="1" t="s">
        <v>10876</v>
      </c>
      <c r="BV3824" s="1" t="s">
        <v>1961</v>
      </c>
      <c r="BW3824">
        <v>166.11</v>
      </c>
      <c r="BX3824" s="1" t="s">
        <v>10877</v>
      </c>
      <c r="BY3824">
        <v>3650</v>
      </c>
      <c r="BZ3824">
        <v>606301.5</v>
      </c>
      <c r="CA3824">
        <v>0.25</v>
      </c>
      <c r="CB3824">
        <v>2737.5</v>
      </c>
      <c r="CC3824">
        <v>454726.12500000006</v>
      </c>
      <c r="CD3824">
        <v>0.1</v>
      </c>
      <c r="CE3824">
        <v>45472.61250000001</v>
      </c>
      <c r="CF3824">
        <v>0.1</v>
      </c>
      <c r="CG3824">
        <v>4547.2612500000014</v>
      </c>
      <c r="CH3824">
        <v>40925.351250000007</v>
      </c>
      <c r="CI3824">
        <v>409253.51250000007</v>
      </c>
      <c r="CJ3824">
        <v>450178.86375000008</v>
      </c>
      <c r="CK3824">
        <v>2710.1250000000005</v>
      </c>
    </row>
    <row r="3825" spans="67:89" x14ac:dyDescent="0.25">
      <c r="BO3825" s="1" t="s">
        <v>11340</v>
      </c>
      <c r="BP3825" s="1" t="s">
        <v>11341</v>
      </c>
      <c r="BQ3825" s="1" t="s">
        <v>10873</v>
      </c>
      <c r="BR3825" s="1" t="s">
        <v>10874</v>
      </c>
      <c r="BS3825" s="1" t="s">
        <v>11337</v>
      </c>
      <c r="BT3825">
        <v>3</v>
      </c>
      <c r="BU3825" s="1" t="s">
        <v>10876</v>
      </c>
      <c r="BV3825" s="1" t="s">
        <v>1961</v>
      </c>
      <c r="BW3825">
        <v>166.11</v>
      </c>
      <c r="BX3825" s="1" t="s">
        <v>10877</v>
      </c>
      <c r="BY3825">
        <v>3650</v>
      </c>
      <c r="BZ3825">
        <v>606301.5</v>
      </c>
      <c r="CA3825">
        <v>0.25</v>
      </c>
      <c r="CB3825">
        <v>2737.5</v>
      </c>
      <c r="CC3825">
        <v>454726.12500000006</v>
      </c>
      <c r="CD3825">
        <v>0.1</v>
      </c>
      <c r="CE3825">
        <v>45472.61250000001</v>
      </c>
      <c r="CF3825">
        <v>0.1</v>
      </c>
      <c r="CG3825">
        <v>4547.2612500000014</v>
      </c>
      <c r="CH3825">
        <v>40925.351250000007</v>
      </c>
      <c r="CI3825">
        <v>409253.51250000007</v>
      </c>
      <c r="CJ3825">
        <v>450178.86375000008</v>
      </c>
      <c r="CK3825">
        <v>2710.1250000000005</v>
      </c>
    </row>
    <row r="3826" spans="67:89" x14ac:dyDescent="0.25">
      <c r="BO3826" s="1" t="s">
        <v>11342</v>
      </c>
      <c r="BP3826" s="1" t="s">
        <v>11343</v>
      </c>
      <c r="BQ3826" s="1" t="s">
        <v>10873</v>
      </c>
      <c r="BR3826" s="1" t="s">
        <v>10874</v>
      </c>
      <c r="BS3826" s="1" t="s">
        <v>11337</v>
      </c>
      <c r="BT3826">
        <v>4</v>
      </c>
      <c r="BU3826" s="1" t="s">
        <v>10876</v>
      </c>
      <c r="BV3826" s="1" t="s">
        <v>146</v>
      </c>
      <c r="BW3826">
        <v>166.11</v>
      </c>
      <c r="BX3826" s="1" t="s">
        <v>10877</v>
      </c>
      <c r="BY3826">
        <v>3832.5</v>
      </c>
      <c r="BZ3826">
        <v>636616.57500000007</v>
      </c>
      <c r="CA3826">
        <v>0.25</v>
      </c>
      <c r="CB3826">
        <v>2874.375</v>
      </c>
      <c r="CC3826">
        <v>477462.43125000002</v>
      </c>
      <c r="CD3826">
        <v>0.1</v>
      </c>
      <c r="CE3826">
        <v>47746.243125000008</v>
      </c>
      <c r="CF3826">
        <v>0.1</v>
      </c>
      <c r="CG3826">
        <v>4774.624312500001</v>
      </c>
      <c r="CH3826">
        <v>42971.618812500004</v>
      </c>
      <c r="CI3826">
        <v>429716.18812499999</v>
      </c>
      <c r="CJ3826">
        <v>472687.80693750002</v>
      </c>
      <c r="CK3826">
        <v>2845.6312499999999</v>
      </c>
    </row>
    <row r="3827" spans="67:89" x14ac:dyDescent="0.25">
      <c r="BO3827" s="1" t="s">
        <v>11344</v>
      </c>
      <c r="BP3827" s="1" t="s">
        <v>11345</v>
      </c>
      <c r="BQ3827" s="1" t="s">
        <v>10873</v>
      </c>
      <c r="BR3827" s="1" t="s">
        <v>10874</v>
      </c>
      <c r="BS3827" s="1" t="s">
        <v>11337</v>
      </c>
      <c r="BT3827">
        <v>5</v>
      </c>
      <c r="BU3827" s="1" t="s">
        <v>10876</v>
      </c>
      <c r="BV3827" s="1" t="s">
        <v>146</v>
      </c>
      <c r="BW3827">
        <v>166.11</v>
      </c>
      <c r="BX3827" s="1" t="s">
        <v>10877</v>
      </c>
      <c r="BY3827">
        <v>3832.5</v>
      </c>
      <c r="BZ3827">
        <v>636616.57500000007</v>
      </c>
      <c r="CA3827">
        <v>0.25</v>
      </c>
      <c r="CB3827">
        <v>2874.375</v>
      </c>
      <c r="CC3827">
        <v>477462.43125000002</v>
      </c>
      <c r="CD3827">
        <v>0.1</v>
      </c>
      <c r="CE3827">
        <v>47746.243125000008</v>
      </c>
      <c r="CF3827">
        <v>0.1</v>
      </c>
      <c r="CG3827">
        <v>4774.624312500001</v>
      </c>
      <c r="CH3827">
        <v>42971.618812500004</v>
      </c>
      <c r="CI3827">
        <v>429716.18812499999</v>
      </c>
      <c r="CJ3827">
        <v>472687.80693750002</v>
      </c>
      <c r="CK3827">
        <v>2845.6312499999999</v>
      </c>
    </row>
    <row r="3828" spans="67:89" x14ac:dyDescent="0.25">
      <c r="BO3828" s="1" t="s">
        <v>11346</v>
      </c>
      <c r="BP3828" s="1" t="s">
        <v>11347</v>
      </c>
      <c r="BQ3828" s="1" t="s">
        <v>10873</v>
      </c>
      <c r="BR3828" s="1" t="s">
        <v>10874</v>
      </c>
      <c r="BS3828" s="1" t="s">
        <v>11337</v>
      </c>
      <c r="BT3828">
        <v>6</v>
      </c>
      <c r="BU3828" s="1" t="s">
        <v>10876</v>
      </c>
      <c r="BV3828" s="1" t="s">
        <v>146</v>
      </c>
      <c r="BW3828">
        <v>166.11</v>
      </c>
      <c r="BX3828" s="1" t="s">
        <v>10877</v>
      </c>
      <c r="BY3828">
        <v>3832.5</v>
      </c>
      <c r="BZ3828">
        <v>636616.57500000007</v>
      </c>
      <c r="CA3828">
        <v>0.25</v>
      </c>
      <c r="CB3828">
        <v>2874.375</v>
      </c>
      <c r="CC3828">
        <v>477462.43125000002</v>
      </c>
      <c r="CD3828">
        <v>0.1</v>
      </c>
      <c r="CE3828">
        <v>47746.243125000008</v>
      </c>
      <c r="CF3828">
        <v>0.1</v>
      </c>
      <c r="CG3828">
        <v>4774.624312500001</v>
      </c>
      <c r="CH3828">
        <v>42971.618812500004</v>
      </c>
      <c r="CI3828">
        <v>429716.18812499999</v>
      </c>
      <c r="CJ3828">
        <v>472687.80693750002</v>
      </c>
      <c r="CK3828">
        <v>2845.6312499999999</v>
      </c>
    </row>
    <row r="3829" spans="67:89" x14ac:dyDescent="0.25">
      <c r="BO3829" s="1" t="s">
        <v>11348</v>
      </c>
      <c r="BP3829" s="1" t="s">
        <v>11349</v>
      </c>
      <c r="BQ3829" s="1" t="s">
        <v>10873</v>
      </c>
      <c r="BR3829" s="1" t="s">
        <v>10874</v>
      </c>
      <c r="BS3829" s="1" t="s">
        <v>11337</v>
      </c>
      <c r="BT3829">
        <v>7</v>
      </c>
      <c r="BU3829" s="1" t="s">
        <v>10876</v>
      </c>
      <c r="BV3829" s="1" t="s">
        <v>146</v>
      </c>
      <c r="BW3829">
        <v>166.11</v>
      </c>
      <c r="BX3829" s="1" t="s">
        <v>10877</v>
      </c>
      <c r="BY3829">
        <v>3832.5</v>
      </c>
      <c r="BZ3829">
        <v>636616.57500000007</v>
      </c>
      <c r="CA3829">
        <v>0.25</v>
      </c>
      <c r="CB3829">
        <v>2874.375</v>
      </c>
      <c r="CC3829">
        <v>477462.43125000002</v>
      </c>
      <c r="CD3829">
        <v>0.1</v>
      </c>
      <c r="CE3829">
        <v>47746.243125000008</v>
      </c>
      <c r="CF3829">
        <v>0.1</v>
      </c>
      <c r="CG3829">
        <v>4774.624312500001</v>
      </c>
      <c r="CH3829">
        <v>42971.618812500004</v>
      </c>
      <c r="CI3829">
        <v>429716.18812499999</v>
      </c>
      <c r="CJ3829">
        <v>472687.80693750002</v>
      </c>
      <c r="CK3829">
        <v>2845.6312499999999</v>
      </c>
    </row>
    <row r="3830" spans="67:89" x14ac:dyDescent="0.25">
      <c r="BO3830" s="1" t="s">
        <v>11350</v>
      </c>
      <c r="BP3830" s="1" t="s">
        <v>11351</v>
      </c>
      <c r="BQ3830" s="1" t="s">
        <v>10873</v>
      </c>
      <c r="BR3830" s="1" t="s">
        <v>10874</v>
      </c>
      <c r="BS3830" s="1" t="s">
        <v>11337</v>
      </c>
      <c r="BT3830">
        <v>8</v>
      </c>
      <c r="BU3830" s="1" t="s">
        <v>10876</v>
      </c>
      <c r="BV3830" s="1" t="s">
        <v>146</v>
      </c>
      <c r="BW3830">
        <v>166.11</v>
      </c>
      <c r="BX3830" s="1" t="s">
        <v>10877</v>
      </c>
      <c r="BY3830">
        <v>3832.5</v>
      </c>
      <c r="BZ3830">
        <v>636616.57500000007</v>
      </c>
      <c r="CA3830">
        <v>0.25</v>
      </c>
      <c r="CB3830">
        <v>2874.375</v>
      </c>
      <c r="CC3830">
        <v>477462.43125000002</v>
      </c>
      <c r="CD3830">
        <v>0.1</v>
      </c>
      <c r="CE3830">
        <v>47746.243125000008</v>
      </c>
      <c r="CF3830">
        <v>0.1</v>
      </c>
      <c r="CG3830">
        <v>4774.624312500001</v>
      </c>
      <c r="CH3830">
        <v>42971.618812500004</v>
      </c>
      <c r="CI3830">
        <v>429716.18812499999</v>
      </c>
      <c r="CJ3830">
        <v>472687.80693750002</v>
      </c>
      <c r="CK3830">
        <v>2845.6312499999999</v>
      </c>
    </row>
    <row r="3831" spans="67:89" x14ac:dyDescent="0.25">
      <c r="BO3831" s="1" t="s">
        <v>11352</v>
      </c>
      <c r="BP3831" s="1" t="s">
        <v>11353</v>
      </c>
      <c r="BQ3831" s="1" t="s">
        <v>10873</v>
      </c>
      <c r="BR3831" s="1" t="s">
        <v>10874</v>
      </c>
      <c r="BS3831" s="1" t="s">
        <v>11337</v>
      </c>
      <c r="BT3831">
        <v>9</v>
      </c>
      <c r="BU3831" s="1" t="s">
        <v>10876</v>
      </c>
      <c r="BV3831" s="1" t="s">
        <v>146</v>
      </c>
      <c r="BW3831">
        <v>166.11</v>
      </c>
      <c r="BX3831" s="1" t="s">
        <v>10877</v>
      </c>
      <c r="BY3831">
        <v>3832.5</v>
      </c>
      <c r="BZ3831">
        <v>636616.57500000007</v>
      </c>
      <c r="CA3831">
        <v>0.25</v>
      </c>
      <c r="CB3831">
        <v>2874.375</v>
      </c>
      <c r="CC3831">
        <v>477462.43125000002</v>
      </c>
      <c r="CD3831">
        <v>0.1</v>
      </c>
      <c r="CE3831">
        <v>47746.243125000008</v>
      </c>
      <c r="CF3831">
        <v>0.1</v>
      </c>
      <c r="CG3831">
        <v>4774.624312500001</v>
      </c>
      <c r="CH3831">
        <v>42971.618812500004</v>
      </c>
      <c r="CI3831">
        <v>429716.18812499999</v>
      </c>
      <c r="CJ3831">
        <v>472687.80693750002</v>
      </c>
      <c r="CK3831">
        <v>2845.6312499999999</v>
      </c>
    </row>
    <row r="3832" spans="67:89" x14ac:dyDescent="0.25">
      <c r="BO3832" s="1" t="s">
        <v>11354</v>
      </c>
      <c r="BP3832" s="1" t="s">
        <v>11355</v>
      </c>
      <c r="BQ3832" s="1" t="s">
        <v>10873</v>
      </c>
      <c r="BR3832" s="1" t="s">
        <v>10874</v>
      </c>
      <c r="BS3832" s="1" t="s">
        <v>11337</v>
      </c>
      <c r="BT3832">
        <v>10</v>
      </c>
      <c r="BU3832" s="1" t="s">
        <v>10876</v>
      </c>
      <c r="BV3832" s="1" t="s">
        <v>1961</v>
      </c>
      <c r="BW3832">
        <v>166.11</v>
      </c>
      <c r="BX3832" s="1" t="s">
        <v>10877</v>
      </c>
      <c r="BY3832">
        <v>3650</v>
      </c>
      <c r="BZ3832">
        <v>606301.5</v>
      </c>
      <c r="CA3832">
        <v>0.25</v>
      </c>
      <c r="CB3832">
        <v>2737.5</v>
      </c>
      <c r="CC3832">
        <v>454726.12500000006</v>
      </c>
      <c r="CD3832">
        <v>0.1</v>
      </c>
      <c r="CE3832">
        <v>45472.61250000001</v>
      </c>
      <c r="CF3832">
        <v>0.15</v>
      </c>
      <c r="CG3832">
        <v>6820.8918750000012</v>
      </c>
      <c r="CH3832">
        <v>38651.720625000009</v>
      </c>
      <c r="CI3832">
        <v>409253.51250000007</v>
      </c>
      <c r="CJ3832">
        <v>447905.23312500009</v>
      </c>
      <c r="CK3832">
        <v>2696.4375000000005</v>
      </c>
    </row>
    <row r="3833" spans="67:89" x14ac:dyDescent="0.25">
      <c r="BP3833" s="1" t="s">
        <v>11355</v>
      </c>
      <c r="BQ3833" s="1" t="s">
        <v>10873</v>
      </c>
      <c r="BR3833" s="1" t="s">
        <v>10874</v>
      </c>
      <c r="BS3833" s="1" t="s">
        <v>11337</v>
      </c>
      <c r="BT3833">
        <v>10</v>
      </c>
      <c r="BU3833" s="1" t="s">
        <v>10876</v>
      </c>
      <c r="BV3833" s="1" t="s">
        <v>1961</v>
      </c>
      <c r="BW3833">
        <v>166.11</v>
      </c>
      <c r="BX3833" s="1" t="s">
        <v>10877</v>
      </c>
      <c r="BY3833">
        <v>3650</v>
      </c>
      <c r="BZ3833">
        <v>606301.5</v>
      </c>
      <c r="CA3833">
        <v>0.25</v>
      </c>
      <c r="CB3833">
        <v>2737.5</v>
      </c>
      <c r="CC3833">
        <v>454726.12500000006</v>
      </c>
      <c r="CD3833">
        <v>0.1</v>
      </c>
      <c r="CE3833">
        <v>45472.61250000001</v>
      </c>
      <c r="CF3833">
        <v>0.15</v>
      </c>
      <c r="CG3833">
        <v>6820.8918750000012</v>
      </c>
      <c r="CH3833">
        <v>38651.720625000009</v>
      </c>
      <c r="CI3833">
        <v>409253.51250000007</v>
      </c>
      <c r="CJ3833">
        <v>447905.23312500009</v>
      </c>
      <c r="CK3833">
        <v>2696.4375000000005</v>
      </c>
    </row>
    <row r="3834" spans="67:89" x14ac:dyDescent="0.25">
      <c r="BO3834" s="1" t="s">
        <v>11356</v>
      </c>
      <c r="BP3834" s="1" t="s">
        <v>11357</v>
      </c>
      <c r="BQ3834" s="1" t="s">
        <v>10873</v>
      </c>
      <c r="BR3834" s="1" t="s">
        <v>10874</v>
      </c>
      <c r="BS3834" s="1" t="s">
        <v>11337</v>
      </c>
      <c r="BT3834">
        <v>11</v>
      </c>
      <c r="BU3834" s="1" t="s">
        <v>10876</v>
      </c>
      <c r="BV3834" s="1" t="s">
        <v>1961</v>
      </c>
      <c r="BW3834">
        <v>166.11</v>
      </c>
      <c r="BX3834" s="1" t="s">
        <v>10877</v>
      </c>
      <c r="BY3834">
        <v>3650</v>
      </c>
      <c r="BZ3834">
        <v>606301.5</v>
      </c>
      <c r="CA3834">
        <v>0.3</v>
      </c>
      <c r="CB3834">
        <v>2555</v>
      </c>
      <c r="CC3834">
        <v>424411.05000000005</v>
      </c>
      <c r="CD3834">
        <v>0.1</v>
      </c>
      <c r="CE3834">
        <v>42441.10500000001</v>
      </c>
      <c r="CF3834">
        <v>0.1</v>
      </c>
      <c r="CG3834">
        <v>4244.1105000000016</v>
      </c>
      <c r="CH3834">
        <v>38196.994500000008</v>
      </c>
      <c r="CI3834">
        <v>381969.94500000007</v>
      </c>
      <c r="CJ3834">
        <v>420166.93950000009</v>
      </c>
      <c r="CK3834">
        <v>2529.4500000000003</v>
      </c>
    </row>
    <row r="3835" spans="67:89" x14ac:dyDescent="0.25">
      <c r="BP3835" s="1" t="s">
        <v>11357</v>
      </c>
      <c r="BQ3835" s="1" t="s">
        <v>10873</v>
      </c>
      <c r="BR3835" s="1" t="s">
        <v>10874</v>
      </c>
      <c r="BS3835" s="1" t="s">
        <v>11337</v>
      </c>
      <c r="BT3835">
        <v>11</v>
      </c>
      <c r="BU3835" s="1" t="s">
        <v>10876</v>
      </c>
      <c r="BV3835" s="1" t="s">
        <v>1961</v>
      </c>
      <c r="BW3835">
        <v>166.11</v>
      </c>
      <c r="BX3835" s="1" t="s">
        <v>10877</v>
      </c>
      <c r="BY3835">
        <v>3650</v>
      </c>
      <c r="BZ3835">
        <v>606301.5</v>
      </c>
      <c r="CA3835">
        <v>0.3</v>
      </c>
      <c r="CB3835">
        <v>2555</v>
      </c>
      <c r="CC3835">
        <v>424411.05000000005</v>
      </c>
      <c r="CD3835">
        <v>0.1</v>
      </c>
      <c r="CE3835">
        <v>42441.10500000001</v>
      </c>
      <c r="CF3835">
        <v>0.1</v>
      </c>
      <c r="CG3835">
        <v>4244.1105000000016</v>
      </c>
      <c r="CH3835">
        <v>38196.994500000008</v>
      </c>
      <c r="CI3835">
        <v>381969.94500000007</v>
      </c>
      <c r="CJ3835">
        <v>420166.93950000009</v>
      </c>
      <c r="CK3835">
        <v>2529.4500000000003</v>
      </c>
    </row>
    <row r="3836" spans="67:89" x14ac:dyDescent="0.25">
      <c r="BO3836" s="1" t="s">
        <v>11358</v>
      </c>
      <c r="BP3836" s="1" t="s">
        <v>11359</v>
      </c>
      <c r="BQ3836" s="1" t="s">
        <v>10873</v>
      </c>
      <c r="BR3836" s="1" t="s">
        <v>10874</v>
      </c>
      <c r="BS3836" s="1" t="s">
        <v>11337</v>
      </c>
      <c r="BT3836">
        <v>12</v>
      </c>
      <c r="BU3836" s="1" t="s">
        <v>10876</v>
      </c>
      <c r="BV3836" s="1" t="s">
        <v>1961</v>
      </c>
      <c r="BW3836">
        <v>166.11</v>
      </c>
      <c r="BX3836" s="1" t="s">
        <v>10877</v>
      </c>
      <c r="BY3836">
        <v>3650</v>
      </c>
      <c r="BZ3836">
        <v>606301.5</v>
      </c>
      <c r="CA3836">
        <v>0.25</v>
      </c>
      <c r="CB3836">
        <v>2737.5</v>
      </c>
      <c r="CC3836">
        <v>454726.12500000006</v>
      </c>
      <c r="CD3836">
        <v>0.1</v>
      </c>
      <c r="CE3836">
        <v>45472.61250000001</v>
      </c>
      <c r="CF3836">
        <v>0.1</v>
      </c>
      <c r="CG3836">
        <v>4547.2612500000014</v>
      </c>
      <c r="CH3836">
        <v>40925.351250000007</v>
      </c>
      <c r="CI3836">
        <v>409253.51250000007</v>
      </c>
      <c r="CJ3836">
        <v>450178.86375000008</v>
      </c>
      <c r="CK3836">
        <v>2710.1250000000005</v>
      </c>
    </row>
    <row r="3837" spans="67:89" x14ac:dyDescent="0.25">
      <c r="BO3837" s="1" t="s">
        <v>11360</v>
      </c>
      <c r="BP3837" s="1" t="s">
        <v>11361</v>
      </c>
      <c r="BQ3837" s="1" t="s">
        <v>10873</v>
      </c>
      <c r="BR3837" s="1" t="s">
        <v>10874</v>
      </c>
      <c r="BS3837" s="1" t="s">
        <v>11337</v>
      </c>
      <c r="BT3837">
        <v>13</v>
      </c>
      <c r="BU3837" s="1" t="s">
        <v>10876</v>
      </c>
      <c r="BV3837" s="1" t="s">
        <v>1961</v>
      </c>
      <c r="BW3837">
        <v>166.11</v>
      </c>
      <c r="BX3837" s="1" t="s">
        <v>10877</v>
      </c>
      <c r="BY3837">
        <v>3650</v>
      </c>
      <c r="BZ3837">
        <v>606301.5</v>
      </c>
      <c r="CA3837">
        <v>0.25</v>
      </c>
      <c r="CB3837">
        <v>2737.5</v>
      </c>
      <c r="CC3837">
        <v>454726.12500000006</v>
      </c>
      <c r="CD3837">
        <v>0.1</v>
      </c>
      <c r="CE3837">
        <v>45472.61250000001</v>
      </c>
      <c r="CF3837">
        <v>0.1</v>
      </c>
      <c r="CG3837">
        <v>4547.2612500000014</v>
      </c>
      <c r="CH3837">
        <v>40925.351250000007</v>
      </c>
      <c r="CI3837">
        <v>409253.51250000007</v>
      </c>
      <c r="CJ3837">
        <v>450178.86375000008</v>
      </c>
      <c r="CK3837">
        <v>2710.1250000000005</v>
      </c>
    </row>
    <row r="3838" spans="67:89" x14ac:dyDescent="0.25">
      <c r="BO3838" s="1" t="s">
        <v>11362</v>
      </c>
      <c r="BP3838" s="1" t="s">
        <v>11363</v>
      </c>
      <c r="BQ3838" s="1" t="s">
        <v>10873</v>
      </c>
      <c r="BR3838" s="1" t="s">
        <v>10874</v>
      </c>
      <c r="BS3838" s="1" t="s">
        <v>11337</v>
      </c>
      <c r="BT3838">
        <v>14</v>
      </c>
      <c r="BU3838" s="1" t="s">
        <v>10876</v>
      </c>
      <c r="BV3838" s="1" t="s">
        <v>146</v>
      </c>
      <c r="BW3838">
        <v>181.57</v>
      </c>
      <c r="BX3838" s="1" t="s">
        <v>10877</v>
      </c>
      <c r="BY3838">
        <v>3832.5</v>
      </c>
      <c r="BZ3838">
        <v>695867.02500000002</v>
      </c>
      <c r="CA3838">
        <v>0.25</v>
      </c>
      <c r="CB3838">
        <v>2874.375</v>
      </c>
      <c r="CC3838">
        <v>521900.26874999999</v>
      </c>
      <c r="CD3838">
        <v>0.1</v>
      </c>
      <c r="CE3838">
        <v>52190.026875000003</v>
      </c>
      <c r="CF3838">
        <v>0.1</v>
      </c>
      <c r="CG3838">
        <v>5219.0026875000003</v>
      </c>
      <c r="CH3838">
        <v>46971.024187500007</v>
      </c>
      <c r="CI3838">
        <v>469710.24187500001</v>
      </c>
      <c r="CJ3838">
        <v>516681.26606250001</v>
      </c>
      <c r="CK3838">
        <v>2845.6312500000004</v>
      </c>
    </row>
    <row r="3839" spans="67:89" x14ac:dyDescent="0.25">
      <c r="BP3839" s="1" t="s">
        <v>11363</v>
      </c>
      <c r="BQ3839" s="1" t="s">
        <v>10873</v>
      </c>
      <c r="BR3839" s="1" t="s">
        <v>10874</v>
      </c>
      <c r="BS3839" s="1" t="s">
        <v>11337</v>
      </c>
      <c r="BT3839">
        <v>14</v>
      </c>
      <c r="BU3839" s="1" t="s">
        <v>10876</v>
      </c>
      <c r="BV3839" s="1" t="s">
        <v>146</v>
      </c>
      <c r="BW3839">
        <v>181.57</v>
      </c>
      <c r="BX3839" s="1" t="s">
        <v>10877</v>
      </c>
      <c r="BY3839">
        <v>3832.5</v>
      </c>
      <c r="BZ3839">
        <v>695867.02500000002</v>
      </c>
      <c r="CA3839">
        <v>0.25</v>
      </c>
      <c r="CB3839">
        <v>2874.375</v>
      </c>
      <c r="CC3839">
        <v>521900.26874999999</v>
      </c>
      <c r="CD3839">
        <v>0.1</v>
      </c>
      <c r="CE3839">
        <v>52190.026875000003</v>
      </c>
      <c r="CF3839">
        <v>0.1</v>
      </c>
      <c r="CG3839">
        <v>5219.0026875000003</v>
      </c>
      <c r="CH3839">
        <v>46971.024187500007</v>
      </c>
      <c r="CI3839">
        <v>469710.24187500001</v>
      </c>
      <c r="CJ3839">
        <v>516681.26606250001</v>
      </c>
      <c r="CK3839">
        <v>2845.6312500000004</v>
      </c>
    </row>
    <row r="3840" spans="67:89" x14ac:dyDescent="0.25">
      <c r="BO3840" s="1" t="s">
        <v>11364</v>
      </c>
      <c r="BP3840" s="1" t="s">
        <v>11365</v>
      </c>
      <c r="BQ3840" s="1" t="s">
        <v>10873</v>
      </c>
      <c r="BR3840" s="1" t="s">
        <v>10874</v>
      </c>
      <c r="BS3840" s="1" t="s">
        <v>11337</v>
      </c>
      <c r="BT3840">
        <v>15</v>
      </c>
      <c r="BU3840" s="1" t="s">
        <v>10876</v>
      </c>
      <c r="BV3840" s="1" t="s">
        <v>146</v>
      </c>
      <c r="BW3840">
        <v>194.44</v>
      </c>
      <c r="BX3840" s="1" t="s">
        <v>10877</v>
      </c>
      <c r="BY3840">
        <v>3832.5</v>
      </c>
      <c r="BZ3840">
        <v>745191.3</v>
      </c>
      <c r="CA3840">
        <v>0.25</v>
      </c>
      <c r="CB3840">
        <v>2874.375</v>
      </c>
      <c r="CC3840">
        <v>558893.47499999998</v>
      </c>
      <c r="CD3840">
        <v>0.1</v>
      </c>
      <c r="CE3840">
        <v>55889.347500000003</v>
      </c>
      <c r="CF3840">
        <v>0.1</v>
      </c>
      <c r="CG3840">
        <v>5588.9347500000003</v>
      </c>
      <c r="CH3840">
        <v>50300.412750000003</v>
      </c>
      <c r="CI3840">
        <v>503004.12749999994</v>
      </c>
      <c r="CJ3840">
        <v>553304.54024999996</v>
      </c>
      <c r="CK3840">
        <v>2845.6312499999999</v>
      </c>
    </row>
    <row r="3841" spans="67:89" x14ac:dyDescent="0.25">
      <c r="BP3841" s="1" t="s">
        <v>11365</v>
      </c>
      <c r="BQ3841" s="1" t="s">
        <v>10873</v>
      </c>
      <c r="BR3841" s="1" t="s">
        <v>10874</v>
      </c>
      <c r="BS3841" s="1" t="s">
        <v>11337</v>
      </c>
      <c r="BT3841">
        <v>15</v>
      </c>
      <c r="BU3841" s="1" t="s">
        <v>10876</v>
      </c>
      <c r="BV3841" s="1" t="s">
        <v>146</v>
      </c>
      <c r="BW3841">
        <v>194.44</v>
      </c>
      <c r="BX3841" s="1" t="s">
        <v>10877</v>
      </c>
      <c r="BY3841">
        <v>3832.5</v>
      </c>
      <c r="BZ3841">
        <v>745191.3</v>
      </c>
      <c r="CA3841">
        <v>0.25</v>
      </c>
      <c r="CB3841">
        <v>2874.375</v>
      </c>
      <c r="CC3841">
        <v>558893.47499999998</v>
      </c>
      <c r="CD3841">
        <v>0.1</v>
      </c>
      <c r="CE3841">
        <v>55889.347500000003</v>
      </c>
      <c r="CF3841">
        <v>0.1</v>
      </c>
      <c r="CG3841">
        <v>5588.9347500000003</v>
      </c>
      <c r="CH3841">
        <v>50300.412750000003</v>
      </c>
      <c r="CI3841">
        <v>503004.12749999994</v>
      </c>
      <c r="CJ3841">
        <v>553304.54024999996</v>
      </c>
      <c r="CK3841">
        <v>2845.6312499999999</v>
      </c>
    </row>
    <row r="3842" spans="67:89" x14ac:dyDescent="0.25">
      <c r="BO3842" s="1" t="s">
        <v>11366</v>
      </c>
      <c r="BP3842" s="1" t="s">
        <v>11367</v>
      </c>
      <c r="BQ3842" s="1" t="s">
        <v>10873</v>
      </c>
      <c r="BR3842" s="1" t="s">
        <v>10874</v>
      </c>
      <c r="BS3842" s="1" t="s">
        <v>11337</v>
      </c>
      <c r="BT3842">
        <v>16</v>
      </c>
      <c r="BU3842" s="1" t="s">
        <v>10876</v>
      </c>
      <c r="BV3842" s="1" t="s">
        <v>1961</v>
      </c>
      <c r="BW3842">
        <v>160</v>
      </c>
      <c r="BX3842" s="1" t="s">
        <v>10877</v>
      </c>
      <c r="BY3842">
        <v>3650</v>
      </c>
      <c r="BZ3842">
        <v>584000</v>
      </c>
      <c r="CA3842">
        <v>0.25</v>
      </c>
      <c r="CB3842">
        <v>2737.5</v>
      </c>
      <c r="CC3842">
        <v>438000</v>
      </c>
      <c r="CD3842">
        <v>0.1</v>
      </c>
      <c r="CE3842">
        <v>43800</v>
      </c>
      <c r="CF3842">
        <v>0.1</v>
      </c>
      <c r="CG3842">
        <v>4380</v>
      </c>
      <c r="CH3842">
        <v>39420</v>
      </c>
      <c r="CI3842">
        <v>394200</v>
      </c>
      <c r="CJ3842">
        <v>433620</v>
      </c>
      <c r="CK3842">
        <v>2710.125</v>
      </c>
    </row>
    <row r="3843" spans="67:89" x14ac:dyDescent="0.25">
      <c r="BO3843" s="1" t="s">
        <v>11368</v>
      </c>
      <c r="BP3843" s="1" t="s">
        <v>11369</v>
      </c>
      <c r="BQ3843" s="1" t="s">
        <v>10873</v>
      </c>
      <c r="BR3843" s="1" t="s">
        <v>10874</v>
      </c>
      <c r="BS3843" s="1" t="s">
        <v>11337</v>
      </c>
      <c r="BT3843">
        <v>17</v>
      </c>
      <c r="BU3843" s="1" t="s">
        <v>10876</v>
      </c>
      <c r="BV3843" s="1" t="s">
        <v>146</v>
      </c>
      <c r="BW3843">
        <v>160</v>
      </c>
      <c r="BX3843" s="1" t="s">
        <v>10877</v>
      </c>
      <c r="BY3843">
        <v>3832.5</v>
      </c>
      <c r="BZ3843">
        <v>613200</v>
      </c>
      <c r="CA3843">
        <v>0.25</v>
      </c>
      <c r="CB3843">
        <v>2874.375</v>
      </c>
      <c r="CC3843">
        <v>459900</v>
      </c>
      <c r="CD3843">
        <v>0.1</v>
      </c>
      <c r="CE3843">
        <v>45990</v>
      </c>
      <c r="CF3843">
        <v>0.1</v>
      </c>
      <c r="CG3843">
        <v>4599</v>
      </c>
      <c r="CH3843">
        <v>41391</v>
      </c>
      <c r="CI3843">
        <v>413910</v>
      </c>
      <c r="CJ3843">
        <v>455301</v>
      </c>
      <c r="CK3843">
        <v>2845.6312499999999</v>
      </c>
    </row>
    <row r="3844" spans="67:89" x14ac:dyDescent="0.25">
      <c r="BO3844" s="1" t="s">
        <v>11370</v>
      </c>
      <c r="BP3844" s="1" t="s">
        <v>11371</v>
      </c>
      <c r="BQ3844" s="1" t="s">
        <v>10873</v>
      </c>
      <c r="BR3844" s="1" t="s">
        <v>10874</v>
      </c>
      <c r="BS3844" s="1" t="s">
        <v>11337</v>
      </c>
      <c r="BT3844">
        <v>18</v>
      </c>
      <c r="BU3844" s="1" t="s">
        <v>10876</v>
      </c>
      <c r="BV3844" s="1" t="s">
        <v>1961</v>
      </c>
      <c r="BW3844">
        <v>160</v>
      </c>
      <c r="BX3844" s="1" t="s">
        <v>10877</v>
      </c>
      <c r="BY3844">
        <v>3650</v>
      </c>
      <c r="BZ3844">
        <v>584000</v>
      </c>
      <c r="CA3844">
        <v>0.25</v>
      </c>
      <c r="CB3844">
        <v>2737.5</v>
      </c>
      <c r="CC3844">
        <v>438000</v>
      </c>
      <c r="CD3844">
        <v>0.1</v>
      </c>
      <c r="CE3844">
        <v>43800</v>
      </c>
      <c r="CF3844">
        <v>0.1</v>
      </c>
      <c r="CG3844">
        <v>4380</v>
      </c>
      <c r="CH3844">
        <v>39420</v>
      </c>
      <c r="CI3844">
        <v>394200</v>
      </c>
      <c r="CJ3844">
        <v>433620</v>
      </c>
      <c r="CK3844">
        <v>2710.125</v>
      </c>
    </row>
    <row r="3845" spans="67:89" x14ac:dyDescent="0.25">
      <c r="BO3845" s="1" t="s">
        <v>11372</v>
      </c>
      <c r="BP3845" s="1" t="s">
        <v>11373</v>
      </c>
      <c r="BQ3845" s="1" t="s">
        <v>10873</v>
      </c>
      <c r="BR3845" s="1" t="s">
        <v>10874</v>
      </c>
      <c r="BS3845" s="1" t="s">
        <v>11337</v>
      </c>
      <c r="BT3845">
        <v>19</v>
      </c>
      <c r="BU3845" s="1" t="s">
        <v>10876</v>
      </c>
      <c r="BV3845" s="1" t="s">
        <v>1961</v>
      </c>
      <c r="BW3845">
        <v>160</v>
      </c>
      <c r="BX3845" s="1" t="s">
        <v>10877</v>
      </c>
      <c r="BY3845">
        <v>3650</v>
      </c>
      <c r="BZ3845">
        <v>584000</v>
      </c>
      <c r="CA3845">
        <v>0.25</v>
      </c>
      <c r="CB3845">
        <v>2737.5</v>
      </c>
      <c r="CC3845">
        <v>438000</v>
      </c>
      <c r="CD3845">
        <v>0.1</v>
      </c>
      <c r="CE3845">
        <v>43800</v>
      </c>
      <c r="CF3845">
        <v>0.1</v>
      </c>
      <c r="CG3845">
        <v>4380</v>
      </c>
      <c r="CH3845">
        <v>39420</v>
      </c>
      <c r="CI3845">
        <v>394200</v>
      </c>
      <c r="CJ3845">
        <v>433620</v>
      </c>
      <c r="CK3845">
        <v>2710.125</v>
      </c>
    </row>
    <row r="3846" spans="67:89" x14ac:dyDescent="0.25">
      <c r="BO3846" s="1" t="s">
        <v>11374</v>
      </c>
      <c r="BP3846" s="1" t="s">
        <v>11375</v>
      </c>
      <c r="BQ3846" s="1" t="s">
        <v>10873</v>
      </c>
      <c r="BR3846" s="1" t="s">
        <v>10874</v>
      </c>
      <c r="BS3846" s="1" t="s">
        <v>11337</v>
      </c>
      <c r="BT3846">
        <v>20</v>
      </c>
      <c r="BU3846" s="1" t="s">
        <v>10876</v>
      </c>
      <c r="BV3846" s="1" t="s">
        <v>1961</v>
      </c>
      <c r="BW3846">
        <v>160</v>
      </c>
      <c r="BX3846" s="1" t="s">
        <v>10877</v>
      </c>
      <c r="BY3846">
        <v>3650</v>
      </c>
      <c r="BZ3846">
        <v>584000</v>
      </c>
      <c r="CA3846">
        <v>0.25</v>
      </c>
      <c r="CB3846">
        <v>2737.5</v>
      </c>
      <c r="CC3846">
        <v>438000</v>
      </c>
      <c r="CD3846">
        <v>0.1</v>
      </c>
      <c r="CE3846">
        <v>43800</v>
      </c>
      <c r="CF3846">
        <v>0.1</v>
      </c>
      <c r="CG3846">
        <v>4380</v>
      </c>
      <c r="CH3846">
        <v>39420</v>
      </c>
      <c r="CI3846">
        <v>394200</v>
      </c>
      <c r="CJ3846">
        <v>433620</v>
      </c>
      <c r="CK3846">
        <v>2710.125</v>
      </c>
    </row>
    <row r="3847" spans="67:89" x14ac:dyDescent="0.25">
      <c r="BO3847" s="1" t="s">
        <v>11376</v>
      </c>
      <c r="BP3847" s="1" t="s">
        <v>11377</v>
      </c>
      <c r="BQ3847" s="1" t="s">
        <v>10873</v>
      </c>
      <c r="BR3847" s="1" t="s">
        <v>10874</v>
      </c>
      <c r="BS3847" s="1" t="s">
        <v>11337</v>
      </c>
      <c r="BT3847">
        <v>21</v>
      </c>
      <c r="BU3847" s="1" t="s">
        <v>10876</v>
      </c>
      <c r="BV3847" s="1" t="s">
        <v>1961</v>
      </c>
      <c r="BW3847">
        <v>160</v>
      </c>
      <c r="BX3847" s="1" t="s">
        <v>10877</v>
      </c>
      <c r="BY3847">
        <v>3650</v>
      </c>
      <c r="BZ3847">
        <v>584000</v>
      </c>
      <c r="CA3847">
        <v>0.25</v>
      </c>
      <c r="CB3847">
        <v>2737.5</v>
      </c>
      <c r="CC3847">
        <v>438000</v>
      </c>
      <c r="CD3847">
        <v>0.1</v>
      </c>
      <c r="CE3847">
        <v>43800</v>
      </c>
      <c r="CF3847">
        <v>0.1</v>
      </c>
      <c r="CG3847">
        <v>4380</v>
      </c>
      <c r="CH3847">
        <v>39420</v>
      </c>
      <c r="CI3847">
        <v>394200</v>
      </c>
      <c r="CJ3847">
        <v>433620</v>
      </c>
      <c r="CK3847">
        <v>2710.125</v>
      </c>
    </row>
    <row r="3848" spans="67:89" x14ac:dyDescent="0.25">
      <c r="BO3848" s="1" t="s">
        <v>11378</v>
      </c>
      <c r="BP3848" s="1" t="s">
        <v>11379</v>
      </c>
      <c r="BQ3848" s="1" t="s">
        <v>10873</v>
      </c>
      <c r="BR3848" s="1" t="s">
        <v>10874</v>
      </c>
      <c r="BS3848" s="1" t="s">
        <v>11337</v>
      </c>
      <c r="BT3848">
        <v>22</v>
      </c>
      <c r="BU3848" s="1" t="s">
        <v>10876</v>
      </c>
      <c r="BV3848" s="1" t="s">
        <v>1961</v>
      </c>
      <c r="BW3848">
        <v>160</v>
      </c>
      <c r="BX3848" s="1" t="s">
        <v>10877</v>
      </c>
      <c r="BY3848">
        <v>3650</v>
      </c>
      <c r="BZ3848">
        <v>584000</v>
      </c>
      <c r="CA3848">
        <v>0.25</v>
      </c>
      <c r="CB3848">
        <v>2737.5</v>
      </c>
      <c r="CC3848">
        <v>438000</v>
      </c>
      <c r="CD3848">
        <v>0.1</v>
      </c>
      <c r="CE3848">
        <v>43800</v>
      </c>
      <c r="CF3848">
        <v>0.1</v>
      </c>
      <c r="CG3848">
        <v>4380</v>
      </c>
      <c r="CH3848">
        <v>39420</v>
      </c>
      <c r="CI3848">
        <v>394200</v>
      </c>
      <c r="CJ3848">
        <v>433620</v>
      </c>
      <c r="CK3848">
        <v>2710.125</v>
      </c>
    </row>
    <row r="3849" spans="67:89" x14ac:dyDescent="0.25">
      <c r="BO3849" s="1" t="s">
        <v>11380</v>
      </c>
      <c r="BP3849" s="1" t="s">
        <v>11381</v>
      </c>
      <c r="BQ3849" s="1" t="s">
        <v>10873</v>
      </c>
      <c r="BR3849" s="1" t="s">
        <v>10874</v>
      </c>
      <c r="BS3849" s="1" t="s">
        <v>11337</v>
      </c>
      <c r="BT3849">
        <v>23</v>
      </c>
      <c r="BU3849" s="1" t="s">
        <v>10876</v>
      </c>
      <c r="BV3849" s="1" t="s">
        <v>1961</v>
      </c>
      <c r="BW3849">
        <v>160</v>
      </c>
      <c r="BX3849" s="1" t="s">
        <v>10877</v>
      </c>
      <c r="BY3849">
        <v>3650</v>
      </c>
      <c r="BZ3849">
        <v>584000</v>
      </c>
      <c r="CA3849">
        <v>0.25</v>
      </c>
      <c r="CB3849">
        <v>2737.5</v>
      </c>
      <c r="CC3849">
        <v>438000</v>
      </c>
      <c r="CD3849">
        <v>0.1</v>
      </c>
      <c r="CE3849">
        <v>43800</v>
      </c>
      <c r="CF3849">
        <v>0.1</v>
      </c>
      <c r="CG3849">
        <v>4380</v>
      </c>
      <c r="CH3849">
        <v>39420</v>
      </c>
      <c r="CI3849">
        <v>394200</v>
      </c>
      <c r="CJ3849">
        <v>433620</v>
      </c>
      <c r="CK3849">
        <v>2710.125</v>
      </c>
    </row>
    <row r="3850" spans="67:89" x14ac:dyDescent="0.25">
      <c r="BO3850" s="1" t="s">
        <v>11382</v>
      </c>
      <c r="BP3850" s="1" t="s">
        <v>11383</v>
      </c>
      <c r="BQ3850" s="1" t="s">
        <v>10873</v>
      </c>
      <c r="BR3850" s="1" t="s">
        <v>10874</v>
      </c>
      <c r="BS3850" s="1" t="s">
        <v>11337</v>
      </c>
      <c r="BT3850">
        <v>24</v>
      </c>
      <c r="BU3850" s="1" t="s">
        <v>10876</v>
      </c>
      <c r="BV3850" s="1" t="s">
        <v>146</v>
      </c>
      <c r="BW3850">
        <v>160</v>
      </c>
      <c r="BX3850" s="1" t="s">
        <v>10877</v>
      </c>
      <c r="BY3850">
        <v>3832.5</v>
      </c>
      <c r="BZ3850">
        <v>613200</v>
      </c>
      <c r="CA3850">
        <v>0.25</v>
      </c>
      <c r="CB3850">
        <v>2874.375</v>
      </c>
      <c r="CC3850">
        <v>459900</v>
      </c>
      <c r="CD3850">
        <v>0.1</v>
      </c>
      <c r="CE3850">
        <v>45990</v>
      </c>
      <c r="CF3850">
        <v>0.1</v>
      </c>
      <c r="CG3850">
        <v>4599</v>
      </c>
      <c r="CH3850">
        <v>41391</v>
      </c>
      <c r="CI3850">
        <v>413910</v>
      </c>
      <c r="CJ3850">
        <v>455301</v>
      </c>
      <c r="CK3850">
        <v>2845.6312499999999</v>
      </c>
    </row>
    <row r="3851" spans="67:89" x14ac:dyDescent="0.25">
      <c r="BO3851" s="1" t="s">
        <v>11384</v>
      </c>
      <c r="BP3851" s="1" t="s">
        <v>11385</v>
      </c>
      <c r="BQ3851" s="1" t="s">
        <v>10873</v>
      </c>
      <c r="BR3851" s="1" t="s">
        <v>10874</v>
      </c>
      <c r="BS3851" s="1" t="s">
        <v>11337</v>
      </c>
      <c r="BT3851">
        <v>25</v>
      </c>
      <c r="BU3851" s="1" t="s">
        <v>10876</v>
      </c>
      <c r="BV3851" s="1" t="s">
        <v>1961</v>
      </c>
      <c r="BW3851">
        <v>160</v>
      </c>
      <c r="BX3851" s="1" t="s">
        <v>10877</v>
      </c>
      <c r="BY3851">
        <v>3650</v>
      </c>
      <c r="BZ3851">
        <v>584000</v>
      </c>
      <c r="CA3851">
        <v>0.25</v>
      </c>
      <c r="CB3851">
        <v>2737.5</v>
      </c>
      <c r="CC3851">
        <v>438000</v>
      </c>
      <c r="CD3851">
        <v>0.1</v>
      </c>
      <c r="CE3851">
        <v>43800</v>
      </c>
      <c r="CF3851">
        <v>0.1</v>
      </c>
      <c r="CG3851">
        <v>4380</v>
      </c>
      <c r="CH3851">
        <v>39420</v>
      </c>
      <c r="CI3851">
        <v>394200</v>
      </c>
      <c r="CJ3851">
        <v>433620</v>
      </c>
      <c r="CK3851">
        <v>2710.125</v>
      </c>
    </row>
    <row r="3852" spans="67:89" x14ac:dyDescent="0.25">
      <c r="BO3852" s="1" t="s">
        <v>11386</v>
      </c>
      <c r="BP3852" s="1" t="s">
        <v>11387</v>
      </c>
      <c r="BQ3852" s="1" t="s">
        <v>10873</v>
      </c>
      <c r="BR3852" s="1" t="s">
        <v>10874</v>
      </c>
      <c r="BS3852" s="1" t="s">
        <v>11337</v>
      </c>
      <c r="BT3852">
        <v>26</v>
      </c>
      <c r="BU3852" s="1" t="s">
        <v>10876</v>
      </c>
      <c r="BV3852" s="1" t="s">
        <v>1961</v>
      </c>
      <c r="BW3852">
        <v>160</v>
      </c>
      <c r="BX3852" s="1" t="s">
        <v>10877</v>
      </c>
      <c r="BY3852">
        <v>3650</v>
      </c>
      <c r="BZ3852">
        <v>584000</v>
      </c>
      <c r="CA3852">
        <v>0.25</v>
      </c>
      <c r="CB3852">
        <v>2737.5</v>
      </c>
      <c r="CC3852">
        <v>438000</v>
      </c>
      <c r="CD3852">
        <v>0.1</v>
      </c>
      <c r="CE3852">
        <v>43800</v>
      </c>
      <c r="CF3852">
        <v>0.1</v>
      </c>
      <c r="CG3852">
        <v>4380</v>
      </c>
      <c r="CH3852">
        <v>39420</v>
      </c>
      <c r="CI3852">
        <v>394200</v>
      </c>
      <c r="CJ3852">
        <v>433620</v>
      </c>
      <c r="CK3852">
        <v>2710.125</v>
      </c>
    </row>
    <row r="3853" spans="67:89" x14ac:dyDescent="0.25">
      <c r="BO3853" s="1" t="s">
        <v>11388</v>
      </c>
      <c r="BP3853" s="1" t="s">
        <v>11389</v>
      </c>
      <c r="BQ3853" s="1" t="s">
        <v>10873</v>
      </c>
      <c r="BR3853" s="1" t="s">
        <v>10874</v>
      </c>
      <c r="BS3853" s="1" t="s">
        <v>11337</v>
      </c>
      <c r="BT3853">
        <v>27</v>
      </c>
      <c r="BU3853" s="1" t="s">
        <v>10876</v>
      </c>
      <c r="BV3853" s="1" t="s">
        <v>146</v>
      </c>
      <c r="BW3853">
        <v>167.25</v>
      </c>
      <c r="BX3853" s="1" t="s">
        <v>10877</v>
      </c>
      <c r="BY3853">
        <v>3832.5</v>
      </c>
      <c r="BZ3853">
        <v>640985.625</v>
      </c>
      <c r="CA3853">
        <v>0.25</v>
      </c>
      <c r="CB3853">
        <v>2874.375</v>
      </c>
      <c r="CC3853">
        <v>480739.21875</v>
      </c>
      <c r="CD3853">
        <v>0.1</v>
      </c>
      <c r="CE3853">
        <v>48073.921875</v>
      </c>
      <c r="CF3853">
        <v>0.1</v>
      </c>
      <c r="CG3853">
        <v>4807.3921875000005</v>
      </c>
      <c r="CH3853">
        <v>43266.529687499999</v>
      </c>
      <c r="CI3853">
        <v>432665.296875</v>
      </c>
      <c r="CJ3853">
        <v>475931.82656249998</v>
      </c>
      <c r="CK3853">
        <v>2845.6312499999999</v>
      </c>
    </row>
    <row r="3854" spans="67:89" x14ac:dyDescent="0.25">
      <c r="BO3854" s="1" t="s">
        <v>11390</v>
      </c>
      <c r="BP3854" s="1" t="s">
        <v>11391</v>
      </c>
      <c r="BQ3854" s="1" t="s">
        <v>10873</v>
      </c>
      <c r="BR3854" s="1" t="s">
        <v>10874</v>
      </c>
      <c r="BS3854" s="1" t="s">
        <v>11337</v>
      </c>
      <c r="BT3854">
        <v>28</v>
      </c>
      <c r="BU3854" s="1" t="s">
        <v>10876</v>
      </c>
      <c r="BV3854" s="1" t="s">
        <v>146</v>
      </c>
      <c r="BW3854">
        <v>167.25</v>
      </c>
      <c r="BX3854" s="1" t="s">
        <v>10877</v>
      </c>
      <c r="BY3854">
        <v>3832.5</v>
      </c>
      <c r="BZ3854">
        <v>640985.625</v>
      </c>
      <c r="CA3854">
        <v>0.25</v>
      </c>
      <c r="CB3854">
        <v>2874.375</v>
      </c>
      <c r="CC3854">
        <v>480739.21875</v>
      </c>
      <c r="CD3854">
        <v>0.1</v>
      </c>
      <c r="CE3854">
        <v>48073.921875</v>
      </c>
      <c r="CF3854">
        <v>0.1</v>
      </c>
      <c r="CG3854">
        <v>4807.3921875000005</v>
      </c>
      <c r="CH3854">
        <v>43266.529687499999</v>
      </c>
      <c r="CI3854">
        <v>432665.296875</v>
      </c>
      <c r="CJ3854">
        <v>475931.82656249998</v>
      </c>
      <c r="CK3854">
        <v>2845.6312499999999</v>
      </c>
    </row>
    <row r="3855" spans="67:89" x14ac:dyDescent="0.25">
      <c r="BO3855" s="1" t="s">
        <v>11392</v>
      </c>
      <c r="BP3855" s="1" t="s">
        <v>11393</v>
      </c>
      <c r="BQ3855" s="1" t="s">
        <v>10873</v>
      </c>
      <c r="BR3855" s="1" t="s">
        <v>10874</v>
      </c>
      <c r="BS3855" s="1" t="s">
        <v>11337</v>
      </c>
      <c r="BT3855">
        <v>29</v>
      </c>
      <c r="BU3855" s="1" t="s">
        <v>10876</v>
      </c>
      <c r="BV3855" s="1" t="s">
        <v>1961</v>
      </c>
      <c r="BW3855">
        <v>160</v>
      </c>
      <c r="BX3855" s="1" t="s">
        <v>10877</v>
      </c>
      <c r="BY3855">
        <v>3650</v>
      </c>
      <c r="BZ3855">
        <v>584000</v>
      </c>
      <c r="CA3855">
        <v>0.25</v>
      </c>
      <c r="CB3855">
        <v>2737.5</v>
      </c>
      <c r="CC3855">
        <v>438000</v>
      </c>
      <c r="CD3855">
        <v>0.1</v>
      </c>
      <c r="CE3855">
        <v>43800</v>
      </c>
      <c r="CF3855">
        <v>0.1</v>
      </c>
      <c r="CG3855">
        <v>4380</v>
      </c>
      <c r="CH3855">
        <v>39420</v>
      </c>
      <c r="CI3855">
        <v>394200</v>
      </c>
      <c r="CJ3855">
        <v>433620</v>
      </c>
      <c r="CK3855">
        <v>2710.125</v>
      </c>
    </row>
    <row r="3856" spans="67:89" x14ac:dyDescent="0.25">
      <c r="BO3856" s="1" t="s">
        <v>11394</v>
      </c>
      <c r="BP3856" s="1" t="s">
        <v>11395</v>
      </c>
      <c r="BQ3856" s="1" t="s">
        <v>10873</v>
      </c>
      <c r="BR3856" s="1" t="s">
        <v>10874</v>
      </c>
      <c r="BS3856" s="1" t="s">
        <v>11337</v>
      </c>
      <c r="BT3856">
        <v>30</v>
      </c>
      <c r="BU3856" s="1" t="s">
        <v>10876</v>
      </c>
      <c r="BV3856" s="1" t="s">
        <v>1961</v>
      </c>
      <c r="BW3856">
        <v>160</v>
      </c>
      <c r="BX3856" s="1" t="s">
        <v>10877</v>
      </c>
      <c r="BY3856">
        <v>3650</v>
      </c>
      <c r="BZ3856">
        <v>584000</v>
      </c>
      <c r="CA3856">
        <v>0.25</v>
      </c>
      <c r="CB3856">
        <v>2737.5</v>
      </c>
      <c r="CC3856">
        <v>438000</v>
      </c>
      <c r="CD3856">
        <v>0.1</v>
      </c>
      <c r="CE3856">
        <v>43800</v>
      </c>
      <c r="CF3856">
        <v>0.1</v>
      </c>
      <c r="CG3856">
        <v>4380</v>
      </c>
      <c r="CH3856">
        <v>39420</v>
      </c>
      <c r="CI3856">
        <v>394200</v>
      </c>
      <c r="CJ3856">
        <v>433620</v>
      </c>
      <c r="CK3856">
        <v>2710.125</v>
      </c>
    </row>
    <row r="3857" spans="67:89" x14ac:dyDescent="0.25">
      <c r="BO3857" s="1" t="s">
        <v>11396</v>
      </c>
      <c r="BP3857" s="1" t="s">
        <v>11397</v>
      </c>
      <c r="BQ3857" s="1" t="s">
        <v>10873</v>
      </c>
      <c r="BR3857" s="1" t="s">
        <v>10874</v>
      </c>
      <c r="BS3857" s="1" t="s">
        <v>11337</v>
      </c>
      <c r="BT3857">
        <v>31</v>
      </c>
      <c r="BU3857" s="1" t="s">
        <v>10876</v>
      </c>
      <c r="BV3857" s="1" t="s">
        <v>1961</v>
      </c>
      <c r="BW3857">
        <v>160</v>
      </c>
      <c r="BX3857" s="1" t="s">
        <v>10877</v>
      </c>
      <c r="BY3857">
        <v>3650</v>
      </c>
      <c r="BZ3857">
        <v>584000</v>
      </c>
      <c r="CA3857">
        <v>0.25</v>
      </c>
      <c r="CB3857">
        <v>2737.5</v>
      </c>
      <c r="CC3857">
        <v>438000</v>
      </c>
      <c r="CD3857">
        <v>0.1</v>
      </c>
      <c r="CE3857">
        <v>43800</v>
      </c>
      <c r="CF3857">
        <v>0.1</v>
      </c>
      <c r="CG3857">
        <v>4380</v>
      </c>
      <c r="CH3857">
        <v>39420</v>
      </c>
      <c r="CI3857">
        <v>394200</v>
      </c>
      <c r="CJ3857">
        <v>433620</v>
      </c>
      <c r="CK3857">
        <v>2710.125</v>
      </c>
    </row>
    <row r="3858" spans="67:89" x14ac:dyDescent="0.25">
      <c r="BO3858" s="1" t="s">
        <v>11398</v>
      </c>
      <c r="BP3858" s="1" t="s">
        <v>11399</v>
      </c>
      <c r="BQ3858" s="1" t="s">
        <v>10873</v>
      </c>
      <c r="BR3858" s="1" t="s">
        <v>10874</v>
      </c>
      <c r="BS3858" s="1" t="s">
        <v>11337</v>
      </c>
      <c r="BT3858">
        <v>32</v>
      </c>
      <c r="BU3858" s="1" t="s">
        <v>10876</v>
      </c>
      <c r="BV3858" s="1" t="s">
        <v>1961</v>
      </c>
      <c r="BW3858">
        <v>160</v>
      </c>
      <c r="BX3858" s="1" t="s">
        <v>10877</v>
      </c>
      <c r="BY3858">
        <v>3650</v>
      </c>
      <c r="BZ3858">
        <v>584000</v>
      </c>
      <c r="CA3858">
        <v>0.25</v>
      </c>
      <c r="CB3858">
        <v>2737.5</v>
      </c>
      <c r="CC3858">
        <v>438000</v>
      </c>
      <c r="CD3858">
        <v>0.1</v>
      </c>
      <c r="CE3858">
        <v>43800</v>
      </c>
      <c r="CF3858">
        <v>0.1</v>
      </c>
      <c r="CG3858">
        <v>4380</v>
      </c>
      <c r="CH3858">
        <v>39420</v>
      </c>
      <c r="CI3858">
        <v>394200</v>
      </c>
      <c r="CJ3858">
        <v>433620</v>
      </c>
      <c r="CK3858">
        <v>2710.125</v>
      </c>
    </row>
    <row r="3859" spans="67:89" x14ac:dyDescent="0.25">
      <c r="BO3859" s="1" t="s">
        <v>11400</v>
      </c>
      <c r="BP3859" s="1" t="s">
        <v>11401</v>
      </c>
      <c r="BQ3859" s="1" t="s">
        <v>10873</v>
      </c>
      <c r="BR3859" s="1" t="s">
        <v>10874</v>
      </c>
      <c r="BS3859" s="1" t="s">
        <v>11337</v>
      </c>
      <c r="BT3859">
        <v>33</v>
      </c>
      <c r="BU3859" s="1" t="s">
        <v>10876</v>
      </c>
      <c r="BV3859" s="1" t="s">
        <v>1961</v>
      </c>
      <c r="BW3859">
        <v>160</v>
      </c>
      <c r="BX3859" s="1" t="s">
        <v>10877</v>
      </c>
      <c r="BY3859">
        <v>3650</v>
      </c>
      <c r="BZ3859">
        <v>584000</v>
      </c>
      <c r="CA3859">
        <v>0.25</v>
      </c>
      <c r="CB3859">
        <v>2737.5</v>
      </c>
      <c r="CC3859">
        <v>438000</v>
      </c>
      <c r="CD3859">
        <v>0.1</v>
      </c>
      <c r="CE3859">
        <v>43800</v>
      </c>
      <c r="CF3859">
        <v>0.1</v>
      </c>
      <c r="CG3859">
        <v>4380</v>
      </c>
      <c r="CH3859">
        <v>39420</v>
      </c>
      <c r="CI3859">
        <v>394200</v>
      </c>
      <c r="CJ3859">
        <v>433620</v>
      </c>
      <c r="CK3859">
        <v>2710.125</v>
      </c>
    </row>
    <row r="3860" spans="67:89" x14ac:dyDescent="0.25">
      <c r="BO3860" s="1" t="s">
        <v>11402</v>
      </c>
      <c r="BP3860" s="1" t="s">
        <v>11403</v>
      </c>
      <c r="BQ3860" s="1" t="s">
        <v>10873</v>
      </c>
      <c r="BR3860" s="1" t="s">
        <v>10874</v>
      </c>
      <c r="BS3860" s="1" t="s">
        <v>11337</v>
      </c>
      <c r="BT3860">
        <v>34</v>
      </c>
      <c r="BU3860" s="1" t="s">
        <v>10876</v>
      </c>
      <c r="BV3860" s="1" t="s">
        <v>146</v>
      </c>
      <c r="BW3860">
        <v>160</v>
      </c>
      <c r="BX3860" s="1" t="s">
        <v>10877</v>
      </c>
      <c r="BY3860">
        <v>3832.5</v>
      </c>
      <c r="BZ3860">
        <v>613200</v>
      </c>
      <c r="CA3860">
        <v>0.25</v>
      </c>
      <c r="CB3860">
        <v>2874.375</v>
      </c>
      <c r="CC3860">
        <v>459900</v>
      </c>
      <c r="CD3860">
        <v>0.1</v>
      </c>
      <c r="CE3860">
        <v>45990</v>
      </c>
      <c r="CF3860">
        <v>0.1</v>
      </c>
      <c r="CG3860">
        <v>4599</v>
      </c>
      <c r="CH3860">
        <v>41391</v>
      </c>
      <c r="CI3860">
        <v>413910</v>
      </c>
      <c r="CJ3860">
        <v>455301</v>
      </c>
      <c r="CK3860">
        <v>2845.6312499999999</v>
      </c>
    </row>
    <row r="3861" spans="67:89" x14ac:dyDescent="0.25">
      <c r="BO3861" s="1" t="s">
        <v>11404</v>
      </c>
      <c r="BP3861" s="1" t="s">
        <v>11405</v>
      </c>
      <c r="BQ3861" s="1" t="s">
        <v>10873</v>
      </c>
      <c r="BR3861" s="1" t="s">
        <v>10874</v>
      </c>
      <c r="BS3861" s="1" t="s">
        <v>11337</v>
      </c>
      <c r="BT3861">
        <v>35</v>
      </c>
      <c r="BU3861" s="1" t="s">
        <v>10876</v>
      </c>
      <c r="BV3861" s="1" t="s">
        <v>1961</v>
      </c>
      <c r="BW3861">
        <v>160</v>
      </c>
      <c r="BX3861" s="1" t="s">
        <v>10877</v>
      </c>
      <c r="BY3861">
        <v>3650</v>
      </c>
      <c r="BZ3861">
        <v>584000</v>
      </c>
      <c r="CA3861">
        <v>0.3</v>
      </c>
      <c r="CB3861">
        <v>2555</v>
      </c>
      <c r="CC3861">
        <v>408800</v>
      </c>
      <c r="CD3861">
        <v>0.1</v>
      </c>
      <c r="CE3861">
        <v>40880</v>
      </c>
      <c r="CF3861">
        <v>0.1</v>
      </c>
      <c r="CG3861">
        <v>4088</v>
      </c>
      <c r="CH3861">
        <v>36792</v>
      </c>
      <c r="CI3861">
        <v>367920</v>
      </c>
      <c r="CJ3861">
        <v>404712</v>
      </c>
      <c r="CK3861">
        <v>2529.4499999999998</v>
      </c>
    </row>
    <row r="3862" spans="67:89" x14ac:dyDescent="0.25">
      <c r="BP3862" s="1" t="s">
        <v>11405</v>
      </c>
      <c r="BQ3862" s="1" t="s">
        <v>10873</v>
      </c>
      <c r="BR3862" s="1" t="s">
        <v>10874</v>
      </c>
      <c r="BS3862" s="1" t="s">
        <v>11337</v>
      </c>
      <c r="BT3862">
        <v>35</v>
      </c>
      <c r="BU3862" s="1" t="s">
        <v>10876</v>
      </c>
      <c r="BV3862" s="1" t="s">
        <v>1961</v>
      </c>
      <c r="BW3862">
        <v>160</v>
      </c>
      <c r="BX3862" s="1" t="s">
        <v>10877</v>
      </c>
      <c r="BY3862">
        <v>3650</v>
      </c>
      <c r="BZ3862">
        <v>584000</v>
      </c>
      <c r="CA3862">
        <v>0.3</v>
      </c>
      <c r="CB3862">
        <v>2555</v>
      </c>
      <c r="CC3862">
        <v>408800</v>
      </c>
      <c r="CD3862">
        <v>0.1</v>
      </c>
      <c r="CE3862">
        <v>40880</v>
      </c>
      <c r="CF3862">
        <v>0.1</v>
      </c>
      <c r="CG3862">
        <v>4088</v>
      </c>
      <c r="CH3862">
        <v>36792</v>
      </c>
      <c r="CI3862">
        <v>367920</v>
      </c>
      <c r="CJ3862">
        <v>404712</v>
      </c>
      <c r="CK3862">
        <v>2529.4499999999998</v>
      </c>
    </row>
    <row r="3863" spans="67:89" x14ac:dyDescent="0.25">
      <c r="BO3863" s="1" t="s">
        <v>11406</v>
      </c>
      <c r="BP3863" s="1" t="s">
        <v>11407</v>
      </c>
      <c r="BQ3863" s="1" t="s">
        <v>10873</v>
      </c>
      <c r="BR3863" s="1" t="s">
        <v>10874</v>
      </c>
      <c r="BS3863" s="1" t="s">
        <v>11337</v>
      </c>
      <c r="BT3863">
        <v>36</v>
      </c>
      <c r="BU3863" s="1" t="s">
        <v>10876</v>
      </c>
      <c r="BV3863" s="1" t="s">
        <v>1961</v>
      </c>
      <c r="BW3863">
        <v>160</v>
      </c>
      <c r="BX3863" s="1" t="s">
        <v>10877</v>
      </c>
      <c r="BY3863">
        <v>3650</v>
      </c>
      <c r="BZ3863">
        <v>584000</v>
      </c>
      <c r="CA3863">
        <v>0.25</v>
      </c>
      <c r="CB3863">
        <v>2737.5</v>
      </c>
      <c r="CC3863">
        <v>438000</v>
      </c>
      <c r="CD3863">
        <v>0.1</v>
      </c>
      <c r="CE3863">
        <v>43800</v>
      </c>
      <c r="CF3863">
        <v>0.1</v>
      </c>
      <c r="CG3863">
        <v>4380</v>
      </c>
      <c r="CH3863">
        <v>39420</v>
      </c>
      <c r="CI3863">
        <v>394200</v>
      </c>
      <c r="CJ3863">
        <v>433620</v>
      </c>
      <c r="CK3863">
        <v>2710.125</v>
      </c>
    </row>
    <row r="3864" spans="67:89" x14ac:dyDescent="0.25">
      <c r="BO3864" s="1" t="s">
        <v>11408</v>
      </c>
      <c r="BP3864" s="1" t="s">
        <v>11409</v>
      </c>
      <c r="BQ3864" s="1" t="s">
        <v>10873</v>
      </c>
      <c r="BR3864" s="1" t="s">
        <v>10874</v>
      </c>
      <c r="BS3864" s="1" t="s">
        <v>11337</v>
      </c>
      <c r="BT3864">
        <v>37</v>
      </c>
      <c r="BU3864" s="1" t="s">
        <v>10876</v>
      </c>
      <c r="BV3864" s="1" t="s">
        <v>1961</v>
      </c>
      <c r="BW3864">
        <v>160</v>
      </c>
      <c r="BX3864" s="1" t="s">
        <v>10877</v>
      </c>
      <c r="BY3864">
        <v>3650</v>
      </c>
      <c r="BZ3864">
        <v>584000</v>
      </c>
      <c r="CA3864">
        <v>0.25</v>
      </c>
      <c r="CB3864">
        <v>2737.5</v>
      </c>
      <c r="CC3864">
        <v>438000</v>
      </c>
      <c r="CD3864">
        <v>0.1</v>
      </c>
      <c r="CE3864">
        <v>43800</v>
      </c>
      <c r="CF3864">
        <v>0.1</v>
      </c>
      <c r="CG3864">
        <v>4380</v>
      </c>
      <c r="CH3864">
        <v>39420</v>
      </c>
      <c r="CI3864">
        <v>394200</v>
      </c>
      <c r="CJ3864">
        <v>433620</v>
      </c>
      <c r="CK3864">
        <v>2710.125</v>
      </c>
    </row>
    <row r="3865" spans="67:89" x14ac:dyDescent="0.25">
      <c r="BO3865" s="1" t="s">
        <v>11410</v>
      </c>
      <c r="BP3865" s="1" t="s">
        <v>11411</v>
      </c>
      <c r="BQ3865" s="1" t="s">
        <v>10873</v>
      </c>
      <c r="BR3865" s="1" t="s">
        <v>10874</v>
      </c>
      <c r="BS3865" s="1" t="s">
        <v>11337</v>
      </c>
      <c r="BT3865">
        <v>38</v>
      </c>
      <c r="BU3865" s="1" t="s">
        <v>10876</v>
      </c>
      <c r="BV3865" s="1" t="s">
        <v>1961</v>
      </c>
      <c r="BW3865">
        <v>160</v>
      </c>
      <c r="BX3865" s="1" t="s">
        <v>10877</v>
      </c>
      <c r="BY3865">
        <v>3650</v>
      </c>
      <c r="BZ3865">
        <v>584000</v>
      </c>
      <c r="CA3865">
        <v>0.25</v>
      </c>
      <c r="CB3865">
        <v>2737.5</v>
      </c>
      <c r="CC3865">
        <v>438000</v>
      </c>
      <c r="CD3865">
        <v>0.1</v>
      </c>
      <c r="CE3865">
        <v>43800</v>
      </c>
      <c r="CF3865">
        <v>0.1</v>
      </c>
      <c r="CG3865">
        <v>4380</v>
      </c>
      <c r="CH3865">
        <v>39420</v>
      </c>
      <c r="CI3865">
        <v>394200</v>
      </c>
      <c r="CJ3865">
        <v>433620</v>
      </c>
      <c r="CK3865">
        <v>2710.125</v>
      </c>
    </row>
    <row r="3866" spans="67:89" x14ac:dyDescent="0.25">
      <c r="BO3866" s="1" t="s">
        <v>11412</v>
      </c>
      <c r="BP3866" s="1" t="s">
        <v>11413</v>
      </c>
      <c r="BQ3866" s="1" t="s">
        <v>10873</v>
      </c>
      <c r="BR3866" s="1" t="s">
        <v>10874</v>
      </c>
      <c r="BS3866" s="1" t="s">
        <v>11337</v>
      </c>
      <c r="BT3866">
        <v>39</v>
      </c>
      <c r="BU3866" s="1" t="s">
        <v>10876</v>
      </c>
      <c r="BV3866" s="1" t="s">
        <v>146</v>
      </c>
      <c r="BW3866">
        <v>160</v>
      </c>
      <c r="BX3866" s="1" t="s">
        <v>10877</v>
      </c>
      <c r="BY3866">
        <v>3832.5</v>
      </c>
      <c r="BZ3866">
        <v>613200</v>
      </c>
      <c r="CA3866">
        <v>0.25</v>
      </c>
      <c r="CB3866">
        <v>2874.375</v>
      </c>
      <c r="CC3866">
        <v>459900</v>
      </c>
      <c r="CD3866">
        <v>0.1</v>
      </c>
      <c r="CE3866">
        <v>45990</v>
      </c>
      <c r="CF3866">
        <v>0.1</v>
      </c>
      <c r="CG3866">
        <v>4599</v>
      </c>
      <c r="CH3866">
        <v>41391</v>
      </c>
      <c r="CI3866">
        <v>413910</v>
      </c>
      <c r="CJ3866">
        <v>455301</v>
      </c>
      <c r="CK3866">
        <v>2845.6312499999999</v>
      </c>
    </row>
    <row r="3867" spans="67:89" x14ac:dyDescent="0.25">
      <c r="BO3867" s="1" t="s">
        <v>11414</v>
      </c>
      <c r="BP3867" s="1" t="s">
        <v>11415</v>
      </c>
      <c r="BQ3867" s="1" t="s">
        <v>10873</v>
      </c>
      <c r="BR3867" s="1" t="s">
        <v>10874</v>
      </c>
      <c r="BS3867" s="1" t="s">
        <v>11337</v>
      </c>
      <c r="BT3867">
        <v>40</v>
      </c>
      <c r="BU3867" s="1" t="s">
        <v>10876</v>
      </c>
      <c r="BV3867" s="1" t="s">
        <v>1961</v>
      </c>
      <c r="BW3867">
        <v>160</v>
      </c>
      <c r="BX3867" s="1" t="s">
        <v>10877</v>
      </c>
      <c r="BY3867">
        <v>3650</v>
      </c>
      <c r="BZ3867">
        <v>584000</v>
      </c>
      <c r="CA3867">
        <v>0.25</v>
      </c>
      <c r="CB3867">
        <v>2737.5</v>
      </c>
      <c r="CC3867">
        <v>438000</v>
      </c>
      <c r="CD3867">
        <v>0.1</v>
      </c>
      <c r="CE3867">
        <v>43800</v>
      </c>
      <c r="CF3867">
        <v>0.1</v>
      </c>
      <c r="CG3867">
        <v>4380</v>
      </c>
      <c r="CH3867">
        <v>39420</v>
      </c>
      <c r="CI3867">
        <v>394200</v>
      </c>
      <c r="CJ3867">
        <v>433620</v>
      </c>
      <c r="CK3867">
        <v>2710.125</v>
      </c>
    </row>
    <row r="3868" spans="67:89" x14ac:dyDescent="0.25">
      <c r="BO3868" s="1" t="s">
        <v>11416</v>
      </c>
      <c r="BP3868" s="1" t="s">
        <v>11417</v>
      </c>
      <c r="BQ3868" s="1" t="s">
        <v>10873</v>
      </c>
      <c r="BR3868" s="1" t="s">
        <v>10874</v>
      </c>
      <c r="BS3868" s="1" t="s">
        <v>11337</v>
      </c>
      <c r="BT3868">
        <v>41</v>
      </c>
      <c r="BU3868" s="1" t="s">
        <v>10876</v>
      </c>
      <c r="BV3868" s="1" t="s">
        <v>1961</v>
      </c>
      <c r="BW3868">
        <v>160</v>
      </c>
      <c r="BX3868" s="1" t="s">
        <v>10877</v>
      </c>
      <c r="BY3868">
        <v>3650</v>
      </c>
      <c r="BZ3868">
        <v>584000</v>
      </c>
      <c r="CA3868">
        <v>0.25</v>
      </c>
      <c r="CB3868">
        <v>2737.5</v>
      </c>
      <c r="CC3868">
        <v>438000</v>
      </c>
      <c r="CD3868">
        <v>0.1</v>
      </c>
      <c r="CE3868">
        <v>43800</v>
      </c>
      <c r="CF3868">
        <v>0.1</v>
      </c>
      <c r="CG3868">
        <v>4380</v>
      </c>
      <c r="CH3868">
        <v>39420</v>
      </c>
      <c r="CI3868">
        <v>394200</v>
      </c>
      <c r="CJ3868">
        <v>433620</v>
      </c>
      <c r="CK3868">
        <v>2710.125</v>
      </c>
    </row>
    <row r="3869" spans="67:89" x14ac:dyDescent="0.25">
      <c r="BO3869" s="1" t="s">
        <v>11418</v>
      </c>
      <c r="BP3869" s="1" t="s">
        <v>11419</v>
      </c>
      <c r="BQ3869" s="1" t="s">
        <v>10873</v>
      </c>
      <c r="BR3869" s="1" t="s">
        <v>10874</v>
      </c>
      <c r="BS3869" s="1" t="s">
        <v>11337</v>
      </c>
      <c r="BT3869">
        <v>42</v>
      </c>
      <c r="BU3869" s="1" t="s">
        <v>10876</v>
      </c>
      <c r="BV3869" s="1" t="s">
        <v>1961</v>
      </c>
      <c r="BW3869">
        <v>160</v>
      </c>
      <c r="BX3869" s="1" t="s">
        <v>10877</v>
      </c>
      <c r="BY3869">
        <v>3650</v>
      </c>
      <c r="BZ3869">
        <v>584000</v>
      </c>
      <c r="CA3869">
        <v>0.25</v>
      </c>
      <c r="CB3869">
        <v>2737.5</v>
      </c>
      <c r="CC3869">
        <v>438000</v>
      </c>
      <c r="CD3869">
        <v>0.1</v>
      </c>
      <c r="CE3869">
        <v>43800</v>
      </c>
      <c r="CF3869">
        <v>0.1</v>
      </c>
      <c r="CG3869">
        <v>4380</v>
      </c>
      <c r="CH3869">
        <v>39420</v>
      </c>
      <c r="CI3869">
        <v>394200</v>
      </c>
      <c r="CJ3869">
        <v>433620</v>
      </c>
      <c r="CK3869">
        <v>2710.125</v>
      </c>
    </row>
    <row r="3870" spans="67:89" x14ac:dyDescent="0.25">
      <c r="BO3870" s="1" t="s">
        <v>11420</v>
      </c>
      <c r="BP3870" s="1" t="s">
        <v>11421</v>
      </c>
      <c r="BQ3870" s="1" t="s">
        <v>10873</v>
      </c>
      <c r="BR3870" s="1" t="s">
        <v>10874</v>
      </c>
      <c r="BS3870" s="1" t="s">
        <v>11337</v>
      </c>
      <c r="BT3870">
        <v>43</v>
      </c>
      <c r="BU3870" s="1" t="s">
        <v>10876</v>
      </c>
      <c r="BV3870" s="1" t="s">
        <v>1961</v>
      </c>
      <c r="BW3870">
        <v>160</v>
      </c>
      <c r="BX3870" s="1" t="s">
        <v>10877</v>
      </c>
      <c r="BY3870">
        <v>3650</v>
      </c>
      <c r="BZ3870">
        <v>584000</v>
      </c>
      <c r="CA3870">
        <v>0.25</v>
      </c>
      <c r="CB3870">
        <v>2737.5</v>
      </c>
      <c r="CC3870">
        <v>438000</v>
      </c>
      <c r="CD3870">
        <v>0.1</v>
      </c>
      <c r="CE3870">
        <v>43800</v>
      </c>
      <c r="CF3870">
        <v>0.1</v>
      </c>
      <c r="CG3870">
        <v>4380</v>
      </c>
      <c r="CH3870">
        <v>39420</v>
      </c>
      <c r="CI3870">
        <v>394200</v>
      </c>
      <c r="CJ3870">
        <v>433620</v>
      </c>
      <c r="CK3870">
        <v>2710.125</v>
      </c>
    </row>
    <row r="3871" spans="67:89" x14ac:dyDescent="0.25">
      <c r="BO3871" s="1" t="s">
        <v>11422</v>
      </c>
      <c r="BP3871" s="1" t="s">
        <v>11423</v>
      </c>
      <c r="BQ3871" s="1" t="s">
        <v>10873</v>
      </c>
      <c r="BR3871" s="1" t="s">
        <v>10874</v>
      </c>
      <c r="BS3871" s="1" t="s">
        <v>11337</v>
      </c>
      <c r="BT3871">
        <v>44</v>
      </c>
      <c r="BU3871" s="1" t="s">
        <v>10876</v>
      </c>
      <c r="BV3871" s="1" t="s">
        <v>1961</v>
      </c>
      <c r="BW3871">
        <v>160</v>
      </c>
      <c r="BX3871" s="1" t="s">
        <v>10877</v>
      </c>
      <c r="BY3871">
        <v>3650</v>
      </c>
      <c r="BZ3871">
        <v>584000</v>
      </c>
      <c r="CA3871">
        <v>0.25</v>
      </c>
      <c r="CB3871">
        <v>2737.5</v>
      </c>
      <c r="CC3871">
        <v>438000</v>
      </c>
      <c r="CD3871">
        <v>0.1</v>
      </c>
      <c r="CE3871">
        <v>43800</v>
      </c>
      <c r="CF3871">
        <v>0.1</v>
      </c>
      <c r="CG3871">
        <v>4380</v>
      </c>
      <c r="CH3871">
        <v>39420</v>
      </c>
      <c r="CI3871">
        <v>394200</v>
      </c>
      <c r="CJ3871">
        <v>433620</v>
      </c>
      <c r="CK3871">
        <v>2710.125</v>
      </c>
    </row>
    <row r="3872" spans="67:89" x14ac:dyDescent="0.25">
      <c r="BO3872" s="1" t="s">
        <v>11424</v>
      </c>
      <c r="BP3872" s="1" t="s">
        <v>11425</v>
      </c>
      <c r="BQ3872" s="1" t="s">
        <v>10873</v>
      </c>
      <c r="BR3872" s="1" t="s">
        <v>10874</v>
      </c>
      <c r="BS3872" s="1" t="s">
        <v>11337</v>
      </c>
      <c r="BT3872">
        <v>45</v>
      </c>
      <c r="BU3872" s="1" t="s">
        <v>10876</v>
      </c>
      <c r="BV3872" s="1" t="s">
        <v>1961</v>
      </c>
      <c r="BW3872">
        <v>160</v>
      </c>
      <c r="BX3872" s="1" t="s">
        <v>10877</v>
      </c>
      <c r="BY3872">
        <v>3650</v>
      </c>
      <c r="BZ3872">
        <v>584000</v>
      </c>
      <c r="CA3872">
        <v>0.25</v>
      </c>
      <c r="CB3872">
        <v>2737.5</v>
      </c>
      <c r="CC3872">
        <v>438000</v>
      </c>
      <c r="CD3872">
        <v>0.1</v>
      </c>
      <c r="CE3872">
        <v>43800</v>
      </c>
      <c r="CF3872">
        <v>0.1</v>
      </c>
      <c r="CG3872">
        <v>4380</v>
      </c>
      <c r="CH3872">
        <v>39420</v>
      </c>
      <c r="CI3872">
        <v>394200</v>
      </c>
      <c r="CJ3872">
        <v>433620</v>
      </c>
      <c r="CK3872">
        <v>2710.125</v>
      </c>
    </row>
    <row r="3873" spans="67:89" x14ac:dyDescent="0.25">
      <c r="BO3873" s="1" t="s">
        <v>11426</v>
      </c>
      <c r="BP3873" s="1" t="s">
        <v>11427</v>
      </c>
      <c r="BQ3873" s="1" t="s">
        <v>10873</v>
      </c>
      <c r="BR3873" s="1" t="s">
        <v>10874</v>
      </c>
      <c r="BS3873" s="1" t="s">
        <v>11337</v>
      </c>
      <c r="BT3873">
        <v>46</v>
      </c>
      <c r="BU3873" s="1" t="s">
        <v>10876</v>
      </c>
      <c r="BV3873" s="1" t="s">
        <v>1961</v>
      </c>
      <c r="BW3873">
        <v>160</v>
      </c>
      <c r="BX3873" s="1" t="s">
        <v>10877</v>
      </c>
      <c r="BY3873">
        <v>3650</v>
      </c>
      <c r="BZ3873">
        <v>584000</v>
      </c>
      <c r="CA3873">
        <v>0.25</v>
      </c>
      <c r="CB3873">
        <v>2737.5</v>
      </c>
      <c r="CC3873">
        <v>438000</v>
      </c>
      <c r="CD3873">
        <v>0.1</v>
      </c>
      <c r="CE3873">
        <v>43800</v>
      </c>
      <c r="CF3873">
        <v>0.1</v>
      </c>
      <c r="CG3873">
        <v>4380</v>
      </c>
      <c r="CH3873">
        <v>39420</v>
      </c>
      <c r="CI3873">
        <v>394200</v>
      </c>
      <c r="CJ3873">
        <v>433620</v>
      </c>
      <c r="CK3873">
        <v>2710.125</v>
      </c>
    </row>
    <row r="3874" spans="67:89" x14ac:dyDescent="0.25">
      <c r="BO3874" s="1" t="s">
        <v>11428</v>
      </c>
      <c r="BP3874" s="1" t="s">
        <v>11429</v>
      </c>
      <c r="BQ3874" s="1" t="s">
        <v>10873</v>
      </c>
      <c r="BR3874" s="1" t="s">
        <v>10874</v>
      </c>
      <c r="BS3874" s="1" t="s">
        <v>11337</v>
      </c>
      <c r="BT3874">
        <v>47</v>
      </c>
      <c r="BU3874" s="1" t="s">
        <v>10876</v>
      </c>
      <c r="BV3874" s="1" t="s">
        <v>146</v>
      </c>
      <c r="BW3874">
        <v>160</v>
      </c>
      <c r="BX3874" s="1" t="s">
        <v>10877</v>
      </c>
      <c r="BY3874">
        <v>3832.5</v>
      </c>
      <c r="BZ3874">
        <v>613200</v>
      </c>
      <c r="CA3874">
        <v>0.25</v>
      </c>
      <c r="CB3874">
        <v>2874.375</v>
      </c>
      <c r="CC3874">
        <v>459900</v>
      </c>
      <c r="CD3874">
        <v>0.1</v>
      </c>
      <c r="CE3874">
        <v>45990</v>
      </c>
      <c r="CF3874">
        <v>0.1</v>
      </c>
      <c r="CG3874">
        <v>4599</v>
      </c>
      <c r="CH3874">
        <v>41391</v>
      </c>
      <c r="CI3874">
        <v>413910</v>
      </c>
      <c r="CJ3874">
        <v>455301</v>
      </c>
      <c r="CK3874">
        <v>2845.6312499999999</v>
      </c>
    </row>
    <row r="3875" spans="67:89" x14ac:dyDescent="0.25">
      <c r="BO3875" s="1" t="s">
        <v>11430</v>
      </c>
      <c r="BP3875" s="1" t="s">
        <v>11431</v>
      </c>
      <c r="BQ3875" s="1" t="s">
        <v>10873</v>
      </c>
      <c r="BR3875" s="1" t="s">
        <v>10874</v>
      </c>
      <c r="BS3875" s="1" t="s">
        <v>11337</v>
      </c>
      <c r="BT3875">
        <v>48</v>
      </c>
      <c r="BU3875" s="1" t="s">
        <v>10876</v>
      </c>
      <c r="BV3875" s="1" t="s">
        <v>1961</v>
      </c>
      <c r="BW3875">
        <v>160</v>
      </c>
      <c r="BX3875" s="1" t="s">
        <v>10877</v>
      </c>
      <c r="BY3875">
        <v>3650</v>
      </c>
      <c r="BZ3875">
        <v>584000</v>
      </c>
      <c r="CA3875">
        <v>0.25</v>
      </c>
      <c r="CB3875">
        <v>2737.5</v>
      </c>
      <c r="CC3875">
        <v>438000</v>
      </c>
      <c r="CD3875">
        <v>0.1</v>
      </c>
      <c r="CE3875">
        <v>43800</v>
      </c>
      <c r="CF3875">
        <v>0.1</v>
      </c>
      <c r="CG3875">
        <v>4380</v>
      </c>
      <c r="CH3875">
        <v>39420</v>
      </c>
      <c r="CI3875">
        <v>394200</v>
      </c>
      <c r="CJ3875">
        <v>433620</v>
      </c>
      <c r="CK3875">
        <v>2710.125</v>
      </c>
    </row>
    <row r="3876" spans="67:89" x14ac:dyDescent="0.25">
      <c r="BO3876" s="1" t="s">
        <v>11432</v>
      </c>
      <c r="BP3876" s="1" t="s">
        <v>11433</v>
      </c>
      <c r="BQ3876" s="1" t="s">
        <v>10873</v>
      </c>
      <c r="BR3876" s="1" t="s">
        <v>10874</v>
      </c>
      <c r="BS3876" s="1" t="s">
        <v>11337</v>
      </c>
      <c r="BT3876">
        <v>49</v>
      </c>
      <c r="BU3876" s="1" t="s">
        <v>10876</v>
      </c>
      <c r="BV3876" s="1" t="s">
        <v>146</v>
      </c>
      <c r="BW3876">
        <v>172.6</v>
      </c>
      <c r="BX3876" s="1" t="s">
        <v>10877</v>
      </c>
      <c r="BY3876">
        <v>3832.5</v>
      </c>
      <c r="BZ3876">
        <v>661489.5</v>
      </c>
      <c r="CA3876">
        <v>0.25</v>
      </c>
      <c r="CB3876">
        <v>2874.375</v>
      </c>
      <c r="CC3876">
        <v>496117.125</v>
      </c>
      <c r="CD3876">
        <v>0.1</v>
      </c>
      <c r="CE3876">
        <v>49611.712500000001</v>
      </c>
      <c r="CF3876">
        <v>0.1</v>
      </c>
      <c r="CG3876">
        <v>4961.1712500000003</v>
      </c>
      <c r="CH3876">
        <v>44650.541250000002</v>
      </c>
      <c r="CI3876">
        <v>446505.41249999998</v>
      </c>
      <c r="CJ3876">
        <v>491155.95374999999</v>
      </c>
      <c r="CK3876">
        <v>2845.6312499999999</v>
      </c>
    </row>
    <row r="3877" spans="67:89" x14ac:dyDescent="0.25">
      <c r="BO3877" s="1" t="s">
        <v>11434</v>
      </c>
      <c r="BP3877" s="1" t="s">
        <v>11435</v>
      </c>
      <c r="BQ3877" s="1" t="s">
        <v>10873</v>
      </c>
      <c r="BR3877" s="1" t="s">
        <v>10874</v>
      </c>
      <c r="BS3877" s="1" t="s">
        <v>11337</v>
      </c>
      <c r="BT3877">
        <v>50</v>
      </c>
      <c r="BU3877" s="1" t="s">
        <v>10876</v>
      </c>
      <c r="BV3877" s="1" t="s">
        <v>146</v>
      </c>
      <c r="BW3877">
        <v>160</v>
      </c>
      <c r="BX3877" s="1" t="s">
        <v>10877</v>
      </c>
      <c r="BY3877">
        <v>3832.5</v>
      </c>
      <c r="BZ3877">
        <v>613200</v>
      </c>
      <c r="CA3877">
        <v>0.25</v>
      </c>
      <c r="CB3877">
        <v>2874.375</v>
      </c>
      <c r="CC3877">
        <v>459900</v>
      </c>
      <c r="CD3877">
        <v>0.1</v>
      </c>
      <c r="CE3877">
        <v>45990</v>
      </c>
      <c r="CF3877">
        <v>0.1</v>
      </c>
      <c r="CG3877">
        <v>4599</v>
      </c>
      <c r="CH3877">
        <v>41391</v>
      </c>
      <c r="CI3877">
        <v>413910</v>
      </c>
      <c r="CJ3877">
        <v>455301</v>
      </c>
      <c r="CK3877">
        <v>2845.6312499999999</v>
      </c>
    </row>
    <row r="3878" spans="67:89" x14ac:dyDescent="0.25">
      <c r="BO3878" s="1" t="s">
        <v>11436</v>
      </c>
      <c r="BP3878" s="1" t="s">
        <v>11437</v>
      </c>
      <c r="BQ3878" s="1" t="s">
        <v>10873</v>
      </c>
      <c r="BR3878" s="1" t="s">
        <v>10874</v>
      </c>
      <c r="BS3878" s="1" t="s">
        <v>11337</v>
      </c>
      <c r="BT3878">
        <v>51</v>
      </c>
      <c r="BU3878" s="1" t="s">
        <v>10876</v>
      </c>
      <c r="BV3878" s="1" t="s">
        <v>1961</v>
      </c>
      <c r="BW3878">
        <v>160</v>
      </c>
      <c r="BX3878" s="1" t="s">
        <v>10877</v>
      </c>
      <c r="BY3878">
        <v>3650</v>
      </c>
      <c r="BZ3878">
        <v>584000</v>
      </c>
      <c r="CA3878">
        <v>0.25</v>
      </c>
      <c r="CB3878">
        <v>2737.5</v>
      </c>
      <c r="CC3878">
        <v>438000</v>
      </c>
      <c r="CD3878">
        <v>0.1</v>
      </c>
      <c r="CE3878">
        <v>43800</v>
      </c>
      <c r="CF3878">
        <v>0.1</v>
      </c>
      <c r="CG3878">
        <v>4380</v>
      </c>
      <c r="CH3878">
        <v>39420</v>
      </c>
      <c r="CI3878">
        <v>394200</v>
      </c>
      <c r="CJ3878">
        <v>433620</v>
      </c>
      <c r="CK3878">
        <v>2710.125</v>
      </c>
    </row>
    <row r="3879" spans="67:89" x14ac:dyDescent="0.25">
      <c r="BO3879" s="1" t="s">
        <v>11438</v>
      </c>
      <c r="BP3879" s="1" t="s">
        <v>11439</v>
      </c>
      <c r="BQ3879" s="1" t="s">
        <v>10873</v>
      </c>
      <c r="BR3879" s="1" t="s">
        <v>10874</v>
      </c>
      <c r="BS3879" s="1" t="s">
        <v>11337</v>
      </c>
      <c r="BT3879">
        <v>52</v>
      </c>
      <c r="BU3879" s="1" t="s">
        <v>10876</v>
      </c>
      <c r="BV3879" s="1" t="s">
        <v>1961</v>
      </c>
      <c r="BW3879">
        <v>160</v>
      </c>
      <c r="BX3879" s="1" t="s">
        <v>10877</v>
      </c>
      <c r="BY3879">
        <v>3650</v>
      </c>
      <c r="BZ3879">
        <v>584000</v>
      </c>
      <c r="CA3879">
        <v>0.25</v>
      </c>
      <c r="CB3879">
        <v>2737.5</v>
      </c>
      <c r="CC3879">
        <v>438000</v>
      </c>
      <c r="CD3879">
        <v>0.1</v>
      </c>
      <c r="CE3879">
        <v>43800</v>
      </c>
      <c r="CF3879">
        <v>0.1</v>
      </c>
      <c r="CG3879">
        <v>4380</v>
      </c>
      <c r="CH3879">
        <v>39420</v>
      </c>
      <c r="CI3879">
        <v>394200</v>
      </c>
      <c r="CJ3879">
        <v>433620</v>
      </c>
      <c r="CK3879">
        <v>2710.125</v>
      </c>
    </row>
    <row r="3880" spans="67:89" x14ac:dyDescent="0.25">
      <c r="BO3880" s="1" t="s">
        <v>11440</v>
      </c>
      <c r="BP3880" s="1" t="s">
        <v>11441</v>
      </c>
      <c r="BQ3880" s="1" t="s">
        <v>10873</v>
      </c>
      <c r="BR3880" s="1" t="s">
        <v>10874</v>
      </c>
      <c r="BS3880" s="1" t="s">
        <v>11337</v>
      </c>
      <c r="BT3880">
        <v>53</v>
      </c>
      <c r="BU3880" s="1" t="s">
        <v>10876</v>
      </c>
      <c r="BV3880" s="1" t="s">
        <v>1961</v>
      </c>
      <c r="BW3880">
        <v>160</v>
      </c>
      <c r="BX3880" s="1" t="s">
        <v>10877</v>
      </c>
      <c r="BY3880">
        <v>3650</v>
      </c>
      <c r="BZ3880">
        <v>584000</v>
      </c>
      <c r="CA3880">
        <v>0.25</v>
      </c>
      <c r="CB3880">
        <v>2737.5</v>
      </c>
      <c r="CC3880">
        <v>438000</v>
      </c>
      <c r="CD3880">
        <v>0.1</v>
      </c>
      <c r="CE3880">
        <v>43800</v>
      </c>
      <c r="CF3880">
        <v>0.1</v>
      </c>
      <c r="CG3880">
        <v>4380</v>
      </c>
      <c r="CH3880">
        <v>39420</v>
      </c>
      <c r="CI3880">
        <v>394200</v>
      </c>
      <c r="CJ3880">
        <v>433620</v>
      </c>
      <c r="CK3880">
        <v>2710.125</v>
      </c>
    </row>
    <row r="3881" spans="67:89" x14ac:dyDescent="0.25">
      <c r="BO3881" s="1" t="s">
        <v>11442</v>
      </c>
      <c r="BP3881" s="1" t="s">
        <v>11443</v>
      </c>
      <c r="BQ3881" s="1" t="s">
        <v>10873</v>
      </c>
      <c r="BR3881" s="1" t="s">
        <v>10874</v>
      </c>
      <c r="BS3881" s="1" t="s">
        <v>11337</v>
      </c>
      <c r="BT3881">
        <v>54</v>
      </c>
      <c r="BU3881" s="1" t="s">
        <v>10876</v>
      </c>
      <c r="BV3881" s="1" t="s">
        <v>1961</v>
      </c>
      <c r="BW3881">
        <v>160</v>
      </c>
      <c r="BX3881" s="1" t="s">
        <v>10877</v>
      </c>
      <c r="BY3881">
        <v>3650</v>
      </c>
      <c r="BZ3881">
        <v>584000</v>
      </c>
      <c r="CA3881">
        <v>0.25</v>
      </c>
      <c r="CB3881">
        <v>2737.5</v>
      </c>
      <c r="CC3881">
        <v>438000</v>
      </c>
      <c r="CD3881">
        <v>0.1</v>
      </c>
      <c r="CE3881">
        <v>43800</v>
      </c>
      <c r="CF3881">
        <v>0.1</v>
      </c>
      <c r="CG3881">
        <v>4380</v>
      </c>
      <c r="CH3881">
        <v>39420</v>
      </c>
      <c r="CI3881">
        <v>394200</v>
      </c>
      <c r="CJ3881">
        <v>433620</v>
      </c>
      <c r="CK3881">
        <v>2710.125</v>
      </c>
    </row>
    <row r="3882" spans="67:89" x14ac:dyDescent="0.25">
      <c r="BO3882" s="1" t="s">
        <v>11444</v>
      </c>
      <c r="BP3882" s="1" t="s">
        <v>11445</v>
      </c>
      <c r="BQ3882" s="1" t="s">
        <v>10873</v>
      </c>
      <c r="BR3882" s="1" t="s">
        <v>10874</v>
      </c>
      <c r="BS3882" s="1" t="s">
        <v>11337</v>
      </c>
      <c r="BT3882">
        <v>55</v>
      </c>
      <c r="BU3882" s="1" t="s">
        <v>10876</v>
      </c>
      <c r="BV3882" s="1" t="s">
        <v>1961</v>
      </c>
      <c r="BW3882">
        <v>160</v>
      </c>
      <c r="BX3882" s="1" t="s">
        <v>10877</v>
      </c>
      <c r="BY3882">
        <v>3650</v>
      </c>
      <c r="BZ3882">
        <v>584000</v>
      </c>
      <c r="CA3882">
        <v>0.25</v>
      </c>
      <c r="CB3882">
        <v>2737.5</v>
      </c>
      <c r="CC3882">
        <v>438000</v>
      </c>
      <c r="CD3882">
        <v>0.1</v>
      </c>
      <c r="CE3882">
        <v>43800</v>
      </c>
      <c r="CF3882">
        <v>0.1</v>
      </c>
      <c r="CG3882">
        <v>4380</v>
      </c>
      <c r="CH3882">
        <v>39420</v>
      </c>
      <c r="CI3882">
        <v>394200</v>
      </c>
      <c r="CJ3882">
        <v>433620</v>
      </c>
      <c r="CK3882">
        <v>2710.125</v>
      </c>
    </row>
    <row r="3883" spans="67:89" x14ac:dyDescent="0.25">
      <c r="BO3883" s="1" t="s">
        <v>11446</v>
      </c>
      <c r="BP3883" s="1" t="s">
        <v>11447</v>
      </c>
      <c r="BQ3883" s="1" t="s">
        <v>10873</v>
      </c>
      <c r="BR3883" s="1" t="s">
        <v>10874</v>
      </c>
      <c r="BS3883" s="1" t="s">
        <v>11337</v>
      </c>
      <c r="BT3883">
        <v>56</v>
      </c>
      <c r="BU3883" s="1" t="s">
        <v>10876</v>
      </c>
      <c r="BV3883" s="1" t="s">
        <v>1961</v>
      </c>
      <c r="BW3883">
        <v>160</v>
      </c>
      <c r="BX3883" s="1" t="s">
        <v>10877</v>
      </c>
      <c r="BY3883">
        <v>3650</v>
      </c>
      <c r="BZ3883">
        <v>584000</v>
      </c>
      <c r="CA3883">
        <v>0.25</v>
      </c>
      <c r="CB3883">
        <v>2737.5</v>
      </c>
      <c r="CC3883">
        <v>438000</v>
      </c>
      <c r="CD3883">
        <v>0.1</v>
      </c>
      <c r="CE3883">
        <v>43800</v>
      </c>
      <c r="CF3883">
        <v>0.1</v>
      </c>
      <c r="CG3883">
        <v>4380</v>
      </c>
      <c r="CH3883">
        <v>39420</v>
      </c>
      <c r="CI3883">
        <v>394200</v>
      </c>
      <c r="CJ3883">
        <v>433620</v>
      </c>
      <c r="CK3883">
        <v>2710.125</v>
      </c>
    </row>
    <row r="3884" spans="67:89" x14ac:dyDescent="0.25">
      <c r="BO3884" s="1" t="s">
        <v>11448</v>
      </c>
      <c r="BP3884" s="1" t="s">
        <v>11449</v>
      </c>
      <c r="BQ3884" s="1" t="s">
        <v>10873</v>
      </c>
      <c r="BR3884" s="1" t="s">
        <v>10874</v>
      </c>
      <c r="BS3884" s="1" t="s">
        <v>11337</v>
      </c>
      <c r="BT3884">
        <v>57</v>
      </c>
      <c r="BU3884" s="1" t="s">
        <v>10876</v>
      </c>
      <c r="BV3884" s="1" t="s">
        <v>1961</v>
      </c>
      <c r="BW3884">
        <v>160</v>
      </c>
      <c r="BX3884" s="1" t="s">
        <v>10877</v>
      </c>
      <c r="BY3884">
        <v>3650</v>
      </c>
      <c r="BZ3884">
        <v>584000</v>
      </c>
      <c r="CA3884">
        <v>0.25</v>
      </c>
      <c r="CB3884">
        <v>2737.5</v>
      </c>
      <c r="CC3884">
        <v>438000</v>
      </c>
      <c r="CD3884">
        <v>0.1</v>
      </c>
      <c r="CE3884">
        <v>43800</v>
      </c>
      <c r="CF3884">
        <v>0.1</v>
      </c>
      <c r="CG3884">
        <v>4380</v>
      </c>
      <c r="CH3884">
        <v>39420</v>
      </c>
      <c r="CI3884">
        <v>394200</v>
      </c>
      <c r="CJ3884">
        <v>433620</v>
      </c>
      <c r="CK3884">
        <v>2710.125</v>
      </c>
    </row>
    <row r="3885" spans="67:89" x14ac:dyDescent="0.25">
      <c r="BO3885" s="1" t="s">
        <v>11450</v>
      </c>
      <c r="BP3885" s="1" t="s">
        <v>11451</v>
      </c>
      <c r="BQ3885" s="1" t="s">
        <v>10873</v>
      </c>
      <c r="BR3885" s="1" t="s">
        <v>10874</v>
      </c>
      <c r="BS3885" s="1" t="s">
        <v>11337</v>
      </c>
      <c r="BT3885">
        <v>58</v>
      </c>
      <c r="BU3885" s="1" t="s">
        <v>10876</v>
      </c>
      <c r="BV3885" s="1" t="s">
        <v>1961</v>
      </c>
      <c r="BW3885">
        <v>160</v>
      </c>
      <c r="BX3885" s="1" t="s">
        <v>10877</v>
      </c>
      <c r="BY3885">
        <v>3650</v>
      </c>
      <c r="BZ3885">
        <v>584000</v>
      </c>
      <c r="CA3885">
        <v>0.25</v>
      </c>
      <c r="CB3885">
        <v>2737.5</v>
      </c>
      <c r="CC3885">
        <v>438000</v>
      </c>
      <c r="CD3885">
        <v>0.1</v>
      </c>
      <c r="CE3885">
        <v>43800</v>
      </c>
      <c r="CF3885">
        <v>0.1</v>
      </c>
      <c r="CG3885">
        <v>4380</v>
      </c>
      <c r="CH3885">
        <v>39420</v>
      </c>
      <c r="CI3885">
        <v>394200</v>
      </c>
      <c r="CJ3885">
        <v>433620</v>
      </c>
      <c r="CK3885">
        <v>2710.125</v>
      </c>
    </row>
    <row r="3886" spans="67:89" x14ac:dyDescent="0.25">
      <c r="BO3886" s="1" t="s">
        <v>11452</v>
      </c>
      <c r="BP3886" s="1" t="s">
        <v>11453</v>
      </c>
      <c r="BQ3886" s="1" t="s">
        <v>10873</v>
      </c>
      <c r="BR3886" s="1" t="s">
        <v>10874</v>
      </c>
      <c r="BS3886" s="1" t="s">
        <v>11337</v>
      </c>
      <c r="BT3886">
        <v>59</v>
      </c>
      <c r="BU3886" s="1" t="s">
        <v>10876</v>
      </c>
      <c r="BV3886" s="1" t="s">
        <v>1961</v>
      </c>
      <c r="BW3886">
        <v>180</v>
      </c>
      <c r="BX3886" s="1" t="s">
        <v>10877</v>
      </c>
      <c r="BY3886">
        <v>3650</v>
      </c>
      <c r="BZ3886">
        <v>657000</v>
      </c>
      <c r="CA3886">
        <v>0.25</v>
      </c>
      <c r="CB3886">
        <v>2737.5</v>
      </c>
      <c r="CC3886">
        <v>492750</v>
      </c>
      <c r="CD3886">
        <v>0.1</v>
      </c>
      <c r="CE3886">
        <v>49275</v>
      </c>
      <c r="CF3886">
        <v>0.1</v>
      </c>
      <c r="CG3886">
        <v>4927.5</v>
      </c>
      <c r="CH3886">
        <v>44347.5</v>
      </c>
      <c r="CI3886">
        <v>443475</v>
      </c>
      <c r="CJ3886">
        <v>487822.5</v>
      </c>
      <c r="CK3886">
        <v>2710.125</v>
      </c>
    </row>
    <row r="3887" spans="67:89" x14ac:dyDescent="0.25">
      <c r="BO3887" s="1" t="s">
        <v>11454</v>
      </c>
      <c r="BP3887" s="1" t="s">
        <v>11455</v>
      </c>
      <c r="BQ3887" s="1" t="s">
        <v>10873</v>
      </c>
      <c r="BR3887" s="1" t="s">
        <v>10874</v>
      </c>
      <c r="BS3887" s="1" t="s">
        <v>11337</v>
      </c>
      <c r="BT3887">
        <v>60</v>
      </c>
      <c r="BU3887" s="1" t="s">
        <v>10876</v>
      </c>
      <c r="BV3887" s="1" t="s">
        <v>1961</v>
      </c>
      <c r="BW3887">
        <v>180</v>
      </c>
      <c r="BX3887" s="1" t="s">
        <v>10877</v>
      </c>
      <c r="BY3887">
        <v>3650</v>
      </c>
      <c r="BZ3887">
        <v>657000</v>
      </c>
      <c r="CA3887">
        <v>0.25</v>
      </c>
      <c r="CB3887">
        <v>2737.5</v>
      </c>
      <c r="CC3887">
        <v>492750</v>
      </c>
      <c r="CD3887">
        <v>0.1</v>
      </c>
      <c r="CE3887">
        <v>49275</v>
      </c>
      <c r="CF3887">
        <v>0.1</v>
      </c>
      <c r="CG3887">
        <v>4927.5</v>
      </c>
      <c r="CH3887">
        <v>44347.5</v>
      </c>
      <c r="CI3887">
        <v>443475</v>
      </c>
      <c r="CJ3887">
        <v>487822.5</v>
      </c>
      <c r="CK3887">
        <v>2710.125</v>
      </c>
    </row>
    <row r="3888" spans="67:89" x14ac:dyDescent="0.25">
      <c r="BP3888" s="1" t="s">
        <v>11455</v>
      </c>
      <c r="BQ3888" s="1" t="s">
        <v>10873</v>
      </c>
      <c r="BR3888" s="1" t="s">
        <v>10874</v>
      </c>
      <c r="BS3888" s="1" t="s">
        <v>11337</v>
      </c>
      <c r="BT3888">
        <v>60</v>
      </c>
      <c r="BU3888" s="1" t="s">
        <v>10876</v>
      </c>
      <c r="BV3888" s="1" t="s">
        <v>1961</v>
      </c>
      <c r="BW3888">
        <v>180</v>
      </c>
      <c r="BX3888" s="1" t="s">
        <v>10877</v>
      </c>
      <c r="BY3888">
        <v>3650</v>
      </c>
      <c r="BZ3888">
        <v>657000</v>
      </c>
      <c r="CA3888">
        <v>0.25</v>
      </c>
      <c r="CB3888">
        <v>2737.5</v>
      </c>
      <c r="CC3888">
        <v>492750</v>
      </c>
      <c r="CD3888">
        <v>0.1</v>
      </c>
      <c r="CE3888">
        <v>49275</v>
      </c>
      <c r="CF3888">
        <v>0.1</v>
      </c>
      <c r="CG3888">
        <v>4927.5</v>
      </c>
      <c r="CH3888">
        <v>44347.5</v>
      </c>
      <c r="CI3888">
        <v>443475</v>
      </c>
      <c r="CJ3888">
        <v>487822.5</v>
      </c>
      <c r="CK3888">
        <v>2710.125</v>
      </c>
    </row>
    <row r="3889" spans="67:89" x14ac:dyDescent="0.25">
      <c r="BO3889" s="1" t="s">
        <v>11456</v>
      </c>
      <c r="BP3889" s="1" t="s">
        <v>11457</v>
      </c>
      <c r="BQ3889" s="1" t="s">
        <v>10873</v>
      </c>
      <c r="BR3889" s="1" t="s">
        <v>10874</v>
      </c>
      <c r="BS3889" s="1" t="s">
        <v>11337</v>
      </c>
      <c r="BT3889">
        <v>61</v>
      </c>
      <c r="BU3889" s="1" t="s">
        <v>10876</v>
      </c>
      <c r="BV3889" s="1" t="s">
        <v>146</v>
      </c>
      <c r="BW3889">
        <v>182.6</v>
      </c>
      <c r="BX3889" s="1" t="s">
        <v>10877</v>
      </c>
      <c r="BY3889">
        <v>3832.5</v>
      </c>
      <c r="BZ3889">
        <v>699814.5</v>
      </c>
      <c r="CA3889">
        <v>0.25</v>
      </c>
      <c r="CB3889">
        <v>2874.375</v>
      </c>
      <c r="CC3889">
        <v>524860.875</v>
      </c>
      <c r="CD3889">
        <v>0.1</v>
      </c>
      <c r="CE3889">
        <v>52486.087500000001</v>
      </c>
      <c r="CF3889">
        <v>0.1</v>
      </c>
      <c r="CG3889">
        <v>5248.6087500000003</v>
      </c>
      <c r="CH3889">
        <v>47237.478750000002</v>
      </c>
      <c r="CI3889">
        <v>472374.78749999998</v>
      </c>
      <c r="CJ3889">
        <v>519612.26624999999</v>
      </c>
      <c r="CK3889">
        <v>2845.6312499999999</v>
      </c>
    </row>
    <row r="3890" spans="67:89" x14ac:dyDescent="0.25">
      <c r="BP3890" s="1" t="s">
        <v>11457</v>
      </c>
      <c r="BQ3890" s="1" t="s">
        <v>10873</v>
      </c>
      <c r="BR3890" s="1" t="s">
        <v>10874</v>
      </c>
      <c r="BS3890" s="1" t="s">
        <v>11337</v>
      </c>
      <c r="BT3890">
        <v>61</v>
      </c>
      <c r="BU3890" s="1" t="s">
        <v>10876</v>
      </c>
      <c r="BV3890" s="1" t="s">
        <v>146</v>
      </c>
      <c r="BW3890">
        <v>182.6</v>
      </c>
      <c r="BX3890" s="1" t="s">
        <v>10877</v>
      </c>
      <c r="BY3890">
        <v>3832.5</v>
      </c>
      <c r="BZ3890">
        <v>699814.5</v>
      </c>
      <c r="CA3890">
        <v>0.25</v>
      </c>
      <c r="CB3890">
        <v>2874.375</v>
      </c>
      <c r="CC3890">
        <v>524860.875</v>
      </c>
      <c r="CD3890">
        <v>0.1</v>
      </c>
      <c r="CE3890">
        <v>52486.087500000001</v>
      </c>
      <c r="CF3890">
        <v>0.1</v>
      </c>
      <c r="CG3890">
        <v>5248.6087500000003</v>
      </c>
      <c r="CH3890">
        <v>47237.478750000002</v>
      </c>
      <c r="CI3890">
        <v>472374.78749999998</v>
      </c>
      <c r="CJ3890">
        <v>519612.26624999999</v>
      </c>
      <c r="CK3890">
        <v>2845.6312499999999</v>
      </c>
    </row>
    <row r="3891" spans="67:89" x14ac:dyDescent="0.25">
      <c r="BO3891" s="1" t="s">
        <v>11458</v>
      </c>
      <c r="BP3891" s="1" t="s">
        <v>11459</v>
      </c>
      <c r="BQ3891" s="1" t="s">
        <v>10873</v>
      </c>
      <c r="BR3891" s="1" t="s">
        <v>10874</v>
      </c>
      <c r="BS3891" s="1" t="s">
        <v>11337</v>
      </c>
      <c r="BT3891">
        <v>62</v>
      </c>
      <c r="BU3891" s="1" t="s">
        <v>10876</v>
      </c>
      <c r="BV3891" s="1" t="s">
        <v>146</v>
      </c>
      <c r="BW3891">
        <v>175.36</v>
      </c>
      <c r="BX3891" s="1" t="s">
        <v>10877</v>
      </c>
      <c r="BY3891">
        <v>3832.5</v>
      </c>
      <c r="BZ3891">
        <v>672067.20000000007</v>
      </c>
      <c r="CA3891">
        <v>0.25</v>
      </c>
      <c r="CB3891">
        <v>2874.375</v>
      </c>
      <c r="CC3891">
        <v>504050.4</v>
      </c>
      <c r="CD3891">
        <v>0.1</v>
      </c>
      <c r="CE3891">
        <v>50405.040000000008</v>
      </c>
      <c r="CF3891">
        <v>0.1</v>
      </c>
      <c r="CG3891">
        <v>5040.5040000000008</v>
      </c>
      <c r="CH3891">
        <v>45364.536000000007</v>
      </c>
      <c r="CI3891">
        <v>453645.36</v>
      </c>
      <c r="CJ3891">
        <v>499009.89600000001</v>
      </c>
      <c r="CK3891">
        <v>2845.6312499999999</v>
      </c>
    </row>
    <row r="3892" spans="67:89" x14ac:dyDescent="0.25">
      <c r="BO3892" s="1" t="s">
        <v>11460</v>
      </c>
      <c r="BP3892" s="1" t="s">
        <v>11461</v>
      </c>
      <c r="BQ3892" s="1" t="s">
        <v>10873</v>
      </c>
      <c r="BR3892" s="1" t="s">
        <v>10874</v>
      </c>
      <c r="BS3892" s="1" t="s">
        <v>11337</v>
      </c>
      <c r="BT3892">
        <v>63</v>
      </c>
      <c r="BU3892" s="1" t="s">
        <v>10876</v>
      </c>
      <c r="BV3892" s="1" t="s">
        <v>1961</v>
      </c>
      <c r="BW3892">
        <v>175.36</v>
      </c>
      <c r="BX3892" s="1" t="s">
        <v>10877</v>
      </c>
      <c r="BY3892">
        <v>3650</v>
      </c>
      <c r="BZ3892">
        <v>640064</v>
      </c>
      <c r="CA3892">
        <v>0.25</v>
      </c>
      <c r="CB3892">
        <v>2737.5</v>
      </c>
      <c r="CC3892">
        <v>480048.00000000006</v>
      </c>
      <c r="CD3892">
        <v>0.1</v>
      </c>
      <c r="CE3892">
        <v>48004.80000000001</v>
      </c>
      <c r="CF3892">
        <v>0.1</v>
      </c>
      <c r="CG3892">
        <v>4800.4800000000014</v>
      </c>
      <c r="CH3892">
        <v>43204.320000000007</v>
      </c>
      <c r="CI3892">
        <v>432043.20000000007</v>
      </c>
      <c r="CJ3892">
        <v>475247.52000000008</v>
      </c>
      <c r="CK3892">
        <v>2710.125</v>
      </c>
    </row>
    <row r="3893" spans="67:89" x14ac:dyDescent="0.25">
      <c r="BO3893" s="1" t="s">
        <v>11462</v>
      </c>
      <c r="BP3893" s="1" t="s">
        <v>11463</v>
      </c>
      <c r="BQ3893" s="1" t="s">
        <v>10873</v>
      </c>
      <c r="BR3893" s="1" t="s">
        <v>10874</v>
      </c>
      <c r="BS3893" s="1" t="s">
        <v>11337</v>
      </c>
      <c r="BT3893">
        <v>64</v>
      </c>
      <c r="BU3893" s="1" t="s">
        <v>10876</v>
      </c>
      <c r="BV3893" s="1" t="s">
        <v>1961</v>
      </c>
      <c r="BW3893">
        <v>175.36</v>
      </c>
      <c r="BX3893" s="1" t="s">
        <v>10877</v>
      </c>
      <c r="BY3893">
        <v>3650</v>
      </c>
      <c r="BZ3893">
        <v>640064</v>
      </c>
      <c r="CA3893">
        <v>0.25</v>
      </c>
      <c r="CB3893">
        <v>2737.5</v>
      </c>
      <c r="CC3893">
        <v>480048.00000000006</v>
      </c>
      <c r="CD3893">
        <v>0.1</v>
      </c>
      <c r="CE3893">
        <v>48004.80000000001</v>
      </c>
      <c r="CF3893">
        <v>0.1</v>
      </c>
      <c r="CG3893">
        <v>4800.4800000000014</v>
      </c>
      <c r="CH3893">
        <v>43204.320000000007</v>
      </c>
      <c r="CI3893">
        <v>432043.20000000007</v>
      </c>
      <c r="CJ3893">
        <v>475247.52000000008</v>
      </c>
      <c r="CK3893">
        <v>2710.125</v>
      </c>
    </row>
    <row r="3894" spans="67:89" x14ac:dyDescent="0.25">
      <c r="BO3894" s="1" t="s">
        <v>11464</v>
      </c>
      <c r="BP3894" s="1" t="s">
        <v>11465</v>
      </c>
      <c r="BQ3894" s="1" t="s">
        <v>10873</v>
      </c>
      <c r="BR3894" s="1" t="s">
        <v>10874</v>
      </c>
      <c r="BS3894" s="1" t="s">
        <v>11337</v>
      </c>
      <c r="BT3894">
        <v>65</v>
      </c>
      <c r="BU3894" s="1" t="s">
        <v>10876</v>
      </c>
      <c r="BV3894" s="1" t="s">
        <v>1961</v>
      </c>
      <c r="BW3894">
        <v>175.36</v>
      </c>
      <c r="BX3894" s="1" t="s">
        <v>10877</v>
      </c>
      <c r="BY3894">
        <v>3650</v>
      </c>
      <c r="BZ3894">
        <v>640064</v>
      </c>
      <c r="CA3894">
        <v>0.25</v>
      </c>
      <c r="CB3894">
        <v>2737.5</v>
      </c>
      <c r="CC3894">
        <v>480048.00000000006</v>
      </c>
      <c r="CD3894">
        <v>0.1</v>
      </c>
      <c r="CE3894">
        <v>48004.80000000001</v>
      </c>
      <c r="CF3894">
        <v>0.1</v>
      </c>
      <c r="CG3894">
        <v>4800.4800000000014</v>
      </c>
      <c r="CH3894">
        <v>43204.320000000007</v>
      </c>
      <c r="CI3894">
        <v>432043.20000000007</v>
      </c>
      <c r="CJ3894">
        <v>475247.52000000008</v>
      </c>
      <c r="CK3894">
        <v>2710.125</v>
      </c>
    </row>
    <row r="3895" spans="67:89" x14ac:dyDescent="0.25">
      <c r="BO3895" s="1" t="s">
        <v>11466</v>
      </c>
      <c r="BP3895" s="1" t="s">
        <v>11467</v>
      </c>
      <c r="BQ3895" s="1" t="s">
        <v>10873</v>
      </c>
      <c r="BR3895" s="1" t="s">
        <v>10874</v>
      </c>
      <c r="BS3895" s="1" t="s">
        <v>11337</v>
      </c>
      <c r="BT3895">
        <v>66</v>
      </c>
      <c r="BU3895" s="1" t="s">
        <v>10876</v>
      </c>
      <c r="BV3895" s="1" t="s">
        <v>1961</v>
      </c>
      <c r="BW3895">
        <v>175.36</v>
      </c>
      <c r="BX3895" s="1" t="s">
        <v>10877</v>
      </c>
      <c r="BY3895">
        <v>3650</v>
      </c>
      <c r="BZ3895">
        <v>640064</v>
      </c>
      <c r="CA3895">
        <v>0.25</v>
      </c>
      <c r="CB3895">
        <v>2737.5</v>
      </c>
      <c r="CC3895">
        <v>480048.00000000006</v>
      </c>
      <c r="CD3895">
        <v>0.1</v>
      </c>
      <c r="CE3895">
        <v>48004.80000000001</v>
      </c>
      <c r="CF3895">
        <v>0.1</v>
      </c>
      <c r="CG3895">
        <v>4800.4800000000014</v>
      </c>
      <c r="CH3895">
        <v>43204.320000000007</v>
      </c>
      <c r="CI3895">
        <v>432043.20000000007</v>
      </c>
      <c r="CJ3895">
        <v>475247.52000000008</v>
      </c>
      <c r="CK3895">
        <v>2710.125</v>
      </c>
    </row>
    <row r="3896" spans="67:89" x14ac:dyDescent="0.25">
      <c r="BO3896" s="1" t="s">
        <v>11468</v>
      </c>
      <c r="BP3896" s="1" t="s">
        <v>11469</v>
      </c>
      <c r="BQ3896" s="1" t="s">
        <v>10873</v>
      </c>
      <c r="BR3896" s="1" t="s">
        <v>10874</v>
      </c>
      <c r="BS3896" s="1" t="s">
        <v>11337</v>
      </c>
      <c r="BT3896">
        <v>67</v>
      </c>
      <c r="BU3896" s="1" t="s">
        <v>10876</v>
      </c>
      <c r="BV3896" s="1" t="s">
        <v>1961</v>
      </c>
      <c r="BW3896">
        <v>175.36</v>
      </c>
      <c r="BX3896" s="1" t="s">
        <v>10877</v>
      </c>
      <c r="BY3896">
        <v>3650</v>
      </c>
      <c r="BZ3896">
        <v>640064</v>
      </c>
      <c r="CA3896">
        <v>0.25</v>
      </c>
      <c r="CB3896">
        <v>2737.5</v>
      </c>
      <c r="CC3896">
        <v>480048.00000000006</v>
      </c>
      <c r="CD3896">
        <v>0.1</v>
      </c>
      <c r="CE3896">
        <v>48004.80000000001</v>
      </c>
      <c r="CF3896">
        <v>0.1</v>
      </c>
      <c r="CG3896">
        <v>4800.4800000000014</v>
      </c>
      <c r="CH3896">
        <v>43204.320000000007</v>
      </c>
      <c r="CI3896">
        <v>432043.20000000007</v>
      </c>
      <c r="CJ3896">
        <v>475247.52000000008</v>
      </c>
      <c r="CK3896">
        <v>2710.125</v>
      </c>
    </row>
    <row r="3897" spans="67:89" x14ac:dyDescent="0.25">
      <c r="BO3897" s="1" t="s">
        <v>11470</v>
      </c>
      <c r="BP3897" s="1" t="s">
        <v>11471</v>
      </c>
      <c r="BQ3897" s="1" t="s">
        <v>10873</v>
      </c>
      <c r="BR3897" s="1" t="s">
        <v>10874</v>
      </c>
      <c r="BS3897" s="1" t="s">
        <v>11337</v>
      </c>
      <c r="BT3897">
        <v>68</v>
      </c>
      <c r="BU3897" s="1" t="s">
        <v>10876</v>
      </c>
      <c r="BV3897" s="1" t="s">
        <v>146</v>
      </c>
      <c r="BW3897">
        <v>167.71</v>
      </c>
      <c r="BX3897" s="1" t="s">
        <v>10877</v>
      </c>
      <c r="BY3897">
        <v>3832.5</v>
      </c>
      <c r="BZ3897">
        <v>642748.57500000007</v>
      </c>
      <c r="CA3897">
        <v>0.3</v>
      </c>
      <c r="CB3897">
        <v>2682.75</v>
      </c>
      <c r="CC3897">
        <v>449924.0025</v>
      </c>
      <c r="CD3897">
        <v>0.1</v>
      </c>
      <c r="CE3897">
        <v>44992.400250000006</v>
      </c>
      <c r="CF3897">
        <v>0.1</v>
      </c>
      <c r="CG3897">
        <v>4499.240025000001</v>
      </c>
      <c r="CH3897">
        <v>40493.160225000007</v>
      </c>
      <c r="CI3897">
        <v>404931.60225</v>
      </c>
      <c r="CJ3897">
        <v>445424.762475</v>
      </c>
      <c r="CK3897">
        <v>2655.9224999999997</v>
      </c>
    </row>
    <row r="3898" spans="67:89" x14ac:dyDescent="0.25">
      <c r="BP3898" s="1" t="s">
        <v>11471</v>
      </c>
      <c r="BQ3898" s="1" t="s">
        <v>10873</v>
      </c>
      <c r="BR3898" s="1" t="s">
        <v>10874</v>
      </c>
      <c r="BS3898" s="1" t="s">
        <v>11337</v>
      </c>
      <c r="BT3898">
        <v>68</v>
      </c>
      <c r="BU3898" s="1" t="s">
        <v>10876</v>
      </c>
      <c r="BV3898" s="1" t="s">
        <v>146</v>
      </c>
      <c r="BW3898">
        <v>167.71</v>
      </c>
      <c r="BX3898" s="1" t="s">
        <v>10877</v>
      </c>
      <c r="BY3898">
        <v>3832.5</v>
      </c>
      <c r="BZ3898">
        <v>642748.57500000007</v>
      </c>
      <c r="CA3898">
        <v>0.3</v>
      </c>
      <c r="CB3898">
        <v>2682.75</v>
      </c>
      <c r="CC3898">
        <v>449924.0025</v>
      </c>
      <c r="CD3898">
        <v>0.1</v>
      </c>
      <c r="CE3898">
        <v>44992.400250000006</v>
      </c>
      <c r="CF3898">
        <v>0.1</v>
      </c>
      <c r="CG3898">
        <v>4499.240025000001</v>
      </c>
      <c r="CH3898">
        <v>40493.160225000007</v>
      </c>
      <c r="CI3898">
        <v>404931.60225</v>
      </c>
      <c r="CJ3898">
        <v>445424.762475</v>
      </c>
      <c r="CK3898">
        <v>2655.9224999999997</v>
      </c>
    </row>
    <row r="3899" spans="67:89" x14ac:dyDescent="0.25">
      <c r="BO3899" s="1" t="s">
        <v>11472</v>
      </c>
      <c r="BP3899" s="1" t="s">
        <v>11473</v>
      </c>
      <c r="BQ3899" s="1" t="s">
        <v>10873</v>
      </c>
      <c r="BR3899" s="1" t="s">
        <v>10874</v>
      </c>
      <c r="BS3899" s="1" t="s">
        <v>11337</v>
      </c>
      <c r="BT3899">
        <v>69</v>
      </c>
      <c r="BU3899" s="1" t="s">
        <v>10876</v>
      </c>
      <c r="BV3899" s="1" t="s">
        <v>171</v>
      </c>
      <c r="BW3899">
        <v>202.5</v>
      </c>
      <c r="BX3899" s="1" t="s">
        <v>10877</v>
      </c>
      <c r="BY3899">
        <v>3832.5</v>
      </c>
      <c r="BZ3899">
        <v>776081.25</v>
      </c>
      <c r="CA3899">
        <v>0.25</v>
      </c>
      <c r="CB3899">
        <v>2874.375</v>
      </c>
      <c r="CC3899">
        <v>582060.9375</v>
      </c>
      <c r="CD3899">
        <v>0.1</v>
      </c>
      <c r="CE3899">
        <v>58206.09375</v>
      </c>
      <c r="CF3899">
        <v>0.1</v>
      </c>
      <c r="CG3899">
        <v>5820.609375</v>
      </c>
      <c r="CH3899">
        <v>52385.484375</v>
      </c>
      <c r="CI3899">
        <v>523854.84375</v>
      </c>
      <c r="CJ3899">
        <v>576240.328125</v>
      </c>
      <c r="CK3899">
        <v>2845.6312499999999</v>
      </c>
    </row>
    <row r="3900" spans="67:89" x14ac:dyDescent="0.25">
      <c r="BP3900" s="1" t="s">
        <v>11473</v>
      </c>
      <c r="BQ3900" s="1" t="s">
        <v>10873</v>
      </c>
      <c r="BR3900" s="1" t="s">
        <v>10874</v>
      </c>
      <c r="BS3900" s="1" t="s">
        <v>11337</v>
      </c>
      <c r="BT3900">
        <v>69</v>
      </c>
      <c r="BU3900" s="1" t="s">
        <v>10876</v>
      </c>
      <c r="BV3900" s="1" t="s">
        <v>171</v>
      </c>
      <c r="BW3900">
        <v>202.5</v>
      </c>
      <c r="BX3900" s="1" t="s">
        <v>10877</v>
      </c>
      <c r="BY3900">
        <v>3832.5</v>
      </c>
      <c r="BZ3900">
        <v>776081.25</v>
      </c>
      <c r="CA3900">
        <v>0.25</v>
      </c>
      <c r="CB3900">
        <v>2874.375</v>
      </c>
      <c r="CC3900">
        <v>582060.9375</v>
      </c>
      <c r="CD3900">
        <v>0.1</v>
      </c>
      <c r="CE3900">
        <v>58206.09375</v>
      </c>
      <c r="CF3900">
        <v>0.1</v>
      </c>
      <c r="CG3900">
        <v>5820.609375</v>
      </c>
      <c r="CH3900">
        <v>52385.484375</v>
      </c>
      <c r="CI3900">
        <v>523854.84375</v>
      </c>
      <c r="CJ3900">
        <v>576240.328125</v>
      </c>
      <c r="CK3900">
        <v>2845.6312499999999</v>
      </c>
    </row>
    <row r="3901" spans="67:89" x14ac:dyDescent="0.25">
      <c r="BO3901" s="1" t="s">
        <v>11474</v>
      </c>
      <c r="BP3901" s="1" t="s">
        <v>11475</v>
      </c>
      <c r="BQ3901" s="1" t="s">
        <v>10873</v>
      </c>
      <c r="BR3901" s="1" t="s">
        <v>10874</v>
      </c>
      <c r="BS3901" s="1" t="s">
        <v>11337</v>
      </c>
      <c r="BT3901">
        <v>70</v>
      </c>
      <c r="BU3901" s="1" t="s">
        <v>10876</v>
      </c>
      <c r="BV3901" s="1" t="s">
        <v>260</v>
      </c>
      <c r="BW3901">
        <v>202.5</v>
      </c>
      <c r="BX3901" s="1" t="s">
        <v>10877</v>
      </c>
      <c r="BY3901">
        <v>3650</v>
      </c>
      <c r="BZ3901">
        <v>739125</v>
      </c>
      <c r="CA3901">
        <v>0.25</v>
      </c>
      <c r="CB3901">
        <v>2737.5</v>
      </c>
      <c r="CC3901">
        <v>554343.75</v>
      </c>
      <c r="CD3901">
        <v>0.1</v>
      </c>
      <c r="CE3901">
        <v>55434.375</v>
      </c>
      <c r="CF3901">
        <v>0.1</v>
      </c>
      <c r="CG3901">
        <v>5543.4375</v>
      </c>
      <c r="CH3901">
        <v>49890.9375</v>
      </c>
      <c r="CI3901">
        <v>498909.375</v>
      </c>
      <c r="CJ3901">
        <v>548800.3125</v>
      </c>
      <c r="CK3901">
        <v>2710.125</v>
      </c>
    </row>
    <row r="3902" spans="67:89" x14ac:dyDescent="0.25">
      <c r="BP3902" s="1" t="s">
        <v>11475</v>
      </c>
      <c r="BQ3902" s="1" t="s">
        <v>10873</v>
      </c>
      <c r="BR3902" s="1" t="s">
        <v>10874</v>
      </c>
      <c r="BS3902" s="1" t="s">
        <v>11337</v>
      </c>
      <c r="BT3902">
        <v>70</v>
      </c>
      <c r="BU3902" s="1" t="s">
        <v>10876</v>
      </c>
      <c r="BV3902" s="1" t="s">
        <v>260</v>
      </c>
      <c r="BW3902">
        <v>202.5</v>
      </c>
      <c r="BX3902" s="1" t="s">
        <v>10877</v>
      </c>
      <c r="BY3902">
        <v>3650</v>
      </c>
      <c r="BZ3902">
        <v>739125</v>
      </c>
      <c r="CA3902">
        <v>0.25</v>
      </c>
      <c r="CB3902">
        <v>2737.5</v>
      </c>
      <c r="CC3902">
        <v>554343.75</v>
      </c>
      <c r="CD3902">
        <v>0.1</v>
      </c>
      <c r="CE3902">
        <v>55434.375</v>
      </c>
      <c r="CF3902">
        <v>0.1</v>
      </c>
      <c r="CG3902">
        <v>5543.4375</v>
      </c>
      <c r="CH3902">
        <v>49890.9375</v>
      </c>
      <c r="CI3902">
        <v>498909.375</v>
      </c>
      <c r="CJ3902">
        <v>548800.3125</v>
      </c>
      <c r="CK3902">
        <v>2710.125</v>
      </c>
    </row>
    <row r="3903" spans="67:89" x14ac:dyDescent="0.25">
      <c r="BO3903" s="1" t="s">
        <v>11476</v>
      </c>
      <c r="BP3903" s="1" t="s">
        <v>11477</v>
      </c>
      <c r="BQ3903" s="1" t="s">
        <v>10873</v>
      </c>
      <c r="BR3903" s="1" t="s">
        <v>10874</v>
      </c>
      <c r="BS3903" s="1" t="s">
        <v>11337</v>
      </c>
      <c r="BT3903">
        <v>71</v>
      </c>
      <c r="BU3903" s="1" t="s">
        <v>10876</v>
      </c>
      <c r="BV3903" s="1" t="s">
        <v>260</v>
      </c>
      <c r="BW3903">
        <v>217.8</v>
      </c>
      <c r="BX3903" s="1" t="s">
        <v>10877</v>
      </c>
      <c r="BY3903">
        <v>3650</v>
      </c>
      <c r="BZ3903">
        <v>794970</v>
      </c>
      <c r="CA3903">
        <v>0.25</v>
      </c>
      <c r="CB3903">
        <v>2737.5</v>
      </c>
      <c r="CC3903">
        <v>596227.5</v>
      </c>
      <c r="CD3903">
        <v>0.1</v>
      </c>
      <c r="CE3903">
        <v>59622.75</v>
      </c>
      <c r="CF3903">
        <v>0.1</v>
      </c>
      <c r="CG3903">
        <v>5962.2750000000005</v>
      </c>
      <c r="CH3903">
        <v>53660.474999999999</v>
      </c>
      <c r="CI3903">
        <v>536604.75</v>
      </c>
      <c r="CJ3903">
        <v>590265.22499999998</v>
      </c>
      <c r="CK3903">
        <v>2710.1249999999995</v>
      </c>
    </row>
    <row r="3904" spans="67:89" x14ac:dyDescent="0.25">
      <c r="BO3904" s="1" t="s">
        <v>11478</v>
      </c>
      <c r="BP3904" s="1" t="s">
        <v>11479</v>
      </c>
      <c r="BQ3904" s="1" t="s">
        <v>10873</v>
      </c>
      <c r="BR3904" s="1" t="s">
        <v>10874</v>
      </c>
      <c r="BS3904" s="1" t="s">
        <v>11337</v>
      </c>
      <c r="BT3904">
        <v>72</v>
      </c>
      <c r="BU3904" s="1" t="s">
        <v>10876</v>
      </c>
      <c r="BV3904" s="1" t="s">
        <v>260</v>
      </c>
      <c r="BW3904">
        <v>225</v>
      </c>
      <c r="BX3904" s="1" t="s">
        <v>10877</v>
      </c>
      <c r="BY3904">
        <v>3650</v>
      </c>
      <c r="BZ3904">
        <v>821250</v>
      </c>
      <c r="CA3904">
        <v>0.3</v>
      </c>
      <c r="CB3904">
        <v>2555</v>
      </c>
      <c r="CC3904">
        <v>574875</v>
      </c>
      <c r="CD3904">
        <v>0.1</v>
      </c>
      <c r="CE3904">
        <v>57487.5</v>
      </c>
      <c r="CF3904">
        <v>0.1</v>
      </c>
      <c r="CG3904">
        <v>5748.75</v>
      </c>
      <c r="CH3904">
        <v>51738.75</v>
      </c>
      <c r="CI3904">
        <v>517387.5</v>
      </c>
      <c r="CJ3904">
        <v>569126.25</v>
      </c>
      <c r="CK3904">
        <v>2529.4499999999998</v>
      </c>
    </row>
    <row r="3905" spans="67:89" x14ac:dyDescent="0.25">
      <c r="BP3905" s="1" t="s">
        <v>11479</v>
      </c>
      <c r="BQ3905" s="1" t="s">
        <v>10873</v>
      </c>
      <c r="BR3905" s="1" t="s">
        <v>10874</v>
      </c>
      <c r="BS3905" s="1" t="s">
        <v>11337</v>
      </c>
      <c r="BT3905">
        <v>72</v>
      </c>
      <c r="BU3905" s="1" t="s">
        <v>10876</v>
      </c>
      <c r="BV3905" s="1" t="s">
        <v>260</v>
      </c>
      <c r="BW3905">
        <v>225</v>
      </c>
      <c r="BX3905" s="1" t="s">
        <v>10877</v>
      </c>
      <c r="BY3905">
        <v>3650</v>
      </c>
      <c r="BZ3905">
        <v>821250</v>
      </c>
      <c r="CA3905">
        <v>0.3</v>
      </c>
      <c r="CB3905">
        <v>2555</v>
      </c>
      <c r="CC3905">
        <v>574875</v>
      </c>
      <c r="CD3905">
        <v>0.1</v>
      </c>
      <c r="CE3905">
        <v>57487.5</v>
      </c>
      <c r="CF3905">
        <v>0.1</v>
      </c>
      <c r="CG3905">
        <v>5748.75</v>
      </c>
      <c r="CH3905">
        <v>51738.75</v>
      </c>
      <c r="CI3905">
        <v>517387.5</v>
      </c>
      <c r="CJ3905">
        <v>569126.25</v>
      </c>
      <c r="CK3905">
        <v>2529.4499999999998</v>
      </c>
    </row>
    <row r="3906" spans="67:89" x14ac:dyDescent="0.25">
      <c r="BO3906" s="1" t="s">
        <v>11480</v>
      </c>
      <c r="BP3906" s="1" t="s">
        <v>11481</v>
      </c>
      <c r="BQ3906" s="1" t="s">
        <v>10873</v>
      </c>
      <c r="BR3906" s="1" t="s">
        <v>10874</v>
      </c>
      <c r="BS3906" s="1" t="s">
        <v>11337</v>
      </c>
      <c r="BT3906">
        <v>73</v>
      </c>
      <c r="BU3906" s="1" t="s">
        <v>10876</v>
      </c>
      <c r="BV3906" s="1" t="s">
        <v>171</v>
      </c>
      <c r="BW3906">
        <v>209.56</v>
      </c>
      <c r="BX3906" s="1" t="s">
        <v>10877</v>
      </c>
      <c r="BY3906">
        <v>3832.5</v>
      </c>
      <c r="BZ3906">
        <v>803138.7</v>
      </c>
      <c r="CA3906">
        <v>0.3</v>
      </c>
      <c r="CB3906">
        <v>2682.75</v>
      </c>
      <c r="CC3906">
        <v>562197.09</v>
      </c>
      <c r="CD3906">
        <v>0.1</v>
      </c>
      <c r="CE3906">
        <v>56219.709000000003</v>
      </c>
      <c r="CF3906">
        <v>0</v>
      </c>
      <c r="CG3906">
        <v>0</v>
      </c>
      <c r="CH3906">
        <v>56219.709000000003</v>
      </c>
      <c r="CI3906">
        <v>505977.38099999994</v>
      </c>
      <c r="CJ3906">
        <v>562197.09</v>
      </c>
      <c r="CK3906">
        <v>2682.75</v>
      </c>
    </row>
    <row r="3907" spans="67:89" x14ac:dyDescent="0.25">
      <c r="BP3907" s="1" t="s">
        <v>11481</v>
      </c>
      <c r="BQ3907" s="1" t="s">
        <v>10873</v>
      </c>
      <c r="BR3907" s="1" t="s">
        <v>10874</v>
      </c>
      <c r="BS3907" s="1" t="s">
        <v>11337</v>
      </c>
      <c r="BT3907">
        <v>73</v>
      </c>
      <c r="BU3907" s="1" t="s">
        <v>10876</v>
      </c>
      <c r="BV3907" s="1" t="s">
        <v>171</v>
      </c>
      <c r="BW3907">
        <v>209.56</v>
      </c>
      <c r="BX3907" s="1" t="s">
        <v>10877</v>
      </c>
      <c r="BY3907">
        <v>3832.5</v>
      </c>
      <c r="BZ3907">
        <v>803138.7</v>
      </c>
      <c r="CA3907">
        <v>0.3</v>
      </c>
      <c r="CB3907">
        <v>2682.75</v>
      </c>
      <c r="CC3907">
        <v>562197.09</v>
      </c>
      <c r="CD3907">
        <v>0.1</v>
      </c>
      <c r="CE3907">
        <v>56219.709000000003</v>
      </c>
      <c r="CF3907">
        <v>0</v>
      </c>
      <c r="CG3907">
        <v>0</v>
      </c>
      <c r="CH3907">
        <v>56219.709000000003</v>
      </c>
      <c r="CI3907">
        <v>505977.38099999994</v>
      </c>
      <c r="CJ3907">
        <v>562197.09</v>
      </c>
      <c r="CK3907">
        <v>2682.75</v>
      </c>
    </row>
    <row r="3908" spans="67:89" x14ac:dyDescent="0.25">
      <c r="BO3908" s="1" t="s">
        <v>11482</v>
      </c>
      <c r="BP3908" s="1" t="s">
        <v>11483</v>
      </c>
      <c r="BQ3908" s="1" t="s">
        <v>10873</v>
      </c>
      <c r="BR3908" s="1" t="s">
        <v>10874</v>
      </c>
      <c r="BS3908" s="1" t="s">
        <v>11337</v>
      </c>
      <c r="BT3908">
        <v>74</v>
      </c>
      <c r="BU3908" s="1" t="s">
        <v>10876</v>
      </c>
      <c r="BV3908" s="1" t="s">
        <v>171</v>
      </c>
      <c r="BW3908">
        <v>211.33</v>
      </c>
      <c r="BX3908" s="1" t="s">
        <v>10877</v>
      </c>
      <c r="BY3908">
        <v>3832.5</v>
      </c>
      <c r="BZ3908">
        <v>809922.22500000009</v>
      </c>
      <c r="CA3908">
        <v>0.3</v>
      </c>
      <c r="CB3908">
        <v>2682.75</v>
      </c>
      <c r="CC3908">
        <v>566945.5575</v>
      </c>
      <c r="CD3908">
        <v>0.1</v>
      </c>
      <c r="CE3908">
        <v>56694.55575</v>
      </c>
      <c r="CF3908">
        <v>0.1</v>
      </c>
      <c r="CG3908">
        <v>5669.455575</v>
      </c>
      <c r="CH3908">
        <v>51025.100175</v>
      </c>
      <c r="CI3908">
        <v>510251.00175</v>
      </c>
      <c r="CJ3908">
        <v>561276.10192499997</v>
      </c>
      <c r="CK3908">
        <v>2655.9224999999997</v>
      </c>
    </row>
    <row r="3909" spans="67:89" x14ac:dyDescent="0.25">
      <c r="BP3909" s="1" t="s">
        <v>11483</v>
      </c>
      <c r="BQ3909" s="1" t="s">
        <v>10873</v>
      </c>
      <c r="BR3909" s="1" t="s">
        <v>10874</v>
      </c>
      <c r="BS3909" s="1" t="s">
        <v>11337</v>
      </c>
      <c r="BT3909">
        <v>74</v>
      </c>
      <c r="BU3909" s="1" t="s">
        <v>10876</v>
      </c>
      <c r="BV3909" s="1" t="s">
        <v>171</v>
      </c>
      <c r="BW3909">
        <v>211.33</v>
      </c>
      <c r="BX3909" s="1" t="s">
        <v>10877</v>
      </c>
      <c r="BY3909">
        <v>3832.5</v>
      </c>
      <c r="BZ3909">
        <v>809922.22500000009</v>
      </c>
      <c r="CA3909">
        <v>0.3</v>
      </c>
      <c r="CB3909">
        <v>2682.75</v>
      </c>
      <c r="CC3909">
        <v>566945.5575</v>
      </c>
      <c r="CD3909">
        <v>0.1</v>
      </c>
      <c r="CE3909">
        <v>56694.55575</v>
      </c>
      <c r="CF3909">
        <v>0.1</v>
      </c>
      <c r="CG3909">
        <v>5669.455575</v>
      </c>
      <c r="CH3909">
        <v>51025.100175</v>
      </c>
      <c r="CI3909">
        <v>510251.00175</v>
      </c>
      <c r="CJ3909">
        <v>561276.10192499997</v>
      </c>
      <c r="CK3909">
        <v>2655.9224999999997</v>
      </c>
    </row>
    <row r="3910" spans="67:89" x14ac:dyDescent="0.25">
      <c r="BO3910" s="1" t="s">
        <v>11484</v>
      </c>
      <c r="BP3910" s="1" t="s">
        <v>11485</v>
      </c>
      <c r="BQ3910" s="1" t="s">
        <v>10873</v>
      </c>
      <c r="BR3910" s="1" t="s">
        <v>10874</v>
      </c>
      <c r="BS3910" s="1" t="s">
        <v>11337</v>
      </c>
      <c r="BT3910">
        <v>75</v>
      </c>
      <c r="BU3910" s="1" t="s">
        <v>10876</v>
      </c>
      <c r="BV3910" s="1" t="s">
        <v>171</v>
      </c>
      <c r="BW3910">
        <v>200</v>
      </c>
      <c r="BX3910" s="1" t="s">
        <v>10877</v>
      </c>
      <c r="BY3910">
        <v>3832.5</v>
      </c>
      <c r="BZ3910">
        <v>766500</v>
      </c>
      <c r="CA3910">
        <v>0.3</v>
      </c>
      <c r="CB3910">
        <v>2682.75</v>
      </c>
      <c r="CC3910">
        <v>536550</v>
      </c>
      <c r="CD3910">
        <v>0.1</v>
      </c>
      <c r="CE3910">
        <v>53655</v>
      </c>
      <c r="CF3910">
        <v>0.1</v>
      </c>
      <c r="CG3910">
        <v>5365.5</v>
      </c>
      <c r="CH3910">
        <v>48289.5</v>
      </c>
      <c r="CI3910">
        <v>482895</v>
      </c>
      <c r="CJ3910">
        <v>531184.5</v>
      </c>
      <c r="CK3910">
        <v>2655.9225000000001</v>
      </c>
    </row>
    <row r="3911" spans="67:89" x14ac:dyDescent="0.25">
      <c r="BP3911" s="1" t="s">
        <v>11485</v>
      </c>
      <c r="BQ3911" s="1" t="s">
        <v>10873</v>
      </c>
      <c r="BR3911" s="1" t="s">
        <v>10874</v>
      </c>
      <c r="BS3911" s="1" t="s">
        <v>11337</v>
      </c>
      <c r="BT3911">
        <v>75</v>
      </c>
      <c r="BU3911" s="1" t="s">
        <v>10876</v>
      </c>
      <c r="BV3911" s="1" t="s">
        <v>171</v>
      </c>
      <c r="BW3911">
        <v>200</v>
      </c>
      <c r="BX3911" s="1" t="s">
        <v>10877</v>
      </c>
      <c r="BY3911">
        <v>3832.5</v>
      </c>
      <c r="BZ3911">
        <v>766500</v>
      </c>
      <c r="CA3911">
        <v>0.3</v>
      </c>
      <c r="CB3911">
        <v>2682.75</v>
      </c>
      <c r="CC3911">
        <v>536550</v>
      </c>
      <c r="CD3911">
        <v>0.1</v>
      </c>
      <c r="CE3911">
        <v>53655</v>
      </c>
      <c r="CF3911">
        <v>0.1</v>
      </c>
      <c r="CG3911">
        <v>5365.5</v>
      </c>
      <c r="CH3911">
        <v>48289.5</v>
      </c>
      <c r="CI3911">
        <v>482895</v>
      </c>
      <c r="CJ3911">
        <v>531184.5</v>
      </c>
      <c r="CK3911">
        <v>2655.9225000000001</v>
      </c>
    </row>
    <row r="3912" spans="67:89" x14ac:dyDescent="0.25">
      <c r="BO3912" s="1" t="s">
        <v>11486</v>
      </c>
      <c r="BP3912" s="1" t="s">
        <v>11487</v>
      </c>
      <c r="BQ3912" s="1" t="s">
        <v>10873</v>
      </c>
      <c r="BR3912" s="1" t="s">
        <v>10874</v>
      </c>
      <c r="BS3912" s="1" t="s">
        <v>11337</v>
      </c>
      <c r="BT3912">
        <v>76</v>
      </c>
      <c r="BU3912" s="1" t="s">
        <v>10876</v>
      </c>
      <c r="BV3912" s="1" t="s">
        <v>171</v>
      </c>
      <c r="BW3912">
        <v>200</v>
      </c>
      <c r="BX3912" s="1" t="s">
        <v>10877</v>
      </c>
      <c r="BY3912">
        <v>3832.5</v>
      </c>
      <c r="BZ3912">
        <v>766500</v>
      </c>
      <c r="CA3912">
        <v>0.3</v>
      </c>
      <c r="CB3912">
        <v>2682.75</v>
      </c>
      <c r="CC3912">
        <v>536550</v>
      </c>
      <c r="CD3912">
        <v>0.1</v>
      </c>
      <c r="CE3912">
        <v>53655</v>
      </c>
      <c r="CF3912">
        <v>0.1</v>
      </c>
      <c r="CG3912">
        <v>5365.5</v>
      </c>
      <c r="CH3912">
        <v>48289.5</v>
      </c>
      <c r="CI3912">
        <v>482895</v>
      </c>
      <c r="CJ3912">
        <v>531184.5</v>
      </c>
      <c r="CK3912">
        <v>2655.9225000000001</v>
      </c>
    </row>
    <row r="3913" spans="67:89" x14ac:dyDescent="0.25">
      <c r="BP3913" s="1" t="s">
        <v>11487</v>
      </c>
      <c r="BQ3913" s="1" t="s">
        <v>10873</v>
      </c>
      <c r="BR3913" s="1" t="s">
        <v>10874</v>
      </c>
      <c r="BS3913" s="1" t="s">
        <v>11337</v>
      </c>
      <c r="BT3913">
        <v>76</v>
      </c>
      <c r="BU3913" s="1" t="s">
        <v>10876</v>
      </c>
      <c r="BV3913" s="1" t="s">
        <v>171</v>
      </c>
      <c r="BW3913">
        <v>200</v>
      </c>
      <c r="BX3913" s="1" t="s">
        <v>10877</v>
      </c>
      <c r="BY3913">
        <v>3832.5</v>
      </c>
      <c r="BZ3913">
        <v>766500</v>
      </c>
      <c r="CA3913">
        <v>0.3</v>
      </c>
      <c r="CB3913">
        <v>2682.75</v>
      </c>
      <c r="CC3913">
        <v>536550</v>
      </c>
      <c r="CD3913">
        <v>0.1</v>
      </c>
      <c r="CE3913">
        <v>53655</v>
      </c>
      <c r="CF3913">
        <v>0.1</v>
      </c>
      <c r="CG3913">
        <v>5365.5</v>
      </c>
      <c r="CH3913">
        <v>48289.5</v>
      </c>
      <c r="CI3913">
        <v>482895</v>
      </c>
      <c r="CJ3913">
        <v>531184.5</v>
      </c>
      <c r="CK3913">
        <v>2655.9225000000001</v>
      </c>
    </row>
    <row r="3914" spans="67:89" x14ac:dyDescent="0.25">
      <c r="BO3914" s="1" t="s">
        <v>11488</v>
      </c>
      <c r="BP3914" s="1" t="s">
        <v>11489</v>
      </c>
      <c r="BQ3914" s="1" t="s">
        <v>10873</v>
      </c>
      <c r="BR3914" s="1" t="s">
        <v>10874</v>
      </c>
      <c r="BS3914" s="1" t="s">
        <v>11337</v>
      </c>
      <c r="BT3914">
        <v>77</v>
      </c>
      <c r="BU3914" s="1" t="s">
        <v>10876</v>
      </c>
      <c r="BV3914" s="1" t="s">
        <v>171</v>
      </c>
      <c r="BW3914">
        <v>200</v>
      </c>
      <c r="BX3914" s="1" t="s">
        <v>10877</v>
      </c>
      <c r="BY3914">
        <v>3832.5</v>
      </c>
      <c r="BZ3914">
        <v>766500</v>
      </c>
      <c r="CA3914">
        <v>0.3</v>
      </c>
      <c r="CB3914">
        <v>2682.75</v>
      </c>
      <c r="CC3914">
        <v>536550</v>
      </c>
      <c r="CD3914">
        <v>0.1</v>
      </c>
      <c r="CE3914">
        <v>53655</v>
      </c>
      <c r="CF3914">
        <v>0.1</v>
      </c>
      <c r="CG3914">
        <v>5365.5</v>
      </c>
      <c r="CH3914">
        <v>48289.5</v>
      </c>
      <c r="CI3914">
        <v>482895</v>
      </c>
      <c r="CJ3914">
        <v>531184.5</v>
      </c>
      <c r="CK3914">
        <v>2655.9225000000001</v>
      </c>
    </row>
    <row r="3915" spans="67:89" x14ac:dyDescent="0.25">
      <c r="BP3915" s="1" t="s">
        <v>11489</v>
      </c>
      <c r="BQ3915" s="1" t="s">
        <v>10873</v>
      </c>
      <c r="BR3915" s="1" t="s">
        <v>10874</v>
      </c>
      <c r="BS3915" s="1" t="s">
        <v>11337</v>
      </c>
      <c r="BT3915">
        <v>77</v>
      </c>
      <c r="BU3915" s="1" t="s">
        <v>10876</v>
      </c>
      <c r="BV3915" s="1" t="s">
        <v>171</v>
      </c>
      <c r="BW3915">
        <v>200</v>
      </c>
      <c r="BX3915" s="1" t="s">
        <v>10877</v>
      </c>
      <c r="BY3915">
        <v>3832.5</v>
      </c>
      <c r="BZ3915">
        <v>766500</v>
      </c>
      <c r="CA3915">
        <v>0.3</v>
      </c>
      <c r="CB3915">
        <v>2682.75</v>
      </c>
      <c r="CC3915">
        <v>536550</v>
      </c>
      <c r="CD3915">
        <v>0.1</v>
      </c>
      <c r="CE3915">
        <v>53655</v>
      </c>
      <c r="CF3915">
        <v>0.1</v>
      </c>
      <c r="CG3915">
        <v>5365.5</v>
      </c>
      <c r="CH3915">
        <v>48289.5</v>
      </c>
      <c r="CI3915">
        <v>482895</v>
      </c>
      <c r="CJ3915">
        <v>531184.5</v>
      </c>
      <c r="CK3915">
        <v>2655.9225000000001</v>
      </c>
    </row>
    <row r="3916" spans="67:89" x14ac:dyDescent="0.25">
      <c r="BO3916" s="1" t="s">
        <v>11490</v>
      </c>
      <c r="BP3916" s="1" t="s">
        <v>11491</v>
      </c>
      <c r="BQ3916" s="1" t="s">
        <v>10873</v>
      </c>
      <c r="BR3916" s="1" t="s">
        <v>10874</v>
      </c>
      <c r="BS3916" s="1" t="s">
        <v>11337</v>
      </c>
      <c r="BT3916">
        <v>78</v>
      </c>
      <c r="BU3916" s="1" t="s">
        <v>10876</v>
      </c>
      <c r="BV3916" s="1" t="s">
        <v>171</v>
      </c>
      <c r="BW3916">
        <v>200</v>
      </c>
      <c r="BX3916" s="1" t="s">
        <v>10877</v>
      </c>
      <c r="BY3916">
        <v>3832.5</v>
      </c>
      <c r="BZ3916">
        <v>766500</v>
      </c>
      <c r="CA3916">
        <v>0.3</v>
      </c>
      <c r="CB3916">
        <v>2682.75</v>
      </c>
      <c r="CC3916">
        <v>536550</v>
      </c>
      <c r="CD3916">
        <v>0.1</v>
      </c>
      <c r="CE3916">
        <v>53655</v>
      </c>
      <c r="CF3916">
        <v>0.1</v>
      </c>
      <c r="CG3916">
        <v>5365.5</v>
      </c>
      <c r="CH3916">
        <v>48289.5</v>
      </c>
      <c r="CI3916">
        <v>482895</v>
      </c>
      <c r="CJ3916">
        <v>531184.5</v>
      </c>
      <c r="CK3916">
        <v>2655.9225000000001</v>
      </c>
    </row>
    <row r="3917" spans="67:89" x14ac:dyDescent="0.25">
      <c r="BP3917" s="1" t="s">
        <v>11491</v>
      </c>
      <c r="BQ3917" s="1" t="s">
        <v>10873</v>
      </c>
      <c r="BR3917" s="1" t="s">
        <v>10874</v>
      </c>
      <c r="BS3917" s="1" t="s">
        <v>11337</v>
      </c>
      <c r="BT3917">
        <v>78</v>
      </c>
      <c r="BU3917" s="1" t="s">
        <v>10876</v>
      </c>
      <c r="BV3917" s="1" t="s">
        <v>171</v>
      </c>
      <c r="BW3917">
        <v>200</v>
      </c>
      <c r="BX3917" s="1" t="s">
        <v>10877</v>
      </c>
      <c r="BY3917">
        <v>3832.5</v>
      </c>
      <c r="BZ3917">
        <v>766500</v>
      </c>
      <c r="CA3917">
        <v>0.3</v>
      </c>
      <c r="CB3917">
        <v>2682.75</v>
      </c>
      <c r="CC3917">
        <v>536550</v>
      </c>
      <c r="CD3917">
        <v>0.1</v>
      </c>
      <c r="CE3917">
        <v>53655</v>
      </c>
      <c r="CF3917">
        <v>0.1</v>
      </c>
      <c r="CG3917">
        <v>5365.5</v>
      </c>
      <c r="CH3917">
        <v>48289.5</v>
      </c>
      <c r="CI3917">
        <v>482895</v>
      </c>
      <c r="CJ3917">
        <v>531184.5</v>
      </c>
      <c r="CK3917">
        <v>2655.9225000000001</v>
      </c>
    </row>
    <row r="3918" spans="67:89" x14ac:dyDescent="0.25">
      <c r="BO3918" s="1" t="s">
        <v>11492</v>
      </c>
      <c r="BP3918" s="1" t="s">
        <v>11493</v>
      </c>
      <c r="BQ3918" s="1" t="s">
        <v>10873</v>
      </c>
      <c r="BR3918" s="1" t="s">
        <v>10874</v>
      </c>
      <c r="BS3918" s="1" t="s">
        <v>11337</v>
      </c>
      <c r="BT3918">
        <v>79</v>
      </c>
      <c r="BU3918" s="1" t="s">
        <v>10876</v>
      </c>
      <c r="BV3918" s="1" t="s">
        <v>171</v>
      </c>
      <c r="BW3918">
        <v>200</v>
      </c>
      <c r="BX3918" s="1" t="s">
        <v>10877</v>
      </c>
      <c r="BY3918">
        <v>3832.5</v>
      </c>
      <c r="BZ3918">
        <v>766500</v>
      </c>
      <c r="CA3918">
        <v>0.25</v>
      </c>
      <c r="CB3918">
        <v>2874.375</v>
      </c>
      <c r="CC3918">
        <v>574875</v>
      </c>
      <c r="CD3918">
        <v>0.1</v>
      </c>
      <c r="CE3918">
        <v>57487.5</v>
      </c>
      <c r="CF3918">
        <v>0.1</v>
      </c>
      <c r="CG3918">
        <v>5748.75</v>
      </c>
      <c r="CH3918">
        <v>51738.75</v>
      </c>
      <c r="CI3918">
        <v>517387.5</v>
      </c>
      <c r="CJ3918">
        <v>569126.25</v>
      </c>
      <c r="CK3918">
        <v>2845.6312499999999</v>
      </c>
    </row>
    <row r="3919" spans="67:89" x14ac:dyDescent="0.25">
      <c r="BP3919" s="1" t="s">
        <v>11493</v>
      </c>
      <c r="BQ3919" s="1" t="s">
        <v>10873</v>
      </c>
      <c r="BR3919" s="1" t="s">
        <v>10874</v>
      </c>
      <c r="BS3919" s="1" t="s">
        <v>11337</v>
      </c>
      <c r="BT3919">
        <v>79</v>
      </c>
      <c r="BU3919" s="1" t="s">
        <v>10876</v>
      </c>
      <c r="BV3919" s="1" t="s">
        <v>171</v>
      </c>
      <c r="BW3919">
        <v>200</v>
      </c>
      <c r="BX3919" s="1" t="s">
        <v>10877</v>
      </c>
      <c r="BY3919">
        <v>3832.5</v>
      </c>
      <c r="BZ3919">
        <v>766500</v>
      </c>
      <c r="CA3919">
        <v>0.25</v>
      </c>
      <c r="CB3919">
        <v>2874.375</v>
      </c>
      <c r="CC3919">
        <v>574875</v>
      </c>
      <c r="CD3919">
        <v>0.1</v>
      </c>
      <c r="CE3919">
        <v>57487.5</v>
      </c>
      <c r="CF3919">
        <v>0.1</v>
      </c>
      <c r="CG3919">
        <v>5748.75</v>
      </c>
      <c r="CH3919">
        <v>51738.75</v>
      </c>
      <c r="CI3919">
        <v>517387.5</v>
      </c>
      <c r="CJ3919">
        <v>569126.25</v>
      </c>
      <c r="CK3919">
        <v>2845.6312499999999</v>
      </c>
    </row>
    <row r="3920" spans="67:89" x14ac:dyDescent="0.25">
      <c r="BO3920" s="1" t="s">
        <v>11494</v>
      </c>
      <c r="BP3920" s="1" t="s">
        <v>11495</v>
      </c>
      <c r="BQ3920" s="1" t="s">
        <v>10873</v>
      </c>
      <c r="BR3920" s="1" t="s">
        <v>10874</v>
      </c>
      <c r="BS3920" s="1" t="s">
        <v>11337</v>
      </c>
      <c r="BT3920">
        <v>80</v>
      </c>
      <c r="BU3920" s="1" t="s">
        <v>10876</v>
      </c>
      <c r="BV3920" s="1" t="s">
        <v>146</v>
      </c>
      <c r="BW3920">
        <v>167.13</v>
      </c>
      <c r="BX3920" s="1" t="s">
        <v>10877</v>
      </c>
      <c r="BY3920">
        <v>3832.5</v>
      </c>
      <c r="BZ3920">
        <v>640525.72499999998</v>
      </c>
      <c r="CA3920">
        <v>0.25</v>
      </c>
      <c r="CB3920">
        <v>2874.375</v>
      </c>
      <c r="CC3920">
        <v>480394.29375000001</v>
      </c>
      <c r="CD3920">
        <v>0.1</v>
      </c>
      <c r="CE3920">
        <v>48039.429375000007</v>
      </c>
      <c r="CF3920">
        <v>0.1</v>
      </c>
      <c r="CG3920">
        <v>4803.9429375000009</v>
      </c>
      <c r="CH3920">
        <v>43235.486437500003</v>
      </c>
      <c r="CI3920">
        <v>432354.864375</v>
      </c>
      <c r="CJ3920">
        <v>475590.35081249999</v>
      </c>
      <c r="CK3920">
        <v>2845.6312499999999</v>
      </c>
    </row>
    <row r="3921" spans="67:89" x14ac:dyDescent="0.25">
      <c r="BP3921" s="1" t="s">
        <v>11495</v>
      </c>
      <c r="BQ3921" s="1" t="s">
        <v>10873</v>
      </c>
      <c r="BR3921" s="1" t="s">
        <v>10874</v>
      </c>
      <c r="BS3921" s="1" t="s">
        <v>11337</v>
      </c>
      <c r="BT3921">
        <v>80</v>
      </c>
      <c r="BU3921" s="1" t="s">
        <v>10876</v>
      </c>
      <c r="BV3921" s="1" t="s">
        <v>146</v>
      </c>
      <c r="BW3921">
        <v>167.13</v>
      </c>
      <c r="BX3921" s="1" t="s">
        <v>10877</v>
      </c>
      <c r="BY3921">
        <v>3832.5</v>
      </c>
      <c r="BZ3921">
        <v>640525.72499999998</v>
      </c>
      <c r="CA3921">
        <v>0.25</v>
      </c>
      <c r="CB3921">
        <v>2874.375</v>
      </c>
      <c r="CC3921">
        <v>480394.29375000001</v>
      </c>
      <c r="CD3921">
        <v>0.1</v>
      </c>
      <c r="CE3921">
        <v>48039.429375000007</v>
      </c>
      <c r="CF3921">
        <v>0.1</v>
      </c>
      <c r="CG3921">
        <v>4803.9429375000009</v>
      </c>
      <c r="CH3921">
        <v>43235.486437500003</v>
      </c>
      <c r="CI3921">
        <v>432354.864375</v>
      </c>
      <c r="CJ3921">
        <v>475590.35081249999</v>
      </c>
      <c r="CK3921">
        <v>2845.6312499999999</v>
      </c>
    </row>
    <row r="3922" spans="67:89" x14ac:dyDescent="0.25">
      <c r="BO3922" s="1" t="s">
        <v>11496</v>
      </c>
      <c r="BP3922" s="1" t="s">
        <v>11497</v>
      </c>
      <c r="BQ3922" s="1" t="s">
        <v>10873</v>
      </c>
      <c r="BR3922" s="1" t="s">
        <v>10874</v>
      </c>
      <c r="BS3922" s="1" t="s">
        <v>11337</v>
      </c>
      <c r="BT3922">
        <v>81</v>
      </c>
      <c r="BU3922" s="1" t="s">
        <v>10876</v>
      </c>
      <c r="BV3922" s="1" t="s">
        <v>146</v>
      </c>
      <c r="BW3922">
        <v>159.91999999999999</v>
      </c>
      <c r="BX3922" s="1" t="s">
        <v>10877</v>
      </c>
      <c r="BY3922">
        <v>3832.5</v>
      </c>
      <c r="BZ3922">
        <v>612893.39999999991</v>
      </c>
      <c r="CA3922">
        <v>0.3</v>
      </c>
      <c r="CB3922">
        <v>2682.75</v>
      </c>
      <c r="CC3922">
        <v>429025.37999999995</v>
      </c>
      <c r="CD3922">
        <v>0.1</v>
      </c>
      <c r="CE3922">
        <v>42902.538</v>
      </c>
      <c r="CF3922">
        <v>0</v>
      </c>
      <c r="CG3922">
        <v>0</v>
      </c>
      <c r="CH3922">
        <v>42902.538</v>
      </c>
      <c r="CI3922">
        <v>386122.84199999995</v>
      </c>
      <c r="CJ3922">
        <v>429025.37999999995</v>
      </c>
      <c r="CK3922">
        <v>2682.75</v>
      </c>
    </row>
    <row r="3923" spans="67:89" x14ac:dyDescent="0.25">
      <c r="BP3923" s="1" t="s">
        <v>11497</v>
      </c>
      <c r="BQ3923" s="1" t="s">
        <v>10873</v>
      </c>
      <c r="BR3923" s="1" t="s">
        <v>10874</v>
      </c>
      <c r="BS3923" s="1" t="s">
        <v>11337</v>
      </c>
      <c r="BT3923">
        <v>81</v>
      </c>
      <c r="BU3923" s="1" t="s">
        <v>10876</v>
      </c>
      <c r="BV3923" s="1" t="s">
        <v>146</v>
      </c>
      <c r="BW3923">
        <v>159.91999999999999</v>
      </c>
      <c r="BX3923" s="1" t="s">
        <v>10877</v>
      </c>
      <c r="BY3923">
        <v>3832.5</v>
      </c>
      <c r="BZ3923">
        <v>612893.39999999991</v>
      </c>
      <c r="CA3923">
        <v>0.3</v>
      </c>
      <c r="CB3923">
        <v>2682.75</v>
      </c>
      <c r="CC3923">
        <v>429025.37999999995</v>
      </c>
      <c r="CD3923">
        <v>0.1</v>
      </c>
      <c r="CE3923">
        <v>42902.538</v>
      </c>
      <c r="CF3923">
        <v>0</v>
      </c>
      <c r="CG3923">
        <v>0</v>
      </c>
      <c r="CH3923">
        <v>42902.538</v>
      </c>
      <c r="CI3923">
        <v>386122.84199999995</v>
      </c>
      <c r="CJ3923">
        <v>429025.37999999995</v>
      </c>
      <c r="CK3923">
        <v>2682.75</v>
      </c>
    </row>
    <row r="3924" spans="67:89" x14ac:dyDescent="0.25">
      <c r="BO3924" s="1" t="s">
        <v>11498</v>
      </c>
      <c r="BP3924" s="1" t="s">
        <v>11499</v>
      </c>
      <c r="BQ3924" s="1" t="s">
        <v>10873</v>
      </c>
      <c r="BR3924" s="1" t="s">
        <v>10874</v>
      </c>
      <c r="BS3924" s="1" t="s">
        <v>11337</v>
      </c>
      <c r="BT3924">
        <v>82</v>
      </c>
      <c r="BU3924" s="1" t="s">
        <v>10876</v>
      </c>
      <c r="BV3924" s="1" t="s">
        <v>146</v>
      </c>
      <c r="BW3924">
        <v>159.91999999999999</v>
      </c>
      <c r="BX3924" s="1" t="s">
        <v>10877</v>
      </c>
      <c r="BY3924">
        <v>3832.5</v>
      </c>
      <c r="BZ3924">
        <v>612893.39999999991</v>
      </c>
      <c r="CA3924">
        <v>0.26</v>
      </c>
      <c r="CB3924">
        <v>2836.05</v>
      </c>
      <c r="CC3924">
        <v>453541.11599999998</v>
      </c>
      <c r="CD3924">
        <v>0.1</v>
      </c>
      <c r="CE3924">
        <v>45354.111600000004</v>
      </c>
      <c r="CF3924">
        <v>0.1</v>
      </c>
      <c r="CG3924">
        <v>4535.4111600000006</v>
      </c>
      <c r="CH3924">
        <v>40818.700440000001</v>
      </c>
      <c r="CI3924">
        <v>408187.00439999998</v>
      </c>
      <c r="CJ3924">
        <v>449005.70483999996</v>
      </c>
      <c r="CK3924">
        <v>2807.6895</v>
      </c>
    </row>
    <row r="3925" spans="67:89" x14ac:dyDescent="0.25">
      <c r="BP3925" s="1" t="s">
        <v>11499</v>
      </c>
      <c r="BQ3925" s="1" t="s">
        <v>10873</v>
      </c>
      <c r="BR3925" s="1" t="s">
        <v>10874</v>
      </c>
      <c r="BS3925" s="1" t="s">
        <v>11337</v>
      </c>
      <c r="BT3925">
        <v>82</v>
      </c>
      <c r="BU3925" s="1" t="s">
        <v>10876</v>
      </c>
      <c r="BV3925" s="1" t="s">
        <v>146</v>
      </c>
      <c r="BW3925">
        <v>159.91999999999999</v>
      </c>
      <c r="BX3925" s="1" t="s">
        <v>10877</v>
      </c>
      <c r="BY3925">
        <v>3832.5</v>
      </c>
      <c r="BZ3925">
        <v>612893.39999999991</v>
      </c>
      <c r="CA3925">
        <v>0.26</v>
      </c>
      <c r="CB3925">
        <v>2836.05</v>
      </c>
      <c r="CC3925">
        <v>453541.11599999998</v>
      </c>
      <c r="CD3925">
        <v>0.1</v>
      </c>
      <c r="CE3925">
        <v>45354.111600000004</v>
      </c>
      <c r="CF3925">
        <v>0.1</v>
      </c>
      <c r="CG3925">
        <v>4535.4111600000006</v>
      </c>
      <c r="CH3925">
        <v>40818.700440000001</v>
      </c>
      <c r="CI3925">
        <v>408187.00439999998</v>
      </c>
      <c r="CJ3925">
        <v>449005.70483999996</v>
      </c>
      <c r="CK3925">
        <v>2807.6895</v>
      </c>
    </row>
    <row r="3926" spans="67:89" x14ac:dyDescent="0.25">
      <c r="BO3926" s="1" t="s">
        <v>11500</v>
      </c>
      <c r="BP3926" s="1" t="s">
        <v>11501</v>
      </c>
      <c r="BQ3926" s="1" t="s">
        <v>10873</v>
      </c>
      <c r="BR3926" s="1" t="s">
        <v>10874</v>
      </c>
      <c r="BS3926" s="1" t="s">
        <v>11337</v>
      </c>
      <c r="BT3926">
        <v>83</v>
      </c>
      <c r="BU3926" s="1" t="s">
        <v>10876</v>
      </c>
      <c r="BV3926" s="1" t="s">
        <v>146</v>
      </c>
      <c r="BW3926">
        <v>172.51</v>
      </c>
      <c r="BX3926" s="1" t="s">
        <v>10877</v>
      </c>
      <c r="BY3926">
        <v>3832.5</v>
      </c>
      <c r="BZ3926">
        <v>661144.57499999995</v>
      </c>
      <c r="CA3926">
        <v>0.26</v>
      </c>
      <c r="CB3926">
        <v>2836.05</v>
      </c>
      <c r="CC3926">
        <v>489246.98550000001</v>
      </c>
      <c r="CD3926">
        <v>0.1</v>
      </c>
      <c r="CE3926">
        <v>48924.698550000001</v>
      </c>
      <c r="CF3926">
        <v>0.1</v>
      </c>
      <c r="CG3926">
        <v>4892.4698550000003</v>
      </c>
      <c r="CH3926">
        <v>44032.228694999998</v>
      </c>
      <c r="CI3926">
        <v>440322.28694999998</v>
      </c>
      <c r="CJ3926">
        <v>484354.51564499998</v>
      </c>
      <c r="CK3926">
        <v>2807.6895</v>
      </c>
    </row>
    <row r="3927" spans="67:89" x14ac:dyDescent="0.25">
      <c r="BP3927" s="1" t="s">
        <v>11501</v>
      </c>
      <c r="BQ3927" s="1" t="s">
        <v>10873</v>
      </c>
      <c r="BR3927" s="1" t="s">
        <v>10874</v>
      </c>
      <c r="BS3927" s="1" t="s">
        <v>11337</v>
      </c>
      <c r="BT3927">
        <v>83</v>
      </c>
      <c r="BU3927" s="1" t="s">
        <v>10876</v>
      </c>
      <c r="BV3927" s="1" t="s">
        <v>146</v>
      </c>
      <c r="BW3927">
        <v>172.51</v>
      </c>
      <c r="BX3927" s="1" t="s">
        <v>10877</v>
      </c>
      <c r="BY3927">
        <v>3832.5</v>
      </c>
      <c r="BZ3927">
        <v>661144.57499999995</v>
      </c>
      <c r="CA3927">
        <v>0.26</v>
      </c>
      <c r="CB3927">
        <v>2836.05</v>
      </c>
      <c r="CC3927">
        <v>489246.98550000001</v>
      </c>
      <c r="CD3927">
        <v>0.1</v>
      </c>
      <c r="CE3927">
        <v>48924.698550000001</v>
      </c>
      <c r="CF3927">
        <v>0.1</v>
      </c>
      <c r="CG3927">
        <v>4892.4698550000003</v>
      </c>
      <c r="CH3927">
        <v>44032.228694999998</v>
      </c>
      <c r="CI3927">
        <v>440322.28694999998</v>
      </c>
      <c r="CJ3927">
        <v>484354.51564499998</v>
      </c>
      <c r="CK3927">
        <v>2807.6895</v>
      </c>
    </row>
    <row r="3928" spans="67:89" x14ac:dyDescent="0.25">
      <c r="BO3928" s="1" t="s">
        <v>11502</v>
      </c>
      <c r="BP3928" s="1" t="s">
        <v>11503</v>
      </c>
      <c r="BQ3928" s="1" t="s">
        <v>10873</v>
      </c>
      <c r="BR3928" s="1" t="s">
        <v>10874</v>
      </c>
      <c r="BS3928" s="1" t="s">
        <v>11337</v>
      </c>
      <c r="BT3928">
        <v>84</v>
      </c>
      <c r="BU3928" s="1" t="s">
        <v>10876</v>
      </c>
      <c r="BV3928" s="1" t="s">
        <v>171</v>
      </c>
      <c r="BW3928">
        <v>200</v>
      </c>
      <c r="BX3928" s="1" t="s">
        <v>10877</v>
      </c>
      <c r="BY3928">
        <v>3832.5</v>
      </c>
      <c r="BZ3928">
        <v>766500</v>
      </c>
      <c r="CA3928">
        <v>0.28000000000000003</v>
      </c>
      <c r="CB3928">
        <v>2759.3999999999996</v>
      </c>
      <c r="CC3928">
        <v>551879.99999999988</v>
      </c>
      <c r="CD3928">
        <v>0.1</v>
      </c>
      <c r="CE3928">
        <v>55187.999999999993</v>
      </c>
      <c r="CF3928">
        <v>0.1</v>
      </c>
      <c r="CG3928">
        <v>5518.7999999999993</v>
      </c>
      <c r="CH3928">
        <v>49669.2</v>
      </c>
      <c r="CI3928">
        <v>496691.99999999988</v>
      </c>
      <c r="CJ3928">
        <v>546361.19999999984</v>
      </c>
      <c r="CK3928">
        <v>2731.8059999999991</v>
      </c>
    </row>
    <row r="3929" spans="67:89" x14ac:dyDescent="0.25">
      <c r="BP3929" s="1" t="s">
        <v>11503</v>
      </c>
      <c r="BQ3929" s="1" t="s">
        <v>10873</v>
      </c>
      <c r="BR3929" s="1" t="s">
        <v>10874</v>
      </c>
      <c r="BS3929" s="1" t="s">
        <v>11337</v>
      </c>
      <c r="BT3929">
        <v>84</v>
      </c>
      <c r="BU3929" s="1" t="s">
        <v>10876</v>
      </c>
      <c r="BV3929" s="1" t="s">
        <v>171</v>
      </c>
      <c r="BW3929">
        <v>200</v>
      </c>
      <c r="BX3929" s="1" t="s">
        <v>10877</v>
      </c>
      <c r="BY3929">
        <v>3832.5</v>
      </c>
      <c r="BZ3929">
        <v>766500</v>
      </c>
      <c r="CA3929">
        <v>0.28000000000000003</v>
      </c>
      <c r="CB3929">
        <v>2759.3999999999996</v>
      </c>
      <c r="CC3929">
        <v>551879.99999999988</v>
      </c>
      <c r="CD3929">
        <v>0.1</v>
      </c>
      <c r="CE3929">
        <v>55187.999999999993</v>
      </c>
      <c r="CF3929">
        <v>0.1</v>
      </c>
      <c r="CG3929">
        <v>5518.7999999999993</v>
      </c>
      <c r="CH3929">
        <v>49669.2</v>
      </c>
      <c r="CI3929">
        <v>496691.99999999988</v>
      </c>
      <c r="CJ3929">
        <v>546361.19999999984</v>
      </c>
      <c r="CK3929">
        <v>2731.8059999999991</v>
      </c>
    </row>
    <row r="3930" spans="67:89" x14ac:dyDescent="0.25">
      <c r="BO3930" s="1" t="s">
        <v>11504</v>
      </c>
      <c r="BP3930" s="1" t="s">
        <v>11505</v>
      </c>
      <c r="BQ3930" s="1" t="s">
        <v>10873</v>
      </c>
      <c r="BR3930" s="1" t="s">
        <v>10874</v>
      </c>
      <c r="BS3930" s="1" t="s">
        <v>11337</v>
      </c>
      <c r="BT3930">
        <v>85</v>
      </c>
      <c r="BU3930" s="1" t="s">
        <v>10876</v>
      </c>
      <c r="BV3930" s="1" t="s">
        <v>171</v>
      </c>
      <c r="BW3930">
        <v>200</v>
      </c>
      <c r="BX3930" s="1" t="s">
        <v>10877</v>
      </c>
      <c r="BY3930">
        <v>3832.5</v>
      </c>
      <c r="BZ3930">
        <v>766500</v>
      </c>
      <c r="CA3930">
        <v>0.23</v>
      </c>
      <c r="CB3930">
        <v>2951.0250000000001</v>
      </c>
      <c r="CC3930">
        <v>590205</v>
      </c>
      <c r="CD3930">
        <v>0.1</v>
      </c>
      <c r="CE3930">
        <v>59020.5</v>
      </c>
      <c r="CF3930">
        <v>0.1</v>
      </c>
      <c r="CG3930">
        <v>5902.05</v>
      </c>
      <c r="CH3930">
        <v>53118.45</v>
      </c>
      <c r="CI3930">
        <v>531184.5</v>
      </c>
      <c r="CJ3930">
        <v>584302.94999999995</v>
      </c>
      <c r="CK3930">
        <v>2921.5147499999998</v>
      </c>
    </row>
    <row r="3931" spans="67:89" x14ac:dyDescent="0.25">
      <c r="BP3931" s="1" t="s">
        <v>11505</v>
      </c>
      <c r="BQ3931" s="1" t="s">
        <v>10873</v>
      </c>
      <c r="BR3931" s="1" t="s">
        <v>10874</v>
      </c>
      <c r="BS3931" s="1" t="s">
        <v>11337</v>
      </c>
      <c r="BT3931">
        <v>85</v>
      </c>
      <c r="BU3931" s="1" t="s">
        <v>10876</v>
      </c>
      <c r="BV3931" s="1" t="s">
        <v>171</v>
      </c>
      <c r="BW3931">
        <v>200</v>
      </c>
      <c r="BX3931" s="1" t="s">
        <v>10877</v>
      </c>
      <c r="BY3931">
        <v>3832.5</v>
      </c>
      <c r="BZ3931">
        <v>766500</v>
      </c>
      <c r="CA3931">
        <v>0.23</v>
      </c>
      <c r="CB3931">
        <v>2951.0250000000001</v>
      </c>
      <c r="CC3931">
        <v>590205</v>
      </c>
      <c r="CD3931">
        <v>0.1</v>
      </c>
      <c r="CE3931">
        <v>59020.5</v>
      </c>
      <c r="CF3931">
        <v>0.1</v>
      </c>
      <c r="CG3931">
        <v>5902.05</v>
      </c>
      <c r="CH3931">
        <v>53118.45</v>
      </c>
      <c r="CI3931">
        <v>531184.5</v>
      </c>
      <c r="CJ3931">
        <v>584302.94999999995</v>
      </c>
      <c r="CK3931">
        <v>2921.5147499999998</v>
      </c>
    </row>
    <row r="3932" spans="67:89" x14ac:dyDescent="0.25">
      <c r="BO3932" s="1" t="s">
        <v>11506</v>
      </c>
      <c r="BP3932" s="1" t="s">
        <v>11507</v>
      </c>
      <c r="BQ3932" s="1" t="s">
        <v>10873</v>
      </c>
      <c r="BR3932" s="1" t="s">
        <v>10874</v>
      </c>
      <c r="BS3932" s="1" t="s">
        <v>11337</v>
      </c>
      <c r="BT3932">
        <v>86</v>
      </c>
      <c r="BU3932" s="1" t="s">
        <v>10876</v>
      </c>
      <c r="BV3932" s="1" t="s">
        <v>171</v>
      </c>
      <c r="BW3932">
        <v>200</v>
      </c>
      <c r="BX3932" s="1" t="s">
        <v>10877</v>
      </c>
      <c r="BY3932">
        <v>3832.5</v>
      </c>
      <c r="BZ3932">
        <v>766500</v>
      </c>
      <c r="CA3932">
        <v>0.23</v>
      </c>
      <c r="CB3932">
        <v>2951.0250000000001</v>
      </c>
      <c r="CC3932">
        <v>590205</v>
      </c>
      <c r="CD3932">
        <v>0.1</v>
      </c>
      <c r="CE3932">
        <v>59020.5</v>
      </c>
      <c r="CF3932">
        <v>0</v>
      </c>
      <c r="CG3932">
        <v>0</v>
      </c>
      <c r="CH3932">
        <v>59020.5</v>
      </c>
      <c r="CI3932">
        <v>531184.5</v>
      </c>
      <c r="CJ3932">
        <v>590205</v>
      </c>
      <c r="CK3932">
        <v>2951.0250000000001</v>
      </c>
    </row>
    <row r="3933" spans="67:89" x14ac:dyDescent="0.25">
      <c r="BO3933" s="1" t="s">
        <v>11508</v>
      </c>
      <c r="BP3933" s="1" t="s">
        <v>11509</v>
      </c>
      <c r="BQ3933" s="1" t="s">
        <v>10873</v>
      </c>
      <c r="BR3933" s="1" t="s">
        <v>10874</v>
      </c>
      <c r="BS3933" s="1" t="s">
        <v>11337</v>
      </c>
      <c r="BT3933">
        <v>87</v>
      </c>
      <c r="BU3933" s="1" t="s">
        <v>10876</v>
      </c>
      <c r="BV3933" s="1" t="s">
        <v>171</v>
      </c>
      <c r="BW3933">
        <v>200</v>
      </c>
      <c r="BX3933" s="1" t="s">
        <v>10877</v>
      </c>
      <c r="BY3933">
        <v>3832.5</v>
      </c>
      <c r="BZ3933">
        <v>766500</v>
      </c>
      <c r="CA3933">
        <v>0.25</v>
      </c>
      <c r="CB3933">
        <v>2874.375</v>
      </c>
      <c r="CC3933">
        <v>574875</v>
      </c>
      <c r="CD3933">
        <v>0.1</v>
      </c>
      <c r="CE3933">
        <v>57487.5</v>
      </c>
      <c r="CF3933">
        <v>0.1</v>
      </c>
      <c r="CG3933">
        <v>5748.75</v>
      </c>
      <c r="CH3933">
        <v>51738.75</v>
      </c>
      <c r="CI3933">
        <v>517387.5</v>
      </c>
      <c r="CJ3933">
        <v>569126.25</v>
      </c>
      <c r="CK3933">
        <v>2845.6312499999999</v>
      </c>
    </row>
    <row r="3934" spans="67:89" x14ac:dyDescent="0.25">
      <c r="BP3934" s="1" t="s">
        <v>11509</v>
      </c>
      <c r="BQ3934" s="1" t="s">
        <v>10873</v>
      </c>
      <c r="BR3934" s="1" t="s">
        <v>10874</v>
      </c>
      <c r="BS3934" s="1" t="s">
        <v>11337</v>
      </c>
      <c r="BT3934">
        <v>87</v>
      </c>
      <c r="BU3934" s="1" t="s">
        <v>10876</v>
      </c>
      <c r="BV3934" s="1" t="s">
        <v>171</v>
      </c>
      <c r="BW3934">
        <v>200</v>
      </c>
      <c r="BX3934" s="1" t="s">
        <v>10877</v>
      </c>
      <c r="BY3934">
        <v>3832.5</v>
      </c>
      <c r="BZ3934">
        <v>766500</v>
      </c>
      <c r="CA3934">
        <v>0.25</v>
      </c>
      <c r="CB3934">
        <v>2874.375</v>
      </c>
      <c r="CC3934">
        <v>574875</v>
      </c>
      <c r="CD3934">
        <v>0.1</v>
      </c>
      <c r="CE3934">
        <v>57487.5</v>
      </c>
      <c r="CF3934">
        <v>0.1</v>
      </c>
      <c r="CG3934">
        <v>5748.75</v>
      </c>
      <c r="CH3934">
        <v>51738.75</v>
      </c>
      <c r="CI3934">
        <v>517387.5</v>
      </c>
      <c r="CJ3934">
        <v>569126.25</v>
      </c>
      <c r="CK3934">
        <v>2845.6312499999999</v>
      </c>
    </row>
    <row r="3935" spans="67:89" x14ac:dyDescent="0.25">
      <c r="BO3935" s="1" t="s">
        <v>11510</v>
      </c>
      <c r="BP3935" s="1" t="s">
        <v>11511</v>
      </c>
      <c r="BQ3935" s="1" t="s">
        <v>10873</v>
      </c>
      <c r="BR3935" s="1" t="s">
        <v>10874</v>
      </c>
      <c r="BS3935" s="1" t="s">
        <v>11337</v>
      </c>
      <c r="BT3935">
        <v>88</v>
      </c>
      <c r="BU3935" s="1" t="s">
        <v>10876</v>
      </c>
      <c r="BV3935" s="1" t="s">
        <v>171</v>
      </c>
      <c r="BW3935">
        <v>218.25</v>
      </c>
      <c r="BX3935" s="1" t="s">
        <v>10877</v>
      </c>
      <c r="BY3935">
        <v>3832.5</v>
      </c>
      <c r="BZ3935">
        <v>836443.125</v>
      </c>
      <c r="CA3935">
        <v>0.25</v>
      </c>
      <c r="CB3935">
        <v>2874.375</v>
      </c>
      <c r="CC3935">
        <v>627332.34375</v>
      </c>
      <c r="CD3935">
        <v>0.1</v>
      </c>
      <c r="CE3935">
        <v>62733.234375</v>
      </c>
      <c r="CF3935">
        <v>0.1</v>
      </c>
      <c r="CG3935">
        <v>6273.3234375000002</v>
      </c>
      <c r="CH3935">
        <v>56459.910937499997</v>
      </c>
      <c r="CI3935">
        <v>564599.109375</v>
      </c>
      <c r="CJ3935">
        <v>621059.02031249995</v>
      </c>
      <c r="CK3935">
        <v>2845.6312499999999</v>
      </c>
    </row>
    <row r="3936" spans="67:89" x14ac:dyDescent="0.25">
      <c r="BP3936" s="1" t="s">
        <v>11511</v>
      </c>
      <c r="BQ3936" s="1" t="s">
        <v>10873</v>
      </c>
      <c r="BR3936" s="1" t="s">
        <v>10874</v>
      </c>
      <c r="BS3936" s="1" t="s">
        <v>11337</v>
      </c>
      <c r="BT3936">
        <v>88</v>
      </c>
      <c r="BU3936" s="1" t="s">
        <v>10876</v>
      </c>
      <c r="BV3936" s="1" t="s">
        <v>171</v>
      </c>
      <c r="BW3936">
        <v>218.25</v>
      </c>
      <c r="BX3936" s="1" t="s">
        <v>10877</v>
      </c>
      <c r="BY3936">
        <v>3832.5</v>
      </c>
      <c r="BZ3936">
        <v>836443.125</v>
      </c>
      <c r="CA3936">
        <v>0.25</v>
      </c>
      <c r="CB3936">
        <v>2874.375</v>
      </c>
      <c r="CC3936">
        <v>627332.34375</v>
      </c>
      <c r="CD3936">
        <v>0.1</v>
      </c>
      <c r="CE3936">
        <v>62733.234375</v>
      </c>
      <c r="CF3936">
        <v>0.1</v>
      </c>
      <c r="CG3936">
        <v>6273.3234375000002</v>
      </c>
      <c r="CH3936">
        <v>56459.910937499997</v>
      </c>
      <c r="CI3936">
        <v>564599.109375</v>
      </c>
      <c r="CJ3936">
        <v>621059.02031249995</v>
      </c>
      <c r="CK3936">
        <v>2845.6312499999999</v>
      </c>
    </row>
    <row r="3937" spans="67:89" x14ac:dyDescent="0.25">
      <c r="BO3937" s="1" t="s">
        <v>11512</v>
      </c>
      <c r="BP3937" s="1" t="s">
        <v>11513</v>
      </c>
      <c r="BQ3937" s="1" t="s">
        <v>10873</v>
      </c>
      <c r="BR3937" s="1" t="s">
        <v>10874</v>
      </c>
      <c r="BS3937" s="1" t="s">
        <v>11337</v>
      </c>
      <c r="BT3937">
        <v>89</v>
      </c>
      <c r="BU3937" s="1" t="s">
        <v>10876</v>
      </c>
      <c r="BV3937" s="1" t="s">
        <v>171</v>
      </c>
      <c r="BW3937">
        <v>225</v>
      </c>
      <c r="BX3937" s="1" t="s">
        <v>10877</v>
      </c>
      <c r="BY3937">
        <v>3832.5</v>
      </c>
      <c r="BZ3937">
        <v>862312.5</v>
      </c>
      <c r="CA3937">
        <v>0.25</v>
      </c>
      <c r="CB3937">
        <v>2874.375</v>
      </c>
      <c r="CC3937">
        <v>646734.375</v>
      </c>
      <c r="CD3937">
        <v>0.1</v>
      </c>
      <c r="CE3937">
        <v>64673.4375</v>
      </c>
      <c r="CF3937">
        <v>0.1</v>
      </c>
      <c r="CG3937">
        <v>6467.34375</v>
      </c>
      <c r="CH3937">
        <v>58206.09375</v>
      </c>
      <c r="CI3937">
        <v>582060.9375</v>
      </c>
      <c r="CJ3937">
        <v>640267.03125</v>
      </c>
      <c r="CK3937">
        <v>2845.6312499999999</v>
      </c>
    </row>
    <row r="3938" spans="67:89" x14ac:dyDescent="0.25">
      <c r="BP3938" s="1" t="s">
        <v>11513</v>
      </c>
      <c r="BQ3938" s="1" t="s">
        <v>10873</v>
      </c>
      <c r="BR3938" s="1" t="s">
        <v>10874</v>
      </c>
      <c r="BS3938" s="1" t="s">
        <v>11337</v>
      </c>
      <c r="BT3938">
        <v>89</v>
      </c>
      <c r="BU3938" s="1" t="s">
        <v>10876</v>
      </c>
      <c r="BV3938" s="1" t="s">
        <v>171</v>
      </c>
      <c r="BW3938">
        <v>225</v>
      </c>
      <c r="BX3938" s="1" t="s">
        <v>10877</v>
      </c>
      <c r="BY3938">
        <v>3832.5</v>
      </c>
      <c r="BZ3938">
        <v>862312.5</v>
      </c>
      <c r="CA3938">
        <v>0.25</v>
      </c>
      <c r="CB3938">
        <v>2874.375</v>
      </c>
      <c r="CC3938">
        <v>646734.375</v>
      </c>
      <c r="CD3938">
        <v>0.1</v>
      </c>
      <c r="CE3938">
        <v>64673.4375</v>
      </c>
      <c r="CF3938">
        <v>0.1</v>
      </c>
      <c r="CG3938">
        <v>6467.34375</v>
      </c>
      <c r="CH3938">
        <v>58206.09375</v>
      </c>
      <c r="CI3938">
        <v>582060.9375</v>
      </c>
      <c r="CJ3938">
        <v>640267.03125</v>
      </c>
      <c r="CK3938">
        <v>2845.6312499999999</v>
      </c>
    </row>
    <row r="3939" spans="67:89" x14ac:dyDescent="0.25">
      <c r="BO3939" s="1" t="s">
        <v>11514</v>
      </c>
      <c r="BP3939" s="1" t="s">
        <v>11515</v>
      </c>
      <c r="BQ3939" s="1" t="s">
        <v>10873</v>
      </c>
      <c r="BR3939" s="1" t="s">
        <v>10874</v>
      </c>
      <c r="BS3939" s="1" t="s">
        <v>11337</v>
      </c>
      <c r="BT3939">
        <v>90</v>
      </c>
      <c r="BU3939" s="1" t="s">
        <v>10876</v>
      </c>
      <c r="BV3939" s="1" t="s">
        <v>171</v>
      </c>
      <c r="BW3939">
        <v>225</v>
      </c>
      <c r="BX3939" s="1" t="s">
        <v>10877</v>
      </c>
      <c r="BY3939">
        <v>3832.5</v>
      </c>
      <c r="BZ3939">
        <v>862312.5</v>
      </c>
      <c r="CA3939">
        <v>0.25</v>
      </c>
      <c r="CB3939">
        <v>2874.375</v>
      </c>
      <c r="CC3939">
        <v>646734.375</v>
      </c>
      <c r="CD3939">
        <v>0.1</v>
      </c>
      <c r="CE3939">
        <v>64673.4375</v>
      </c>
      <c r="CF3939">
        <v>0.15</v>
      </c>
      <c r="CG3939">
        <v>9701.015625</v>
      </c>
      <c r="CH3939">
        <v>54972.421875</v>
      </c>
      <c r="CI3939">
        <v>582060.9375</v>
      </c>
      <c r="CJ3939">
        <v>637033.359375</v>
      </c>
      <c r="CK3939">
        <v>2831.2593750000001</v>
      </c>
    </row>
    <row r="3940" spans="67:89" x14ac:dyDescent="0.25">
      <c r="BP3940" s="1" t="s">
        <v>11515</v>
      </c>
      <c r="BQ3940" s="1" t="s">
        <v>10873</v>
      </c>
      <c r="BR3940" s="1" t="s">
        <v>10874</v>
      </c>
      <c r="BS3940" s="1" t="s">
        <v>11337</v>
      </c>
      <c r="BT3940">
        <v>90</v>
      </c>
      <c r="BU3940" s="1" t="s">
        <v>10876</v>
      </c>
      <c r="BV3940" s="1" t="s">
        <v>171</v>
      </c>
      <c r="BW3940">
        <v>225</v>
      </c>
      <c r="BX3940" s="1" t="s">
        <v>10877</v>
      </c>
      <c r="BY3940">
        <v>3832.5</v>
      </c>
      <c r="BZ3940">
        <v>862312.5</v>
      </c>
      <c r="CA3940">
        <v>0.25</v>
      </c>
      <c r="CB3940">
        <v>2874.375</v>
      </c>
      <c r="CC3940">
        <v>646734.375</v>
      </c>
      <c r="CD3940">
        <v>0.1</v>
      </c>
      <c r="CE3940">
        <v>64673.4375</v>
      </c>
      <c r="CF3940">
        <v>0.15</v>
      </c>
      <c r="CG3940">
        <v>9701.015625</v>
      </c>
      <c r="CH3940">
        <v>54972.421875</v>
      </c>
      <c r="CI3940">
        <v>582060.9375</v>
      </c>
      <c r="CJ3940">
        <v>637033.359375</v>
      </c>
      <c r="CK3940">
        <v>2831.2593750000001</v>
      </c>
    </row>
    <row r="3941" spans="67:89" x14ac:dyDescent="0.25">
      <c r="BO3941" s="1" t="s">
        <v>11516</v>
      </c>
      <c r="BP3941" s="1" t="s">
        <v>11517</v>
      </c>
      <c r="BQ3941" s="1" t="s">
        <v>10873</v>
      </c>
      <c r="BR3941" s="1" t="s">
        <v>10874</v>
      </c>
      <c r="BS3941" s="1" t="s">
        <v>11337</v>
      </c>
      <c r="BT3941">
        <v>91</v>
      </c>
      <c r="BU3941" s="1" t="s">
        <v>10876</v>
      </c>
      <c r="BV3941" s="1" t="s">
        <v>171</v>
      </c>
      <c r="BW3941">
        <v>225</v>
      </c>
      <c r="BX3941" s="1" t="s">
        <v>10877</v>
      </c>
      <c r="BY3941">
        <v>3832.5</v>
      </c>
      <c r="BZ3941">
        <v>862312.5</v>
      </c>
      <c r="CA3941">
        <v>0.25</v>
      </c>
      <c r="CB3941">
        <v>2874.375</v>
      </c>
      <c r="CC3941">
        <v>646734.375</v>
      </c>
      <c r="CD3941">
        <v>0.1</v>
      </c>
      <c r="CE3941">
        <v>64673.4375</v>
      </c>
      <c r="CF3941">
        <v>0.1</v>
      </c>
      <c r="CG3941">
        <v>6467.34375</v>
      </c>
      <c r="CH3941">
        <v>58206.09375</v>
      </c>
      <c r="CI3941">
        <v>582060.9375</v>
      </c>
      <c r="CJ3941">
        <v>640267.03125</v>
      </c>
      <c r="CK3941">
        <v>2845.6312499999999</v>
      </c>
    </row>
    <row r="3942" spans="67:89" x14ac:dyDescent="0.25">
      <c r="BP3942" s="1" t="s">
        <v>11517</v>
      </c>
      <c r="BQ3942" s="1" t="s">
        <v>10873</v>
      </c>
      <c r="BR3942" s="1" t="s">
        <v>10874</v>
      </c>
      <c r="BS3942" s="1" t="s">
        <v>11337</v>
      </c>
      <c r="BT3942">
        <v>91</v>
      </c>
      <c r="BU3942" s="1" t="s">
        <v>10876</v>
      </c>
      <c r="BV3942" s="1" t="s">
        <v>171</v>
      </c>
      <c r="BW3942">
        <v>225</v>
      </c>
      <c r="BX3942" s="1" t="s">
        <v>10877</v>
      </c>
      <c r="BY3942">
        <v>3832.5</v>
      </c>
      <c r="BZ3942">
        <v>862312.5</v>
      </c>
      <c r="CA3942">
        <v>0.25</v>
      </c>
      <c r="CB3942">
        <v>2874.375</v>
      </c>
      <c r="CC3942">
        <v>646734.375</v>
      </c>
      <c r="CD3942">
        <v>0.1</v>
      </c>
      <c r="CE3942">
        <v>64673.4375</v>
      </c>
      <c r="CF3942">
        <v>0.1</v>
      </c>
      <c r="CG3942">
        <v>6467.34375</v>
      </c>
      <c r="CH3942">
        <v>58206.09375</v>
      </c>
      <c r="CI3942">
        <v>582060.9375</v>
      </c>
      <c r="CJ3942">
        <v>640267.03125</v>
      </c>
      <c r="CK3942">
        <v>2845.6312499999999</v>
      </c>
    </row>
    <row r="3943" spans="67:89" x14ac:dyDescent="0.25">
      <c r="BO3943" s="1" t="s">
        <v>11518</v>
      </c>
      <c r="BP3943" s="1" t="s">
        <v>11519</v>
      </c>
      <c r="BQ3943" s="1" t="s">
        <v>10873</v>
      </c>
      <c r="BR3943" s="1" t="s">
        <v>10874</v>
      </c>
      <c r="BS3943" s="1" t="s">
        <v>11337</v>
      </c>
      <c r="BT3943">
        <v>92</v>
      </c>
      <c r="BU3943" s="1" t="s">
        <v>10876</v>
      </c>
      <c r="BV3943" s="1" t="s">
        <v>146</v>
      </c>
      <c r="BW3943">
        <v>179.09</v>
      </c>
      <c r="BX3943" s="1" t="s">
        <v>10877</v>
      </c>
      <c r="BY3943">
        <v>3832.5</v>
      </c>
      <c r="BZ3943">
        <v>686362.42500000005</v>
      </c>
      <c r="CA3943">
        <v>0.3</v>
      </c>
      <c r="CB3943">
        <v>2682.75</v>
      </c>
      <c r="CC3943">
        <v>480453.69750000001</v>
      </c>
      <c r="CD3943">
        <v>0.1</v>
      </c>
      <c r="CE3943">
        <v>48045.369750000005</v>
      </c>
      <c r="CF3943">
        <v>0.1</v>
      </c>
      <c r="CG3943">
        <v>4804.5369750000009</v>
      </c>
      <c r="CH3943">
        <v>43240.832775000003</v>
      </c>
      <c r="CI3943">
        <v>432408.32775</v>
      </c>
      <c r="CJ3943">
        <v>475649.16052500001</v>
      </c>
      <c r="CK3943">
        <v>2655.9225000000001</v>
      </c>
    </row>
    <row r="3944" spans="67:89" x14ac:dyDescent="0.25">
      <c r="BO3944" s="1" t="s">
        <v>11520</v>
      </c>
      <c r="BP3944" s="1" t="s">
        <v>11521</v>
      </c>
      <c r="BQ3944" s="1" t="s">
        <v>10873</v>
      </c>
      <c r="BR3944" s="1" t="s">
        <v>10874</v>
      </c>
      <c r="BS3944" s="1" t="s">
        <v>11337</v>
      </c>
      <c r="BT3944">
        <v>93</v>
      </c>
      <c r="BU3944" s="1" t="s">
        <v>10876</v>
      </c>
      <c r="BV3944" s="1" t="s">
        <v>1961</v>
      </c>
      <c r="BW3944">
        <v>180</v>
      </c>
      <c r="BX3944" s="1" t="s">
        <v>10877</v>
      </c>
      <c r="BY3944">
        <v>3650</v>
      </c>
      <c r="BZ3944">
        <v>657000</v>
      </c>
      <c r="CA3944">
        <v>0.25</v>
      </c>
      <c r="CB3944">
        <v>2737.5</v>
      </c>
      <c r="CC3944">
        <v>492750</v>
      </c>
      <c r="CD3944">
        <v>0.1</v>
      </c>
      <c r="CE3944">
        <v>49275</v>
      </c>
      <c r="CF3944">
        <v>0.1</v>
      </c>
      <c r="CG3944">
        <v>4927.5</v>
      </c>
      <c r="CH3944">
        <v>44347.5</v>
      </c>
      <c r="CI3944">
        <v>443475</v>
      </c>
      <c r="CJ3944">
        <v>487822.5</v>
      </c>
      <c r="CK3944">
        <v>2710.125</v>
      </c>
    </row>
    <row r="3945" spans="67:89" x14ac:dyDescent="0.25">
      <c r="BP3945" s="1" t="s">
        <v>11521</v>
      </c>
      <c r="BQ3945" s="1" t="s">
        <v>10873</v>
      </c>
      <c r="BR3945" s="1" t="s">
        <v>10874</v>
      </c>
      <c r="BS3945" s="1" t="s">
        <v>11337</v>
      </c>
      <c r="BT3945">
        <v>93</v>
      </c>
      <c r="BU3945" s="1" t="s">
        <v>10876</v>
      </c>
      <c r="BV3945" s="1" t="s">
        <v>1961</v>
      </c>
      <c r="BW3945">
        <v>180</v>
      </c>
      <c r="BX3945" s="1" t="s">
        <v>10877</v>
      </c>
      <c r="BY3945">
        <v>3650</v>
      </c>
      <c r="BZ3945">
        <v>657000</v>
      </c>
      <c r="CA3945">
        <v>0.25</v>
      </c>
      <c r="CB3945">
        <v>2737.5</v>
      </c>
      <c r="CC3945">
        <v>492750</v>
      </c>
      <c r="CD3945">
        <v>0.1</v>
      </c>
      <c r="CE3945">
        <v>49275</v>
      </c>
      <c r="CF3945">
        <v>0.1</v>
      </c>
      <c r="CG3945">
        <v>4927.5</v>
      </c>
      <c r="CH3945">
        <v>44347.5</v>
      </c>
      <c r="CI3945">
        <v>443475</v>
      </c>
      <c r="CJ3945">
        <v>487822.5</v>
      </c>
      <c r="CK3945">
        <v>2710.125</v>
      </c>
    </row>
    <row r="3946" spans="67:89" x14ac:dyDescent="0.25">
      <c r="BO3946" s="1" t="s">
        <v>11522</v>
      </c>
      <c r="BP3946" s="1" t="s">
        <v>11523</v>
      </c>
      <c r="BQ3946" s="1" t="s">
        <v>10873</v>
      </c>
      <c r="BR3946" s="1" t="s">
        <v>10874</v>
      </c>
      <c r="BS3946" s="1" t="s">
        <v>11337</v>
      </c>
      <c r="BT3946">
        <v>94</v>
      </c>
      <c r="BU3946" s="1" t="s">
        <v>10876</v>
      </c>
      <c r="BV3946" s="1" t="s">
        <v>1961</v>
      </c>
      <c r="BW3946">
        <v>180</v>
      </c>
      <c r="BX3946" s="1" t="s">
        <v>10877</v>
      </c>
      <c r="BY3946">
        <v>3650</v>
      </c>
      <c r="BZ3946">
        <v>657000</v>
      </c>
      <c r="CA3946">
        <v>0.25</v>
      </c>
      <c r="CB3946">
        <v>2737.5</v>
      </c>
      <c r="CC3946">
        <v>492750</v>
      </c>
      <c r="CD3946">
        <v>0.1</v>
      </c>
      <c r="CE3946">
        <v>49275</v>
      </c>
      <c r="CF3946">
        <v>0.1</v>
      </c>
      <c r="CG3946">
        <v>4927.5</v>
      </c>
      <c r="CH3946">
        <v>44347.5</v>
      </c>
      <c r="CI3946">
        <v>443475</v>
      </c>
      <c r="CJ3946">
        <v>487822.5</v>
      </c>
      <c r="CK3946">
        <v>2710.125</v>
      </c>
    </row>
    <row r="3947" spans="67:89" x14ac:dyDescent="0.25">
      <c r="BO3947" s="1" t="s">
        <v>11524</v>
      </c>
      <c r="BP3947" s="1" t="s">
        <v>11525</v>
      </c>
      <c r="BQ3947" s="1" t="s">
        <v>10873</v>
      </c>
      <c r="BR3947" s="1" t="s">
        <v>10874</v>
      </c>
      <c r="BS3947" s="1" t="s">
        <v>11337</v>
      </c>
      <c r="BT3947">
        <v>95</v>
      </c>
      <c r="BU3947" s="1" t="s">
        <v>10876</v>
      </c>
      <c r="BV3947" s="1" t="s">
        <v>1961</v>
      </c>
      <c r="BW3947">
        <v>180</v>
      </c>
      <c r="BX3947" s="1" t="s">
        <v>10877</v>
      </c>
      <c r="BY3947">
        <v>3650</v>
      </c>
      <c r="BZ3947">
        <v>657000</v>
      </c>
      <c r="CA3947">
        <v>0.3</v>
      </c>
      <c r="CB3947">
        <v>2555</v>
      </c>
      <c r="CC3947">
        <v>459900</v>
      </c>
      <c r="CD3947">
        <v>0.1</v>
      </c>
      <c r="CE3947">
        <v>45990</v>
      </c>
      <c r="CF3947">
        <v>0.1</v>
      </c>
      <c r="CG3947">
        <v>4599</v>
      </c>
      <c r="CH3947">
        <v>41391</v>
      </c>
      <c r="CI3947">
        <v>413910</v>
      </c>
      <c r="CJ3947">
        <v>455301</v>
      </c>
      <c r="CK3947">
        <v>2529.4499999999998</v>
      </c>
    </row>
    <row r="3948" spans="67:89" x14ac:dyDescent="0.25">
      <c r="BP3948" s="1" t="s">
        <v>11525</v>
      </c>
      <c r="BQ3948" s="1" t="s">
        <v>10873</v>
      </c>
      <c r="BR3948" s="1" t="s">
        <v>10874</v>
      </c>
      <c r="BS3948" s="1" t="s">
        <v>11337</v>
      </c>
      <c r="BT3948">
        <v>95</v>
      </c>
      <c r="BU3948" s="1" t="s">
        <v>10876</v>
      </c>
      <c r="BV3948" s="1" t="s">
        <v>1961</v>
      </c>
      <c r="BW3948">
        <v>180</v>
      </c>
      <c r="BX3948" s="1" t="s">
        <v>10877</v>
      </c>
      <c r="BY3948">
        <v>3650</v>
      </c>
      <c r="BZ3948">
        <v>657000</v>
      </c>
      <c r="CA3948">
        <v>0.3</v>
      </c>
      <c r="CB3948">
        <v>2555</v>
      </c>
      <c r="CC3948">
        <v>459900</v>
      </c>
      <c r="CD3948">
        <v>0.1</v>
      </c>
      <c r="CE3948">
        <v>45990</v>
      </c>
      <c r="CF3948">
        <v>0.1</v>
      </c>
      <c r="CG3948">
        <v>4599</v>
      </c>
      <c r="CH3948">
        <v>41391</v>
      </c>
      <c r="CI3948">
        <v>413910</v>
      </c>
      <c r="CJ3948">
        <v>455301</v>
      </c>
      <c r="CK3948">
        <v>2529.4499999999998</v>
      </c>
    </row>
    <row r="3949" spans="67:89" x14ac:dyDescent="0.25">
      <c r="BO3949" s="1" t="s">
        <v>11526</v>
      </c>
      <c r="BP3949" s="1" t="s">
        <v>11527</v>
      </c>
      <c r="BQ3949" s="1" t="s">
        <v>10873</v>
      </c>
      <c r="BR3949" s="1" t="s">
        <v>10874</v>
      </c>
      <c r="BS3949" s="1" t="s">
        <v>11337</v>
      </c>
      <c r="BT3949">
        <v>96</v>
      </c>
      <c r="BU3949" s="1" t="s">
        <v>10876</v>
      </c>
      <c r="BV3949" s="1" t="s">
        <v>1961</v>
      </c>
      <c r="BW3949">
        <v>180</v>
      </c>
      <c r="BX3949" s="1" t="s">
        <v>10877</v>
      </c>
      <c r="BY3949">
        <v>3650</v>
      </c>
      <c r="BZ3949">
        <v>657000</v>
      </c>
      <c r="CA3949">
        <v>0.25</v>
      </c>
      <c r="CB3949">
        <v>2737.5</v>
      </c>
      <c r="CC3949">
        <v>492750</v>
      </c>
      <c r="CD3949">
        <v>0.1</v>
      </c>
      <c r="CE3949">
        <v>49275</v>
      </c>
      <c r="CF3949">
        <v>0.1</v>
      </c>
      <c r="CG3949">
        <v>4927.5</v>
      </c>
      <c r="CH3949">
        <v>44347.5</v>
      </c>
      <c r="CI3949">
        <v>443475</v>
      </c>
      <c r="CJ3949">
        <v>487822.5</v>
      </c>
      <c r="CK3949">
        <v>2710.125</v>
      </c>
    </row>
    <row r="3950" spans="67:89" x14ac:dyDescent="0.25">
      <c r="BO3950" s="1" t="s">
        <v>11528</v>
      </c>
      <c r="BP3950" s="1" t="s">
        <v>11529</v>
      </c>
      <c r="BQ3950" s="1" t="s">
        <v>10873</v>
      </c>
      <c r="BR3950" s="1" t="s">
        <v>10874</v>
      </c>
      <c r="BS3950" s="1" t="s">
        <v>11337</v>
      </c>
      <c r="BT3950">
        <v>97</v>
      </c>
      <c r="BU3950" s="1" t="s">
        <v>10876</v>
      </c>
      <c r="BV3950" s="1" t="s">
        <v>1961</v>
      </c>
      <c r="BW3950">
        <v>180</v>
      </c>
      <c r="BX3950" s="1" t="s">
        <v>10877</v>
      </c>
      <c r="BY3950">
        <v>3650</v>
      </c>
      <c r="BZ3950">
        <v>657000</v>
      </c>
      <c r="CA3950">
        <v>0.25</v>
      </c>
      <c r="CB3950">
        <v>2737.5</v>
      </c>
      <c r="CC3950">
        <v>492750</v>
      </c>
      <c r="CD3950">
        <v>0.1</v>
      </c>
      <c r="CE3950">
        <v>49275</v>
      </c>
      <c r="CF3950">
        <v>0.1</v>
      </c>
      <c r="CG3950">
        <v>4927.5</v>
      </c>
      <c r="CH3950">
        <v>44347.5</v>
      </c>
      <c r="CI3950">
        <v>443475</v>
      </c>
      <c r="CJ3950">
        <v>487822.5</v>
      </c>
      <c r="CK3950">
        <v>2710.125</v>
      </c>
    </row>
    <row r="3951" spans="67:89" x14ac:dyDescent="0.25">
      <c r="BO3951" s="1" t="s">
        <v>11530</v>
      </c>
      <c r="BP3951" s="1" t="s">
        <v>11531</v>
      </c>
      <c r="BQ3951" s="1" t="s">
        <v>10873</v>
      </c>
      <c r="BR3951" s="1" t="s">
        <v>10874</v>
      </c>
      <c r="BS3951" s="1" t="s">
        <v>11337</v>
      </c>
      <c r="BT3951">
        <v>98</v>
      </c>
      <c r="BU3951" s="1" t="s">
        <v>10876</v>
      </c>
      <c r="BV3951" s="1" t="s">
        <v>1961</v>
      </c>
      <c r="BW3951">
        <v>180</v>
      </c>
      <c r="BX3951" s="1" t="s">
        <v>10877</v>
      </c>
      <c r="BY3951">
        <v>3650</v>
      </c>
      <c r="BZ3951">
        <v>657000</v>
      </c>
      <c r="CA3951">
        <v>0.25</v>
      </c>
      <c r="CB3951">
        <v>2737.5</v>
      </c>
      <c r="CC3951">
        <v>492750</v>
      </c>
      <c r="CD3951">
        <v>0.1</v>
      </c>
      <c r="CE3951">
        <v>49275</v>
      </c>
      <c r="CF3951">
        <v>0.1</v>
      </c>
      <c r="CG3951">
        <v>4927.5</v>
      </c>
      <c r="CH3951">
        <v>44347.5</v>
      </c>
      <c r="CI3951">
        <v>443475</v>
      </c>
      <c r="CJ3951">
        <v>487822.5</v>
      </c>
      <c r="CK3951">
        <v>2710.125</v>
      </c>
    </row>
    <row r="3952" spans="67:89" x14ac:dyDescent="0.25">
      <c r="BO3952" s="1" t="s">
        <v>11532</v>
      </c>
      <c r="BP3952" s="1" t="s">
        <v>11533</v>
      </c>
      <c r="BQ3952" s="1" t="s">
        <v>10873</v>
      </c>
      <c r="BR3952" s="1" t="s">
        <v>10874</v>
      </c>
      <c r="BS3952" s="1" t="s">
        <v>11337</v>
      </c>
      <c r="BT3952">
        <v>99</v>
      </c>
      <c r="BU3952" s="1" t="s">
        <v>10876</v>
      </c>
      <c r="BV3952" s="1" t="s">
        <v>1961</v>
      </c>
      <c r="BW3952">
        <v>180</v>
      </c>
      <c r="BX3952" s="1" t="s">
        <v>10877</v>
      </c>
      <c r="BY3952">
        <v>3650</v>
      </c>
      <c r="BZ3952">
        <v>657000</v>
      </c>
      <c r="CA3952">
        <v>0.25</v>
      </c>
      <c r="CB3952">
        <v>2737.5</v>
      </c>
      <c r="CC3952">
        <v>492750</v>
      </c>
      <c r="CD3952">
        <v>0.1</v>
      </c>
      <c r="CE3952">
        <v>49275</v>
      </c>
      <c r="CF3952">
        <v>0.1</v>
      </c>
      <c r="CG3952">
        <v>4927.5</v>
      </c>
      <c r="CH3952">
        <v>44347.5</v>
      </c>
      <c r="CI3952">
        <v>443475</v>
      </c>
      <c r="CJ3952">
        <v>487822.5</v>
      </c>
      <c r="CK3952">
        <v>2710.125</v>
      </c>
    </row>
    <row r="3953" spans="67:89" x14ac:dyDescent="0.25">
      <c r="BO3953" s="1" t="s">
        <v>11534</v>
      </c>
      <c r="BP3953" s="1" t="s">
        <v>11535</v>
      </c>
      <c r="BQ3953" s="1" t="s">
        <v>10873</v>
      </c>
      <c r="BR3953" s="1" t="s">
        <v>10874</v>
      </c>
      <c r="BS3953" s="1" t="s">
        <v>11337</v>
      </c>
      <c r="BT3953">
        <v>100</v>
      </c>
      <c r="BU3953" s="1" t="s">
        <v>10876</v>
      </c>
      <c r="BV3953" s="1" t="s">
        <v>1961</v>
      </c>
      <c r="BW3953">
        <v>180</v>
      </c>
      <c r="BX3953" s="1" t="s">
        <v>10877</v>
      </c>
      <c r="BY3953">
        <v>3650</v>
      </c>
      <c r="BZ3953">
        <v>657000</v>
      </c>
      <c r="CA3953">
        <v>0.25</v>
      </c>
      <c r="CB3953">
        <v>2737.5</v>
      </c>
      <c r="CC3953">
        <v>492750</v>
      </c>
      <c r="CD3953">
        <v>0.1</v>
      </c>
      <c r="CE3953">
        <v>49275</v>
      </c>
      <c r="CF3953">
        <v>0.1</v>
      </c>
      <c r="CG3953">
        <v>4927.5</v>
      </c>
      <c r="CH3953">
        <v>44347.5</v>
      </c>
      <c r="CI3953">
        <v>443475</v>
      </c>
      <c r="CJ3953">
        <v>487822.5</v>
      </c>
      <c r="CK3953">
        <v>2710.125</v>
      </c>
    </row>
    <row r="3954" spans="67:89" x14ac:dyDescent="0.25">
      <c r="BO3954" s="1" t="s">
        <v>11536</v>
      </c>
      <c r="BP3954" s="1" t="s">
        <v>11537</v>
      </c>
      <c r="BQ3954" s="1" t="s">
        <v>10873</v>
      </c>
      <c r="BR3954" s="1" t="s">
        <v>10874</v>
      </c>
      <c r="BS3954" s="1" t="s">
        <v>11337</v>
      </c>
      <c r="BT3954">
        <v>101</v>
      </c>
      <c r="BU3954" s="1" t="s">
        <v>10876</v>
      </c>
      <c r="BV3954" s="1" t="s">
        <v>146</v>
      </c>
      <c r="BW3954">
        <v>180</v>
      </c>
      <c r="BX3954" s="1" t="s">
        <v>10877</v>
      </c>
      <c r="BY3954">
        <v>3832.5</v>
      </c>
      <c r="BZ3954">
        <v>689850</v>
      </c>
      <c r="CA3954">
        <v>0.25</v>
      </c>
      <c r="CB3954">
        <v>2874.375</v>
      </c>
      <c r="CC3954">
        <v>517387.5</v>
      </c>
      <c r="CD3954">
        <v>0.1</v>
      </c>
      <c r="CE3954">
        <v>51738.75</v>
      </c>
      <c r="CF3954">
        <v>0.1</v>
      </c>
      <c r="CG3954">
        <v>5173.875</v>
      </c>
      <c r="CH3954">
        <v>46564.875</v>
      </c>
      <c r="CI3954">
        <v>465648.75</v>
      </c>
      <c r="CJ3954">
        <v>512213.625</v>
      </c>
      <c r="CK3954">
        <v>2845.6312499999999</v>
      </c>
    </row>
    <row r="3955" spans="67:89" x14ac:dyDescent="0.25">
      <c r="BO3955" s="1" t="s">
        <v>11538</v>
      </c>
      <c r="BP3955" s="1" t="s">
        <v>11539</v>
      </c>
      <c r="BQ3955" s="1" t="s">
        <v>10873</v>
      </c>
      <c r="BR3955" s="1" t="s">
        <v>10874</v>
      </c>
      <c r="BS3955" s="1" t="s">
        <v>11540</v>
      </c>
      <c r="BT3955">
        <v>1</v>
      </c>
      <c r="BU3955" s="1" t="s">
        <v>10876</v>
      </c>
      <c r="BV3955" s="1" t="s">
        <v>339</v>
      </c>
      <c r="BW3955">
        <v>408</v>
      </c>
      <c r="BX3955" s="1" t="s">
        <v>10877</v>
      </c>
      <c r="BY3955">
        <v>3650</v>
      </c>
      <c r="BZ3955">
        <v>1489200</v>
      </c>
      <c r="CA3955">
        <v>0.3</v>
      </c>
      <c r="CB3955">
        <v>2555</v>
      </c>
      <c r="CC3955">
        <v>1042440</v>
      </c>
      <c r="CD3955">
        <v>0.1</v>
      </c>
      <c r="CE3955">
        <v>104244</v>
      </c>
      <c r="CF3955">
        <v>0.1</v>
      </c>
      <c r="CG3955">
        <v>10424.400000000001</v>
      </c>
      <c r="CH3955">
        <v>93819.6</v>
      </c>
      <c r="CI3955">
        <v>938196</v>
      </c>
      <c r="CJ3955">
        <v>1032015.6</v>
      </c>
      <c r="CK3955">
        <v>2529.4499999999998</v>
      </c>
    </row>
    <row r="3956" spans="67:89" x14ac:dyDescent="0.25">
      <c r="BO3956" s="1" t="s">
        <v>11541</v>
      </c>
      <c r="BP3956" s="1" t="s">
        <v>11542</v>
      </c>
      <c r="BQ3956" s="1" t="s">
        <v>10873</v>
      </c>
      <c r="BR3956" s="1" t="s">
        <v>10874</v>
      </c>
      <c r="BS3956" s="1" t="s">
        <v>11540</v>
      </c>
      <c r="BT3956">
        <v>2</v>
      </c>
      <c r="BU3956" s="1" t="s">
        <v>10876</v>
      </c>
      <c r="BV3956" s="1" t="s">
        <v>339</v>
      </c>
      <c r="BW3956">
        <v>408</v>
      </c>
      <c r="BX3956" s="1" t="s">
        <v>10877</v>
      </c>
      <c r="BY3956">
        <v>3650</v>
      </c>
      <c r="BZ3956">
        <v>1489200</v>
      </c>
      <c r="CA3956">
        <v>0.25</v>
      </c>
      <c r="CB3956">
        <v>2737.5</v>
      </c>
      <c r="CC3956">
        <v>1116900</v>
      </c>
      <c r="CD3956">
        <v>0.1</v>
      </c>
      <c r="CE3956">
        <v>111690</v>
      </c>
      <c r="CF3956">
        <v>0.1</v>
      </c>
      <c r="CG3956">
        <v>11169</v>
      </c>
      <c r="CH3956">
        <v>100521</v>
      </c>
      <c r="CI3956">
        <v>1005210</v>
      </c>
      <c r="CJ3956">
        <v>1105731</v>
      </c>
      <c r="CK3956">
        <v>2710.125</v>
      </c>
    </row>
    <row r="3957" spans="67:89" x14ac:dyDescent="0.25">
      <c r="BO3957" s="1" t="s">
        <v>11543</v>
      </c>
      <c r="BP3957" s="1" t="s">
        <v>11544</v>
      </c>
      <c r="BQ3957" s="1" t="s">
        <v>10873</v>
      </c>
      <c r="BR3957" s="1" t="s">
        <v>10874</v>
      </c>
      <c r="BS3957" s="1" t="s">
        <v>11540</v>
      </c>
      <c r="BT3957">
        <v>3</v>
      </c>
      <c r="BU3957" s="1" t="s">
        <v>10876</v>
      </c>
      <c r="BV3957" s="1" t="s">
        <v>339</v>
      </c>
      <c r="BW3957">
        <v>408</v>
      </c>
      <c r="BX3957" s="1" t="s">
        <v>10877</v>
      </c>
      <c r="BY3957">
        <v>3650</v>
      </c>
      <c r="BZ3957">
        <v>1489200</v>
      </c>
      <c r="CA3957">
        <v>0.25</v>
      </c>
      <c r="CB3957">
        <v>2737.5</v>
      </c>
      <c r="CC3957">
        <v>1116900</v>
      </c>
      <c r="CD3957">
        <v>0.1</v>
      </c>
      <c r="CE3957">
        <v>111690</v>
      </c>
      <c r="CF3957">
        <v>0.1</v>
      </c>
      <c r="CG3957">
        <v>11169</v>
      </c>
      <c r="CH3957">
        <v>100521</v>
      </c>
      <c r="CI3957">
        <v>1005210</v>
      </c>
      <c r="CJ3957">
        <v>1105731</v>
      </c>
      <c r="CK3957">
        <v>2710.125</v>
      </c>
    </row>
    <row r="3958" spans="67:89" x14ac:dyDescent="0.25">
      <c r="BO3958" s="1" t="s">
        <v>11545</v>
      </c>
      <c r="BP3958" s="1" t="s">
        <v>11546</v>
      </c>
      <c r="BQ3958" s="1" t="s">
        <v>10873</v>
      </c>
      <c r="BR3958" s="1" t="s">
        <v>10874</v>
      </c>
      <c r="BS3958" s="1" t="s">
        <v>11540</v>
      </c>
      <c r="BT3958">
        <v>4</v>
      </c>
      <c r="BU3958" s="1" t="s">
        <v>10876</v>
      </c>
      <c r="BV3958" s="1" t="s">
        <v>339</v>
      </c>
      <c r="BW3958">
        <v>408</v>
      </c>
      <c r="BX3958" s="1" t="s">
        <v>10877</v>
      </c>
      <c r="BY3958">
        <v>3650</v>
      </c>
      <c r="BZ3958">
        <v>1489200</v>
      </c>
      <c r="CA3958">
        <v>0.25</v>
      </c>
      <c r="CB3958">
        <v>2737.5</v>
      </c>
      <c r="CC3958">
        <v>1116900</v>
      </c>
      <c r="CD3958">
        <v>0.1</v>
      </c>
      <c r="CE3958">
        <v>111690</v>
      </c>
      <c r="CF3958">
        <v>0.1</v>
      </c>
      <c r="CG3958">
        <v>11169</v>
      </c>
      <c r="CH3958">
        <v>100521</v>
      </c>
      <c r="CI3958">
        <v>1005210</v>
      </c>
      <c r="CJ3958">
        <v>1105731</v>
      </c>
      <c r="CK3958">
        <v>2710.125</v>
      </c>
    </row>
    <row r="3959" spans="67:89" x14ac:dyDescent="0.25">
      <c r="BO3959" s="1" t="s">
        <v>11547</v>
      </c>
      <c r="BP3959" s="1" t="s">
        <v>11548</v>
      </c>
      <c r="BQ3959" s="1" t="s">
        <v>10873</v>
      </c>
      <c r="BR3959" s="1" t="s">
        <v>10874</v>
      </c>
      <c r="BS3959" s="1" t="s">
        <v>11540</v>
      </c>
      <c r="BT3959">
        <v>5</v>
      </c>
      <c r="BU3959" s="1" t="s">
        <v>10876</v>
      </c>
      <c r="BV3959" s="1" t="s">
        <v>339</v>
      </c>
      <c r="BW3959">
        <v>408</v>
      </c>
      <c r="BX3959" s="1" t="s">
        <v>10877</v>
      </c>
      <c r="BY3959">
        <v>3650</v>
      </c>
      <c r="BZ3959">
        <v>1489200</v>
      </c>
      <c r="CA3959">
        <v>0.25</v>
      </c>
      <c r="CB3959">
        <v>2737.5</v>
      </c>
      <c r="CC3959">
        <v>1116900</v>
      </c>
      <c r="CD3959">
        <v>0.1</v>
      </c>
      <c r="CE3959">
        <v>111690</v>
      </c>
      <c r="CF3959">
        <v>0.1</v>
      </c>
      <c r="CG3959">
        <v>11169</v>
      </c>
      <c r="CH3959">
        <v>100521</v>
      </c>
      <c r="CI3959">
        <v>1005210</v>
      </c>
      <c r="CJ3959">
        <v>1105731</v>
      </c>
      <c r="CK3959">
        <v>2710.125</v>
      </c>
    </row>
    <row r="3960" spans="67:89" x14ac:dyDescent="0.25">
      <c r="BO3960" s="1" t="s">
        <v>11549</v>
      </c>
      <c r="BP3960" s="1" t="s">
        <v>11550</v>
      </c>
      <c r="BQ3960" s="1" t="s">
        <v>10873</v>
      </c>
      <c r="BR3960" s="1" t="s">
        <v>10874</v>
      </c>
      <c r="BS3960" s="1" t="s">
        <v>11540</v>
      </c>
      <c r="BT3960">
        <v>6</v>
      </c>
      <c r="BU3960" s="1" t="s">
        <v>10876</v>
      </c>
      <c r="BV3960" s="1" t="s">
        <v>339</v>
      </c>
      <c r="BW3960">
        <v>408</v>
      </c>
      <c r="BX3960" s="1" t="s">
        <v>10877</v>
      </c>
      <c r="BY3960">
        <v>3650</v>
      </c>
      <c r="BZ3960">
        <v>1489200</v>
      </c>
      <c r="CA3960">
        <v>0.25</v>
      </c>
      <c r="CB3960">
        <v>2737.5</v>
      </c>
      <c r="CC3960">
        <v>1116900</v>
      </c>
      <c r="CD3960">
        <v>0.1</v>
      </c>
      <c r="CE3960">
        <v>111690</v>
      </c>
      <c r="CF3960">
        <v>0.1</v>
      </c>
      <c r="CG3960">
        <v>11169</v>
      </c>
      <c r="CH3960">
        <v>100521</v>
      </c>
      <c r="CI3960">
        <v>1005210</v>
      </c>
      <c r="CJ3960">
        <v>1105731</v>
      </c>
      <c r="CK3960">
        <v>2710.125</v>
      </c>
    </row>
    <row r="3961" spans="67:89" x14ac:dyDescent="0.25">
      <c r="BO3961" s="1" t="s">
        <v>11551</v>
      </c>
      <c r="BP3961" s="1" t="s">
        <v>11552</v>
      </c>
      <c r="BQ3961" s="1" t="s">
        <v>10873</v>
      </c>
      <c r="BR3961" s="1" t="s">
        <v>10874</v>
      </c>
      <c r="BS3961" s="1" t="s">
        <v>11540</v>
      </c>
      <c r="BT3961">
        <v>7</v>
      </c>
      <c r="BU3961" s="1" t="s">
        <v>10876</v>
      </c>
      <c r="BV3961" s="1" t="s">
        <v>339</v>
      </c>
      <c r="BW3961">
        <v>408</v>
      </c>
      <c r="BX3961" s="1" t="s">
        <v>10877</v>
      </c>
      <c r="BY3961">
        <v>3650</v>
      </c>
      <c r="BZ3961">
        <v>1489200</v>
      </c>
      <c r="CA3961">
        <v>0.25</v>
      </c>
      <c r="CB3961">
        <v>2737.5</v>
      </c>
      <c r="CC3961">
        <v>1116900</v>
      </c>
      <c r="CD3961">
        <v>0.1</v>
      </c>
      <c r="CE3961">
        <v>111690</v>
      </c>
      <c r="CF3961">
        <v>0.1</v>
      </c>
      <c r="CG3961">
        <v>11169</v>
      </c>
      <c r="CH3961">
        <v>100521</v>
      </c>
      <c r="CI3961">
        <v>1005210</v>
      </c>
      <c r="CJ3961">
        <v>1105731</v>
      </c>
      <c r="CK3961">
        <v>2710.125</v>
      </c>
    </row>
    <row r="3962" spans="67:89" x14ac:dyDescent="0.25">
      <c r="BO3962" s="1" t="s">
        <v>11553</v>
      </c>
      <c r="BP3962" s="1" t="s">
        <v>11554</v>
      </c>
      <c r="BQ3962" s="1" t="s">
        <v>10873</v>
      </c>
      <c r="BR3962" s="1" t="s">
        <v>10874</v>
      </c>
      <c r="BS3962" s="1" t="s">
        <v>11540</v>
      </c>
      <c r="BT3962">
        <v>8</v>
      </c>
      <c r="BU3962" s="1" t="s">
        <v>10876</v>
      </c>
      <c r="BV3962" s="1" t="s">
        <v>339</v>
      </c>
      <c r="BW3962">
        <v>408</v>
      </c>
      <c r="BX3962" s="1" t="s">
        <v>10877</v>
      </c>
      <c r="BY3962">
        <v>3650</v>
      </c>
      <c r="BZ3962">
        <v>1489200</v>
      </c>
      <c r="CA3962">
        <v>0.25</v>
      </c>
      <c r="CB3962">
        <v>2737.5</v>
      </c>
      <c r="CC3962">
        <v>1116900</v>
      </c>
      <c r="CD3962">
        <v>0.1</v>
      </c>
      <c r="CE3962">
        <v>111690</v>
      </c>
      <c r="CF3962">
        <v>0.1</v>
      </c>
      <c r="CG3962">
        <v>11169</v>
      </c>
      <c r="CH3962">
        <v>100521</v>
      </c>
      <c r="CI3962">
        <v>1005210</v>
      </c>
      <c r="CJ3962">
        <v>1105731</v>
      </c>
      <c r="CK3962">
        <v>2710.125</v>
      </c>
    </row>
    <row r="3963" spans="67:89" x14ac:dyDescent="0.25">
      <c r="BO3963" s="1" t="s">
        <v>11555</v>
      </c>
      <c r="BP3963" s="1" t="s">
        <v>11556</v>
      </c>
      <c r="BQ3963" s="1" t="s">
        <v>10873</v>
      </c>
      <c r="BR3963" s="1" t="s">
        <v>10874</v>
      </c>
      <c r="BS3963" s="1" t="s">
        <v>11540</v>
      </c>
      <c r="BT3963">
        <v>9</v>
      </c>
      <c r="BU3963" s="1" t="s">
        <v>10876</v>
      </c>
      <c r="BV3963" s="1" t="s">
        <v>339</v>
      </c>
      <c r="BW3963">
        <v>408</v>
      </c>
      <c r="BX3963" s="1" t="s">
        <v>10877</v>
      </c>
      <c r="BY3963">
        <v>3650</v>
      </c>
      <c r="BZ3963">
        <v>1489200</v>
      </c>
      <c r="CA3963">
        <v>0.25</v>
      </c>
      <c r="CB3963">
        <v>2737.5</v>
      </c>
      <c r="CC3963">
        <v>1116900</v>
      </c>
      <c r="CD3963">
        <v>0.1</v>
      </c>
      <c r="CE3963">
        <v>111690</v>
      </c>
      <c r="CF3963">
        <v>0.1</v>
      </c>
      <c r="CG3963">
        <v>11169</v>
      </c>
      <c r="CH3963">
        <v>100521</v>
      </c>
      <c r="CI3963">
        <v>1005210</v>
      </c>
      <c r="CJ3963">
        <v>1105731</v>
      </c>
      <c r="CK3963">
        <v>2710.125</v>
      </c>
    </row>
    <row r="3964" spans="67:89" x14ac:dyDescent="0.25">
      <c r="BO3964" s="1" t="s">
        <v>11557</v>
      </c>
      <c r="BP3964" s="1" t="s">
        <v>11558</v>
      </c>
      <c r="BQ3964" s="1" t="s">
        <v>10873</v>
      </c>
      <c r="BR3964" s="1" t="s">
        <v>10874</v>
      </c>
      <c r="BS3964" s="1" t="s">
        <v>11540</v>
      </c>
      <c r="BT3964">
        <v>10</v>
      </c>
      <c r="BU3964" s="1" t="s">
        <v>10876</v>
      </c>
      <c r="BV3964" s="1" t="s">
        <v>339</v>
      </c>
      <c r="BW3964">
        <v>408</v>
      </c>
      <c r="BX3964" s="1" t="s">
        <v>10877</v>
      </c>
      <c r="BY3964">
        <v>3650</v>
      </c>
      <c r="BZ3964">
        <v>1489200</v>
      </c>
      <c r="CA3964">
        <v>0.25</v>
      </c>
      <c r="CB3964">
        <v>2737.5</v>
      </c>
      <c r="CC3964">
        <v>1116900</v>
      </c>
      <c r="CD3964">
        <v>0.1</v>
      </c>
      <c r="CE3964">
        <v>111690</v>
      </c>
      <c r="CF3964">
        <v>0.1</v>
      </c>
      <c r="CG3964">
        <v>11169</v>
      </c>
      <c r="CH3964">
        <v>100521</v>
      </c>
      <c r="CI3964">
        <v>1005210</v>
      </c>
      <c r="CJ3964">
        <v>1105731</v>
      </c>
      <c r="CK3964">
        <v>2710.125</v>
      </c>
    </row>
    <row r="3965" spans="67:89" x14ac:dyDescent="0.25">
      <c r="BO3965" s="1" t="s">
        <v>11559</v>
      </c>
      <c r="BP3965" s="1" t="s">
        <v>11560</v>
      </c>
      <c r="BQ3965" s="1" t="s">
        <v>10873</v>
      </c>
      <c r="BR3965" s="1" t="s">
        <v>10874</v>
      </c>
      <c r="BS3965" s="1" t="s">
        <v>11540</v>
      </c>
      <c r="BT3965">
        <v>11</v>
      </c>
      <c r="BU3965" s="1" t="s">
        <v>10876</v>
      </c>
      <c r="BV3965" s="1" t="s">
        <v>260</v>
      </c>
      <c r="BW3965">
        <v>379.78</v>
      </c>
      <c r="BX3965" s="1" t="s">
        <v>10877</v>
      </c>
      <c r="BY3965">
        <v>3650</v>
      </c>
      <c r="BZ3965">
        <v>1386197</v>
      </c>
      <c r="CA3965">
        <v>0.25</v>
      </c>
      <c r="CB3965">
        <v>2737.5</v>
      </c>
      <c r="CC3965">
        <v>1039647.7499999999</v>
      </c>
      <c r="CD3965">
        <v>0.1</v>
      </c>
      <c r="CE3965">
        <v>103964.77499999999</v>
      </c>
      <c r="CF3965">
        <v>0.1</v>
      </c>
      <c r="CG3965">
        <v>10396.477500000001</v>
      </c>
      <c r="CH3965">
        <v>93568.297499999986</v>
      </c>
      <c r="CI3965">
        <v>935682.97499999986</v>
      </c>
      <c r="CJ3965">
        <v>1029251.2724999998</v>
      </c>
      <c r="CK3965">
        <v>2710.125</v>
      </c>
    </row>
    <row r="3966" spans="67:89" x14ac:dyDescent="0.25">
      <c r="BO3966" s="1" t="s">
        <v>11561</v>
      </c>
      <c r="BP3966" s="1" t="s">
        <v>11562</v>
      </c>
      <c r="BQ3966" s="1" t="s">
        <v>10873</v>
      </c>
      <c r="BR3966" s="1" t="s">
        <v>10874</v>
      </c>
      <c r="BS3966" s="1" t="s">
        <v>11540</v>
      </c>
      <c r="BT3966">
        <v>12</v>
      </c>
      <c r="BU3966" s="1" t="s">
        <v>10876</v>
      </c>
      <c r="BV3966" s="1" t="s">
        <v>339</v>
      </c>
      <c r="BW3966">
        <v>420</v>
      </c>
      <c r="BX3966" s="1" t="s">
        <v>10877</v>
      </c>
      <c r="BY3966">
        <v>3650</v>
      </c>
      <c r="BZ3966">
        <v>1533000</v>
      </c>
      <c r="CA3966">
        <v>0.25</v>
      </c>
      <c r="CB3966">
        <v>2737.5</v>
      </c>
      <c r="CC3966">
        <v>1149750</v>
      </c>
      <c r="CD3966">
        <v>0.1</v>
      </c>
      <c r="CE3966">
        <v>114975</v>
      </c>
      <c r="CF3966">
        <v>0.1</v>
      </c>
      <c r="CG3966">
        <v>11497.5</v>
      </c>
      <c r="CH3966">
        <v>103477.5</v>
      </c>
      <c r="CI3966">
        <v>1034775</v>
      </c>
      <c r="CJ3966">
        <v>1138252.5</v>
      </c>
      <c r="CK3966">
        <v>2710.125</v>
      </c>
    </row>
    <row r="3967" spans="67:89" x14ac:dyDescent="0.25">
      <c r="BO3967" s="1" t="s">
        <v>11563</v>
      </c>
      <c r="BP3967" s="1" t="s">
        <v>11564</v>
      </c>
      <c r="BQ3967" s="1" t="s">
        <v>10873</v>
      </c>
      <c r="BR3967" s="1" t="s">
        <v>10874</v>
      </c>
      <c r="BS3967" s="1" t="s">
        <v>11540</v>
      </c>
      <c r="BT3967">
        <v>13</v>
      </c>
      <c r="BU3967" s="1" t="s">
        <v>10876</v>
      </c>
      <c r="BV3967" s="1" t="s">
        <v>339</v>
      </c>
      <c r="BW3967">
        <v>420</v>
      </c>
      <c r="BX3967" s="1" t="s">
        <v>10877</v>
      </c>
      <c r="BY3967">
        <v>3650</v>
      </c>
      <c r="BZ3967">
        <v>1533000</v>
      </c>
      <c r="CA3967">
        <v>0.25</v>
      </c>
      <c r="CB3967">
        <v>2737.5</v>
      </c>
      <c r="CC3967">
        <v>1149750</v>
      </c>
      <c r="CD3967">
        <v>0.1</v>
      </c>
      <c r="CE3967">
        <v>114975</v>
      </c>
      <c r="CF3967">
        <v>0.1</v>
      </c>
      <c r="CG3967">
        <v>11497.5</v>
      </c>
      <c r="CH3967">
        <v>103477.5</v>
      </c>
      <c r="CI3967">
        <v>1034775</v>
      </c>
      <c r="CJ3967">
        <v>1138252.5</v>
      </c>
      <c r="CK3967">
        <v>2710.125</v>
      </c>
    </row>
    <row r="3968" spans="67:89" x14ac:dyDescent="0.25">
      <c r="BO3968" s="1" t="s">
        <v>11565</v>
      </c>
      <c r="BP3968" s="1" t="s">
        <v>11566</v>
      </c>
      <c r="BQ3968" s="1" t="s">
        <v>10873</v>
      </c>
      <c r="BR3968" s="1" t="s">
        <v>10874</v>
      </c>
      <c r="BS3968" s="1" t="s">
        <v>11540</v>
      </c>
      <c r="BT3968">
        <v>14</v>
      </c>
      <c r="BU3968" s="1" t="s">
        <v>10876</v>
      </c>
      <c r="BV3968" s="1" t="s">
        <v>339</v>
      </c>
      <c r="BW3968">
        <v>420</v>
      </c>
      <c r="BX3968" s="1" t="s">
        <v>10877</v>
      </c>
      <c r="BY3968">
        <v>3650</v>
      </c>
      <c r="BZ3968">
        <v>1533000</v>
      </c>
      <c r="CA3968">
        <v>0.25</v>
      </c>
      <c r="CB3968">
        <v>2737.5</v>
      </c>
      <c r="CC3968">
        <v>1149750</v>
      </c>
      <c r="CD3968">
        <v>0.1</v>
      </c>
      <c r="CE3968">
        <v>114975</v>
      </c>
      <c r="CF3968">
        <v>0.1</v>
      </c>
      <c r="CG3968">
        <v>11497.5</v>
      </c>
      <c r="CH3968">
        <v>103477.5</v>
      </c>
      <c r="CI3968">
        <v>1034775</v>
      </c>
      <c r="CJ3968">
        <v>1138252.5</v>
      </c>
      <c r="CK3968">
        <v>2710.125</v>
      </c>
    </row>
    <row r="3969" spans="67:89" x14ac:dyDescent="0.25">
      <c r="BO3969" s="1" t="s">
        <v>11567</v>
      </c>
      <c r="BP3969" s="1" t="s">
        <v>11568</v>
      </c>
      <c r="BQ3969" s="1" t="s">
        <v>10873</v>
      </c>
      <c r="BR3969" s="1" t="s">
        <v>10874</v>
      </c>
      <c r="BS3969" s="1" t="s">
        <v>11540</v>
      </c>
      <c r="BT3969">
        <v>15</v>
      </c>
      <c r="BU3969" s="1" t="s">
        <v>10876</v>
      </c>
      <c r="BV3969" s="1" t="s">
        <v>339</v>
      </c>
      <c r="BW3969">
        <v>420</v>
      </c>
      <c r="BX3969" s="1" t="s">
        <v>10877</v>
      </c>
      <c r="BY3969">
        <v>3650</v>
      </c>
      <c r="BZ3969">
        <v>1533000</v>
      </c>
      <c r="CA3969">
        <v>0.25</v>
      </c>
      <c r="CB3969">
        <v>2737.5</v>
      </c>
      <c r="CC3969">
        <v>1149750</v>
      </c>
      <c r="CD3969">
        <v>0.1</v>
      </c>
      <c r="CE3969">
        <v>114975</v>
      </c>
      <c r="CF3969">
        <v>0.1</v>
      </c>
      <c r="CG3969">
        <v>11497.5</v>
      </c>
      <c r="CH3969">
        <v>103477.5</v>
      </c>
      <c r="CI3969">
        <v>1034775</v>
      </c>
      <c r="CJ3969">
        <v>1138252.5</v>
      </c>
      <c r="CK3969">
        <v>2710.125</v>
      </c>
    </row>
    <row r="3970" spans="67:89" x14ac:dyDescent="0.25">
      <c r="BO3970" s="1" t="s">
        <v>11569</v>
      </c>
      <c r="BP3970" s="1" t="s">
        <v>11570</v>
      </c>
      <c r="BQ3970" s="1" t="s">
        <v>10873</v>
      </c>
      <c r="BR3970" s="1" t="s">
        <v>10874</v>
      </c>
      <c r="BS3970" s="1" t="s">
        <v>11540</v>
      </c>
      <c r="BT3970">
        <v>16</v>
      </c>
      <c r="BU3970" s="1" t="s">
        <v>10876</v>
      </c>
      <c r="BV3970" s="1" t="s">
        <v>339</v>
      </c>
      <c r="BW3970">
        <v>420</v>
      </c>
      <c r="BX3970" s="1" t="s">
        <v>10877</v>
      </c>
      <c r="BY3970">
        <v>3650</v>
      </c>
      <c r="BZ3970">
        <v>1533000</v>
      </c>
      <c r="CA3970">
        <v>0.25</v>
      </c>
      <c r="CB3970">
        <v>2737.5</v>
      </c>
      <c r="CC3970">
        <v>1149750</v>
      </c>
      <c r="CD3970">
        <v>0.1</v>
      </c>
      <c r="CE3970">
        <v>114975</v>
      </c>
      <c r="CF3970">
        <v>0.1</v>
      </c>
      <c r="CG3970">
        <v>11497.5</v>
      </c>
      <c r="CH3970">
        <v>103477.5</v>
      </c>
      <c r="CI3970">
        <v>1034775</v>
      </c>
      <c r="CJ3970">
        <v>1138252.5</v>
      </c>
      <c r="CK3970">
        <v>2710.125</v>
      </c>
    </row>
    <row r="3971" spans="67:89" x14ac:dyDescent="0.25">
      <c r="BO3971" s="1" t="s">
        <v>11571</v>
      </c>
      <c r="BP3971" s="1" t="s">
        <v>11572</v>
      </c>
      <c r="BQ3971" s="1" t="s">
        <v>10873</v>
      </c>
      <c r="BR3971" s="1" t="s">
        <v>10874</v>
      </c>
      <c r="BS3971" s="1" t="s">
        <v>11540</v>
      </c>
      <c r="BT3971">
        <v>17</v>
      </c>
      <c r="BU3971" s="1" t="s">
        <v>10876</v>
      </c>
      <c r="BV3971" s="1" t="s">
        <v>339</v>
      </c>
      <c r="BW3971">
        <v>420</v>
      </c>
      <c r="BX3971" s="1" t="s">
        <v>10877</v>
      </c>
      <c r="BY3971">
        <v>3650</v>
      </c>
      <c r="BZ3971">
        <v>1533000</v>
      </c>
      <c r="CA3971">
        <v>0.25</v>
      </c>
      <c r="CB3971">
        <v>2737.5</v>
      </c>
      <c r="CC3971">
        <v>1149750</v>
      </c>
      <c r="CD3971">
        <v>0.1</v>
      </c>
      <c r="CE3971">
        <v>114975</v>
      </c>
      <c r="CF3971">
        <v>0.1</v>
      </c>
      <c r="CG3971">
        <v>11497.5</v>
      </c>
      <c r="CH3971">
        <v>103477.5</v>
      </c>
      <c r="CI3971">
        <v>1034775</v>
      </c>
      <c r="CJ3971">
        <v>1138252.5</v>
      </c>
      <c r="CK3971">
        <v>2710.125</v>
      </c>
    </row>
    <row r="3972" spans="67:89" x14ac:dyDescent="0.25">
      <c r="BO3972" s="1" t="s">
        <v>11573</v>
      </c>
      <c r="BP3972" s="1" t="s">
        <v>11574</v>
      </c>
      <c r="BQ3972" s="1" t="s">
        <v>10873</v>
      </c>
      <c r="BR3972" s="1" t="s">
        <v>10874</v>
      </c>
      <c r="BS3972" s="1" t="s">
        <v>11540</v>
      </c>
      <c r="BT3972">
        <v>18</v>
      </c>
      <c r="BU3972" s="1" t="s">
        <v>10876</v>
      </c>
      <c r="BV3972" s="1" t="s">
        <v>339</v>
      </c>
      <c r="BW3972">
        <v>420</v>
      </c>
      <c r="BX3972" s="1" t="s">
        <v>10877</v>
      </c>
      <c r="BY3972">
        <v>3650</v>
      </c>
      <c r="BZ3972">
        <v>1533000</v>
      </c>
      <c r="CA3972">
        <v>0.25</v>
      </c>
      <c r="CB3972">
        <v>2737.5</v>
      </c>
      <c r="CC3972">
        <v>1149750</v>
      </c>
      <c r="CD3972">
        <v>0.1</v>
      </c>
      <c r="CE3972">
        <v>114975</v>
      </c>
      <c r="CF3972">
        <v>0.1</v>
      </c>
      <c r="CG3972">
        <v>11497.5</v>
      </c>
      <c r="CH3972">
        <v>103477.5</v>
      </c>
      <c r="CI3972">
        <v>1034775</v>
      </c>
      <c r="CJ3972">
        <v>1138252.5</v>
      </c>
      <c r="CK3972">
        <v>2710.125</v>
      </c>
    </row>
    <row r="3973" spans="67:89" x14ac:dyDescent="0.25">
      <c r="BO3973" s="1" t="s">
        <v>11575</v>
      </c>
      <c r="BP3973" s="1" t="s">
        <v>11576</v>
      </c>
      <c r="BQ3973" s="1" t="s">
        <v>10873</v>
      </c>
      <c r="BR3973" s="1" t="s">
        <v>10874</v>
      </c>
      <c r="BS3973" s="1" t="s">
        <v>11540</v>
      </c>
      <c r="BT3973">
        <v>19</v>
      </c>
      <c r="BU3973" s="1" t="s">
        <v>10876</v>
      </c>
      <c r="BV3973" s="1" t="s">
        <v>339</v>
      </c>
      <c r="BW3973">
        <v>455</v>
      </c>
      <c r="BX3973" s="1" t="s">
        <v>10877</v>
      </c>
      <c r="BY3973">
        <v>3650</v>
      </c>
      <c r="BZ3973">
        <v>1660750</v>
      </c>
      <c r="CA3973">
        <v>0.25</v>
      </c>
      <c r="CB3973">
        <v>2737.5</v>
      </c>
      <c r="CC3973">
        <v>1245562.5</v>
      </c>
      <c r="CD3973">
        <v>0.1</v>
      </c>
      <c r="CE3973">
        <v>124556.25</v>
      </c>
      <c r="CF3973">
        <v>0.1</v>
      </c>
      <c r="CG3973">
        <v>12455.625</v>
      </c>
      <c r="CH3973">
        <v>112100.625</v>
      </c>
      <c r="CI3973">
        <v>1121006.25</v>
      </c>
      <c r="CJ3973">
        <v>1233106.875</v>
      </c>
      <c r="CK3973">
        <v>2710.125</v>
      </c>
    </row>
    <row r="3974" spans="67:89" x14ac:dyDescent="0.25">
      <c r="BO3974" s="1" t="s">
        <v>11577</v>
      </c>
      <c r="BP3974" s="1" t="s">
        <v>11578</v>
      </c>
      <c r="BQ3974" s="1" t="s">
        <v>10873</v>
      </c>
      <c r="BR3974" s="1" t="s">
        <v>10874</v>
      </c>
      <c r="BS3974" s="1" t="s">
        <v>11540</v>
      </c>
      <c r="BT3974">
        <v>20</v>
      </c>
      <c r="BU3974" s="1" t="s">
        <v>10876</v>
      </c>
      <c r="BV3974" s="1" t="s">
        <v>339</v>
      </c>
      <c r="BW3974">
        <v>455</v>
      </c>
      <c r="BX3974" s="1" t="s">
        <v>10877</v>
      </c>
      <c r="BY3974">
        <v>3650</v>
      </c>
      <c r="BZ3974">
        <v>1660750</v>
      </c>
      <c r="CA3974">
        <v>0.25</v>
      </c>
      <c r="CB3974">
        <v>2737.5</v>
      </c>
      <c r="CC3974">
        <v>1245562.5</v>
      </c>
      <c r="CD3974">
        <v>0.1</v>
      </c>
      <c r="CE3974">
        <v>124556.25</v>
      </c>
      <c r="CF3974">
        <v>0.1</v>
      </c>
      <c r="CG3974">
        <v>12455.625</v>
      </c>
      <c r="CH3974">
        <v>112100.625</v>
      </c>
      <c r="CI3974">
        <v>1121006.25</v>
      </c>
      <c r="CJ3974">
        <v>1233106.875</v>
      </c>
      <c r="CK3974">
        <v>2710.125</v>
      </c>
    </row>
    <row r="3975" spans="67:89" x14ac:dyDescent="0.25">
      <c r="BO3975" s="1" t="s">
        <v>11579</v>
      </c>
      <c r="BP3975" s="1" t="s">
        <v>11580</v>
      </c>
      <c r="BQ3975" s="1" t="s">
        <v>10873</v>
      </c>
      <c r="BR3975" s="1" t="s">
        <v>10874</v>
      </c>
      <c r="BS3975" s="1" t="s">
        <v>11540</v>
      </c>
      <c r="BT3975">
        <v>21</v>
      </c>
      <c r="BU3975" s="1" t="s">
        <v>10876</v>
      </c>
      <c r="BV3975" s="1" t="s">
        <v>339</v>
      </c>
      <c r="BW3975">
        <v>455</v>
      </c>
      <c r="BX3975" s="1" t="s">
        <v>10877</v>
      </c>
      <c r="BY3975">
        <v>3650</v>
      </c>
      <c r="BZ3975">
        <v>1660750</v>
      </c>
      <c r="CA3975">
        <v>0.25</v>
      </c>
      <c r="CB3975">
        <v>2737.5</v>
      </c>
      <c r="CC3975">
        <v>1245562.5</v>
      </c>
      <c r="CD3975">
        <v>0.1</v>
      </c>
      <c r="CE3975">
        <v>124556.25</v>
      </c>
      <c r="CF3975">
        <v>0.1</v>
      </c>
      <c r="CG3975">
        <v>12455.625</v>
      </c>
      <c r="CH3975">
        <v>112100.625</v>
      </c>
      <c r="CI3975">
        <v>1121006.25</v>
      </c>
      <c r="CJ3975">
        <v>1233106.875</v>
      </c>
      <c r="CK3975">
        <v>2710.125</v>
      </c>
    </row>
    <row r="3976" spans="67:89" x14ac:dyDescent="0.25">
      <c r="BO3976" s="1" t="s">
        <v>11581</v>
      </c>
      <c r="BP3976" s="1" t="s">
        <v>11582</v>
      </c>
      <c r="BQ3976" s="1" t="s">
        <v>10873</v>
      </c>
      <c r="BR3976" s="1" t="s">
        <v>10874</v>
      </c>
      <c r="BS3976" s="1" t="s">
        <v>11540</v>
      </c>
      <c r="BT3976">
        <v>22</v>
      </c>
      <c r="BU3976" s="1" t="s">
        <v>10876</v>
      </c>
      <c r="BV3976" s="1" t="s">
        <v>339</v>
      </c>
      <c r="BW3976">
        <v>455</v>
      </c>
      <c r="BX3976" s="1" t="s">
        <v>10877</v>
      </c>
      <c r="BY3976">
        <v>3650</v>
      </c>
      <c r="BZ3976">
        <v>1660750</v>
      </c>
      <c r="CA3976">
        <v>0.25</v>
      </c>
      <c r="CB3976">
        <v>2737.5</v>
      </c>
      <c r="CC3976">
        <v>1245562.5</v>
      </c>
      <c r="CD3976">
        <v>0.1</v>
      </c>
      <c r="CE3976">
        <v>124556.25</v>
      </c>
      <c r="CF3976">
        <v>0.1</v>
      </c>
      <c r="CG3976">
        <v>12455.625</v>
      </c>
      <c r="CH3976">
        <v>112100.625</v>
      </c>
      <c r="CI3976">
        <v>1121006.25</v>
      </c>
      <c r="CJ3976">
        <v>1233106.875</v>
      </c>
      <c r="CK3976">
        <v>2710.125</v>
      </c>
    </row>
    <row r="3977" spans="67:89" x14ac:dyDescent="0.25">
      <c r="BO3977" s="1" t="s">
        <v>11583</v>
      </c>
      <c r="BP3977" s="1" t="s">
        <v>11584</v>
      </c>
      <c r="BQ3977" s="1" t="s">
        <v>10873</v>
      </c>
      <c r="BR3977" s="1" t="s">
        <v>10874</v>
      </c>
      <c r="BS3977" s="1" t="s">
        <v>11540</v>
      </c>
      <c r="BT3977">
        <v>23</v>
      </c>
      <c r="BU3977" s="1" t="s">
        <v>10876</v>
      </c>
      <c r="BV3977" s="1" t="s">
        <v>339</v>
      </c>
      <c r="BW3977">
        <v>473.2</v>
      </c>
      <c r="BX3977" s="1" t="s">
        <v>10877</v>
      </c>
      <c r="BY3977">
        <v>3650</v>
      </c>
      <c r="BZ3977">
        <v>1727180</v>
      </c>
      <c r="CA3977">
        <v>0.23</v>
      </c>
      <c r="CB3977">
        <v>2810.5</v>
      </c>
      <c r="CC3977">
        <v>1329928.5999999999</v>
      </c>
      <c r="CD3977">
        <v>0.1</v>
      </c>
      <c r="CE3977">
        <v>132992.85999999999</v>
      </c>
      <c r="CF3977">
        <v>0.1</v>
      </c>
      <c r="CG3977">
        <v>13299.286</v>
      </c>
      <c r="CH3977">
        <v>119693.57399999999</v>
      </c>
      <c r="CI3977">
        <v>1196935.7399999998</v>
      </c>
      <c r="CJ3977">
        <v>1316629.3139999998</v>
      </c>
      <c r="CK3977">
        <v>2782.3949999999995</v>
      </c>
    </row>
    <row r="3978" spans="67:89" x14ac:dyDescent="0.25">
      <c r="BP3978" s="1" t="s">
        <v>11584</v>
      </c>
      <c r="BQ3978" s="1" t="s">
        <v>10873</v>
      </c>
      <c r="BR3978" s="1" t="s">
        <v>10874</v>
      </c>
      <c r="BS3978" s="1" t="s">
        <v>11540</v>
      </c>
      <c r="BT3978">
        <v>23</v>
      </c>
      <c r="BU3978" s="1" t="s">
        <v>10876</v>
      </c>
      <c r="BV3978" s="1" t="s">
        <v>339</v>
      </c>
      <c r="BW3978">
        <v>473.2</v>
      </c>
      <c r="BX3978" s="1" t="s">
        <v>10877</v>
      </c>
      <c r="BY3978">
        <v>3650</v>
      </c>
      <c r="BZ3978">
        <v>1727180</v>
      </c>
      <c r="CA3978">
        <v>0.23</v>
      </c>
      <c r="CB3978">
        <v>2810.5</v>
      </c>
      <c r="CC3978">
        <v>1329928.5999999999</v>
      </c>
      <c r="CD3978">
        <v>0.1</v>
      </c>
      <c r="CE3978">
        <v>132992.85999999999</v>
      </c>
      <c r="CF3978">
        <v>0.1</v>
      </c>
      <c r="CG3978">
        <v>13299.286</v>
      </c>
      <c r="CH3978">
        <v>119693.57399999999</v>
      </c>
      <c r="CI3978">
        <v>1196935.7399999998</v>
      </c>
      <c r="CJ3978">
        <v>1316629.3139999998</v>
      </c>
      <c r="CK3978">
        <v>2782.3949999999995</v>
      </c>
    </row>
    <row r="3979" spans="67:89" x14ac:dyDescent="0.25">
      <c r="BO3979" s="1" t="s">
        <v>11585</v>
      </c>
      <c r="BP3979" s="1" t="s">
        <v>11586</v>
      </c>
      <c r="BQ3979" s="1" t="s">
        <v>10873</v>
      </c>
      <c r="BR3979" s="1" t="s">
        <v>10874</v>
      </c>
      <c r="BS3979" s="1" t="s">
        <v>11540</v>
      </c>
      <c r="BT3979">
        <v>24</v>
      </c>
      <c r="BU3979" s="1" t="s">
        <v>10876</v>
      </c>
      <c r="BV3979" s="1" t="s">
        <v>339</v>
      </c>
      <c r="BW3979">
        <v>408</v>
      </c>
      <c r="BX3979" s="1" t="s">
        <v>10877</v>
      </c>
      <c r="BY3979">
        <v>3650</v>
      </c>
      <c r="BZ3979">
        <v>1489200</v>
      </c>
      <c r="CA3979">
        <v>0.25</v>
      </c>
      <c r="CB3979">
        <v>2737.5</v>
      </c>
      <c r="CC3979">
        <v>1116900</v>
      </c>
      <c r="CD3979">
        <v>0.1</v>
      </c>
      <c r="CE3979">
        <v>111690</v>
      </c>
      <c r="CF3979">
        <v>0.1</v>
      </c>
      <c r="CG3979">
        <v>11169</v>
      </c>
      <c r="CH3979">
        <v>100521</v>
      </c>
      <c r="CI3979">
        <v>1005210</v>
      </c>
      <c r="CJ3979">
        <v>1105731</v>
      </c>
      <c r="CK3979">
        <v>2710.125</v>
      </c>
    </row>
    <row r="3980" spans="67:89" x14ac:dyDescent="0.25">
      <c r="BO3980" s="1" t="s">
        <v>11587</v>
      </c>
      <c r="BP3980" s="1" t="s">
        <v>11588</v>
      </c>
      <c r="BQ3980" s="1" t="s">
        <v>10873</v>
      </c>
      <c r="BR3980" s="1" t="s">
        <v>10874</v>
      </c>
      <c r="BS3980" s="1" t="s">
        <v>11540</v>
      </c>
      <c r="BT3980">
        <v>25</v>
      </c>
      <c r="BU3980" s="1" t="s">
        <v>10876</v>
      </c>
      <c r="BV3980" s="1" t="s">
        <v>339</v>
      </c>
      <c r="BW3980">
        <v>408</v>
      </c>
      <c r="BX3980" s="1" t="s">
        <v>10877</v>
      </c>
      <c r="BY3980">
        <v>3650</v>
      </c>
      <c r="BZ3980">
        <v>1489200</v>
      </c>
      <c r="CA3980">
        <v>0.25</v>
      </c>
      <c r="CB3980">
        <v>2737.5</v>
      </c>
      <c r="CC3980">
        <v>1116900</v>
      </c>
      <c r="CD3980">
        <v>0.1</v>
      </c>
      <c r="CE3980">
        <v>111690</v>
      </c>
      <c r="CF3980">
        <v>0.1</v>
      </c>
      <c r="CG3980">
        <v>11169</v>
      </c>
      <c r="CH3980">
        <v>100521</v>
      </c>
      <c r="CI3980">
        <v>1005210</v>
      </c>
      <c r="CJ3980">
        <v>1105731</v>
      </c>
      <c r="CK3980">
        <v>2710.125</v>
      </c>
    </row>
    <row r="3981" spans="67:89" x14ac:dyDescent="0.25">
      <c r="BO3981" s="1" t="s">
        <v>11589</v>
      </c>
      <c r="BP3981" s="1" t="s">
        <v>11590</v>
      </c>
      <c r="BQ3981" s="1" t="s">
        <v>10873</v>
      </c>
      <c r="BR3981" s="1" t="s">
        <v>10874</v>
      </c>
      <c r="BS3981" s="1" t="s">
        <v>11540</v>
      </c>
      <c r="BT3981">
        <v>26</v>
      </c>
      <c r="BU3981" s="1" t="s">
        <v>10876</v>
      </c>
      <c r="BV3981" s="1" t="s">
        <v>339</v>
      </c>
      <c r="BW3981">
        <v>408</v>
      </c>
      <c r="BX3981" s="1" t="s">
        <v>10877</v>
      </c>
      <c r="BY3981">
        <v>3650</v>
      </c>
      <c r="BZ3981">
        <v>1489200</v>
      </c>
      <c r="CA3981">
        <v>0.25</v>
      </c>
      <c r="CB3981">
        <v>2737.5</v>
      </c>
      <c r="CC3981">
        <v>1116900</v>
      </c>
      <c r="CD3981">
        <v>0.1</v>
      </c>
      <c r="CE3981">
        <v>111690</v>
      </c>
      <c r="CF3981">
        <v>0.1</v>
      </c>
      <c r="CG3981">
        <v>11169</v>
      </c>
      <c r="CH3981">
        <v>100521</v>
      </c>
      <c r="CI3981">
        <v>1005210</v>
      </c>
      <c r="CJ3981">
        <v>1105731</v>
      </c>
      <c r="CK3981">
        <v>2710.125</v>
      </c>
    </row>
    <row r="3982" spans="67:89" x14ac:dyDescent="0.25">
      <c r="BO3982" s="1" t="s">
        <v>11591</v>
      </c>
      <c r="BP3982" s="1" t="s">
        <v>11592</v>
      </c>
      <c r="BQ3982" s="1" t="s">
        <v>10873</v>
      </c>
      <c r="BR3982" s="1" t="s">
        <v>10874</v>
      </c>
      <c r="BS3982" s="1" t="s">
        <v>11540</v>
      </c>
      <c r="BT3982">
        <v>27</v>
      </c>
      <c r="BU3982" s="1" t="s">
        <v>10876</v>
      </c>
      <c r="BV3982" s="1" t="s">
        <v>339</v>
      </c>
      <c r="BW3982">
        <v>408</v>
      </c>
      <c r="BX3982" s="1" t="s">
        <v>10877</v>
      </c>
      <c r="BY3982">
        <v>3650</v>
      </c>
      <c r="BZ3982">
        <v>1489200</v>
      </c>
      <c r="CA3982">
        <v>0.25</v>
      </c>
      <c r="CB3982">
        <v>2737.5</v>
      </c>
      <c r="CC3982">
        <v>1116900</v>
      </c>
      <c r="CD3982">
        <v>0.1</v>
      </c>
      <c r="CE3982">
        <v>111690</v>
      </c>
      <c r="CF3982">
        <v>0.1</v>
      </c>
      <c r="CG3982">
        <v>11169</v>
      </c>
      <c r="CH3982">
        <v>100521</v>
      </c>
      <c r="CI3982">
        <v>1005210</v>
      </c>
      <c r="CJ3982">
        <v>1105731</v>
      </c>
      <c r="CK3982">
        <v>2710.125</v>
      </c>
    </row>
    <row r="3983" spans="67:89" x14ac:dyDescent="0.25">
      <c r="BO3983" s="1" t="s">
        <v>11593</v>
      </c>
      <c r="BP3983" s="1" t="s">
        <v>11594</v>
      </c>
      <c r="BQ3983" s="1" t="s">
        <v>10873</v>
      </c>
      <c r="BR3983" s="1" t="s">
        <v>10874</v>
      </c>
      <c r="BS3983" s="1" t="s">
        <v>11540</v>
      </c>
      <c r="BT3983">
        <v>28</v>
      </c>
      <c r="BU3983" s="1" t="s">
        <v>10876</v>
      </c>
      <c r="BV3983" s="1" t="s">
        <v>339</v>
      </c>
      <c r="BW3983">
        <v>408</v>
      </c>
      <c r="BX3983" s="1" t="s">
        <v>10877</v>
      </c>
      <c r="BY3983">
        <v>3650</v>
      </c>
      <c r="BZ3983">
        <v>1489200</v>
      </c>
      <c r="CA3983">
        <v>0.25</v>
      </c>
      <c r="CB3983">
        <v>2737.5</v>
      </c>
      <c r="CC3983">
        <v>1116900</v>
      </c>
      <c r="CD3983">
        <v>0.1</v>
      </c>
      <c r="CE3983">
        <v>111690</v>
      </c>
      <c r="CF3983">
        <v>0.1</v>
      </c>
      <c r="CG3983">
        <v>11169</v>
      </c>
      <c r="CH3983">
        <v>100521</v>
      </c>
      <c r="CI3983">
        <v>1005210</v>
      </c>
      <c r="CJ3983">
        <v>1105731</v>
      </c>
      <c r="CK3983">
        <v>2710.125</v>
      </c>
    </row>
    <row r="3984" spans="67:89" x14ac:dyDescent="0.25">
      <c r="BO3984" s="1" t="s">
        <v>11595</v>
      </c>
      <c r="BP3984" s="1" t="s">
        <v>11596</v>
      </c>
      <c r="BQ3984" s="1" t="s">
        <v>10873</v>
      </c>
      <c r="BR3984" s="1" t="s">
        <v>10874</v>
      </c>
      <c r="BS3984" s="1" t="s">
        <v>11540</v>
      </c>
      <c r="BT3984">
        <v>29</v>
      </c>
      <c r="BU3984" s="1" t="s">
        <v>10876</v>
      </c>
      <c r="BV3984" s="1" t="s">
        <v>339</v>
      </c>
      <c r="BW3984">
        <v>408</v>
      </c>
      <c r="BX3984" s="1" t="s">
        <v>10877</v>
      </c>
      <c r="BY3984">
        <v>3650</v>
      </c>
      <c r="BZ3984">
        <v>1489200</v>
      </c>
      <c r="CA3984">
        <v>0.25</v>
      </c>
      <c r="CB3984">
        <v>2737.5</v>
      </c>
      <c r="CC3984">
        <v>1116900</v>
      </c>
      <c r="CD3984">
        <v>0.1</v>
      </c>
      <c r="CE3984">
        <v>111690</v>
      </c>
      <c r="CF3984">
        <v>0.1</v>
      </c>
      <c r="CG3984">
        <v>11169</v>
      </c>
      <c r="CH3984">
        <v>100521</v>
      </c>
      <c r="CI3984">
        <v>1005210</v>
      </c>
      <c r="CJ3984">
        <v>1105731</v>
      </c>
      <c r="CK3984">
        <v>2710.125</v>
      </c>
    </row>
    <row r="3985" spans="67:89" x14ac:dyDescent="0.25">
      <c r="BO3985" s="1" t="s">
        <v>11597</v>
      </c>
      <c r="BP3985" s="1" t="s">
        <v>11598</v>
      </c>
      <c r="BQ3985" s="1" t="s">
        <v>10873</v>
      </c>
      <c r="BR3985" s="1" t="s">
        <v>10874</v>
      </c>
      <c r="BS3985" s="1" t="s">
        <v>11540</v>
      </c>
      <c r="BT3985">
        <v>30</v>
      </c>
      <c r="BU3985" s="1" t="s">
        <v>10876</v>
      </c>
      <c r="BV3985" s="1" t="s">
        <v>339</v>
      </c>
      <c r="BW3985">
        <v>408</v>
      </c>
      <c r="BX3985" s="1" t="s">
        <v>10877</v>
      </c>
      <c r="BY3985">
        <v>3650</v>
      </c>
      <c r="BZ3985">
        <v>1489200</v>
      </c>
      <c r="CA3985">
        <v>0.25</v>
      </c>
      <c r="CB3985">
        <v>2737.5</v>
      </c>
      <c r="CC3985">
        <v>1116900</v>
      </c>
      <c r="CD3985">
        <v>0.1</v>
      </c>
      <c r="CE3985">
        <v>111690</v>
      </c>
      <c r="CF3985">
        <v>0.1</v>
      </c>
      <c r="CG3985">
        <v>11169</v>
      </c>
      <c r="CH3985">
        <v>100521</v>
      </c>
      <c r="CI3985">
        <v>1005210</v>
      </c>
      <c r="CJ3985">
        <v>1105731</v>
      </c>
      <c r="CK3985">
        <v>2710.125</v>
      </c>
    </row>
    <row r="3986" spans="67:89" x14ac:dyDescent="0.25">
      <c r="BO3986" s="1" t="s">
        <v>11599</v>
      </c>
      <c r="BP3986" s="1" t="s">
        <v>11600</v>
      </c>
      <c r="BQ3986" s="1" t="s">
        <v>10873</v>
      </c>
      <c r="BR3986" s="1" t="s">
        <v>10874</v>
      </c>
      <c r="BS3986" s="1" t="s">
        <v>11540</v>
      </c>
      <c r="BT3986">
        <v>31</v>
      </c>
      <c r="BU3986" s="1" t="s">
        <v>10876</v>
      </c>
      <c r="BV3986" s="1" t="s">
        <v>339</v>
      </c>
      <c r="BW3986">
        <v>448.75</v>
      </c>
      <c r="BX3986" s="1" t="s">
        <v>10877</v>
      </c>
      <c r="BY3986">
        <v>3650</v>
      </c>
      <c r="BZ3986">
        <v>1637937.5</v>
      </c>
      <c r="CA3986">
        <v>0.25</v>
      </c>
      <c r="CB3986">
        <v>2737.5</v>
      </c>
      <c r="CC3986">
        <v>1228453.125</v>
      </c>
      <c r="CD3986">
        <v>0.1</v>
      </c>
      <c r="CE3986">
        <v>122845.3125</v>
      </c>
      <c r="CF3986">
        <v>0.1</v>
      </c>
      <c r="CG3986">
        <v>12284.53125</v>
      </c>
      <c r="CH3986">
        <v>110560.78125</v>
      </c>
      <c r="CI3986">
        <v>1105607.8125</v>
      </c>
      <c r="CJ3986">
        <v>1216168.59375</v>
      </c>
      <c r="CK3986">
        <v>2710.125</v>
      </c>
    </row>
    <row r="3987" spans="67:89" x14ac:dyDescent="0.25">
      <c r="BO3987" s="1" t="s">
        <v>11601</v>
      </c>
      <c r="BP3987" s="1" t="s">
        <v>11602</v>
      </c>
      <c r="BQ3987" s="1" t="s">
        <v>10873</v>
      </c>
      <c r="BR3987" s="1" t="s">
        <v>10874</v>
      </c>
      <c r="BS3987" s="1" t="s">
        <v>11540</v>
      </c>
      <c r="BT3987">
        <v>32</v>
      </c>
      <c r="BU3987" s="1" t="s">
        <v>10876</v>
      </c>
      <c r="BV3987" s="1" t="s">
        <v>339</v>
      </c>
      <c r="BW3987">
        <v>452.69</v>
      </c>
      <c r="BX3987" s="1" t="s">
        <v>10877</v>
      </c>
      <c r="BY3987">
        <v>3650</v>
      </c>
      <c r="BZ3987">
        <v>1652318.5</v>
      </c>
      <c r="CA3987">
        <v>0.25</v>
      </c>
      <c r="CB3987">
        <v>2737.5</v>
      </c>
      <c r="CC3987">
        <v>1239238.875</v>
      </c>
      <c r="CD3987">
        <v>0.1</v>
      </c>
      <c r="CE3987">
        <v>123923.88750000001</v>
      </c>
      <c r="CF3987">
        <v>0.1</v>
      </c>
      <c r="CG3987">
        <v>12392.388750000002</v>
      </c>
      <c r="CH3987">
        <v>111531.49875000001</v>
      </c>
      <c r="CI3987">
        <v>1115314.9875</v>
      </c>
      <c r="CJ3987">
        <v>1226846.4862500001</v>
      </c>
      <c r="CK3987">
        <v>2710.125</v>
      </c>
    </row>
    <row r="3988" spans="67:89" x14ac:dyDescent="0.25">
      <c r="BP3988" s="1" t="s">
        <v>11602</v>
      </c>
      <c r="BQ3988" s="1" t="s">
        <v>10873</v>
      </c>
      <c r="BR3988" s="1" t="s">
        <v>10874</v>
      </c>
      <c r="BS3988" s="1" t="s">
        <v>11540</v>
      </c>
      <c r="BT3988">
        <v>32</v>
      </c>
      <c r="BU3988" s="1" t="s">
        <v>10876</v>
      </c>
      <c r="BV3988" s="1" t="s">
        <v>339</v>
      </c>
      <c r="BW3988">
        <v>452.69</v>
      </c>
      <c r="BX3988" s="1" t="s">
        <v>10877</v>
      </c>
      <c r="BY3988">
        <v>3650</v>
      </c>
      <c r="BZ3988">
        <v>1652318.5</v>
      </c>
      <c r="CA3988">
        <v>0.25</v>
      </c>
      <c r="CB3988">
        <v>2737.5</v>
      </c>
      <c r="CC3988">
        <v>1239238.875</v>
      </c>
      <c r="CD3988">
        <v>0.1</v>
      </c>
      <c r="CE3988">
        <v>123923.88750000001</v>
      </c>
      <c r="CF3988">
        <v>0.1</v>
      </c>
      <c r="CG3988">
        <v>12392.388750000002</v>
      </c>
      <c r="CH3988">
        <v>111531.49875000001</v>
      </c>
      <c r="CI3988">
        <v>1115314.9875</v>
      </c>
      <c r="CJ3988">
        <v>1226846.4862500001</v>
      </c>
      <c r="CK3988">
        <v>2710.125</v>
      </c>
    </row>
    <row r="3989" spans="67:89" x14ac:dyDescent="0.25">
      <c r="BO3989" s="1" t="s">
        <v>11603</v>
      </c>
      <c r="BP3989" s="1" t="s">
        <v>11604</v>
      </c>
      <c r="BQ3989" s="1" t="s">
        <v>10873</v>
      </c>
      <c r="BR3989" s="1" t="s">
        <v>10874</v>
      </c>
      <c r="BS3989" s="1" t="s">
        <v>11540</v>
      </c>
      <c r="BT3989">
        <v>33</v>
      </c>
      <c r="BU3989" s="1" t="s">
        <v>10876</v>
      </c>
      <c r="BV3989" s="1" t="s">
        <v>339</v>
      </c>
      <c r="BW3989">
        <v>451.8</v>
      </c>
      <c r="BX3989" s="1" t="s">
        <v>10877</v>
      </c>
      <c r="BY3989">
        <v>3650</v>
      </c>
      <c r="BZ3989">
        <v>1649070</v>
      </c>
      <c r="CA3989">
        <v>0.25</v>
      </c>
      <c r="CB3989">
        <v>2737.5</v>
      </c>
      <c r="CC3989">
        <v>1236802.5</v>
      </c>
      <c r="CD3989">
        <v>0.1</v>
      </c>
      <c r="CE3989">
        <v>123680.25</v>
      </c>
      <c r="CF3989">
        <v>0.1</v>
      </c>
      <c r="CG3989">
        <v>12368.025000000001</v>
      </c>
      <c r="CH3989">
        <v>111312.22500000001</v>
      </c>
      <c r="CI3989">
        <v>1113122.25</v>
      </c>
      <c r="CJ3989">
        <v>1224434.4750000001</v>
      </c>
      <c r="CK3989">
        <v>2710.125</v>
      </c>
    </row>
    <row r="3990" spans="67:89" x14ac:dyDescent="0.25">
      <c r="BO3990" s="1" t="s">
        <v>11605</v>
      </c>
      <c r="BP3990" s="1" t="s">
        <v>11606</v>
      </c>
      <c r="BQ3990" s="1" t="s">
        <v>10873</v>
      </c>
      <c r="BR3990" s="1" t="s">
        <v>10874</v>
      </c>
      <c r="BS3990" s="1" t="s">
        <v>11540</v>
      </c>
      <c r="BT3990">
        <v>34</v>
      </c>
      <c r="BU3990" s="1" t="s">
        <v>10876</v>
      </c>
      <c r="BV3990" s="1" t="s">
        <v>339</v>
      </c>
      <c r="BW3990">
        <v>451.8</v>
      </c>
      <c r="BX3990" s="1" t="s">
        <v>10877</v>
      </c>
      <c r="BY3990">
        <v>3650</v>
      </c>
      <c r="BZ3990">
        <v>1649070</v>
      </c>
      <c r="CA3990">
        <v>0.25</v>
      </c>
      <c r="CB3990">
        <v>2737.5</v>
      </c>
      <c r="CC3990">
        <v>1236802.5</v>
      </c>
      <c r="CD3990">
        <v>0.1</v>
      </c>
      <c r="CE3990">
        <v>123680.25</v>
      </c>
      <c r="CF3990">
        <v>0.1</v>
      </c>
      <c r="CG3990">
        <v>12368.025000000001</v>
      </c>
      <c r="CH3990">
        <v>111312.22500000001</v>
      </c>
      <c r="CI3990">
        <v>1113122.25</v>
      </c>
      <c r="CJ3990">
        <v>1224434.4750000001</v>
      </c>
      <c r="CK3990">
        <v>2710.125</v>
      </c>
    </row>
    <row r="3991" spans="67:89" x14ac:dyDescent="0.25">
      <c r="BO3991" s="1" t="s">
        <v>11607</v>
      </c>
      <c r="BP3991" s="1" t="s">
        <v>11608</v>
      </c>
      <c r="BQ3991" s="1" t="s">
        <v>10873</v>
      </c>
      <c r="BR3991" s="1" t="s">
        <v>10874</v>
      </c>
      <c r="BS3991" s="1" t="s">
        <v>11540</v>
      </c>
      <c r="BT3991">
        <v>35</v>
      </c>
      <c r="BU3991" s="1" t="s">
        <v>10876</v>
      </c>
      <c r="BV3991" s="1" t="s">
        <v>339</v>
      </c>
      <c r="BW3991">
        <v>451.8</v>
      </c>
      <c r="BX3991" s="1" t="s">
        <v>10877</v>
      </c>
      <c r="BY3991">
        <v>3650</v>
      </c>
      <c r="BZ3991">
        <v>1649070</v>
      </c>
      <c r="CA3991">
        <v>0.25</v>
      </c>
      <c r="CB3991">
        <v>2737.5</v>
      </c>
      <c r="CC3991">
        <v>1236802.5</v>
      </c>
      <c r="CD3991">
        <v>0.1</v>
      </c>
      <c r="CE3991">
        <v>123680.25</v>
      </c>
      <c r="CF3991">
        <v>0.1</v>
      </c>
      <c r="CG3991">
        <v>12368.025000000001</v>
      </c>
      <c r="CH3991">
        <v>111312.22500000001</v>
      </c>
      <c r="CI3991">
        <v>1113122.25</v>
      </c>
      <c r="CJ3991">
        <v>1224434.4750000001</v>
      </c>
      <c r="CK3991">
        <v>2710.125</v>
      </c>
    </row>
    <row r="3992" spans="67:89" x14ac:dyDescent="0.25">
      <c r="BO3992" s="1" t="s">
        <v>11609</v>
      </c>
      <c r="BP3992" s="1" t="s">
        <v>11610</v>
      </c>
      <c r="BQ3992" s="1" t="s">
        <v>10873</v>
      </c>
      <c r="BR3992" s="1" t="s">
        <v>10874</v>
      </c>
      <c r="BS3992" s="1" t="s">
        <v>11540</v>
      </c>
      <c r="BT3992">
        <v>36</v>
      </c>
      <c r="BU3992" s="1" t="s">
        <v>10876</v>
      </c>
      <c r="BV3992" s="1" t="s">
        <v>339</v>
      </c>
      <c r="BW3992">
        <v>451.8</v>
      </c>
      <c r="BX3992" s="1" t="s">
        <v>10877</v>
      </c>
      <c r="BY3992">
        <v>3650</v>
      </c>
      <c r="BZ3992">
        <v>1649070</v>
      </c>
      <c r="CA3992">
        <v>0.25</v>
      </c>
      <c r="CB3992">
        <v>2737.5</v>
      </c>
      <c r="CC3992">
        <v>1236802.5</v>
      </c>
      <c r="CD3992">
        <v>0.1</v>
      </c>
      <c r="CE3992">
        <v>123680.25</v>
      </c>
      <c r="CF3992">
        <v>0.1</v>
      </c>
      <c r="CG3992">
        <v>12368.025000000001</v>
      </c>
      <c r="CH3992">
        <v>111312.22500000001</v>
      </c>
      <c r="CI3992">
        <v>1113122.25</v>
      </c>
      <c r="CJ3992">
        <v>1224434.4750000001</v>
      </c>
      <c r="CK3992">
        <v>2710.125</v>
      </c>
    </row>
    <row r="3993" spans="67:89" x14ac:dyDescent="0.25">
      <c r="BO3993" s="1" t="s">
        <v>11611</v>
      </c>
      <c r="BP3993" s="1" t="s">
        <v>11612</v>
      </c>
      <c r="BQ3993" s="1" t="s">
        <v>10873</v>
      </c>
      <c r="BR3993" s="1" t="s">
        <v>10874</v>
      </c>
      <c r="BS3993" s="1" t="s">
        <v>11540</v>
      </c>
      <c r="BT3993">
        <v>37</v>
      </c>
      <c r="BU3993" s="1" t="s">
        <v>10876</v>
      </c>
      <c r="BV3993" s="1" t="s">
        <v>339</v>
      </c>
      <c r="BW3993">
        <v>450.24</v>
      </c>
      <c r="BX3993" s="1" t="s">
        <v>10877</v>
      </c>
      <c r="BY3993">
        <v>3650</v>
      </c>
      <c r="BZ3993">
        <v>1643376</v>
      </c>
      <c r="CA3993">
        <v>0.25</v>
      </c>
      <c r="CB3993">
        <v>2737.5</v>
      </c>
      <c r="CC3993">
        <v>1232532</v>
      </c>
      <c r="CD3993">
        <v>0.1</v>
      </c>
      <c r="CE3993">
        <v>123253.20000000001</v>
      </c>
      <c r="CF3993">
        <v>0.1</v>
      </c>
      <c r="CG3993">
        <v>12325.320000000002</v>
      </c>
      <c r="CH3993">
        <v>110927.88</v>
      </c>
      <c r="CI3993">
        <v>1109278.8</v>
      </c>
      <c r="CJ3993">
        <v>1220206.6800000002</v>
      </c>
      <c r="CK3993">
        <v>2710.1250000000005</v>
      </c>
    </row>
    <row r="3994" spans="67:89" x14ac:dyDescent="0.25">
      <c r="BO3994" s="1" t="s">
        <v>11613</v>
      </c>
      <c r="BP3994" s="1" t="s">
        <v>11614</v>
      </c>
      <c r="BQ3994" s="1" t="s">
        <v>10873</v>
      </c>
      <c r="BR3994" s="1" t="s">
        <v>10874</v>
      </c>
      <c r="BS3994" s="1" t="s">
        <v>11540</v>
      </c>
      <c r="BT3994">
        <v>38</v>
      </c>
      <c r="BU3994" s="1" t="s">
        <v>10876</v>
      </c>
      <c r="BV3994" s="1" t="s">
        <v>260</v>
      </c>
      <c r="BW3994">
        <v>361.99</v>
      </c>
      <c r="BX3994" s="1" t="s">
        <v>10877</v>
      </c>
      <c r="BY3994">
        <v>3650</v>
      </c>
      <c r="BZ3994">
        <v>1321263.5</v>
      </c>
      <c r="CA3994">
        <v>0.25</v>
      </c>
      <c r="CB3994">
        <v>2737.5</v>
      </c>
      <c r="CC3994">
        <v>990947.625</v>
      </c>
      <c r="CD3994">
        <v>0.1</v>
      </c>
      <c r="CE3994">
        <v>99094.762500000012</v>
      </c>
      <c r="CF3994">
        <v>0.15</v>
      </c>
      <c r="CG3994">
        <v>14864.214375000001</v>
      </c>
      <c r="CH3994">
        <v>84230.548125000016</v>
      </c>
      <c r="CI3994">
        <v>891852.86250000005</v>
      </c>
      <c r="CJ3994">
        <v>976083.41062500002</v>
      </c>
      <c r="CK3994">
        <v>2696.4375</v>
      </c>
    </row>
    <row r="3995" spans="67:89" x14ac:dyDescent="0.25">
      <c r="BP3995" s="1" t="s">
        <v>11614</v>
      </c>
      <c r="BQ3995" s="1" t="s">
        <v>10873</v>
      </c>
      <c r="BR3995" s="1" t="s">
        <v>10874</v>
      </c>
      <c r="BS3995" s="1" t="s">
        <v>11540</v>
      </c>
      <c r="BT3995">
        <v>38</v>
      </c>
      <c r="BU3995" s="1" t="s">
        <v>10876</v>
      </c>
      <c r="BV3995" s="1" t="s">
        <v>260</v>
      </c>
      <c r="BW3995">
        <v>361.99</v>
      </c>
      <c r="BX3995" s="1" t="s">
        <v>10877</v>
      </c>
      <c r="BY3995">
        <v>3650</v>
      </c>
      <c r="BZ3995">
        <v>1321263.5</v>
      </c>
      <c r="CA3995">
        <v>0.25</v>
      </c>
      <c r="CB3995">
        <v>2737.5</v>
      </c>
      <c r="CC3995">
        <v>990947.625</v>
      </c>
      <c r="CD3995">
        <v>0.1</v>
      </c>
      <c r="CE3995">
        <v>99094.762500000012</v>
      </c>
      <c r="CF3995">
        <v>0.15</v>
      </c>
      <c r="CG3995">
        <v>14864.214375000001</v>
      </c>
      <c r="CH3995">
        <v>84230.548125000016</v>
      </c>
      <c r="CI3995">
        <v>891852.86250000005</v>
      </c>
      <c r="CJ3995">
        <v>976083.41062500002</v>
      </c>
      <c r="CK3995">
        <v>2696.4375</v>
      </c>
    </row>
    <row r="3996" spans="67:89" x14ac:dyDescent="0.25">
      <c r="BO3996" s="1" t="s">
        <v>11615</v>
      </c>
      <c r="BP3996" s="1" t="s">
        <v>11616</v>
      </c>
      <c r="BQ3996" s="1" t="s">
        <v>10873</v>
      </c>
      <c r="BR3996" s="1" t="s">
        <v>10874</v>
      </c>
      <c r="BS3996" s="1" t="s">
        <v>11540</v>
      </c>
      <c r="BT3996">
        <v>39</v>
      </c>
      <c r="BU3996" s="1" t="s">
        <v>10876</v>
      </c>
      <c r="BV3996" s="1" t="s">
        <v>260</v>
      </c>
      <c r="BW3996">
        <v>345.36</v>
      </c>
      <c r="BX3996" s="1" t="s">
        <v>10877</v>
      </c>
      <c r="BY3996">
        <v>3650</v>
      </c>
      <c r="BZ3996">
        <v>1260564</v>
      </c>
      <c r="CA3996">
        <v>0.3</v>
      </c>
      <c r="CB3996">
        <v>2555</v>
      </c>
      <c r="CC3996">
        <v>882394.8</v>
      </c>
      <c r="CD3996">
        <v>0.1</v>
      </c>
      <c r="CE3996">
        <v>88239.48000000001</v>
      </c>
      <c r="CF3996">
        <v>0</v>
      </c>
      <c r="CG3996">
        <v>0</v>
      </c>
      <c r="CH3996">
        <v>88239.48000000001</v>
      </c>
      <c r="CI3996">
        <v>794155.32000000007</v>
      </c>
      <c r="CJ3996">
        <v>882394.8</v>
      </c>
      <c r="CK3996">
        <v>2555</v>
      </c>
    </row>
    <row r="3997" spans="67:89" x14ac:dyDescent="0.25">
      <c r="BP3997" s="1" t="s">
        <v>11616</v>
      </c>
      <c r="BQ3997" s="1" t="s">
        <v>10873</v>
      </c>
      <c r="BR3997" s="1" t="s">
        <v>10874</v>
      </c>
      <c r="BS3997" s="1" t="s">
        <v>11540</v>
      </c>
      <c r="BT3997">
        <v>39</v>
      </c>
      <c r="BU3997" s="1" t="s">
        <v>10876</v>
      </c>
      <c r="BV3997" s="1" t="s">
        <v>260</v>
      </c>
      <c r="BW3997">
        <v>345.36</v>
      </c>
      <c r="BX3997" s="1" t="s">
        <v>10877</v>
      </c>
      <c r="BY3997">
        <v>3650</v>
      </c>
      <c r="BZ3997">
        <v>1260564</v>
      </c>
      <c r="CA3997">
        <v>0.3</v>
      </c>
      <c r="CB3997">
        <v>2555</v>
      </c>
      <c r="CC3997">
        <v>882394.8</v>
      </c>
      <c r="CD3997">
        <v>0.1</v>
      </c>
      <c r="CE3997">
        <v>88239.48000000001</v>
      </c>
      <c r="CF3997">
        <v>0</v>
      </c>
      <c r="CG3997">
        <v>0</v>
      </c>
      <c r="CH3997">
        <v>88239.48000000001</v>
      </c>
      <c r="CI3997">
        <v>794155.32000000007</v>
      </c>
      <c r="CJ3997">
        <v>882394.8</v>
      </c>
      <c r="CK3997">
        <v>2555</v>
      </c>
    </row>
    <row r="3998" spans="67:89" x14ac:dyDescent="0.25">
      <c r="BO3998" s="1" t="s">
        <v>11617</v>
      </c>
      <c r="BP3998" s="1" t="s">
        <v>11618</v>
      </c>
      <c r="BQ3998" s="1" t="s">
        <v>10873</v>
      </c>
      <c r="BR3998" s="1" t="s">
        <v>10874</v>
      </c>
      <c r="BS3998" s="1" t="s">
        <v>11540</v>
      </c>
      <c r="BT3998">
        <v>40</v>
      </c>
      <c r="BU3998" s="1" t="s">
        <v>10876</v>
      </c>
      <c r="BV3998" s="1" t="s">
        <v>339</v>
      </c>
      <c r="BW3998">
        <v>406.09</v>
      </c>
      <c r="BX3998" s="1" t="s">
        <v>10877</v>
      </c>
      <c r="BY3998">
        <v>3650</v>
      </c>
      <c r="BZ3998">
        <v>1482228.5</v>
      </c>
      <c r="CA3998">
        <v>0.25</v>
      </c>
      <c r="CB3998">
        <v>2737.5</v>
      </c>
      <c r="CC3998">
        <v>1111671.375</v>
      </c>
      <c r="CD3998">
        <v>0.1</v>
      </c>
      <c r="CE3998">
        <v>111167.13750000001</v>
      </c>
      <c r="CF3998">
        <v>0.1</v>
      </c>
      <c r="CG3998">
        <v>11116.713750000003</v>
      </c>
      <c r="CH3998">
        <v>100050.42375000002</v>
      </c>
      <c r="CI3998">
        <v>1000504.2375</v>
      </c>
      <c r="CJ3998">
        <v>1100554.6612500001</v>
      </c>
      <c r="CK3998">
        <v>2710.1250000000005</v>
      </c>
    </row>
    <row r="3999" spans="67:89" x14ac:dyDescent="0.25">
      <c r="BO3999" s="1" t="s">
        <v>11619</v>
      </c>
      <c r="BP3999" s="1" t="s">
        <v>11620</v>
      </c>
      <c r="BQ3999" s="1" t="s">
        <v>10873</v>
      </c>
      <c r="BR3999" s="1" t="s">
        <v>10874</v>
      </c>
      <c r="BS3999" s="1" t="s">
        <v>11540</v>
      </c>
      <c r="BT3999">
        <v>41</v>
      </c>
      <c r="BU3999" s="1" t="s">
        <v>10876</v>
      </c>
      <c r="BV3999" s="1" t="s">
        <v>339</v>
      </c>
      <c r="BW3999">
        <v>417.08</v>
      </c>
      <c r="BX3999" s="1" t="s">
        <v>10877</v>
      </c>
      <c r="BY3999">
        <v>3650</v>
      </c>
      <c r="BZ3999">
        <v>1522342</v>
      </c>
      <c r="CA3999">
        <v>0.25</v>
      </c>
      <c r="CB3999">
        <v>2737.5</v>
      </c>
      <c r="CC3999">
        <v>1141756.5</v>
      </c>
      <c r="CD3999">
        <v>0.1</v>
      </c>
      <c r="CE3999">
        <v>114175.65000000001</v>
      </c>
      <c r="CF3999">
        <v>0.1</v>
      </c>
      <c r="CG3999">
        <v>11417.565000000002</v>
      </c>
      <c r="CH3999">
        <v>102758.08500000001</v>
      </c>
      <c r="CI3999">
        <v>1027580.85</v>
      </c>
      <c r="CJ3999">
        <v>1130338.9350000001</v>
      </c>
      <c r="CK3999">
        <v>2710.1250000000005</v>
      </c>
    </row>
    <row r="4000" spans="67:89" x14ac:dyDescent="0.25">
      <c r="BO4000" s="1" t="s">
        <v>11621</v>
      </c>
      <c r="BP4000" s="1" t="s">
        <v>11622</v>
      </c>
      <c r="BQ4000" s="1" t="s">
        <v>10873</v>
      </c>
      <c r="BR4000" s="1" t="s">
        <v>10874</v>
      </c>
      <c r="BS4000" s="1" t="s">
        <v>11540</v>
      </c>
      <c r="BT4000">
        <v>42</v>
      </c>
      <c r="BU4000" s="1" t="s">
        <v>10876</v>
      </c>
      <c r="BV4000" s="1" t="s">
        <v>339</v>
      </c>
      <c r="BW4000">
        <v>417.08</v>
      </c>
      <c r="BX4000" s="1" t="s">
        <v>10877</v>
      </c>
      <c r="BY4000">
        <v>3650</v>
      </c>
      <c r="BZ4000">
        <v>1522342</v>
      </c>
      <c r="CA4000">
        <v>0.25</v>
      </c>
      <c r="CB4000">
        <v>2737.5</v>
      </c>
      <c r="CC4000">
        <v>1141756.5</v>
      </c>
      <c r="CD4000">
        <v>0.1</v>
      </c>
      <c r="CE4000">
        <v>114175.65000000001</v>
      </c>
      <c r="CF4000">
        <v>0.1</v>
      </c>
      <c r="CG4000">
        <v>11417.565000000002</v>
      </c>
      <c r="CH4000">
        <v>102758.08500000001</v>
      </c>
      <c r="CI4000">
        <v>1027580.85</v>
      </c>
      <c r="CJ4000">
        <v>1130338.9350000001</v>
      </c>
      <c r="CK4000">
        <v>2710.1250000000005</v>
      </c>
    </row>
    <row r="4001" spans="67:89" x14ac:dyDescent="0.25">
      <c r="BO4001" s="1" t="s">
        <v>11623</v>
      </c>
      <c r="BP4001" s="1" t="s">
        <v>11624</v>
      </c>
      <c r="BQ4001" s="1" t="s">
        <v>10873</v>
      </c>
      <c r="BR4001" s="1" t="s">
        <v>10874</v>
      </c>
      <c r="BS4001" s="1" t="s">
        <v>11540</v>
      </c>
      <c r="BT4001">
        <v>43</v>
      </c>
      <c r="BU4001" s="1" t="s">
        <v>10876</v>
      </c>
      <c r="BV4001" s="1" t="s">
        <v>339</v>
      </c>
      <c r="BW4001">
        <v>417.08</v>
      </c>
      <c r="BX4001" s="1" t="s">
        <v>10877</v>
      </c>
      <c r="BY4001">
        <v>3650</v>
      </c>
      <c r="BZ4001">
        <v>1522342</v>
      </c>
      <c r="CA4001">
        <v>0.25</v>
      </c>
      <c r="CB4001">
        <v>2737.5</v>
      </c>
      <c r="CC4001">
        <v>1141756.5</v>
      </c>
      <c r="CD4001">
        <v>0.1</v>
      </c>
      <c r="CE4001">
        <v>114175.65000000001</v>
      </c>
      <c r="CF4001">
        <v>0.1</v>
      </c>
      <c r="CG4001">
        <v>11417.565000000002</v>
      </c>
      <c r="CH4001">
        <v>102758.08500000001</v>
      </c>
      <c r="CI4001">
        <v>1027580.85</v>
      </c>
      <c r="CJ4001">
        <v>1130338.9350000001</v>
      </c>
      <c r="CK4001">
        <v>2710.1250000000005</v>
      </c>
    </row>
    <row r="4002" spans="67:89" x14ac:dyDescent="0.25">
      <c r="BO4002" s="1" t="s">
        <v>11625</v>
      </c>
      <c r="BP4002" s="1" t="s">
        <v>11626</v>
      </c>
      <c r="BQ4002" s="1" t="s">
        <v>10873</v>
      </c>
      <c r="BR4002" s="1" t="s">
        <v>10874</v>
      </c>
      <c r="BS4002" s="1" t="s">
        <v>11540</v>
      </c>
      <c r="BT4002">
        <v>44</v>
      </c>
      <c r="BU4002" s="1" t="s">
        <v>10876</v>
      </c>
      <c r="BV4002" s="1" t="s">
        <v>339</v>
      </c>
      <c r="BW4002">
        <v>540</v>
      </c>
      <c r="BX4002" s="1" t="s">
        <v>10877</v>
      </c>
      <c r="BY4002">
        <v>3650</v>
      </c>
      <c r="BZ4002">
        <v>1971000</v>
      </c>
      <c r="CA4002">
        <v>0.25</v>
      </c>
      <c r="CB4002">
        <v>2737.5</v>
      </c>
      <c r="CC4002">
        <v>1478250</v>
      </c>
      <c r="CD4002">
        <v>0.1</v>
      </c>
      <c r="CE4002">
        <v>147825</v>
      </c>
      <c r="CF4002">
        <v>0.1</v>
      </c>
      <c r="CG4002">
        <v>14782.5</v>
      </c>
      <c r="CH4002">
        <v>133042.5</v>
      </c>
      <c r="CI4002">
        <v>1330425</v>
      </c>
      <c r="CJ4002">
        <v>1463467.5</v>
      </c>
      <c r="CK4002">
        <v>2710.125</v>
      </c>
    </row>
    <row r="4003" spans="67:89" x14ac:dyDescent="0.25">
      <c r="BP4003" s="1" t="s">
        <v>11626</v>
      </c>
      <c r="BQ4003" s="1" t="s">
        <v>10873</v>
      </c>
      <c r="BR4003" s="1" t="s">
        <v>10874</v>
      </c>
      <c r="BS4003" s="1" t="s">
        <v>11540</v>
      </c>
      <c r="BT4003">
        <v>44</v>
      </c>
      <c r="BU4003" s="1" t="s">
        <v>10876</v>
      </c>
      <c r="BV4003" s="1" t="s">
        <v>339</v>
      </c>
      <c r="BW4003">
        <v>540</v>
      </c>
      <c r="BX4003" s="1" t="s">
        <v>10877</v>
      </c>
      <c r="BY4003">
        <v>3650</v>
      </c>
      <c r="BZ4003">
        <v>1971000</v>
      </c>
      <c r="CA4003">
        <v>0.25</v>
      </c>
      <c r="CB4003">
        <v>2737.5</v>
      </c>
      <c r="CC4003">
        <v>1478250</v>
      </c>
      <c r="CD4003">
        <v>0.1</v>
      </c>
      <c r="CE4003">
        <v>147825</v>
      </c>
      <c r="CF4003">
        <v>0.1</v>
      </c>
      <c r="CG4003">
        <v>14782.5</v>
      </c>
      <c r="CH4003">
        <v>133042.5</v>
      </c>
      <c r="CI4003">
        <v>1330425</v>
      </c>
      <c r="CJ4003">
        <v>1463467.5</v>
      </c>
      <c r="CK4003">
        <v>2710.125</v>
      </c>
    </row>
    <row r="4004" spans="67:89" x14ac:dyDescent="0.25">
      <c r="BO4004" s="1" t="s">
        <v>11627</v>
      </c>
      <c r="BP4004" s="1" t="s">
        <v>11628</v>
      </c>
      <c r="BQ4004" s="1" t="s">
        <v>10873</v>
      </c>
      <c r="BR4004" s="1" t="s">
        <v>10874</v>
      </c>
      <c r="BS4004" s="1" t="s">
        <v>11540</v>
      </c>
      <c r="BT4004">
        <v>45</v>
      </c>
      <c r="BU4004" s="1" t="s">
        <v>10876</v>
      </c>
      <c r="BV4004" s="1" t="s">
        <v>339</v>
      </c>
      <c r="BW4004">
        <v>540</v>
      </c>
      <c r="BX4004" s="1" t="s">
        <v>10877</v>
      </c>
      <c r="BY4004">
        <v>3650</v>
      </c>
      <c r="BZ4004">
        <v>1971000</v>
      </c>
      <c r="CA4004">
        <v>0.25</v>
      </c>
      <c r="CB4004">
        <v>2737.5</v>
      </c>
      <c r="CC4004">
        <v>1478250</v>
      </c>
      <c r="CD4004">
        <v>0.1</v>
      </c>
      <c r="CE4004">
        <v>147825</v>
      </c>
      <c r="CF4004">
        <v>0.1</v>
      </c>
      <c r="CG4004">
        <v>14782.5</v>
      </c>
      <c r="CH4004">
        <v>133042.5</v>
      </c>
      <c r="CI4004">
        <v>1330425</v>
      </c>
      <c r="CJ4004">
        <v>1463467.5</v>
      </c>
      <c r="CK4004">
        <v>2710.125</v>
      </c>
    </row>
    <row r="4005" spans="67:89" x14ac:dyDescent="0.25">
      <c r="BO4005" s="1" t="s">
        <v>11629</v>
      </c>
      <c r="BP4005" s="1" t="s">
        <v>11630</v>
      </c>
      <c r="BQ4005" s="1" t="s">
        <v>10873</v>
      </c>
      <c r="BR4005" s="1" t="s">
        <v>10874</v>
      </c>
      <c r="BS4005" s="1" t="s">
        <v>11540</v>
      </c>
      <c r="BT4005">
        <v>46</v>
      </c>
      <c r="BU4005" s="1" t="s">
        <v>10876</v>
      </c>
      <c r="BV4005" s="1" t="s">
        <v>339</v>
      </c>
      <c r="BW4005">
        <v>540</v>
      </c>
      <c r="BX4005" s="1" t="s">
        <v>10877</v>
      </c>
      <c r="BY4005">
        <v>3650</v>
      </c>
      <c r="BZ4005">
        <v>1971000</v>
      </c>
      <c r="CA4005">
        <v>0.25</v>
      </c>
      <c r="CB4005">
        <v>2737.5</v>
      </c>
      <c r="CC4005">
        <v>1478250</v>
      </c>
      <c r="CD4005">
        <v>0.1</v>
      </c>
      <c r="CE4005">
        <v>147825</v>
      </c>
      <c r="CF4005">
        <v>0.1</v>
      </c>
      <c r="CG4005">
        <v>14782.5</v>
      </c>
      <c r="CH4005">
        <v>133042.5</v>
      </c>
      <c r="CI4005">
        <v>1330425</v>
      </c>
      <c r="CJ4005">
        <v>1463467.5</v>
      </c>
      <c r="CK4005">
        <v>2710.125</v>
      </c>
    </row>
    <row r="4006" spans="67:89" x14ac:dyDescent="0.25">
      <c r="BO4006" s="1" t="s">
        <v>11631</v>
      </c>
      <c r="BP4006" s="1" t="s">
        <v>11632</v>
      </c>
      <c r="BQ4006" s="1" t="s">
        <v>10873</v>
      </c>
      <c r="BR4006" s="1" t="s">
        <v>10874</v>
      </c>
      <c r="BS4006" s="1" t="s">
        <v>11540</v>
      </c>
      <c r="BT4006">
        <v>47</v>
      </c>
      <c r="BU4006" s="1" t="s">
        <v>10876</v>
      </c>
      <c r="BV4006" s="1" t="s">
        <v>339</v>
      </c>
      <c r="BW4006">
        <v>540</v>
      </c>
      <c r="BX4006" s="1" t="s">
        <v>10877</v>
      </c>
      <c r="BY4006">
        <v>3650</v>
      </c>
      <c r="BZ4006">
        <v>1971000</v>
      </c>
      <c r="CA4006">
        <v>0.25</v>
      </c>
      <c r="CB4006">
        <v>2737.5</v>
      </c>
      <c r="CC4006">
        <v>1478250</v>
      </c>
      <c r="CD4006">
        <v>0.1</v>
      </c>
      <c r="CE4006">
        <v>147825</v>
      </c>
      <c r="CF4006">
        <v>0.1</v>
      </c>
      <c r="CG4006">
        <v>14782.5</v>
      </c>
      <c r="CH4006">
        <v>133042.5</v>
      </c>
      <c r="CI4006">
        <v>1330425</v>
      </c>
      <c r="CJ4006">
        <v>1463467.5</v>
      </c>
      <c r="CK4006">
        <v>2710.125</v>
      </c>
    </row>
    <row r="4007" spans="67:89" x14ac:dyDescent="0.25">
      <c r="BO4007" s="1" t="s">
        <v>11633</v>
      </c>
      <c r="BP4007" s="1" t="s">
        <v>11634</v>
      </c>
      <c r="BQ4007" s="1" t="s">
        <v>10873</v>
      </c>
      <c r="BR4007" s="1" t="s">
        <v>10874</v>
      </c>
      <c r="BS4007" s="1" t="s">
        <v>11540</v>
      </c>
      <c r="BT4007">
        <v>48</v>
      </c>
      <c r="BU4007" s="1" t="s">
        <v>10876</v>
      </c>
      <c r="BV4007" s="1" t="s">
        <v>339</v>
      </c>
      <c r="BW4007">
        <v>540</v>
      </c>
      <c r="BX4007" s="1" t="s">
        <v>10877</v>
      </c>
      <c r="BY4007">
        <v>3650</v>
      </c>
      <c r="BZ4007">
        <v>1971000</v>
      </c>
      <c r="CA4007">
        <v>0.3</v>
      </c>
      <c r="CB4007">
        <v>2555</v>
      </c>
      <c r="CC4007">
        <v>1379700</v>
      </c>
      <c r="CD4007">
        <v>0.1</v>
      </c>
      <c r="CE4007">
        <v>137970</v>
      </c>
      <c r="CF4007">
        <v>0.1</v>
      </c>
      <c r="CG4007">
        <v>13797</v>
      </c>
      <c r="CH4007">
        <v>124173</v>
      </c>
      <c r="CI4007">
        <v>1241730</v>
      </c>
      <c r="CJ4007">
        <v>1365903</v>
      </c>
      <c r="CK4007">
        <v>2529.4499999999998</v>
      </c>
    </row>
    <row r="4008" spans="67:89" x14ac:dyDescent="0.25">
      <c r="BP4008" s="1" t="s">
        <v>11634</v>
      </c>
      <c r="BQ4008" s="1" t="s">
        <v>10873</v>
      </c>
      <c r="BR4008" s="1" t="s">
        <v>10874</v>
      </c>
      <c r="BS4008" s="1" t="s">
        <v>11540</v>
      </c>
      <c r="BT4008">
        <v>48</v>
      </c>
      <c r="BU4008" s="1" t="s">
        <v>10876</v>
      </c>
      <c r="BV4008" s="1" t="s">
        <v>339</v>
      </c>
      <c r="BW4008">
        <v>540</v>
      </c>
      <c r="BX4008" s="1" t="s">
        <v>10877</v>
      </c>
      <c r="BY4008">
        <v>3650</v>
      </c>
      <c r="BZ4008">
        <v>1971000</v>
      </c>
      <c r="CA4008">
        <v>0.3</v>
      </c>
      <c r="CB4008">
        <v>2555</v>
      </c>
      <c r="CC4008">
        <v>1379700</v>
      </c>
      <c r="CD4008">
        <v>0.1</v>
      </c>
      <c r="CE4008">
        <v>137970</v>
      </c>
      <c r="CF4008">
        <v>0.1</v>
      </c>
      <c r="CG4008">
        <v>13797</v>
      </c>
      <c r="CH4008">
        <v>124173</v>
      </c>
      <c r="CI4008">
        <v>1241730</v>
      </c>
      <c r="CJ4008">
        <v>1365903</v>
      </c>
      <c r="CK4008">
        <v>2529.4499999999998</v>
      </c>
    </row>
    <row r="4009" spans="67:89" x14ac:dyDescent="0.25">
      <c r="BO4009" s="1" t="s">
        <v>11635</v>
      </c>
      <c r="BP4009" s="1" t="s">
        <v>11636</v>
      </c>
      <c r="BQ4009" s="1" t="s">
        <v>10873</v>
      </c>
      <c r="BR4009" s="1" t="s">
        <v>10874</v>
      </c>
      <c r="BS4009" s="1" t="s">
        <v>11540</v>
      </c>
      <c r="BT4009">
        <v>49</v>
      </c>
      <c r="BU4009" s="1" t="s">
        <v>10876</v>
      </c>
      <c r="BV4009" s="1" t="s">
        <v>339</v>
      </c>
      <c r="BW4009">
        <v>540</v>
      </c>
      <c r="BX4009" s="1" t="s">
        <v>10877</v>
      </c>
      <c r="BY4009">
        <v>3650</v>
      </c>
      <c r="BZ4009">
        <v>1971000</v>
      </c>
      <c r="CA4009">
        <v>0.25</v>
      </c>
      <c r="CB4009">
        <v>2737.5</v>
      </c>
      <c r="CC4009">
        <v>1478250</v>
      </c>
      <c r="CD4009">
        <v>0.1</v>
      </c>
      <c r="CE4009">
        <v>147825</v>
      </c>
      <c r="CF4009">
        <v>0</v>
      </c>
      <c r="CG4009">
        <v>0</v>
      </c>
      <c r="CH4009">
        <v>147825</v>
      </c>
      <c r="CI4009">
        <v>1330425</v>
      </c>
      <c r="CJ4009">
        <v>1478250</v>
      </c>
      <c r="CK4009">
        <v>2737.5</v>
      </c>
    </row>
    <row r="4010" spans="67:89" x14ac:dyDescent="0.25">
      <c r="BO4010" s="1" t="s">
        <v>11637</v>
      </c>
      <c r="BP4010" s="1" t="s">
        <v>11638</v>
      </c>
      <c r="BQ4010" s="1" t="s">
        <v>10873</v>
      </c>
      <c r="BR4010" s="1" t="s">
        <v>10874</v>
      </c>
      <c r="BS4010" s="1" t="s">
        <v>11540</v>
      </c>
      <c r="BT4010">
        <v>50</v>
      </c>
      <c r="BU4010" s="1" t="s">
        <v>10876</v>
      </c>
      <c r="BV4010" s="1" t="s">
        <v>339</v>
      </c>
      <c r="BW4010">
        <v>527.28</v>
      </c>
      <c r="BX4010" s="1" t="s">
        <v>10877</v>
      </c>
      <c r="BY4010">
        <v>3650</v>
      </c>
      <c r="BZ4010">
        <v>1924572</v>
      </c>
      <c r="CA4010">
        <v>0.25</v>
      </c>
      <c r="CB4010">
        <v>2737.5</v>
      </c>
      <c r="CC4010">
        <v>1443429</v>
      </c>
      <c r="CD4010">
        <v>0.1</v>
      </c>
      <c r="CE4010">
        <v>144342.9</v>
      </c>
      <c r="CF4010">
        <v>0.1</v>
      </c>
      <c r="CG4010">
        <v>14434.29</v>
      </c>
      <c r="CH4010">
        <v>129908.60999999999</v>
      </c>
      <c r="CI4010">
        <v>1299086.1000000001</v>
      </c>
      <c r="CJ4010">
        <v>1428994.71</v>
      </c>
      <c r="CK4010">
        <v>2710.125</v>
      </c>
    </row>
    <row r="4011" spans="67:89" x14ac:dyDescent="0.25">
      <c r="BO4011" s="1" t="s">
        <v>11639</v>
      </c>
      <c r="BP4011" s="1" t="s">
        <v>11640</v>
      </c>
      <c r="BQ4011" s="1" t="s">
        <v>11641</v>
      </c>
      <c r="BR4011" s="1" t="s">
        <v>11642</v>
      </c>
      <c r="BS4011" s="1" t="s">
        <v>11643</v>
      </c>
      <c r="BT4011">
        <v>1</v>
      </c>
      <c r="BU4011" s="1" t="s">
        <v>11644</v>
      </c>
      <c r="BV4011" s="1" t="s">
        <v>146</v>
      </c>
      <c r="BW4011">
        <v>129.19999999999999</v>
      </c>
      <c r="BX4011" s="1" t="s">
        <v>11645</v>
      </c>
      <c r="BY4011">
        <v>3150</v>
      </c>
      <c r="BZ4011">
        <v>406979.99999999994</v>
      </c>
      <c r="CA4011">
        <v>0.2</v>
      </c>
      <c r="CB4011">
        <v>2520</v>
      </c>
      <c r="CC4011">
        <v>325584</v>
      </c>
      <c r="CD4011">
        <v>0.1</v>
      </c>
      <c r="CE4011">
        <v>32558.400000000001</v>
      </c>
      <c r="CF4011">
        <v>0.1</v>
      </c>
      <c r="CG4011">
        <v>3255.84</v>
      </c>
      <c r="CH4011">
        <v>29302.560000000001</v>
      </c>
      <c r="CI4011">
        <v>293025.59999999998</v>
      </c>
      <c r="CJ4011">
        <v>322328.15999999997</v>
      </c>
      <c r="CK4011">
        <v>2494.8000000000002</v>
      </c>
    </row>
    <row r="4012" spans="67:89" x14ac:dyDescent="0.25">
      <c r="BP4012" s="1" t="s">
        <v>11640</v>
      </c>
      <c r="BQ4012" s="1" t="s">
        <v>11641</v>
      </c>
      <c r="BR4012" s="1" t="s">
        <v>11642</v>
      </c>
      <c r="BS4012" s="1" t="s">
        <v>11643</v>
      </c>
      <c r="BT4012">
        <v>1</v>
      </c>
      <c r="BU4012" s="1" t="s">
        <v>11644</v>
      </c>
      <c r="BV4012" s="1" t="s">
        <v>146</v>
      </c>
      <c r="BW4012">
        <v>129.19999999999999</v>
      </c>
      <c r="BX4012" s="1" t="s">
        <v>11645</v>
      </c>
      <c r="BY4012">
        <v>3150</v>
      </c>
      <c r="BZ4012">
        <v>406979.99999999994</v>
      </c>
      <c r="CA4012">
        <v>0.2</v>
      </c>
      <c r="CB4012">
        <v>2520</v>
      </c>
      <c r="CC4012">
        <v>325584</v>
      </c>
      <c r="CD4012">
        <v>0</v>
      </c>
      <c r="CE4012">
        <v>32558.400000000001</v>
      </c>
      <c r="CF4012">
        <v>0.1</v>
      </c>
      <c r="CG4012">
        <v>3255.84</v>
      </c>
      <c r="CH4012">
        <v>29302.560000000001</v>
      </c>
      <c r="CI4012">
        <v>293025.59999999998</v>
      </c>
      <c r="CJ4012">
        <v>322328.15999999997</v>
      </c>
      <c r="CK4012">
        <v>2494.8000000000002</v>
      </c>
    </row>
    <row r="4013" spans="67:89" x14ac:dyDescent="0.25">
      <c r="BO4013" s="1" t="s">
        <v>11646</v>
      </c>
      <c r="BP4013" s="1" t="s">
        <v>11647</v>
      </c>
      <c r="BQ4013" s="1" t="s">
        <v>11641</v>
      </c>
      <c r="BR4013" s="1" t="s">
        <v>11642</v>
      </c>
      <c r="BS4013" s="1" t="s">
        <v>11643</v>
      </c>
      <c r="BT4013">
        <v>2</v>
      </c>
      <c r="BU4013" s="1" t="s">
        <v>11644</v>
      </c>
      <c r="BV4013" s="1" t="s">
        <v>1961</v>
      </c>
      <c r="BW4013">
        <v>126</v>
      </c>
      <c r="BX4013" s="1" t="s">
        <v>11645</v>
      </c>
      <c r="BY4013">
        <v>3000</v>
      </c>
      <c r="BZ4013">
        <v>378000</v>
      </c>
      <c r="CA4013">
        <v>0.25</v>
      </c>
      <c r="CB4013">
        <v>2250</v>
      </c>
      <c r="CC4013">
        <v>283500</v>
      </c>
      <c r="CD4013">
        <v>0.1</v>
      </c>
      <c r="CE4013">
        <v>28350</v>
      </c>
      <c r="CF4013">
        <v>0.1</v>
      </c>
      <c r="CG4013">
        <v>2835</v>
      </c>
      <c r="CH4013">
        <v>25515</v>
      </c>
      <c r="CI4013">
        <v>255150</v>
      </c>
      <c r="CJ4013">
        <v>280665</v>
      </c>
      <c r="CK4013">
        <v>2227.5</v>
      </c>
    </row>
    <row r="4014" spans="67:89" x14ac:dyDescent="0.25">
      <c r="BO4014" s="1" t="s">
        <v>11648</v>
      </c>
      <c r="BP4014" s="1" t="s">
        <v>11649</v>
      </c>
      <c r="BQ4014" s="1" t="s">
        <v>11641</v>
      </c>
      <c r="BR4014" s="1" t="s">
        <v>11642</v>
      </c>
      <c r="BS4014" s="1" t="s">
        <v>11643</v>
      </c>
      <c r="BT4014">
        <v>3</v>
      </c>
      <c r="BU4014" s="1" t="s">
        <v>11644</v>
      </c>
      <c r="BV4014" s="1" t="s">
        <v>1961</v>
      </c>
      <c r="BW4014">
        <v>126</v>
      </c>
      <c r="BX4014" s="1" t="s">
        <v>11645</v>
      </c>
      <c r="BY4014">
        <v>3000</v>
      </c>
      <c r="BZ4014">
        <v>378000</v>
      </c>
      <c r="CA4014">
        <v>0.25</v>
      </c>
      <c r="CB4014">
        <v>2250</v>
      </c>
      <c r="CC4014">
        <v>283500</v>
      </c>
      <c r="CD4014">
        <v>0.1</v>
      </c>
      <c r="CE4014">
        <v>28350</v>
      </c>
      <c r="CF4014">
        <v>0.1</v>
      </c>
      <c r="CG4014">
        <v>2835</v>
      </c>
      <c r="CH4014">
        <v>25515</v>
      </c>
      <c r="CI4014">
        <v>255150</v>
      </c>
      <c r="CJ4014">
        <v>280665</v>
      </c>
      <c r="CK4014">
        <v>2227.5</v>
      </c>
    </row>
    <row r="4015" spans="67:89" x14ac:dyDescent="0.25">
      <c r="BO4015" s="1" t="s">
        <v>11650</v>
      </c>
      <c r="BP4015" s="1" t="s">
        <v>11651</v>
      </c>
      <c r="BQ4015" s="1" t="s">
        <v>11641</v>
      </c>
      <c r="BR4015" s="1" t="s">
        <v>11642</v>
      </c>
      <c r="BS4015" s="1" t="s">
        <v>11643</v>
      </c>
      <c r="BT4015">
        <v>4</v>
      </c>
      <c r="BU4015" s="1" t="s">
        <v>11644</v>
      </c>
      <c r="BV4015" s="1" t="s">
        <v>1961</v>
      </c>
      <c r="BW4015">
        <v>126</v>
      </c>
      <c r="BX4015" s="1" t="s">
        <v>11645</v>
      </c>
      <c r="BY4015">
        <v>3000</v>
      </c>
      <c r="BZ4015">
        <v>378000</v>
      </c>
      <c r="CA4015">
        <v>0.25</v>
      </c>
      <c r="CB4015">
        <v>2250</v>
      </c>
      <c r="CC4015">
        <v>283500</v>
      </c>
      <c r="CD4015">
        <v>0.1</v>
      </c>
      <c r="CE4015">
        <v>28350</v>
      </c>
      <c r="CF4015">
        <v>0.1</v>
      </c>
      <c r="CG4015">
        <v>2835</v>
      </c>
      <c r="CH4015">
        <v>25515</v>
      </c>
      <c r="CI4015">
        <v>255150</v>
      </c>
      <c r="CJ4015">
        <v>280665</v>
      </c>
      <c r="CK4015">
        <v>2227.5</v>
      </c>
    </row>
    <row r="4016" spans="67:89" x14ac:dyDescent="0.25">
      <c r="BO4016" s="1" t="s">
        <v>11652</v>
      </c>
      <c r="BP4016" s="1" t="s">
        <v>11653</v>
      </c>
      <c r="BQ4016" s="1" t="s">
        <v>11641</v>
      </c>
      <c r="BR4016" s="1" t="s">
        <v>11642</v>
      </c>
      <c r="BS4016" s="1" t="s">
        <v>11643</v>
      </c>
      <c r="BT4016">
        <v>5</v>
      </c>
      <c r="BU4016" s="1" t="s">
        <v>11644</v>
      </c>
      <c r="BV4016" s="1" t="s">
        <v>1961</v>
      </c>
      <c r="BW4016">
        <v>126</v>
      </c>
      <c r="BX4016" s="1" t="s">
        <v>11645</v>
      </c>
      <c r="BY4016">
        <v>3000</v>
      </c>
      <c r="BZ4016">
        <v>378000</v>
      </c>
      <c r="CA4016">
        <v>0.25</v>
      </c>
      <c r="CB4016">
        <v>2250</v>
      </c>
      <c r="CC4016">
        <v>283500</v>
      </c>
      <c r="CD4016">
        <v>0.1</v>
      </c>
      <c r="CE4016">
        <v>28350</v>
      </c>
      <c r="CF4016">
        <v>0.1</v>
      </c>
      <c r="CG4016">
        <v>2835</v>
      </c>
      <c r="CH4016">
        <v>25515</v>
      </c>
      <c r="CI4016">
        <v>255150</v>
      </c>
      <c r="CJ4016">
        <v>280665</v>
      </c>
      <c r="CK4016">
        <v>2227.5</v>
      </c>
    </row>
    <row r="4017" spans="67:89" x14ac:dyDescent="0.25">
      <c r="BO4017" s="1" t="s">
        <v>11654</v>
      </c>
      <c r="BP4017" s="1" t="s">
        <v>11655</v>
      </c>
      <c r="BQ4017" s="1" t="s">
        <v>11641</v>
      </c>
      <c r="BR4017" s="1" t="s">
        <v>11642</v>
      </c>
      <c r="BS4017" s="1" t="s">
        <v>11643</v>
      </c>
      <c r="BT4017">
        <v>6</v>
      </c>
      <c r="BU4017" s="1" t="s">
        <v>11644</v>
      </c>
      <c r="BV4017" s="1" t="s">
        <v>1961</v>
      </c>
      <c r="BW4017">
        <v>126</v>
      </c>
      <c r="BX4017" s="1" t="s">
        <v>11645</v>
      </c>
      <c r="BY4017">
        <v>3000</v>
      </c>
      <c r="BZ4017">
        <v>378000</v>
      </c>
      <c r="CA4017">
        <v>0.25</v>
      </c>
      <c r="CB4017">
        <v>2250</v>
      </c>
      <c r="CC4017">
        <v>283500</v>
      </c>
      <c r="CD4017">
        <v>0.1</v>
      </c>
      <c r="CE4017">
        <v>28350</v>
      </c>
      <c r="CF4017">
        <v>0.1</v>
      </c>
      <c r="CG4017">
        <v>2835</v>
      </c>
      <c r="CH4017">
        <v>25515</v>
      </c>
      <c r="CI4017">
        <v>255150</v>
      </c>
      <c r="CJ4017">
        <v>280665</v>
      </c>
      <c r="CK4017">
        <v>2227.5</v>
      </c>
    </row>
    <row r="4018" spans="67:89" x14ac:dyDescent="0.25">
      <c r="BO4018" s="1" t="s">
        <v>11656</v>
      </c>
      <c r="BP4018" s="1" t="s">
        <v>11657</v>
      </c>
      <c r="BQ4018" s="1" t="s">
        <v>11641</v>
      </c>
      <c r="BR4018" s="1" t="s">
        <v>11642</v>
      </c>
      <c r="BS4018" s="1" t="s">
        <v>11643</v>
      </c>
      <c r="BT4018">
        <v>7</v>
      </c>
      <c r="BU4018" s="1" t="s">
        <v>11644</v>
      </c>
      <c r="BV4018" s="1" t="s">
        <v>1961</v>
      </c>
      <c r="BW4018">
        <v>126</v>
      </c>
      <c r="BX4018" s="1" t="s">
        <v>11645</v>
      </c>
      <c r="BY4018">
        <v>3000</v>
      </c>
      <c r="BZ4018">
        <v>378000</v>
      </c>
      <c r="CA4018">
        <v>0.25</v>
      </c>
      <c r="CB4018">
        <v>2250</v>
      </c>
      <c r="CC4018">
        <v>283500</v>
      </c>
      <c r="CD4018">
        <v>0.1</v>
      </c>
      <c r="CE4018">
        <v>28350</v>
      </c>
      <c r="CF4018">
        <v>0.1</v>
      </c>
      <c r="CG4018">
        <v>2835</v>
      </c>
      <c r="CH4018">
        <v>25515</v>
      </c>
      <c r="CI4018">
        <v>255150</v>
      </c>
      <c r="CJ4018">
        <v>280665</v>
      </c>
      <c r="CK4018">
        <v>2227.5</v>
      </c>
    </row>
    <row r="4019" spans="67:89" x14ac:dyDescent="0.25">
      <c r="BO4019" s="1" t="s">
        <v>11658</v>
      </c>
      <c r="BP4019" s="1" t="s">
        <v>11659</v>
      </c>
      <c r="BQ4019" s="1" t="s">
        <v>11641</v>
      </c>
      <c r="BR4019" s="1" t="s">
        <v>11642</v>
      </c>
      <c r="BS4019" s="1" t="s">
        <v>11643</v>
      </c>
      <c r="BT4019">
        <v>8</v>
      </c>
      <c r="BU4019" s="1" t="s">
        <v>11644</v>
      </c>
      <c r="BV4019" s="1" t="s">
        <v>1961</v>
      </c>
      <c r="BW4019">
        <v>126</v>
      </c>
      <c r="BX4019" s="1" t="s">
        <v>11645</v>
      </c>
      <c r="BY4019">
        <v>3000</v>
      </c>
      <c r="BZ4019">
        <v>378000</v>
      </c>
      <c r="CA4019">
        <v>0.25</v>
      </c>
      <c r="CB4019">
        <v>2250</v>
      </c>
      <c r="CC4019">
        <v>283500</v>
      </c>
      <c r="CD4019">
        <v>0.1</v>
      </c>
      <c r="CE4019">
        <v>28350</v>
      </c>
      <c r="CF4019">
        <v>0.1</v>
      </c>
      <c r="CG4019">
        <v>2835</v>
      </c>
      <c r="CH4019">
        <v>25515</v>
      </c>
      <c r="CI4019">
        <v>255150</v>
      </c>
      <c r="CJ4019">
        <v>280665</v>
      </c>
      <c r="CK4019">
        <v>2227.5</v>
      </c>
    </row>
    <row r="4020" spans="67:89" x14ac:dyDescent="0.25">
      <c r="BO4020" s="1" t="s">
        <v>11660</v>
      </c>
      <c r="BP4020" s="1" t="s">
        <v>11661</v>
      </c>
      <c r="BQ4020" s="1" t="s">
        <v>11641</v>
      </c>
      <c r="BR4020" s="1" t="s">
        <v>11642</v>
      </c>
      <c r="BS4020" s="1" t="s">
        <v>11643</v>
      </c>
      <c r="BT4020">
        <v>9</v>
      </c>
      <c r="BU4020" s="1" t="s">
        <v>11644</v>
      </c>
      <c r="BV4020" s="1" t="s">
        <v>1961</v>
      </c>
      <c r="BW4020">
        <v>126</v>
      </c>
      <c r="BX4020" s="1" t="s">
        <v>11645</v>
      </c>
      <c r="BY4020">
        <v>3000</v>
      </c>
      <c r="BZ4020">
        <v>378000</v>
      </c>
      <c r="CA4020">
        <v>0.25</v>
      </c>
      <c r="CB4020">
        <v>2250</v>
      </c>
      <c r="CC4020">
        <v>283500</v>
      </c>
      <c r="CD4020">
        <v>0.1</v>
      </c>
      <c r="CE4020">
        <v>28350</v>
      </c>
      <c r="CF4020">
        <v>0.1</v>
      </c>
      <c r="CG4020">
        <v>2835</v>
      </c>
      <c r="CH4020">
        <v>25515</v>
      </c>
      <c r="CI4020">
        <v>255150</v>
      </c>
      <c r="CJ4020">
        <v>280665</v>
      </c>
      <c r="CK4020">
        <v>2227.5</v>
      </c>
    </row>
    <row r="4021" spans="67:89" x14ac:dyDescent="0.25">
      <c r="BO4021" s="1" t="s">
        <v>11662</v>
      </c>
      <c r="BP4021" s="1" t="s">
        <v>11663</v>
      </c>
      <c r="BQ4021" s="1" t="s">
        <v>11641</v>
      </c>
      <c r="BR4021" s="1" t="s">
        <v>11642</v>
      </c>
      <c r="BS4021" s="1" t="s">
        <v>11643</v>
      </c>
      <c r="BT4021">
        <v>10</v>
      </c>
      <c r="BU4021" s="1" t="s">
        <v>11644</v>
      </c>
      <c r="BV4021" s="1" t="s">
        <v>1961</v>
      </c>
      <c r="BW4021">
        <v>126</v>
      </c>
      <c r="BX4021" s="1" t="s">
        <v>11645</v>
      </c>
      <c r="BY4021">
        <v>3000</v>
      </c>
      <c r="BZ4021">
        <v>378000</v>
      </c>
      <c r="CA4021">
        <v>0.25</v>
      </c>
      <c r="CB4021">
        <v>2250</v>
      </c>
      <c r="CC4021">
        <v>283500</v>
      </c>
      <c r="CD4021">
        <v>0.1</v>
      </c>
      <c r="CE4021">
        <v>28350</v>
      </c>
      <c r="CF4021">
        <v>0.1</v>
      </c>
      <c r="CG4021">
        <v>2835</v>
      </c>
      <c r="CH4021">
        <v>25515</v>
      </c>
      <c r="CI4021">
        <v>255150</v>
      </c>
      <c r="CJ4021">
        <v>280665</v>
      </c>
      <c r="CK4021">
        <v>2227.5</v>
      </c>
    </row>
    <row r="4022" spans="67:89" x14ac:dyDescent="0.25">
      <c r="BO4022" s="1" t="s">
        <v>11664</v>
      </c>
      <c r="BP4022" s="1" t="s">
        <v>11665</v>
      </c>
      <c r="BQ4022" s="1" t="s">
        <v>11641</v>
      </c>
      <c r="BR4022" s="1" t="s">
        <v>11642</v>
      </c>
      <c r="BS4022" s="1" t="s">
        <v>11643</v>
      </c>
      <c r="BT4022">
        <v>11</v>
      </c>
      <c r="BU4022" s="1" t="s">
        <v>11644</v>
      </c>
      <c r="BV4022" s="1" t="s">
        <v>1961</v>
      </c>
      <c r="BW4022">
        <v>126</v>
      </c>
      <c r="BX4022" s="1" t="s">
        <v>11645</v>
      </c>
      <c r="BY4022">
        <v>3000</v>
      </c>
      <c r="BZ4022">
        <v>378000</v>
      </c>
      <c r="CA4022">
        <v>0.25</v>
      </c>
      <c r="CB4022">
        <v>2250</v>
      </c>
      <c r="CC4022">
        <v>283500</v>
      </c>
      <c r="CD4022">
        <v>0.1</v>
      </c>
      <c r="CE4022">
        <v>28350</v>
      </c>
      <c r="CF4022">
        <v>0.1</v>
      </c>
      <c r="CG4022">
        <v>2835</v>
      </c>
      <c r="CH4022">
        <v>25515</v>
      </c>
      <c r="CI4022">
        <v>255150</v>
      </c>
      <c r="CJ4022">
        <v>280665</v>
      </c>
      <c r="CK4022">
        <v>2227.5</v>
      </c>
    </row>
    <row r="4023" spans="67:89" x14ac:dyDescent="0.25">
      <c r="BO4023" s="1" t="s">
        <v>11666</v>
      </c>
      <c r="BP4023" s="1" t="s">
        <v>11667</v>
      </c>
      <c r="BQ4023" s="1" t="s">
        <v>11641</v>
      </c>
      <c r="BR4023" s="1" t="s">
        <v>11642</v>
      </c>
      <c r="BS4023" s="1" t="s">
        <v>11643</v>
      </c>
      <c r="BT4023">
        <v>12</v>
      </c>
      <c r="BU4023" s="1" t="s">
        <v>11644</v>
      </c>
      <c r="BV4023" s="1" t="s">
        <v>1961</v>
      </c>
      <c r="BW4023">
        <v>126</v>
      </c>
      <c r="BX4023" s="1" t="s">
        <v>11645</v>
      </c>
      <c r="BY4023">
        <v>3000</v>
      </c>
      <c r="BZ4023">
        <v>378000</v>
      </c>
      <c r="CA4023">
        <v>0.25</v>
      </c>
      <c r="CB4023">
        <v>2250</v>
      </c>
      <c r="CC4023">
        <v>283500</v>
      </c>
      <c r="CD4023">
        <v>0.1</v>
      </c>
      <c r="CE4023">
        <v>28350</v>
      </c>
      <c r="CF4023">
        <v>0.1</v>
      </c>
      <c r="CG4023">
        <v>2835</v>
      </c>
      <c r="CH4023">
        <v>25515</v>
      </c>
      <c r="CI4023">
        <v>255150</v>
      </c>
      <c r="CJ4023">
        <v>280665</v>
      </c>
      <c r="CK4023">
        <v>2227.5</v>
      </c>
    </row>
    <row r="4024" spans="67:89" x14ac:dyDescent="0.25">
      <c r="BO4024" s="1" t="s">
        <v>11668</v>
      </c>
      <c r="BP4024" s="1" t="s">
        <v>11669</v>
      </c>
      <c r="BQ4024" s="1" t="s">
        <v>11641</v>
      </c>
      <c r="BR4024" s="1" t="s">
        <v>11642</v>
      </c>
      <c r="BS4024" s="1" t="s">
        <v>11643</v>
      </c>
      <c r="BT4024">
        <v>13</v>
      </c>
      <c r="BU4024" s="1" t="s">
        <v>11644</v>
      </c>
      <c r="BV4024" s="1" t="s">
        <v>1961</v>
      </c>
      <c r="BW4024">
        <v>126</v>
      </c>
      <c r="BX4024" s="1" t="s">
        <v>11645</v>
      </c>
      <c r="BY4024">
        <v>3000</v>
      </c>
      <c r="BZ4024">
        <v>378000</v>
      </c>
      <c r="CA4024">
        <v>0.25</v>
      </c>
      <c r="CB4024">
        <v>2250</v>
      </c>
      <c r="CC4024">
        <v>283500</v>
      </c>
      <c r="CD4024">
        <v>0.1</v>
      </c>
      <c r="CE4024">
        <v>28350</v>
      </c>
      <c r="CF4024">
        <v>0.1</v>
      </c>
      <c r="CG4024">
        <v>2835</v>
      </c>
      <c r="CH4024">
        <v>25515</v>
      </c>
      <c r="CI4024">
        <v>255150</v>
      </c>
      <c r="CJ4024">
        <v>280665</v>
      </c>
      <c r="CK4024">
        <v>2227.5</v>
      </c>
    </row>
    <row r="4025" spans="67:89" x14ac:dyDescent="0.25">
      <c r="BO4025" s="1" t="s">
        <v>11670</v>
      </c>
      <c r="BP4025" s="1" t="s">
        <v>11671</v>
      </c>
      <c r="BQ4025" s="1" t="s">
        <v>11641</v>
      </c>
      <c r="BR4025" s="1" t="s">
        <v>11642</v>
      </c>
      <c r="BS4025" s="1" t="s">
        <v>11643</v>
      </c>
      <c r="BT4025">
        <v>14</v>
      </c>
      <c r="BU4025" s="1" t="s">
        <v>11644</v>
      </c>
      <c r="BV4025" s="1" t="s">
        <v>1961</v>
      </c>
      <c r="BW4025">
        <v>126</v>
      </c>
      <c r="BX4025" s="1" t="s">
        <v>11645</v>
      </c>
      <c r="BY4025">
        <v>3000</v>
      </c>
      <c r="BZ4025">
        <v>378000</v>
      </c>
      <c r="CA4025">
        <v>0.2</v>
      </c>
      <c r="CB4025">
        <v>2400</v>
      </c>
      <c r="CC4025">
        <v>302400</v>
      </c>
      <c r="CD4025">
        <v>0.1</v>
      </c>
      <c r="CE4025">
        <v>30240</v>
      </c>
      <c r="CF4025">
        <v>0.1</v>
      </c>
      <c r="CG4025">
        <v>3024</v>
      </c>
      <c r="CH4025">
        <v>27216</v>
      </c>
      <c r="CI4025">
        <v>272160</v>
      </c>
      <c r="CJ4025">
        <v>299376</v>
      </c>
      <c r="CK4025">
        <v>2376</v>
      </c>
    </row>
    <row r="4026" spans="67:89" x14ac:dyDescent="0.25">
      <c r="BP4026" s="1" t="s">
        <v>11671</v>
      </c>
      <c r="BQ4026" s="1" t="s">
        <v>11641</v>
      </c>
      <c r="BR4026" s="1" t="s">
        <v>11642</v>
      </c>
      <c r="BS4026" s="1" t="s">
        <v>11643</v>
      </c>
      <c r="BT4026">
        <v>14</v>
      </c>
      <c r="BU4026" s="1" t="s">
        <v>11644</v>
      </c>
      <c r="BV4026" s="1" t="s">
        <v>1961</v>
      </c>
      <c r="BW4026">
        <v>126</v>
      </c>
      <c r="BX4026" s="1" t="s">
        <v>11645</v>
      </c>
      <c r="BY4026">
        <v>3000</v>
      </c>
      <c r="BZ4026">
        <v>378000</v>
      </c>
      <c r="CA4026">
        <v>0.2</v>
      </c>
      <c r="CB4026">
        <v>2400</v>
      </c>
      <c r="CC4026">
        <v>302400</v>
      </c>
      <c r="CD4026"/>
      <c r="CE4026">
        <v>30240</v>
      </c>
      <c r="CF4026">
        <v>0.1</v>
      </c>
      <c r="CG4026">
        <v>3024</v>
      </c>
      <c r="CH4026">
        <v>27216</v>
      </c>
      <c r="CI4026">
        <v>272160</v>
      </c>
      <c r="CJ4026">
        <v>299376</v>
      </c>
      <c r="CK4026">
        <v>2376</v>
      </c>
    </row>
    <row r="4027" spans="67:89" x14ac:dyDescent="0.25">
      <c r="BO4027" s="1" t="s">
        <v>11672</v>
      </c>
      <c r="BP4027" s="1" t="s">
        <v>11673</v>
      </c>
      <c r="BQ4027" s="1" t="s">
        <v>11641</v>
      </c>
      <c r="BR4027" s="1" t="s">
        <v>11642</v>
      </c>
      <c r="BS4027" s="1" t="s">
        <v>11643</v>
      </c>
      <c r="BT4027">
        <v>15</v>
      </c>
      <c r="BU4027" s="1" t="s">
        <v>11644</v>
      </c>
      <c r="BV4027" s="1" t="s">
        <v>1961</v>
      </c>
      <c r="BW4027">
        <v>126</v>
      </c>
      <c r="BX4027" s="1" t="s">
        <v>11645</v>
      </c>
      <c r="BY4027">
        <v>3000</v>
      </c>
      <c r="BZ4027">
        <v>378000</v>
      </c>
      <c r="CA4027">
        <v>0.25</v>
      </c>
      <c r="CB4027">
        <v>2250</v>
      </c>
      <c r="CC4027">
        <v>283500</v>
      </c>
      <c r="CD4027">
        <v>0.1</v>
      </c>
      <c r="CE4027">
        <v>28350</v>
      </c>
      <c r="CF4027">
        <v>0.1</v>
      </c>
      <c r="CG4027">
        <v>2835</v>
      </c>
      <c r="CH4027">
        <v>25515</v>
      </c>
      <c r="CI4027">
        <v>255150</v>
      </c>
      <c r="CJ4027">
        <v>280665</v>
      </c>
      <c r="CK4027">
        <v>2227.5</v>
      </c>
    </row>
    <row r="4028" spans="67:89" x14ac:dyDescent="0.25">
      <c r="BP4028" s="1" t="s">
        <v>11673</v>
      </c>
      <c r="BQ4028" s="1" t="s">
        <v>11641</v>
      </c>
      <c r="BR4028" s="1" t="s">
        <v>11642</v>
      </c>
      <c r="BS4028" s="1" t="s">
        <v>11643</v>
      </c>
      <c r="BT4028">
        <v>15</v>
      </c>
      <c r="BU4028" s="1" t="s">
        <v>11644</v>
      </c>
      <c r="BV4028" s="1" t="s">
        <v>1961</v>
      </c>
      <c r="BW4028">
        <v>126</v>
      </c>
      <c r="BX4028" s="1" t="s">
        <v>11645</v>
      </c>
      <c r="BY4028">
        <v>3000</v>
      </c>
      <c r="BZ4028">
        <v>378000</v>
      </c>
      <c r="CA4028">
        <v>0.25</v>
      </c>
      <c r="CB4028">
        <v>2250</v>
      </c>
      <c r="CC4028">
        <v>283500</v>
      </c>
      <c r="CD4028">
        <v>0</v>
      </c>
      <c r="CE4028">
        <v>28350</v>
      </c>
      <c r="CF4028">
        <v>0.1</v>
      </c>
      <c r="CG4028">
        <v>2835</v>
      </c>
      <c r="CH4028">
        <v>25515</v>
      </c>
      <c r="CI4028">
        <v>255150</v>
      </c>
      <c r="CJ4028">
        <v>280665</v>
      </c>
      <c r="CK4028">
        <v>2227.5</v>
      </c>
    </row>
    <row r="4029" spans="67:89" x14ac:dyDescent="0.25">
      <c r="BO4029" s="1" t="s">
        <v>11674</v>
      </c>
      <c r="BP4029" s="1" t="s">
        <v>11675</v>
      </c>
      <c r="BQ4029" s="1" t="s">
        <v>11641</v>
      </c>
      <c r="BR4029" s="1" t="s">
        <v>11642</v>
      </c>
      <c r="BS4029" s="1" t="s">
        <v>11643</v>
      </c>
      <c r="BT4029">
        <v>16</v>
      </c>
      <c r="BU4029" s="1" t="s">
        <v>11644</v>
      </c>
      <c r="BV4029" s="1" t="s">
        <v>1961</v>
      </c>
      <c r="BW4029">
        <v>126</v>
      </c>
      <c r="BX4029" s="1" t="s">
        <v>11645</v>
      </c>
      <c r="BY4029">
        <v>3000</v>
      </c>
      <c r="BZ4029">
        <v>378000</v>
      </c>
      <c r="CA4029">
        <v>0.25</v>
      </c>
      <c r="CB4029">
        <v>2250</v>
      </c>
      <c r="CC4029">
        <v>283500</v>
      </c>
      <c r="CD4029">
        <v>0.1</v>
      </c>
      <c r="CE4029">
        <v>28350</v>
      </c>
      <c r="CF4029">
        <v>0.1</v>
      </c>
      <c r="CG4029">
        <v>2835</v>
      </c>
      <c r="CH4029">
        <v>25515</v>
      </c>
      <c r="CI4029">
        <v>255150</v>
      </c>
      <c r="CJ4029">
        <v>280665</v>
      </c>
      <c r="CK4029">
        <v>2227.5</v>
      </c>
    </row>
    <row r="4030" spans="67:89" x14ac:dyDescent="0.25">
      <c r="BP4030" s="1" t="s">
        <v>11675</v>
      </c>
      <c r="BQ4030" s="1" t="s">
        <v>11641</v>
      </c>
      <c r="BR4030" s="1" t="s">
        <v>11642</v>
      </c>
      <c r="BS4030" s="1" t="s">
        <v>11643</v>
      </c>
      <c r="BT4030">
        <v>16</v>
      </c>
      <c r="BU4030" s="1" t="s">
        <v>11644</v>
      </c>
      <c r="BV4030" s="1" t="s">
        <v>1961</v>
      </c>
      <c r="BW4030">
        <v>126</v>
      </c>
      <c r="BX4030" s="1" t="s">
        <v>11645</v>
      </c>
      <c r="BY4030">
        <v>3000</v>
      </c>
      <c r="BZ4030">
        <v>378000</v>
      </c>
      <c r="CA4030">
        <v>0.25</v>
      </c>
      <c r="CB4030">
        <v>2250</v>
      </c>
      <c r="CC4030">
        <v>283500</v>
      </c>
      <c r="CD4030"/>
      <c r="CE4030">
        <v>28350</v>
      </c>
      <c r="CF4030">
        <v>0.1</v>
      </c>
      <c r="CG4030">
        <v>2835</v>
      </c>
      <c r="CH4030">
        <v>25515</v>
      </c>
      <c r="CI4030">
        <v>255150</v>
      </c>
      <c r="CJ4030">
        <v>280665</v>
      </c>
      <c r="CK4030">
        <v>2227.5</v>
      </c>
    </row>
    <row r="4031" spans="67:89" x14ac:dyDescent="0.25">
      <c r="BO4031" s="1" t="s">
        <v>11676</v>
      </c>
      <c r="BP4031" s="1" t="s">
        <v>11677</v>
      </c>
      <c r="BQ4031" s="1" t="s">
        <v>11641</v>
      </c>
      <c r="BR4031" s="1" t="s">
        <v>11642</v>
      </c>
      <c r="BS4031" s="1" t="s">
        <v>11643</v>
      </c>
      <c r="BT4031">
        <v>17</v>
      </c>
      <c r="BU4031" s="1" t="s">
        <v>11644</v>
      </c>
      <c r="BV4031" s="1" t="s">
        <v>1961</v>
      </c>
      <c r="BW4031">
        <v>126</v>
      </c>
      <c r="BX4031" s="1" t="s">
        <v>11645</v>
      </c>
      <c r="BY4031">
        <v>3000</v>
      </c>
      <c r="BZ4031">
        <v>378000</v>
      </c>
      <c r="CA4031">
        <v>0.25</v>
      </c>
      <c r="CB4031">
        <v>2250</v>
      </c>
      <c r="CC4031">
        <v>283500</v>
      </c>
      <c r="CD4031">
        <v>0.1</v>
      </c>
      <c r="CE4031">
        <v>28350</v>
      </c>
      <c r="CF4031">
        <v>0.1</v>
      </c>
      <c r="CG4031">
        <v>2835</v>
      </c>
      <c r="CH4031">
        <v>25515</v>
      </c>
      <c r="CI4031">
        <v>255150</v>
      </c>
      <c r="CJ4031">
        <v>280665</v>
      </c>
      <c r="CK4031">
        <v>2227.5</v>
      </c>
    </row>
    <row r="4032" spans="67:89" x14ac:dyDescent="0.25">
      <c r="BP4032" s="1" t="s">
        <v>11677</v>
      </c>
      <c r="BQ4032" s="1" t="s">
        <v>11641</v>
      </c>
      <c r="BR4032" s="1" t="s">
        <v>11642</v>
      </c>
      <c r="BS4032" s="1" t="s">
        <v>11643</v>
      </c>
      <c r="BT4032">
        <v>17</v>
      </c>
      <c r="BU4032" s="1" t="s">
        <v>11644</v>
      </c>
      <c r="BV4032" s="1" t="s">
        <v>1961</v>
      </c>
      <c r="BW4032">
        <v>126</v>
      </c>
      <c r="BX4032" s="1" t="s">
        <v>11645</v>
      </c>
      <c r="BY4032">
        <v>3000</v>
      </c>
      <c r="BZ4032">
        <v>378000</v>
      </c>
      <c r="CA4032">
        <v>0.25</v>
      </c>
      <c r="CB4032">
        <v>2250</v>
      </c>
      <c r="CC4032">
        <v>283500</v>
      </c>
      <c r="CD4032">
        <v>0</v>
      </c>
      <c r="CE4032">
        <v>0</v>
      </c>
      <c r="CF4032">
        <v>0</v>
      </c>
      <c r="CG4032">
        <v>0</v>
      </c>
      <c r="CH4032">
        <v>0</v>
      </c>
      <c r="CI4032">
        <v>283500</v>
      </c>
      <c r="CJ4032">
        <v>283500</v>
      </c>
      <c r="CK4032">
        <v>2250</v>
      </c>
    </row>
    <row r="4033" spans="67:89" x14ac:dyDescent="0.25">
      <c r="BO4033" s="1" t="s">
        <v>11678</v>
      </c>
      <c r="BP4033" s="1" t="s">
        <v>11679</v>
      </c>
      <c r="BQ4033" s="1" t="s">
        <v>11641</v>
      </c>
      <c r="BR4033" s="1" t="s">
        <v>11642</v>
      </c>
      <c r="BS4033" s="1" t="s">
        <v>11643</v>
      </c>
      <c r="BT4033">
        <v>18</v>
      </c>
      <c r="BU4033" s="1" t="s">
        <v>11644</v>
      </c>
      <c r="BV4033" s="1" t="s">
        <v>146</v>
      </c>
      <c r="BW4033">
        <v>159.35</v>
      </c>
      <c r="BX4033" s="1" t="s">
        <v>11645</v>
      </c>
      <c r="BY4033">
        <v>3150</v>
      </c>
      <c r="BZ4033">
        <v>501952.5</v>
      </c>
      <c r="CA4033">
        <v>0.25</v>
      </c>
      <c r="CB4033">
        <v>2362.5</v>
      </c>
      <c r="CC4033">
        <v>376464.375</v>
      </c>
      <c r="CD4033">
        <v>0.1</v>
      </c>
      <c r="CE4033">
        <v>37646.4375</v>
      </c>
      <c r="CF4033">
        <v>0.1</v>
      </c>
      <c r="CG4033">
        <v>3764.6437500000002</v>
      </c>
      <c r="CH4033">
        <v>33881.793749999997</v>
      </c>
      <c r="CI4033">
        <v>338817.9375</v>
      </c>
      <c r="CJ4033">
        <v>372699.73125000001</v>
      </c>
      <c r="CK4033">
        <v>2338.875</v>
      </c>
    </row>
    <row r="4034" spans="67:89" x14ac:dyDescent="0.25">
      <c r="BO4034" s="1" t="s">
        <v>11680</v>
      </c>
      <c r="BP4034" s="1" t="s">
        <v>11681</v>
      </c>
      <c r="BQ4034" s="1" t="s">
        <v>11641</v>
      </c>
      <c r="BR4034" s="1" t="s">
        <v>11642</v>
      </c>
      <c r="BS4034" s="1" t="s">
        <v>11643</v>
      </c>
      <c r="BT4034">
        <v>19</v>
      </c>
      <c r="BU4034" s="1" t="s">
        <v>11644</v>
      </c>
      <c r="BV4034" s="1" t="s">
        <v>146</v>
      </c>
      <c r="BW4034">
        <v>159.35</v>
      </c>
      <c r="BX4034" s="1" t="s">
        <v>11645</v>
      </c>
      <c r="BY4034">
        <v>3150</v>
      </c>
      <c r="BZ4034">
        <v>501952.5</v>
      </c>
      <c r="CA4034">
        <v>0.25</v>
      </c>
      <c r="CB4034">
        <v>2362.5</v>
      </c>
      <c r="CC4034">
        <v>376464.375</v>
      </c>
      <c r="CD4034">
        <v>0.1</v>
      </c>
      <c r="CE4034">
        <v>37646.4375</v>
      </c>
      <c r="CF4034">
        <v>0.1</v>
      </c>
      <c r="CG4034">
        <v>3764.6437500000002</v>
      </c>
      <c r="CH4034">
        <v>33881.793749999997</v>
      </c>
      <c r="CI4034">
        <v>338817.9375</v>
      </c>
      <c r="CJ4034">
        <v>372699.73125000001</v>
      </c>
      <c r="CK4034">
        <v>2338.875</v>
      </c>
    </row>
    <row r="4035" spans="67:89" x14ac:dyDescent="0.25">
      <c r="BO4035" s="1" t="s">
        <v>11682</v>
      </c>
      <c r="BP4035" s="1" t="s">
        <v>11683</v>
      </c>
      <c r="BQ4035" s="1" t="s">
        <v>11641</v>
      </c>
      <c r="BR4035" s="1" t="s">
        <v>11642</v>
      </c>
      <c r="BS4035" s="1" t="s">
        <v>11643</v>
      </c>
      <c r="BT4035">
        <v>20</v>
      </c>
      <c r="BU4035" s="1" t="s">
        <v>11644</v>
      </c>
      <c r="BV4035" s="1" t="s">
        <v>146</v>
      </c>
      <c r="BW4035">
        <v>177.5</v>
      </c>
      <c r="BX4035" s="1" t="s">
        <v>11645</v>
      </c>
      <c r="BY4035">
        <v>3150</v>
      </c>
      <c r="BZ4035">
        <v>559125</v>
      </c>
      <c r="CA4035">
        <v>0.25</v>
      </c>
      <c r="CB4035">
        <v>2362.5</v>
      </c>
      <c r="CC4035">
        <v>419343.75</v>
      </c>
      <c r="CD4035">
        <v>0.1</v>
      </c>
      <c r="CE4035">
        <v>41934.375</v>
      </c>
      <c r="CF4035">
        <v>0.1</v>
      </c>
      <c r="CG4035">
        <v>4193.4375</v>
      </c>
      <c r="CH4035">
        <v>37740.9375</v>
      </c>
      <c r="CI4035">
        <v>377409.375</v>
      </c>
      <c r="CJ4035">
        <v>415150.3125</v>
      </c>
      <c r="CK4035">
        <v>2338.875</v>
      </c>
    </row>
    <row r="4036" spans="67:89" x14ac:dyDescent="0.25">
      <c r="BP4036" s="1" t="s">
        <v>11683</v>
      </c>
      <c r="BQ4036" s="1" t="s">
        <v>11641</v>
      </c>
      <c r="BR4036" s="1" t="s">
        <v>11642</v>
      </c>
      <c r="BS4036" s="1" t="s">
        <v>11643</v>
      </c>
      <c r="BT4036">
        <v>20</v>
      </c>
      <c r="BU4036" s="1" t="s">
        <v>11644</v>
      </c>
      <c r="BV4036" s="1" t="s">
        <v>146</v>
      </c>
      <c r="BW4036">
        <v>177.5</v>
      </c>
      <c r="BX4036" s="1" t="s">
        <v>11645</v>
      </c>
      <c r="BY4036">
        <v>3150</v>
      </c>
      <c r="BZ4036">
        <v>559125</v>
      </c>
      <c r="CA4036">
        <v>0.25</v>
      </c>
      <c r="CB4036">
        <v>2362.5</v>
      </c>
      <c r="CC4036">
        <v>419343.75</v>
      </c>
      <c r="CD4036">
        <v>0</v>
      </c>
      <c r="CE4036">
        <v>41934.375</v>
      </c>
      <c r="CF4036">
        <v>0.1</v>
      </c>
      <c r="CG4036">
        <v>4193.4375</v>
      </c>
      <c r="CH4036">
        <v>37740.9375</v>
      </c>
      <c r="CI4036">
        <v>377409.375</v>
      </c>
      <c r="CJ4036">
        <v>415150.3125</v>
      </c>
      <c r="CK4036">
        <v>2338.875</v>
      </c>
    </row>
    <row r="4037" spans="67:89" x14ac:dyDescent="0.25">
      <c r="BO4037" s="1" t="s">
        <v>11684</v>
      </c>
      <c r="BP4037" s="1" t="s">
        <v>11685</v>
      </c>
      <c r="BQ4037" s="1" t="s">
        <v>11641</v>
      </c>
      <c r="BR4037" s="1" t="s">
        <v>11642</v>
      </c>
      <c r="BS4037" s="1" t="s">
        <v>11643</v>
      </c>
      <c r="BT4037">
        <v>21</v>
      </c>
      <c r="BU4037" s="1" t="s">
        <v>11644</v>
      </c>
      <c r="BV4037" s="1" t="s">
        <v>146</v>
      </c>
      <c r="BW4037">
        <v>119.6</v>
      </c>
      <c r="BX4037" s="1" t="s">
        <v>11645</v>
      </c>
      <c r="BY4037">
        <v>3150</v>
      </c>
      <c r="BZ4037">
        <v>376740</v>
      </c>
      <c r="CA4037">
        <v>0.25</v>
      </c>
      <c r="CB4037">
        <v>2362.5</v>
      </c>
      <c r="CC4037">
        <v>282555</v>
      </c>
      <c r="CD4037">
        <v>0.1</v>
      </c>
      <c r="CE4037">
        <v>28255.5</v>
      </c>
      <c r="CF4037">
        <v>0.1</v>
      </c>
      <c r="CG4037">
        <v>2825.55</v>
      </c>
      <c r="CH4037">
        <v>25429.95</v>
      </c>
      <c r="CI4037">
        <v>254299.5</v>
      </c>
      <c r="CJ4037">
        <v>279729.45</v>
      </c>
      <c r="CK4037">
        <v>2338.875</v>
      </c>
    </row>
    <row r="4038" spans="67:89" x14ac:dyDescent="0.25">
      <c r="BP4038" s="1" t="s">
        <v>11685</v>
      </c>
      <c r="BQ4038" s="1" t="s">
        <v>11641</v>
      </c>
      <c r="BR4038" s="1" t="s">
        <v>11642</v>
      </c>
      <c r="BS4038" s="1" t="s">
        <v>11643</v>
      </c>
      <c r="BT4038">
        <v>21</v>
      </c>
      <c r="BU4038" s="1" t="s">
        <v>11644</v>
      </c>
      <c r="BV4038" s="1" t="s">
        <v>146</v>
      </c>
      <c r="BW4038">
        <v>119.6</v>
      </c>
      <c r="BX4038" s="1" t="s">
        <v>11645</v>
      </c>
      <c r="BY4038">
        <v>3150</v>
      </c>
      <c r="BZ4038">
        <v>376740</v>
      </c>
      <c r="CA4038">
        <v>0.25</v>
      </c>
      <c r="CB4038">
        <v>2362.5</v>
      </c>
      <c r="CC4038">
        <v>282555</v>
      </c>
      <c r="CD4038">
        <v>0</v>
      </c>
      <c r="CE4038">
        <v>28255.5</v>
      </c>
      <c r="CF4038">
        <v>0.1</v>
      </c>
      <c r="CG4038">
        <v>2825.55</v>
      </c>
      <c r="CH4038">
        <v>25429.95</v>
      </c>
      <c r="CI4038">
        <v>254299.5</v>
      </c>
      <c r="CJ4038">
        <v>279729.45</v>
      </c>
      <c r="CK4038">
        <v>2338.875</v>
      </c>
    </row>
    <row r="4039" spans="67:89" x14ac:dyDescent="0.25">
      <c r="BO4039" s="1" t="s">
        <v>11686</v>
      </c>
      <c r="BP4039" s="1" t="s">
        <v>11687</v>
      </c>
      <c r="BQ4039" s="1" t="s">
        <v>11641</v>
      </c>
      <c r="BR4039" s="1" t="s">
        <v>11642</v>
      </c>
      <c r="BS4039" s="1" t="s">
        <v>11643</v>
      </c>
      <c r="BT4039">
        <v>22</v>
      </c>
      <c r="BU4039" s="1" t="s">
        <v>11644</v>
      </c>
      <c r="BV4039" s="1" t="s">
        <v>1961</v>
      </c>
      <c r="BW4039">
        <v>120</v>
      </c>
      <c r="BX4039" s="1" t="s">
        <v>11645</v>
      </c>
      <c r="BY4039">
        <v>3000</v>
      </c>
      <c r="BZ4039">
        <v>360000</v>
      </c>
      <c r="CA4039">
        <v>0.25</v>
      </c>
      <c r="CB4039">
        <v>2250</v>
      </c>
      <c r="CC4039">
        <v>270000</v>
      </c>
      <c r="CD4039">
        <v>0.1</v>
      </c>
      <c r="CE4039">
        <v>27000</v>
      </c>
      <c r="CF4039">
        <v>0.1</v>
      </c>
      <c r="CG4039">
        <v>2700</v>
      </c>
      <c r="CH4039">
        <v>24300</v>
      </c>
      <c r="CI4039">
        <v>243000</v>
      </c>
      <c r="CJ4039">
        <v>267300</v>
      </c>
      <c r="CK4039">
        <v>2227.5</v>
      </c>
    </row>
    <row r="4040" spans="67:89" x14ac:dyDescent="0.25">
      <c r="BO4040" s="1" t="s">
        <v>11688</v>
      </c>
      <c r="BP4040" s="1" t="s">
        <v>11689</v>
      </c>
      <c r="BQ4040" s="1" t="s">
        <v>11641</v>
      </c>
      <c r="BR4040" s="1" t="s">
        <v>11642</v>
      </c>
      <c r="BS4040" s="1" t="s">
        <v>11643</v>
      </c>
      <c r="BT4040">
        <v>23</v>
      </c>
      <c r="BU4040" s="1" t="s">
        <v>11644</v>
      </c>
      <c r="BV4040" s="1" t="s">
        <v>1961</v>
      </c>
      <c r="BW4040">
        <v>120</v>
      </c>
      <c r="BX4040" s="1" t="s">
        <v>11645</v>
      </c>
      <c r="BY4040">
        <v>3000</v>
      </c>
      <c r="BZ4040">
        <v>360000</v>
      </c>
      <c r="CA4040">
        <v>0.25</v>
      </c>
      <c r="CB4040">
        <v>2250</v>
      </c>
      <c r="CC4040">
        <v>270000</v>
      </c>
      <c r="CD4040">
        <v>0.1</v>
      </c>
      <c r="CE4040">
        <v>27000</v>
      </c>
      <c r="CF4040">
        <v>0.1</v>
      </c>
      <c r="CG4040">
        <v>2700</v>
      </c>
      <c r="CH4040">
        <v>24300</v>
      </c>
      <c r="CI4040">
        <v>243000</v>
      </c>
      <c r="CJ4040">
        <v>267300</v>
      </c>
      <c r="CK4040">
        <v>2227.5</v>
      </c>
    </row>
    <row r="4041" spans="67:89" x14ac:dyDescent="0.25">
      <c r="BO4041" s="1" t="s">
        <v>11690</v>
      </c>
      <c r="BP4041" s="1" t="s">
        <v>11691</v>
      </c>
      <c r="BQ4041" s="1" t="s">
        <v>11641</v>
      </c>
      <c r="BR4041" s="1" t="s">
        <v>11642</v>
      </c>
      <c r="BS4041" s="1" t="s">
        <v>11643</v>
      </c>
      <c r="BT4041">
        <v>24</v>
      </c>
      <c r="BU4041" s="1" t="s">
        <v>11644</v>
      </c>
      <c r="BV4041" s="1" t="s">
        <v>1961</v>
      </c>
      <c r="BW4041">
        <v>120</v>
      </c>
      <c r="BX4041" s="1" t="s">
        <v>11645</v>
      </c>
      <c r="BY4041">
        <v>3000</v>
      </c>
      <c r="BZ4041">
        <v>360000</v>
      </c>
      <c r="CA4041">
        <v>0.25</v>
      </c>
      <c r="CB4041">
        <v>2250</v>
      </c>
      <c r="CC4041">
        <v>270000</v>
      </c>
      <c r="CD4041">
        <v>0.1</v>
      </c>
      <c r="CE4041">
        <v>27000</v>
      </c>
      <c r="CF4041">
        <v>0.1</v>
      </c>
      <c r="CG4041">
        <v>2700</v>
      </c>
      <c r="CH4041">
        <v>24300</v>
      </c>
      <c r="CI4041">
        <v>243000</v>
      </c>
      <c r="CJ4041">
        <v>267300</v>
      </c>
      <c r="CK4041">
        <v>2227.5</v>
      </c>
    </row>
    <row r="4042" spans="67:89" x14ac:dyDescent="0.25">
      <c r="BO4042" s="1" t="s">
        <v>11692</v>
      </c>
      <c r="BP4042" s="1" t="s">
        <v>11693</v>
      </c>
      <c r="BQ4042" s="1" t="s">
        <v>11641</v>
      </c>
      <c r="BR4042" s="1" t="s">
        <v>11642</v>
      </c>
      <c r="BS4042" s="1" t="s">
        <v>11643</v>
      </c>
      <c r="BT4042">
        <v>25</v>
      </c>
      <c r="BU4042" s="1" t="s">
        <v>11644</v>
      </c>
      <c r="BV4042" s="1" t="s">
        <v>1961</v>
      </c>
      <c r="BW4042">
        <v>120</v>
      </c>
      <c r="BX4042" s="1" t="s">
        <v>11645</v>
      </c>
      <c r="BY4042">
        <v>3000</v>
      </c>
      <c r="BZ4042">
        <v>360000</v>
      </c>
      <c r="CA4042">
        <v>0.25</v>
      </c>
      <c r="CB4042">
        <v>2250</v>
      </c>
      <c r="CC4042">
        <v>270000</v>
      </c>
      <c r="CD4042">
        <v>0.1</v>
      </c>
      <c r="CE4042">
        <v>27000</v>
      </c>
      <c r="CF4042">
        <v>0.1</v>
      </c>
      <c r="CG4042">
        <v>2700</v>
      </c>
      <c r="CH4042">
        <v>24300</v>
      </c>
      <c r="CI4042">
        <v>243000</v>
      </c>
      <c r="CJ4042">
        <v>267300</v>
      </c>
      <c r="CK4042">
        <v>2227.5</v>
      </c>
    </row>
    <row r="4043" spans="67:89" x14ac:dyDescent="0.25">
      <c r="BO4043" s="1" t="s">
        <v>11694</v>
      </c>
      <c r="BP4043" s="1" t="s">
        <v>11695</v>
      </c>
      <c r="BQ4043" s="1" t="s">
        <v>11641</v>
      </c>
      <c r="BR4043" s="1" t="s">
        <v>11642</v>
      </c>
      <c r="BS4043" s="1" t="s">
        <v>11643</v>
      </c>
      <c r="BT4043">
        <v>26</v>
      </c>
      <c r="BU4043" s="1" t="s">
        <v>11644</v>
      </c>
      <c r="BV4043" s="1" t="s">
        <v>1961</v>
      </c>
      <c r="BW4043">
        <v>120</v>
      </c>
      <c r="BX4043" s="1" t="s">
        <v>11645</v>
      </c>
      <c r="BY4043">
        <v>3000</v>
      </c>
      <c r="BZ4043">
        <v>360000</v>
      </c>
      <c r="CA4043">
        <v>0.25</v>
      </c>
      <c r="CB4043">
        <v>2250</v>
      </c>
      <c r="CC4043">
        <v>270000</v>
      </c>
      <c r="CD4043">
        <v>0.1</v>
      </c>
      <c r="CE4043">
        <v>27000</v>
      </c>
      <c r="CF4043">
        <v>0.1</v>
      </c>
      <c r="CG4043">
        <v>2700</v>
      </c>
      <c r="CH4043">
        <v>24300</v>
      </c>
      <c r="CI4043">
        <v>243000</v>
      </c>
      <c r="CJ4043">
        <v>267300</v>
      </c>
      <c r="CK4043">
        <v>2227.5</v>
      </c>
    </row>
    <row r="4044" spans="67:89" x14ac:dyDescent="0.25">
      <c r="BO4044" s="1" t="s">
        <v>11696</v>
      </c>
      <c r="BP4044" s="1" t="s">
        <v>11697</v>
      </c>
      <c r="BQ4044" s="1" t="s">
        <v>11641</v>
      </c>
      <c r="BR4044" s="1" t="s">
        <v>11642</v>
      </c>
      <c r="BS4044" s="1" t="s">
        <v>11643</v>
      </c>
      <c r="BT4044">
        <v>27</v>
      </c>
      <c r="BU4044" s="1" t="s">
        <v>11644</v>
      </c>
      <c r="BV4044" s="1" t="s">
        <v>1961</v>
      </c>
      <c r="BW4044">
        <v>120</v>
      </c>
      <c r="BX4044" s="1" t="s">
        <v>11645</v>
      </c>
      <c r="BY4044">
        <v>3000</v>
      </c>
      <c r="BZ4044">
        <v>360000</v>
      </c>
      <c r="CA4044">
        <v>0.25</v>
      </c>
      <c r="CB4044">
        <v>2250</v>
      </c>
      <c r="CC4044">
        <v>270000</v>
      </c>
      <c r="CD4044">
        <v>0.1</v>
      </c>
      <c r="CE4044">
        <v>27000</v>
      </c>
      <c r="CF4044">
        <v>0.1</v>
      </c>
      <c r="CG4044">
        <v>2700</v>
      </c>
      <c r="CH4044">
        <v>24300</v>
      </c>
      <c r="CI4044">
        <v>243000</v>
      </c>
      <c r="CJ4044">
        <v>267300</v>
      </c>
      <c r="CK4044">
        <v>2227.5</v>
      </c>
    </row>
    <row r="4045" spans="67:89" x14ac:dyDescent="0.25">
      <c r="BP4045" s="1" t="s">
        <v>11697</v>
      </c>
      <c r="BQ4045" s="1" t="s">
        <v>11641</v>
      </c>
      <c r="BR4045" s="1" t="s">
        <v>11642</v>
      </c>
      <c r="BS4045" s="1" t="s">
        <v>11643</v>
      </c>
      <c r="BT4045">
        <v>27</v>
      </c>
      <c r="BU4045" s="1" t="s">
        <v>11644</v>
      </c>
      <c r="BV4045" s="1" t="s">
        <v>1961</v>
      </c>
      <c r="BW4045">
        <v>120</v>
      </c>
      <c r="BX4045" s="1" t="s">
        <v>11645</v>
      </c>
      <c r="BY4045">
        <v>3000</v>
      </c>
      <c r="BZ4045">
        <v>360000</v>
      </c>
      <c r="CA4045">
        <v>0.25</v>
      </c>
      <c r="CB4045">
        <v>2250</v>
      </c>
      <c r="CC4045">
        <v>270000</v>
      </c>
      <c r="CD4045"/>
      <c r="CE4045">
        <v>27000</v>
      </c>
      <c r="CF4045">
        <v>0.1</v>
      </c>
      <c r="CG4045">
        <v>2700</v>
      </c>
      <c r="CH4045">
        <v>24300</v>
      </c>
      <c r="CI4045">
        <v>243000</v>
      </c>
      <c r="CJ4045">
        <v>267300</v>
      </c>
      <c r="CK4045">
        <v>2227.5</v>
      </c>
    </row>
    <row r="4046" spans="67:89" x14ac:dyDescent="0.25">
      <c r="BO4046" s="1" t="s">
        <v>11698</v>
      </c>
      <c r="BP4046" s="1" t="s">
        <v>11699</v>
      </c>
      <c r="BQ4046" s="1" t="s">
        <v>11641</v>
      </c>
      <c r="BR4046" s="1" t="s">
        <v>11642</v>
      </c>
      <c r="BS4046" s="1" t="s">
        <v>11643</v>
      </c>
      <c r="BT4046">
        <v>28</v>
      </c>
      <c r="BU4046" s="1" t="s">
        <v>11644</v>
      </c>
      <c r="BV4046" s="1" t="s">
        <v>1961</v>
      </c>
      <c r="BW4046">
        <v>120</v>
      </c>
      <c r="BX4046" s="1" t="s">
        <v>11645</v>
      </c>
      <c r="BY4046">
        <v>3000</v>
      </c>
      <c r="BZ4046">
        <v>360000</v>
      </c>
      <c r="CA4046">
        <v>0.25</v>
      </c>
      <c r="CB4046">
        <v>2250</v>
      </c>
      <c r="CC4046">
        <v>270000</v>
      </c>
      <c r="CD4046">
        <v>0.1</v>
      </c>
      <c r="CE4046">
        <v>27000</v>
      </c>
      <c r="CF4046">
        <v>0.1</v>
      </c>
      <c r="CG4046">
        <v>2700</v>
      </c>
      <c r="CH4046">
        <v>24300</v>
      </c>
      <c r="CI4046">
        <v>243000</v>
      </c>
      <c r="CJ4046">
        <v>267300</v>
      </c>
      <c r="CK4046">
        <v>2227.5</v>
      </c>
    </row>
    <row r="4047" spans="67:89" x14ac:dyDescent="0.25">
      <c r="BO4047" s="1" t="s">
        <v>11700</v>
      </c>
      <c r="BP4047" s="1" t="s">
        <v>11701</v>
      </c>
      <c r="BQ4047" s="1" t="s">
        <v>11641</v>
      </c>
      <c r="BR4047" s="1" t="s">
        <v>11642</v>
      </c>
      <c r="BS4047" s="1" t="s">
        <v>11643</v>
      </c>
      <c r="BT4047">
        <v>29</v>
      </c>
      <c r="BU4047" s="1" t="s">
        <v>11644</v>
      </c>
      <c r="BV4047" s="1" t="s">
        <v>1961</v>
      </c>
      <c r="BW4047">
        <v>120</v>
      </c>
      <c r="BX4047" s="1" t="s">
        <v>11645</v>
      </c>
      <c r="BY4047">
        <v>3000</v>
      </c>
      <c r="BZ4047">
        <v>360000</v>
      </c>
      <c r="CA4047">
        <v>0.25</v>
      </c>
      <c r="CB4047">
        <v>2250</v>
      </c>
      <c r="CC4047">
        <v>270000</v>
      </c>
      <c r="CD4047">
        <v>0.1</v>
      </c>
      <c r="CE4047">
        <v>27000</v>
      </c>
      <c r="CF4047">
        <v>0.1</v>
      </c>
      <c r="CG4047">
        <v>2700</v>
      </c>
      <c r="CH4047">
        <v>24300</v>
      </c>
      <c r="CI4047">
        <v>243000</v>
      </c>
      <c r="CJ4047">
        <v>267300</v>
      </c>
      <c r="CK4047">
        <v>2227.5</v>
      </c>
    </row>
    <row r="4048" spans="67:89" x14ac:dyDescent="0.25">
      <c r="BO4048" s="1" t="s">
        <v>11702</v>
      </c>
      <c r="BP4048" s="1" t="s">
        <v>11703</v>
      </c>
      <c r="BQ4048" s="1" t="s">
        <v>11641</v>
      </c>
      <c r="BR4048" s="1" t="s">
        <v>11642</v>
      </c>
      <c r="BS4048" s="1" t="s">
        <v>11643</v>
      </c>
      <c r="BT4048">
        <v>30</v>
      </c>
      <c r="BU4048" s="1" t="s">
        <v>11644</v>
      </c>
      <c r="BV4048" s="1" t="s">
        <v>1961</v>
      </c>
      <c r="BW4048">
        <v>120</v>
      </c>
      <c r="BX4048" s="1" t="s">
        <v>11645</v>
      </c>
      <c r="BY4048">
        <v>3000</v>
      </c>
      <c r="BZ4048">
        <v>360000</v>
      </c>
      <c r="CA4048">
        <v>0.25</v>
      </c>
      <c r="CB4048">
        <v>2250</v>
      </c>
      <c r="CC4048">
        <v>270000</v>
      </c>
      <c r="CD4048">
        <v>0.1</v>
      </c>
      <c r="CE4048">
        <v>27000</v>
      </c>
      <c r="CF4048">
        <v>0.1</v>
      </c>
      <c r="CG4048">
        <v>2700</v>
      </c>
      <c r="CH4048">
        <v>24300</v>
      </c>
      <c r="CI4048">
        <v>243000</v>
      </c>
      <c r="CJ4048">
        <v>267300</v>
      </c>
      <c r="CK4048">
        <v>2227.5</v>
      </c>
    </row>
    <row r="4049" spans="67:89" x14ac:dyDescent="0.25">
      <c r="BO4049" s="1" t="s">
        <v>11704</v>
      </c>
      <c r="BP4049" s="1" t="s">
        <v>11705</v>
      </c>
      <c r="BQ4049" s="1" t="s">
        <v>11641</v>
      </c>
      <c r="BR4049" s="1" t="s">
        <v>11642</v>
      </c>
      <c r="BS4049" s="1" t="s">
        <v>11643</v>
      </c>
      <c r="BT4049">
        <v>31</v>
      </c>
      <c r="BU4049" s="1" t="s">
        <v>11644</v>
      </c>
      <c r="BV4049" s="1" t="s">
        <v>1961</v>
      </c>
      <c r="BW4049">
        <v>120</v>
      </c>
      <c r="BX4049" s="1" t="s">
        <v>11645</v>
      </c>
      <c r="BY4049">
        <v>3000</v>
      </c>
      <c r="BZ4049">
        <v>360000</v>
      </c>
      <c r="CA4049">
        <v>0.25</v>
      </c>
      <c r="CB4049">
        <v>2250</v>
      </c>
      <c r="CC4049">
        <v>270000</v>
      </c>
      <c r="CD4049">
        <v>0.1</v>
      </c>
      <c r="CE4049">
        <v>27000</v>
      </c>
      <c r="CF4049">
        <v>0.1</v>
      </c>
      <c r="CG4049">
        <v>2700</v>
      </c>
      <c r="CH4049">
        <v>24300</v>
      </c>
      <c r="CI4049">
        <v>243000</v>
      </c>
      <c r="CJ4049">
        <v>267300</v>
      </c>
      <c r="CK4049">
        <v>2227.5</v>
      </c>
    </row>
    <row r="4050" spans="67:89" x14ac:dyDescent="0.25">
      <c r="BO4050" s="1" t="s">
        <v>11706</v>
      </c>
      <c r="BP4050" s="1" t="s">
        <v>11707</v>
      </c>
      <c r="BQ4050" s="1" t="s">
        <v>11641</v>
      </c>
      <c r="BR4050" s="1" t="s">
        <v>11642</v>
      </c>
      <c r="BS4050" s="1" t="s">
        <v>11643</v>
      </c>
      <c r="BT4050">
        <v>32</v>
      </c>
      <c r="BU4050" s="1" t="s">
        <v>11644</v>
      </c>
      <c r="BV4050" s="1" t="s">
        <v>1961</v>
      </c>
      <c r="BW4050">
        <v>120</v>
      </c>
      <c r="BX4050" s="1" t="s">
        <v>11645</v>
      </c>
      <c r="BY4050">
        <v>3000</v>
      </c>
      <c r="BZ4050">
        <v>360000</v>
      </c>
      <c r="CA4050">
        <v>0.25</v>
      </c>
      <c r="CB4050">
        <v>2250</v>
      </c>
      <c r="CC4050">
        <v>270000</v>
      </c>
      <c r="CD4050">
        <v>0.1</v>
      </c>
      <c r="CE4050">
        <v>27000</v>
      </c>
      <c r="CF4050">
        <v>0.1</v>
      </c>
      <c r="CG4050">
        <v>2700</v>
      </c>
      <c r="CH4050">
        <v>24300</v>
      </c>
      <c r="CI4050">
        <v>243000</v>
      </c>
      <c r="CJ4050">
        <v>267300</v>
      </c>
      <c r="CK4050">
        <v>2227.5</v>
      </c>
    </row>
    <row r="4051" spans="67:89" x14ac:dyDescent="0.25">
      <c r="BO4051" s="1" t="s">
        <v>11708</v>
      </c>
      <c r="BP4051" s="1" t="s">
        <v>11709</v>
      </c>
      <c r="BQ4051" s="1" t="s">
        <v>11641</v>
      </c>
      <c r="BR4051" s="1" t="s">
        <v>11642</v>
      </c>
      <c r="BS4051" s="1" t="s">
        <v>11643</v>
      </c>
      <c r="BT4051">
        <v>33</v>
      </c>
      <c r="BU4051" s="1" t="s">
        <v>11644</v>
      </c>
      <c r="BV4051" s="1" t="s">
        <v>1961</v>
      </c>
      <c r="BW4051">
        <v>120</v>
      </c>
      <c r="BX4051" s="1" t="s">
        <v>11645</v>
      </c>
      <c r="BY4051">
        <v>3000</v>
      </c>
      <c r="BZ4051">
        <v>360000</v>
      </c>
      <c r="CA4051">
        <v>0.25</v>
      </c>
      <c r="CB4051">
        <v>2250</v>
      </c>
      <c r="CC4051">
        <v>270000</v>
      </c>
      <c r="CD4051">
        <v>0.1</v>
      </c>
      <c r="CE4051">
        <v>27000</v>
      </c>
      <c r="CF4051">
        <v>0.1</v>
      </c>
      <c r="CG4051">
        <v>2700</v>
      </c>
      <c r="CH4051">
        <v>24300</v>
      </c>
      <c r="CI4051">
        <v>243000</v>
      </c>
      <c r="CJ4051">
        <v>267300</v>
      </c>
      <c r="CK4051">
        <v>2227.5</v>
      </c>
    </row>
    <row r="4052" spans="67:89" x14ac:dyDescent="0.25">
      <c r="BO4052" s="1" t="s">
        <v>11710</v>
      </c>
      <c r="BP4052" s="1" t="s">
        <v>11711</v>
      </c>
      <c r="BQ4052" s="1" t="s">
        <v>11641</v>
      </c>
      <c r="BR4052" s="1" t="s">
        <v>11642</v>
      </c>
      <c r="BS4052" s="1" t="s">
        <v>11643</v>
      </c>
      <c r="BT4052">
        <v>34</v>
      </c>
      <c r="BU4052" s="1" t="s">
        <v>11644</v>
      </c>
      <c r="BV4052" s="1" t="s">
        <v>1961</v>
      </c>
      <c r="BW4052">
        <v>158.22999999999999</v>
      </c>
      <c r="BX4052" s="1" t="s">
        <v>11645</v>
      </c>
      <c r="BY4052">
        <v>3000</v>
      </c>
      <c r="BZ4052">
        <v>474689.99999999994</v>
      </c>
      <c r="CA4052">
        <v>0.2</v>
      </c>
      <c r="CB4052">
        <v>2400</v>
      </c>
      <c r="CC4052">
        <v>379752</v>
      </c>
      <c r="CD4052">
        <v>0.1</v>
      </c>
      <c r="CE4052">
        <v>37975.200000000004</v>
      </c>
      <c r="CF4052">
        <v>0.1</v>
      </c>
      <c r="CG4052">
        <v>3797.5200000000004</v>
      </c>
      <c r="CH4052">
        <v>34177.680000000008</v>
      </c>
      <c r="CI4052">
        <v>341776.8</v>
      </c>
      <c r="CJ4052">
        <v>375954.48</v>
      </c>
      <c r="CK4052">
        <v>2376</v>
      </c>
    </row>
    <row r="4053" spans="67:89" x14ac:dyDescent="0.25">
      <c r="BP4053" s="1" t="s">
        <v>11711</v>
      </c>
      <c r="BQ4053" s="1" t="s">
        <v>11641</v>
      </c>
      <c r="BR4053" s="1" t="s">
        <v>11642</v>
      </c>
      <c r="BS4053" s="1" t="s">
        <v>11643</v>
      </c>
      <c r="BT4053">
        <v>34</v>
      </c>
      <c r="BU4053" s="1" t="s">
        <v>11644</v>
      </c>
      <c r="BV4053" s="1" t="s">
        <v>1961</v>
      </c>
      <c r="BW4053">
        <v>158.22999999999999</v>
      </c>
      <c r="BX4053" s="1" t="s">
        <v>11645</v>
      </c>
      <c r="BY4053">
        <v>3000</v>
      </c>
      <c r="BZ4053">
        <v>474689.99999999994</v>
      </c>
      <c r="CA4053">
        <v>0.2</v>
      </c>
      <c r="CB4053">
        <v>2400</v>
      </c>
      <c r="CC4053">
        <v>379752</v>
      </c>
      <c r="CD4053"/>
      <c r="CE4053">
        <v>37975.200000000004</v>
      </c>
      <c r="CF4053">
        <v>0.1</v>
      </c>
      <c r="CG4053">
        <v>3797.5200000000004</v>
      </c>
      <c r="CH4053">
        <v>34177.680000000008</v>
      </c>
      <c r="CI4053">
        <v>341776.8</v>
      </c>
      <c r="CJ4053">
        <v>375954.48</v>
      </c>
      <c r="CK4053">
        <v>2376</v>
      </c>
    </row>
    <row r="4054" spans="67:89" x14ac:dyDescent="0.25">
      <c r="BO4054" s="1" t="s">
        <v>11712</v>
      </c>
      <c r="BP4054" s="1" t="s">
        <v>11713</v>
      </c>
      <c r="BQ4054" s="1" t="s">
        <v>11641</v>
      </c>
      <c r="BR4054" s="1" t="s">
        <v>11642</v>
      </c>
      <c r="BS4054" s="1" t="s">
        <v>11643</v>
      </c>
      <c r="BT4054">
        <v>35</v>
      </c>
      <c r="BU4054" s="1" t="s">
        <v>11644</v>
      </c>
      <c r="BV4054" s="1" t="s">
        <v>146</v>
      </c>
      <c r="BW4054">
        <v>157.37</v>
      </c>
      <c r="BX4054" s="1" t="s">
        <v>11645</v>
      </c>
      <c r="BY4054">
        <v>3150</v>
      </c>
      <c r="BZ4054">
        <v>495715.5</v>
      </c>
      <c r="CA4054">
        <v>0.25</v>
      </c>
      <c r="CB4054">
        <v>2362.5</v>
      </c>
      <c r="CC4054">
        <v>371786.625</v>
      </c>
      <c r="CD4054">
        <v>0.1</v>
      </c>
      <c r="CE4054">
        <v>37178.662499999999</v>
      </c>
      <c r="CF4054">
        <v>0.1</v>
      </c>
      <c r="CG4054">
        <v>3717.86625</v>
      </c>
      <c r="CH4054">
        <v>33460.796249999999</v>
      </c>
      <c r="CI4054">
        <v>334607.96250000002</v>
      </c>
      <c r="CJ4054">
        <v>368068.75875000004</v>
      </c>
      <c r="CK4054">
        <v>2338.875</v>
      </c>
    </row>
    <row r="4055" spans="67:89" x14ac:dyDescent="0.25">
      <c r="BP4055" s="1" t="s">
        <v>11713</v>
      </c>
      <c r="BQ4055" s="1" t="s">
        <v>11641</v>
      </c>
      <c r="BR4055" s="1" t="s">
        <v>11642</v>
      </c>
      <c r="BS4055" s="1" t="s">
        <v>11643</v>
      </c>
      <c r="BT4055">
        <v>35</v>
      </c>
      <c r="BU4055" s="1" t="s">
        <v>11644</v>
      </c>
      <c r="BV4055" s="1" t="s">
        <v>146</v>
      </c>
      <c r="BW4055">
        <v>157.37</v>
      </c>
      <c r="BX4055" s="1" t="s">
        <v>11645</v>
      </c>
      <c r="BY4055">
        <v>3150</v>
      </c>
      <c r="BZ4055">
        <v>495715.5</v>
      </c>
      <c r="CA4055">
        <v>0.25</v>
      </c>
      <c r="CB4055">
        <v>2362.5</v>
      </c>
      <c r="CC4055">
        <v>371786.625</v>
      </c>
      <c r="CD4055"/>
      <c r="CE4055">
        <v>37178.662499999999</v>
      </c>
      <c r="CF4055">
        <v>0.1</v>
      </c>
      <c r="CG4055">
        <v>3717.86625</v>
      </c>
      <c r="CH4055">
        <v>33460.796249999999</v>
      </c>
      <c r="CI4055">
        <v>334607.96250000002</v>
      </c>
      <c r="CJ4055">
        <v>368068.75875000004</v>
      </c>
      <c r="CK4055">
        <v>2338.875</v>
      </c>
    </row>
    <row r="4056" spans="67:89" x14ac:dyDescent="0.25">
      <c r="BO4056" s="1" t="s">
        <v>11714</v>
      </c>
      <c r="BP4056" s="1" t="s">
        <v>11715</v>
      </c>
      <c r="BQ4056" s="1" t="s">
        <v>11641</v>
      </c>
      <c r="BR4056" s="1" t="s">
        <v>11642</v>
      </c>
      <c r="BS4056" s="1" t="s">
        <v>11643</v>
      </c>
      <c r="BT4056">
        <v>36</v>
      </c>
      <c r="BU4056" s="1" t="s">
        <v>11644</v>
      </c>
      <c r="BV4056" s="1" t="s">
        <v>146</v>
      </c>
      <c r="BW4056">
        <v>120</v>
      </c>
      <c r="BX4056" s="1" t="s">
        <v>11645</v>
      </c>
      <c r="BY4056">
        <v>3150</v>
      </c>
      <c r="BZ4056">
        <v>378000</v>
      </c>
      <c r="CA4056">
        <v>0.25</v>
      </c>
      <c r="CB4056">
        <v>2362.5</v>
      </c>
      <c r="CC4056">
        <v>283500</v>
      </c>
      <c r="CD4056">
        <v>0.1</v>
      </c>
      <c r="CE4056">
        <v>28350</v>
      </c>
      <c r="CF4056">
        <v>0.1</v>
      </c>
      <c r="CG4056">
        <v>2835</v>
      </c>
      <c r="CH4056">
        <v>25515</v>
      </c>
      <c r="CI4056">
        <v>255150</v>
      </c>
      <c r="CJ4056">
        <v>280665</v>
      </c>
      <c r="CK4056">
        <v>2338.875</v>
      </c>
    </row>
    <row r="4057" spans="67:89" x14ac:dyDescent="0.25">
      <c r="BP4057" s="1" t="s">
        <v>11715</v>
      </c>
      <c r="BQ4057" s="1" t="s">
        <v>11641</v>
      </c>
      <c r="BR4057" s="1" t="s">
        <v>11642</v>
      </c>
      <c r="BS4057" s="1" t="s">
        <v>11643</v>
      </c>
      <c r="BT4057">
        <v>36</v>
      </c>
      <c r="BU4057" s="1" t="s">
        <v>11644</v>
      </c>
      <c r="BV4057" s="1" t="s">
        <v>146</v>
      </c>
      <c r="BW4057">
        <v>120</v>
      </c>
      <c r="BX4057" s="1" t="s">
        <v>11645</v>
      </c>
      <c r="BY4057">
        <v>3150</v>
      </c>
      <c r="BZ4057">
        <v>378000</v>
      </c>
      <c r="CA4057">
        <v>0.25</v>
      </c>
      <c r="CB4057">
        <v>2362.5</v>
      </c>
      <c r="CC4057">
        <v>283500</v>
      </c>
      <c r="CD4057">
        <v>0</v>
      </c>
      <c r="CE4057">
        <v>28350</v>
      </c>
      <c r="CF4057">
        <v>0.1</v>
      </c>
      <c r="CG4057">
        <v>2835</v>
      </c>
      <c r="CH4057">
        <v>25515</v>
      </c>
      <c r="CI4057">
        <v>255150</v>
      </c>
      <c r="CJ4057">
        <v>280665</v>
      </c>
      <c r="CK4057">
        <v>2338.875</v>
      </c>
    </row>
    <row r="4058" spans="67:89" x14ac:dyDescent="0.25">
      <c r="BO4058" s="1" t="s">
        <v>11716</v>
      </c>
      <c r="BP4058" s="1" t="s">
        <v>11717</v>
      </c>
      <c r="BQ4058" s="1" t="s">
        <v>11641</v>
      </c>
      <c r="BR4058" s="1" t="s">
        <v>11642</v>
      </c>
      <c r="BS4058" s="1" t="s">
        <v>11643</v>
      </c>
      <c r="BT4058">
        <v>37</v>
      </c>
      <c r="BU4058" s="1" t="s">
        <v>11644</v>
      </c>
      <c r="BV4058" s="1" t="s">
        <v>1961</v>
      </c>
      <c r="BW4058">
        <v>120</v>
      </c>
      <c r="BX4058" s="1" t="s">
        <v>11645</v>
      </c>
      <c r="BY4058">
        <v>3000</v>
      </c>
      <c r="BZ4058">
        <v>360000</v>
      </c>
      <c r="CA4058">
        <v>0.25</v>
      </c>
      <c r="CB4058">
        <v>2250</v>
      </c>
      <c r="CC4058">
        <v>270000</v>
      </c>
      <c r="CD4058">
        <v>0.1</v>
      </c>
      <c r="CE4058">
        <v>27000</v>
      </c>
      <c r="CF4058">
        <v>0.1</v>
      </c>
      <c r="CG4058">
        <v>2700</v>
      </c>
      <c r="CH4058">
        <v>24300</v>
      </c>
      <c r="CI4058">
        <v>243000</v>
      </c>
      <c r="CJ4058">
        <v>267300</v>
      </c>
      <c r="CK4058">
        <v>2227.5</v>
      </c>
    </row>
    <row r="4059" spans="67:89" x14ac:dyDescent="0.25">
      <c r="BO4059" s="1" t="s">
        <v>11718</v>
      </c>
      <c r="BP4059" s="1" t="s">
        <v>11719</v>
      </c>
      <c r="BQ4059" s="1" t="s">
        <v>11641</v>
      </c>
      <c r="BR4059" s="1" t="s">
        <v>11642</v>
      </c>
      <c r="BS4059" s="1" t="s">
        <v>11643</v>
      </c>
      <c r="BT4059">
        <v>38</v>
      </c>
      <c r="BU4059" s="1" t="s">
        <v>11644</v>
      </c>
      <c r="BV4059" s="1" t="s">
        <v>1961</v>
      </c>
      <c r="BW4059">
        <v>120</v>
      </c>
      <c r="BX4059" s="1" t="s">
        <v>11645</v>
      </c>
      <c r="BY4059">
        <v>3000</v>
      </c>
      <c r="BZ4059">
        <v>360000</v>
      </c>
      <c r="CA4059">
        <v>0.25</v>
      </c>
      <c r="CB4059">
        <v>2250</v>
      </c>
      <c r="CC4059">
        <v>270000</v>
      </c>
      <c r="CD4059">
        <v>0.1</v>
      </c>
      <c r="CE4059">
        <v>27000</v>
      </c>
      <c r="CF4059">
        <v>0.1</v>
      </c>
      <c r="CG4059">
        <v>2700</v>
      </c>
      <c r="CH4059">
        <v>24300</v>
      </c>
      <c r="CI4059">
        <v>243000</v>
      </c>
      <c r="CJ4059">
        <v>267300</v>
      </c>
      <c r="CK4059">
        <v>2227.5</v>
      </c>
    </row>
    <row r="4060" spans="67:89" x14ac:dyDescent="0.25">
      <c r="BO4060" s="1" t="s">
        <v>11720</v>
      </c>
      <c r="BP4060" s="1" t="s">
        <v>11721</v>
      </c>
      <c r="BQ4060" s="1" t="s">
        <v>11641</v>
      </c>
      <c r="BR4060" s="1" t="s">
        <v>11642</v>
      </c>
      <c r="BS4060" s="1" t="s">
        <v>11643</v>
      </c>
      <c r="BT4060">
        <v>39</v>
      </c>
      <c r="BU4060" s="1" t="s">
        <v>11644</v>
      </c>
      <c r="BV4060" s="1" t="s">
        <v>1961</v>
      </c>
      <c r="BW4060">
        <v>120</v>
      </c>
      <c r="BX4060" s="1" t="s">
        <v>11645</v>
      </c>
      <c r="BY4060">
        <v>3000</v>
      </c>
      <c r="BZ4060">
        <v>360000</v>
      </c>
      <c r="CA4060">
        <v>0.25</v>
      </c>
      <c r="CB4060">
        <v>2250</v>
      </c>
      <c r="CC4060">
        <v>270000</v>
      </c>
      <c r="CD4060">
        <v>0.1</v>
      </c>
      <c r="CE4060">
        <v>27000</v>
      </c>
      <c r="CF4060">
        <v>0.1</v>
      </c>
      <c r="CG4060">
        <v>2700</v>
      </c>
      <c r="CH4060">
        <v>24300</v>
      </c>
      <c r="CI4060">
        <v>243000</v>
      </c>
      <c r="CJ4060">
        <v>267300</v>
      </c>
      <c r="CK4060">
        <v>2227.5</v>
      </c>
    </row>
    <row r="4061" spans="67:89" x14ac:dyDescent="0.25">
      <c r="BO4061" s="1" t="s">
        <v>11722</v>
      </c>
      <c r="BP4061" s="1" t="s">
        <v>11723</v>
      </c>
      <c r="BQ4061" s="1" t="s">
        <v>11641</v>
      </c>
      <c r="BR4061" s="1" t="s">
        <v>11642</v>
      </c>
      <c r="BS4061" s="1" t="s">
        <v>11643</v>
      </c>
      <c r="BT4061">
        <v>40</v>
      </c>
      <c r="BU4061" s="1" t="s">
        <v>11644</v>
      </c>
      <c r="BV4061" s="1" t="s">
        <v>1961</v>
      </c>
      <c r="BW4061">
        <v>120</v>
      </c>
      <c r="BX4061" s="1" t="s">
        <v>11645</v>
      </c>
      <c r="BY4061">
        <v>3000</v>
      </c>
      <c r="BZ4061">
        <v>360000</v>
      </c>
      <c r="CA4061">
        <v>0.25</v>
      </c>
      <c r="CB4061">
        <v>2250</v>
      </c>
      <c r="CC4061">
        <v>270000</v>
      </c>
      <c r="CD4061">
        <v>0.1</v>
      </c>
      <c r="CE4061">
        <v>27000</v>
      </c>
      <c r="CF4061">
        <v>0.1</v>
      </c>
      <c r="CG4061">
        <v>2700</v>
      </c>
      <c r="CH4061">
        <v>24300</v>
      </c>
      <c r="CI4061">
        <v>243000</v>
      </c>
      <c r="CJ4061">
        <v>267300</v>
      </c>
      <c r="CK4061">
        <v>2227.5</v>
      </c>
    </row>
    <row r="4062" spans="67:89" x14ac:dyDescent="0.25">
      <c r="BO4062" s="1" t="s">
        <v>11724</v>
      </c>
      <c r="BP4062" s="1" t="s">
        <v>11725</v>
      </c>
      <c r="BQ4062" s="1" t="s">
        <v>11641</v>
      </c>
      <c r="BR4062" s="1" t="s">
        <v>11642</v>
      </c>
      <c r="BS4062" s="1" t="s">
        <v>11643</v>
      </c>
      <c r="BT4062">
        <v>41</v>
      </c>
      <c r="BU4062" s="1" t="s">
        <v>11644</v>
      </c>
      <c r="BV4062" s="1" t="s">
        <v>1961</v>
      </c>
      <c r="BW4062">
        <v>120</v>
      </c>
      <c r="BX4062" s="1" t="s">
        <v>11645</v>
      </c>
      <c r="BY4062">
        <v>3000</v>
      </c>
      <c r="BZ4062">
        <v>360000</v>
      </c>
      <c r="CA4062">
        <v>0.25</v>
      </c>
      <c r="CB4062">
        <v>2250</v>
      </c>
      <c r="CC4062">
        <v>270000</v>
      </c>
      <c r="CD4062">
        <v>0.1</v>
      </c>
      <c r="CE4062">
        <v>27000</v>
      </c>
      <c r="CF4062">
        <v>0.1</v>
      </c>
      <c r="CG4062">
        <v>2700</v>
      </c>
      <c r="CH4062">
        <v>24300</v>
      </c>
      <c r="CI4062">
        <v>243000</v>
      </c>
      <c r="CJ4062">
        <v>267300</v>
      </c>
      <c r="CK4062">
        <v>2227.5</v>
      </c>
    </row>
    <row r="4063" spans="67:89" x14ac:dyDescent="0.25">
      <c r="BO4063" s="1" t="s">
        <v>11726</v>
      </c>
      <c r="BP4063" s="1" t="s">
        <v>11727</v>
      </c>
      <c r="BQ4063" s="1" t="s">
        <v>11641</v>
      </c>
      <c r="BR4063" s="1" t="s">
        <v>11642</v>
      </c>
      <c r="BS4063" s="1" t="s">
        <v>11643</v>
      </c>
      <c r="BT4063">
        <v>42</v>
      </c>
      <c r="BU4063" s="1" t="s">
        <v>11644</v>
      </c>
      <c r="BV4063" s="1" t="s">
        <v>1961</v>
      </c>
      <c r="BW4063">
        <v>120</v>
      </c>
      <c r="BX4063" s="1" t="s">
        <v>11645</v>
      </c>
      <c r="BY4063">
        <v>3000</v>
      </c>
      <c r="BZ4063">
        <v>360000</v>
      </c>
      <c r="CA4063">
        <v>0.25</v>
      </c>
      <c r="CB4063">
        <v>2250</v>
      </c>
      <c r="CC4063">
        <v>270000</v>
      </c>
      <c r="CD4063">
        <v>0.1</v>
      </c>
      <c r="CE4063">
        <v>27000</v>
      </c>
      <c r="CF4063">
        <v>0.1</v>
      </c>
      <c r="CG4063">
        <v>2700</v>
      </c>
      <c r="CH4063">
        <v>24300</v>
      </c>
      <c r="CI4063">
        <v>243000</v>
      </c>
      <c r="CJ4063">
        <v>267300</v>
      </c>
      <c r="CK4063">
        <v>2227.5</v>
      </c>
    </row>
    <row r="4064" spans="67:89" x14ac:dyDescent="0.25">
      <c r="BO4064" s="1" t="s">
        <v>11728</v>
      </c>
      <c r="BP4064" s="1" t="s">
        <v>11729</v>
      </c>
      <c r="BQ4064" s="1" t="s">
        <v>11641</v>
      </c>
      <c r="BR4064" s="1" t="s">
        <v>11642</v>
      </c>
      <c r="BS4064" s="1" t="s">
        <v>11643</v>
      </c>
      <c r="BT4064">
        <v>43</v>
      </c>
      <c r="BU4064" s="1" t="s">
        <v>11644</v>
      </c>
      <c r="BV4064" s="1" t="s">
        <v>1961</v>
      </c>
      <c r="BW4064">
        <v>120</v>
      </c>
      <c r="BX4064" s="1" t="s">
        <v>11645</v>
      </c>
      <c r="BY4064">
        <v>3000</v>
      </c>
      <c r="BZ4064">
        <v>360000</v>
      </c>
      <c r="CA4064">
        <v>0.25</v>
      </c>
      <c r="CB4064">
        <v>2250</v>
      </c>
      <c r="CC4064">
        <v>270000</v>
      </c>
      <c r="CD4064">
        <v>0.1</v>
      </c>
      <c r="CE4064">
        <v>27000</v>
      </c>
      <c r="CF4064">
        <v>0.1</v>
      </c>
      <c r="CG4064">
        <v>2700</v>
      </c>
      <c r="CH4064">
        <v>24300</v>
      </c>
      <c r="CI4064">
        <v>243000</v>
      </c>
      <c r="CJ4064">
        <v>267300</v>
      </c>
      <c r="CK4064">
        <v>2227.5</v>
      </c>
    </row>
    <row r="4065" spans="67:89" x14ac:dyDescent="0.25">
      <c r="BO4065" s="1" t="s">
        <v>11730</v>
      </c>
      <c r="BP4065" s="1" t="s">
        <v>11731</v>
      </c>
      <c r="BQ4065" s="1" t="s">
        <v>11641</v>
      </c>
      <c r="BR4065" s="1" t="s">
        <v>11642</v>
      </c>
      <c r="BS4065" s="1" t="s">
        <v>11643</v>
      </c>
      <c r="BT4065">
        <v>44</v>
      </c>
      <c r="BU4065" s="1" t="s">
        <v>11644</v>
      </c>
      <c r="BV4065" s="1" t="s">
        <v>1961</v>
      </c>
      <c r="BW4065">
        <v>120</v>
      </c>
      <c r="BX4065" s="1" t="s">
        <v>11645</v>
      </c>
      <c r="BY4065">
        <v>3000</v>
      </c>
      <c r="BZ4065">
        <v>360000</v>
      </c>
      <c r="CA4065">
        <v>0.25</v>
      </c>
      <c r="CB4065">
        <v>2250</v>
      </c>
      <c r="CC4065">
        <v>270000</v>
      </c>
      <c r="CD4065">
        <v>0.1</v>
      </c>
      <c r="CE4065">
        <v>27000</v>
      </c>
      <c r="CF4065">
        <v>0.1</v>
      </c>
      <c r="CG4065">
        <v>2700</v>
      </c>
      <c r="CH4065">
        <v>24300</v>
      </c>
      <c r="CI4065">
        <v>243000</v>
      </c>
      <c r="CJ4065">
        <v>267300</v>
      </c>
      <c r="CK4065">
        <v>2227.5</v>
      </c>
    </row>
    <row r="4066" spans="67:89" x14ac:dyDescent="0.25">
      <c r="BO4066" s="1" t="s">
        <v>11732</v>
      </c>
      <c r="BP4066" s="1" t="s">
        <v>11733</v>
      </c>
      <c r="BQ4066" s="1" t="s">
        <v>11641</v>
      </c>
      <c r="BR4066" s="1" t="s">
        <v>11642</v>
      </c>
      <c r="BS4066" s="1" t="s">
        <v>11643</v>
      </c>
      <c r="BT4066">
        <v>45</v>
      </c>
      <c r="BU4066" s="1" t="s">
        <v>11644</v>
      </c>
      <c r="BV4066" s="1" t="s">
        <v>1961</v>
      </c>
      <c r="BW4066">
        <v>120</v>
      </c>
      <c r="BX4066" s="1" t="s">
        <v>11645</v>
      </c>
      <c r="BY4066">
        <v>3000</v>
      </c>
      <c r="BZ4066">
        <v>360000</v>
      </c>
      <c r="CA4066">
        <v>0.25</v>
      </c>
      <c r="CB4066">
        <v>2250</v>
      </c>
      <c r="CC4066">
        <v>270000</v>
      </c>
      <c r="CD4066">
        <v>0.1</v>
      </c>
      <c r="CE4066">
        <v>27000</v>
      </c>
      <c r="CF4066">
        <v>0.1</v>
      </c>
      <c r="CG4066">
        <v>2700</v>
      </c>
      <c r="CH4066">
        <v>24300</v>
      </c>
      <c r="CI4066">
        <v>243000</v>
      </c>
      <c r="CJ4066">
        <v>267300</v>
      </c>
      <c r="CK4066">
        <v>2227.5</v>
      </c>
    </row>
    <row r="4067" spans="67:89" x14ac:dyDescent="0.25">
      <c r="BO4067" s="1" t="s">
        <v>11734</v>
      </c>
      <c r="BP4067" s="1" t="s">
        <v>11735</v>
      </c>
      <c r="BQ4067" s="1" t="s">
        <v>11641</v>
      </c>
      <c r="BR4067" s="1" t="s">
        <v>11642</v>
      </c>
      <c r="BS4067" s="1" t="s">
        <v>11643</v>
      </c>
      <c r="BT4067">
        <v>46</v>
      </c>
      <c r="BU4067" s="1" t="s">
        <v>11644</v>
      </c>
      <c r="BV4067" s="1" t="s">
        <v>1961</v>
      </c>
      <c r="BW4067">
        <v>120</v>
      </c>
      <c r="BX4067" s="1" t="s">
        <v>11645</v>
      </c>
      <c r="BY4067">
        <v>3000</v>
      </c>
      <c r="BZ4067">
        <v>360000</v>
      </c>
      <c r="CA4067">
        <v>0.25</v>
      </c>
      <c r="CB4067">
        <v>2250</v>
      </c>
      <c r="CC4067">
        <v>270000</v>
      </c>
      <c r="CD4067">
        <v>0.1</v>
      </c>
      <c r="CE4067">
        <v>27000</v>
      </c>
      <c r="CF4067">
        <v>0.1</v>
      </c>
      <c r="CG4067">
        <v>2700</v>
      </c>
      <c r="CH4067">
        <v>24300</v>
      </c>
      <c r="CI4067">
        <v>243000</v>
      </c>
      <c r="CJ4067">
        <v>267300</v>
      </c>
      <c r="CK4067">
        <v>2227.5</v>
      </c>
    </row>
    <row r="4068" spans="67:89" x14ac:dyDescent="0.25">
      <c r="BO4068" s="1" t="s">
        <v>11736</v>
      </c>
      <c r="BP4068" s="1" t="s">
        <v>11737</v>
      </c>
      <c r="BQ4068" s="1" t="s">
        <v>11641</v>
      </c>
      <c r="BR4068" s="1" t="s">
        <v>11642</v>
      </c>
      <c r="BS4068" s="1" t="s">
        <v>11643</v>
      </c>
      <c r="BT4068">
        <v>47</v>
      </c>
      <c r="BU4068" s="1" t="s">
        <v>11644</v>
      </c>
      <c r="BV4068" s="1" t="s">
        <v>1961</v>
      </c>
      <c r="BW4068">
        <v>120</v>
      </c>
      <c r="BX4068" s="1" t="s">
        <v>11645</v>
      </c>
      <c r="BY4068">
        <v>3000</v>
      </c>
      <c r="BZ4068">
        <v>360000</v>
      </c>
      <c r="CA4068">
        <v>0.25</v>
      </c>
      <c r="CB4068">
        <v>2250</v>
      </c>
      <c r="CC4068">
        <v>270000</v>
      </c>
      <c r="CD4068">
        <v>0.1</v>
      </c>
      <c r="CE4068">
        <v>27000</v>
      </c>
      <c r="CF4068">
        <v>0.1</v>
      </c>
      <c r="CG4068">
        <v>2700</v>
      </c>
      <c r="CH4068">
        <v>24300</v>
      </c>
      <c r="CI4068">
        <v>243000</v>
      </c>
      <c r="CJ4068">
        <v>267300</v>
      </c>
      <c r="CK4068">
        <v>2227.5</v>
      </c>
    </row>
    <row r="4069" spans="67:89" x14ac:dyDescent="0.25">
      <c r="BO4069" s="1" t="s">
        <v>11738</v>
      </c>
      <c r="BP4069" s="1" t="s">
        <v>11739</v>
      </c>
      <c r="BQ4069" s="1" t="s">
        <v>11641</v>
      </c>
      <c r="BR4069" s="1" t="s">
        <v>11642</v>
      </c>
      <c r="BS4069" s="1" t="s">
        <v>11643</v>
      </c>
      <c r="BT4069">
        <v>48</v>
      </c>
      <c r="BU4069" s="1" t="s">
        <v>11644</v>
      </c>
      <c r="BV4069" s="1" t="s">
        <v>1961</v>
      </c>
      <c r="BW4069">
        <v>120</v>
      </c>
      <c r="BX4069" s="1" t="s">
        <v>11645</v>
      </c>
      <c r="BY4069">
        <v>3000</v>
      </c>
      <c r="BZ4069">
        <v>360000</v>
      </c>
      <c r="CA4069">
        <v>0.25</v>
      </c>
      <c r="CB4069">
        <v>2250</v>
      </c>
      <c r="CC4069">
        <v>270000</v>
      </c>
      <c r="CD4069">
        <v>0.1</v>
      </c>
      <c r="CE4069">
        <v>27000</v>
      </c>
      <c r="CF4069">
        <v>0.1</v>
      </c>
      <c r="CG4069">
        <v>2700</v>
      </c>
      <c r="CH4069">
        <v>24300</v>
      </c>
      <c r="CI4069">
        <v>243000</v>
      </c>
      <c r="CJ4069">
        <v>267300</v>
      </c>
      <c r="CK4069">
        <v>2227.5</v>
      </c>
    </row>
    <row r="4070" spans="67:89" x14ac:dyDescent="0.25">
      <c r="BP4070" s="1" t="s">
        <v>11739</v>
      </c>
      <c r="BQ4070" s="1" t="s">
        <v>11641</v>
      </c>
      <c r="BR4070" s="1" t="s">
        <v>11642</v>
      </c>
      <c r="BS4070" s="1" t="s">
        <v>11643</v>
      </c>
      <c r="BT4070">
        <v>48</v>
      </c>
      <c r="BU4070" s="1" t="s">
        <v>11644</v>
      </c>
      <c r="BV4070" s="1" t="s">
        <v>1961</v>
      </c>
      <c r="BW4070">
        <v>120</v>
      </c>
      <c r="BX4070" s="1" t="s">
        <v>11645</v>
      </c>
      <c r="BY4070">
        <v>3000</v>
      </c>
      <c r="BZ4070">
        <v>360000</v>
      </c>
      <c r="CA4070">
        <v>0.25</v>
      </c>
      <c r="CB4070">
        <v>2250</v>
      </c>
      <c r="CC4070">
        <v>270000</v>
      </c>
      <c r="CD4070">
        <v>0</v>
      </c>
      <c r="CE4070">
        <v>27000</v>
      </c>
      <c r="CF4070">
        <v>0.1</v>
      </c>
      <c r="CG4070">
        <v>2700</v>
      </c>
      <c r="CH4070">
        <v>24300</v>
      </c>
      <c r="CI4070">
        <v>243000</v>
      </c>
      <c r="CJ4070">
        <v>267300</v>
      </c>
      <c r="CK4070">
        <v>2227.5</v>
      </c>
    </row>
    <row r="4071" spans="67:89" x14ac:dyDescent="0.25">
      <c r="BO4071" s="1" t="s">
        <v>11740</v>
      </c>
      <c r="BP4071" s="1" t="s">
        <v>11741</v>
      </c>
      <c r="BQ4071" s="1" t="s">
        <v>11641</v>
      </c>
      <c r="BR4071" s="1" t="s">
        <v>11642</v>
      </c>
      <c r="BS4071" s="1" t="s">
        <v>11643</v>
      </c>
      <c r="BT4071">
        <v>49</v>
      </c>
      <c r="BU4071" s="1" t="s">
        <v>11644</v>
      </c>
      <c r="BV4071" s="1" t="s">
        <v>1961</v>
      </c>
      <c r="BW4071">
        <v>120</v>
      </c>
      <c r="BX4071" s="1" t="s">
        <v>11645</v>
      </c>
      <c r="BY4071">
        <v>3000</v>
      </c>
      <c r="BZ4071">
        <v>360000</v>
      </c>
      <c r="CA4071">
        <v>0.25</v>
      </c>
      <c r="CB4071">
        <v>2250</v>
      </c>
      <c r="CC4071">
        <v>270000</v>
      </c>
      <c r="CD4071">
        <v>0.1</v>
      </c>
      <c r="CE4071">
        <v>27000</v>
      </c>
      <c r="CF4071">
        <v>0.1</v>
      </c>
      <c r="CG4071">
        <v>2700</v>
      </c>
      <c r="CH4071">
        <v>24300</v>
      </c>
      <c r="CI4071">
        <v>243000</v>
      </c>
      <c r="CJ4071">
        <v>267300</v>
      </c>
      <c r="CK4071">
        <v>2227.5</v>
      </c>
    </row>
    <row r="4072" spans="67:89" x14ac:dyDescent="0.25">
      <c r="BP4072" s="1" t="s">
        <v>11741</v>
      </c>
      <c r="BQ4072" s="1" t="s">
        <v>11641</v>
      </c>
      <c r="BR4072" s="1" t="s">
        <v>11642</v>
      </c>
      <c r="BS4072" s="1" t="s">
        <v>11643</v>
      </c>
      <c r="BT4072">
        <v>49</v>
      </c>
      <c r="BU4072" s="1" t="s">
        <v>11644</v>
      </c>
      <c r="BV4072" s="1" t="s">
        <v>1961</v>
      </c>
      <c r="BW4072">
        <v>120</v>
      </c>
      <c r="BX4072" s="1" t="s">
        <v>11645</v>
      </c>
      <c r="BY4072">
        <v>3000</v>
      </c>
      <c r="BZ4072">
        <v>360000</v>
      </c>
      <c r="CA4072">
        <v>0.25</v>
      </c>
      <c r="CB4072">
        <v>2250</v>
      </c>
      <c r="CC4072">
        <v>270000</v>
      </c>
      <c r="CD4072">
        <v>0</v>
      </c>
      <c r="CE4072">
        <v>27000</v>
      </c>
      <c r="CF4072">
        <v>0.1</v>
      </c>
      <c r="CG4072">
        <v>2700</v>
      </c>
      <c r="CH4072">
        <v>24300</v>
      </c>
      <c r="CI4072">
        <v>243000</v>
      </c>
      <c r="CJ4072">
        <v>267300</v>
      </c>
      <c r="CK4072">
        <v>2227.5</v>
      </c>
    </row>
    <row r="4073" spans="67:89" x14ac:dyDescent="0.25">
      <c r="BO4073" s="1" t="s">
        <v>11742</v>
      </c>
      <c r="BP4073" s="1" t="s">
        <v>11743</v>
      </c>
      <c r="BQ4073" s="1" t="s">
        <v>11641</v>
      </c>
      <c r="BR4073" s="1" t="s">
        <v>11642</v>
      </c>
      <c r="BS4073" s="1" t="s">
        <v>11643</v>
      </c>
      <c r="BT4073">
        <v>50</v>
      </c>
      <c r="BU4073" s="1" t="s">
        <v>11644</v>
      </c>
      <c r="BV4073" s="1" t="s">
        <v>1961</v>
      </c>
      <c r="BW4073">
        <v>124.44</v>
      </c>
      <c r="BX4073" s="1" t="s">
        <v>11645</v>
      </c>
      <c r="BY4073">
        <v>3000</v>
      </c>
      <c r="BZ4073">
        <v>373320</v>
      </c>
      <c r="CA4073">
        <v>0.25</v>
      </c>
      <c r="CB4073">
        <v>2250</v>
      </c>
      <c r="CC4073">
        <v>279990</v>
      </c>
      <c r="CD4073">
        <v>0.1</v>
      </c>
      <c r="CE4073">
        <v>27999</v>
      </c>
      <c r="CF4073">
        <v>0.1</v>
      </c>
      <c r="CG4073">
        <v>2799.9</v>
      </c>
      <c r="CH4073">
        <v>25199.1</v>
      </c>
      <c r="CI4073">
        <v>251991</v>
      </c>
      <c r="CJ4073">
        <v>277190.09999999998</v>
      </c>
      <c r="CK4073">
        <v>2227.5</v>
      </c>
    </row>
    <row r="4074" spans="67:89" x14ac:dyDescent="0.25">
      <c r="BO4074" s="1" t="s">
        <v>11744</v>
      </c>
      <c r="BP4074" s="1" t="s">
        <v>11745</v>
      </c>
      <c r="BQ4074" s="1" t="s">
        <v>11641</v>
      </c>
      <c r="BR4074" s="1" t="s">
        <v>11642</v>
      </c>
      <c r="BS4074" s="1" t="s">
        <v>11643</v>
      </c>
      <c r="BT4074">
        <v>51</v>
      </c>
      <c r="BU4074" s="1" t="s">
        <v>11644</v>
      </c>
      <c r="BV4074" s="1" t="s">
        <v>146</v>
      </c>
      <c r="BW4074">
        <v>123.58</v>
      </c>
      <c r="BX4074" s="1" t="s">
        <v>11645</v>
      </c>
      <c r="BY4074">
        <v>3150</v>
      </c>
      <c r="BZ4074">
        <v>389277</v>
      </c>
      <c r="CA4074">
        <v>0.25</v>
      </c>
      <c r="CB4074">
        <v>2362.5</v>
      </c>
      <c r="CC4074">
        <v>291957.75</v>
      </c>
      <c r="CD4074">
        <v>0.1</v>
      </c>
      <c r="CE4074">
        <v>29195.775000000001</v>
      </c>
      <c r="CF4074">
        <v>0.1</v>
      </c>
      <c r="CG4074">
        <v>2919.5775000000003</v>
      </c>
      <c r="CH4074">
        <v>26276.197500000002</v>
      </c>
      <c r="CI4074">
        <v>262761.97499999998</v>
      </c>
      <c r="CJ4074">
        <v>289038.17249999999</v>
      </c>
      <c r="CK4074">
        <v>2338.875</v>
      </c>
    </row>
    <row r="4075" spans="67:89" x14ac:dyDescent="0.25">
      <c r="BP4075" s="1" t="s">
        <v>11745</v>
      </c>
      <c r="BQ4075" s="1" t="s">
        <v>11641</v>
      </c>
      <c r="BR4075" s="1" t="s">
        <v>11642</v>
      </c>
      <c r="BS4075" s="1" t="s">
        <v>11643</v>
      </c>
      <c r="BT4075">
        <v>51</v>
      </c>
      <c r="BU4075" s="1" t="s">
        <v>11644</v>
      </c>
      <c r="BV4075" s="1" t="s">
        <v>146</v>
      </c>
      <c r="BW4075">
        <v>123.58</v>
      </c>
      <c r="BX4075" s="1" t="s">
        <v>11645</v>
      </c>
      <c r="BY4075">
        <v>3150</v>
      </c>
      <c r="BZ4075">
        <v>389277</v>
      </c>
      <c r="CA4075">
        <v>0.25</v>
      </c>
      <c r="CB4075">
        <v>2362.5</v>
      </c>
      <c r="CC4075">
        <v>291957.75</v>
      </c>
      <c r="CD4075">
        <v>0</v>
      </c>
      <c r="CE4075">
        <v>29195.775000000001</v>
      </c>
      <c r="CF4075">
        <v>0.2</v>
      </c>
      <c r="CG4075">
        <v>5839.1550000000007</v>
      </c>
      <c r="CH4075">
        <v>23356.620000000003</v>
      </c>
      <c r="CI4075">
        <v>262761.97499999998</v>
      </c>
      <c r="CJ4075">
        <v>286118.59499999997</v>
      </c>
      <c r="CK4075">
        <v>2315.25</v>
      </c>
    </row>
    <row r="4076" spans="67:89" x14ac:dyDescent="0.25">
      <c r="BO4076" s="1" t="s">
        <v>11746</v>
      </c>
      <c r="BP4076" s="1" t="s">
        <v>11747</v>
      </c>
      <c r="BQ4076" s="1" t="s">
        <v>11641</v>
      </c>
      <c r="BR4076" s="1" t="s">
        <v>11642</v>
      </c>
      <c r="BS4076" s="1" t="s">
        <v>11643</v>
      </c>
      <c r="BT4076">
        <v>52</v>
      </c>
      <c r="BU4076" s="1" t="s">
        <v>11644</v>
      </c>
      <c r="BV4076" s="1" t="s">
        <v>146</v>
      </c>
      <c r="BW4076">
        <v>137.76</v>
      </c>
      <c r="BX4076" s="1" t="s">
        <v>11645</v>
      </c>
      <c r="BY4076">
        <v>2520</v>
      </c>
      <c r="BZ4076">
        <v>347155.19999999995</v>
      </c>
      <c r="CA4076">
        <v>0</v>
      </c>
      <c r="CB4076">
        <v>2520</v>
      </c>
      <c r="CC4076">
        <v>347155.19999999995</v>
      </c>
      <c r="CD4076">
        <v>0.1</v>
      </c>
      <c r="CE4076">
        <v>34715.519999999997</v>
      </c>
      <c r="CF4076">
        <v>0.1</v>
      </c>
      <c r="CG4076">
        <v>3471.5519999999997</v>
      </c>
      <c r="CH4076">
        <v>31243.967999999997</v>
      </c>
      <c r="CI4076">
        <v>312439.67999999993</v>
      </c>
      <c r="CJ4076">
        <v>343683.64799999993</v>
      </c>
      <c r="CK4076">
        <v>2494.7999999999997</v>
      </c>
    </row>
    <row r="4077" spans="67:89" x14ac:dyDescent="0.25">
      <c r="BP4077" s="1" t="s">
        <v>11747</v>
      </c>
      <c r="BQ4077" s="1" t="s">
        <v>11641</v>
      </c>
      <c r="BR4077" s="1" t="s">
        <v>11642</v>
      </c>
      <c r="BS4077" s="1" t="s">
        <v>11643</v>
      </c>
      <c r="BT4077">
        <v>52</v>
      </c>
      <c r="BU4077" s="1" t="s">
        <v>11644</v>
      </c>
      <c r="BV4077" s="1" t="s">
        <v>146</v>
      </c>
      <c r="BW4077">
        <v>137.76</v>
      </c>
      <c r="BX4077" s="1" t="s">
        <v>11645</v>
      </c>
      <c r="BY4077">
        <v>2520</v>
      </c>
      <c r="BZ4077">
        <v>347155.19999999995</v>
      </c>
      <c r="CA4077">
        <v>0</v>
      </c>
      <c r="CB4077">
        <v>2520</v>
      </c>
      <c r="CC4077">
        <v>347155.19999999995</v>
      </c>
      <c r="CD4077">
        <v>0.1</v>
      </c>
      <c r="CE4077">
        <v>34715.519999999997</v>
      </c>
      <c r="CF4077">
        <v>0</v>
      </c>
      <c r="CG4077">
        <v>0</v>
      </c>
      <c r="CH4077">
        <v>34715.519999999997</v>
      </c>
      <c r="CI4077">
        <v>312439.67999999993</v>
      </c>
      <c r="CJ4077">
        <v>347155.19999999995</v>
      </c>
      <c r="CK4077">
        <v>2520</v>
      </c>
    </row>
    <row r="4078" spans="67:89" x14ac:dyDescent="0.25">
      <c r="BO4078" s="1" t="s">
        <v>11748</v>
      </c>
      <c r="BP4078" s="1" t="s">
        <v>11749</v>
      </c>
      <c r="BQ4078" s="1" t="s">
        <v>11641</v>
      </c>
      <c r="BR4078" s="1" t="s">
        <v>11642</v>
      </c>
      <c r="BS4078" s="1" t="s">
        <v>11643</v>
      </c>
      <c r="BT4078">
        <v>53</v>
      </c>
      <c r="BU4078" s="1" t="s">
        <v>11644</v>
      </c>
      <c r="BV4078" s="1" t="s">
        <v>1961</v>
      </c>
      <c r="BW4078">
        <v>120</v>
      </c>
      <c r="BX4078" s="1" t="s">
        <v>11645</v>
      </c>
      <c r="BY4078">
        <v>3000</v>
      </c>
      <c r="BZ4078">
        <v>360000</v>
      </c>
      <c r="CA4078">
        <v>0.25</v>
      </c>
      <c r="CB4078">
        <v>2250</v>
      </c>
      <c r="CC4078">
        <v>270000</v>
      </c>
      <c r="CD4078">
        <v>0.1</v>
      </c>
      <c r="CE4078">
        <v>27000</v>
      </c>
      <c r="CF4078">
        <v>0.1</v>
      </c>
      <c r="CG4078">
        <v>2700</v>
      </c>
      <c r="CH4078">
        <v>24300</v>
      </c>
      <c r="CI4078">
        <v>243000</v>
      </c>
      <c r="CJ4078">
        <v>267300</v>
      </c>
      <c r="CK4078">
        <v>2227.5</v>
      </c>
    </row>
    <row r="4079" spans="67:89" x14ac:dyDescent="0.25">
      <c r="BO4079" s="1" t="s">
        <v>11750</v>
      </c>
      <c r="BP4079" s="1" t="s">
        <v>11751</v>
      </c>
      <c r="BQ4079" s="1" t="s">
        <v>11641</v>
      </c>
      <c r="BR4079" s="1" t="s">
        <v>11642</v>
      </c>
      <c r="BS4079" s="1" t="s">
        <v>11643</v>
      </c>
      <c r="BT4079">
        <v>54</v>
      </c>
      <c r="BU4079" s="1" t="s">
        <v>11644</v>
      </c>
      <c r="BV4079" s="1" t="s">
        <v>1961</v>
      </c>
      <c r="BW4079">
        <v>120</v>
      </c>
      <c r="BX4079" s="1" t="s">
        <v>11645</v>
      </c>
      <c r="BY4079">
        <v>3000</v>
      </c>
      <c r="BZ4079">
        <v>360000</v>
      </c>
      <c r="CA4079">
        <v>0.25</v>
      </c>
      <c r="CB4079">
        <v>2250</v>
      </c>
      <c r="CC4079">
        <v>270000</v>
      </c>
      <c r="CD4079">
        <v>0.1</v>
      </c>
      <c r="CE4079">
        <v>27000</v>
      </c>
      <c r="CF4079">
        <v>0.1</v>
      </c>
      <c r="CG4079">
        <v>2700</v>
      </c>
      <c r="CH4079">
        <v>24300</v>
      </c>
      <c r="CI4079">
        <v>243000</v>
      </c>
      <c r="CJ4079">
        <v>267300</v>
      </c>
      <c r="CK4079">
        <v>2227.5</v>
      </c>
    </row>
    <row r="4080" spans="67:89" x14ac:dyDescent="0.25">
      <c r="BO4080" s="1" t="s">
        <v>11752</v>
      </c>
      <c r="BP4080" s="1" t="s">
        <v>11753</v>
      </c>
      <c r="BQ4080" s="1" t="s">
        <v>11641</v>
      </c>
      <c r="BR4080" s="1" t="s">
        <v>11642</v>
      </c>
      <c r="BS4080" s="1" t="s">
        <v>11643</v>
      </c>
      <c r="BT4080">
        <v>55</v>
      </c>
      <c r="BU4080" s="1" t="s">
        <v>11644</v>
      </c>
      <c r="BV4080" s="1" t="s">
        <v>1961</v>
      </c>
      <c r="BW4080">
        <v>120</v>
      </c>
      <c r="BX4080" s="1" t="s">
        <v>11645</v>
      </c>
      <c r="BY4080">
        <v>3000</v>
      </c>
      <c r="BZ4080">
        <v>360000</v>
      </c>
      <c r="CA4080">
        <v>0.25</v>
      </c>
      <c r="CB4080">
        <v>2250</v>
      </c>
      <c r="CC4080">
        <v>270000</v>
      </c>
      <c r="CD4080">
        <v>0.1</v>
      </c>
      <c r="CE4080">
        <v>27000</v>
      </c>
      <c r="CF4080">
        <v>0.1</v>
      </c>
      <c r="CG4080">
        <v>2700</v>
      </c>
      <c r="CH4080">
        <v>24300</v>
      </c>
      <c r="CI4080">
        <v>243000</v>
      </c>
      <c r="CJ4080">
        <v>267300</v>
      </c>
      <c r="CK4080">
        <v>2227.5</v>
      </c>
    </row>
    <row r="4081" spans="67:89" x14ac:dyDescent="0.25">
      <c r="BO4081" s="1" t="s">
        <v>11754</v>
      </c>
      <c r="BP4081" s="1" t="s">
        <v>11755</v>
      </c>
      <c r="BQ4081" s="1" t="s">
        <v>11641</v>
      </c>
      <c r="BR4081" s="1" t="s">
        <v>11642</v>
      </c>
      <c r="BS4081" s="1" t="s">
        <v>11643</v>
      </c>
      <c r="BT4081">
        <v>56</v>
      </c>
      <c r="BU4081" s="1" t="s">
        <v>11644</v>
      </c>
      <c r="BV4081" s="1" t="s">
        <v>1961</v>
      </c>
      <c r="BW4081">
        <v>120</v>
      </c>
      <c r="BX4081" s="1" t="s">
        <v>11645</v>
      </c>
      <c r="BY4081">
        <v>3000</v>
      </c>
      <c r="BZ4081">
        <v>360000</v>
      </c>
      <c r="CA4081">
        <v>0.25</v>
      </c>
      <c r="CB4081">
        <v>2250</v>
      </c>
      <c r="CC4081">
        <v>270000</v>
      </c>
      <c r="CD4081">
        <v>0.1</v>
      </c>
      <c r="CE4081">
        <v>27000</v>
      </c>
      <c r="CF4081">
        <v>0.1</v>
      </c>
      <c r="CG4081">
        <v>2700</v>
      </c>
      <c r="CH4081">
        <v>24300</v>
      </c>
      <c r="CI4081">
        <v>243000</v>
      </c>
      <c r="CJ4081">
        <v>267300</v>
      </c>
      <c r="CK4081">
        <v>2227.5</v>
      </c>
    </row>
    <row r="4082" spans="67:89" x14ac:dyDescent="0.25">
      <c r="BO4082" s="1" t="s">
        <v>11756</v>
      </c>
      <c r="BP4082" s="1" t="s">
        <v>11757</v>
      </c>
      <c r="BQ4082" s="1" t="s">
        <v>11641</v>
      </c>
      <c r="BR4082" s="1" t="s">
        <v>11642</v>
      </c>
      <c r="BS4082" s="1" t="s">
        <v>11643</v>
      </c>
      <c r="BT4082">
        <v>57</v>
      </c>
      <c r="BU4082" s="1" t="s">
        <v>11644</v>
      </c>
      <c r="BV4082" s="1" t="s">
        <v>1961</v>
      </c>
      <c r="BW4082">
        <v>120</v>
      </c>
      <c r="BX4082" s="1" t="s">
        <v>11645</v>
      </c>
      <c r="BY4082">
        <v>3000</v>
      </c>
      <c r="BZ4082">
        <v>360000</v>
      </c>
      <c r="CA4082">
        <v>0.2</v>
      </c>
      <c r="CB4082">
        <v>2400</v>
      </c>
      <c r="CC4082">
        <v>288000</v>
      </c>
      <c r="CD4082">
        <v>0.1</v>
      </c>
      <c r="CE4082">
        <v>28800</v>
      </c>
      <c r="CF4082">
        <v>0.1</v>
      </c>
      <c r="CG4082">
        <v>2880</v>
      </c>
      <c r="CH4082">
        <v>25920</v>
      </c>
      <c r="CI4082">
        <v>259200</v>
      </c>
      <c r="CJ4082">
        <v>285120</v>
      </c>
      <c r="CK4082"/>
    </row>
    <row r="4083" spans="67:89" x14ac:dyDescent="0.25">
      <c r="BP4083" s="1" t="s">
        <v>11757</v>
      </c>
      <c r="BQ4083" s="1" t="s">
        <v>11641</v>
      </c>
      <c r="BR4083" s="1" t="s">
        <v>11642</v>
      </c>
      <c r="BS4083" s="1" t="s">
        <v>11643</v>
      </c>
      <c r="BT4083">
        <v>57</v>
      </c>
      <c r="BU4083" s="1" t="s">
        <v>11644</v>
      </c>
      <c r="BV4083" s="1" t="s">
        <v>1961</v>
      </c>
      <c r="BW4083">
        <v>120</v>
      </c>
      <c r="BX4083" s="1" t="s">
        <v>11645</v>
      </c>
      <c r="BY4083">
        <v>3000</v>
      </c>
      <c r="BZ4083">
        <v>360000</v>
      </c>
      <c r="CA4083">
        <v>0.2</v>
      </c>
      <c r="CB4083">
        <v>2400</v>
      </c>
      <c r="CC4083">
        <v>288000</v>
      </c>
      <c r="CD4083">
        <v>0</v>
      </c>
      <c r="CE4083">
        <v>28800</v>
      </c>
      <c r="CF4083">
        <v>0</v>
      </c>
      <c r="CG4083"/>
      <c r="CH4083">
        <v>28800</v>
      </c>
      <c r="CI4083">
        <v>259200</v>
      </c>
      <c r="CJ4083">
        <v>288000</v>
      </c>
      <c r="CK4083">
        <v>2400</v>
      </c>
    </row>
    <row r="4084" spans="67:89" x14ac:dyDescent="0.25">
      <c r="BO4084" s="1" t="s">
        <v>11758</v>
      </c>
      <c r="BP4084" s="1" t="s">
        <v>11759</v>
      </c>
      <c r="BQ4084" s="1" t="s">
        <v>11641</v>
      </c>
      <c r="BR4084" s="1" t="s">
        <v>11642</v>
      </c>
      <c r="BS4084" s="1" t="s">
        <v>11643</v>
      </c>
      <c r="BT4084">
        <v>58</v>
      </c>
      <c r="BU4084" s="1" t="s">
        <v>11644</v>
      </c>
      <c r="BV4084" s="1" t="s">
        <v>1961</v>
      </c>
      <c r="BW4084">
        <v>120</v>
      </c>
      <c r="BX4084" s="1" t="s">
        <v>11645</v>
      </c>
      <c r="BY4084">
        <v>3000</v>
      </c>
      <c r="BZ4084">
        <v>360000</v>
      </c>
      <c r="CA4084">
        <v>0.25</v>
      </c>
      <c r="CB4084">
        <v>2250</v>
      </c>
      <c r="CC4084">
        <v>270000</v>
      </c>
      <c r="CD4084">
        <v>0.1</v>
      </c>
      <c r="CE4084">
        <v>27000</v>
      </c>
      <c r="CF4084">
        <v>0.1</v>
      </c>
      <c r="CG4084">
        <v>2700</v>
      </c>
      <c r="CH4084">
        <v>24300</v>
      </c>
      <c r="CI4084">
        <v>243000</v>
      </c>
      <c r="CJ4084">
        <v>267300</v>
      </c>
      <c r="CK4084">
        <v>2227.5</v>
      </c>
    </row>
    <row r="4085" spans="67:89" x14ac:dyDescent="0.25">
      <c r="BO4085" s="1" t="s">
        <v>11760</v>
      </c>
      <c r="BP4085" s="1" t="s">
        <v>11761</v>
      </c>
      <c r="BQ4085" s="1" t="s">
        <v>11641</v>
      </c>
      <c r="BR4085" s="1" t="s">
        <v>11642</v>
      </c>
      <c r="BS4085" s="1" t="s">
        <v>11643</v>
      </c>
      <c r="BT4085">
        <v>59</v>
      </c>
      <c r="BU4085" s="1" t="s">
        <v>11644</v>
      </c>
      <c r="BV4085" s="1" t="s">
        <v>1961</v>
      </c>
      <c r="BW4085">
        <v>120</v>
      </c>
      <c r="BX4085" s="1" t="s">
        <v>11645</v>
      </c>
      <c r="BY4085">
        <v>3000</v>
      </c>
      <c r="BZ4085">
        <v>360000</v>
      </c>
      <c r="CA4085">
        <v>0.25</v>
      </c>
      <c r="CB4085">
        <v>2250</v>
      </c>
      <c r="CC4085">
        <v>270000</v>
      </c>
      <c r="CD4085">
        <v>0.1</v>
      </c>
      <c r="CE4085">
        <v>27000</v>
      </c>
      <c r="CF4085">
        <v>0.1</v>
      </c>
      <c r="CG4085">
        <v>2700</v>
      </c>
      <c r="CH4085">
        <v>24300</v>
      </c>
      <c r="CI4085">
        <v>243000</v>
      </c>
      <c r="CJ4085">
        <v>267300</v>
      </c>
      <c r="CK4085">
        <v>2227.5</v>
      </c>
    </row>
    <row r="4086" spans="67:89" x14ac:dyDescent="0.25">
      <c r="BO4086" s="1" t="s">
        <v>11762</v>
      </c>
      <c r="BP4086" s="1" t="s">
        <v>11763</v>
      </c>
      <c r="BQ4086" s="1" t="s">
        <v>11641</v>
      </c>
      <c r="BR4086" s="1" t="s">
        <v>11642</v>
      </c>
      <c r="BS4086" s="1" t="s">
        <v>11643</v>
      </c>
      <c r="BT4086">
        <v>60</v>
      </c>
      <c r="BU4086" s="1" t="s">
        <v>11644</v>
      </c>
      <c r="BV4086" s="1" t="s">
        <v>1961</v>
      </c>
      <c r="BW4086">
        <v>120</v>
      </c>
      <c r="BX4086" s="1" t="s">
        <v>11645</v>
      </c>
      <c r="BY4086">
        <v>3000</v>
      </c>
      <c r="BZ4086">
        <v>360000</v>
      </c>
      <c r="CA4086">
        <v>0.25</v>
      </c>
      <c r="CB4086">
        <v>2250</v>
      </c>
      <c r="CC4086">
        <v>270000</v>
      </c>
      <c r="CD4086">
        <v>0.1</v>
      </c>
      <c r="CE4086">
        <v>27000</v>
      </c>
      <c r="CF4086">
        <v>0.1</v>
      </c>
      <c r="CG4086">
        <v>2700</v>
      </c>
      <c r="CH4086">
        <v>24300</v>
      </c>
      <c r="CI4086">
        <v>243000</v>
      </c>
      <c r="CJ4086">
        <v>267300</v>
      </c>
      <c r="CK4086">
        <v>2227.5</v>
      </c>
    </row>
    <row r="4087" spans="67:89" x14ac:dyDescent="0.25">
      <c r="BO4087" s="1" t="s">
        <v>11764</v>
      </c>
      <c r="BP4087" s="1" t="s">
        <v>11765</v>
      </c>
      <c r="BQ4087" s="1" t="s">
        <v>11641</v>
      </c>
      <c r="BR4087" s="1" t="s">
        <v>11642</v>
      </c>
      <c r="BS4087" s="1" t="s">
        <v>11643</v>
      </c>
      <c r="BT4087">
        <v>61</v>
      </c>
      <c r="BU4087" s="1" t="s">
        <v>11644</v>
      </c>
      <c r="BV4087" s="1" t="s">
        <v>1961</v>
      </c>
      <c r="BW4087">
        <v>120</v>
      </c>
      <c r="BX4087" s="1" t="s">
        <v>11645</v>
      </c>
      <c r="BY4087">
        <v>3000</v>
      </c>
      <c r="BZ4087">
        <v>360000</v>
      </c>
      <c r="CA4087">
        <v>0.25</v>
      </c>
      <c r="CB4087">
        <v>2250</v>
      </c>
      <c r="CC4087">
        <v>270000</v>
      </c>
      <c r="CD4087">
        <v>0.1</v>
      </c>
      <c r="CE4087">
        <v>27000</v>
      </c>
      <c r="CF4087">
        <v>0.1</v>
      </c>
      <c r="CG4087">
        <v>2700</v>
      </c>
      <c r="CH4087">
        <v>24300</v>
      </c>
      <c r="CI4087">
        <v>243000</v>
      </c>
      <c r="CJ4087">
        <v>267300</v>
      </c>
      <c r="CK4087">
        <v>2227.5</v>
      </c>
    </row>
    <row r="4088" spans="67:89" x14ac:dyDescent="0.25">
      <c r="BO4088" s="1" t="s">
        <v>11766</v>
      </c>
      <c r="BP4088" s="1" t="s">
        <v>11767</v>
      </c>
      <c r="BQ4088" s="1" t="s">
        <v>11641</v>
      </c>
      <c r="BR4088" s="1" t="s">
        <v>11642</v>
      </c>
      <c r="BS4088" s="1" t="s">
        <v>11643</v>
      </c>
      <c r="BT4088">
        <v>62</v>
      </c>
      <c r="BU4088" s="1" t="s">
        <v>11644</v>
      </c>
      <c r="BV4088" s="1" t="s">
        <v>1961</v>
      </c>
      <c r="BW4088">
        <v>120</v>
      </c>
      <c r="BX4088" s="1" t="s">
        <v>11645</v>
      </c>
      <c r="BY4088">
        <v>3000</v>
      </c>
      <c r="BZ4088">
        <v>360000</v>
      </c>
      <c r="CA4088">
        <v>0.25</v>
      </c>
      <c r="CB4088">
        <v>2250</v>
      </c>
      <c r="CC4088">
        <v>270000</v>
      </c>
      <c r="CD4088">
        <v>0.1</v>
      </c>
      <c r="CE4088">
        <v>27000</v>
      </c>
      <c r="CF4088">
        <v>0.1</v>
      </c>
      <c r="CG4088">
        <v>2700</v>
      </c>
      <c r="CH4088">
        <v>24300</v>
      </c>
      <c r="CI4088">
        <v>243000</v>
      </c>
      <c r="CJ4088">
        <v>267300</v>
      </c>
      <c r="CK4088">
        <v>2227.5</v>
      </c>
    </row>
    <row r="4089" spans="67:89" x14ac:dyDescent="0.25">
      <c r="BP4089" s="1" t="s">
        <v>11767</v>
      </c>
      <c r="BQ4089" s="1" t="s">
        <v>11641</v>
      </c>
      <c r="BR4089" s="1" t="s">
        <v>11642</v>
      </c>
      <c r="BS4089" s="1" t="s">
        <v>11643</v>
      </c>
      <c r="BT4089">
        <v>62</v>
      </c>
      <c r="BU4089" s="1" t="s">
        <v>11644</v>
      </c>
      <c r="BV4089" s="1" t="s">
        <v>1961</v>
      </c>
      <c r="BW4089">
        <v>120</v>
      </c>
      <c r="BX4089" s="1" t="s">
        <v>11645</v>
      </c>
      <c r="BY4089">
        <v>3000</v>
      </c>
      <c r="BZ4089">
        <v>360000</v>
      </c>
      <c r="CA4089">
        <v>0.25</v>
      </c>
      <c r="CB4089">
        <v>2250</v>
      </c>
      <c r="CC4089">
        <v>270000</v>
      </c>
      <c r="CD4089">
        <v>0</v>
      </c>
      <c r="CE4089">
        <v>27000</v>
      </c>
      <c r="CF4089">
        <v>0.1</v>
      </c>
      <c r="CG4089">
        <v>2700</v>
      </c>
      <c r="CH4089">
        <v>24300</v>
      </c>
      <c r="CI4089">
        <v>243000</v>
      </c>
      <c r="CJ4089">
        <v>267300</v>
      </c>
      <c r="CK4089">
        <v>2227.5</v>
      </c>
    </row>
    <row r="4090" spans="67:89" x14ac:dyDescent="0.25">
      <c r="BO4090" s="1" t="s">
        <v>11768</v>
      </c>
      <c r="BP4090" s="1" t="s">
        <v>11769</v>
      </c>
      <c r="BQ4090" s="1" t="s">
        <v>11641</v>
      </c>
      <c r="BR4090" s="1" t="s">
        <v>11642</v>
      </c>
      <c r="BS4090" s="1" t="s">
        <v>11643</v>
      </c>
      <c r="BT4090">
        <v>63</v>
      </c>
      <c r="BU4090" s="1" t="s">
        <v>11644</v>
      </c>
      <c r="BV4090" s="1" t="s">
        <v>1961</v>
      </c>
      <c r="BW4090">
        <v>120</v>
      </c>
      <c r="BX4090" s="1" t="s">
        <v>11645</v>
      </c>
      <c r="BY4090">
        <v>3000</v>
      </c>
      <c r="BZ4090">
        <v>360000</v>
      </c>
      <c r="CA4090">
        <v>0.25</v>
      </c>
      <c r="CB4090">
        <v>2250</v>
      </c>
      <c r="CC4090">
        <v>270000</v>
      </c>
      <c r="CD4090">
        <v>0.1</v>
      </c>
      <c r="CE4090">
        <v>27000</v>
      </c>
      <c r="CF4090">
        <v>0.1</v>
      </c>
      <c r="CG4090">
        <v>2700</v>
      </c>
      <c r="CH4090">
        <v>24300</v>
      </c>
      <c r="CI4090">
        <v>243000</v>
      </c>
      <c r="CJ4090">
        <v>267300</v>
      </c>
      <c r="CK4090">
        <v>2227.5</v>
      </c>
    </row>
    <row r="4091" spans="67:89" x14ac:dyDescent="0.25">
      <c r="BO4091" s="1" t="s">
        <v>11770</v>
      </c>
      <c r="BP4091" s="1" t="s">
        <v>11771</v>
      </c>
      <c r="BQ4091" s="1" t="s">
        <v>11641</v>
      </c>
      <c r="BR4091" s="1" t="s">
        <v>11642</v>
      </c>
      <c r="BS4091" s="1" t="s">
        <v>11643</v>
      </c>
      <c r="BT4091">
        <v>64</v>
      </c>
      <c r="BU4091" s="1" t="s">
        <v>11644</v>
      </c>
      <c r="BV4091" s="1" t="s">
        <v>1961</v>
      </c>
      <c r="BW4091">
        <v>120</v>
      </c>
      <c r="BX4091" s="1" t="s">
        <v>11645</v>
      </c>
      <c r="BY4091">
        <v>3000</v>
      </c>
      <c r="BZ4091">
        <v>360000</v>
      </c>
      <c r="CA4091">
        <v>0.25</v>
      </c>
      <c r="CB4091">
        <v>2250</v>
      </c>
      <c r="CC4091">
        <v>270000</v>
      </c>
      <c r="CD4091">
        <v>0.1</v>
      </c>
      <c r="CE4091">
        <v>27000</v>
      </c>
      <c r="CF4091">
        <v>0.1</v>
      </c>
      <c r="CG4091">
        <v>2700</v>
      </c>
      <c r="CH4091">
        <v>24300</v>
      </c>
      <c r="CI4091">
        <v>243000</v>
      </c>
      <c r="CJ4091">
        <v>267300</v>
      </c>
      <c r="CK4091">
        <v>2227.5</v>
      </c>
    </row>
    <row r="4092" spans="67:89" x14ac:dyDescent="0.25">
      <c r="BO4092" s="1" t="s">
        <v>11772</v>
      </c>
      <c r="BP4092" s="1" t="s">
        <v>11773</v>
      </c>
      <c r="BQ4092" s="1" t="s">
        <v>11641</v>
      </c>
      <c r="BR4092" s="1" t="s">
        <v>11642</v>
      </c>
      <c r="BS4092" s="1" t="s">
        <v>11643</v>
      </c>
      <c r="BT4092">
        <v>65</v>
      </c>
      <c r="BU4092" s="1" t="s">
        <v>11644</v>
      </c>
      <c r="BV4092" s="1" t="s">
        <v>1961</v>
      </c>
      <c r="BW4092">
        <v>120</v>
      </c>
      <c r="BX4092" s="1" t="s">
        <v>11645</v>
      </c>
      <c r="BY4092">
        <v>3000</v>
      </c>
      <c r="BZ4092">
        <v>360000</v>
      </c>
      <c r="CA4092">
        <v>0.25</v>
      </c>
      <c r="CB4092">
        <v>2250</v>
      </c>
      <c r="CC4092">
        <v>270000</v>
      </c>
      <c r="CD4092">
        <v>0.1</v>
      </c>
      <c r="CE4092">
        <v>27000</v>
      </c>
      <c r="CF4092">
        <v>0.1</v>
      </c>
      <c r="CG4092">
        <v>2700</v>
      </c>
      <c r="CH4092">
        <v>24300</v>
      </c>
      <c r="CI4092">
        <v>243000</v>
      </c>
      <c r="CJ4092">
        <v>267300</v>
      </c>
      <c r="CK4092">
        <v>2227.5</v>
      </c>
    </row>
    <row r="4093" spans="67:89" x14ac:dyDescent="0.25">
      <c r="BO4093" s="1" t="s">
        <v>11774</v>
      </c>
      <c r="BP4093" s="1" t="s">
        <v>11775</v>
      </c>
      <c r="BQ4093" s="1" t="s">
        <v>11641</v>
      </c>
      <c r="BR4093" s="1" t="s">
        <v>11642</v>
      </c>
      <c r="BS4093" s="1" t="s">
        <v>11643</v>
      </c>
      <c r="BT4093">
        <v>66</v>
      </c>
      <c r="BU4093" s="1" t="s">
        <v>11644</v>
      </c>
      <c r="BV4093" s="1" t="s">
        <v>1961</v>
      </c>
      <c r="BW4093">
        <v>120</v>
      </c>
      <c r="BX4093" s="1" t="s">
        <v>11645</v>
      </c>
      <c r="BY4093">
        <v>3000</v>
      </c>
      <c r="BZ4093">
        <v>360000</v>
      </c>
      <c r="CA4093">
        <v>0.25</v>
      </c>
      <c r="CB4093">
        <v>2250</v>
      </c>
      <c r="CC4093">
        <v>270000</v>
      </c>
      <c r="CD4093">
        <v>0.1</v>
      </c>
      <c r="CE4093">
        <v>27000</v>
      </c>
      <c r="CF4093">
        <v>0.1</v>
      </c>
      <c r="CG4093">
        <v>2700</v>
      </c>
      <c r="CH4093">
        <v>24300</v>
      </c>
      <c r="CI4093">
        <v>243000</v>
      </c>
      <c r="CJ4093">
        <v>267300</v>
      </c>
      <c r="CK4093">
        <v>2227.5</v>
      </c>
    </row>
    <row r="4094" spans="67:89" x14ac:dyDescent="0.25">
      <c r="BO4094" s="1" t="s">
        <v>11776</v>
      </c>
      <c r="BP4094" s="1" t="s">
        <v>11777</v>
      </c>
      <c r="BQ4094" s="1" t="s">
        <v>11641</v>
      </c>
      <c r="BR4094" s="1" t="s">
        <v>11642</v>
      </c>
      <c r="BS4094" s="1" t="s">
        <v>11643</v>
      </c>
      <c r="BT4094">
        <v>67</v>
      </c>
      <c r="BU4094" s="1" t="s">
        <v>11644</v>
      </c>
      <c r="BV4094" s="1" t="s">
        <v>1961</v>
      </c>
      <c r="BW4094">
        <v>120</v>
      </c>
      <c r="BX4094" s="1" t="s">
        <v>11645</v>
      </c>
      <c r="BY4094">
        <v>3000</v>
      </c>
      <c r="BZ4094">
        <v>360000</v>
      </c>
      <c r="CA4094">
        <v>0.25</v>
      </c>
      <c r="CB4094">
        <v>2250</v>
      </c>
      <c r="CC4094">
        <v>270000</v>
      </c>
      <c r="CD4094">
        <v>0.1</v>
      </c>
      <c r="CE4094">
        <v>27000</v>
      </c>
      <c r="CF4094">
        <v>0.1</v>
      </c>
      <c r="CG4094">
        <v>2700</v>
      </c>
      <c r="CH4094">
        <v>24300</v>
      </c>
      <c r="CI4094">
        <v>243000</v>
      </c>
      <c r="CJ4094">
        <v>267300</v>
      </c>
      <c r="CK4094">
        <v>2227.5</v>
      </c>
    </row>
    <row r="4095" spans="67:89" x14ac:dyDescent="0.25">
      <c r="BO4095" s="1" t="s">
        <v>11778</v>
      </c>
      <c r="BP4095" s="1" t="s">
        <v>11779</v>
      </c>
      <c r="BQ4095" s="1" t="s">
        <v>11641</v>
      </c>
      <c r="BR4095" s="1" t="s">
        <v>11642</v>
      </c>
      <c r="BS4095" s="1" t="s">
        <v>11643</v>
      </c>
      <c r="BT4095">
        <v>68</v>
      </c>
      <c r="BU4095" s="1" t="s">
        <v>11644</v>
      </c>
      <c r="BV4095" s="1" t="s">
        <v>1961</v>
      </c>
      <c r="BW4095">
        <v>120</v>
      </c>
      <c r="BX4095" s="1" t="s">
        <v>11645</v>
      </c>
      <c r="BY4095">
        <v>3000</v>
      </c>
      <c r="BZ4095">
        <v>360000</v>
      </c>
      <c r="CA4095">
        <v>0.25</v>
      </c>
      <c r="CB4095">
        <v>2250</v>
      </c>
      <c r="CC4095">
        <v>270000</v>
      </c>
      <c r="CD4095">
        <v>0.1</v>
      </c>
      <c r="CE4095">
        <v>27000</v>
      </c>
      <c r="CF4095">
        <v>0.1</v>
      </c>
      <c r="CG4095">
        <v>2700</v>
      </c>
      <c r="CH4095">
        <v>24300</v>
      </c>
      <c r="CI4095">
        <v>243000</v>
      </c>
      <c r="CJ4095">
        <v>267300</v>
      </c>
      <c r="CK4095">
        <v>2227.5</v>
      </c>
    </row>
    <row r="4096" spans="67:89" x14ac:dyDescent="0.25">
      <c r="BO4096" s="1" t="s">
        <v>11780</v>
      </c>
      <c r="BP4096" s="1" t="s">
        <v>11781</v>
      </c>
      <c r="BQ4096" s="1" t="s">
        <v>11641</v>
      </c>
      <c r="BR4096" s="1" t="s">
        <v>11642</v>
      </c>
      <c r="BS4096" s="1" t="s">
        <v>11643</v>
      </c>
      <c r="BT4096">
        <v>69</v>
      </c>
      <c r="BU4096" s="1" t="s">
        <v>11644</v>
      </c>
      <c r="BV4096" s="1" t="s">
        <v>1961</v>
      </c>
      <c r="BW4096">
        <v>165.38</v>
      </c>
      <c r="BX4096" s="1" t="s">
        <v>11645</v>
      </c>
      <c r="BY4096">
        <v>3000</v>
      </c>
      <c r="BZ4096">
        <v>496140</v>
      </c>
      <c r="CA4096">
        <v>0.2</v>
      </c>
      <c r="CB4096">
        <v>2400</v>
      </c>
      <c r="CC4096">
        <v>396912</v>
      </c>
      <c r="CD4096">
        <v>0.1</v>
      </c>
      <c r="CE4096">
        <v>39691.200000000004</v>
      </c>
      <c r="CF4096">
        <v>0.1</v>
      </c>
      <c r="CG4096">
        <v>3969.1200000000008</v>
      </c>
      <c r="CH4096">
        <v>35722.080000000002</v>
      </c>
      <c r="CI4096">
        <v>357220.8</v>
      </c>
      <c r="CJ4096">
        <v>392942.88</v>
      </c>
      <c r="CK4096">
        <v>2376</v>
      </c>
    </row>
    <row r="4097" spans="67:89" x14ac:dyDescent="0.25">
      <c r="BP4097" s="1" t="s">
        <v>11781</v>
      </c>
      <c r="BQ4097" s="1" t="s">
        <v>11641</v>
      </c>
      <c r="BR4097" s="1" t="s">
        <v>11642</v>
      </c>
      <c r="BS4097" s="1" t="s">
        <v>11643</v>
      </c>
      <c r="BT4097">
        <v>69</v>
      </c>
      <c r="BU4097" s="1" t="s">
        <v>11644</v>
      </c>
      <c r="BV4097" s="1" t="s">
        <v>1961</v>
      </c>
      <c r="BW4097">
        <v>165.38</v>
      </c>
      <c r="BX4097" s="1" t="s">
        <v>11645</v>
      </c>
      <c r="BY4097">
        <v>3000</v>
      </c>
      <c r="BZ4097">
        <v>496140</v>
      </c>
      <c r="CA4097">
        <v>0.2</v>
      </c>
      <c r="CB4097">
        <v>2400</v>
      </c>
      <c r="CC4097">
        <v>396912</v>
      </c>
      <c r="CD4097">
        <v>0</v>
      </c>
      <c r="CE4097">
        <v>39691.200000000004</v>
      </c>
      <c r="CF4097">
        <v>0.1</v>
      </c>
      <c r="CG4097">
        <v>3969.1200000000008</v>
      </c>
      <c r="CH4097">
        <v>35722.080000000002</v>
      </c>
      <c r="CI4097">
        <v>357220.8</v>
      </c>
      <c r="CJ4097">
        <v>392942.88</v>
      </c>
      <c r="CK4097">
        <v>2376</v>
      </c>
    </row>
    <row r="4098" spans="67:89" x14ac:dyDescent="0.25">
      <c r="BO4098" s="1" t="s">
        <v>11782</v>
      </c>
      <c r="BP4098" s="1" t="s">
        <v>11783</v>
      </c>
      <c r="BQ4098" s="1" t="s">
        <v>11641</v>
      </c>
      <c r="BR4098" s="1" t="s">
        <v>11642</v>
      </c>
      <c r="BS4098" s="1" t="s">
        <v>11643</v>
      </c>
      <c r="BT4098">
        <v>70</v>
      </c>
      <c r="BU4098" s="1" t="s">
        <v>11644</v>
      </c>
      <c r="BV4098" s="1" t="s">
        <v>146</v>
      </c>
      <c r="BW4098">
        <v>165.38</v>
      </c>
      <c r="BX4098" s="1" t="s">
        <v>11645</v>
      </c>
      <c r="BY4098">
        <v>3150</v>
      </c>
      <c r="BZ4098">
        <v>520947</v>
      </c>
      <c r="CA4098">
        <v>0.25</v>
      </c>
      <c r="CB4098">
        <v>2362.5</v>
      </c>
      <c r="CC4098">
        <v>390710.25</v>
      </c>
      <c r="CD4098">
        <v>0.1</v>
      </c>
      <c r="CE4098">
        <v>39071.025000000001</v>
      </c>
      <c r="CF4098">
        <v>0.1</v>
      </c>
      <c r="CG4098">
        <v>3907.1025000000004</v>
      </c>
      <c r="CH4098">
        <v>35163.922500000001</v>
      </c>
      <c r="CI4098">
        <v>351639.22499999998</v>
      </c>
      <c r="CJ4098">
        <v>386803.14749999996</v>
      </c>
      <c r="CK4098">
        <v>2338.875</v>
      </c>
    </row>
    <row r="4099" spans="67:89" x14ac:dyDescent="0.25">
      <c r="BO4099" s="1" t="s">
        <v>11784</v>
      </c>
      <c r="BP4099" s="1" t="s">
        <v>11785</v>
      </c>
      <c r="BQ4099" s="1" t="s">
        <v>11641</v>
      </c>
      <c r="BR4099" s="1" t="s">
        <v>11642</v>
      </c>
      <c r="BS4099" s="1" t="s">
        <v>11643</v>
      </c>
      <c r="BT4099">
        <v>71</v>
      </c>
      <c r="BU4099" s="1" t="s">
        <v>11644</v>
      </c>
      <c r="BV4099" s="1" t="s">
        <v>146</v>
      </c>
      <c r="BW4099">
        <v>148.83000000000001</v>
      </c>
      <c r="BX4099" s="1" t="s">
        <v>11645</v>
      </c>
      <c r="BY4099">
        <v>3150</v>
      </c>
      <c r="BZ4099">
        <v>468814.50000000006</v>
      </c>
      <c r="CA4099">
        <v>0.25</v>
      </c>
      <c r="CB4099">
        <v>2362.5</v>
      </c>
      <c r="CC4099">
        <v>351610.87500000006</v>
      </c>
      <c r="CD4099">
        <v>0.1</v>
      </c>
      <c r="CE4099">
        <v>35161.087500000009</v>
      </c>
      <c r="CF4099">
        <v>0.1</v>
      </c>
      <c r="CG4099">
        <v>3516.1087500000012</v>
      </c>
      <c r="CH4099">
        <v>31644.978750000009</v>
      </c>
      <c r="CI4099">
        <v>316449.78750000003</v>
      </c>
      <c r="CJ4099">
        <v>348094.76625000004</v>
      </c>
      <c r="CK4099">
        <v>2338.875</v>
      </c>
    </row>
    <row r="4100" spans="67:89" x14ac:dyDescent="0.25">
      <c r="BO4100" s="1" t="s">
        <v>11786</v>
      </c>
      <c r="BP4100" s="1" t="s">
        <v>11787</v>
      </c>
      <c r="BQ4100" s="1" t="s">
        <v>11641</v>
      </c>
      <c r="BR4100" s="1" t="s">
        <v>11788</v>
      </c>
      <c r="BS4100" s="1" t="s">
        <v>11789</v>
      </c>
      <c r="BT4100">
        <v>1</v>
      </c>
      <c r="BU4100" s="1" t="s">
        <v>11644</v>
      </c>
      <c r="BV4100" s="1" t="s">
        <v>146</v>
      </c>
      <c r="BW4100">
        <v>144.25</v>
      </c>
      <c r="BX4100" s="1" t="s">
        <v>11790</v>
      </c>
      <c r="BY4100">
        <v>3150</v>
      </c>
      <c r="BZ4100">
        <v>454387.5</v>
      </c>
      <c r="CA4100">
        <v>0.25</v>
      </c>
      <c r="CB4100">
        <v>2362.5</v>
      </c>
      <c r="CC4100">
        <v>340790.625</v>
      </c>
      <c r="CD4100">
        <v>0.1</v>
      </c>
      <c r="CE4100">
        <v>34079.0625</v>
      </c>
      <c r="CF4100">
        <v>0.1</v>
      </c>
      <c r="CG4100">
        <v>3407.90625</v>
      </c>
      <c r="CH4100">
        <v>30671.15625</v>
      </c>
      <c r="CI4100">
        <v>306711.5625</v>
      </c>
      <c r="CJ4100">
        <v>337382.71875</v>
      </c>
      <c r="CK4100">
        <v>2338.875</v>
      </c>
    </row>
    <row r="4101" spans="67:89" x14ac:dyDescent="0.25">
      <c r="BP4101" s="1" t="s">
        <v>11787</v>
      </c>
      <c r="BQ4101" s="1" t="s">
        <v>11641</v>
      </c>
      <c r="BR4101" s="1" t="s">
        <v>11788</v>
      </c>
      <c r="BS4101" s="1" t="s">
        <v>11789</v>
      </c>
      <c r="BT4101">
        <v>1</v>
      </c>
      <c r="BU4101" s="1" t="s">
        <v>11644</v>
      </c>
      <c r="BV4101" s="1" t="s">
        <v>146</v>
      </c>
      <c r="BW4101">
        <v>144.25</v>
      </c>
      <c r="BX4101" s="1" t="s">
        <v>11790</v>
      </c>
      <c r="BY4101">
        <v>3150</v>
      </c>
      <c r="BZ4101">
        <v>454387.5</v>
      </c>
      <c r="CA4101">
        <v>0.25</v>
      </c>
      <c r="CB4101">
        <v>2362.5</v>
      </c>
      <c r="CC4101">
        <v>340790.625</v>
      </c>
      <c r="CD4101">
        <v>0</v>
      </c>
      <c r="CE4101">
        <v>34079.0625</v>
      </c>
      <c r="CF4101">
        <v>0.1</v>
      </c>
      <c r="CG4101">
        <v>3407.90625</v>
      </c>
      <c r="CH4101">
        <v>30671.15625</v>
      </c>
      <c r="CI4101">
        <v>306711.5625</v>
      </c>
      <c r="CJ4101">
        <v>337382.71875</v>
      </c>
      <c r="CK4101">
        <v>2338.875</v>
      </c>
    </row>
    <row r="4102" spans="67:89" x14ac:dyDescent="0.25">
      <c r="BO4102" s="1" t="s">
        <v>11791</v>
      </c>
      <c r="BP4102" s="1" t="s">
        <v>11792</v>
      </c>
      <c r="BQ4102" s="1" t="s">
        <v>11641</v>
      </c>
      <c r="BR4102" s="1" t="s">
        <v>11788</v>
      </c>
      <c r="BS4102" s="1" t="s">
        <v>11789</v>
      </c>
      <c r="BT4102">
        <v>2</v>
      </c>
      <c r="BU4102" s="1" t="s">
        <v>11644</v>
      </c>
      <c r="BV4102" s="1" t="s">
        <v>1961</v>
      </c>
      <c r="BW4102">
        <v>150</v>
      </c>
      <c r="BX4102" s="1" t="s">
        <v>11790</v>
      </c>
      <c r="BY4102">
        <v>3000</v>
      </c>
      <c r="BZ4102">
        <v>450000</v>
      </c>
      <c r="CA4102">
        <v>0.2</v>
      </c>
      <c r="CB4102">
        <v>2400</v>
      </c>
      <c r="CC4102">
        <v>360000</v>
      </c>
      <c r="CD4102">
        <v>0.1</v>
      </c>
      <c r="CE4102">
        <v>36000</v>
      </c>
      <c r="CF4102">
        <v>0.1</v>
      </c>
      <c r="CG4102">
        <v>3600</v>
      </c>
      <c r="CH4102">
        <v>32400</v>
      </c>
      <c r="CI4102">
        <v>324000</v>
      </c>
      <c r="CJ4102">
        <v>356400</v>
      </c>
      <c r="CK4102">
        <v>2376</v>
      </c>
    </row>
    <row r="4103" spans="67:89" x14ac:dyDescent="0.25">
      <c r="BP4103" s="1" t="s">
        <v>11792</v>
      </c>
      <c r="BQ4103" s="1" t="s">
        <v>11641</v>
      </c>
      <c r="BR4103" s="1" t="s">
        <v>11788</v>
      </c>
      <c r="BS4103" s="1" t="s">
        <v>11789</v>
      </c>
      <c r="BT4103">
        <v>2</v>
      </c>
      <c r="BU4103" s="1" t="s">
        <v>11644</v>
      </c>
      <c r="BV4103" s="1" t="s">
        <v>1961</v>
      </c>
      <c r="BW4103">
        <v>150</v>
      </c>
      <c r="BX4103" s="1" t="s">
        <v>11790</v>
      </c>
      <c r="BY4103">
        <v>3000</v>
      </c>
      <c r="BZ4103">
        <v>450000</v>
      </c>
      <c r="CA4103">
        <v>0.2</v>
      </c>
      <c r="CB4103">
        <v>2400</v>
      </c>
      <c r="CC4103">
        <v>360000</v>
      </c>
      <c r="CD4103"/>
      <c r="CE4103">
        <v>36000</v>
      </c>
      <c r="CF4103">
        <v>0.1</v>
      </c>
      <c r="CG4103">
        <v>3600</v>
      </c>
      <c r="CH4103">
        <v>32400</v>
      </c>
      <c r="CI4103">
        <v>324000</v>
      </c>
      <c r="CJ4103">
        <v>356400</v>
      </c>
      <c r="CK4103">
        <v>2376</v>
      </c>
    </row>
    <row r="4104" spans="67:89" x14ac:dyDescent="0.25">
      <c r="BO4104" s="1" t="s">
        <v>11793</v>
      </c>
      <c r="BP4104" s="1" t="s">
        <v>11794</v>
      </c>
      <c r="BQ4104" s="1" t="s">
        <v>11641</v>
      </c>
      <c r="BR4104" s="1" t="s">
        <v>11788</v>
      </c>
      <c r="BS4104" s="1" t="s">
        <v>11789</v>
      </c>
      <c r="BT4104">
        <v>3</v>
      </c>
      <c r="BU4104" s="1" t="s">
        <v>11644</v>
      </c>
      <c r="BV4104" s="1" t="s">
        <v>1961</v>
      </c>
      <c r="BW4104">
        <v>150</v>
      </c>
      <c r="BX4104" s="1" t="s">
        <v>11790</v>
      </c>
      <c r="BY4104">
        <v>3000</v>
      </c>
      <c r="BZ4104">
        <v>450000</v>
      </c>
      <c r="CA4104">
        <v>0.2</v>
      </c>
      <c r="CB4104">
        <v>2400</v>
      </c>
      <c r="CC4104">
        <v>360000</v>
      </c>
      <c r="CD4104">
        <v>0.1</v>
      </c>
      <c r="CE4104">
        <v>36000</v>
      </c>
      <c r="CF4104">
        <v>0.1</v>
      </c>
      <c r="CG4104">
        <v>3600</v>
      </c>
      <c r="CH4104">
        <v>32400</v>
      </c>
      <c r="CI4104">
        <v>324000</v>
      </c>
      <c r="CJ4104">
        <v>356400</v>
      </c>
      <c r="CK4104">
        <v>2376</v>
      </c>
    </row>
    <row r="4105" spans="67:89" x14ac:dyDescent="0.25">
      <c r="BP4105" s="1" t="s">
        <v>11794</v>
      </c>
      <c r="BQ4105" s="1" t="s">
        <v>11641</v>
      </c>
      <c r="BR4105" s="1" t="s">
        <v>11788</v>
      </c>
      <c r="BS4105" s="1" t="s">
        <v>11789</v>
      </c>
      <c r="BT4105">
        <v>3</v>
      </c>
      <c r="BU4105" s="1" t="s">
        <v>11644</v>
      </c>
      <c r="BV4105" s="1" t="s">
        <v>1961</v>
      </c>
      <c r="BW4105">
        <v>150</v>
      </c>
      <c r="BX4105" s="1" t="s">
        <v>11790</v>
      </c>
      <c r="BY4105">
        <v>3000</v>
      </c>
      <c r="BZ4105">
        <v>450000</v>
      </c>
      <c r="CA4105">
        <v>0.2</v>
      </c>
      <c r="CB4105">
        <v>2400</v>
      </c>
      <c r="CC4105">
        <v>360000</v>
      </c>
      <c r="CD4105"/>
      <c r="CE4105">
        <v>36000</v>
      </c>
      <c r="CF4105">
        <v>0.1</v>
      </c>
      <c r="CG4105">
        <v>3600</v>
      </c>
      <c r="CH4105">
        <v>32400</v>
      </c>
      <c r="CI4105">
        <v>324000</v>
      </c>
      <c r="CJ4105">
        <v>356400</v>
      </c>
      <c r="CK4105">
        <v>2376</v>
      </c>
    </row>
    <row r="4106" spans="67:89" x14ac:dyDescent="0.25">
      <c r="BO4106" s="1" t="s">
        <v>11795</v>
      </c>
      <c r="BP4106" s="1" t="s">
        <v>11796</v>
      </c>
      <c r="BQ4106" s="1" t="s">
        <v>11641</v>
      </c>
      <c r="BR4106" s="1" t="s">
        <v>11788</v>
      </c>
      <c r="BS4106" s="1" t="s">
        <v>11789</v>
      </c>
      <c r="BT4106">
        <v>4</v>
      </c>
      <c r="BU4106" s="1" t="s">
        <v>11644</v>
      </c>
      <c r="BV4106" s="1" t="s">
        <v>1961</v>
      </c>
      <c r="BW4106">
        <v>150</v>
      </c>
      <c r="BX4106" s="1" t="s">
        <v>11790</v>
      </c>
      <c r="BY4106">
        <v>3000</v>
      </c>
      <c r="BZ4106">
        <v>450000</v>
      </c>
      <c r="CA4106">
        <v>0.25</v>
      </c>
      <c r="CB4106">
        <v>2250</v>
      </c>
      <c r="CC4106">
        <v>337500</v>
      </c>
      <c r="CD4106">
        <v>0.1</v>
      </c>
      <c r="CE4106">
        <v>33750</v>
      </c>
      <c r="CF4106">
        <v>0.1</v>
      </c>
      <c r="CG4106">
        <v>3375</v>
      </c>
      <c r="CH4106">
        <v>30375</v>
      </c>
      <c r="CI4106">
        <v>303750</v>
      </c>
      <c r="CJ4106">
        <v>334125</v>
      </c>
      <c r="CK4106">
        <v>2227.5</v>
      </c>
    </row>
    <row r="4107" spans="67:89" x14ac:dyDescent="0.25">
      <c r="BO4107" s="1" t="s">
        <v>11797</v>
      </c>
      <c r="BP4107" s="1" t="s">
        <v>11798</v>
      </c>
      <c r="BQ4107" s="1" t="s">
        <v>11641</v>
      </c>
      <c r="BR4107" s="1" t="s">
        <v>11788</v>
      </c>
      <c r="BS4107" s="1" t="s">
        <v>11789</v>
      </c>
      <c r="BT4107">
        <v>5</v>
      </c>
      <c r="BU4107" s="1" t="s">
        <v>11644</v>
      </c>
      <c r="BV4107" s="1" t="s">
        <v>1961</v>
      </c>
      <c r="BW4107">
        <v>150</v>
      </c>
      <c r="BX4107" s="1" t="s">
        <v>11790</v>
      </c>
      <c r="BY4107">
        <v>3000</v>
      </c>
      <c r="BZ4107">
        <v>450000</v>
      </c>
      <c r="CA4107">
        <v>0.2</v>
      </c>
      <c r="CB4107">
        <v>2400</v>
      </c>
      <c r="CC4107">
        <v>360000</v>
      </c>
      <c r="CD4107">
        <v>0.1</v>
      </c>
      <c r="CE4107">
        <v>36000</v>
      </c>
      <c r="CF4107">
        <v>0.1</v>
      </c>
      <c r="CG4107">
        <v>3600</v>
      </c>
      <c r="CH4107">
        <v>32400</v>
      </c>
      <c r="CI4107">
        <v>324000</v>
      </c>
      <c r="CJ4107">
        <v>356400</v>
      </c>
      <c r="CK4107">
        <v>2376</v>
      </c>
    </row>
    <row r="4108" spans="67:89" x14ac:dyDescent="0.25">
      <c r="BP4108" s="1" t="s">
        <v>11798</v>
      </c>
      <c r="BQ4108" s="1" t="s">
        <v>11641</v>
      </c>
      <c r="BR4108" s="1" t="s">
        <v>11788</v>
      </c>
      <c r="BS4108" s="1" t="s">
        <v>11789</v>
      </c>
      <c r="BT4108">
        <v>5</v>
      </c>
      <c r="BU4108" s="1" t="s">
        <v>11644</v>
      </c>
      <c r="BV4108" s="1" t="s">
        <v>1961</v>
      </c>
      <c r="BW4108">
        <v>150</v>
      </c>
      <c r="BX4108" s="1" t="s">
        <v>11790</v>
      </c>
      <c r="BY4108">
        <v>3000</v>
      </c>
      <c r="BZ4108">
        <v>450000</v>
      </c>
      <c r="CA4108">
        <v>0.2</v>
      </c>
      <c r="CB4108">
        <v>2400</v>
      </c>
      <c r="CC4108">
        <v>360000</v>
      </c>
      <c r="CD4108"/>
      <c r="CE4108">
        <v>36000</v>
      </c>
      <c r="CF4108">
        <v>0.1</v>
      </c>
      <c r="CG4108">
        <v>3600</v>
      </c>
      <c r="CH4108">
        <v>32400</v>
      </c>
      <c r="CI4108">
        <v>324000</v>
      </c>
      <c r="CJ4108">
        <v>356400</v>
      </c>
      <c r="CK4108">
        <v>2376</v>
      </c>
    </row>
    <row r="4109" spans="67:89" x14ac:dyDescent="0.25">
      <c r="BO4109" s="1" t="s">
        <v>11799</v>
      </c>
      <c r="BP4109" s="1" t="s">
        <v>11800</v>
      </c>
      <c r="BQ4109" s="1" t="s">
        <v>11641</v>
      </c>
      <c r="BR4109" s="1" t="s">
        <v>11788</v>
      </c>
      <c r="BS4109" s="1" t="s">
        <v>11789</v>
      </c>
      <c r="BT4109">
        <v>6</v>
      </c>
      <c r="BU4109" s="1" t="s">
        <v>11644</v>
      </c>
      <c r="BV4109" s="1" t="s">
        <v>1961</v>
      </c>
      <c r="BW4109">
        <v>150</v>
      </c>
      <c r="BX4109" s="1" t="s">
        <v>11790</v>
      </c>
      <c r="BY4109">
        <v>3000</v>
      </c>
      <c r="BZ4109">
        <v>450000</v>
      </c>
      <c r="CA4109">
        <v>0.25</v>
      </c>
      <c r="CB4109">
        <v>2250</v>
      </c>
      <c r="CC4109">
        <v>337500</v>
      </c>
      <c r="CD4109">
        <v>0.1</v>
      </c>
      <c r="CE4109">
        <v>33750</v>
      </c>
      <c r="CF4109">
        <v>0.1</v>
      </c>
      <c r="CG4109">
        <v>3375</v>
      </c>
      <c r="CH4109">
        <v>30375</v>
      </c>
      <c r="CI4109">
        <v>303750</v>
      </c>
      <c r="CJ4109">
        <v>334125</v>
      </c>
      <c r="CK4109">
        <v>2227.5</v>
      </c>
    </row>
    <row r="4110" spans="67:89" x14ac:dyDescent="0.25">
      <c r="BO4110" s="1" t="s">
        <v>11801</v>
      </c>
      <c r="BP4110" s="1" t="s">
        <v>11802</v>
      </c>
      <c r="BQ4110" s="1" t="s">
        <v>11641</v>
      </c>
      <c r="BR4110" s="1" t="s">
        <v>11788</v>
      </c>
      <c r="BS4110" s="1" t="s">
        <v>11789</v>
      </c>
      <c r="BT4110">
        <v>7</v>
      </c>
      <c r="BU4110" s="1" t="s">
        <v>11644</v>
      </c>
      <c r="BV4110" s="1" t="s">
        <v>1961</v>
      </c>
      <c r="BW4110">
        <v>150</v>
      </c>
      <c r="BX4110" s="1" t="s">
        <v>11790</v>
      </c>
      <c r="BY4110">
        <v>3000</v>
      </c>
      <c r="BZ4110">
        <v>450000</v>
      </c>
      <c r="CA4110">
        <v>0.25</v>
      </c>
      <c r="CB4110">
        <v>2250</v>
      </c>
      <c r="CC4110">
        <v>337500</v>
      </c>
      <c r="CD4110">
        <v>0.1</v>
      </c>
      <c r="CE4110">
        <v>33750</v>
      </c>
      <c r="CF4110">
        <v>0.1</v>
      </c>
      <c r="CG4110">
        <v>3375</v>
      </c>
      <c r="CH4110">
        <v>30375</v>
      </c>
      <c r="CI4110">
        <v>303750</v>
      </c>
      <c r="CJ4110">
        <v>334125</v>
      </c>
      <c r="CK4110">
        <v>2227.5</v>
      </c>
    </row>
    <row r="4111" spans="67:89" x14ac:dyDescent="0.25">
      <c r="BP4111" s="1" t="s">
        <v>11802</v>
      </c>
      <c r="BQ4111" s="1" t="s">
        <v>11641</v>
      </c>
      <c r="BR4111" s="1" t="s">
        <v>11788</v>
      </c>
      <c r="BS4111" s="1" t="s">
        <v>11789</v>
      </c>
      <c r="BT4111">
        <v>7</v>
      </c>
      <c r="BU4111" s="1" t="s">
        <v>11644</v>
      </c>
      <c r="BV4111" s="1" t="s">
        <v>1961</v>
      </c>
      <c r="BW4111">
        <v>150</v>
      </c>
      <c r="BX4111" s="1" t="s">
        <v>11790</v>
      </c>
      <c r="BY4111">
        <v>3000</v>
      </c>
      <c r="BZ4111">
        <v>450000</v>
      </c>
      <c r="CA4111">
        <v>0.25</v>
      </c>
      <c r="CB4111">
        <v>2250</v>
      </c>
      <c r="CC4111">
        <v>337500</v>
      </c>
      <c r="CD4111">
        <v>0</v>
      </c>
      <c r="CE4111">
        <v>33750</v>
      </c>
      <c r="CF4111">
        <v>0.1</v>
      </c>
      <c r="CG4111">
        <v>3375</v>
      </c>
      <c r="CH4111">
        <v>30375</v>
      </c>
      <c r="CI4111">
        <v>303750</v>
      </c>
      <c r="CJ4111">
        <v>334125</v>
      </c>
      <c r="CK4111">
        <v>2227.5</v>
      </c>
    </row>
    <row r="4112" spans="67:89" x14ac:dyDescent="0.25">
      <c r="BO4112" s="1" t="s">
        <v>11803</v>
      </c>
      <c r="BP4112" s="1" t="s">
        <v>11804</v>
      </c>
      <c r="BQ4112" s="1" t="s">
        <v>11641</v>
      </c>
      <c r="BR4112" s="1" t="s">
        <v>11788</v>
      </c>
      <c r="BS4112" s="1" t="s">
        <v>11789</v>
      </c>
      <c r="BT4112">
        <v>8</v>
      </c>
      <c r="BU4112" s="1" t="s">
        <v>11644</v>
      </c>
      <c r="BV4112" s="1" t="s">
        <v>1961</v>
      </c>
      <c r="BW4112">
        <v>150</v>
      </c>
      <c r="BX4112" s="1" t="s">
        <v>11790</v>
      </c>
      <c r="BY4112">
        <v>3000</v>
      </c>
      <c r="BZ4112">
        <v>450000</v>
      </c>
      <c r="CA4112">
        <v>0.25</v>
      </c>
      <c r="CB4112">
        <v>2250</v>
      </c>
      <c r="CC4112">
        <v>337500</v>
      </c>
      <c r="CD4112">
        <v>0.1</v>
      </c>
      <c r="CE4112">
        <v>33750</v>
      </c>
      <c r="CF4112">
        <v>0.1</v>
      </c>
      <c r="CG4112">
        <v>3375</v>
      </c>
      <c r="CH4112">
        <v>30375</v>
      </c>
      <c r="CI4112">
        <v>303750</v>
      </c>
      <c r="CJ4112">
        <v>334125</v>
      </c>
      <c r="CK4112">
        <v>2227.5</v>
      </c>
    </row>
    <row r="4113" spans="67:89" x14ac:dyDescent="0.25">
      <c r="BP4113" s="1" t="s">
        <v>11804</v>
      </c>
      <c r="BQ4113" s="1" t="s">
        <v>11641</v>
      </c>
      <c r="BR4113" s="1" t="s">
        <v>11788</v>
      </c>
      <c r="BS4113" s="1" t="s">
        <v>11789</v>
      </c>
      <c r="BT4113">
        <v>8</v>
      </c>
      <c r="BU4113" s="1" t="s">
        <v>11644</v>
      </c>
      <c r="BV4113" s="1" t="s">
        <v>1961</v>
      </c>
      <c r="BW4113">
        <v>150</v>
      </c>
      <c r="BX4113" s="1" t="s">
        <v>11790</v>
      </c>
      <c r="BY4113">
        <v>3000</v>
      </c>
      <c r="BZ4113">
        <v>450000</v>
      </c>
      <c r="CA4113">
        <v>0.25</v>
      </c>
      <c r="CB4113">
        <v>2250</v>
      </c>
      <c r="CC4113">
        <v>337500</v>
      </c>
      <c r="CD4113">
        <v>0</v>
      </c>
      <c r="CE4113">
        <v>33750</v>
      </c>
      <c r="CF4113">
        <v>0.1</v>
      </c>
      <c r="CG4113">
        <v>3375</v>
      </c>
      <c r="CH4113">
        <v>30375</v>
      </c>
      <c r="CI4113">
        <v>303750</v>
      </c>
      <c r="CJ4113">
        <v>334125</v>
      </c>
      <c r="CK4113">
        <v>2227.5</v>
      </c>
    </row>
    <row r="4114" spans="67:89" x14ac:dyDescent="0.25">
      <c r="BO4114" s="1" t="s">
        <v>11805</v>
      </c>
      <c r="BP4114" s="1" t="s">
        <v>11806</v>
      </c>
      <c r="BQ4114" s="1" t="s">
        <v>11641</v>
      </c>
      <c r="BR4114" s="1" t="s">
        <v>11788</v>
      </c>
      <c r="BS4114" s="1" t="s">
        <v>11789</v>
      </c>
      <c r="BT4114">
        <v>9</v>
      </c>
      <c r="BU4114" s="1" t="s">
        <v>11644</v>
      </c>
      <c r="BV4114" s="1" t="s">
        <v>1961</v>
      </c>
      <c r="BW4114">
        <v>150</v>
      </c>
      <c r="BX4114" s="1" t="s">
        <v>11790</v>
      </c>
      <c r="BY4114">
        <v>3000</v>
      </c>
      <c r="BZ4114">
        <v>450000</v>
      </c>
      <c r="CA4114">
        <v>0.25</v>
      </c>
      <c r="CB4114">
        <v>2250</v>
      </c>
      <c r="CC4114">
        <v>337500</v>
      </c>
      <c r="CD4114">
        <v>0.1</v>
      </c>
      <c r="CE4114">
        <v>33750</v>
      </c>
      <c r="CF4114">
        <v>0.1</v>
      </c>
      <c r="CG4114">
        <v>3375</v>
      </c>
      <c r="CH4114">
        <v>30375</v>
      </c>
      <c r="CI4114">
        <v>303750</v>
      </c>
      <c r="CJ4114">
        <v>334125</v>
      </c>
      <c r="CK4114">
        <v>2227.5</v>
      </c>
    </row>
    <row r="4115" spans="67:89" x14ac:dyDescent="0.25">
      <c r="BO4115" s="1" t="s">
        <v>11807</v>
      </c>
      <c r="BP4115" s="1" t="s">
        <v>11808</v>
      </c>
      <c r="BQ4115" s="1" t="s">
        <v>11641</v>
      </c>
      <c r="BR4115" s="1" t="s">
        <v>11788</v>
      </c>
      <c r="BS4115" s="1" t="s">
        <v>11789</v>
      </c>
      <c r="BT4115">
        <v>10</v>
      </c>
      <c r="BU4115" s="1" t="s">
        <v>11644</v>
      </c>
      <c r="BV4115" s="1" t="s">
        <v>1961</v>
      </c>
      <c r="BW4115">
        <v>150</v>
      </c>
      <c r="BX4115" s="1" t="s">
        <v>11790</v>
      </c>
      <c r="BY4115">
        <v>3000</v>
      </c>
      <c r="BZ4115">
        <v>450000</v>
      </c>
      <c r="CA4115">
        <v>0.25</v>
      </c>
      <c r="CB4115">
        <v>2250</v>
      </c>
      <c r="CC4115">
        <v>337500</v>
      </c>
      <c r="CD4115">
        <v>0.1</v>
      </c>
      <c r="CE4115">
        <v>33750</v>
      </c>
      <c r="CF4115">
        <v>0.1</v>
      </c>
      <c r="CG4115">
        <v>3375</v>
      </c>
      <c r="CH4115">
        <v>30375</v>
      </c>
      <c r="CI4115">
        <v>303750</v>
      </c>
      <c r="CJ4115">
        <v>334125</v>
      </c>
      <c r="CK4115">
        <v>2227.5</v>
      </c>
    </row>
    <row r="4116" spans="67:89" x14ac:dyDescent="0.25">
      <c r="BO4116" s="1" t="s">
        <v>11809</v>
      </c>
      <c r="BP4116" s="1" t="s">
        <v>11810</v>
      </c>
      <c r="BQ4116" s="1" t="s">
        <v>11641</v>
      </c>
      <c r="BR4116" s="1" t="s">
        <v>11788</v>
      </c>
      <c r="BS4116" s="1" t="s">
        <v>11789</v>
      </c>
      <c r="BT4116">
        <v>11</v>
      </c>
      <c r="BU4116" s="1" t="s">
        <v>11644</v>
      </c>
      <c r="BV4116" s="1" t="s">
        <v>1961</v>
      </c>
      <c r="BW4116">
        <v>150</v>
      </c>
      <c r="BX4116" s="1" t="s">
        <v>11790</v>
      </c>
      <c r="BY4116">
        <v>3000</v>
      </c>
      <c r="BZ4116">
        <v>450000</v>
      </c>
      <c r="CA4116">
        <v>0.2</v>
      </c>
      <c r="CB4116">
        <v>2400</v>
      </c>
      <c r="CC4116">
        <v>360000</v>
      </c>
      <c r="CD4116">
        <v>0.1</v>
      </c>
      <c r="CE4116">
        <v>36000</v>
      </c>
      <c r="CF4116">
        <v>0.1</v>
      </c>
      <c r="CG4116">
        <v>3600</v>
      </c>
      <c r="CH4116">
        <v>32400</v>
      </c>
      <c r="CI4116">
        <v>324000</v>
      </c>
      <c r="CJ4116">
        <v>356400</v>
      </c>
      <c r="CK4116">
        <v>2376</v>
      </c>
    </row>
    <row r="4117" spans="67:89" x14ac:dyDescent="0.25">
      <c r="BP4117" s="1" t="s">
        <v>11810</v>
      </c>
      <c r="BQ4117" s="1" t="s">
        <v>11641</v>
      </c>
      <c r="BR4117" s="1" t="s">
        <v>11788</v>
      </c>
      <c r="BS4117" s="1" t="s">
        <v>11789</v>
      </c>
      <c r="BT4117">
        <v>11</v>
      </c>
      <c r="BU4117" s="1" t="s">
        <v>11644</v>
      </c>
      <c r="BV4117" s="1" t="s">
        <v>1961</v>
      </c>
      <c r="BW4117">
        <v>150</v>
      </c>
      <c r="BX4117" s="1" t="s">
        <v>11790</v>
      </c>
      <c r="BY4117">
        <v>3000</v>
      </c>
      <c r="BZ4117">
        <v>450000</v>
      </c>
      <c r="CA4117">
        <v>0.2</v>
      </c>
      <c r="CB4117">
        <v>2400</v>
      </c>
      <c r="CC4117">
        <v>360000</v>
      </c>
      <c r="CD4117"/>
      <c r="CE4117">
        <v>36000</v>
      </c>
      <c r="CF4117">
        <v>0.1</v>
      </c>
      <c r="CG4117">
        <v>3600</v>
      </c>
      <c r="CH4117">
        <v>32400</v>
      </c>
      <c r="CI4117">
        <v>324000</v>
      </c>
      <c r="CJ4117">
        <v>356400</v>
      </c>
      <c r="CK4117">
        <v>2376</v>
      </c>
    </row>
    <row r="4118" spans="67:89" x14ac:dyDescent="0.25">
      <c r="BO4118" s="1" t="s">
        <v>11811</v>
      </c>
      <c r="BP4118" s="1" t="s">
        <v>11812</v>
      </c>
      <c r="BQ4118" s="1" t="s">
        <v>11641</v>
      </c>
      <c r="BR4118" s="1" t="s">
        <v>11788</v>
      </c>
      <c r="BS4118" s="1" t="s">
        <v>11789</v>
      </c>
      <c r="BT4118">
        <v>12</v>
      </c>
      <c r="BU4118" s="1" t="s">
        <v>11644</v>
      </c>
      <c r="BV4118" s="1" t="s">
        <v>146</v>
      </c>
      <c r="BW4118">
        <v>173.15</v>
      </c>
      <c r="BX4118" s="1" t="s">
        <v>11790</v>
      </c>
      <c r="BY4118">
        <v>3150</v>
      </c>
      <c r="BZ4118">
        <v>545422.5</v>
      </c>
      <c r="CA4118">
        <v>0.25</v>
      </c>
      <c r="CB4118">
        <v>2362.5</v>
      </c>
      <c r="CC4118">
        <v>409066.875</v>
      </c>
      <c r="CD4118">
        <v>0.1</v>
      </c>
      <c r="CE4118">
        <v>40906.6875</v>
      </c>
      <c r="CF4118">
        <v>0.1</v>
      </c>
      <c r="CG4118">
        <v>4090.6687500000003</v>
      </c>
      <c r="CH4118">
        <v>36816.018750000003</v>
      </c>
      <c r="CI4118">
        <v>368160.1875</v>
      </c>
      <c r="CJ4118">
        <v>404976.20624999999</v>
      </c>
      <c r="CK4118">
        <v>2338.875</v>
      </c>
    </row>
    <row r="4119" spans="67:89" x14ac:dyDescent="0.25">
      <c r="BO4119" s="1" t="s">
        <v>11813</v>
      </c>
      <c r="BP4119" s="1" t="s">
        <v>11814</v>
      </c>
      <c r="BQ4119" s="1" t="s">
        <v>11641</v>
      </c>
      <c r="BR4119" s="1" t="s">
        <v>11788</v>
      </c>
      <c r="BS4119" s="1" t="s">
        <v>11789</v>
      </c>
      <c r="BT4119">
        <v>13</v>
      </c>
      <c r="BU4119" s="1" t="s">
        <v>11644</v>
      </c>
      <c r="BV4119" s="1" t="s">
        <v>146</v>
      </c>
      <c r="BW4119">
        <v>173.15</v>
      </c>
      <c r="BX4119" s="1" t="s">
        <v>11790</v>
      </c>
      <c r="BY4119">
        <v>3150</v>
      </c>
      <c r="BZ4119">
        <v>545422.5</v>
      </c>
      <c r="CA4119">
        <v>0.25</v>
      </c>
      <c r="CB4119">
        <v>2362.5</v>
      </c>
      <c r="CC4119">
        <v>409066.875</v>
      </c>
      <c r="CD4119">
        <v>0.1</v>
      </c>
      <c r="CE4119">
        <v>40906.6875</v>
      </c>
      <c r="CF4119">
        <v>0.1</v>
      </c>
      <c r="CG4119">
        <v>4090.6687500000003</v>
      </c>
      <c r="CH4119">
        <v>36816.018750000003</v>
      </c>
      <c r="CI4119">
        <v>368160.1875</v>
      </c>
      <c r="CJ4119">
        <v>404976.20624999999</v>
      </c>
      <c r="CK4119">
        <v>2338.875</v>
      </c>
    </row>
    <row r="4120" spans="67:89" x14ac:dyDescent="0.25">
      <c r="BO4120" s="1" t="s">
        <v>11815</v>
      </c>
      <c r="BP4120" s="1" t="s">
        <v>11816</v>
      </c>
      <c r="BQ4120" s="1" t="s">
        <v>11641</v>
      </c>
      <c r="BR4120" s="1" t="s">
        <v>11788</v>
      </c>
      <c r="BS4120" s="1" t="s">
        <v>11789</v>
      </c>
      <c r="BT4120">
        <v>14</v>
      </c>
      <c r="BU4120" s="1" t="s">
        <v>11644</v>
      </c>
      <c r="BV4120" s="1" t="s">
        <v>146</v>
      </c>
      <c r="BW4120">
        <v>173.15</v>
      </c>
      <c r="BX4120" s="1" t="s">
        <v>11790</v>
      </c>
      <c r="BY4120">
        <v>3150</v>
      </c>
      <c r="BZ4120">
        <v>545422.5</v>
      </c>
      <c r="CA4120">
        <v>0.25</v>
      </c>
      <c r="CB4120">
        <v>2362.5</v>
      </c>
      <c r="CC4120">
        <v>409066.875</v>
      </c>
      <c r="CD4120">
        <v>0.1</v>
      </c>
      <c r="CE4120">
        <v>40906.6875</v>
      </c>
      <c r="CF4120">
        <v>0.1</v>
      </c>
      <c r="CG4120">
        <v>4090.6687500000003</v>
      </c>
      <c r="CH4120">
        <v>36816.018750000003</v>
      </c>
      <c r="CI4120">
        <v>368160.1875</v>
      </c>
      <c r="CJ4120">
        <v>404976.20624999999</v>
      </c>
      <c r="CK4120">
        <v>2338.875</v>
      </c>
    </row>
    <row r="4121" spans="67:89" x14ac:dyDescent="0.25">
      <c r="BP4121" s="1" t="s">
        <v>11816</v>
      </c>
      <c r="BQ4121" s="1" t="s">
        <v>11641</v>
      </c>
      <c r="BR4121" s="1" t="s">
        <v>11788</v>
      </c>
      <c r="BS4121" s="1" t="s">
        <v>11789</v>
      </c>
      <c r="BT4121">
        <v>14</v>
      </c>
      <c r="BU4121" s="1" t="s">
        <v>11644</v>
      </c>
      <c r="BV4121" s="1" t="s">
        <v>146</v>
      </c>
      <c r="BW4121">
        <v>173.15</v>
      </c>
      <c r="BX4121" s="1" t="s">
        <v>11790</v>
      </c>
      <c r="BY4121">
        <v>3150</v>
      </c>
      <c r="BZ4121">
        <v>545422.5</v>
      </c>
      <c r="CA4121">
        <v>0.25</v>
      </c>
      <c r="CB4121">
        <v>2362.5</v>
      </c>
      <c r="CC4121">
        <v>409066.875</v>
      </c>
      <c r="CD4121"/>
      <c r="CE4121">
        <v>40906.6875</v>
      </c>
      <c r="CF4121">
        <v>0.1</v>
      </c>
      <c r="CG4121">
        <v>4090.6687500000003</v>
      </c>
      <c r="CH4121">
        <v>36816.018750000003</v>
      </c>
      <c r="CI4121">
        <v>368160.1875</v>
      </c>
      <c r="CJ4121">
        <v>404976.20624999999</v>
      </c>
      <c r="CK4121">
        <v>2338.875</v>
      </c>
    </row>
    <row r="4122" spans="67:89" x14ac:dyDescent="0.25">
      <c r="BO4122" s="1" t="s">
        <v>11817</v>
      </c>
      <c r="BP4122" s="1" t="s">
        <v>11818</v>
      </c>
      <c r="BQ4122" s="1" t="s">
        <v>11641</v>
      </c>
      <c r="BR4122" s="1" t="s">
        <v>11788</v>
      </c>
      <c r="BS4122" s="1" t="s">
        <v>11789</v>
      </c>
      <c r="BT4122">
        <v>15</v>
      </c>
      <c r="BU4122" s="1" t="s">
        <v>11644</v>
      </c>
      <c r="BV4122" s="1" t="s">
        <v>146</v>
      </c>
      <c r="BW4122">
        <v>195.62</v>
      </c>
      <c r="BX4122" s="1" t="s">
        <v>11790</v>
      </c>
      <c r="BY4122">
        <v>3150</v>
      </c>
      <c r="BZ4122">
        <v>616203</v>
      </c>
      <c r="CA4122">
        <v>0.25</v>
      </c>
      <c r="CB4122">
        <v>2362.5</v>
      </c>
      <c r="CC4122">
        <v>462152.25</v>
      </c>
      <c r="CD4122">
        <v>0.1</v>
      </c>
      <c r="CE4122">
        <v>46215.225000000006</v>
      </c>
      <c r="CF4122">
        <v>0.1</v>
      </c>
      <c r="CG4122">
        <v>4621.5225000000009</v>
      </c>
      <c r="CH4122">
        <v>41593.702500000007</v>
      </c>
      <c r="CI4122">
        <v>415937.02500000002</v>
      </c>
      <c r="CJ4122">
        <v>457530.72750000004</v>
      </c>
      <c r="CK4122">
        <v>2338.875</v>
      </c>
    </row>
    <row r="4123" spans="67:89" x14ac:dyDescent="0.25">
      <c r="BP4123" s="1" t="s">
        <v>11818</v>
      </c>
      <c r="BQ4123" s="1" t="s">
        <v>11641</v>
      </c>
      <c r="BR4123" s="1" t="s">
        <v>11788</v>
      </c>
      <c r="BS4123" s="1" t="s">
        <v>11789</v>
      </c>
      <c r="BT4123">
        <v>15</v>
      </c>
      <c r="BU4123" s="1" t="s">
        <v>11644</v>
      </c>
      <c r="BV4123" s="1" t="s">
        <v>146</v>
      </c>
      <c r="BW4123">
        <v>195.62</v>
      </c>
      <c r="BX4123" s="1" t="s">
        <v>11790</v>
      </c>
      <c r="BY4123">
        <v>3150</v>
      </c>
      <c r="BZ4123">
        <v>616203</v>
      </c>
      <c r="CA4123">
        <v>0.25</v>
      </c>
      <c r="CB4123">
        <v>2362.5</v>
      </c>
      <c r="CC4123">
        <v>462152.25</v>
      </c>
      <c r="CD4123"/>
      <c r="CE4123">
        <v>46215.225000000006</v>
      </c>
      <c r="CF4123">
        <v>0.1</v>
      </c>
      <c r="CG4123">
        <v>4090.6687500000003</v>
      </c>
      <c r="CH4123">
        <v>46215.225000000006</v>
      </c>
      <c r="CI4123">
        <v>415937.02500000002</v>
      </c>
      <c r="CJ4123">
        <v>462152.25</v>
      </c>
      <c r="CK4123">
        <v>2362.5</v>
      </c>
    </row>
    <row r="4124" spans="67:89" x14ac:dyDescent="0.25">
      <c r="BO4124" s="1" t="s">
        <v>11819</v>
      </c>
      <c r="BP4124" s="1" t="s">
        <v>11820</v>
      </c>
      <c r="BQ4124" s="1" t="s">
        <v>11641</v>
      </c>
      <c r="BR4124" s="1" t="s">
        <v>11788</v>
      </c>
      <c r="BS4124" s="1" t="s">
        <v>11789</v>
      </c>
      <c r="BT4124">
        <v>16</v>
      </c>
      <c r="BU4124" s="1" t="s">
        <v>11644</v>
      </c>
      <c r="BV4124" s="1" t="s">
        <v>146</v>
      </c>
      <c r="BW4124">
        <v>135.76</v>
      </c>
      <c r="BX4124" s="1" t="s">
        <v>11790</v>
      </c>
      <c r="BY4124">
        <v>3150</v>
      </c>
      <c r="BZ4124">
        <v>427644</v>
      </c>
      <c r="CA4124">
        <v>0.25</v>
      </c>
      <c r="CB4124">
        <v>2362.5</v>
      </c>
      <c r="CC4124">
        <v>320733</v>
      </c>
      <c r="CD4124">
        <v>0.1</v>
      </c>
      <c r="CE4124">
        <v>32073.300000000003</v>
      </c>
      <c r="CF4124">
        <v>0.1</v>
      </c>
      <c r="CG4124">
        <v>3207.3300000000004</v>
      </c>
      <c r="CH4124">
        <v>28865.97</v>
      </c>
      <c r="CI4124">
        <v>288659.7</v>
      </c>
      <c r="CJ4124">
        <v>317525.67000000004</v>
      </c>
      <c r="CK4124">
        <v>2338.8750000000005</v>
      </c>
    </row>
    <row r="4125" spans="67:89" x14ac:dyDescent="0.25">
      <c r="BP4125" s="1" t="s">
        <v>11820</v>
      </c>
      <c r="BQ4125" s="1" t="s">
        <v>11641</v>
      </c>
      <c r="BR4125" s="1" t="s">
        <v>11788</v>
      </c>
      <c r="BS4125" s="1" t="s">
        <v>11789</v>
      </c>
      <c r="BT4125">
        <v>16</v>
      </c>
      <c r="BU4125" s="1" t="s">
        <v>11644</v>
      </c>
      <c r="BV4125" s="1" t="s">
        <v>146</v>
      </c>
      <c r="BW4125">
        <v>135.76</v>
      </c>
      <c r="BX4125" s="1" t="s">
        <v>11790</v>
      </c>
      <c r="BY4125">
        <v>3150</v>
      </c>
      <c r="BZ4125">
        <v>427644</v>
      </c>
      <c r="CA4125">
        <v>0.25</v>
      </c>
      <c r="CB4125">
        <v>2362.5</v>
      </c>
      <c r="CC4125">
        <v>320733</v>
      </c>
      <c r="CD4125">
        <v>0</v>
      </c>
      <c r="CE4125">
        <v>32073.300000000003</v>
      </c>
      <c r="CF4125">
        <v>0.2</v>
      </c>
      <c r="CG4125">
        <v>6414.6600000000008</v>
      </c>
      <c r="CH4125">
        <v>25658.640000000003</v>
      </c>
      <c r="CI4125">
        <v>288659.7</v>
      </c>
      <c r="CJ4125">
        <v>314318.34000000003</v>
      </c>
      <c r="CK4125">
        <v>2315.2500000000005</v>
      </c>
    </row>
    <row r="4126" spans="67:89" x14ac:dyDescent="0.25">
      <c r="BO4126" s="1" t="s">
        <v>11821</v>
      </c>
      <c r="BP4126" s="1" t="s">
        <v>11822</v>
      </c>
      <c r="BQ4126" s="1" t="s">
        <v>11641</v>
      </c>
      <c r="BR4126" s="1" t="s">
        <v>11788</v>
      </c>
      <c r="BS4126" s="1" t="s">
        <v>11789</v>
      </c>
      <c r="BT4126">
        <v>17</v>
      </c>
      <c r="BU4126" s="1" t="s">
        <v>11644</v>
      </c>
      <c r="BV4126" s="1" t="s">
        <v>1961</v>
      </c>
      <c r="BW4126">
        <v>127.77</v>
      </c>
      <c r="BX4126" s="1" t="s">
        <v>11790</v>
      </c>
      <c r="BY4126">
        <v>3000</v>
      </c>
      <c r="BZ4126">
        <v>383310</v>
      </c>
      <c r="CA4126">
        <v>0.25</v>
      </c>
      <c r="CB4126">
        <v>2250</v>
      </c>
      <c r="CC4126">
        <v>287482.5</v>
      </c>
      <c r="CD4126">
        <v>0.1</v>
      </c>
      <c r="CE4126">
        <v>28748.25</v>
      </c>
      <c r="CF4126">
        <v>0.1</v>
      </c>
      <c r="CG4126">
        <v>2874.8250000000003</v>
      </c>
      <c r="CH4126">
        <v>25873.424999999999</v>
      </c>
      <c r="CI4126">
        <v>258734.25</v>
      </c>
      <c r="CJ4126">
        <v>284607.67499999999</v>
      </c>
      <c r="CK4126">
        <v>2227.5</v>
      </c>
    </row>
    <row r="4127" spans="67:89" x14ac:dyDescent="0.25">
      <c r="BO4127" s="1" t="s">
        <v>11823</v>
      </c>
      <c r="BP4127" s="1" t="s">
        <v>11824</v>
      </c>
      <c r="BQ4127" s="1" t="s">
        <v>11641</v>
      </c>
      <c r="BR4127" s="1" t="s">
        <v>11788</v>
      </c>
      <c r="BS4127" s="1" t="s">
        <v>11789</v>
      </c>
      <c r="BT4127">
        <v>18</v>
      </c>
      <c r="BU4127" s="1" t="s">
        <v>11644</v>
      </c>
      <c r="BV4127" s="1" t="s">
        <v>1961</v>
      </c>
      <c r="BW4127">
        <v>127.77</v>
      </c>
      <c r="BX4127" s="1" t="s">
        <v>11790</v>
      </c>
      <c r="BY4127">
        <v>3000</v>
      </c>
      <c r="BZ4127">
        <v>383310</v>
      </c>
      <c r="CA4127">
        <v>0.25</v>
      </c>
      <c r="CB4127">
        <v>2250</v>
      </c>
      <c r="CC4127">
        <v>287482.5</v>
      </c>
      <c r="CD4127">
        <v>0.1</v>
      </c>
      <c r="CE4127">
        <v>28748.25</v>
      </c>
      <c r="CF4127">
        <v>0.1</v>
      </c>
      <c r="CG4127">
        <v>2874.8250000000003</v>
      </c>
      <c r="CH4127">
        <v>25873.424999999999</v>
      </c>
      <c r="CI4127">
        <v>258734.25</v>
      </c>
      <c r="CJ4127">
        <v>284607.67499999999</v>
      </c>
      <c r="CK4127">
        <v>2227.5</v>
      </c>
    </row>
    <row r="4128" spans="67:89" x14ac:dyDescent="0.25">
      <c r="BO4128" s="1" t="s">
        <v>11825</v>
      </c>
      <c r="BP4128" s="1" t="s">
        <v>11826</v>
      </c>
      <c r="BQ4128" s="1" t="s">
        <v>11641</v>
      </c>
      <c r="BR4128" s="1" t="s">
        <v>11788</v>
      </c>
      <c r="BS4128" s="1" t="s">
        <v>11789</v>
      </c>
      <c r="BT4128">
        <v>19</v>
      </c>
      <c r="BU4128" s="1" t="s">
        <v>11644</v>
      </c>
      <c r="BV4128" s="1" t="s">
        <v>1961</v>
      </c>
      <c r="BW4128">
        <v>127.77</v>
      </c>
      <c r="BX4128" s="1" t="s">
        <v>11790</v>
      </c>
      <c r="BY4128">
        <v>3000</v>
      </c>
      <c r="BZ4128">
        <v>383310</v>
      </c>
      <c r="CA4128">
        <v>0.25</v>
      </c>
      <c r="CB4128">
        <v>2250</v>
      </c>
      <c r="CC4128">
        <v>287482.5</v>
      </c>
      <c r="CD4128">
        <v>0.1</v>
      </c>
      <c r="CE4128">
        <v>28748.25</v>
      </c>
      <c r="CF4128">
        <v>0.1</v>
      </c>
      <c r="CG4128">
        <v>2874.8250000000003</v>
      </c>
      <c r="CH4128">
        <v>25873.424999999999</v>
      </c>
      <c r="CI4128">
        <v>258734.25</v>
      </c>
      <c r="CJ4128">
        <v>284607.67499999999</v>
      </c>
      <c r="CK4128">
        <v>2227.5</v>
      </c>
    </row>
    <row r="4129" spans="67:89" x14ac:dyDescent="0.25">
      <c r="BO4129" s="1" t="s">
        <v>11827</v>
      </c>
      <c r="BP4129" s="1" t="s">
        <v>11828</v>
      </c>
      <c r="BQ4129" s="1" t="s">
        <v>11641</v>
      </c>
      <c r="BR4129" s="1" t="s">
        <v>11788</v>
      </c>
      <c r="BS4129" s="1" t="s">
        <v>11789</v>
      </c>
      <c r="BT4129">
        <v>20</v>
      </c>
      <c r="BU4129" s="1" t="s">
        <v>11644</v>
      </c>
      <c r="BV4129" s="1" t="s">
        <v>1961</v>
      </c>
      <c r="BW4129">
        <v>127.77</v>
      </c>
      <c r="BX4129" s="1" t="s">
        <v>11790</v>
      </c>
      <c r="BY4129">
        <v>3000</v>
      </c>
      <c r="BZ4129">
        <v>383310</v>
      </c>
      <c r="CA4129">
        <v>0.25</v>
      </c>
      <c r="CB4129">
        <v>2250</v>
      </c>
      <c r="CC4129">
        <v>287482.5</v>
      </c>
      <c r="CD4129">
        <v>0.1</v>
      </c>
      <c r="CE4129">
        <v>28748.25</v>
      </c>
      <c r="CF4129">
        <v>0.1</v>
      </c>
      <c r="CG4129">
        <v>2874.8250000000003</v>
      </c>
      <c r="CH4129">
        <v>25873.424999999999</v>
      </c>
      <c r="CI4129">
        <v>258734.25</v>
      </c>
      <c r="CJ4129">
        <v>284607.67499999999</v>
      </c>
      <c r="CK4129">
        <v>2227.5</v>
      </c>
    </row>
    <row r="4130" spans="67:89" x14ac:dyDescent="0.25">
      <c r="BO4130" s="1" t="s">
        <v>11829</v>
      </c>
      <c r="BP4130" s="1" t="s">
        <v>11830</v>
      </c>
      <c r="BQ4130" s="1" t="s">
        <v>11641</v>
      </c>
      <c r="BR4130" s="1" t="s">
        <v>11788</v>
      </c>
      <c r="BS4130" s="1" t="s">
        <v>11789</v>
      </c>
      <c r="BT4130">
        <v>21</v>
      </c>
      <c r="BU4130" s="1" t="s">
        <v>11644</v>
      </c>
      <c r="BV4130" s="1" t="s">
        <v>1961</v>
      </c>
      <c r="BW4130">
        <v>127.77</v>
      </c>
      <c r="BX4130" s="1" t="s">
        <v>11790</v>
      </c>
      <c r="BY4130">
        <v>3000</v>
      </c>
      <c r="BZ4130">
        <v>383310</v>
      </c>
      <c r="CA4130">
        <v>0.25</v>
      </c>
      <c r="CB4130">
        <v>2250</v>
      </c>
      <c r="CC4130">
        <v>287482.5</v>
      </c>
      <c r="CD4130">
        <v>0.1</v>
      </c>
      <c r="CE4130">
        <v>28748.25</v>
      </c>
      <c r="CF4130">
        <v>0.1</v>
      </c>
      <c r="CG4130">
        <v>2874.8250000000003</v>
      </c>
      <c r="CH4130">
        <v>25873.424999999999</v>
      </c>
      <c r="CI4130">
        <v>258734.25</v>
      </c>
      <c r="CJ4130">
        <v>284607.67499999999</v>
      </c>
      <c r="CK4130">
        <v>2227.5</v>
      </c>
    </row>
    <row r="4131" spans="67:89" x14ac:dyDescent="0.25">
      <c r="BO4131" s="1" t="s">
        <v>11831</v>
      </c>
      <c r="BP4131" s="1" t="s">
        <v>11832</v>
      </c>
      <c r="BQ4131" s="1" t="s">
        <v>11641</v>
      </c>
      <c r="BR4131" s="1" t="s">
        <v>11788</v>
      </c>
      <c r="BS4131" s="1" t="s">
        <v>11789</v>
      </c>
      <c r="BT4131">
        <v>22</v>
      </c>
      <c r="BU4131" s="1" t="s">
        <v>11644</v>
      </c>
      <c r="BV4131" s="1" t="s">
        <v>1961</v>
      </c>
      <c r="BW4131">
        <v>127.77</v>
      </c>
      <c r="BX4131" s="1" t="s">
        <v>11790</v>
      </c>
      <c r="BY4131">
        <v>3000</v>
      </c>
      <c r="BZ4131">
        <v>383310</v>
      </c>
      <c r="CA4131">
        <v>0.25</v>
      </c>
      <c r="CB4131">
        <v>2250</v>
      </c>
      <c r="CC4131">
        <v>287482.5</v>
      </c>
      <c r="CD4131">
        <v>0.1</v>
      </c>
      <c r="CE4131">
        <v>28748.25</v>
      </c>
      <c r="CF4131">
        <v>0.1</v>
      </c>
      <c r="CG4131">
        <v>2874.8250000000003</v>
      </c>
      <c r="CH4131">
        <v>25873.424999999999</v>
      </c>
      <c r="CI4131">
        <v>258734.25</v>
      </c>
      <c r="CJ4131">
        <v>284607.67499999999</v>
      </c>
      <c r="CK4131">
        <v>2227.5</v>
      </c>
    </row>
    <row r="4132" spans="67:89" x14ac:dyDescent="0.25">
      <c r="BO4132" s="1" t="s">
        <v>11833</v>
      </c>
      <c r="BP4132" s="1" t="s">
        <v>11834</v>
      </c>
      <c r="BQ4132" s="1" t="s">
        <v>11641</v>
      </c>
      <c r="BR4132" s="1" t="s">
        <v>11788</v>
      </c>
      <c r="BS4132" s="1" t="s">
        <v>11789</v>
      </c>
      <c r="BT4132">
        <v>23</v>
      </c>
      <c r="BU4132" s="1" t="s">
        <v>11644</v>
      </c>
      <c r="BV4132" s="1" t="s">
        <v>1961</v>
      </c>
      <c r="BW4132">
        <v>127.77</v>
      </c>
      <c r="BX4132" s="1" t="s">
        <v>11790</v>
      </c>
      <c r="BY4132">
        <v>3000</v>
      </c>
      <c r="BZ4132">
        <v>383310</v>
      </c>
      <c r="CA4132">
        <v>0.25</v>
      </c>
      <c r="CB4132">
        <v>2250</v>
      </c>
      <c r="CC4132">
        <v>287482.5</v>
      </c>
      <c r="CD4132">
        <v>0.1</v>
      </c>
      <c r="CE4132">
        <v>28748.25</v>
      </c>
      <c r="CF4132">
        <v>0.1</v>
      </c>
      <c r="CG4132">
        <v>2874.8250000000003</v>
      </c>
      <c r="CH4132">
        <v>25873.424999999999</v>
      </c>
      <c r="CI4132">
        <v>258734.25</v>
      </c>
      <c r="CJ4132">
        <v>284607.67499999999</v>
      </c>
      <c r="CK4132">
        <v>2227.5</v>
      </c>
    </row>
    <row r="4133" spans="67:89" x14ac:dyDescent="0.25">
      <c r="BP4133" s="1" t="s">
        <v>11834</v>
      </c>
      <c r="BQ4133" s="1" t="s">
        <v>11641</v>
      </c>
      <c r="BR4133" s="1" t="s">
        <v>11788</v>
      </c>
      <c r="BS4133" s="1" t="s">
        <v>11789</v>
      </c>
      <c r="BT4133">
        <v>23</v>
      </c>
      <c r="BU4133" s="1" t="s">
        <v>11644</v>
      </c>
      <c r="BV4133" s="1" t="s">
        <v>1961</v>
      </c>
      <c r="BW4133">
        <v>127.77</v>
      </c>
      <c r="BX4133" s="1" t="s">
        <v>11790</v>
      </c>
      <c r="BY4133">
        <v>3000</v>
      </c>
      <c r="BZ4133">
        <v>383310</v>
      </c>
      <c r="CA4133">
        <v>0.25</v>
      </c>
      <c r="CB4133">
        <v>2250</v>
      </c>
      <c r="CC4133">
        <v>287482.5</v>
      </c>
      <c r="CD4133">
        <v>0</v>
      </c>
      <c r="CE4133">
        <v>28748.25</v>
      </c>
      <c r="CF4133">
        <v>0.1</v>
      </c>
      <c r="CG4133">
        <v>2874.8250000000003</v>
      </c>
      <c r="CH4133">
        <v>25873.424999999999</v>
      </c>
      <c r="CI4133">
        <v>258734.25</v>
      </c>
      <c r="CJ4133">
        <v>284607.67499999999</v>
      </c>
      <c r="CK4133">
        <v>2227.5</v>
      </c>
    </row>
    <row r="4134" spans="67:89" x14ac:dyDescent="0.25">
      <c r="BO4134" s="1" t="s">
        <v>11835</v>
      </c>
      <c r="BP4134" s="1" t="s">
        <v>11836</v>
      </c>
      <c r="BQ4134" s="1" t="s">
        <v>11641</v>
      </c>
      <c r="BR4134" s="1" t="s">
        <v>11788</v>
      </c>
      <c r="BS4134" s="1" t="s">
        <v>11789</v>
      </c>
      <c r="BT4134">
        <v>24</v>
      </c>
      <c r="BU4134" s="1" t="s">
        <v>11644</v>
      </c>
      <c r="BV4134" s="1" t="s">
        <v>1961</v>
      </c>
      <c r="BW4134">
        <v>127.77</v>
      </c>
      <c r="BX4134" s="1" t="s">
        <v>11790</v>
      </c>
      <c r="BY4134">
        <v>3000</v>
      </c>
      <c r="BZ4134">
        <v>383310</v>
      </c>
      <c r="CA4134">
        <v>0.25</v>
      </c>
      <c r="CB4134">
        <v>2250</v>
      </c>
      <c r="CC4134">
        <v>287482.5</v>
      </c>
      <c r="CD4134">
        <v>0.1</v>
      </c>
      <c r="CE4134">
        <v>28748.25</v>
      </c>
      <c r="CF4134">
        <v>0.1</v>
      </c>
      <c r="CG4134">
        <v>2874.8250000000003</v>
      </c>
      <c r="CH4134">
        <v>25873.424999999999</v>
      </c>
      <c r="CI4134">
        <v>258734.25</v>
      </c>
      <c r="CJ4134">
        <v>284607.67499999999</v>
      </c>
      <c r="CK4134">
        <v>2227.5</v>
      </c>
    </row>
    <row r="4135" spans="67:89" x14ac:dyDescent="0.25">
      <c r="BO4135" s="1" t="s">
        <v>11837</v>
      </c>
      <c r="BP4135" s="1" t="s">
        <v>11838</v>
      </c>
      <c r="BQ4135" s="1" t="s">
        <v>11641</v>
      </c>
      <c r="BR4135" s="1" t="s">
        <v>11788</v>
      </c>
      <c r="BS4135" s="1" t="s">
        <v>11789</v>
      </c>
      <c r="BT4135">
        <v>25</v>
      </c>
      <c r="BU4135" s="1" t="s">
        <v>11644</v>
      </c>
      <c r="BV4135" s="1" t="s">
        <v>1961</v>
      </c>
      <c r="BW4135">
        <v>127.77</v>
      </c>
      <c r="BX4135" s="1" t="s">
        <v>11790</v>
      </c>
      <c r="BY4135">
        <v>3000</v>
      </c>
      <c r="BZ4135">
        <v>383310</v>
      </c>
      <c r="CA4135">
        <v>0.25</v>
      </c>
      <c r="CB4135">
        <v>2250</v>
      </c>
      <c r="CC4135">
        <v>287482.5</v>
      </c>
      <c r="CD4135">
        <v>0.1</v>
      </c>
      <c r="CE4135">
        <v>28748.25</v>
      </c>
      <c r="CF4135">
        <v>0.1</v>
      </c>
      <c r="CG4135">
        <v>2874.8250000000003</v>
      </c>
      <c r="CH4135">
        <v>25873.424999999999</v>
      </c>
      <c r="CI4135">
        <v>258734.25</v>
      </c>
      <c r="CJ4135">
        <v>284607.67499999999</v>
      </c>
      <c r="CK4135">
        <v>2227.5</v>
      </c>
    </row>
    <row r="4136" spans="67:89" x14ac:dyDescent="0.25">
      <c r="BP4136" s="1" t="s">
        <v>11838</v>
      </c>
      <c r="BQ4136" s="1" t="s">
        <v>11641</v>
      </c>
      <c r="BR4136" s="1" t="s">
        <v>11788</v>
      </c>
      <c r="BS4136" s="1" t="s">
        <v>11789</v>
      </c>
      <c r="BT4136">
        <v>25</v>
      </c>
      <c r="BU4136" s="1" t="s">
        <v>11644</v>
      </c>
      <c r="BV4136" s="1" t="s">
        <v>1961</v>
      </c>
      <c r="BW4136">
        <v>127.77</v>
      </c>
      <c r="BX4136" s="1" t="s">
        <v>11790</v>
      </c>
      <c r="BY4136">
        <v>3000</v>
      </c>
      <c r="BZ4136">
        <v>383310</v>
      </c>
      <c r="CA4136">
        <v>0.25</v>
      </c>
      <c r="CB4136">
        <v>2250</v>
      </c>
      <c r="CC4136">
        <v>287482.5</v>
      </c>
      <c r="CD4136"/>
      <c r="CE4136">
        <v>28748.25</v>
      </c>
      <c r="CF4136">
        <v>0.1</v>
      </c>
      <c r="CG4136">
        <v>2874.8250000000003</v>
      </c>
      <c r="CH4136">
        <v>25873.424999999999</v>
      </c>
      <c r="CI4136">
        <v>258734.25</v>
      </c>
      <c r="CJ4136">
        <v>284607.67499999999</v>
      </c>
      <c r="CK4136">
        <v>2227.5</v>
      </c>
    </row>
    <row r="4137" spans="67:89" x14ac:dyDescent="0.25">
      <c r="BO4137" s="1" t="s">
        <v>11839</v>
      </c>
      <c r="BP4137" s="1" t="s">
        <v>11840</v>
      </c>
      <c r="BQ4137" s="1" t="s">
        <v>11641</v>
      </c>
      <c r="BR4137" s="1" t="s">
        <v>11788</v>
      </c>
      <c r="BS4137" s="1" t="s">
        <v>11789</v>
      </c>
      <c r="BT4137">
        <v>26</v>
      </c>
      <c r="BU4137" s="1" t="s">
        <v>11644</v>
      </c>
      <c r="BV4137" s="1" t="s">
        <v>1961</v>
      </c>
      <c r="BW4137">
        <v>127.77</v>
      </c>
      <c r="BX4137" s="1" t="s">
        <v>11790</v>
      </c>
      <c r="BY4137">
        <v>3000</v>
      </c>
      <c r="BZ4137">
        <v>383310</v>
      </c>
      <c r="CA4137">
        <v>0.25</v>
      </c>
      <c r="CB4137">
        <v>2250</v>
      </c>
      <c r="CC4137">
        <v>287482.5</v>
      </c>
      <c r="CD4137">
        <v>0.1</v>
      </c>
      <c r="CE4137">
        <v>28748.25</v>
      </c>
      <c r="CF4137">
        <v>0.1</v>
      </c>
      <c r="CG4137">
        <v>2874.8250000000003</v>
      </c>
      <c r="CH4137">
        <v>25873.424999999999</v>
      </c>
      <c r="CI4137">
        <v>258734.25</v>
      </c>
      <c r="CJ4137">
        <v>284607.67499999999</v>
      </c>
      <c r="CK4137">
        <v>2227.5</v>
      </c>
    </row>
    <row r="4138" spans="67:89" x14ac:dyDescent="0.25">
      <c r="BP4138" s="1" t="s">
        <v>11840</v>
      </c>
      <c r="BQ4138" s="1" t="s">
        <v>11641</v>
      </c>
      <c r="BR4138" s="1" t="s">
        <v>11788</v>
      </c>
      <c r="BS4138" s="1" t="s">
        <v>11789</v>
      </c>
      <c r="BT4138">
        <v>26</v>
      </c>
      <c r="BU4138" s="1" t="s">
        <v>11644</v>
      </c>
      <c r="BV4138" s="1" t="s">
        <v>1961</v>
      </c>
      <c r="BW4138">
        <v>127.77</v>
      </c>
      <c r="BX4138" s="1" t="s">
        <v>11790</v>
      </c>
      <c r="BY4138">
        <v>3000</v>
      </c>
      <c r="BZ4138">
        <v>383310</v>
      </c>
      <c r="CA4138">
        <v>0.25</v>
      </c>
      <c r="CB4138">
        <v>2250</v>
      </c>
      <c r="CC4138">
        <v>287482.5</v>
      </c>
      <c r="CD4138">
        <v>0</v>
      </c>
      <c r="CE4138">
        <v>28748.25</v>
      </c>
      <c r="CF4138">
        <v>0.2</v>
      </c>
      <c r="CG4138">
        <v>5749.6500000000005</v>
      </c>
      <c r="CH4138">
        <v>22998.6</v>
      </c>
      <c r="CI4138">
        <v>258734.25</v>
      </c>
      <c r="CJ4138">
        <v>281732.84999999998</v>
      </c>
      <c r="CK4138">
        <v>2205</v>
      </c>
    </row>
    <row r="4139" spans="67:89" x14ac:dyDescent="0.25">
      <c r="BO4139" s="1" t="s">
        <v>11841</v>
      </c>
      <c r="BP4139" s="1" t="s">
        <v>11842</v>
      </c>
      <c r="BQ4139" s="1" t="s">
        <v>11641</v>
      </c>
      <c r="BR4139" s="1" t="s">
        <v>11788</v>
      </c>
      <c r="BS4139" s="1" t="s">
        <v>11789</v>
      </c>
      <c r="BT4139">
        <v>27</v>
      </c>
      <c r="BU4139" s="1" t="s">
        <v>11644</v>
      </c>
      <c r="BV4139" s="1" t="s">
        <v>146</v>
      </c>
      <c r="BW4139">
        <v>136.61000000000001</v>
      </c>
      <c r="BX4139" s="1" t="s">
        <v>11790</v>
      </c>
      <c r="BY4139">
        <v>3150</v>
      </c>
      <c r="BZ4139">
        <v>430321.50000000006</v>
      </c>
      <c r="CA4139">
        <v>0.25</v>
      </c>
      <c r="CB4139">
        <v>2362.5</v>
      </c>
      <c r="CC4139">
        <v>322741.12500000006</v>
      </c>
      <c r="CD4139">
        <v>0.1</v>
      </c>
      <c r="CE4139">
        <v>32274.112500000007</v>
      </c>
      <c r="CF4139">
        <v>0.1</v>
      </c>
      <c r="CG4139">
        <v>3227.411250000001</v>
      </c>
      <c r="CH4139">
        <v>29046.701250000006</v>
      </c>
      <c r="CI4139">
        <v>290467.01250000007</v>
      </c>
      <c r="CJ4139">
        <v>319513.71375000005</v>
      </c>
      <c r="CK4139">
        <v>2338.875</v>
      </c>
    </row>
    <row r="4140" spans="67:89" x14ac:dyDescent="0.25">
      <c r="BP4140" s="1" t="s">
        <v>11842</v>
      </c>
      <c r="BQ4140" s="1" t="s">
        <v>11641</v>
      </c>
      <c r="BR4140" s="1" t="s">
        <v>11788</v>
      </c>
      <c r="BS4140" s="1" t="s">
        <v>11789</v>
      </c>
      <c r="BT4140">
        <v>27</v>
      </c>
      <c r="BU4140" s="1" t="s">
        <v>11644</v>
      </c>
      <c r="BV4140" s="1" t="s">
        <v>146</v>
      </c>
      <c r="BW4140">
        <v>136.61000000000001</v>
      </c>
      <c r="BX4140" s="1" t="s">
        <v>11790</v>
      </c>
      <c r="BY4140">
        <v>3150</v>
      </c>
      <c r="BZ4140">
        <v>430321.50000000006</v>
      </c>
      <c r="CA4140">
        <v>0.25</v>
      </c>
      <c r="CB4140">
        <v>2362.5</v>
      </c>
      <c r="CC4140">
        <v>322741.12500000006</v>
      </c>
      <c r="CD4140">
        <v>0</v>
      </c>
      <c r="CE4140">
        <v>32274.112500000007</v>
      </c>
      <c r="CF4140">
        <v>0.2</v>
      </c>
      <c r="CG4140">
        <v>6454.822500000002</v>
      </c>
      <c r="CH4140">
        <v>25819.290000000005</v>
      </c>
      <c r="CI4140">
        <v>290467.01250000007</v>
      </c>
      <c r="CJ4140">
        <v>316286.30250000005</v>
      </c>
      <c r="CK4140">
        <v>2315.25</v>
      </c>
    </row>
    <row r="4141" spans="67:89" x14ac:dyDescent="0.25">
      <c r="BO4141" s="1" t="s">
        <v>11843</v>
      </c>
      <c r="BP4141" s="1" t="s">
        <v>11844</v>
      </c>
      <c r="BQ4141" s="1" t="s">
        <v>11641</v>
      </c>
      <c r="BR4141" s="1" t="s">
        <v>11788</v>
      </c>
      <c r="BS4141" s="1" t="s">
        <v>11789</v>
      </c>
      <c r="BT4141">
        <v>28</v>
      </c>
      <c r="BU4141" s="1" t="s">
        <v>11644</v>
      </c>
      <c r="BV4141" s="1" t="s">
        <v>146</v>
      </c>
      <c r="BW4141">
        <v>136.06</v>
      </c>
      <c r="BX4141" s="1" t="s">
        <v>11790</v>
      </c>
      <c r="BY4141">
        <v>3150</v>
      </c>
      <c r="BZ4141">
        <v>428589</v>
      </c>
      <c r="CA4141">
        <v>0.25</v>
      </c>
      <c r="CB4141">
        <v>2362.5</v>
      </c>
      <c r="CC4141">
        <v>321441.75</v>
      </c>
      <c r="CD4141">
        <v>0.1</v>
      </c>
      <c r="CE4141">
        <v>32144.175000000003</v>
      </c>
      <c r="CF4141">
        <v>0.1</v>
      </c>
      <c r="CG4141">
        <v>3214.4175000000005</v>
      </c>
      <c r="CH4141">
        <v>28929.757500000003</v>
      </c>
      <c r="CI4141">
        <v>289297.57500000001</v>
      </c>
      <c r="CJ4141">
        <v>318227.33250000002</v>
      </c>
      <c r="CK4141">
        <v>2338.875</v>
      </c>
    </row>
    <row r="4142" spans="67:89" x14ac:dyDescent="0.25">
      <c r="BP4142" s="1" t="s">
        <v>11844</v>
      </c>
      <c r="BQ4142" s="1" t="s">
        <v>11641</v>
      </c>
      <c r="BR4142" s="1" t="s">
        <v>11788</v>
      </c>
      <c r="BS4142" s="1" t="s">
        <v>11789</v>
      </c>
      <c r="BT4142">
        <v>28</v>
      </c>
      <c r="BU4142" s="1" t="s">
        <v>11644</v>
      </c>
      <c r="BV4142" s="1" t="s">
        <v>146</v>
      </c>
      <c r="BW4142">
        <v>136.06</v>
      </c>
      <c r="BX4142" s="1" t="s">
        <v>11790</v>
      </c>
      <c r="BY4142">
        <v>3150</v>
      </c>
      <c r="BZ4142">
        <v>428589</v>
      </c>
      <c r="CA4142">
        <v>0.25</v>
      </c>
      <c r="CB4142">
        <v>2362.5</v>
      </c>
      <c r="CC4142">
        <v>321441.75</v>
      </c>
      <c r="CD4142">
        <v>0</v>
      </c>
      <c r="CE4142">
        <v>32144.175000000003</v>
      </c>
      <c r="CF4142">
        <v>0.2</v>
      </c>
      <c r="CG4142">
        <v>6428.8350000000009</v>
      </c>
      <c r="CH4142">
        <v>25715.340000000004</v>
      </c>
      <c r="CI4142">
        <v>289297.57500000001</v>
      </c>
      <c r="CJ4142">
        <v>315012.91500000004</v>
      </c>
      <c r="CK4142">
        <v>2315.2500000000005</v>
      </c>
    </row>
    <row r="4143" spans="67:89" x14ac:dyDescent="0.25">
      <c r="BO4143" s="1" t="s">
        <v>11845</v>
      </c>
      <c r="BP4143" s="1" t="s">
        <v>11846</v>
      </c>
      <c r="BQ4143" s="1" t="s">
        <v>11641</v>
      </c>
      <c r="BR4143" s="1" t="s">
        <v>11788</v>
      </c>
      <c r="BS4143" s="1" t="s">
        <v>11789</v>
      </c>
      <c r="BT4143">
        <v>29</v>
      </c>
      <c r="BU4143" s="1" t="s">
        <v>11644</v>
      </c>
      <c r="BV4143" s="1" t="s">
        <v>1961</v>
      </c>
      <c r="BW4143">
        <v>127.77</v>
      </c>
      <c r="BX4143" s="1" t="s">
        <v>11790</v>
      </c>
      <c r="BY4143">
        <v>3000</v>
      </c>
      <c r="BZ4143">
        <v>383310</v>
      </c>
      <c r="CA4143">
        <v>0.25</v>
      </c>
      <c r="CB4143">
        <v>2250</v>
      </c>
      <c r="CC4143">
        <v>287482.5</v>
      </c>
      <c r="CD4143">
        <v>0.1</v>
      </c>
      <c r="CE4143">
        <v>28748.25</v>
      </c>
      <c r="CF4143">
        <v>0.1</v>
      </c>
      <c r="CG4143">
        <v>2874.8250000000003</v>
      </c>
      <c r="CH4143">
        <v>25873.424999999999</v>
      </c>
      <c r="CI4143">
        <v>258734.25</v>
      </c>
      <c r="CJ4143">
        <v>284607.67499999999</v>
      </c>
      <c r="CK4143">
        <v>2227.5</v>
      </c>
    </row>
    <row r="4144" spans="67:89" x14ac:dyDescent="0.25">
      <c r="BP4144" s="1" t="s">
        <v>11846</v>
      </c>
      <c r="BQ4144" s="1" t="s">
        <v>11641</v>
      </c>
      <c r="BR4144" s="1" t="s">
        <v>11788</v>
      </c>
      <c r="BS4144" s="1" t="s">
        <v>11789</v>
      </c>
      <c r="BT4144">
        <v>29</v>
      </c>
      <c r="BU4144" s="1" t="s">
        <v>11644</v>
      </c>
      <c r="BV4144" s="1" t="s">
        <v>1961</v>
      </c>
      <c r="BW4144">
        <v>127.77</v>
      </c>
      <c r="BX4144" s="1" t="s">
        <v>11790</v>
      </c>
      <c r="BY4144">
        <v>3000</v>
      </c>
      <c r="BZ4144">
        <v>383310</v>
      </c>
      <c r="CA4144">
        <v>0.25</v>
      </c>
      <c r="CB4144">
        <v>2250</v>
      </c>
      <c r="CC4144">
        <v>287482.5</v>
      </c>
      <c r="CD4144">
        <v>0</v>
      </c>
      <c r="CE4144">
        <v>28748.25</v>
      </c>
      <c r="CF4144">
        <v>0.2</v>
      </c>
      <c r="CG4144">
        <v>5749.6500000000005</v>
      </c>
      <c r="CH4144">
        <v>22998.6</v>
      </c>
      <c r="CI4144">
        <v>258734.25</v>
      </c>
      <c r="CJ4144">
        <v>281732.84999999998</v>
      </c>
      <c r="CK4144">
        <v>2205</v>
      </c>
    </row>
    <row r="4145" spans="67:89" x14ac:dyDescent="0.25">
      <c r="BO4145" s="1" t="s">
        <v>11847</v>
      </c>
      <c r="BP4145" s="1" t="s">
        <v>11848</v>
      </c>
      <c r="BQ4145" s="1" t="s">
        <v>11641</v>
      </c>
      <c r="BR4145" s="1" t="s">
        <v>11788</v>
      </c>
      <c r="BS4145" s="1" t="s">
        <v>11789</v>
      </c>
      <c r="BT4145">
        <v>30</v>
      </c>
      <c r="BU4145" s="1" t="s">
        <v>11644</v>
      </c>
      <c r="BV4145" s="1" t="s">
        <v>1961</v>
      </c>
      <c r="BW4145">
        <v>127.77</v>
      </c>
      <c r="BX4145" s="1" t="s">
        <v>11790</v>
      </c>
      <c r="BY4145">
        <v>3000</v>
      </c>
      <c r="BZ4145">
        <v>383310</v>
      </c>
      <c r="CA4145">
        <v>0.25</v>
      </c>
      <c r="CB4145">
        <v>2250</v>
      </c>
      <c r="CC4145">
        <v>287482.5</v>
      </c>
      <c r="CD4145">
        <v>0.1</v>
      </c>
      <c r="CE4145">
        <v>28748.25</v>
      </c>
      <c r="CF4145">
        <v>0.1</v>
      </c>
      <c r="CG4145">
        <v>2874.8250000000003</v>
      </c>
      <c r="CH4145">
        <v>25873.424999999999</v>
      </c>
      <c r="CI4145">
        <v>258734.25</v>
      </c>
      <c r="CJ4145">
        <v>284607.67499999999</v>
      </c>
      <c r="CK4145">
        <v>2227.5</v>
      </c>
    </row>
    <row r="4146" spans="67:89" x14ac:dyDescent="0.25">
      <c r="BO4146" s="1" t="s">
        <v>11849</v>
      </c>
      <c r="BP4146" s="1" t="s">
        <v>11850</v>
      </c>
      <c r="BQ4146" s="1" t="s">
        <v>11641</v>
      </c>
      <c r="BR4146" s="1" t="s">
        <v>11788</v>
      </c>
      <c r="BS4146" s="1" t="s">
        <v>11789</v>
      </c>
      <c r="BT4146">
        <v>31</v>
      </c>
      <c r="BU4146" s="1" t="s">
        <v>11644</v>
      </c>
      <c r="BV4146" s="1" t="s">
        <v>1961</v>
      </c>
      <c r="BW4146">
        <v>127.77</v>
      </c>
      <c r="BX4146" s="1" t="s">
        <v>11790</v>
      </c>
      <c r="BY4146">
        <v>3000</v>
      </c>
      <c r="BZ4146">
        <v>383310</v>
      </c>
      <c r="CA4146">
        <v>0.25</v>
      </c>
      <c r="CB4146">
        <v>2250</v>
      </c>
      <c r="CC4146">
        <v>287482.5</v>
      </c>
      <c r="CD4146">
        <v>0.1</v>
      </c>
      <c r="CE4146">
        <v>28748.25</v>
      </c>
      <c r="CF4146">
        <v>0.1</v>
      </c>
      <c r="CG4146">
        <v>2874.8250000000003</v>
      </c>
      <c r="CH4146">
        <v>25873.424999999999</v>
      </c>
      <c r="CI4146">
        <v>258734.25</v>
      </c>
      <c r="CJ4146">
        <v>284607.67499999999</v>
      </c>
      <c r="CK4146">
        <v>2227.5</v>
      </c>
    </row>
    <row r="4147" spans="67:89" x14ac:dyDescent="0.25">
      <c r="BO4147" s="1" t="s">
        <v>11851</v>
      </c>
      <c r="BP4147" s="1" t="s">
        <v>11852</v>
      </c>
      <c r="BQ4147" s="1" t="s">
        <v>11641</v>
      </c>
      <c r="BR4147" s="1" t="s">
        <v>11788</v>
      </c>
      <c r="BS4147" s="1" t="s">
        <v>11789</v>
      </c>
      <c r="BT4147">
        <v>32</v>
      </c>
      <c r="BU4147" s="1" t="s">
        <v>11644</v>
      </c>
      <c r="BV4147" s="1" t="s">
        <v>1961</v>
      </c>
      <c r="BW4147">
        <v>127.77</v>
      </c>
      <c r="BX4147" s="1" t="s">
        <v>11790</v>
      </c>
      <c r="BY4147">
        <v>3000</v>
      </c>
      <c r="BZ4147">
        <v>383310</v>
      </c>
      <c r="CA4147">
        <v>0.25</v>
      </c>
      <c r="CB4147">
        <v>2250</v>
      </c>
      <c r="CC4147">
        <v>287482.5</v>
      </c>
      <c r="CD4147">
        <v>0.1</v>
      </c>
      <c r="CE4147">
        <v>28748.25</v>
      </c>
      <c r="CF4147">
        <v>0.1</v>
      </c>
      <c r="CG4147">
        <v>2874.8250000000003</v>
      </c>
      <c r="CH4147">
        <v>25873.424999999999</v>
      </c>
      <c r="CI4147">
        <v>258734.25</v>
      </c>
      <c r="CJ4147">
        <v>284607.67499999999</v>
      </c>
      <c r="CK4147">
        <v>2227.5</v>
      </c>
    </row>
    <row r="4148" spans="67:89" x14ac:dyDescent="0.25">
      <c r="BO4148" s="1" t="s">
        <v>11853</v>
      </c>
      <c r="BP4148" s="1" t="s">
        <v>11854</v>
      </c>
      <c r="BQ4148" s="1" t="s">
        <v>11641</v>
      </c>
      <c r="BR4148" s="1" t="s">
        <v>11788</v>
      </c>
      <c r="BS4148" s="1" t="s">
        <v>11789</v>
      </c>
      <c r="BT4148">
        <v>33</v>
      </c>
      <c r="BU4148" s="1" t="s">
        <v>11644</v>
      </c>
      <c r="BV4148" s="1" t="s">
        <v>1961</v>
      </c>
      <c r="BW4148">
        <v>127.77</v>
      </c>
      <c r="BX4148" s="1" t="s">
        <v>11790</v>
      </c>
      <c r="BY4148">
        <v>3000</v>
      </c>
      <c r="BZ4148">
        <v>383310</v>
      </c>
      <c r="CA4148">
        <v>0.25</v>
      </c>
      <c r="CB4148">
        <v>2250</v>
      </c>
      <c r="CC4148">
        <v>287482.5</v>
      </c>
      <c r="CD4148">
        <v>0.1</v>
      </c>
      <c r="CE4148">
        <v>28748.25</v>
      </c>
      <c r="CF4148">
        <v>0.1</v>
      </c>
      <c r="CG4148">
        <v>2874.8250000000003</v>
      </c>
      <c r="CH4148">
        <v>25873.424999999999</v>
      </c>
      <c r="CI4148">
        <v>258734.25</v>
      </c>
      <c r="CJ4148">
        <v>284607.67499999999</v>
      </c>
      <c r="CK4148">
        <v>2227.5</v>
      </c>
    </row>
    <row r="4149" spans="67:89" x14ac:dyDescent="0.25">
      <c r="BO4149" s="1" t="s">
        <v>11855</v>
      </c>
      <c r="BP4149" s="1" t="s">
        <v>11856</v>
      </c>
      <c r="BQ4149" s="1" t="s">
        <v>11641</v>
      </c>
      <c r="BR4149" s="1" t="s">
        <v>11788</v>
      </c>
      <c r="BS4149" s="1" t="s">
        <v>11789</v>
      </c>
      <c r="BT4149">
        <v>34</v>
      </c>
      <c r="BU4149" s="1" t="s">
        <v>11644</v>
      </c>
      <c r="BV4149" s="1" t="s">
        <v>1961</v>
      </c>
      <c r="BW4149">
        <v>127.77</v>
      </c>
      <c r="BX4149" s="1" t="s">
        <v>11790</v>
      </c>
      <c r="BY4149">
        <v>3000</v>
      </c>
      <c r="BZ4149">
        <v>383310</v>
      </c>
      <c r="CA4149">
        <v>0.2</v>
      </c>
      <c r="CB4149">
        <v>2400</v>
      </c>
      <c r="CC4149">
        <v>306648</v>
      </c>
      <c r="CD4149">
        <v>0.1</v>
      </c>
      <c r="CE4149">
        <v>30664.800000000003</v>
      </c>
      <c r="CF4149">
        <v>0.1</v>
      </c>
      <c r="CG4149">
        <v>3066.4800000000005</v>
      </c>
      <c r="CH4149">
        <v>27598.320000000003</v>
      </c>
      <c r="CI4149">
        <v>275983.2</v>
      </c>
      <c r="CJ4149">
        <v>303581.52</v>
      </c>
      <c r="CK4149">
        <v>2376</v>
      </c>
    </row>
    <row r="4150" spans="67:89" x14ac:dyDescent="0.25">
      <c r="BP4150" s="1" t="s">
        <v>11856</v>
      </c>
      <c r="BQ4150" s="1" t="s">
        <v>11641</v>
      </c>
      <c r="BR4150" s="1" t="s">
        <v>11788</v>
      </c>
      <c r="BS4150" s="1" t="s">
        <v>11789</v>
      </c>
      <c r="BT4150">
        <v>34</v>
      </c>
      <c r="BU4150" s="1" t="s">
        <v>11644</v>
      </c>
      <c r="BV4150" s="1" t="s">
        <v>1961</v>
      </c>
      <c r="BW4150">
        <v>127.77</v>
      </c>
      <c r="BX4150" s="1" t="s">
        <v>11790</v>
      </c>
      <c r="BY4150">
        <v>3000</v>
      </c>
      <c r="BZ4150">
        <v>383310</v>
      </c>
      <c r="CA4150">
        <v>0.2</v>
      </c>
      <c r="CB4150">
        <v>2400</v>
      </c>
      <c r="CC4150">
        <v>306648</v>
      </c>
      <c r="CD4150"/>
      <c r="CE4150">
        <v>30664.800000000003</v>
      </c>
      <c r="CF4150">
        <v>0</v>
      </c>
      <c r="CG4150">
        <v>0</v>
      </c>
      <c r="CH4150">
        <v>30664.800000000003</v>
      </c>
      <c r="CI4150">
        <v>275983.2</v>
      </c>
      <c r="CJ4150">
        <v>306648</v>
      </c>
      <c r="CK4150">
        <v>2400</v>
      </c>
    </row>
    <row r="4151" spans="67:89" x14ac:dyDescent="0.25">
      <c r="BO4151" s="1" t="s">
        <v>11857</v>
      </c>
      <c r="BP4151" s="1" t="s">
        <v>11858</v>
      </c>
      <c r="BQ4151" s="1" t="s">
        <v>11641</v>
      </c>
      <c r="BR4151" s="1" t="s">
        <v>11788</v>
      </c>
      <c r="BS4151" s="1" t="s">
        <v>11789</v>
      </c>
      <c r="BT4151">
        <v>35</v>
      </c>
      <c r="BU4151" s="1" t="s">
        <v>11644</v>
      </c>
      <c r="BV4151" s="1" t="s">
        <v>1961</v>
      </c>
      <c r="BW4151">
        <v>127.77</v>
      </c>
      <c r="BX4151" s="1" t="s">
        <v>11790</v>
      </c>
      <c r="BY4151">
        <v>3000</v>
      </c>
      <c r="BZ4151">
        <v>383310</v>
      </c>
      <c r="CA4151">
        <v>0.25</v>
      </c>
      <c r="CB4151">
        <v>2250</v>
      </c>
      <c r="CC4151">
        <v>287482.5</v>
      </c>
      <c r="CD4151">
        <v>0.1</v>
      </c>
      <c r="CE4151">
        <v>28748.25</v>
      </c>
      <c r="CF4151">
        <v>0.1</v>
      </c>
      <c r="CG4151">
        <v>2874.8250000000003</v>
      </c>
      <c r="CH4151">
        <v>25873.424999999999</v>
      </c>
      <c r="CI4151">
        <v>258734.25</v>
      </c>
      <c r="CJ4151">
        <v>284607.67499999999</v>
      </c>
      <c r="CK4151">
        <v>2227.5</v>
      </c>
    </row>
    <row r="4152" spans="67:89" x14ac:dyDescent="0.25">
      <c r="BO4152" s="1" t="s">
        <v>11859</v>
      </c>
      <c r="BP4152" s="1" t="s">
        <v>11860</v>
      </c>
      <c r="BQ4152" s="1" t="s">
        <v>11641</v>
      </c>
      <c r="BR4152" s="1" t="s">
        <v>11788</v>
      </c>
      <c r="BS4152" s="1" t="s">
        <v>11789</v>
      </c>
      <c r="BT4152">
        <v>36</v>
      </c>
      <c r="BU4152" s="1" t="s">
        <v>11644</v>
      </c>
      <c r="BV4152" s="1" t="s">
        <v>1961</v>
      </c>
      <c r="BW4152">
        <v>127.77</v>
      </c>
      <c r="BX4152" s="1" t="s">
        <v>11790</v>
      </c>
      <c r="BY4152">
        <v>3000</v>
      </c>
      <c r="BZ4152">
        <v>383310</v>
      </c>
      <c r="CA4152">
        <v>0.25</v>
      </c>
      <c r="CB4152">
        <v>2250</v>
      </c>
      <c r="CC4152">
        <v>287482.5</v>
      </c>
      <c r="CD4152">
        <v>0.1</v>
      </c>
      <c r="CE4152">
        <v>28748.25</v>
      </c>
      <c r="CF4152">
        <v>0.1</v>
      </c>
      <c r="CG4152">
        <v>2874.8250000000003</v>
      </c>
      <c r="CH4152">
        <v>25873.424999999999</v>
      </c>
      <c r="CI4152">
        <v>258734.25</v>
      </c>
      <c r="CJ4152">
        <v>284607.67499999999</v>
      </c>
      <c r="CK4152">
        <v>2227.5</v>
      </c>
    </row>
    <row r="4153" spans="67:89" x14ac:dyDescent="0.25">
      <c r="BP4153" s="1" t="s">
        <v>11860</v>
      </c>
      <c r="BQ4153" s="1" t="s">
        <v>11641</v>
      </c>
      <c r="BR4153" s="1" t="s">
        <v>11788</v>
      </c>
      <c r="BS4153" s="1" t="s">
        <v>11789</v>
      </c>
      <c r="BT4153">
        <v>36</v>
      </c>
      <c r="BU4153" s="1" t="s">
        <v>11644</v>
      </c>
      <c r="BV4153" s="1" t="s">
        <v>1961</v>
      </c>
      <c r="BW4153">
        <v>127.77</v>
      </c>
      <c r="BX4153" s="1" t="s">
        <v>11790</v>
      </c>
      <c r="BY4153">
        <v>3000</v>
      </c>
      <c r="BZ4153">
        <v>383310</v>
      </c>
      <c r="CA4153">
        <v>0.25</v>
      </c>
      <c r="CB4153">
        <v>2250</v>
      </c>
      <c r="CC4153">
        <v>287482.5</v>
      </c>
      <c r="CD4153">
        <v>0</v>
      </c>
      <c r="CE4153">
        <v>28748.25</v>
      </c>
      <c r="CF4153">
        <v>0</v>
      </c>
      <c r="CG4153">
        <v>0</v>
      </c>
      <c r="CH4153">
        <v>28748.25</v>
      </c>
      <c r="CI4153">
        <v>258734.25</v>
      </c>
      <c r="CJ4153">
        <v>287482.5</v>
      </c>
      <c r="CK4153">
        <v>2250</v>
      </c>
    </row>
    <row r="4154" spans="67:89" x14ac:dyDescent="0.25">
      <c r="BO4154" s="1" t="s">
        <v>11861</v>
      </c>
      <c r="BP4154" s="1" t="s">
        <v>11862</v>
      </c>
      <c r="BQ4154" s="1" t="s">
        <v>11641</v>
      </c>
      <c r="BR4154" s="1" t="s">
        <v>11788</v>
      </c>
      <c r="BS4154" s="1" t="s">
        <v>11789</v>
      </c>
      <c r="BT4154">
        <v>37</v>
      </c>
      <c r="BU4154" s="1" t="s">
        <v>11644</v>
      </c>
      <c r="BV4154" s="1" t="s">
        <v>1961</v>
      </c>
      <c r="BW4154">
        <v>127.77</v>
      </c>
      <c r="BX4154" s="1" t="s">
        <v>11790</v>
      </c>
      <c r="BY4154">
        <v>3000</v>
      </c>
      <c r="BZ4154">
        <v>383310</v>
      </c>
      <c r="CA4154">
        <v>0.25</v>
      </c>
      <c r="CB4154">
        <v>2250</v>
      </c>
      <c r="CC4154">
        <v>287482.5</v>
      </c>
      <c r="CD4154">
        <v>0.1</v>
      </c>
      <c r="CE4154">
        <v>28748.25</v>
      </c>
      <c r="CF4154">
        <v>0.1</v>
      </c>
      <c r="CG4154">
        <v>2874.8250000000003</v>
      </c>
      <c r="CH4154">
        <v>25873.424999999999</v>
      </c>
      <c r="CI4154">
        <v>258734.25</v>
      </c>
      <c r="CJ4154">
        <v>284607.67499999999</v>
      </c>
      <c r="CK4154">
        <v>2227.5</v>
      </c>
    </row>
    <row r="4155" spans="67:89" x14ac:dyDescent="0.25">
      <c r="BP4155" s="1" t="s">
        <v>11862</v>
      </c>
      <c r="BQ4155" s="1" t="s">
        <v>11641</v>
      </c>
      <c r="BR4155" s="1" t="s">
        <v>11788</v>
      </c>
      <c r="BS4155" s="1" t="s">
        <v>11789</v>
      </c>
      <c r="BT4155">
        <v>37</v>
      </c>
      <c r="BU4155" s="1" t="s">
        <v>11644</v>
      </c>
      <c r="BV4155" s="1" t="s">
        <v>1961</v>
      </c>
      <c r="BW4155">
        <v>127.77</v>
      </c>
      <c r="BX4155" s="1" t="s">
        <v>11790</v>
      </c>
      <c r="BY4155">
        <v>3000</v>
      </c>
      <c r="BZ4155">
        <v>383310</v>
      </c>
      <c r="CA4155">
        <v>0.25</v>
      </c>
      <c r="CB4155">
        <v>2250</v>
      </c>
      <c r="CC4155">
        <v>287482.5</v>
      </c>
      <c r="CD4155"/>
      <c r="CE4155">
        <v>28748.25</v>
      </c>
      <c r="CF4155">
        <v>0</v>
      </c>
      <c r="CG4155">
        <v>0</v>
      </c>
      <c r="CH4155">
        <v>28748.25</v>
      </c>
      <c r="CI4155">
        <v>258734.25</v>
      </c>
      <c r="CJ4155">
        <v>287482.5</v>
      </c>
      <c r="CK4155">
        <v>2250</v>
      </c>
    </row>
    <row r="4156" spans="67:89" x14ac:dyDescent="0.25">
      <c r="BO4156" s="1" t="s">
        <v>11863</v>
      </c>
      <c r="BP4156" s="1" t="s">
        <v>11864</v>
      </c>
      <c r="BQ4156" s="1" t="s">
        <v>11641</v>
      </c>
      <c r="BR4156" s="1" t="s">
        <v>11788</v>
      </c>
      <c r="BS4156" s="1" t="s">
        <v>11789</v>
      </c>
      <c r="BT4156">
        <v>38</v>
      </c>
      <c r="BU4156" s="1" t="s">
        <v>11644</v>
      </c>
      <c r="BV4156" s="1" t="s">
        <v>1961</v>
      </c>
      <c r="BW4156">
        <v>127.77</v>
      </c>
      <c r="BX4156" s="1" t="s">
        <v>11790</v>
      </c>
      <c r="BY4156">
        <v>3000</v>
      </c>
      <c r="BZ4156">
        <v>383310</v>
      </c>
      <c r="CA4156">
        <v>0.25</v>
      </c>
      <c r="CB4156">
        <v>2250</v>
      </c>
      <c r="CC4156">
        <v>287482.5</v>
      </c>
      <c r="CD4156">
        <v>0.1</v>
      </c>
      <c r="CE4156">
        <v>28748.25</v>
      </c>
      <c r="CF4156">
        <v>0.1</v>
      </c>
      <c r="CG4156">
        <v>2874.8250000000003</v>
      </c>
      <c r="CH4156">
        <v>25873.424999999999</v>
      </c>
      <c r="CI4156">
        <v>258734.25</v>
      </c>
      <c r="CJ4156">
        <v>284607.67499999999</v>
      </c>
      <c r="CK4156">
        <v>2227.5</v>
      </c>
    </row>
    <row r="4157" spans="67:89" x14ac:dyDescent="0.25">
      <c r="BP4157" s="1" t="s">
        <v>11864</v>
      </c>
      <c r="BQ4157" s="1" t="s">
        <v>11641</v>
      </c>
      <c r="BR4157" s="1" t="s">
        <v>11788</v>
      </c>
      <c r="BS4157" s="1" t="s">
        <v>11789</v>
      </c>
      <c r="BT4157">
        <v>38</v>
      </c>
      <c r="BU4157" s="1" t="s">
        <v>11644</v>
      </c>
      <c r="BV4157" s="1" t="s">
        <v>1961</v>
      </c>
      <c r="BW4157">
        <v>127.77</v>
      </c>
      <c r="BX4157" s="1" t="s">
        <v>11790</v>
      </c>
      <c r="BY4157">
        <v>3000</v>
      </c>
      <c r="BZ4157">
        <v>383310</v>
      </c>
      <c r="CA4157">
        <v>0.25</v>
      </c>
      <c r="CB4157">
        <v>2250</v>
      </c>
      <c r="CC4157">
        <v>287482.5</v>
      </c>
      <c r="CD4157"/>
      <c r="CE4157">
        <v>28748.25</v>
      </c>
      <c r="CF4157">
        <v>0.2</v>
      </c>
      <c r="CG4157">
        <v>5749.6500000000005</v>
      </c>
      <c r="CH4157">
        <v>22998.6</v>
      </c>
      <c r="CI4157">
        <v>258734.25</v>
      </c>
      <c r="CJ4157">
        <v>281732.84999999998</v>
      </c>
      <c r="CK4157">
        <v>2205</v>
      </c>
    </row>
    <row r="4158" spans="67:89" x14ac:dyDescent="0.25">
      <c r="BO4158" s="1" t="s">
        <v>11865</v>
      </c>
      <c r="BP4158" s="1" t="s">
        <v>11866</v>
      </c>
      <c r="BQ4158" s="1" t="s">
        <v>11641</v>
      </c>
      <c r="BR4158" s="1" t="s">
        <v>11788</v>
      </c>
      <c r="BS4158" s="1" t="s">
        <v>11789</v>
      </c>
      <c r="BT4158">
        <v>39</v>
      </c>
      <c r="BU4158" s="1" t="s">
        <v>11644</v>
      </c>
      <c r="BV4158" s="1" t="s">
        <v>1961</v>
      </c>
      <c r="BW4158">
        <v>127.77</v>
      </c>
      <c r="BX4158" s="1" t="s">
        <v>11790</v>
      </c>
      <c r="BY4158">
        <v>3000</v>
      </c>
      <c r="BZ4158">
        <v>383310</v>
      </c>
      <c r="CA4158">
        <v>0.25</v>
      </c>
      <c r="CB4158">
        <v>2250</v>
      </c>
      <c r="CC4158">
        <v>287482.5</v>
      </c>
      <c r="CD4158">
        <v>0.1</v>
      </c>
      <c r="CE4158">
        <v>28748.25</v>
      </c>
      <c r="CF4158">
        <v>0.1</v>
      </c>
      <c r="CG4158">
        <v>2874.8250000000003</v>
      </c>
      <c r="CH4158">
        <v>25873.424999999999</v>
      </c>
      <c r="CI4158">
        <v>258734.25</v>
      </c>
      <c r="CJ4158">
        <v>284607.67499999999</v>
      </c>
      <c r="CK4158">
        <v>2227.5</v>
      </c>
    </row>
    <row r="4159" spans="67:89" x14ac:dyDescent="0.25">
      <c r="BP4159" s="1" t="s">
        <v>11866</v>
      </c>
      <c r="BQ4159" s="1" t="s">
        <v>11641</v>
      </c>
      <c r="BR4159" s="1" t="s">
        <v>11788</v>
      </c>
      <c r="BS4159" s="1" t="s">
        <v>11789</v>
      </c>
      <c r="BT4159">
        <v>39</v>
      </c>
      <c r="BU4159" s="1" t="s">
        <v>11644</v>
      </c>
      <c r="BV4159" s="1" t="s">
        <v>1961</v>
      </c>
      <c r="BW4159">
        <v>127.77</v>
      </c>
      <c r="BX4159" s="1" t="s">
        <v>11790</v>
      </c>
      <c r="BY4159">
        <v>3000</v>
      </c>
      <c r="BZ4159">
        <v>383310</v>
      </c>
      <c r="CA4159">
        <v>0.25</v>
      </c>
      <c r="CB4159">
        <v>2250</v>
      </c>
      <c r="CC4159">
        <v>287482.5</v>
      </c>
      <c r="CD4159"/>
      <c r="CE4159">
        <v>28748.25</v>
      </c>
      <c r="CF4159">
        <v>0.1</v>
      </c>
      <c r="CG4159">
        <v>2874.8250000000003</v>
      </c>
      <c r="CH4159">
        <v>25873.424999999999</v>
      </c>
      <c r="CI4159">
        <v>258734.25</v>
      </c>
      <c r="CJ4159">
        <v>284607.67499999999</v>
      </c>
      <c r="CK4159">
        <v>2227.5</v>
      </c>
    </row>
    <row r="4160" spans="67:89" x14ac:dyDescent="0.25">
      <c r="BO4160" s="1" t="s">
        <v>11867</v>
      </c>
      <c r="BP4160" s="1" t="s">
        <v>11868</v>
      </c>
      <c r="BQ4160" s="1" t="s">
        <v>11641</v>
      </c>
      <c r="BR4160" s="1" t="s">
        <v>11788</v>
      </c>
      <c r="BS4160" s="1" t="s">
        <v>11789</v>
      </c>
      <c r="BT4160">
        <v>40</v>
      </c>
      <c r="BU4160" s="1" t="s">
        <v>11644</v>
      </c>
      <c r="BV4160" s="1" t="s">
        <v>146</v>
      </c>
      <c r="BW4160">
        <v>136.27000000000001</v>
      </c>
      <c r="BX4160" s="1" t="s">
        <v>11790</v>
      </c>
      <c r="BY4160">
        <v>3150</v>
      </c>
      <c r="BZ4160">
        <v>429250.50000000006</v>
      </c>
      <c r="CA4160">
        <v>0.25</v>
      </c>
      <c r="CB4160">
        <v>2362.5</v>
      </c>
      <c r="CC4160">
        <v>321937.875</v>
      </c>
      <c r="CD4160">
        <v>0.1</v>
      </c>
      <c r="CE4160">
        <v>32193.787500000002</v>
      </c>
      <c r="CF4160">
        <v>0.1</v>
      </c>
      <c r="CG4160">
        <v>3219.3787500000003</v>
      </c>
      <c r="CH4160">
        <v>28974.408750000002</v>
      </c>
      <c r="CI4160">
        <v>289744.08750000002</v>
      </c>
      <c r="CJ4160">
        <v>318718.49625000003</v>
      </c>
      <c r="CK4160">
        <v>2338.875</v>
      </c>
    </row>
    <row r="4161" spans="67:89" x14ac:dyDescent="0.25">
      <c r="BP4161" s="1" t="s">
        <v>11868</v>
      </c>
      <c r="BQ4161" s="1" t="s">
        <v>11641</v>
      </c>
      <c r="BR4161" s="1" t="s">
        <v>11788</v>
      </c>
      <c r="BS4161" s="1" t="s">
        <v>11789</v>
      </c>
      <c r="BT4161">
        <v>40</v>
      </c>
      <c r="BU4161" s="1" t="s">
        <v>11644</v>
      </c>
      <c r="BV4161" s="1" t="s">
        <v>146</v>
      </c>
      <c r="BW4161">
        <v>136.27000000000001</v>
      </c>
      <c r="BX4161" s="1" t="s">
        <v>11790</v>
      </c>
      <c r="BY4161">
        <v>3150</v>
      </c>
      <c r="BZ4161">
        <v>429250.50000000006</v>
      </c>
      <c r="CA4161">
        <v>0.25</v>
      </c>
      <c r="CB4161">
        <v>2362.5</v>
      </c>
      <c r="CC4161">
        <v>321937.875</v>
      </c>
      <c r="CD4161">
        <v>0</v>
      </c>
      <c r="CE4161">
        <v>32193.787500000002</v>
      </c>
      <c r="CF4161">
        <v>0.1</v>
      </c>
      <c r="CG4161">
        <v>3219.3787500000003</v>
      </c>
      <c r="CH4161">
        <v>28974.408750000002</v>
      </c>
      <c r="CI4161">
        <v>289744.08750000002</v>
      </c>
      <c r="CJ4161">
        <v>318718.49625000003</v>
      </c>
      <c r="CK4161">
        <v>2338.875</v>
      </c>
    </row>
    <row r="4162" spans="67:89" x14ac:dyDescent="0.25">
      <c r="BO4162" s="1" t="s">
        <v>11869</v>
      </c>
      <c r="BP4162" s="1" t="s">
        <v>11870</v>
      </c>
      <c r="BQ4162" s="1" t="s">
        <v>11641</v>
      </c>
      <c r="BR4162" s="1" t="s">
        <v>11788</v>
      </c>
      <c r="BS4162" s="1" t="s">
        <v>11789</v>
      </c>
      <c r="BT4162">
        <v>41</v>
      </c>
      <c r="BU4162" s="1" t="s">
        <v>11644</v>
      </c>
      <c r="BV4162" s="1" t="s">
        <v>146</v>
      </c>
      <c r="BW4162">
        <v>183.03</v>
      </c>
      <c r="BX4162" s="1" t="s">
        <v>11790</v>
      </c>
      <c r="BY4162">
        <v>3150</v>
      </c>
      <c r="BZ4162">
        <v>576544.5</v>
      </c>
      <c r="CA4162">
        <v>0.25</v>
      </c>
      <c r="CB4162">
        <v>2362.5</v>
      </c>
      <c r="CC4162">
        <v>432408.375</v>
      </c>
      <c r="CD4162">
        <v>0.1</v>
      </c>
      <c r="CE4162">
        <v>43240.837500000001</v>
      </c>
      <c r="CF4162">
        <v>0.1</v>
      </c>
      <c r="CG4162">
        <v>4324.0837500000007</v>
      </c>
      <c r="CH4162">
        <v>38916.753750000003</v>
      </c>
      <c r="CI4162">
        <v>389167.53749999998</v>
      </c>
      <c r="CJ4162">
        <v>428084.29125000001</v>
      </c>
      <c r="CK4162">
        <v>2338.875</v>
      </c>
    </row>
    <row r="4163" spans="67:89" x14ac:dyDescent="0.25">
      <c r="BP4163" s="1" t="s">
        <v>11870</v>
      </c>
      <c r="BQ4163" s="1" t="s">
        <v>11641</v>
      </c>
      <c r="BR4163" s="1" t="s">
        <v>11788</v>
      </c>
      <c r="BS4163" s="1" t="s">
        <v>11789</v>
      </c>
      <c r="BT4163">
        <v>41</v>
      </c>
      <c r="BU4163" s="1" t="s">
        <v>11644</v>
      </c>
      <c r="BV4163" s="1" t="s">
        <v>146</v>
      </c>
      <c r="BW4163">
        <v>183.03</v>
      </c>
      <c r="BX4163" s="1" t="s">
        <v>11790</v>
      </c>
      <c r="BY4163">
        <v>3150</v>
      </c>
      <c r="BZ4163">
        <v>576544.5</v>
      </c>
      <c r="CA4163">
        <v>0.25</v>
      </c>
      <c r="CB4163">
        <v>2362.5</v>
      </c>
      <c r="CC4163">
        <v>432408.375</v>
      </c>
      <c r="CD4163"/>
      <c r="CE4163">
        <v>43240.837500000001</v>
      </c>
      <c r="CF4163">
        <v>0.1</v>
      </c>
      <c r="CG4163">
        <v>4324.0837500000007</v>
      </c>
      <c r="CH4163">
        <v>43240.837500000001</v>
      </c>
      <c r="CI4163">
        <v>389167.53749999998</v>
      </c>
      <c r="CJ4163">
        <v>432408.375</v>
      </c>
      <c r="CK4163">
        <v>2362.5</v>
      </c>
    </row>
    <row r="4164" spans="67:89" x14ac:dyDescent="0.25">
      <c r="BO4164" s="1" t="s">
        <v>11871</v>
      </c>
      <c r="BP4164" s="1" t="s">
        <v>11872</v>
      </c>
      <c r="BQ4164" s="1" t="s">
        <v>11641</v>
      </c>
      <c r="BR4164" s="1" t="s">
        <v>11788</v>
      </c>
      <c r="BS4164" s="1" t="s">
        <v>11789</v>
      </c>
      <c r="BT4164">
        <v>42</v>
      </c>
      <c r="BU4164" s="1" t="s">
        <v>11644</v>
      </c>
      <c r="BV4164" s="1" t="s">
        <v>1961</v>
      </c>
      <c r="BW4164">
        <v>150</v>
      </c>
      <c r="BX4164" s="1" t="s">
        <v>11790</v>
      </c>
      <c r="BY4164">
        <v>3000</v>
      </c>
      <c r="BZ4164">
        <v>450000</v>
      </c>
      <c r="CA4164">
        <v>0.25</v>
      </c>
      <c r="CB4164">
        <v>2250</v>
      </c>
      <c r="CC4164">
        <v>337500</v>
      </c>
      <c r="CD4164">
        <v>0.1</v>
      </c>
      <c r="CE4164">
        <v>33750</v>
      </c>
      <c r="CF4164">
        <v>0.1</v>
      </c>
      <c r="CG4164">
        <v>3375</v>
      </c>
      <c r="CH4164">
        <v>30375</v>
      </c>
      <c r="CI4164">
        <v>303750</v>
      </c>
      <c r="CJ4164">
        <v>334125</v>
      </c>
      <c r="CK4164">
        <v>2227.5</v>
      </c>
    </row>
    <row r="4165" spans="67:89" x14ac:dyDescent="0.25">
      <c r="BO4165" s="1" t="s">
        <v>11873</v>
      </c>
      <c r="BP4165" s="1" t="s">
        <v>11874</v>
      </c>
      <c r="BQ4165" s="1" t="s">
        <v>11641</v>
      </c>
      <c r="BR4165" s="1" t="s">
        <v>11788</v>
      </c>
      <c r="BS4165" s="1" t="s">
        <v>11789</v>
      </c>
      <c r="BT4165">
        <v>43</v>
      </c>
      <c r="BU4165" s="1" t="s">
        <v>11644</v>
      </c>
      <c r="BV4165" s="1" t="s">
        <v>1961</v>
      </c>
      <c r="BW4165">
        <v>150</v>
      </c>
      <c r="BX4165" s="1" t="s">
        <v>11790</v>
      </c>
      <c r="BY4165">
        <v>3000</v>
      </c>
      <c r="BZ4165">
        <v>450000</v>
      </c>
      <c r="CA4165">
        <v>0.25</v>
      </c>
      <c r="CB4165">
        <v>2250</v>
      </c>
      <c r="CC4165">
        <v>337500</v>
      </c>
      <c r="CD4165">
        <v>0.1</v>
      </c>
      <c r="CE4165">
        <v>33750</v>
      </c>
      <c r="CF4165">
        <v>0.1</v>
      </c>
      <c r="CG4165">
        <v>3375</v>
      </c>
      <c r="CH4165">
        <v>30375</v>
      </c>
      <c r="CI4165">
        <v>303750</v>
      </c>
      <c r="CJ4165">
        <v>334125</v>
      </c>
      <c r="CK4165">
        <v>2227.5</v>
      </c>
    </row>
    <row r="4166" spans="67:89" x14ac:dyDescent="0.25">
      <c r="BO4166" s="1" t="s">
        <v>11875</v>
      </c>
      <c r="BP4166" s="1" t="s">
        <v>11876</v>
      </c>
      <c r="BQ4166" s="1" t="s">
        <v>11641</v>
      </c>
      <c r="BR4166" s="1" t="s">
        <v>11788</v>
      </c>
      <c r="BS4166" s="1" t="s">
        <v>11789</v>
      </c>
      <c r="BT4166">
        <v>44</v>
      </c>
      <c r="BU4166" s="1" t="s">
        <v>11644</v>
      </c>
      <c r="BV4166" s="1" t="s">
        <v>1961</v>
      </c>
      <c r="BW4166">
        <v>150</v>
      </c>
      <c r="BX4166" s="1" t="s">
        <v>11790</v>
      </c>
      <c r="BY4166">
        <v>3000</v>
      </c>
      <c r="BZ4166">
        <v>450000</v>
      </c>
      <c r="CA4166">
        <v>0.25</v>
      </c>
      <c r="CB4166">
        <v>2250</v>
      </c>
      <c r="CC4166">
        <v>337500</v>
      </c>
      <c r="CD4166">
        <v>0.1</v>
      </c>
      <c r="CE4166">
        <v>33750</v>
      </c>
      <c r="CF4166">
        <v>0.1</v>
      </c>
      <c r="CG4166">
        <v>3375</v>
      </c>
      <c r="CH4166">
        <v>30375</v>
      </c>
      <c r="CI4166">
        <v>303750</v>
      </c>
      <c r="CJ4166">
        <v>334125</v>
      </c>
      <c r="CK4166">
        <v>2227.5</v>
      </c>
    </row>
    <row r="4167" spans="67:89" x14ac:dyDescent="0.25">
      <c r="BO4167" s="1" t="s">
        <v>11877</v>
      </c>
      <c r="BP4167" s="1" t="s">
        <v>11878</v>
      </c>
      <c r="BQ4167" s="1" t="s">
        <v>11641</v>
      </c>
      <c r="BR4167" s="1" t="s">
        <v>11788</v>
      </c>
      <c r="BS4167" s="1" t="s">
        <v>11789</v>
      </c>
      <c r="BT4167">
        <v>45</v>
      </c>
      <c r="BU4167" s="1" t="s">
        <v>11644</v>
      </c>
      <c r="BV4167" s="1" t="s">
        <v>1961</v>
      </c>
      <c r="BW4167">
        <v>150</v>
      </c>
      <c r="BX4167" s="1" t="s">
        <v>11790</v>
      </c>
      <c r="BY4167">
        <v>3000</v>
      </c>
      <c r="BZ4167">
        <v>450000</v>
      </c>
      <c r="CA4167">
        <v>0.25</v>
      </c>
      <c r="CB4167">
        <v>2250</v>
      </c>
      <c r="CC4167">
        <v>337500</v>
      </c>
      <c r="CD4167">
        <v>0.1</v>
      </c>
      <c r="CE4167">
        <v>33750</v>
      </c>
      <c r="CF4167">
        <v>0.1</v>
      </c>
      <c r="CG4167">
        <v>3375</v>
      </c>
      <c r="CH4167">
        <v>30375</v>
      </c>
      <c r="CI4167">
        <v>303750</v>
      </c>
      <c r="CJ4167">
        <v>334125</v>
      </c>
      <c r="CK4167">
        <v>2227.5</v>
      </c>
    </row>
    <row r="4168" spans="67:89" x14ac:dyDescent="0.25">
      <c r="BO4168" s="1" t="s">
        <v>11879</v>
      </c>
      <c r="BP4168" s="1" t="s">
        <v>11880</v>
      </c>
      <c r="BQ4168" s="1" t="s">
        <v>11641</v>
      </c>
      <c r="BR4168" s="1" t="s">
        <v>11788</v>
      </c>
      <c r="BS4168" s="1" t="s">
        <v>11789</v>
      </c>
      <c r="BT4168">
        <v>46</v>
      </c>
      <c r="BU4168" s="1" t="s">
        <v>11644</v>
      </c>
      <c r="BV4168" s="1" t="s">
        <v>1961</v>
      </c>
      <c r="BW4168">
        <v>150</v>
      </c>
      <c r="BX4168" s="1" t="s">
        <v>11790</v>
      </c>
      <c r="BY4168">
        <v>3000</v>
      </c>
      <c r="BZ4168">
        <v>450000</v>
      </c>
      <c r="CA4168">
        <v>0.25</v>
      </c>
      <c r="CB4168">
        <v>2250</v>
      </c>
      <c r="CC4168">
        <v>337500</v>
      </c>
      <c r="CD4168">
        <v>0.1</v>
      </c>
      <c r="CE4168">
        <v>33750</v>
      </c>
      <c r="CF4168">
        <v>0.1</v>
      </c>
      <c r="CG4168">
        <v>3375</v>
      </c>
      <c r="CH4168">
        <v>30375</v>
      </c>
      <c r="CI4168">
        <v>303750</v>
      </c>
      <c r="CJ4168">
        <v>334125</v>
      </c>
      <c r="CK4168">
        <v>2227.5</v>
      </c>
    </row>
    <row r="4169" spans="67:89" x14ac:dyDescent="0.25">
      <c r="BO4169" s="1" t="s">
        <v>11881</v>
      </c>
      <c r="BP4169" s="1" t="s">
        <v>11882</v>
      </c>
      <c r="BQ4169" s="1" t="s">
        <v>11641</v>
      </c>
      <c r="BR4169" s="1" t="s">
        <v>11788</v>
      </c>
      <c r="BS4169" s="1" t="s">
        <v>11789</v>
      </c>
      <c r="BT4169">
        <v>47</v>
      </c>
      <c r="BU4169" s="1" t="s">
        <v>11644</v>
      </c>
      <c r="BV4169" s="1" t="s">
        <v>1961</v>
      </c>
      <c r="BW4169">
        <v>150</v>
      </c>
      <c r="BX4169" s="1" t="s">
        <v>11790</v>
      </c>
      <c r="BY4169">
        <v>3000</v>
      </c>
      <c r="BZ4169">
        <v>450000</v>
      </c>
      <c r="CA4169">
        <v>0.25</v>
      </c>
      <c r="CB4169">
        <v>2250</v>
      </c>
      <c r="CC4169">
        <v>337500</v>
      </c>
      <c r="CD4169">
        <v>0.1</v>
      </c>
      <c r="CE4169">
        <v>33750</v>
      </c>
      <c r="CF4169">
        <v>0.1</v>
      </c>
      <c r="CG4169">
        <v>3375</v>
      </c>
      <c r="CH4169">
        <v>30375</v>
      </c>
      <c r="CI4169">
        <v>303750</v>
      </c>
      <c r="CJ4169">
        <v>334125</v>
      </c>
      <c r="CK4169">
        <v>2227.5</v>
      </c>
    </row>
    <row r="4170" spans="67:89" x14ac:dyDescent="0.25">
      <c r="BO4170" s="1" t="s">
        <v>11883</v>
      </c>
      <c r="BP4170" s="1" t="s">
        <v>11884</v>
      </c>
      <c r="BQ4170" s="1" t="s">
        <v>11641</v>
      </c>
      <c r="BR4170" s="1" t="s">
        <v>11788</v>
      </c>
      <c r="BS4170" s="1" t="s">
        <v>11789</v>
      </c>
      <c r="BT4170">
        <v>48</v>
      </c>
      <c r="BU4170" s="1" t="s">
        <v>11644</v>
      </c>
      <c r="BV4170" s="1" t="s">
        <v>1961</v>
      </c>
      <c r="BW4170">
        <v>150</v>
      </c>
      <c r="BX4170" s="1" t="s">
        <v>11790</v>
      </c>
      <c r="BY4170">
        <v>3000</v>
      </c>
      <c r="BZ4170">
        <v>450000</v>
      </c>
      <c r="CA4170">
        <v>0.25</v>
      </c>
      <c r="CB4170">
        <v>2250</v>
      </c>
      <c r="CC4170">
        <v>337500</v>
      </c>
      <c r="CD4170">
        <v>0.1</v>
      </c>
      <c r="CE4170">
        <v>33750</v>
      </c>
      <c r="CF4170">
        <v>0.1</v>
      </c>
      <c r="CG4170">
        <v>3375</v>
      </c>
      <c r="CH4170">
        <v>30375</v>
      </c>
      <c r="CI4170">
        <v>303750</v>
      </c>
      <c r="CJ4170">
        <v>334125</v>
      </c>
      <c r="CK4170">
        <v>2227.5</v>
      </c>
    </row>
    <row r="4171" spans="67:89" x14ac:dyDescent="0.25">
      <c r="BO4171" s="1" t="s">
        <v>11885</v>
      </c>
      <c r="BP4171" s="1" t="s">
        <v>11886</v>
      </c>
      <c r="BQ4171" s="1" t="s">
        <v>11641</v>
      </c>
      <c r="BR4171" s="1" t="s">
        <v>11788</v>
      </c>
      <c r="BS4171" s="1" t="s">
        <v>11789</v>
      </c>
      <c r="BT4171">
        <v>49</v>
      </c>
      <c r="BU4171" s="1" t="s">
        <v>11644</v>
      </c>
      <c r="BV4171" s="1" t="s">
        <v>1961</v>
      </c>
      <c r="BW4171">
        <v>150</v>
      </c>
      <c r="BX4171" s="1" t="s">
        <v>11790</v>
      </c>
      <c r="BY4171">
        <v>3000</v>
      </c>
      <c r="BZ4171">
        <v>450000</v>
      </c>
      <c r="CA4171">
        <v>0.25</v>
      </c>
      <c r="CB4171">
        <v>2250</v>
      </c>
      <c r="CC4171">
        <v>337500</v>
      </c>
      <c r="CD4171">
        <v>0.1</v>
      </c>
      <c r="CE4171">
        <v>33750</v>
      </c>
      <c r="CF4171">
        <v>0.1</v>
      </c>
      <c r="CG4171">
        <v>3375</v>
      </c>
      <c r="CH4171">
        <v>30375</v>
      </c>
      <c r="CI4171">
        <v>303750</v>
      </c>
      <c r="CJ4171">
        <v>334125</v>
      </c>
      <c r="CK4171">
        <v>2227.5</v>
      </c>
    </row>
    <row r="4172" spans="67:89" x14ac:dyDescent="0.25">
      <c r="BO4172" s="1" t="s">
        <v>11887</v>
      </c>
      <c r="BP4172" s="1" t="s">
        <v>11888</v>
      </c>
      <c r="BQ4172" s="1" t="s">
        <v>11641</v>
      </c>
      <c r="BR4172" s="1" t="s">
        <v>11788</v>
      </c>
      <c r="BS4172" s="1" t="s">
        <v>11789</v>
      </c>
      <c r="BT4172">
        <v>50</v>
      </c>
      <c r="BU4172" s="1" t="s">
        <v>11644</v>
      </c>
      <c r="BV4172" s="1" t="s">
        <v>1961</v>
      </c>
      <c r="BW4172">
        <v>150</v>
      </c>
      <c r="BX4172" s="1" t="s">
        <v>11790</v>
      </c>
      <c r="BY4172">
        <v>3000</v>
      </c>
      <c r="BZ4172">
        <v>450000</v>
      </c>
      <c r="CA4172">
        <v>0.25</v>
      </c>
      <c r="CB4172">
        <v>2250</v>
      </c>
      <c r="CC4172">
        <v>337500</v>
      </c>
      <c r="CD4172">
        <v>0.1</v>
      </c>
      <c r="CE4172">
        <v>33750</v>
      </c>
      <c r="CF4172">
        <v>0.1</v>
      </c>
      <c r="CG4172">
        <v>3375</v>
      </c>
      <c r="CH4172">
        <v>30375</v>
      </c>
      <c r="CI4172">
        <v>303750</v>
      </c>
      <c r="CJ4172">
        <v>334125</v>
      </c>
      <c r="CK4172">
        <v>2227.5</v>
      </c>
    </row>
    <row r="4173" spans="67:89" x14ac:dyDescent="0.25">
      <c r="BO4173" s="1" t="s">
        <v>11889</v>
      </c>
      <c r="BP4173" s="1" t="s">
        <v>11890</v>
      </c>
      <c r="BQ4173" s="1" t="s">
        <v>11641</v>
      </c>
      <c r="BR4173" s="1" t="s">
        <v>11788</v>
      </c>
      <c r="BS4173" s="1" t="s">
        <v>11789</v>
      </c>
      <c r="BT4173">
        <v>51</v>
      </c>
      <c r="BU4173" s="1" t="s">
        <v>11644</v>
      </c>
      <c r="BV4173" s="1" t="s">
        <v>1961</v>
      </c>
      <c r="BW4173">
        <v>150</v>
      </c>
      <c r="BX4173" s="1" t="s">
        <v>11790</v>
      </c>
      <c r="BY4173">
        <v>3000</v>
      </c>
      <c r="BZ4173">
        <v>450000</v>
      </c>
      <c r="CA4173">
        <v>0.25</v>
      </c>
      <c r="CB4173">
        <v>2250</v>
      </c>
      <c r="CC4173">
        <v>337500</v>
      </c>
      <c r="CD4173">
        <v>0.1</v>
      </c>
      <c r="CE4173">
        <v>33750</v>
      </c>
      <c r="CF4173">
        <v>0.1</v>
      </c>
      <c r="CG4173">
        <v>3375</v>
      </c>
      <c r="CH4173">
        <v>30375</v>
      </c>
      <c r="CI4173">
        <v>303750</v>
      </c>
      <c r="CJ4173">
        <v>334125</v>
      </c>
      <c r="CK4173">
        <v>2227.5</v>
      </c>
    </row>
    <row r="4174" spans="67:89" x14ac:dyDescent="0.25">
      <c r="BO4174" s="1" t="s">
        <v>11891</v>
      </c>
      <c r="BP4174" s="1" t="s">
        <v>11892</v>
      </c>
      <c r="BQ4174" s="1" t="s">
        <v>11641</v>
      </c>
      <c r="BR4174" s="1" t="s">
        <v>11788</v>
      </c>
      <c r="BS4174" s="1" t="s">
        <v>11789</v>
      </c>
      <c r="BT4174">
        <v>52</v>
      </c>
      <c r="BU4174" s="1" t="s">
        <v>11644</v>
      </c>
      <c r="BV4174" s="1" t="s">
        <v>1961</v>
      </c>
      <c r="BW4174">
        <v>150</v>
      </c>
      <c r="BX4174" s="1" t="s">
        <v>11790</v>
      </c>
      <c r="BY4174">
        <v>3000</v>
      </c>
      <c r="BZ4174">
        <v>450000</v>
      </c>
      <c r="CA4174">
        <v>0.25</v>
      </c>
      <c r="CB4174">
        <v>2250</v>
      </c>
      <c r="CC4174">
        <v>337500</v>
      </c>
      <c r="CD4174">
        <v>0.1</v>
      </c>
      <c r="CE4174">
        <v>33750</v>
      </c>
      <c r="CF4174">
        <v>0.1</v>
      </c>
      <c r="CG4174">
        <v>3375</v>
      </c>
      <c r="CH4174">
        <v>30375</v>
      </c>
      <c r="CI4174">
        <v>303750</v>
      </c>
      <c r="CJ4174">
        <v>334125</v>
      </c>
      <c r="CK4174">
        <v>2227.5</v>
      </c>
    </row>
    <row r="4175" spans="67:89" x14ac:dyDescent="0.25">
      <c r="BO4175" s="1" t="s">
        <v>11893</v>
      </c>
      <c r="BP4175" s="1" t="s">
        <v>11894</v>
      </c>
      <c r="BQ4175" s="1" t="s">
        <v>11641</v>
      </c>
      <c r="BR4175" s="1" t="s">
        <v>11788</v>
      </c>
      <c r="BS4175" s="1" t="s">
        <v>11789</v>
      </c>
      <c r="BT4175">
        <v>53</v>
      </c>
      <c r="BU4175" s="1" t="s">
        <v>11644</v>
      </c>
      <c r="BV4175" s="1" t="s">
        <v>1961</v>
      </c>
      <c r="BW4175">
        <v>150</v>
      </c>
      <c r="BX4175" s="1" t="s">
        <v>11790</v>
      </c>
      <c r="BY4175">
        <v>3000</v>
      </c>
      <c r="BZ4175">
        <v>450000</v>
      </c>
      <c r="CA4175">
        <v>0.25</v>
      </c>
      <c r="CB4175">
        <v>2250</v>
      </c>
      <c r="CC4175">
        <v>337500</v>
      </c>
      <c r="CD4175">
        <v>0.1</v>
      </c>
      <c r="CE4175">
        <v>33750</v>
      </c>
      <c r="CF4175">
        <v>0.1</v>
      </c>
      <c r="CG4175">
        <v>3375</v>
      </c>
      <c r="CH4175">
        <v>30375</v>
      </c>
      <c r="CI4175">
        <v>303750</v>
      </c>
      <c r="CJ4175">
        <v>334125</v>
      </c>
      <c r="CK4175">
        <v>2227.5</v>
      </c>
    </row>
    <row r="4176" spans="67:89" x14ac:dyDescent="0.25">
      <c r="BO4176" s="1" t="s">
        <v>11895</v>
      </c>
      <c r="BP4176" s="1" t="s">
        <v>11896</v>
      </c>
      <c r="BQ4176" s="1" t="s">
        <v>11641</v>
      </c>
      <c r="BR4176" s="1" t="s">
        <v>11788</v>
      </c>
      <c r="BS4176" s="1" t="s">
        <v>11789</v>
      </c>
      <c r="BT4176">
        <v>54</v>
      </c>
      <c r="BU4176" s="1" t="s">
        <v>11644</v>
      </c>
      <c r="BV4176" s="1" t="s">
        <v>1961</v>
      </c>
      <c r="BW4176">
        <v>173.96</v>
      </c>
      <c r="BX4176" s="1" t="s">
        <v>11790</v>
      </c>
      <c r="BY4176">
        <v>3000</v>
      </c>
      <c r="BZ4176">
        <v>521880</v>
      </c>
      <c r="CA4176">
        <v>0.25</v>
      </c>
      <c r="CB4176">
        <v>2250</v>
      </c>
      <c r="CC4176">
        <v>391410</v>
      </c>
      <c r="CD4176">
        <v>0.1</v>
      </c>
      <c r="CE4176">
        <v>39141</v>
      </c>
      <c r="CF4176">
        <v>0.1</v>
      </c>
      <c r="CG4176">
        <v>3914.1000000000004</v>
      </c>
      <c r="CH4176">
        <v>35226.9</v>
      </c>
      <c r="CI4176">
        <v>352269</v>
      </c>
      <c r="CJ4176">
        <v>387495.9</v>
      </c>
      <c r="CK4176">
        <v>2227.5</v>
      </c>
    </row>
    <row r="4177" spans="67:89" x14ac:dyDescent="0.25">
      <c r="BP4177" s="1" t="s">
        <v>11896</v>
      </c>
      <c r="BQ4177" s="1" t="s">
        <v>11641</v>
      </c>
      <c r="BR4177" s="1" t="s">
        <v>11788</v>
      </c>
      <c r="BS4177" s="1" t="s">
        <v>11789</v>
      </c>
      <c r="BT4177">
        <v>54</v>
      </c>
      <c r="BU4177" s="1" t="s">
        <v>11644</v>
      </c>
      <c r="BV4177" s="1" t="s">
        <v>1961</v>
      </c>
      <c r="BW4177">
        <v>173.96</v>
      </c>
      <c r="BX4177" s="1" t="s">
        <v>11790</v>
      </c>
      <c r="BY4177">
        <v>3000</v>
      </c>
      <c r="BZ4177">
        <v>521880</v>
      </c>
      <c r="CA4177">
        <v>0.25</v>
      </c>
      <c r="CB4177">
        <v>2250</v>
      </c>
      <c r="CC4177">
        <v>391410</v>
      </c>
      <c r="CD4177">
        <v>0</v>
      </c>
      <c r="CE4177">
        <v>0</v>
      </c>
      <c r="CF4177">
        <v>0</v>
      </c>
      <c r="CG4177">
        <v>0</v>
      </c>
      <c r="CH4177">
        <v>0</v>
      </c>
      <c r="CI4177">
        <v>391410</v>
      </c>
      <c r="CJ4177">
        <v>391410</v>
      </c>
      <c r="CK4177">
        <v>2250</v>
      </c>
    </row>
    <row r="4178" spans="67:89" x14ac:dyDescent="0.25">
      <c r="BO4178" s="1" t="s">
        <v>11897</v>
      </c>
      <c r="BP4178" s="1" t="s">
        <v>11898</v>
      </c>
      <c r="BQ4178" s="1" t="s">
        <v>11641</v>
      </c>
      <c r="BR4178" s="1" t="s">
        <v>11788</v>
      </c>
      <c r="BS4178" s="1" t="s">
        <v>11789</v>
      </c>
      <c r="BT4178">
        <v>55</v>
      </c>
      <c r="BU4178" s="1" t="s">
        <v>11644</v>
      </c>
      <c r="BV4178" s="1" t="s">
        <v>1961</v>
      </c>
      <c r="BW4178">
        <v>173.96</v>
      </c>
      <c r="BX4178" s="1" t="s">
        <v>11790</v>
      </c>
      <c r="BY4178">
        <v>3000</v>
      </c>
      <c r="BZ4178">
        <v>521880</v>
      </c>
      <c r="CA4178">
        <v>0.25</v>
      </c>
      <c r="CB4178">
        <v>2250</v>
      </c>
      <c r="CC4178">
        <v>391410</v>
      </c>
      <c r="CD4178">
        <v>0.1</v>
      </c>
      <c r="CE4178">
        <v>39141</v>
      </c>
      <c r="CF4178">
        <v>0.1</v>
      </c>
      <c r="CG4178">
        <v>3914.1000000000004</v>
      </c>
      <c r="CH4178">
        <v>35226.9</v>
      </c>
      <c r="CI4178">
        <v>352269</v>
      </c>
      <c r="CJ4178">
        <v>387495.9</v>
      </c>
      <c r="CK4178">
        <v>2227.5</v>
      </c>
    </row>
    <row r="4179" spans="67:89" x14ac:dyDescent="0.25">
      <c r="BP4179" s="1" t="s">
        <v>11898</v>
      </c>
      <c r="BQ4179" s="1" t="s">
        <v>11641</v>
      </c>
      <c r="BR4179" s="1" t="s">
        <v>11788</v>
      </c>
      <c r="BS4179" s="1" t="s">
        <v>11789</v>
      </c>
      <c r="BT4179">
        <v>55</v>
      </c>
      <c r="BU4179" s="1" t="s">
        <v>11644</v>
      </c>
      <c r="BV4179" s="1" t="s">
        <v>1961</v>
      </c>
      <c r="BW4179">
        <v>173.96</v>
      </c>
      <c r="BX4179" s="1" t="s">
        <v>11790</v>
      </c>
      <c r="BY4179">
        <v>3000</v>
      </c>
      <c r="BZ4179">
        <v>521880</v>
      </c>
      <c r="CA4179">
        <v>0.25</v>
      </c>
      <c r="CB4179">
        <v>2250</v>
      </c>
      <c r="CC4179">
        <v>391410</v>
      </c>
      <c r="CD4179">
        <v>0</v>
      </c>
      <c r="CE4179">
        <v>0</v>
      </c>
      <c r="CF4179">
        <v>0</v>
      </c>
      <c r="CG4179">
        <v>0</v>
      </c>
      <c r="CH4179">
        <v>0</v>
      </c>
      <c r="CI4179">
        <v>391410</v>
      </c>
      <c r="CJ4179">
        <v>391410</v>
      </c>
      <c r="CK4179">
        <v>2250</v>
      </c>
    </row>
    <row r="4180" spans="67:89" x14ac:dyDescent="0.25">
      <c r="BO4180" s="1" t="s">
        <v>11899</v>
      </c>
      <c r="BP4180" s="1" t="s">
        <v>11900</v>
      </c>
      <c r="BQ4180" s="1" t="s">
        <v>11641</v>
      </c>
      <c r="BR4180" s="1" t="s">
        <v>11788</v>
      </c>
      <c r="BS4180" s="1" t="s">
        <v>11789</v>
      </c>
      <c r="BT4180">
        <v>56</v>
      </c>
      <c r="BU4180" s="1" t="s">
        <v>11644</v>
      </c>
      <c r="BV4180" s="1" t="s">
        <v>146</v>
      </c>
      <c r="BW4180">
        <v>173.96</v>
      </c>
      <c r="BX4180" s="1" t="s">
        <v>11790</v>
      </c>
      <c r="BY4180">
        <v>3150</v>
      </c>
      <c r="BZ4180">
        <v>547974</v>
      </c>
      <c r="CA4180">
        <v>0.25</v>
      </c>
      <c r="CB4180">
        <v>2362.5</v>
      </c>
      <c r="CC4180">
        <v>410980.5</v>
      </c>
      <c r="CD4180">
        <v>0.1</v>
      </c>
      <c r="CE4180">
        <v>41098.050000000003</v>
      </c>
      <c r="CF4180">
        <v>0.1</v>
      </c>
      <c r="CG4180">
        <v>4109.8050000000003</v>
      </c>
      <c r="CH4180">
        <v>36988.245000000003</v>
      </c>
      <c r="CI4180">
        <v>369882.45</v>
      </c>
      <c r="CJ4180">
        <v>406870.69500000001</v>
      </c>
      <c r="CK4180">
        <v>2338.875</v>
      </c>
    </row>
    <row r="4181" spans="67:89" x14ac:dyDescent="0.25">
      <c r="BP4181" s="1" t="s">
        <v>11900</v>
      </c>
      <c r="BQ4181" s="1" t="s">
        <v>11641</v>
      </c>
      <c r="BR4181" s="1" t="s">
        <v>11788</v>
      </c>
      <c r="BS4181" s="1" t="s">
        <v>11789</v>
      </c>
      <c r="BT4181">
        <v>56</v>
      </c>
      <c r="BU4181" s="1" t="s">
        <v>11644</v>
      </c>
      <c r="BV4181" s="1" t="s">
        <v>146</v>
      </c>
      <c r="BW4181">
        <v>173.96</v>
      </c>
      <c r="BX4181" s="1" t="s">
        <v>11790</v>
      </c>
      <c r="BY4181">
        <v>3150</v>
      </c>
      <c r="BZ4181">
        <v>547974</v>
      </c>
      <c r="CA4181">
        <v>0.25</v>
      </c>
      <c r="CB4181">
        <v>2362.5</v>
      </c>
      <c r="CC4181">
        <v>410980.5</v>
      </c>
      <c r="CD4181"/>
      <c r="CE4181">
        <v>41098.050000000003</v>
      </c>
      <c r="CF4181">
        <v>0</v>
      </c>
      <c r="CG4181">
        <v>0</v>
      </c>
      <c r="CH4181">
        <v>41098.050000000003</v>
      </c>
      <c r="CI4181">
        <v>369882.45</v>
      </c>
      <c r="CJ4181">
        <v>410980.5</v>
      </c>
      <c r="CK4181">
        <v>2362.5</v>
      </c>
    </row>
    <row r="4182" spans="67:89" x14ac:dyDescent="0.25">
      <c r="BO4182" s="1" t="s">
        <v>11901</v>
      </c>
      <c r="BP4182" s="1" t="s">
        <v>11902</v>
      </c>
      <c r="BQ4182" s="1" t="s">
        <v>11641</v>
      </c>
      <c r="BR4182" s="1" t="s">
        <v>11788</v>
      </c>
      <c r="BS4182" s="1" t="s">
        <v>11789</v>
      </c>
      <c r="BT4182">
        <v>57</v>
      </c>
      <c r="BU4182" s="1" t="s">
        <v>11644</v>
      </c>
      <c r="BV4182" s="1" t="s">
        <v>146</v>
      </c>
      <c r="BW4182">
        <v>173.96</v>
      </c>
      <c r="BX4182" s="1" t="s">
        <v>11790</v>
      </c>
      <c r="BY4182">
        <v>3150</v>
      </c>
      <c r="BZ4182">
        <v>547974</v>
      </c>
      <c r="CA4182">
        <v>0.2</v>
      </c>
      <c r="CB4182">
        <v>2520</v>
      </c>
      <c r="CC4182">
        <v>438379.2</v>
      </c>
      <c r="CD4182">
        <v>0.1</v>
      </c>
      <c r="CE4182">
        <v>43837.920000000006</v>
      </c>
      <c r="CF4182">
        <v>0.1</v>
      </c>
      <c r="CG4182">
        <v>4383.7920000000004</v>
      </c>
      <c r="CH4182">
        <v>39454.128000000004</v>
      </c>
      <c r="CI4182">
        <v>394541.28</v>
      </c>
      <c r="CJ4182">
        <v>433995.40800000005</v>
      </c>
      <c r="CK4182">
        <v>2494.8000000000002</v>
      </c>
    </row>
    <row r="4183" spans="67:89" x14ac:dyDescent="0.25">
      <c r="BP4183" s="1" t="s">
        <v>11902</v>
      </c>
      <c r="BQ4183" s="1" t="s">
        <v>11641</v>
      </c>
      <c r="BR4183" s="1" t="s">
        <v>11788</v>
      </c>
      <c r="BS4183" s="1" t="s">
        <v>11789</v>
      </c>
      <c r="BT4183">
        <v>57</v>
      </c>
      <c r="BU4183" s="1" t="s">
        <v>11644</v>
      </c>
      <c r="BV4183" s="1" t="s">
        <v>146</v>
      </c>
      <c r="BW4183">
        <v>173.96</v>
      </c>
      <c r="BX4183" s="1" t="s">
        <v>11790</v>
      </c>
      <c r="BY4183">
        <v>3150</v>
      </c>
      <c r="BZ4183">
        <v>547974</v>
      </c>
      <c r="CA4183">
        <v>0.2</v>
      </c>
      <c r="CB4183">
        <v>2520</v>
      </c>
      <c r="CC4183">
        <v>438379.2</v>
      </c>
      <c r="CD4183">
        <v>0</v>
      </c>
      <c r="CE4183">
        <v>43837.920000000006</v>
      </c>
      <c r="CF4183">
        <v>0</v>
      </c>
      <c r="CG4183">
        <v>0</v>
      </c>
      <c r="CH4183">
        <v>43837.920000000006</v>
      </c>
      <c r="CI4183">
        <v>394541.28</v>
      </c>
      <c r="CJ4183">
        <v>438379.2</v>
      </c>
      <c r="CK4183">
        <v>2520</v>
      </c>
    </row>
    <row r="4184" spans="67:89" x14ac:dyDescent="0.25">
      <c r="BO4184" s="1" t="s">
        <v>11903</v>
      </c>
      <c r="BP4184" s="1" t="s">
        <v>11904</v>
      </c>
      <c r="BQ4184" s="1" t="s">
        <v>11641</v>
      </c>
      <c r="BR4184" s="1" t="s">
        <v>11788</v>
      </c>
      <c r="BS4184" s="1" t="s">
        <v>11789</v>
      </c>
      <c r="BT4184">
        <v>58</v>
      </c>
      <c r="BU4184" s="1" t="s">
        <v>11644</v>
      </c>
      <c r="BV4184" s="1" t="s">
        <v>146</v>
      </c>
      <c r="BW4184">
        <v>151.51</v>
      </c>
      <c r="BX4184" s="1" t="s">
        <v>11790</v>
      </c>
      <c r="BY4184">
        <v>3150</v>
      </c>
      <c r="BZ4184">
        <v>477256.5</v>
      </c>
      <c r="CA4184">
        <v>0.25</v>
      </c>
      <c r="CB4184">
        <v>2362.5</v>
      </c>
      <c r="CC4184">
        <v>357942.375</v>
      </c>
      <c r="CD4184">
        <v>0.1</v>
      </c>
      <c r="CE4184">
        <v>35794.237500000003</v>
      </c>
      <c r="CF4184">
        <v>0.1</v>
      </c>
      <c r="CG4184">
        <v>3579.4237500000004</v>
      </c>
      <c r="CH4184">
        <v>32214.813750000001</v>
      </c>
      <c r="CI4184">
        <v>322148.13750000001</v>
      </c>
      <c r="CJ4184">
        <v>354362.95125000004</v>
      </c>
      <c r="CK4184">
        <v>2338.8750000000005</v>
      </c>
    </row>
    <row r="4185" spans="67:89" x14ac:dyDescent="0.25">
      <c r="BO4185" s="1" t="s">
        <v>11905</v>
      </c>
      <c r="BP4185" s="1" t="s">
        <v>11906</v>
      </c>
      <c r="BQ4185" s="1" t="s">
        <v>11907</v>
      </c>
      <c r="BR4185" s="1" t="s">
        <v>11908</v>
      </c>
      <c r="BS4185" s="1" t="s">
        <v>11909</v>
      </c>
      <c r="BT4185">
        <v>1</v>
      </c>
      <c r="BU4185" s="1" t="s">
        <v>8</v>
      </c>
      <c r="BV4185" s="1" t="s">
        <v>171</v>
      </c>
      <c r="BW4185">
        <v>202.31</v>
      </c>
      <c r="BX4185" s="1" t="s">
        <v>11910</v>
      </c>
      <c r="BY4185">
        <v>4725</v>
      </c>
      <c r="BZ4185">
        <v>955914.75</v>
      </c>
      <c r="CA4185">
        <v>0.25</v>
      </c>
      <c r="CB4185">
        <v>3543.75</v>
      </c>
      <c r="CC4185">
        <v>716936.0625</v>
      </c>
      <c r="CD4185">
        <v>0.1</v>
      </c>
      <c r="CE4185">
        <v>71693.606249999997</v>
      </c>
      <c r="CF4185">
        <v>0.1</v>
      </c>
      <c r="CG4185">
        <v>7169.3606250000003</v>
      </c>
      <c r="CH4185">
        <v>64524.245624999996</v>
      </c>
      <c r="CI4185">
        <v>645242.44625000004</v>
      </c>
      <c r="CJ4185">
        <v>709766.69187500002</v>
      </c>
      <c r="CK4185">
        <v>3508.3124505709061</v>
      </c>
    </row>
    <row r="4186" spans="67:89" x14ac:dyDescent="0.25">
      <c r="BO4186" s="1" t="s">
        <v>11911</v>
      </c>
      <c r="BP4186" s="1" t="s">
        <v>11912</v>
      </c>
      <c r="BQ4186" s="1" t="s">
        <v>11907</v>
      </c>
      <c r="BR4186" s="1" t="s">
        <v>11908</v>
      </c>
      <c r="BS4186" s="1" t="s">
        <v>11909</v>
      </c>
      <c r="BT4186">
        <v>2</v>
      </c>
      <c r="BU4186" s="1" t="s">
        <v>8</v>
      </c>
      <c r="BV4186" s="1" t="s">
        <v>1961</v>
      </c>
      <c r="BW4186">
        <v>136</v>
      </c>
      <c r="BX4186" s="1" t="s">
        <v>11910</v>
      </c>
      <c r="BY4186">
        <v>4500</v>
      </c>
      <c r="BZ4186">
        <v>612000</v>
      </c>
      <c r="CA4186">
        <v>0.25</v>
      </c>
      <c r="CB4186">
        <v>3375</v>
      </c>
      <c r="CC4186">
        <v>459000</v>
      </c>
      <c r="CD4186">
        <v>0.1</v>
      </c>
      <c r="CE4186">
        <v>45900</v>
      </c>
      <c r="CF4186">
        <v>0.1</v>
      </c>
      <c r="CG4186">
        <v>4590</v>
      </c>
      <c r="CH4186">
        <v>41310</v>
      </c>
      <c r="CI4186">
        <v>413100</v>
      </c>
      <c r="CJ4186">
        <v>454410</v>
      </c>
      <c r="CK4186">
        <v>3341.25</v>
      </c>
    </row>
    <row r="4187" spans="67:89" x14ac:dyDescent="0.25">
      <c r="BO4187" s="1" t="s">
        <v>11913</v>
      </c>
      <c r="BP4187" s="1" t="s">
        <v>11914</v>
      </c>
      <c r="BQ4187" s="1" t="s">
        <v>11907</v>
      </c>
      <c r="BR4187" s="1" t="s">
        <v>11908</v>
      </c>
      <c r="BS4187" s="1" t="s">
        <v>11909</v>
      </c>
      <c r="BT4187">
        <v>3</v>
      </c>
      <c r="BU4187" s="1" t="s">
        <v>8</v>
      </c>
      <c r="BV4187" s="1" t="s">
        <v>1961</v>
      </c>
      <c r="BW4187">
        <v>136</v>
      </c>
      <c r="BX4187" s="1" t="s">
        <v>11910</v>
      </c>
      <c r="BY4187">
        <v>4500</v>
      </c>
      <c r="BZ4187">
        <v>612000</v>
      </c>
      <c r="CA4187">
        <v>0.25</v>
      </c>
      <c r="CB4187">
        <v>3375</v>
      </c>
      <c r="CC4187">
        <v>459000</v>
      </c>
      <c r="CD4187">
        <v>0.1</v>
      </c>
      <c r="CE4187">
        <v>45900</v>
      </c>
      <c r="CF4187">
        <v>0.1</v>
      </c>
      <c r="CG4187">
        <v>4590</v>
      </c>
      <c r="CH4187">
        <v>41310</v>
      </c>
      <c r="CI4187">
        <v>413100</v>
      </c>
      <c r="CJ4187">
        <v>454410</v>
      </c>
      <c r="CK4187">
        <v>3341.25</v>
      </c>
    </row>
    <row r="4188" spans="67:89" x14ac:dyDescent="0.25">
      <c r="BO4188" s="1" t="s">
        <v>11915</v>
      </c>
      <c r="BP4188" s="1" t="s">
        <v>11916</v>
      </c>
      <c r="BQ4188" s="1" t="s">
        <v>11907</v>
      </c>
      <c r="BR4188" s="1" t="s">
        <v>11908</v>
      </c>
      <c r="BS4188" s="1" t="s">
        <v>11909</v>
      </c>
      <c r="BT4188">
        <v>4</v>
      </c>
      <c r="BU4188" s="1" t="s">
        <v>8</v>
      </c>
      <c r="BV4188" s="1" t="s">
        <v>1961</v>
      </c>
      <c r="BW4188">
        <v>136</v>
      </c>
      <c r="BX4188" s="1" t="s">
        <v>11910</v>
      </c>
      <c r="BY4188">
        <v>4500</v>
      </c>
      <c r="BZ4188">
        <v>612000</v>
      </c>
      <c r="CA4188">
        <v>0.25</v>
      </c>
      <c r="CB4188">
        <v>3375</v>
      </c>
      <c r="CC4188">
        <v>459000</v>
      </c>
      <c r="CD4188">
        <v>0.1</v>
      </c>
      <c r="CE4188">
        <v>45900</v>
      </c>
      <c r="CF4188">
        <v>0.1</v>
      </c>
      <c r="CG4188">
        <v>4590</v>
      </c>
      <c r="CH4188">
        <v>41310</v>
      </c>
      <c r="CI4188">
        <v>413100</v>
      </c>
      <c r="CJ4188">
        <v>454410</v>
      </c>
      <c r="CK4188">
        <v>3341.25</v>
      </c>
    </row>
    <row r="4189" spans="67:89" x14ac:dyDescent="0.25">
      <c r="BO4189" s="1" t="s">
        <v>11917</v>
      </c>
      <c r="BP4189" s="1" t="s">
        <v>11918</v>
      </c>
      <c r="BQ4189" s="1" t="s">
        <v>11907</v>
      </c>
      <c r="BR4189" s="1" t="s">
        <v>11908</v>
      </c>
      <c r="BS4189" s="1" t="s">
        <v>11909</v>
      </c>
      <c r="BT4189">
        <v>5</v>
      </c>
      <c r="BU4189" s="1" t="s">
        <v>8</v>
      </c>
      <c r="BV4189" s="1" t="s">
        <v>1961</v>
      </c>
      <c r="BW4189">
        <v>136</v>
      </c>
      <c r="BX4189" s="1" t="s">
        <v>11910</v>
      </c>
      <c r="BY4189">
        <v>4500</v>
      </c>
      <c r="BZ4189">
        <v>612000</v>
      </c>
      <c r="CA4189">
        <v>0.25</v>
      </c>
      <c r="CB4189">
        <v>3375</v>
      </c>
      <c r="CC4189">
        <v>459000</v>
      </c>
      <c r="CD4189">
        <v>0.1</v>
      </c>
      <c r="CE4189">
        <v>45900</v>
      </c>
      <c r="CF4189">
        <v>0.1</v>
      </c>
      <c r="CG4189">
        <v>4590</v>
      </c>
      <c r="CH4189">
        <v>41310</v>
      </c>
      <c r="CI4189">
        <v>413100</v>
      </c>
      <c r="CJ4189">
        <v>454410</v>
      </c>
      <c r="CK4189">
        <v>3341.25</v>
      </c>
    </row>
    <row r="4190" spans="67:89" x14ac:dyDescent="0.25">
      <c r="BO4190" s="1" t="s">
        <v>11919</v>
      </c>
      <c r="BP4190" s="1" t="s">
        <v>11920</v>
      </c>
      <c r="BQ4190" s="1" t="s">
        <v>11907</v>
      </c>
      <c r="BR4190" s="1" t="s">
        <v>11908</v>
      </c>
      <c r="BS4190" s="1" t="s">
        <v>11909</v>
      </c>
      <c r="BT4190">
        <v>6</v>
      </c>
      <c r="BU4190" s="1" t="s">
        <v>8</v>
      </c>
      <c r="BV4190" s="1" t="s">
        <v>1961</v>
      </c>
      <c r="BW4190">
        <v>136</v>
      </c>
      <c r="BX4190" s="1" t="s">
        <v>11910</v>
      </c>
      <c r="BY4190">
        <v>4500</v>
      </c>
      <c r="BZ4190">
        <v>612000</v>
      </c>
      <c r="CA4190">
        <v>0.2</v>
      </c>
      <c r="CB4190">
        <v>3600</v>
      </c>
      <c r="CC4190">
        <v>489600</v>
      </c>
      <c r="CD4190">
        <v>0.1</v>
      </c>
      <c r="CE4190">
        <v>48960</v>
      </c>
      <c r="CF4190">
        <v>0.1</v>
      </c>
      <c r="CG4190">
        <v>4896</v>
      </c>
      <c r="CH4190">
        <v>44064</v>
      </c>
      <c r="CI4190">
        <v>440640</v>
      </c>
      <c r="CJ4190">
        <v>484704</v>
      </c>
      <c r="CK4190">
        <v>3564</v>
      </c>
    </row>
    <row r="4191" spans="67:89" x14ac:dyDescent="0.25">
      <c r="BP4191" s="1" t="s">
        <v>11920</v>
      </c>
      <c r="BQ4191" s="1" t="s">
        <v>11907</v>
      </c>
      <c r="BR4191" s="1" t="s">
        <v>11908</v>
      </c>
      <c r="BS4191" s="1" t="s">
        <v>11909</v>
      </c>
      <c r="BT4191">
        <v>6</v>
      </c>
      <c r="BU4191" s="1" t="s">
        <v>8</v>
      </c>
      <c r="BV4191" s="1" t="s">
        <v>1961</v>
      </c>
      <c r="BW4191">
        <v>136</v>
      </c>
      <c r="BX4191" s="1" t="s">
        <v>11910</v>
      </c>
      <c r="BY4191">
        <v>4500</v>
      </c>
      <c r="BZ4191">
        <v>612000</v>
      </c>
      <c r="CA4191">
        <v>0.2</v>
      </c>
      <c r="CB4191">
        <v>3600</v>
      </c>
      <c r="CC4191">
        <v>489600</v>
      </c>
      <c r="CD4191">
        <v>0.1</v>
      </c>
      <c r="CE4191">
        <v>48960</v>
      </c>
      <c r="CF4191">
        <v>0.1</v>
      </c>
      <c r="CG4191">
        <v>4896</v>
      </c>
      <c r="CH4191">
        <v>44064</v>
      </c>
      <c r="CI4191">
        <v>440640</v>
      </c>
      <c r="CJ4191">
        <v>484704</v>
      </c>
      <c r="CK4191">
        <v>3564</v>
      </c>
    </row>
    <row r="4192" spans="67:89" x14ac:dyDescent="0.25">
      <c r="BO4192" s="1" t="s">
        <v>11921</v>
      </c>
      <c r="BP4192" s="1" t="s">
        <v>11922</v>
      </c>
      <c r="BQ4192" s="1" t="s">
        <v>11907</v>
      </c>
      <c r="BR4192" s="1" t="s">
        <v>11908</v>
      </c>
      <c r="BS4192" s="1" t="s">
        <v>11909</v>
      </c>
      <c r="BT4192">
        <v>7</v>
      </c>
      <c r="BU4192" s="1" t="s">
        <v>8</v>
      </c>
      <c r="BV4192" s="1" t="s">
        <v>1961</v>
      </c>
      <c r="BW4192">
        <v>136</v>
      </c>
      <c r="BX4192" s="1" t="s">
        <v>11910</v>
      </c>
      <c r="BY4192">
        <v>4500</v>
      </c>
      <c r="BZ4192">
        <v>612000</v>
      </c>
      <c r="CA4192">
        <v>0.27</v>
      </c>
      <c r="CB4192">
        <v>3285</v>
      </c>
      <c r="CC4192">
        <v>446760</v>
      </c>
      <c r="CD4192">
        <v>0.1</v>
      </c>
      <c r="CE4192">
        <v>44676</v>
      </c>
      <c r="CF4192">
        <v>0.1</v>
      </c>
      <c r="CG4192">
        <v>4467.6000000000004</v>
      </c>
      <c r="CH4192">
        <v>40208.400000000001</v>
      </c>
      <c r="CI4192">
        <v>402084</v>
      </c>
      <c r="CJ4192">
        <v>442292.4</v>
      </c>
      <c r="CK4192">
        <v>3252.15</v>
      </c>
    </row>
    <row r="4193" spans="67:89" x14ac:dyDescent="0.25">
      <c r="BO4193" s="1" t="s">
        <v>11923</v>
      </c>
      <c r="BP4193" s="1" t="s">
        <v>11924</v>
      </c>
      <c r="BQ4193" s="1" t="s">
        <v>11907</v>
      </c>
      <c r="BR4193" s="1" t="s">
        <v>11908</v>
      </c>
      <c r="BS4193" s="1" t="s">
        <v>11909</v>
      </c>
      <c r="BT4193">
        <v>8</v>
      </c>
      <c r="BU4193" s="1" t="s">
        <v>8</v>
      </c>
      <c r="BV4193" s="1" t="s">
        <v>1961</v>
      </c>
      <c r="BW4193">
        <v>136</v>
      </c>
      <c r="BX4193" s="1" t="s">
        <v>11910</v>
      </c>
      <c r="BY4193">
        <v>4500</v>
      </c>
      <c r="BZ4193">
        <v>612000</v>
      </c>
      <c r="CA4193">
        <v>0.27</v>
      </c>
      <c r="CB4193">
        <v>3285</v>
      </c>
      <c r="CC4193">
        <v>446760</v>
      </c>
      <c r="CD4193">
        <v>0.1</v>
      </c>
      <c r="CE4193">
        <v>44676</v>
      </c>
      <c r="CF4193">
        <v>0</v>
      </c>
      <c r="CG4193">
        <v>0</v>
      </c>
      <c r="CH4193">
        <v>44676</v>
      </c>
      <c r="CI4193">
        <v>402084</v>
      </c>
      <c r="CJ4193">
        <v>446760</v>
      </c>
      <c r="CK4193">
        <v>3285</v>
      </c>
    </row>
    <row r="4194" spans="67:89" x14ac:dyDescent="0.25">
      <c r="BO4194" s="1" t="s">
        <v>11925</v>
      </c>
      <c r="BP4194" s="1" t="s">
        <v>11926</v>
      </c>
      <c r="BQ4194" s="1" t="s">
        <v>11907</v>
      </c>
      <c r="BR4194" s="1" t="s">
        <v>11908</v>
      </c>
      <c r="BS4194" s="1" t="s">
        <v>11909</v>
      </c>
      <c r="BT4194">
        <v>9</v>
      </c>
      <c r="BU4194" s="1" t="s">
        <v>8</v>
      </c>
      <c r="BV4194" s="1" t="s">
        <v>1961</v>
      </c>
      <c r="BW4194">
        <v>136</v>
      </c>
      <c r="BX4194" s="1" t="s">
        <v>11910</v>
      </c>
      <c r="BY4194">
        <v>4500</v>
      </c>
      <c r="BZ4194">
        <v>612000</v>
      </c>
      <c r="CA4194">
        <v>0.27</v>
      </c>
      <c r="CB4194">
        <v>3285</v>
      </c>
      <c r="CC4194">
        <v>446760</v>
      </c>
      <c r="CD4194">
        <v>0.1</v>
      </c>
      <c r="CE4194">
        <v>44676</v>
      </c>
      <c r="CF4194">
        <v>0</v>
      </c>
      <c r="CG4194">
        <v>0</v>
      </c>
      <c r="CH4194">
        <v>44676</v>
      </c>
      <c r="CI4194">
        <v>402084</v>
      </c>
      <c r="CJ4194">
        <v>446760</v>
      </c>
      <c r="CK4194">
        <v>3285</v>
      </c>
    </row>
    <row r="4195" spans="67:89" x14ac:dyDescent="0.25">
      <c r="BO4195" s="1" t="s">
        <v>11927</v>
      </c>
      <c r="BP4195" s="1" t="s">
        <v>11928</v>
      </c>
      <c r="BQ4195" s="1" t="s">
        <v>11907</v>
      </c>
      <c r="BR4195" s="1" t="s">
        <v>11908</v>
      </c>
      <c r="BS4195" s="1" t="s">
        <v>11909</v>
      </c>
      <c r="BT4195">
        <v>10</v>
      </c>
      <c r="BU4195" s="1" t="s">
        <v>8</v>
      </c>
      <c r="BV4195" s="1" t="s">
        <v>1961</v>
      </c>
      <c r="BW4195">
        <v>136</v>
      </c>
      <c r="BX4195" s="1" t="s">
        <v>11910</v>
      </c>
      <c r="BY4195">
        <v>4500</v>
      </c>
      <c r="BZ4195">
        <v>612000</v>
      </c>
      <c r="CA4195">
        <v>0.25</v>
      </c>
      <c r="CB4195">
        <v>3375</v>
      </c>
      <c r="CC4195">
        <v>459000</v>
      </c>
      <c r="CD4195">
        <v>0.1</v>
      </c>
      <c r="CE4195">
        <v>45900</v>
      </c>
      <c r="CF4195">
        <v>0</v>
      </c>
      <c r="CG4195">
        <v>0</v>
      </c>
      <c r="CH4195">
        <v>45900</v>
      </c>
      <c r="CI4195">
        <v>413100</v>
      </c>
      <c r="CJ4195">
        <v>459000</v>
      </c>
      <c r="CK4195">
        <v>3375</v>
      </c>
    </row>
    <row r="4196" spans="67:89" x14ac:dyDescent="0.25">
      <c r="BO4196" s="1" t="s">
        <v>11929</v>
      </c>
      <c r="BP4196" s="1" t="s">
        <v>11930</v>
      </c>
      <c r="BQ4196" s="1" t="s">
        <v>11907</v>
      </c>
      <c r="BR4196" s="1" t="s">
        <v>11908</v>
      </c>
      <c r="BS4196" s="1" t="s">
        <v>11909</v>
      </c>
      <c r="BT4196">
        <v>11</v>
      </c>
      <c r="BU4196" s="1" t="s">
        <v>8</v>
      </c>
      <c r="BV4196" s="1" t="s">
        <v>1961</v>
      </c>
      <c r="BW4196">
        <v>136</v>
      </c>
      <c r="BX4196" s="1" t="s">
        <v>11910</v>
      </c>
      <c r="BY4196">
        <v>4500</v>
      </c>
      <c r="BZ4196">
        <v>612000</v>
      </c>
      <c r="CA4196">
        <v>0.25</v>
      </c>
      <c r="CB4196">
        <v>3375</v>
      </c>
      <c r="CC4196">
        <v>459000</v>
      </c>
      <c r="CD4196">
        <v>0.1</v>
      </c>
      <c r="CE4196">
        <v>45900</v>
      </c>
      <c r="CF4196">
        <v>0.1</v>
      </c>
      <c r="CG4196">
        <v>4590</v>
      </c>
      <c r="CH4196">
        <v>41310</v>
      </c>
      <c r="CI4196">
        <v>413100</v>
      </c>
      <c r="CJ4196">
        <v>454410</v>
      </c>
      <c r="CK4196">
        <v>3341.25</v>
      </c>
    </row>
    <row r="4197" spans="67:89" x14ac:dyDescent="0.25">
      <c r="BO4197" s="1" t="s">
        <v>11931</v>
      </c>
      <c r="BP4197" s="1" t="s">
        <v>11932</v>
      </c>
      <c r="BQ4197" s="1" t="s">
        <v>11907</v>
      </c>
      <c r="BR4197" s="1" t="s">
        <v>11908</v>
      </c>
      <c r="BS4197" s="1" t="s">
        <v>11909</v>
      </c>
      <c r="BT4197">
        <v>12</v>
      </c>
      <c r="BU4197" s="1" t="s">
        <v>8</v>
      </c>
      <c r="BV4197" s="1" t="s">
        <v>1961</v>
      </c>
      <c r="BW4197">
        <v>136</v>
      </c>
      <c r="BX4197" s="1" t="s">
        <v>11910</v>
      </c>
      <c r="BY4197">
        <v>4500</v>
      </c>
      <c r="BZ4197">
        <v>612000</v>
      </c>
      <c r="CA4197">
        <v>0.25</v>
      </c>
      <c r="CB4197">
        <v>3375</v>
      </c>
      <c r="CC4197">
        <v>459000</v>
      </c>
      <c r="CD4197">
        <v>0.1</v>
      </c>
      <c r="CE4197">
        <v>45900</v>
      </c>
      <c r="CF4197">
        <v>0.1</v>
      </c>
      <c r="CG4197">
        <v>4590</v>
      </c>
      <c r="CH4197">
        <v>41310</v>
      </c>
      <c r="CI4197">
        <v>413100</v>
      </c>
      <c r="CJ4197">
        <v>454410</v>
      </c>
      <c r="CK4197">
        <v>3341.25</v>
      </c>
    </row>
    <row r="4198" spans="67:89" x14ac:dyDescent="0.25">
      <c r="BO4198" s="1" t="s">
        <v>11933</v>
      </c>
      <c r="BP4198" s="1" t="s">
        <v>11934</v>
      </c>
      <c r="BQ4198" s="1" t="s">
        <v>11907</v>
      </c>
      <c r="BR4198" s="1" t="s">
        <v>11908</v>
      </c>
      <c r="BS4198" s="1" t="s">
        <v>11909</v>
      </c>
      <c r="BT4198">
        <v>13</v>
      </c>
      <c r="BU4198" s="1" t="s">
        <v>8</v>
      </c>
      <c r="BV4198" s="1" t="s">
        <v>1961</v>
      </c>
      <c r="BW4198">
        <v>136</v>
      </c>
      <c r="BX4198" s="1" t="s">
        <v>11910</v>
      </c>
      <c r="BY4198">
        <v>4500</v>
      </c>
      <c r="BZ4198">
        <v>612000</v>
      </c>
      <c r="CA4198">
        <v>0.25</v>
      </c>
      <c r="CB4198">
        <v>3375</v>
      </c>
      <c r="CC4198">
        <v>459000</v>
      </c>
      <c r="CD4198">
        <v>0.1</v>
      </c>
      <c r="CE4198">
        <v>45900</v>
      </c>
      <c r="CF4198">
        <v>0.1</v>
      </c>
      <c r="CG4198">
        <v>4590</v>
      </c>
      <c r="CH4198">
        <v>41310</v>
      </c>
      <c r="CI4198">
        <v>413100</v>
      </c>
      <c r="CJ4198">
        <v>454410</v>
      </c>
      <c r="CK4198">
        <v>3341.25</v>
      </c>
    </row>
    <row r="4199" spans="67:89" x14ac:dyDescent="0.25">
      <c r="BO4199" s="1" t="s">
        <v>11935</v>
      </c>
      <c r="BP4199" s="1" t="s">
        <v>11936</v>
      </c>
      <c r="BQ4199" s="1" t="s">
        <v>11907</v>
      </c>
      <c r="BR4199" s="1" t="s">
        <v>11908</v>
      </c>
      <c r="BS4199" s="1" t="s">
        <v>11909</v>
      </c>
      <c r="BT4199">
        <v>14</v>
      </c>
      <c r="BU4199" s="1" t="s">
        <v>8</v>
      </c>
      <c r="BV4199" s="1" t="s">
        <v>1961</v>
      </c>
      <c r="BW4199">
        <v>136</v>
      </c>
      <c r="BX4199" s="1" t="s">
        <v>11910</v>
      </c>
      <c r="BY4199">
        <v>4500</v>
      </c>
      <c r="BZ4199">
        <v>612000</v>
      </c>
      <c r="CA4199">
        <v>0.25</v>
      </c>
      <c r="CB4199">
        <v>3375</v>
      </c>
      <c r="CC4199">
        <v>459000</v>
      </c>
      <c r="CD4199">
        <v>0.1</v>
      </c>
      <c r="CE4199">
        <v>45900</v>
      </c>
      <c r="CF4199">
        <v>0.1</v>
      </c>
      <c r="CG4199">
        <v>4590</v>
      </c>
      <c r="CH4199">
        <v>41310</v>
      </c>
      <c r="CI4199">
        <v>413100</v>
      </c>
      <c r="CJ4199">
        <v>454410</v>
      </c>
      <c r="CK4199">
        <v>3341.25</v>
      </c>
    </row>
    <row r="4200" spans="67:89" x14ac:dyDescent="0.25">
      <c r="BP4200" s="1" t="s">
        <v>11936</v>
      </c>
      <c r="BQ4200" s="1" t="s">
        <v>11907</v>
      </c>
      <c r="BR4200" s="1" t="s">
        <v>11908</v>
      </c>
      <c r="BS4200" s="1" t="s">
        <v>11909</v>
      </c>
      <c r="BT4200">
        <v>14</v>
      </c>
      <c r="BU4200" s="1" t="s">
        <v>8</v>
      </c>
      <c r="BV4200" s="1" t="s">
        <v>1961</v>
      </c>
      <c r="BW4200">
        <v>136</v>
      </c>
      <c r="BX4200" s="1" t="s">
        <v>11910</v>
      </c>
      <c r="BY4200">
        <v>4500</v>
      </c>
      <c r="BZ4200">
        <v>612000</v>
      </c>
      <c r="CA4200">
        <v>0.28999999999999998</v>
      </c>
      <c r="CB4200">
        <v>3195</v>
      </c>
      <c r="CC4200">
        <v>434520</v>
      </c>
      <c r="CD4200">
        <v>0.1</v>
      </c>
      <c r="CE4200">
        <v>43452</v>
      </c>
      <c r="CF4200">
        <v>0.1</v>
      </c>
      <c r="CG4200">
        <v>4345.2</v>
      </c>
      <c r="CH4200">
        <v>39106.800000000003</v>
      </c>
      <c r="CI4200">
        <v>391068</v>
      </c>
      <c r="CJ4200">
        <v>430174.8</v>
      </c>
      <c r="CK4200">
        <v>3163.0499999999997</v>
      </c>
    </row>
    <row r="4201" spans="67:89" x14ac:dyDescent="0.25">
      <c r="BO4201" s="1" t="s">
        <v>11937</v>
      </c>
      <c r="BP4201" s="1" t="s">
        <v>11938</v>
      </c>
      <c r="BQ4201" s="1" t="s">
        <v>11907</v>
      </c>
      <c r="BR4201" s="1" t="s">
        <v>11908</v>
      </c>
      <c r="BS4201" s="1" t="s">
        <v>11909</v>
      </c>
      <c r="BT4201">
        <v>15</v>
      </c>
      <c r="BU4201" s="1" t="s">
        <v>8</v>
      </c>
      <c r="BV4201" s="1" t="s">
        <v>1961</v>
      </c>
      <c r="BW4201">
        <v>136</v>
      </c>
      <c r="BX4201" s="1" t="s">
        <v>11910</v>
      </c>
      <c r="BY4201">
        <v>4500</v>
      </c>
      <c r="BZ4201">
        <v>612000</v>
      </c>
      <c r="CA4201">
        <v>0.25</v>
      </c>
      <c r="CB4201">
        <v>3375</v>
      </c>
      <c r="CC4201">
        <v>459000</v>
      </c>
      <c r="CD4201">
        <v>0.1</v>
      </c>
      <c r="CE4201">
        <v>45900</v>
      </c>
      <c r="CF4201">
        <v>0.1</v>
      </c>
      <c r="CG4201">
        <v>4590</v>
      </c>
      <c r="CH4201">
        <v>41310</v>
      </c>
      <c r="CI4201">
        <v>413100</v>
      </c>
      <c r="CJ4201">
        <v>454410</v>
      </c>
      <c r="CK4201">
        <v>3341.25</v>
      </c>
    </row>
    <row r="4202" spans="67:89" x14ac:dyDescent="0.25">
      <c r="BO4202" s="1" t="s">
        <v>11939</v>
      </c>
      <c r="BP4202" s="1" t="s">
        <v>11940</v>
      </c>
      <c r="BQ4202" s="1" t="s">
        <v>11907</v>
      </c>
      <c r="BR4202" s="1" t="s">
        <v>11908</v>
      </c>
      <c r="BS4202" s="1" t="s">
        <v>11909</v>
      </c>
      <c r="BT4202">
        <v>16</v>
      </c>
      <c r="BU4202" s="1" t="s">
        <v>8</v>
      </c>
      <c r="BV4202" s="1" t="s">
        <v>1961</v>
      </c>
      <c r="BW4202">
        <v>128</v>
      </c>
      <c r="BX4202" s="1" t="s">
        <v>11910</v>
      </c>
      <c r="BY4202">
        <v>4500</v>
      </c>
      <c r="BZ4202">
        <v>576000</v>
      </c>
      <c r="CA4202">
        <v>0.25</v>
      </c>
      <c r="CB4202">
        <v>3375</v>
      </c>
      <c r="CC4202">
        <v>432000</v>
      </c>
      <c r="CD4202">
        <v>0.1</v>
      </c>
      <c r="CE4202">
        <v>43200</v>
      </c>
      <c r="CF4202">
        <v>0.1</v>
      </c>
      <c r="CG4202">
        <v>4320</v>
      </c>
      <c r="CH4202">
        <v>38880</v>
      </c>
      <c r="CI4202">
        <v>388800</v>
      </c>
      <c r="CJ4202">
        <v>427680</v>
      </c>
      <c r="CK4202">
        <v>3341.25</v>
      </c>
    </row>
    <row r="4203" spans="67:89" x14ac:dyDescent="0.25">
      <c r="BO4203" s="1" t="s">
        <v>11941</v>
      </c>
      <c r="BP4203" s="1" t="s">
        <v>11942</v>
      </c>
      <c r="BQ4203" s="1" t="s">
        <v>11907</v>
      </c>
      <c r="BR4203" s="1" t="s">
        <v>11908</v>
      </c>
      <c r="BS4203" s="1" t="s">
        <v>11909</v>
      </c>
      <c r="BT4203">
        <v>17</v>
      </c>
      <c r="BU4203" s="1" t="s">
        <v>8</v>
      </c>
      <c r="BV4203" s="1" t="s">
        <v>1961</v>
      </c>
      <c r="BW4203">
        <v>128</v>
      </c>
      <c r="BX4203" s="1" t="s">
        <v>11910</v>
      </c>
      <c r="BY4203">
        <v>4500</v>
      </c>
      <c r="BZ4203">
        <v>576000</v>
      </c>
      <c r="CA4203">
        <v>0.23</v>
      </c>
      <c r="CB4203">
        <v>3465</v>
      </c>
      <c r="CC4203">
        <v>443520</v>
      </c>
      <c r="CD4203">
        <v>0.1</v>
      </c>
      <c r="CE4203">
        <v>44352</v>
      </c>
      <c r="CF4203">
        <v>0</v>
      </c>
      <c r="CG4203">
        <v>0</v>
      </c>
      <c r="CH4203">
        <v>44352</v>
      </c>
      <c r="CI4203">
        <v>399168</v>
      </c>
      <c r="CJ4203">
        <v>443520</v>
      </c>
      <c r="CK4203">
        <v>3465</v>
      </c>
    </row>
    <row r="4204" spans="67:89" x14ac:dyDescent="0.25">
      <c r="BO4204" s="1" t="s">
        <v>11943</v>
      </c>
      <c r="BP4204" s="1" t="s">
        <v>11944</v>
      </c>
      <c r="BQ4204" s="1" t="s">
        <v>11907</v>
      </c>
      <c r="BR4204" s="1" t="s">
        <v>11908</v>
      </c>
      <c r="BS4204" s="1" t="s">
        <v>11909</v>
      </c>
      <c r="BT4204">
        <v>18</v>
      </c>
      <c r="BU4204" s="1" t="s">
        <v>8</v>
      </c>
      <c r="BV4204" s="1" t="s">
        <v>1961</v>
      </c>
      <c r="BW4204">
        <v>128</v>
      </c>
      <c r="BX4204" s="1" t="s">
        <v>11910</v>
      </c>
      <c r="BY4204">
        <v>4500</v>
      </c>
      <c r="BZ4204">
        <v>576000</v>
      </c>
      <c r="CA4204">
        <v>0.25</v>
      </c>
      <c r="CB4204">
        <v>3375</v>
      </c>
      <c r="CC4204">
        <v>432000</v>
      </c>
      <c r="CD4204">
        <v>0.1</v>
      </c>
      <c r="CE4204">
        <v>43200</v>
      </c>
      <c r="CF4204">
        <v>0.1</v>
      </c>
      <c r="CG4204">
        <v>4320</v>
      </c>
      <c r="CH4204">
        <v>38880</v>
      </c>
      <c r="CI4204">
        <v>388800</v>
      </c>
      <c r="CJ4204">
        <v>427680</v>
      </c>
      <c r="CK4204">
        <v>3341.25</v>
      </c>
    </row>
    <row r="4205" spans="67:89" x14ac:dyDescent="0.25">
      <c r="BO4205" s="1" t="s">
        <v>11945</v>
      </c>
      <c r="BP4205" s="1" t="s">
        <v>11946</v>
      </c>
      <c r="BQ4205" s="1" t="s">
        <v>11907</v>
      </c>
      <c r="BR4205" s="1" t="s">
        <v>11908</v>
      </c>
      <c r="BS4205" s="1" t="s">
        <v>11909</v>
      </c>
      <c r="BT4205">
        <v>19</v>
      </c>
      <c r="BU4205" s="1" t="s">
        <v>8</v>
      </c>
      <c r="BV4205" s="1" t="s">
        <v>1961</v>
      </c>
      <c r="BW4205">
        <v>128</v>
      </c>
      <c r="BX4205" s="1" t="s">
        <v>11910</v>
      </c>
      <c r="BY4205">
        <v>4500</v>
      </c>
      <c r="BZ4205">
        <v>576000</v>
      </c>
      <c r="CA4205">
        <v>0.25</v>
      </c>
      <c r="CB4205">
        <v>3375</v>
      </c>
      <c r="CC4205">
        <v>432000</v>
      </c>
      <c r="CD4205">
        <v>0</v>
      </c>
      <c r="CE4205">
        <v>0</v>
      </c>
      <c r="CF4205">
        <v>0</v>
      </c>
      <c r="CG4205">
        <v>0</v>
      </c>
      <c r="CH4205">
        <v>0</v>
      </c>
      <c r="CI4205">
        <v>432000</v>
      </c>
      <c r="CJ4205">
        <v>432000</v>
      </c>
      <c r="CK4205">
        <v>3375</v>
      </c>
    </row>
    <row r="4206" spans="67:89" x14ac:dyDescent="0.25">
      <c r="BP4206" s="1" t="s">
        <v>11946</v>
      </c>
      <c r="BQ4206" s="1" t="s">
        <v>11907</v>
      </c>
      <c r="BR4206" s="1" t="s">
        <v>11908</v>
      </c>
      <c r="BS4206" s="1" t="s">
        <v>11909</v>
      </c>
      <c r="BT4206">
        <v>19</v>
      </c>
      <c r="BU4206" s="1" t="s">
        <v>8</v>
      </c>
      <c r="BV4206" s="1" t="s">
        <v>1961</v>
      </c>
      <c r="BW4206">
        <v>128</v>
      </c>
      <c r="BX4206" s="1" t="s">
        <v>11910</v>
      </c>
      <c r="BY4206">
        <v>4500</v>
      </c>
      <c r="BZ4206">
        <v>576000</v>
      </c>
      <c r="CA4206">
        <v>0.25</v>
      </c>
      <c r="CB4206">
        <v>3375</v>
      </c>
      <c r="CC4206">
        <v>432000</v>
      </c>
      <c r="CD4206">
        <v>0</v>
      </c>
      <c r="CE4206">
        <v>0</v>
      </c>
      <c r="CF4206">
        <v>0</v>
      </c>
      <c r="CG4206">
        <v>0</v>
      </c>
      <c r="CH4206">
        <v>0</v>
      </c>
      <c r="CI4206">
        <v>432000</v>
      </c>
      <c r="CJ4206">
        <v>432000</v>
      </c>
      <c r="CK4206">
        <v>3375</v>
      </c>
    </row>
    <row r="4207" spans="67:89" x14ac:dyDescent="0.25">
      <c r="BO4207" s="1" t="s">
        <v>11947</v>
      </c>
      <c r="BP4207" s="1" t="s">
        <v>11948</v>
      </c>
      <c r="BQ4207" s="1" t="s">
        <v>11907</v>
      </c>
      <c r="BR4207" s="1" t="s">
        <v>11908</v>
      </c>
      <c r="BS4207" s="1" t="s">
        <v>11909</v>
      </c>
      <c r="BT4207">
        <v>20</v>
      </c>
      <c r="BU4207" s="1" t="s">
        <v>8</v>
      </c>
      <c r="BV4207" s="1" t="s">
        <v>146</v>
      </c>
      <c r="BW4207">
        <v>170.61</v>
      </c>
      <c r="BX4207" s="1" t="s">
        <v>11910</v>
      </c>
      <c r="BY4207">
        <v>4725</v>
      </c>
      <c r="BZ4207">
        <v>806132.25000000012</v>
      </c>
      <c r="CA4207">
        <v>0.25</v>
      </c>
      <c r="CB4207">
        <v>3543.75</v>
      </c>
      <c r="CC4207">
        <v>604599.1875</v>
      </c>
      <c r="CD4207">
        <v>0.1</v>
      </c>
      <c r="CE4207">
        <v>60459.918750000004</v>
      </c>
      <c r="CF4207">
        <v>0.1</v>
      </c>
      <c r="CG4207">
        <v>6045.9918750000006</v>
      </c>
      <c r="CH4207">
        <v>54413.926875000005</v>
      </c>
      <c r="CI4207">
        <v>544139.26875000005</v>
      </c>
      <c r="CJ4207">
        <v>598553.19562500005</v>
      </c>
      <c r="CK4207">
        <v>3508.3125</v>
      </c>
    </row>
    <row r="4208" spans="67:89" x14ac:dyDescent="0.25">
      <c r="BO4208" s="1" t="s">
        <v>11949</v>
      </c>
      <c r="BP4208" s="1" t="s">
        <v>11950</v>
      </c>
      <c r="BQ4208" s="1" t="s">
        <v>11907</v>
      </c>
      <c r="BR4208" s="1" t="s">
        <v>11908</v>
      </c>
      <c r="BS4208" s="1" t="s">
        <v>11909</v>
      </c>
      <c r="BT4208">
        <v>21</v>
      </c>
      <c r="BU4208" s="1" t="s">
        <v>8</v>
      </c>
      <c r="BV4208" s="1" t="s">
        <v>146</v>
      </c>
      <c r="BW4208">
        <v>195.9</v>
      </c>
      <c r="BX4208" s="1" t="s">
        <v>11910</v>
      </c>
      <c r="BY4208">
        <v>4725</v>
      </c>
      <c r="BZ4208">
        <v>925627.5</v>
      </c>
      <c r="CA4208">
        <v>0.35</v>
      </c>
      <c r="CB4208">
        <v>3071.25</v>
      </c>
      <c r="CC4208">
        <v>601657.875</v>
      </c>
      <c r="CD4208">
        <v>1.0815116317899999E-2</v>
      </c>
      <c r="CE4208">
        <v>6506.9999017055379</v>
      </c>
      <c r="CF4208">
        <v>0</v>
      </c>
      <c r="CG4208">
        <v>0</v>
      </c>
      <c r="CH4208">
        <v>6506.9999017055379</v>
      </c>
      <c r="CI4208">
        <v>595150.87509829446</v>
      </c>
      <c r="CJ4208">
        <v>601657.875</v>
      </c>
      <c r="CK4208"/>
    </row>
    <row r="4209" spans="67:89" x14ac:dyDescent="0.25">
      <c r="BP4209" s="1" t="s">
        <v>11950</v>
      </c>
      <c r="BQ4209" s="1" t="s">
        <v>11907</v>
      </c>
      <c r="BR4209" s="1" t="s">
        <v>11908</v>
      </c>
      <c r="BS4209" s="1" t="s">
        <v>11909</v>
      </c>
      <c r="BT4209">
        <v>21</v>
      </c>
      <c r="BU4209" s="1" t="s">
        <v>8</v>
      </c>
      <c r="BV4209" s="1" t="s">
        <v>146</v>
      </c>
      <c r="BW4209">
        <v>195.9</v>
      </c>
      <c r="BX4209" s="1" t="s">
        <v>11910</v>
      </c>
      <c r="BY4209">
        <v>4725</v>
      </c>
      <c r="BZ4209">
        <v>925627.5</v>
      </c>
      <c r="CA4209">
        <v>0.35</v>
      </c>
      <c r="CB4209">
        <v>3071.25</v>
      </c>
      <c r="CC4209">
        <v>601657.875</v>
      </c>
      <c r="CD4209">
        <v>1.0815116317899999E-2</v>
      </c>
      <c r="CE4209">
        <v>6506.9999017055379</v>
      </c>
      <c r="CF4209">
        <v>0</v>
      </c>
      <c r="CG4209">
        <v>0</v>
      </c>
      <c r="CH4209">
        <v>6506.9999017055379</v>
      </c>
      <c r="CI4209">
        <v>595150.87509829446</v>
      </c>
      <c r="CJ4209">
        <v>601657.875</v>
      </c>
      <c r="CK4209">
        <v>3071.25</v>
      </c>
    </row>
    <row r="4210" spans="67:89" x14ac:dyDescent="0.25">
      <c r="BO4210" s="1" t="s">
        <v>11951</v>
      </c>
      <c r="BP4210" s="1" t="s">
        <v>11952</v>
      </c>
      <c r="BQ4210" s="1" t="s">
        <v>11907</v>
      </c>
      <c r="BR4210" s="1" t="s">
        <v>11908</v>
      </c>
      <c r="BS4210" s="1" t="s">
        <v>11909</v>
      </c>
      <c r="BT4210">
        <v>22</v>
      </c>
      <c r="BU4210" s="1" t="s">
        <v>8</v>
      </c>
      <c r="BV4210" s="1" t="s">
        <v>1961</v>
      </c>
      <c r="BW4210">
        <v>140</v>
      </c>
      <c r="BX4210" s="1" t="s">
        <v>11910</v>
      </c>
      <c r="BY4210">
        <v>4500</v>
      </c>
      <c r="BZ4210">
        <v>630000</v>
      </c>
      <c r="CA4210">
        <v>0.35</v>
      </c>
      <c r="CB4210">
        <v>2925</v>
      </c>
      <c r="CC4210">
        <v>409500</v>
      </c>
      <c r="CD4210">
        <v>0.13059339910000001</v>
      </c>
      <c r="CE4210">
        <v>53477.996931450005</v>
      </c>
      <c r="CF4210">
        <v>0</v>
      </c>
      <c r="CG4210">
        <v>0</v>
      </c>
      <c r="CH4210">
        <v>53477.996931450005</v>
      </c>
      <c r="CI4210">
        <v>356022.00306855002</v>
      </c>
      <c r="CJ4210">
        <v>409500</v>
      </c>
      <c r="CK4210">
        <v>2925</v>
      </c>
    </row>
    <row r="4211" spans="67:89" x14ac:dyDescent="0.25">
      <c r="BO4211" s="1" t="s">
        <v>11953</v>
      </c>
      <c r="BP4211" s="1" t="s">
        <v>11954</v>
      </c>
      <c r="BQ4211" s="1" t="s">
        <v>11907</v>
      </c>
      <c r="BR4211" s="1" t="s">
        <v>11908</v>
      </c>
      <c r="BS4211" s="1" t="s">
        <v>11909</v>
      </c>
      <c r="BT4211">
        <v>23</v>
      </c>
      <c r="BU4211" s="1" t="s">
        <v>8</v>
      </c>
      <c r="BV4211" s="1" t="s">
        <v>1961</v>
      </c>
      <c r="BW4211">
        <v>140</v>
      </c>
      <c r="BX4211" s="1" t="s">
        <v>11910</v>
      </c>
      <c r="BY4211">
        <v>4500</v>
      </c>
      <c r="BZ4211">
        <v>630000</v>
      </c>
      <c r="CA4211">
        <v>0.35</v>
      </c>
      <c r="CB4211">
        <v>2925</v>
      </c>
      <c r="CC4211">
        <v>409500</v>
      </c>
      <c r="CD4211">
        <v>0.11343589743589744</v>
      </c>
      <c r="CE4211">
        <v>46452</v>
      </c>
      <c r="CF4211">
        <v>0</v>
      </c>
      <c r="CG4211">
        <v>0</v>
      </c>
      <c r="CH4211">
        <v>46452</v>
      </c>
      <c r="CI4211">
        <v>363048</v>
      </c>
      <c r="CJ4211">
        <v>409500</v>
      </c>
      <c r="CK4211">
        <v>2925</v>
      </c>
    </row>
    <row r="4212" spans="67:89" x14ac:dyDescent="0.25">
      <c r="BO4212" s="1" t="s">
        <v>11955</v>
      </c>
      <c r="BP4212" s="1" t="s">
        <v>11956</v>
      </c>
      <c r="BQ4212" s="1" t="s">
        <v>11907</v>
      </c>
      <c r="BR4212" s="1" t="s">
        <v>11908</v>
      </c>
      <c r="BS4212" s="1" t="s">
        <v>11909</v>
      </c>
      <c r="BT4212">
        <v>24</v>
      </c>
      <c r="BU4212" s="1" t="s">
        <v>8</v>
      </c>
      <c r="BV4212" s="1" t="s">
        <v>1961</v>
      </c>
      <c r="BW4212">
        <v>140</v>
      </c>
      <c r="BX4212" s="1" t="s">
        <v>11910</v>
      </c>
      <c r="BY4212">
        <v>4500</v>
      </c>
      <c r="BZ4212">
        <v>630000</v>
      </c>
      <c r="CA4212">
        <v>0.25</v>
      </c>
      <c r="CB4212">
        <v>3375</v>
      </c>
      <c r="CC4212">
        <v>472500</v>
      </c>
      <c r="CD4212">
        <v>0.1</v>
      </c>
      <c r="CE4212">
        <v>47250</v>
      </c>
      <c r="CF4212">
        <v>0.1</v>
      </c>
      <c r="CG4212">
        <v>4725</v>
      </c>
      <c r="CH4212">
        <v>42525</v>
      </c>
      <c r="CI4212">
        <v>425250</v>
      </c>
      <c r="CJ4212">
        <v>467775</v>
      </c>
      <c r="CK4212">
        <v>3341.25</v>
      </c>
    </row>
    <row r="4213" spans="67:89" x14ac:dyDescent="0.25">
      <c r="BP4213" s="1" t="s">
        <v>11956</v>
      </c>
      <c r="BQ4213" s="1" t="s">
        <v>11907</v>
      </c>
      <c r="BR4213" s="1" t="s">
        <v>11908</v>
      </c>
      <c r="BS4213" s="1" t="s">
        <v>11909</v>
      </c>
      <c r="BT4213">
        <v>24</v>
      </c>
      <c r="BU4213" s="1" t="s">
        <v>8</v>
      </c>
      <c r="BV4213" s="1" t="s">
        <v>1961</v>
      </c>
      <c r="BW4213">
        <v>140</v>
      </c>
      <c r="BX4213" s="1" t="s">
        <v>11910</v>
      </c>
      <c r="BY4213">
        <v>4500</v>
      </c>
      <c r="BZ4213">
        <v>630000</v>
      </c>
      <c r="CA4213">
        <v>0.25</v>
      </c>
      <c r="CB4213">
        <v>3375</v>
      </c>
      <c r="CC4213">
        <v>472500</v>
      </c>
      <c r="CD4213">
        <v>0.1</v>
      </c>
      <c r="CE4213">
        <v>47250</v>
      </c>
      <c r="CF4213">
        <v>0.1</v>
      </c>
      <c r="CG4213">
        <v>4725</v>
      </c>
      <c r="CH4213">
        <v>42525</v>
      </c>
      <c r="CI4213">
        <v>425250</v>
      </c>
      <c r="CJ4213">
        <v>467775</v>
      </c>
      <c r="CK4213">
        <v>3341.25</v>
      </c>
    </row>
    <row r="4214" spans="67:89" x14ac:dyDescent="0.25">
      <c r="BO4214" s="1" t="s">
        <v>11957</v>
      </c>
      <c r="BP4214" s="1" t="s">
        <v>11958</v>
      </c>
      <c r="BQ4214" s="1" t="s">
        <v>11907</v>
      </c>
      <c r="BR4214" s="1" t="s">
        <v>11908</v>
      </c>
      <c r="BS4214" s="1" t="s">
        <v>11909</v>
      </c>
      <c r="BT4214">
        <v>25</v>
      </c>
      <c r="BU4214" s="1" t="s">
        <v>8</v>
      </c>
      <c r="BV4214" s="1" t="s">
        <v>1961</v>
      </c>
      <c r="BW4214">
        <v>140</v>
      </c>
      <c r="BX4214" s="1" t="s">
        <v>11910</v>
      </c>
      <c r="BY4214">
        <v>4500</v>
      </c>
      <c r="BZ4214">
        <v>630000</v>
      </c>
      <c r="CA4214">
        <v>0.25</v>
      </c>
      <c r="CB4214">
        <v>3375</v>
      </c>
      <c r="CC4214">
        <v>472500</v>
      </c>
      <c r="CD4214">
        <v>0.1</v>
      </c>
      <c r="CE4214">
        <v>47250</v>
      </c>
      <c r="CF4214">
        <v>0.1</v>
      </c>
      <c r="CG4214">
        <v>4725</v>
      </c>
      <c r="CH4214">
        <v>42525</v>
      </c>
      <c r="CI4214">
        <v>425250</v>
      </c>
      <c r="CJ4214">
        <v>467775</v>
      </c>
      <c r="CK4214">
        <v>3341.25</v>
      </c>
    </row>
    <row r="4215" spans="67:89" x14ac:dyDescent="0.25">
      <c r="BP4215" s="1" t="s">
        <v>11958</v>
      </c>
      <c r="BQ4215" s="1" t="s">
        <v>11907</v>
      </c>
      <c r="BR4215" s="1" t="s">
        <v>11908</v>
      </c>
      <c r="BS4215" s="1" t="s">
        <v>11909</v>
      </c>
      <c r="BT4215">
        <v>25</v>
      </c>
      <c r="BU4215" s="1" t="s">
        <v>8</v>
      </c>
      <c r="BV4215" s="1" t="s">
        <v>1961</v>
      </c>
      <c r="BW4215">
        <v>140</v>
      </c>
      <c r="BX4215" s="1" t="s">
        <v>11910</v>
      </c>
      <c r="BY4215">
        <v>4500</v>
      </c>
      <c r="BZ4215">
        <v>630000</v>
      </c>
      <c r="CA4215">
        <v>0.25</v>
      </c>
      <c r="CB4215">
        <v>3375</v>
      </c>
      <c r="CC4215">
        <v>472500</v>
      </c>
      <c r="CD4215">
        <v>0.1</v>
      </c>
      <c r="CE4215">
        <v>47250</v>
      </c>
      <c r="CF4215">
        <v>0.1</v>
      </c>
      <c r="CG4215">
        <v>4725</v>
      </c>
      <c r="CH4215">
        <v>42525</v>
      </c>
      <c r="CI4215">
        <v>425250</v>
      </c>
      <c r="CJ4215">
        <v>467775</v>
      </c>
      <c r="CK4215">
        <v>3341.25</v>
      </c>
    </row>
    <row r="4216" spans="67:89" x14ac:dyDescent="0.25">
      <c r="BO4216" s="1" t="s">
        <v>11959</v>
      </c>
      <c r="BP4216" s="1" t="s">
        <v>11960</v>
      </c>
      <c r="BQ4216" s="1" t="s">
        <v>11907</v>
      </c>
      <c r="BR4216" s="1" t="s">
        <v>11908</v>
      </c>
      <c r="BS4216" s="1" t="s">
        <v>11909</v>
      </c>
      <c r="BT4216">
        <v>26</v>
      </c>
      <c r="BU4216" s="1" t="s">
        <v>8</v>
      </c>
      <c r="BV4216" s="1" t="s">
        <v>1961</v>
      </c>
      <c r="BW4216">
        <v>140</v>
      </c>
      <c r="BX4216" s="1" t="s">
        <v>11910</v>
      </c>
      <c r="BY4216">
        <v>4500</v>
      </c>
      <c r="BZ4216">
        <v>630000</v>
      </c>
      <c r="CA4216">
        <v>0.25</v>
      </c>
      <c r="CB4216">
        <v>3375</v>
      </c>
      <c r="CC4216">
        <v>472500</v>
      </c>
      <c r="CD4216">
        <v>0.1</v>
      </c>
      <c r="CE4216">
        <v>47250</v>
      </c>
      <c r="CF4216">
        <v>0.1</v>
      </c>
      <c r="CG4216">
        <v>4725</v>
      </c>
      <c r="CH4216">
        <v>42525</v>
      </c>
      <c r="CI4216">
        <v>425250</v>
      </c>
      <c r="CJ4216">
        <v>467775</v>
      </c>
      <c r="CK4216">
        <v>3341.25</v>
      </c>
    </row>
    <row r="4217" spans="67:89" x14ac:dyDescent="0.25">
      <c r="BP4217" s="1" t="s">
        <v>11960</v>
      </c>
      <c r="BQ4217" s="1" t="s">
        <v>11907</v>
      </c>
      <c r="BR4217" s="1" t="s">
        <v>11908</v>
      </c>
      <c r="BS4217" s="1" t="s">
        <v>11909</v>
      </c>
      <c r="BT4217">
        <v>26</v>
      </c>
      <c r="BU4217" s="1" t="s">
        <v>8</v>
      </c>
      <c r="BV4217" s="1" t="s">
        <v>1961</v>
      </c>
      <c r="BW4217">
        <v>140</v>
      </c>
      <c r="BX4217" s="1" t="s">
        <v>11910</v>
      </c>
      <c r="BY4217">
        <v>4500</v>
      </c>
      <c r="BZ4217">
        <v>630000</v>
      </c>
      <c r="CA4217">
        <v>0.25</v>
      </c>
      <c r="CB4217">
        <v>3375</v>
      </c>
      <c r="CC4217">
        <v>472500</v>
      </c>
      <c r="CD4217">
        <v>0.1</v>
      </c>
      <c r="CE4217">
        <v>47250</v>
      </c>
      <c r="CF4217">
        <v>0.1</v>
      </c>
      <c r="CG4217">
        <v>4725</v>
      </c>
      <c r="CH4217">
        <v>42525</v>
      </c>
      <c r="CI4217">
        <v>425250</v>
      </c>
      <c r="CJ4217">
        <v>467775</v>
      </c>
      <c r="CK4217">
        <v>3341.25</v>
      </c>
    </row>
    <row r="4218" spans="67:89" x14ac:dyDescent="0.25">
      <c r="BO4218" s="1" t="s">
        <v>11961</v>
      </c>
      <c r="BP4218" s="1" t="s">
        <v>11962</v>
      </c>
      <c r="BQ4218" s="1" t="s">
        <v>11907</v>
      </c>
      <c r="BR4218" s="1" t="s">
        <v>11908</v>
      </c>
      <c r="BS4218" s="1" t="s">
        <v>11909</v>
      </c>
      <c r="BT4218">
        <v>27</v>
      </c>
      <c r="BU4218" s="1" t="s">
        <v>8</v>
      </c>
      <c r="BV4218" s="1" t="s">
        <v>1961</v>
      </c>
      <c r="BW4218">
        <v>140</v>
      </c>
      <c r="BX4218" s="1" t="s">
        <v>11910</v>
      </c>
      <c r="BY4218">
        <v>4500</v>
      </c>
      <c r="BZ4218">
        <v>630000</v>
      </c>
      <c r="CA4218">
        <v>0.25</v>
      </c>
      <c r="CB4218">
        <v>3375</v>
      </c>
      <c r="CC4218">
        <v>472500</v>
      </c>
      <c r="CD4218">
        <v>0.1</v>
      </c>
      <c r="CE4218">
        <v>47250</v>
      </c>
      <c r="CF4218">
        <v>0.1</v>
      </c>
      <c r="CG4218">
        <v>4725</v>
      </c>
      <c r="CH4218">
        <v>42525</v>
      </c>
      <c r="CI4218">
        <v>425250</v>
      </c>
      <c r="CJ4218">
        <v>467775</v>
      </c>
      <c r="CK4218">
        <v>3341.25</v>
      </c>
    </row>
    <row r="4219" spans="67:89" x14ac:dyDescent="0.25">
      <c r="BO4219" s="1" t="s">
        <v>11963</v>
      </c>
      <c r="BP4219" s="1" t="s">
        <v>11964</v>
      </c>
      <c r="BQ4219" s="1" t="s">
        <v>11907</v>
      </c>
      <c r="BR4219" s="1" t="s">
        <v>11908</v>
      </c>
      <c r="BS4219" s="1" t="s">
        <v>11909</v>
      </c>
      <c r="BT4219">
        <v>28</v>
      </c>
      <c r="BU4219" s="1" t="s">
        <v>8</v>
      </c>
      <c r="BV4219" s="1" t="s">
        <v>1961</v>
      </c>
      <c r="BW4219">
        <v>140</v>
      </c>
      <c r="BX4219" s="1" t="s">
        <v>11910</v>
      </c>
      <c r="BY4219">
        <v>4500</v>
      </c>
      <c r="BZ4219">
        <v>630000</v>
      </c>
      <c r="CA4219">
        <v>0.25</v>
      </c>
      <c r="CB4219">
        <v>3375</v>
      </c>
      <c r="CC4219">
        <v>472500</v>
      </c>
      <c r="CD4219">
        <v>0.43328042328042327</v>
      </c>
      <c r="CE4219">
        <v>204725</v>
      </c>
      <c r="CF4219">
        <v>0.1</v>
      </c>
      <c r="CG4219">
        <v>4725</v>
      </c>
      <c r="CH4219">
        <v>200000</v>
      </c>
      <c r="CI4219">
        <v>267775</v>
      </c>
      <c r="CJ4219">
        <v>467775</v>
      </c>
      <c r="CK4219">
        <v>3341.25</v>
      </c>
    </row>
    <row r="4220" spans="67:89" x14ac:dyDescent="0.25">
      <c r="BO4220" s="1" t="s">
        <v>11965</v>
      </c>
      <c r="BP4220" s="1" t="s">
        <v>11966</v>
      </c>
      <c r="BQ4220" s="1" t="s">
        <v>11907</v>
      </c>
      <c r="BR4220" s="1" t="s">
        <v>11908</v>
      </c>
      <c r="BS4220" s="1" t="s">
        <v>11909</v>
      </c>
      <c r="BT4220">
        <v>29</v>
      </c>
      <c r="BU4220" s="1" t="s">
        <v>8</v>
      </c>
      <c r="BV4220" s="1" t="s">
        <v>1961</v>
      </c>
      <c r="BW4220">
        <v>140</v>
      </c>
      <c r="BX4220" s="1" t="s">
        <v>11910</v>
      </c>
      <c r="BY4220">
        <v>4500</v>
      </c>
      <c r="BZ4220">
        <v>630000</v>
      </c>
      <c r="CA4220">
        <v>0.25</v>
      </c>
      <c r="CB4220">
        <v>3375</v>
      </c>
      <c r="CC4220">
        <v>472500</v>
      </c>
      <c r="CD4220">
        <v>0.1</v>
      </c>
      <c r="CE4220">
        <v>47250</v>
      </c>
      <c r="CF4220">
        <v>0.1</v>
      </c>
      <c r="CG4220">
        <v>4725</v>
      </c>
      <c r="CH4220">
        <v>42525</v>
      </c>
      <c r="CI4220">
        <v>425250</v>
      </c>
      <c r="CJ4220">
        <v>467775</v>
      </c>
      <c r="CK4220">
        <v>3341.25</v>
      </c>
    </row>
    <row r="4221" spans="67:89" x14ac:dyDescent="0.25">
      <c r="BO4221" s="1" t="s">
        <v>11967</v>
      </c>
      <c r="BP4221" s="1" t="s">
        <v>11968</v>
      </c>
      <c r="BQ4221" s="1" t="s">
        <v>11907</v>
      </c>
      <c r="BR4221" s="1" t="s">
        <v>11908</v>
      </c>
      <c r="BS4221" s="1" t="s">
        <v>11909</v>
      </c>
      <c r="BT4221">
        <v>30</v>
      </c>
      <c r="BU4221" s="1" t="s">
        <v>8</v>
      </c>
      <c r="BV4221" s="1" t="s">
        <v>1961</v>
      </c>
      <c r="BW4221">
        <v>157.5</v>
      </c>
      <c r="BX4221" s="1" t="s">
        <v>11910</v>
      </c>
      <c r="BY4221">
        <v>4500</v>
      </c>
      <c r="BZ4221">
        <v>708750</v>
      </c>
      <c r="CA4221">
        <v>0.25</v>
      </c>
      <c r="CB4221">
        <v>3375</v>
      </c>
      <c r="CC4221">
        <v>531562.5</v>
      </c>
      <c r="CD4221">
        <v>0.1</v>
      </c>
      <c r="CE4221">
        <v>53156.25</v>
      </c>
      <c r="CF4221">
        <v>0.1</v>
      </c>
      <c r="CG4221">
        <v>5315.625</v>
      </c>
      <c r="CH4221">
        <v>47840.625</v>
      </c>
      <c r="CI4221">
        <v>478406.25</v>
      </c>
      <c r="CJ4221">
        <v>526246.875</v>
      </c>
      <c r="CK4221">
        <v>3341.25</v>
      </c>
    </row>
    <row r="4222" spans="67:89" x14ac:dyDescent="0.25">
      <c r="BO4222" s="1" t="s">
        <v>11969</v>
      </c>
      <c r="BP4222" s="1" t="s">
        <v>11970</v>
      </c>
      <c r="BQ4222" s="1" t="s">
        <v>11907</v>
      </c>
      <c r="BR4222" s="1" t="s">
        <v>11908</v>
      </c>
      <c r="BS4222" s="1" t="s">
        <v>11909</v>
      </c>
      <c r="BT4222">
        <v>31</v>
      </c>
      <c r="BU4222" s="1" t="s">
        <v>8</v>
      </c>
      <c r="BV4222" s="1" t="s">
        <v>1961</v>
      </c>
      <c r="BW4222">
        <v>157.5</v>
      </c>
      <c r="BX4222" s="1" t="s">
        <v>11910</v>
      </c>
      <c r="BY4222">
        <v>4500</v>
      </c>
      <c r="BZ4222">
        <v>708750</v>
      </c>
      <c r="CA4222">
        <v>0.25</v>
      </c>
      <c r="CB4222">
        <v>3375</v>
      </c>
      <c r="CC4222">
        <v>531562.5</v>
      </c>
      <c r="CD4222">
        <v>0.1</v>
      </c>
      <c r="CE4222">
        <v>53156.25</v>
      </c>
      <c r="CF4222">
        <v>0.1</v>
      </c>
      <c r="CG4222">
        <v>5315.625</v>
      </c>
      <c r="CH4222">
        <v>47840.625</v>
      </c>
      <c r="CI4222">
        <v>478406.25</v>
      </c>
      <c r="CJ4222">
        <v>526246.875</v>
      </c>
      <c r="CK4222">
        <v>3341.25</v>
      </c>
    </row>
    <row r="4223" spans="67:89" x14ac:dyDescent="0.25">
      <c r="BO4223" s="1" t="s">
        <v>11971</v>
      </c>
      <c r="BP4223" s="1" t="s">
        <v>11972</v>
      </c>
      <c r="BQ4223" s="1" t="s">
        <v>11907</v>
      </c>
      <c r="BR4223" s="1" t="s">
        <v>11908</v>
      </c>
      <c r="BS4223" s="1" t="s">
        <v>11909</v>
      </c>
      <c r="BT4223">
        <v>32</v>
      </c>
      <c r="BU4223" s="1" t="s">
        <v>8</v>
      </c>
      <c r="BV4223" s="1" t="s">
        <v>1961</v>
      </c>
      <c r="BW4223">
        <v>157.5</v>
      </c>
      <c r="BX4223" s="1" t="s">
        <v>11910</v>
      </c>
      <c r="BY4223">
        <v>4500</v>
      </c>
      <c r="BZ4223">
        <v>708750</v>
      </c>
      <c r="CA4223">
        <v>0.25</v>
      </c>
      <c r="CB4223">
        <v>3375</v>
      </c>
      <c r="CC4223">
        <v>531562.5</v>
      </c>
      <c r="CD4223">
        <v>0.1</v>
      </c>
      <c r="CE4223">
        <v>53156.25</v>
      </c>
      <c r="CF4223">
        <v>0</v>
      </c>
      <c r="CG4223">
        <v>0</v>
      </c>
      <c r="CH4223">
        <v>53156.25</v>
      </c>
      <c r="CI4223">
        <v>478406.25</v>
      </c>
      <c r="CJ4223">
        <v>531562.5</v>
      </c>
      <c r="CK4223">
        <v>3375</v>
      </c>
    </row>
    <row r="4224" spans="67:89" x14ac:dyDescent="0.25">
      <c r="BO4224" s="1" t="s">
        <v>11973</v>
      </c>
      <c r="BP4224" s="1" t="s">
        <v>11974</v>
      </c>
      <c r="BQ4224" s="1" t="s">
        <v>11907</v>
      </c>
      <c r="BR4224" s="1" t="s">
        <v>11908</v>
      </c>
      <c r="BS4224" s="1" t="s">
        <v>11909</v>
      </c>
      <c r="BT4224">
        <v>33</v>
      </c>
      <c r="BU4224" s="1" t="s">
        <v>8</v>
      </c>
      <c r="BV4224" s="1" t="s">
        <v>1961</v>
      </c>
      <c r="BW4224">
        <v>157.5</v>
      </c>
      <c r="BX4224" s="1" t="s">
        <v>11910</v>
      </c>
      <c r="BY4224">
        <v>4500</v>
      </c>
      <c r="BZ4224">
        <v>708750</v>
      </c>
      <c r="CA4224">
        <v>0.25</v>
      </c>
      <c r="CB4224">
        <v>3375</v>
      </c>
      <c r="CC4224">
        <v>531562.5</v>
      </c>
      <c r="CD4224">
        <v>0.1</v>
      </c>
      <c r="CE4224">
        <v>53156.25</v>
      </c>
      <c r="CF4224">
        <v>0</v>
      </c>
      <c r="CG4224">
        <v>0</v>
      </c>
      <c r="CH4224">
        <v>53156.25</v>
      </c>
      <c r="CI4224">
        <v>478406.25</v>
      </c>
      <c r="CJ4224">
        <v>531562.5</v>
      </c>
      <c r="CK4224">
        <v>3375</v>
      </c>
    </row>
    <row r="4225" spans="67:89" x14ac:dyDescent="0.25">
      <c r="BO4225" s="1" t="s">
        <v>11975</v>
      </c>
      <c r="BP4225" s="1" t="s">
        <v>11976</v>
      </c>
      <c r="BQ4225" s="1" t="s">
        <v>11907</v>
      </c>
      <c r="BR4225" s="1" t="s">
        <v>11908</v>
      </c>
      <c r="BS4225" s="1" t="s">
        <v>11909</v>
      </c>
      <c r="BT4225">
        <v>34</v>
      </c>
      <c r="BU4225" s="1" t="s">
        <v>8</v>
      </c>
      <c r="BV4225" s="1" t="s">
        <v>1961</v>
      </c>
      <c r="BW4225">
        <v>157.5</v>
      </c>
      <c r="BX4225" s="1" t="s">
        <v>11910</v>
      </c>
      <c r="BY4225">
        <v>4500</v>
      </c>
      <c r="BZ4225">
        <v>708750</v>
      </c>
      <c r="CA4225">
        <v>0.23</v>
      </c>
      <c r="CB4225">
        <v>3465</v>
      </c>
      <c r="CC4225">
        <v>545737.5</v>
      </c>
      <c r="CD4225">
        <v>0.1</v>
      </c>
      <c r="CE4225">
        <v>54573.75</v>
      </c>
      <c r="CF4225">
        <v>0</v>
      </c>
      <c r="CG4225">
        <v>0</v>
      </c>
      <c r="CH4225">
        <v>54573.75</v>
      </c>
      <c r="CI4225">
        <v>491163.75</v>
      </c>
      <c r="CJ4225">
        <v>545737.5</v>
      </c>
      <c r="CK4225">
        <v>3465</v>
      </c>
    </row>
    <row r="4226" spans="67:89" x14ac:dyDescent="0.25">
      <c r="BO4226" s="1" t="s">
        <v>11977</v>
      </c>
      <c r="BP4226" s="1" t="s">
        <v>11978</v>
      </c>
      <c r="BQ4226" s="1" t="s">
        <v>11907</v>
      </c>
      <c r="BR4226" s="1" t="s">
        <v>11908</v>
      </c>
      <c r="BS4226" s="1" t="s">
        <v>11909</v>
      </c>
      <c r="BT4226">
        <v>35</v>
      </c>
      <c r="BU4226" s="1" t="s">
        <v>8</v>
      </c>
      <c r="BV4226" s="1" t="s">
        <v>1961</v>
      </c>
      <c r="BW4226">
        <v>157.5</v>
      </c>
      <c r="BX4226" s="1" t="s">
        <v>11910</v>
      </c>
      <c r="BY4226">
        <v>4500</v>
      </c>
      <c r="BZ4226">
        <v>708750</v>
      </c>
      <c r="CA4226">
        <v>0.25</v>
      </c>
      <c r="CB4226">
        <v>3375</v>
      </c>
      <c r="CC4226">
        <v>531562.5</v>
      </c>
      <c r="CD4226">
        <v>0.1</v>
      </c>
      <c r="CE4226">
        <v>53156.25</v>
      </c>
      <c r="CF4226">
        <v>0.1</v>
      </c>
      <c r="CG4226">
        <v>5315.625</v>
      </c>
      <c r="CH4226">
        <v>47840.625</v>
      </c>
      <c r="CI4226">
        <v>478406.25</v>
      </c>
      <c r="CJ4226">
        <v>526246.875</v>
      </c>
      <c r="CK4226">
        <v>3341.25</v>
      </c>
    </row>
    <row r="4227" spans="67:89" x14ac:dyDescent="0.25">
      <c r="BP4227" s="1" t="s">
        <v>11978</v>
      </c>
      <c r="BQ4227" s="1" t="s">
        <v>11907</v>
      </c>
      <c r="BR4227" s="1" t="s">
        <v>11908</v>
      </c>
      <c r="BS4227" s="1" t="s">
        <v>11909</v>
      </c>
      <c r="BT4227">
        <v>35</v>
      </c>
      <c r="BU4227" s="1" t="s">
        <v>8</v>
      </c>
      <c r="BV4227" s="1" t="s">
        <v>1961</v>
      </c>
      <c r="BW4227">
        <v>157.5</v>
      </c>
      <c r="BX4227" s="1" t="s">
        <v>11910</v>
      </c>
      <c r="BY4227">
        <v>4500</v>
      </c>
      <c r="BZ4227">
        <v>708750</v>
      </c>
      <c r="CA4227">
        <v>0.25</v>
      </c>
      <c r="CB4227">
        <v>3375</v>
      </c>
      <c r="CC4227">
        <v>531562.5</v>
      </c>
      <c r="CD4227">
        <v>0.1</v>
      </c>
      <c r="CE4227">
        <v>53156.25</v>
      </c>
      <c r="CF4227">
        <v>0.1</v>
      </c>
      <c r="CG4227">
        <v>5315.625</v>
      </c>
      <c r="CH4227">
        <v>47840.625</v>
      </c>
      <c r="CI4227">
        <v>478406.25</v>
      </c>
      <c r="CJ4227">
        <v>526246.875</v>
      </c>
      <c r="CK4227">
        <v>3341.25</v>
      </c>
    </row>
    <row r="4228" spans="67:89" x14ac:dyDescent="0.25">
      <c r="BO4228" s="1" t="s">
        <v>11979</v>
      </c>
      <c r="BP4228" s="1" t="s">
        <v>11980</v>
      </c>
      <c r="BQ4228" s="1" t="s">
        <v>11907</v>
      </c>
      <c r="BR4228" s="1" t="s">
        <v>11908</v>
      </c>
      <c r="BS4228" s="1" t="s">
        <v>11909</v>
      </c>
      <c r="BT4228">
        <v>36</v>
      </c>
      <c r="BU4228" s="1" t="s">
        <v>8</v>
      </c>
      <c r="BV4228" s="1" t="s">
        <v>1961</v>
      </c>
      <c r="BW4228">
        <v>157.5</v>
      </c>
      <c r="BX4228" s="1" t="s">
        <v>11910</v>
      </c>
      <c r="BY4228">
        <v>4500</v>
      </c>
      <c r="BZ4228">
        <v>708750</v>
      </c>
      <c r="CA4228">
        <v>0.35</v>
      </c>
      <c r="CB4228">
        <v>2925</v>
      </c>
      <c r="CC4228">
        <v>460687.5</v>
      </c>
      <c r="CD4228">
        <v>0.15238095238095239</v>
      </c>
      <c r="CE4228">
        <v>70200</v>
      </c>
      <c r="CF4228">
        <v>0</v>
      </c>
      <c r="CG4228">
        <v>0</v>
      </c>
      <c r="CH4228">
        <v>70200</v>
      </c>
      <c r="CI4228">
        <v>390487.5</v>
      </c>
      <c r="CJ4228">
        <v>460687.5</v>
      </c>
      <c r="CK4228">
        <v>2925</v>
      </c>
    </row>
    <row r="4229" spans="67:89" x14ac:dyDescent="0.25">
      <c r="BO4229" s="1" t="s">
        <v>11981</v>
      </c>
      <c r="BP4229" s="1" t="s">
        <v>11982</v>
      </c>
      <c r="BQ4229" s="1" t="s">
        <v>11907</v>
      </c>
      <c r="BR4229" s="1" t="s">
        <v>11908</v>
      </c>
      <c r="BS4229" s="1" t="s">
        <v>11909</v>
      </c>
      <c r="BT4229">
        <v>37</v>
      </c>
      <c r="BU4229" s="1" t="s">
        <v>8</v>
      </c>
      <c r="BV4229" s="1" t="s">
        <v>171</v>
      </c>
      <c r="BW4229">
        <v>228.9</v>
      </c>
      <c r="BX4229" s="1" t="s">
        <v>11910</v>
      </c>
      <c r="BY4229">
        <v>4725</v>
      </c>
      <c r="BZ4229">
        <v>1081552.5</v>
      </c>
      <c r="CA4229">
        <v>0.35</v>
      </c>
      <c r="CB4229">
        <v>3071.25</v>
      </c>
      <c r="CC4229">
        <v>703009.125</v>
      </c>
      <c r="CD4229">
        <v>0.12819890495731473</v>
      </c>
      <c r="CE4229">
        <v>90124.999999999985</v>
      </c>
      <c r="CF4229">
        <v>0</v>
      </c>
      <c r="CG4229">
        <v>0</v>
      </c>
      <c r="CH4229">
        <v>90124.999999999985</v>
      </c>
      <c r="CI4229">
        <v>612884.125</v>
      </c>
      <c r="CJ4229">
        <v>703009.125</v>
      </c>
      <c r="CK4229">
        <v>3071.25</v>
      </c>
    </row>
    <row r="4230" spans="67:89" x14ac:dyDescent="0.25">
      <c r="BO4230" s="1" t="s">
        <v>11983</v>
      </c>
      <c r="BP4230" s="1" t="s">
        <v>11984</v>
      </c>
      <c r="BQ4230" s="1" t="s">
        <v>11907</v>
      </c>
      <c r="BR4230" s="1" t="s">
        <v>11908</v>
      </c>
      <c r="BS4230" s="1" t="s">
        <v>11909</v>
      </c>
      <c r="BT4230">
        <v>38</v>
      </c>
      <c r="BU4230" s="1" t="s">
        <v>8</v>
      </c>
      <c r="BV4230" s="1" t="s">
        <v>171</v>
      </c>
      <c r="BW4230">
        <v>228.9</v>
      </c>
      <c r="BX4230" s="1" t="s">
        <v>11910</v>
      </c>
      <c r="BY4230">
        <v>4725</v>
      </c>
      <c r="BZ4230">
        <v>1081552.5</v>
      </c>
      <c r="CA4230">
        <v>0.35</v>
      </c>
      <c r="CB4230">
        <v>3071.25</v>
      </c>
      <c r="CC4230">
        <v>703009.125</v>
      </c>
      <c r="CD4230">
        <v>0.11425171757194474</v>
      </c>
      <c r="CE4230">
        <v>84320</v>
      </c>
      <c r="CF4230">
        <v>0</v>
      </c>
      <c r="CG4230">
        <v>0</v>
      </c>
      <c r="CH4230">
        <v>84320</v>
      </c>
      <c r="CI4230">
        <v>618689.125</v>
      </c>
      <c r="CJ4230">
        <v>703009.125</v>
      </c>
      <c r="CK4230">
        <v>3071.25</v>
      </c>
    </row>
    <row r="4231" spans="67:89" x14ac:dyDescent="0.25">
      <c r="BO4231" s="1" t="s">
        <v>11985</v>
      </c>
      <c r="BP4231" s="1" t="s">
        <v>11986</v>
      </c>
      <c r="BQ4231" s="1" t="s">
        <v>11907</v>
      </c>
      <c r="BR4231" s="1" t="s">
        <v>11908</v>
      </c>
      <c r="BS4231" s="1" t="s">
        <v>11909</v>
      </c>
      <c r="BT4231">
        <v>39</v>
      </c>
      <c r="BU4231" s="1" t="s">
        <v>8</v>
      </c>
      <c r="BV4231" s="1" t="s">
        <v>1961</v>
      </c>
      <c r="BW4231">
        <v>140</v>
      </c>
      <c r="BX4231" s="1" t="s">
        <v>11910</v>
      </c>
      <c r="BY4231">
        <v>4500</v>
      </c>
      <c r="BZ4231">
        <v>630000</v>
      </c>
      <c r="CA4231">
        <v>0.35</v>
      </c>
      <c r="CB4231">
        <v>2925</v>
      </c>
      <c r="CC4231">
        <v>409500</v>
      </c>
      <c r="CD4231">
        <v>0.13186813186813187</v>
      </c>
      <c r="CE4231">
        <v>54000</v>
      </c>
      <c r="CF4231">
        <v>0</v>
      </c>
      <c r="CG4231">
        <v>0</v>
      </c>
      <c r="CH4231">
        <v>54000</v>
      </c>
      <c r="CI4231">
        <v>355500</v>
      </c>
      <c r="CJ4231">
        <v>409500</v>
      </c>
      <c r="CK4231">
        <v>2925</v>
      </c>
    </row>
    <row r="4232" spans="67:89" x14ac:dyDescent="0.25">
      <c r="BO4232" s="1" t="s">
        <v>11987</v>
      </c>
      <c r="BP4232" s="1" t="s">
        <v>11988</v>
      </c>
      <c r="BQ4232" s="1" t="s">
        <v>11907</v>
      </c>
      <c r="BR4232" s="1" t="s">
        <v>11908</v>
      </c>
      <c r="BS4232" s="1" t="s">
        <v>11909</v>
      </c>
      <c r="BT4232">
        <v>40</v>
      </c>
      <c r="BU4232" s="1" t="s">
        <v>8</v>
      </c>
      <c r="BV4232" s="1" t="s">
        <v>1961</v>
      </c>
      <c r="BW4232">
        <v>140</v>
      </c>
      <c r="BX4232" s="1" t="s">
        <v>11910</v>
      </c>
      <c r="BY4232">
        <v>4500</v>
      </c>
      <c r="BZ4232">
        <v>630000</v>
      </c>
      <c r="CA4232">
        <v>0.35</v>
      </c>
      <c r="CB4232">
        <v>2925</v>
      </c>
      <c r="CC4232">
        <v>409500</v>
      </c>
      <c r="CD4232">
        <v>0.13186813186813187</v>
      </c>
      <c r="CE4232">
        <v>54000</v>
      </c>
      <c r="CF4232">
        <v>0</v>
      </c>
      <c r="CG4232">
        <v>0</v>
      </c>
      <c r="CH4232">
        <v>54000</v>
      </c>
      <c r="CI4232">
        <v>355500</v>
      </c>
      <c r="CJ4232">
        <v>409500</v>
      </c>
      <c r="CK4232">
        <v>2925</v>
      </c>
    </row>
    <row r="4233" spans="67:89" x14ac:dyDescent="0.25">
      <c r="BO4233" s="1" t="s">
        <v>11989</v>
      </c>
      <c r="BP4233" s="1" t="s">
        <v>11990</v>
      </c>
      <c r="BQ4233" s="1" t="s">
        <v>11907</v>
      </c>
      <c r="BR4233" s="1" t="s">
        <v>11908</v>
      </c>
      <c r="BS4233" s="1" t="s">
        <v>11909</v>
      </c>
      <c r="BT4233">
        <v>41</v>
      </c>
      <c r="BU4233" s="1" t="s">
        <v>8</v>
      </c>
      <c r="BV4233" s="1" t="s">
        <v>1961</v>
      </c>
      <c r="BW4233">
        <v>140</v>
      </c>
      <c r="BX4233" s="1" t="s">
        <v>11910</v>
      </c>
      <c r="BY4233">
        <v>4500</v>
      </c>
      <c r="BZ4233">
        <v>630000</v>
      </c>
      <c r="CA4233">
        <v>0.25</v>
      </c>
      <c r="CB4233">
        <v>3375</v>
      </c>
      <c r="CC4233">
        <v>472500</v>
      </c>
      <c r="CD4233">
        <v>0.1</v>
      </c>
      <c r="CE4233">
        <v>47250</v>
      </c>
      <c r="CF4233">
        <v>0.1</v>
      </c>
      <c r="CG4233">
        <v>4725</v>
      </c>
      <c r="CH4233">
        <v>42525</v>
      </c>
      <c r="CI4233">
        <v>425250</v>
      </c>
      <c r="CJ4233">
        <v>467775</v>
      </c>
      <c r="CK4233">
        <v>3341.25</v>
      </c>
    </row>
    <row r="4234" spans="67:89" x14ac:dyDescent="0.25">
      <c r="BO4234" s="1" t="s">
        <v>11991</v>
      </c>
      <c r="BP4234" s="1" t="s">
        <v>11992</v>
      </c>
      <c r="BQ4234" s="1" t="s">
        <v>11907</v>
      </c>
      <c r="BR4234" s="1" t="s">
        <v>11908</v>
      </c>
      <c r="BS4234" s="1" t="s">
        <v>11909</v>
      </c>
      <c r="BT4234">
        <v>42</v>
      </c>
      <c r="BU4234" s="1" t="s">
        <v>8</v>
      </c>
      <c r="BV4234" s="1" t="s">
        <v>1961</v>
      </c>
      <c r="BW4234">
        <v>140</v>
      </c>
      <c r="BX4234" s="1" t="s">
        <v>11910</v>
      </c>
      <c r="BY4234">
        <v>4500</v>
      </c>
      <c r="BZ4234">
        <v>630000</v>
      </c>
      <c r="CA4234">
        <v>0.27</v>
      </c>
      <c r="CB4234">
        <v>3285</v>
      </c>
      <c r="CC4234">
        <v>459900</v>
      </c>
      <c r="CD4234">
        <v>0.1</v>
      </c>
      <c r="CE4234">
        <v>45990</v>
      </c>
      <c r="CF4234">
        <v>0.1</v>
      </c>
      <c r="CG4234">
        <v>4599</v>
      </c>
      <c r="CH4234">
        <v>41391</v>
      </c>
      <c r="CI4234">
        <v>413910</v>
      </c>
      <c r="CJ4234">
        <v>455301</v>
      </c>
      <c r="CK4234">
        <v>3252.15</v>
      </c>
    </row>
    <row r="4235" spans="67:89" x14ac:dyDescent="0.25">
      <c r="BP4235" s="1" t="s">
        <v>11992</v>
      </c>
      <c r="BQ4235" s="1" t="s">
        <v>11907</v>
      </c>
      <c r="BR4235" s="1" t="s">
        <v>11908</v>
      </c>
      <c r="BS4235" s="1" t="s">
        <v>11909</v>
      </c>
      <c r="BT4235">
        <v>42</v>
      </c>
      <c r="BU4235" s="1" t="s">
        <v>8</v>
      </c>
      <c r="BV4235" s="1" t="s">
        <v>1961</v>
      </c>
      <c r="BW4235">
        <v>140</v>
      </c>
      <c r="BX4235" s="1" t="s">
        <v>11910</v>
      </c>
      <c r="BY4235">
        <v>4500</v>
      </c>
      <c r="BZ4235">
        <v>630000</v>
      </c>
      <c r="CA4235">
        <v>0.27</v>
      </c>
      <c r="CB4235">
        <v>3285</v>
      </c>
      <c r="CC4235">
        <v>459900</v>
      </c>
      <c r="CD4235">
        <v>0.1</v>
      </c>
      <c r="CE4235">
        <v>45990</v>
      </c>
      <c r="CF4235">
        <v>0.1</v>
      </c>
      <c r="CG4235">
        <v>4599</v>
      </c>
      <c r="CH4235">
        <v>41391</v>
      </c>
      <c r="CI4235">
        <v>413910</v>
      </c>
      <c r="CJ4235">
        <v>455301</v>
      </c>
      <c r="CK4235">
        <v>3252.15</v>
      </c>
    </row>
    <row r="4236" spans="67:89" x14ac:dyDescent="0.25">
      <c r="BO4236" s="1" t="s">
        <v>11993</v>
      </c>
      <c r="BP4236" s="1" t="s">
        <v>11994</v>
      </c>
      <c r="BQ4236" s="1" t="s">
        <v>11907</v>
      </c>
      <c r="BR4236" s="1" t="s">
        <v>11908</v>
      </c>
      <c r="BS4236" s="1" t="s">
        <v>11909</v>
      </c>
      <c r="BT4236">
        <v>43</v>
      </c>
      <c r="BU4236" s="1" t="s">
        <v>8</v>
      </c>
      <c r="BV4236" s="1" t="s">
        <v>1961</v>
      </c>
      <c r="BW4236">
        <v>140</v>
      </c>
      <c r="BX4236" s="1" t="s">
        <v>11910</v>
      </c>
      <c r="BY4236">
        <v>4500</v>
      </c>
      <c r="BZ4236">
        <v>630000</v>
      </c>
      <c r="CA4236">
        <v>0.27</v>
      </c>
      <c r="CB4236">
        <v>3285</v>
      </c>
      <c r="CC4236">
        <v>459900</v>
      </c>
      <c r="CD4236">
        <v>0.1</v>
      </c>
      <c r="CE4236">
        <v>45990</v>
      </c>
      <c r="CF4236">
        <v>0.1</v>
      </c>
      <c r="CG4236">
        <v>4599</v>
      </c>
      <c r="CH4236">
        <v>41391</v>
      </c>
      <c r="CI4236">
        <v>413910</v>
      </c>
      <c r="CJ4236">
        <v>455301</v>
      </c>
      <c r="CK4236">
        <v>3252.15</v>
      </c>
    </row>
    <row r="4237" spans="67:89" x14ac:dyDescent="0.25">
      <c r="BP4237" s="1" t="s">
        <v>11994</v>
      </c>
      <c r="BQ4237" s="1" t="s">
        <v>11907</v>
      </c>
      <c r="BR4237" s="1" t="s">
        <v>11908</v>
      </c>
      <c r="BS4237" s="1" t="s">
        <v>11909</v>
      </c>
      <c r="BT4237">
        <v>43</v>
      </c>
      <c r="BU4237" s="1" t="s">
        <v>8</v>
      </c>
      <c r="BV4237" s="1" t="s">
        <v>1961</v>
      </c>
      <c r="BW4237">
        <v>140</v>
      </c>
      <c r="BX4237" s="1" t="s">
        <v>11910</v>
      </c>
      <c r="BY4237">
        <v>4500</v>
      </c>
      <c r="BZ4237">
        <v>630000</v>
      </c>
      <c r="CA4237">
        <v>0.27</v>
      </c>
      <c r="CB4237">
        <v>3285</v>
      </c>
      <c r="CC4237">
        <v>459900</v>
      </c>
      <c r="CD4237">
        <v>0.1</v>
      </c>
      <c r="CE4237">
        <v>45990</v>
      </c>
      <c r="CF4237">
        <v>0.1</v>
      </c>
      <c r="CG4237">
        <v>4599</v>
      </c>
      <c r="CH4237">
        <v>41391</v>
      </c>
      <c r="CI4237">
        <v>413910</v>
      </c>
      <c r="CJ4237">
        <v>455301</v>
      </c>
      <c r="CK4237">
        <v>3252.15</v>
      </c>
    </row>
    <row r="4238" spans="67:89" x14ac:dyDescent="0.25">
      <c r="BO4238" s="1" t="s">
        <v>11995</v>
      </c>
      <c r="BP4238" s="1" t="s">
        <v>11996</v>
      </c>
      <c r="BQ4238" s="1" t="s">
        <v>11907</v>
      </c>
      <c r="BR4238" s="1" t="s">
        <v>11908</v>
      </c>
      <c r="BS4238" s="1" t="s">
        <v>11909</v>
      </c>
      <c r="BT4238">
        <v>44</v>
      </c>
      <c r="BU4238" s="1" t="s">
        <v>8</v>
      </c>
      <c r="BV4238" s="1" t="s">
        <v>1961</v>
      </c>
      <c r="BW4238">
        <v>140</v>
      </c>
      <c r="BX4238" s="1" t="s">
        <v>11910</v>
      </c>
      <c r="BY4238">
        <v>4500</v>
      </c>
      <c r="BZ4238">
        <v>630000</v>
      </c>
      <c r="CA4238">
        <v>0.27</v>
      </c>
      <c r="CB4238">
        <v>3285</v>
      </c>
      <c r="CC4238">
        <v>459900</v>
      </c>
      <c r="CD4238">
        <v>0.1</v>
      </c>
      <c r="CE4238">
        <v>45990</v>
      </c>
      <c r="CF4238">
        <v>0.1</v>
      </c>
      <c r="CG4238">
        <v>4599</v>
      </c>
      <c r="CH4238">
        <v>41391</v>
      </c>
      <c r="CI4238">
        <v>413910</v>
      </c>
      <c r="CJ4238">
        <v>455301</v>
      </c>
      <c r="CK4238">
        <v>3252.15</v>
      </c>
    </row>
    <row r="4239" spans="67:89" x14ac:dyDescent="0.25">
      <c r="BP4239" s="1" t="s">
        <v>11996</v>
      </c>
      <c r="BQ4239" s="1" t="s">
        <v>11907</v>
      </c>
      <c r="BR4239" s="1" t="s">
        <v>11908</v>
      </c>
      <c r="BS4239" s="1" t="s">
        <v>11909</v>
      </c>
      <c r="BT4239">
        <v>44</v>
      </c>
      <c r="BU4239" s="1" t="s">
        <v>8</v>
      </c>
      <c r="BV4239" s="1" t="s">
        <v>1961</v>
      </c>
      <c r="BW4239">
        <v>140</v>
      </c>
      <c r="BX4239" s="1" t="s">
        <v>11910</v>
      </c>
      <c r="BY4239">
        <v>4500</v>
      </c>
      <c r="BZ4239">
        <v>630000</v>
      </c>
      <c r="CA4239">
        <v>0.27</v>
      </c>
      <c r="CB4239">
        <v>3285</v>
      </c>
      <c r="CC4239">
        <v>459900</v>
      </c>
      <c r="CD4239">
        <v>0.1</v>
      </c>
      <c r="CE4239">
        <v>45990</v>
      </c>
      <c r="CF4239">
        <v>0.1</v>
      </c>
      <c r="CG4239">
        <v>4599</v>
      </c>
      <c r="CH4239">
        <v>41391</v>
      </c>
      <c r="CI4239">
        <v>413910</v>
      </c>
      <c r="CJ4239">
        <v>455301</v>
      </c>
      <c r="CK4239">
        <v>3252.15</v>
      </c>
    </row>
    <row r="4240" spans="67:89" x14ac:dyDescent="0.25">
      <c r="BO4240" s="1" t="s">
        <v>11997</v>
      </c>
      <c r="BP4240" s="1" t="s">
        <v>11998</v>
      </c>
      <c r="BQ4240" s="1" t="s">
        <v>11907</v>
      </c>
      <c r="BR4240" s="1" t="s">
        <v>11908</v>
      </c>
      <c r="BS4240" s="1" t="s">
        <v>11909</v>
      </c>
      <c r="BT4240">
        <v>45</v>
      </c>
      <c r="BU4240" s="1" t="s">
        <v>8</v>
      </c>
      <c r="BV4240" s="1" t="s">
        <v>1961</v>
      </c>
      <c r="BW4240">
        <v>140</v>
      </c>
      <c r="BX4240" s="1" t="s">
        <v>11910</v>
      </c>
      <c r="BY4240">
        <v>4500</v>
      </c>
      <c r="BZ4240">
        <v>630000</v>
      </c>
      <c r="CA4240">
        <v>0.25</v>
      </c>
      <c r="CB4240">
        <v>3375</v>
      </c>
      <c r="CC4240">
        <v>472500</v>
      </c>
      <c r="CD4240">
        <v>0.1</v>
      </c>
      <c r="CE4240">
        <v>47250</v>
      </c>
      <c r="CF4240">
        <v>0.1</v>
      </c>
      <c r="CG4240">
        <v>4725</v>
      </c>
      <c r="CH4240">
        <v>42525</v>
      </c>
      <c r="CI4240">
        <v>425250</v>
      </c>
      <c r="CJ4240">
        <v>467775</v>
      </c>
      <c r="CK4240">
        <v>3341.25</v>
      </c>
    </row>
    <row r="4241" spans="67:89" x14ac:dyDescent="0.25">
      <c r="BP4241" s="1" t="s">
        <v>11998</v>
      </c>
      <c r="BQ4241" s="1" t="s">
        <v>11907</v>
      </c>
      <c r="BR4241" s="1" t="s">
        <v>11908</v>
      </c>
      <c r="BS4241" s="1" t="s">
        <v>11909</v>
      </c>
      <c r="BT4241">
        <v>45</v>
      </c>
      <c r="BU4241" s="1" t="s">
        <v>8</v>
      </c>
      <c r="BV4241" s="1" t="s">
        <v>1961</v>
      </c>
      <c r="BW4241">
        <v>140</v>
      </c>
      <c r="BX4241" s="1" t="s">
        <v>11910</v>
      </c>
      <c r="BY4241">
        <v>4500</v>
      </c>
      <c r="BZ4241">
        <v>630000</v>
      </c>
      <c r="CA4241">
        <v>0.25</v>
      </c>
      <c r="CB4241">
        <v>3375</v>
      </c>
      <c r="CC4241">
        <v>472500</v>
      </c>
      <c r="CD4241">
        <v>0.1</v>
      </c>
      <c r="CE4241">
        <v>47250</v>
      </c>
      <c r="CF4241">
        <v>0.1</v>
      </c>
      <c r="CG4241">
        <v>4725</v>
      </c>
      <c r="CH4241">
        <v>42525</v>
      </c>
      <c r="CI4241">
        <v>425250</v>
      </c>
      <c r="CJ4241">
        <v>467775</v>
      </c>
      <c r="CK4241">
        <v>3341.25</v>
      </c>
    </row>
    <row r="4242" spans="67:89" x14ac:dyDescent="0.25">
      <c r="BO4242" s="1" t="s">
        <v>11999</v>
      </c>
      <c r="BP4242" s="1" t="s">
        <v>12000</v>
      </c>
      <c r="BQ4242" s="1" t="s">
        <v>11907</v>
      </c>
      <c r="BR4242" s="1" t="s">
        <v>11908</v>
      </c>
      <c r="BS4242" s="1" t="s">
        <v>11909</v>
      </c>
      <c r="BT4242">
        <v>46</v>
      </c>
      <c r="BU4242" s="1" t="s">
        <v>8</v>
      </c>
      <c r="BV4242" s="1" t="s">
        <v>1961</v>
      </c>
      <c r="BW4242">
        <v>140</v>
      </c>
      <c r="BX4242" s="1" t="s">
        <v>11910</v>
      </c>
      <c r="BY4242">
        <v>4500</v>
      </c>
      <c r="BZ4242">
        <v>630000</v>
      </c>
      <c r="CA4242">
        <v>0.25</v>
      </c>
      <c r="CB4242">
        <v>3375</v>
      </c>
      <c r="CC4242">
        <v>472500</v>
      </c>
      <c r="CD4242">
        <v>0.1</v>
      </c>
      <c r="CE4242">
        <v>47250</v>
      </c>
      <c r="CF4242">
        <v>0.1</v>
      </c>
      <c r="CG4242">
        <v>4725</v>
      </c>
      <c r="CH4242">
        <v>42525</v>
      </c>
      <c r="CI4242">
        <v>425250</v>
      </c>
      <c r="CJ4242">
        <v>467775</v>
      </c>
      <c r="CK4242">
        <v>3341.25</v>
      </c>
    </row>
    <row r="4243" spans="67:89" x14ac:dyDescent="0.25">
      <c r="BP4243" s="1" t="s">
        <v>12000</v>
      </c>
      <c r="BQ4243" s="1" t="s">
        <v>11907</v>
      </c>
      <c r="BR4243" s="1" t="s">
        <v>11908</v>
      </c>
      <c r="BS4243" s="1" t="s">
        <v>11909</v>
      </c>
      <c r="BT4243">
        <v>46</v>
      </c>
      <c r="BU4243" s="1" t="s">
        <v>8</v>
      </c>
      <c r="BV4243" s="1" t="s">
        <v>1961</v>
      </c>
      <c r="BW4243">
        <v>140</v>
      </c>
      <c r="BX4243" s="1" t="s">
        <v>11910</v>
      </c>
      <c r="BY4243">
        <v>4500</v>
      </c>
      <c r="BZ4243">
        <v>630000</v>
      </c>
      <c r="CA4243">
        <v>0.25</v>
      </c>
      <c r="CB4243">
        <v>3375</v>
      </c>
      <c r="CC4243">
        <v>472500</v>
      </c>
      <c r="CD4243">
        <v>0.1</v>
      </c>
      <c r="CE4243">
        <v>47250</v>
      </c>
      <c r="CF4243">
        <v>0.1</v>
      </c>
      <c r="CG4243">
        <v>4725</v>
      </c>
      <c r="CH4243">
        <v>42525</v>
      </c>
      <c r="CI4243">
        <v>425250</v>
      </c>
      <c r="CJ4243">
        <v>467775</v>
      </c>
      <c r="CK4243">
        <v>3341.25</v>
      </c>
    </row>
    <row r="4244" spans="67:89" x14ac:dyDescent="0.25">
      <c r="BO4244" s="1" t="s">
        <v>12001</v>
      </c>
      <c r="BP4244" s="1" t="s">
        <v>12002</v>
      </c>
      <c r="BQ4244" s="1" t="s">
        <v>11907</v>
      </c>
      <c r="BR4244" s="1" t="s">
        <v>11908</v>
      </c>
      <c r="BS4244" s="1" t="s">
        <v>11909</v>
      </c>
      <c r="BT4244">
        <v>47</v>
      </c>
      <c r="BU4244" s="1" t="s">
        <v>8</v>
      </c>
      <c r="BV4244" s="1" t="s">
        <v>1961</v>
      </c>
      <c r="BW4244">
        <v>140</v>
      </c>
      <c r="BX4244" s="1" t="s">
        <v>11910</v>
      </c>
      <c r="BY4244">
        <v>4500</v>
      </c>
      <c r="BZ4244">
        <v>630000</v>
      </c>
      <c r="CA4244">
        <v>0.25</v>
      </c>
      <c r="CB4244">
        <v>3375</v>
      </c>
      <c r="CC4244">
        <v>472500</v>
      </c>
      <c r="CD4244">
        <v>0.1</v>
      </c>
      <c r="CE4244">
        <v>47250</v>
      </c>
      <c r="CF4244">
        <v>0.1</v>
      </c>
      <c r="CG4244">
        <v>4725</v>
      </c>
      <c r="CH4244">
        <v>42525</v>
      </c>
      <c r="CI4244">
        <v>425250</v>
      </c>
      <c r="CJ4244">
        <v>467775</v>
      </c>
      <c r="CK4244">
        <v>3341.25</v>
      </c>
    </row>
    <row r="4245" spans="67:89" x14ac:dyDescent="0.25">
      <c r="BP4245" s="1" t="s">
        <v>12002</v>
      </c>
      <c r="BQ4245" s="1" t="s">
        <v>11907</v>
      </c>
      <c r="BR4245" s="1" t="s">
        <v>11908</v>
      </c>
      <c r="BS4245" s="1" t="s">
        <v>11909</v>
      </c>
      <c r="BT4245">
        <v>47</v>
      </c>
      <c r="BU4245" s="1" t="s">
        <v>8</v>
      </c>
      <c r="BV4245" s="1" t="s">
        <v>1961</v>
      </c>
      <c r="BW4245">
        <v>140</v>
      </c>
      <c r="BX4245" s="1" t="s">
        <v>11910</v>
      </c>
      <c r="BY4245">
        <v>4500</v>
      </c>
      <c r="BZ4245">
        <v>630000</v>
      </c>
      <c r="CA4245">
        <v>0.25</v>
      </c>
      <c r="CB4245">
        <v>3375</v>
      </c>
      <c r="CC4245">
        <v>472500</v>
      </c>
      <c r="CD4245">
        <v>0.1</v>
      </c>
      <c r="CE4245">
        <v>47250</v>
      </c>
      <c r="CF4245">
        <v>0.1</v>
      </c>
      <c r="CG4245">
        <v>4725</v>
      </c>
      <c r="CH4245">
        <v>42525</v>
      </c>
      <c r="CI4245">
        <v>425250</v>
      </c>
      <c r="CJ4245">
        <v>467775</v>
      </c>
      <c r="CK4245">
        <v>3341.25</v>
      </c>
    </row>
    <row r="4246" spans="67:89" x14ac:dyDescent="0.25">
      <c r="BO4246" s="1" t="s">
        <v>12003</v>
      </c>
      <c r="BP4246" s="1" t="s">
        <v>12004</v>
      </c>
      <c r="BQ4246" s="1" t="s">
        <v>11907</v>
      </c>
      <c r="BR4246" s="1" t="s">
        <v>11908</v>
      </c>
      <c r="BS4246" s="1" t="s">
        <v>11909</v>
      </c>
      <c r="BT4246">
        <v>48</v>
      </c>
      <c r="BU4246" s="1" t="s">
        <v>8</v>
      </c>
      <c r="BV4246" s="1" t="s">
        <v>1961</v>
      </c>
      <c r="BW4246">
        <v>140</v>
      </c>
      <c r="BX4246" s="1" t="s">
        <v>11910</v>
      </c>
      <c r="BY4246">
        <v>4500</v>
      </c>
      <c r="BZ4246">
        <v>630000</v>
      </c>
      <c r="CA4246">
        <v>0.25</v>
      </c>
      <c r="CB4246">
        <v>3375</v>
      </c>
      <c r="CC4246">
        <v>472500</v>
      </c>
      <c r="CD4246">
        <v>0.1</v>
      </c>
      <c r="CE4246">
        <v>47250</v>
      </c>
      <c r="CF4246">
        <v>0.1</v>
      </c>
      <c r="CG4246">
        <v>4725</v>
      </c>
      <c r="CH4246">
        <v>42525</v>
      </c>
      <c r="CI4246">
        <v>425250</v>
      </c>
      <c r="CJ4246">
        <v>467775</v>
      </c>
      <c r="CK4246">
        <v>3341.25</v>
      </c>
    </row>
    <row r="4247" spans="67:89" x14ac:dyDescent="0.25">
      <c r="BP4247" s="1" t="s">
        <v>12004</v>
      </c>
      <c r="BQ4247" s="1" t="s">
        <v>11907</v>
      </c>
      <c r="BR4247" s="1" t="s">
        <v>11908</v>
      </c>
      <c r="BS4247" s="1" t="s">
        <v>11909</v>
      </c>
      <c r="BT4247">
        <v>48</v>
      </c>
      <c r="BU4247" s="1" t="s">
        <v>8</v>
      </c>
      <c r="BV4247" s="1" t="s">
        <v>1961</v>
      </c>
      <c r="BW4247">
        <v>140</v>
      </c>
      <c r="BX4247" s="1" t="s">
        <v>11910</v>
      </c>
      <c r="BY4247">
        <v>4500</v>
      </c>
      <c r="BZ4247">
        <v>630000</v>
      </c>
      <c r="CA4247">
        <v>0.25</v>
      </c>
      <c r="CB4247">
        <v>3375</v>
      </c>
      <c r="CC4247">
        <v>472500</v>
      </c>
      <c r="CD4247">
        <v>0.1</v>
      </c>
      <c r="CE4247">
        <v>47250</v>
      </c>
      <c r="CF4247">
        <v>0.1</v>
      </c>
      <c r="CG4247">
        <v>4725</v>
      </c>
      <c r="CH4247">
        <v>42525</v>
      </c>
      <c r="CI4247">
        <v>425250</v>
      </c>
      <c r="CJ4247">
        <v>467775</v>
      </c>
      <c r="CK4247">
        <v>3341.25</v>
      </c>
    </row>
    <row r="4248" spans="67:89" x14ac:dyDescent="0.25">
      <c r="BO4248" s="1" t="s">
        <v>12005</v>
      </c>
      <c r="BP4248" s="1" t="s">
        <v>12006</v>
      </c>
      <c r="BQ4248" s="1" t="s">
        <v>11907</v>
      </c>
      <c r="BR4248" s="1" t="s">
        <v>11908</v>
      </c>
      <c r="BS4248" s="1" t="s">
        <v>11909</v>
      </c>
      <c r="BT4248">
        <v>49</v>
      </c>
      <c r="BU4248" s="1" t="s">
        <v>8</v>
      </c>
      <c r="BV4248" s="1" t="s">
        <v>1961</v>
      </c>
      <c r="BW4248">
        <v>140</v>
      </c>
      <c r="BX4248" s="1" t="s">
        <v>11910</v>
      </c>
      <c r="BY4248">
        <v>4500</v>
      </c>
      <c r="BZ4248">
        <v>630000</v>
      </c>
      <c r="CA4248">
        <v>0.25</v>
      </c>
      <c r="CB4248">
        <v>3375</v>
      </c>
      <c r="CC4248">
        <v>472500</v>
      </c>
      <c r="CD4248">
        <v>0.1</v>
      </c>
      <c r="CE4248">
        <v>47250</v>
      </c>
      <c r="CF4248">
        <v>0.1</v>
      </c>
      <c r="CG4248">
        <v>4725</v>
      </c>
      <c r="CH4248">
        <v>42525</v>
      </c>
      <c r="CI4248">
        <v>425250</v>
      </c>
      <c r="CJ4248">
        <v>467775</v>
      </c>
      <c r="CK4248">
        <v>3341.25</v>
      </c>
    </row>
    <row r="4249" spans="67:89" x14ac:dyDescent="0.25">
      <c r="BP4249" s="1" t="s">
        <v>12006</v>
      </c>
      <c r="BQ4249" s="1" t="s">
        <v>11907</v>
      </c>
      <c r="BR4249" s="1" t="s">
        <v>11908</v>
      </c>
      <c r="BS4249" s="1" t="s">
        <v>11909</v>
      </c>
      <c r="BT4249">
        <v>49</v>
      </c>
      <c r="BU4249" s="1" t="s">
        <v>8</v>
      </c>
      <c r="BV4249" s="1" t="s">
        <v>1961</v>
      </c>
      <c r="BW4249">
        <v>140</v>
      </c>
      <c r="BX4249" s="1" t="s">
        <v>11910</v>
      </c>
      <c r="BY4249">
        <v>4500</v>
      </c>
      <c r="BZ4249">
        <v>630000</v>
      </c>
      <c r="CA4249">
        <v>0.25</v>
      </c>
      <c r="CB4249">
        <v>3375</v>
      </c>
      <c r="CC4249">
        <v>472500</v>
      </c>
      <c r="CD4249">
        <v>0.1</v>
      </c>
      <c r="CE4249">
        <v>47250</v>
      </c>
      <c r="CF4249">
        <v>0.1</v>
      </c>
      <c r="CG4249">
        <v>4725</v>
      </c>
      <c r="CH4249">
        <v>42525</v>
      </c>
      <c r="CI4249">
        <v>425250</v>
      </c>
      <c r="CJ4249">
        <v>467775</v>
      </c>
      <c r="CK4249">
        <v>3341.25</v>
      </c>
    </row>
    <row r="4250" spans="67:89" x14ac:dyDescent="0.25">
      <c r="BO4250" s="1" t="s">
        <v>12007</v>
      </c>
      <c r="BP4250" s="1" t="s">
        <v>12008</v>
      </c>
      <c r="BQ4250" s="1" t="s">
        <v>11907</v>
      </c>
      <c r="BR4250" s="1" t="s">
        <v>11908</v>
      </c>
      <c r="BS4250" s="1" t="s">
        <v>11909</v>
      </c>
      <c r="BT4250">
        <v>50</v>
      </c>
      <c r="BU4250" s="1" t="s">
        <v>8</v>
      </c>
      <c r="BV4250" s="1" t="s">
        <v>1961</v>
      </c>
      <c r="BW4250">
        <v>140</v>
      </c>
      <c r="BX4250" s="1" t="s">
        <v>11910</v>
      </c>
      <c r="BY4250">
        <v>4500</v>
      </c>
      <c r="BZ4250">
        <v>630000</v>
      </c>
      <c r="CA4250">
        <v>0.25</v>
      </c>
      <c r="CB4250">
        <v>3375</v>
      </c>
      <c r="CC4250">
        <v>472500</v>
      </c>
      <c r="CD4250">
        <v>0.1</v>
      </c>
      <c r="CE4250">
        <v>47250</v>
      </c>
      <c r="CF4250">
        <v>0.1</v>
      </c>
      <c r="CG4250">
        <v>4725</v>
      </c>
      <c r="CH4250">
        <v>42525</v>
      </c>
      <c r="CI4250">
        <v>425250</v>
      </c>
      <c r="CJ4250">
        <v>467775</v>
      </c>
      <c r="CK4250">
        <v>3341.25</v>
      </c>
    </row>
    <row r="4251" spans="67:89" x14ac:dyDescent="0.25">
      <c r="BP4251" s="1" t="s">
        <v>12008</v>
      </c>
      <c r="BQ4251" s="1" t="s">
        <v>11907</v>
      </c>
      <c r="BR4251" s="1" t="s">
        <v>11908</v>
      </c>
      <c r="BS4251" s="1" t="s">
        <v>11909</v>
      </c>
      <c r="BT4251">
        <v>50</v>
      </c>
      <c r="BU4251" s="1" t="s">
        <v>8</v>
      </c>
      <c r="BV4251" s="1" t="s">
        <v>1961</v>
      </c>
      <c r="BW4251">
        <v>140</v>
      </c>
      <c r="BX4251" s="1" t="s">
        <v>11910</v>
      </c>
      <c r="BY4251">
        <v>4500</v>
      </c>
      <c r="BZ4251">
        <v>630000</v>
      </c>
      <c r="CA4251">
        <v>0.25</v>
      </c>
      <c r="CB4251">
        <v>3375</v>
      </c>
      <c r="CC4251">
        <v>472500</v>
      </c>
      <c r="CD4251">
        <v>0.1</v>
      </c>
      <c r="CE4251">
        <v>47250</v>
      </c>
      <c r="CF4251">
        <v>0.1</v>
      </c>
      <c r="CG4251">
        <v>4725</v>
      </c>
      <c r="CH4251">
        <v>42525</v>
      </c>
      <c r="CI4251">
        <v>425250</v>
      </c>
      <c r="CJ4251">
        <v>467775</v>
      </c>
      <c r="CK4251">
        <v>3341.25</v>
      </c>
    </row>
    <row r="4252" spans="67:89" x14ac:dyDescent="0.25">
      <c r="BO4252" s="1" t="s">
        <v>12009</v>
      </c>
      <c r="BP4252" s="1" t="s">
        <v>12010</v>
      </c>
      <c r="BQ4252" s="1" t="s">
        <v>11907</v>
      </c>
      <c r="BR4252" s="1" t="s">
        <v>11908</v>
      </c>
      <c r="BS4252" s="1" t="s">
        <v>11909</v>
      </c>
      <c r="BT4252">
        <v>51</v>
      </c>
      <c r="BU4252" s="1" t="s">
        <v>8</v>
      </c>
      <c r="BV4252" s="1" t="s">
        <v>1961</v>
      </c>
      <c r="BW4252">
        <v>140</v>
      </c>
      <c r="BX4252" s="1" t="s">
        <v>11910</v>
      </c>
      <c r="BY4252">
        <v>4500</v>
      </c>
      <c r="BZ4252">
        <v>630000</v>
      </c>
      <c r="CA4252">
        <v>0.35</v>
      </c>
      <c r="CB4252">
        <v>2925</v>
      </c>
      <c r="CC4252">
        <v>409500</v>
      </c>
      <c r="CD4252">
        <v>0.16796207570207569</v>
      </c>
      <c r="CE4252">
        <v>68780.47</v>
      </c>
      <c r="CF4252">
        <v>0</v>
      </c>
      <c r="CG4252">
        <v>0</v>
      </c>
      <c r="CH4252">
        <v>68780.47</v>
      </c>
      <c r="CI4252">
        <v>340719.53</v>
      </c>
      <c r="CJ4252">
        <v>409500</v>
      </c>
      <c r="CK4252">
        <v>2925</v>
      </c>
    </row>
    <row r="4253" spans="67:89" x14ac:dyDescent="0.25">
      <c r="BO4253" s="1" t="s">
        <v>12011</v>
      </c>
      <c r="BP4253" s="1" t="s">
        <v>12012</v>
      </c>
      <c r="BQ4253" s="1" t="s">
        <v>11907</v>
      </c>
      <c r="BR4253" s="1" t="s">
        <v>11908</v>
      </c>
      <c r="BS4253" s="1" t="s">
        <v>11909</v>
      </c>
      <c r="BT4253">
        <v>52</v>
      </c>
      <c r="BU4253" s="1" t="s">
        <v>8</v>
      </c>
      <c r="BV4253" s="1" t="s">
        <v>1961</v>
      </c>
      <c r="BW4253">
        <v>140</v>
      </c>
      <c r="BX4253" s="1" t="s">
        <v>11910</v>
      </c>
      <c r="BY4253">
        <v>4500</v>
      </c>
      <c r="BZ4253">
        <v>630000</v>
      </c>
      <c r="CA4253">
        <v>0.25</v>
      </c>
      <c r="CB4253">
        <v>3375</v>
      </c>
      <c r="CC4253">
        <v>472500</v>
      </c>
      <c r="CD4253">
        <v>0.1</v>
      </c>
      <c r="CE4253">
        <v>47250</v>
      </c>
      <c r="CF4253">
        <v>0.1</v>
      </c>
      <c r="CG4253">
        <v>4725</v>
      </c>
      <c r="CH4253">
        <v>42525</v>
      </c>
      <c r="CI4253">
        <v>425250</v>
      </c>
      <c r="CJ4253">
        <v>467775</v>
      </c>
      <c r="CK4253">
        <v>3341.25</v>
      </c>
    </row>
    <row r="4254" spans="67:89" x14ac:dyDescent="0.25">
      <c r="BO4254" s="1" t="s">
        <v>12013</v>
      </c>
      <c r="BP4254" s="1" t="s">
        <v>12014</v>
      </c>
      <c r="BQ4254" s="1" t="s">
        <v>11907</v>
      </c>
      <c r="BR4254" s="1" t="s">
        <v>11908</v>
      </c>
      <c r="BS4254" s="1" t="s">
        <v>11909</v>
      </c>
      <c r="BT4254">
        <v>53</v>
      </c>
      <c r="BU4254" s="1" t="s">
        <v>8</v>
      </c>
      <c r="BV4254" s="1" t="s">
        <v>146</v>
      </c>
      <c r="BW4254">
        <v>187.63</v>
      </c>
      <c r="BX4254" s="1" t="s">
        <v>11910</v>
      </c>
      <c r="BY4254">
        <v>4725</v>
      </c>
      <c r="BZ4254">
        <v>886551.75</v>
      </c>
      <c r="CA4254">
        <v>0.25</v>
      </c>
      <c r="CB4254">
        <v>3543.75</v>
      </c>
      <c r="CC4254">
        <v>664913.8125</v>
      </c>
      <c r="CD4254">
        <v>0.1</v>
      </c>
      <c r="CE4254">
        <v>66491.381250000006</v>
      </c>
      <c r="CF4254">
        <v>0.1</v>
      </c>
      <c r="CG4254">
        <v>6649.1381250000013</v>
      </c>
      <c r="CH4254">
        <v>59842.243125000008</v>
      </c>
      <c r="CI4254">
        <v>598422.43125000002</v>
      </c>
      <c r="CJ4254">
        <v>658264.67437500006</v>
      </c>
      <c r="CK4254">
        <v>3508.3125000000005</v>
      </c>
    </row>
    <row r="4255" spans="67:89" x14ac:dyDescent="0.25">
      <c r="BP4255" s="1" t="s">
        <v>12014</v>
      </c>
      <c r="BQ4255" s="1" t="s">
        <v>11907</v>
      </c>
      <c r="BR4255" s="1" t="s">
        <v>11908</v>
      </c>
      <c r="BS4255" s="1" t="s">
        <v>11909</v>
      </c>
      <c r="BT4255">
        <v>53</v>
      </c>
      <c r="BU4255" s="1" t="s">
        <v>8</v>
      </c>
      <c r="BV4255" s="1" t="s">
        <v>146</v>
      </c>
      <c r="BW4255">
        <v>187.63</v>
      </c>
      <c r="BX4255" s="1" t="s">
        <v>11910</v>
      </c>
      <c r="BY4255">
        <v>4725</v>
      </c>
      <c r="BZ4255">
        <v>886551.75</v>
      </c>
      <c r="CA4255">
        <v>0.28999999999999998</v>
      </c>
      <c r="CB4255">
        <v>3354.75</v>
      </c>
      <c r="CC4255">
        <v>629451.74249999993</v>
      </c>
      <c r="CD4255">
        <v>0.1</v>
      </c>
      <c r="CE4255">
        <v>62945.174249999996</v>
      </c>
      <c r="CF4255">
        <v>0.1</v>
      </c>
      <c r="CG4255">
        <v>6294.517425</v>
      </c>
      <c r="CH4255">
        <v>56650.656824999998</v>
      </c>
      <c r="CI4255">
        <v>566506.56824999989</v>
      </c>
      <c r="CJ4255">
        <v>623157.22507499985</v>
      </c>
      <c r="CK4255">
        <v>3321.2024999999994</v>
      </c>
    </row>
    <row r="4256" spans="67:89" x14ac:dyDescent="0.25">
      <c r="BO4256" s="1" t="s">
        <v>12015</v>
      </c>
      <c r="BP4256" s="1" t="s">
        <v>12016</v>
      </c>
      <c r="BQ4256" s="1" t="s">
        <v>11907</v>
      </c>
      <c r="BR4256" s="1" t="s">
        <v>11908</v>
      </c>
      <c r="BS4256" s="1" t="s">
        <v>11909</v>
      </c>
      <c r="BT4256">
        <v>54</v>
      </c>
      <c r="BU4256" s="1" t="s">
        <v>8</v>
      </c>
      <c r="BV4256" s="1" t="s">
        <v>171</v>
      </c>
      <c r="BW4256">
        <v>223.89</v>
      </c>
      <c r="BX4256" s="1" t="s">
        <v>11910</v>
      </c>
      <c r="BY4256">
        <v>4725</v>
      </c>
      <c r="BZ4256">
        <v>1057880.25</v>
      </c>
      <c r="CA4256">
        <v>0.35</v>
      </c>
      <c r="CB4256">
        <v>3071.25</v>
      </c>
      <c r="CC4256">
        <v>687622.16249999998</v>
      </c>
      <c r="CD4256">
        <v>0.11387127156478177</v>
      </c>
      <c r="CE4256">
        <v>78300.41</v>
      </c>
      <c r="CF4256">
        <v>0</v>
      </c>
      <c r="CG4256">
        <v>0</v>
      </c>
      <c r="CH4256">
        <v>78300.41</v>
      </c>
      <c r="CI4256">
        <v>609321.75249999994</v>
      </c>
      <c r="CJ4256">
        <v>687622.16249999998</v>
      </c>
      <c r="CK4256">
        <v>3071.25</v>
      </c>
    </row>
    <row r="4257" spans="67:89" x14ac:dyDescent="0.25">
      <c r="BO4257" s="1" t="s">
        <v>12017</v>
      </c>
      <c r="BP4257" s="1" t="s">
        <v>12018</v>
      </c>
      <c r="BQ4257" s="1" t="s">
        <v>11907</v>
      </c>
      <c r="BR4257" s="1" t="s">
        <v>11908</v>
      </c>
      <c r="BS4257" s="1" t="s">
        <v>11909</v>
      </c>
      <c r="BT4257">
        <v>55</v>
      </c>
      <c r="BU4257" s="1" t="s">
        <v>8</v>
      </c>
      <c r="BV4257" s="1" t="s">
        <v>1961</v>
      </c>
      <c r="BW4257">
        <v>170</v>
      </c>
      <c r="BX4257" s="1" t="s">
        <v>11910</v>
      </c>
      <c r="BY4257">
        <v>4500</v>
      </c>
      <c r="BZ4257">
        <v>765000</v>
      </c>
      <c r="CA4257">
        <v>0.35</v>
      </c>
      <c r="CB4257">
        <v>2925</v>
      </c>
      <c r="CC4257">
        <v>497250</v>
      </c>
      <c r="CD4257">
        <v>7.9130216189039718E-2</v>
      </c>
      <c r="CE4257">
        <v>39347.5</v>
      </c>
      <c r="CF4257">
        <v>0</v>
      </c>
      <c r="CG4257">
        <v>0</v>
      </c>
      <c r="CH4257">
        <v>39347.5</v>
      </c>
      <c r="CI4257">
        <v>457902.5</v>
      </c>
      <c r="CJ4257">
        <v>497250</v>
      </c>
      <c r="CK4257">
        <v>2925</v>
      </c>
    </row>
    <row r="4258" spans="67:89" x14ac:dyDescent="0.25">
      <c r="BO4258" s="1" t="s">
        <v>12019</v>
      </c>
      <c r="BP4258" s="1" t="s">
        <v>12020</v>
      </c>
      <c r="BQ4258" s="1" t="s">
        <v>11907</v>
      </c>
      <c r="BR4258" s="1" t="s">
        <v>11908</v>
      </c>
      <c r="BS4258" s="1" t="s">
        <v>11909</v>
      </c>
      <c r="BT4258">
        <v>56</v>
      </c>
      <c r="BU4258" s="1" t="s">
        <v>8</v>
      </c>
      <c r="BV4258" s="1" t="s">
        <v>1961</v>
      </c>
      <c r="BW4258">
        <v>170</v>
      </c>
      <c r="BX4258" s="1" t="s">
        <v>11910</v>
      </c>
      <c r="BY4258">
        <v>4500</v>
      </c>
      <c r="BZ4258">
        <v>765000</v>
      </c>
      <c r="CA4258">
        <v>0.35</v>
      </c>
      <c r="CB4258">
        <v>2925</v>
      </c>
      <c r="CC4258">
        <v>497250</v>
      </c>
      <c r="CD4258">
        <v>0.13316070387129211</v>
      </c>
      <c r="CE4258">
        <v>66214.16</v>
      </c>
      <c r="CF4258">
        <v>0</v>
      </c>
      <c r="CG4258">
        <v>0</v>
      </c>
      <c r="CH4258">
        <v>66214.16</v>
      </c>
      <c r="CI4258">
        <v>431035.83999999997</v>
      </c>
      <c r="CJ4258">
        <v>497250</v>
      </c>
      <c r="CK4258">
        <v>2925</v>
      </c>
    </row>
    <row r="4259" spans="67:89" x14ac:dyDescent="0.25">
      <c r="BO4259" s="1" t="s">
        <v>12021</v>
      </c>
      <c r="BP4259" s="1" t="s">
        <v>12022</v>
      </c>
      <c r="BQ4259" s="1" t="s">
        <v>11907</v>
      </c>
      <c r="BR4259" s="1" t="s">
        <v>11908</v>
      </c>
      <c r="BS4259" s="1" t="s">
        <v>11909</v>
      </c>
      <c r="BT4259">
        <v>57</v>
      </c>
      <c r="BU4259" s="1" t="s">
        <v>8</v>
      </c>
      <c r="BV4259" s="1" t="s">
        <v>1961</v>
      </c>
      <c r="BW4259">
        <v>170</v>
      </c>
      <c r="BX4259" s="1" t="s">
        <v>11910</v>
      </c>
      <c r="BY4259">
        <v>4500</v>
      </c>
      <c r="BZ4259">
        <v>765000</v>
      </c>
      <c r="CA4259">
        <v>0.25</v>
      </c>
      <c r="CB4259">
        <v>3375</v>
      </c>
      <c r="CC4259">
        <v>573750</v>
      </c>
      <c r="CD4259">
        <v>0.1</v>
      </c>
      <c r="CE4259">
        <v>57375</v>
      </c>
      <c r="CF4259">
        <v>0.1</v>
      </c>
      <c r="CG4259">
        <v>5737.5</v>
      </c>
      <c r="CH4259">
        <v>51637.5</v>
      </c>
      <c r="CI4259">
        <v>516375</v>
      </c>
      <c r="CJ4259">
        <v>568012.5</v>
      </c>
      <c r="CK4259">
        <v>3341.25</v>
      </c>
    </row>
    <row r="4260" spans="67:89" x14ac:dyDescent="0.25">
      <c r="BO4260" s="1" t="s">
        <v>12023</v>
      </c>
      <c r="BP4260" s="1" t="s">
        <v>12024</v>
      </c>
      <c r="BQ4260" s="1" t="s">
        <v>11907</v>
      </c>
      <c r="BR4260" s="1" t="s">
        <v>11908</v>
      </c>
      <c r="BS4260" s="1" t="s">
        <v>11909</v>
      </c>
      <c r="BT4260">
        <v>58</v>
      </c>
      <c r="BU4260" s="1" t="s">
        <v>8</v>
      </c>
      <c r="BV4260" s="1" t="s">
        <v>1961</v>
      </c>
      <c r="BW4260">
        <v>170</v>
      </c>
      <c r="BX4260" s="1" t="s">
        <v>11910</v>
      </c>
      <c r="BY4260">
        <v>4500</v>
      </c>
      <c r="BZ4260">
        <v>765000</v>
      </c>
      <c r="CA4260">
        <v>0.25</v>
      </c>
      <c r="CB4260">
        <v>3375</v>
      </c>
      <c r="CC4260">
        <v>573750</v>
      </c>
      <c r="CD4260">
        <v>0.1</v>
      </c>
      <c r="CE4260">
        <v>57375</v>
      </c>
      <c r="CF4260">
        <v>0.1</v>
      </c>
      <c r="CG4260">
        <v>5737.5</v>
      </c>
      <c r="CH4260">
        <v>51637.5</v>
      </c>
      <c r="CI4260">
        <v>516375</v>
      </c>
      <c r="CJ4260">
        <v>568012.5</v>
      </c>
      <c r="CK4260">
        <v>3341.25</v>
      </c>
    </row>
    <row r="4261" spans="67:89" x14ac:dyDescent="0.25">
      <c r="BO4261" s="1" t="s">
        <v>12025</v>
      </c>
      <c r="BP4261" s="1" t="s">
        <v>12026</v>
      </c>
      <c r="BQ4261" s="1" t="s">
        <v>11907</v>
      </c>
      <c r="BR4261" s="1" t="s">
        <v>11908</v>
      </c>
      <c r="BS4261" s="1" t="s">
        <v>11909</v>
      </c>
      <c r="BT4261">
        <v>59</v>
      </c>
      <c r="BU4261" s="1" t="s">
        <v>8</v>
      </c>
      <c r="BV4261" s="1" t="s">
        <v>1961</v>
      </c>
      <c r="BW4261">
        <v>170</v>
      </c>
      <c r="BX4261" s="1" t="s">
        <v>11910</v>
      </c>
      <c r="BY4261">
        <v>4500</v>
      </c>
      <c r="BZ4261">
        <v>765000</v>
      </c>
      <c r="CA4261">
        <v>0.25</v>
      </c>
      <c r="CB4261">
        <v>3375</v>
      </c>
      <c r="CC4261">
        <v>573750</v>
      </c>
      <c r="CD4261">
        <v>0.1</v>
      </c>
      <c r="CE4261">
        <v>57375</v>
      </c>
      <c r="CF4261">
        <v>0</v>
      </c>
      <c r="CG4261">
        <v>0</v>
      </c>
      <c r="CH4261">
        <v>57375</v>
      </c>
      <c r="CI4261">
        <v>516375</v>
      </c>
      <c r="CJ4261">
        <v>573750</v>
      </c>
      <c r="CK4261">
        <v>3375</v>
      </c>
    </row>
    <row r="4262" spans="67:89" x14ac:dyDescent="0.25">
      <c r="BO4262" s="1" t="s">
        <v>12027</v>
      </c>
      <c r="BP4262" s="1" t="s">
        <v>12028</v>
      </c>
      <c r="BQ4262" s="1" t="s">
        <v>11907</v>
      </c>
      <c r="BR4262" s="1" t="s">
        <v>11908</v>
      </c>
      <c r="BS4262" s="1" t="s">
        <v>11909</v>
      </c>
      <c r="BT4262">
        <v>60</v>
      </c>
      <c r="BU4262" s="1" t="s">
        <v>8</v>
      </c>
      <c r="BV4262" s="1" t="s">
        <v>1961</v>
      </c>
      <c r="BW4262">
        <v>170</v>
      </c>
      <c r="BX4262" s="1" t="s">
        <v>11910</v>
      </c>
      <c r="BY4262">
        <v>4500</v>
      </c>
      <c r="BZ4262">
        <v>765000</v>
      </c>
      <c r="CA4262">
        <v>0.25</v>
      </c>
      <c r="CB4262">
        <v>3375</v>
      </c>
      <c r="CC4262">
        <v>573750</v>
      </c>
      <c r="CD4262">
        <v>0.1</v>
      </c>
      <c r="CE4262">
        <v>57375</v>
      </c>
      <c r="CF4262">
        <v>0</v>
      </c>
      <c r="CG4262">
        <v>0</v>
      </c>
      <c r="CH4262">
        <v>57375</v>
      </c>
      <c r="CI4262">
        <v>516375</v>
      </c>
      <c r="CJ4262">
        <v>573750</v>
      </c>
      <c r="CK4262">
        <v>3375</v>
      </c>
    </row>
    <row r="4263" spans="67:89" x14ac:dyDescent="0.25">
      <c r="BO4263" s="1" t="s">
        <v>12029</v>
      </c>
      <c r="BP4263" s="1" t="s">
        <v>12030</v>
      </c>
      <c r="BQ4263" s="1" t="s">
        <v>11907</v>
      </c>
      <c r="BR4263" s="1" t="s">
        <v>11908</v>
      </c>
      <c r="BS4263" s="1" t="s">
        <v>11909</v>
      </c>
      <c r="BT4263">
        <v>61</v>
      </c>
      <c r="BU4263" s="1" t="s">
        <v>8</v>
      </c>
      <c r="BV4263" s="1" t="s">
        <v>1961</v>
      </c>
      <c r="BW4263">
        <v>170</v>
      </c>
      <c r="BX4263" s="1" t="s">
        <v>11910</v>
      </c>
      <c r="BY4263">
        <v>4500</v>
      </c>
      <c r="BZ4263">
        <v>765000</v>
      </c>
      <c r="CA4263">
        <v>0.25</v>
      </c>
      <c r="CB4263">
        <v>3375</v>
      </c>
      <c r="CC4263">
        <v>573750</v>
      </c>
      <c r="CD4263">
        <v>0.1</v>
      </c>
      <c r="CE4263">
        <v>57375</v>
      </c>
      <c r="CF4263">
        <v>0</v>
      </c>
      <c r="CG4263">
        <v>0</v>
      </c>
      <c r="CH4263">
        <v>57375</v>
      </c>
      <c r="CI4263">
        <v>516375</v>
      </c>
      <c r="CJ4263">
        <v>573750</v>
      </c>
      <c r="CK4263">
        <v>3375</v>
      </c>
    </row>
    <row r="4264" spans="67:89" x14ac:dyDescent="0.25">
      <c r="BO4264" s="1" t="s">
        <v>12031</v>
      </c>
      <c r="BP4264" s="1" t="s">
        <v>12032</v>
      </c>
      <c r="BQ4264" s="1" t="s">
        <v>11907</v>
      </c>
      <c r="BR4264" s="1" t="s">
        <v>11908</v>
      </c>
      <c r="BS4264" s="1" t="s">
        <v>11909</v>
      </c>
      <c r="BT4264">
        <v>62</v>
      </c>
      <c r="BU4264" s="1" t="s">
        <v>8</v>
      </c>
      <c r="BV4264" s="1" t="s">
        <v>1961</v>
      </c>
      <c r="BW4264">
        <v>170</v>
      </c>
      <c r="BX4264" s="1" t="s">
        <v>11910</v>
      </c>
      <c r="BY4264">
        <v>4500</v>
      </c>
      <c r="BZ4264">
        <v>765000</v>
      </c>
      <c r="CA4264">
        <v>0.25</v>
      </c>
      <c r="CB4264">
        <v>3375</v>
      </c>
      <c r="CC4264">
        <v>573750</v>
      </c>
      <c r="CD4264">
        <v>0.1</v>
      </c>
      <c r="CE4264">
        <v>57375</v>
      </c>
      <c r="CF4264">
        <v>0.1</v>
      </c>
      <c r="CG4264">
        <v>5737.5</v>
      </c>
      <c r="CH4264">
        <v>51637.5</v>
      </c>
      <c r="CI4264">
        <v>516375</v>
      </c>
      <c r="CJ4264">
        <v>568012.5</v>
      </c>
      <c r="CK4264">
        <v>3341.25</v>
      </c>
    </row>
    <row r="4265" spans="67:89" x14ac:dyDescent="0.25">
      <c r="BO4265" s="1" t="s">
        <v>12033</v>
      </c>
      <c r="BP4265" s="1" t="s">
        <v>12034</v>
      </c>
      <c r="BQ4265" s="1" t="s">
        <v>11907</v>
      </c>
      <c r="BR4265" s="1" t="s">
        <v>11908</v>
      </c>
      <c r="BS4265" s="1" t="s">
        <v>11909</v>
      </c>
      <c r="BT4265">
        <v>63</v>
      </c>
      <c r="BU4265" s="1" t="s">
        <v>8</v>
      </c>
      <c r="BV4265" s="1" t="s">
        <v>1961</v>
      </c>
      <c r="BW4265">
        <v>180</v>
      </c>
      <c r="BX4265" s="1" t="s">
        <v>11910</v>
      </c>
      <c r="BY4265">
        <v>4500</v>
      </c>
      <c r="BZ4265">
        <v>810000</v>
      </c>
      <c r="CA4265">
        <v>0.25</v>
      </c>
      <c r="CB4265">
        <v>3375</v>
      </c>
      <c r="CC4265">
        <v>607500</v>
      </c>
      <c r="CD4265">
        <v>0.1</v>
      </c>
      <c r="CE4265">
        <v>60750</v>
      </c>
      <c r="CF4265">
        <v>0.1</v>
      </c>
      <c r="CG4265">
        <v>6075</v>
      </c>
      <c r="CH4265">
        <v>54675</v>
      </c>
      <c r="CI4265">
        <v>546750</v>
      </c>
      <c r="CJ4265">
        <v>601425</v>
      </c>
      <c r="CK4265">
        <v>3341.25</v>
      </c>
    </row>
    <row r="4266" spans="67:89" x14ac:dyDescent="0.25">
      <c r="BO4266" s="1" t="s">
        <v>12035</v>
      </c>
      <c r="BP4266" s="1" t="s">
        <v>12036</v>
      </c>
      <c r="BQ4266" s="1" t="s">
        <v>11907</v>
      </c>
      <c r="BR4266" s="1" t="s">
        <v>11908</v>
      </c>
      <c r="BS4266" s="1" t="s">
        <v>11909</v>
      </c>
      <c r="BT4266">
        <v>64</v>
      </c>
      <c r="BU4266" s="1" t="s">
        <v>8</v>
      </c>
      <c r="BV4266" s="1" t="s">
        <v>1961</v>
      </c>
      <c r="BW4266">
        <v>180</v>
      </c>
      <c r="BX4266" s="1" t="s">
        <v>11910</v>
      </c>
      <c r="BY4266">
        <v>4500</v>
      </c>
      <c r="BZ4266">
        <v>810000</v>
      </c>
      <c r="CA4266">
        <v>0.28000000000000003</v>
      </c>
      <c r="CB4266">
        <v>3240</v>
      </c>
      <c r="CC4266">
        <v>583200</v>
      </c>
      <c r="CD4266">
        <v>0.1</v>
      </c>
      <c r="CE4266">
        <v>58320</v>
      </c>
      <c r="CF4266">
        <v>0</v>
      </c>
      <c r="CG4266">
        <v>0</v>
      </c>
      <c r="CH4266">
        <v>58320</v>
      </c>
      <c r="CI4266">
        <v>524880</v>
      </c>
      <c r="CJ4266">
        <v>583200</v>
      </c>
      <c r="CK4266">
        <v>3240</v>
      </c>
    </row>
    <row r="4267" spans="67:89" x14ac:dyDescent="0.25">
      <c r="BP4267" s="1" t="s">
        <v>12036</v>
      </c>
      <c r="BQ4267" s="1" t="s">
        <v>11907</v>
      </c>
      <c r="BR4267" s="1" t="s">
        <v>11908</v>
      </c>
      <c r="BS4267" s="1" t="s">
        <v>11909</v>
      </c>
      <c r="BT4267">
        <v>64</v>
      </c>
      <c r="BU4267" s="1" t="s">
        <v>8</v>
      </c>
      <c r="BV4267" s="1" t="s">
        <v>1961</v>
      </c>
      <c r="BW4267">
        <v>180</v>
      </c>
      <c r="BX4267" s="1" t="s">
        <v>11910</v>
      </c>
      <c r="BY4267">
        <v>4500</v>
      </c>
      <c r="BZ4267">
        <v>810000</v>
      </c>
      <c r="CA4267">
        <v>0.28000000000000003</v>
      </c>
      <c r="CB4267">
        <v>3240</v>
      </c>
      <c r="CC4267">
        <v>583200</v>
      </c>
      <c r="CD4267">
        <v>0.1</v>
      </c>
      <c r="CE4267">
        <v>58320</v>
      </c>
      <c r="CF4267">
        <v>0</v>
      </c>
      <c r="CG4267">
        <v>0</v>
      </c>
      <c r="CH4267">
        <v>58320</v>
      </c>
      <c r="CI4267">
        <v>524880</v>
      </c>
      <c r="CJ4267">
        <v>583200</v>
      </c>
      <c r="CK4267">
        <v>3240</v>
      </c>
    </row>
    <row r="4268" spans="67:89" x14ac:dyDescent="0.25">
      <c r="BO4268" s="1" t="s">
        <v>12037</v>
      </c>
      <c r="BP4268" s="1" t="s">
        <v>12038</v>
      </c>
      <c r="BQ4268" s="1" t="s">
        <v>11907</v>
      </c>
      <c r="BR4268" s="1" t="s">
        <v>11908</v>
      </c>
      <c r="BS4268" s="1" t="s">
        <v>11909</v>
      </c>
      <c r="BT4268">
        <v>65</v>
      </c>
      <c r="BU4268" s="1" t="s">
        <v>8</v>
      </c>
      <c r="BV4268" s="1" t="s">
        <v>171</v>
      </c>
      <c r="BW4268">
        <v>276.12</v>
      </c>
      <c r="BX4268" s="1" t="s">
        <v>11910</v>
      </c>
      <c r="BY4268">
        <v>4725</v>
      </c>
      <c r="BZ4268">
        <v>1304667</v>
      </c>
      <c r="CA4268">
        <v>0.35</v>
      </c>
      <c r="CB4268">
        <v>3071.25</v>
      </c>
      <c r="CC4268">
        <v>848033.55</v>
      </c>
      <c r="CD4268">
        <v>0.1</v>
      </c>
      <c r="CE4268">
        <v>84803.35500000001</v>
      </c>
      <c r="CF4268">
        <v>0.1</v>
      </c>
      <c r="CG4268">
        <v>8480.335500000001</v>
      </c>
      <c r="CH4268">
        <v>76323.019500000009</v>
      </c>
      <c r="CI4268">
        <v>763230.19500000007</v>
      </c>
      <c r="CJ4268">
        <v>839553.21450000012</v>
      </c>
      <c r="CK4268">
        <v>3040.5375000000004</v>
      </c>
    </row>
    <row r="4269" spans="67:89" x14ac:dyDescent="0.25">
      <c r="BP4269" s="1" t="s">
        <v>12038</v>
      </c>
      <c r="BQ4269" s="1" t="s">
        <v>11907</v>
      </c>
      <c r="BR4269" s="1" t="s">
        <v>11908</v>
      </c>
      <c r="BS4269" s="1" t="s">
        <v>11909</v>
      </c>
      <c r="BT4269">
        <v>65</v>
      </c>
      <c r="BU4269" s="1" t="s">
        <v>8</v>
      </c>
      <c r="BV4269" s="1" t="s">
        <v>171</v>
      </c>
      <c r="BW4269">
        <v>276.12</v>
      </c>
      <c r="BX4269" s="1" t="s">
        <v>11910</v>
      </c>
      <c r="BY4269">
        <v>4725</v>
      </c>
      <c r="BZ4269">
        <v>1304667</v>
      </c>
      <c r="CA4269">
        <v>0.35</v>
      </c>
      <c r="CB4269">
        <v>3071.25</v>
      </c>
      <c r="CC4269">
        <v>848033.55</v>
      </c>
      <c r="CD4269">
        <v>0.1</v>
      </c>
      <c r="CE4269">
        <v>84803.35500000001</v>
      </c>
      <c r="CF4269">
        <v>0.1</v>
      </c>
      <c r="CG4269">
        <v>8480.335500000001</v>
      </c>
      <c r="CH4269">
        <v>76323.019500000009</v>
      </c>
      <c r="CI4269">
        <v>763230.19500000007</v>
      </c>
      <c r="CJ4269">
        <v>839553.21450000012</v>
      </c>
      <c r="CK4269">
        <v>3040.5375000000004</v>
      </c>
    </row>
    <row r="4270" spans="67:89" x14ac:dyDescent="0.25">
      <c r="BO4270" s="1" t="s">
        <v>12039</v>
      </c>
      <c r="BP4270" s="1" t="s">
        <v>12040</v>
      </c>
      <c r="BQ4270" s="1" t="s">
        <v>11907</v>
      </c>
      <c r="BR4270" s="1" t="s">
        <v>11908</v>
      </c>
      <c r="BS4270" s="1" t="s">
        <v>11909</v>
      </c>
      <c r="BT4270">
        <v>66</v>
      </c>
      <c r="BU4270" s="1" t="s">
        <v>8</v>
      </c>
      <c r="BV4270" s="1" t="s">
        <v>171</v>
      </c>
      <c r="BW4270">
        <v>276.12</v>
      </c>
      <c r="BX4270" s="1" t="s">
        <v>11910</v>
      </c>
      <c r="BY4270">
        <v>4725</v>
      </c>
      <c r="BZ4270">
        <v>1304667</v>
      </c>
      <c r="CA4270">
        <v>0.35</v>
      </c>
      <c r="CB4270">
        <v>3071.25</v>
      </c>
      <c r="CC4270">
        <v>848033.55</v>
      </c>
      <c r="CD4270">
        <v>0.1</v>
      </c>
      <c r="CE4270">
        <v>84803.35500000001</v>
      </c>
      <c r="CF4270">
        <v>0.1</v>
      </c>
      <c r="CG4270">
        <v>8480.335500000001</v>
      </c>
      <c r="CH4270">
        <v>76323.019500000009</v>
      </c>
      <c r="CI4270">
        <v>763230.19500000007</v>
      </c>
      <c r="CJ4270">
        <v>839553.21450000012</v>
      </c>
      <c r="CK4270">
        <v>3040.5375000000004</v>
      </c>
    </row>
    <row r="4271" spans="67:89" x14ac:dyDescent="0.25">
      <c r="BP4271" s="1" t="s">
        <v>12040</v>
      </c>
      <c r="BQ4271" s="1" t="s">
        <v>11907</v>
      </c>
      <c r="BR4271" s="1" t="s">
        <v>11908</v>
      </c>
      <c r="BS4271" s="1" t="s">
        <v>11909</v>
      </c>
      <c r="BT4271">
        <v>66</v>
      </c>
      <c r="BU4271" s="1" t="s">
        <v>8</v>
      </c>
      <c r="BV4271" s="1" t="s">
        <v>171</v>
      </c>
      <c r="BW4271">
        <v>276.12</v>
      </c>
      <c r="BX4271" s="1" t="s">
        <v>11910</v>
      </c>
      <c r="BY4271">
        <v>4725</v>
      </c>
      <c r="BZ4271">
        <v>1304667</v>
      </c>
      <c r="CA4271">
        <v>0.35</v>
      </c>
      <c r="CB4271">
        <v>3071.25</v>
      </c>
      <c r="CC4271">
        <v>848033.55</v>
      </c>
      <c r="CD4271">
        <v>0.1</v>
      </c>
      <c r="CE4271">
        <v>84803.35500000001</v>
      </c>
      <c r="CF4271">
        <v>0.1</v>
      </c>
      <c r="CG4271">
        <v>8480.335500000001</v>
      </c>
      <c r="CH4271">
        <v>76323.019500000009</v>
      </c>
      <c r="CI4271">
        <v>763230.19500000007</v>
      </c>
      <c r="CJ4271">
        <v>839553.21450000012</v>
      </c>
      <c r="CK4271">
        <v>3040.5375000000004</v>
      </c>
    </row>
    <row r="4272" spans="67:89" x14ac:dyDescent="0.25">
      <c r="BO4272" s="1" t="s">
        <v>12041</v>
      </c>
      <c r="BP4272" s="1" t="s">
        <v>12042</v>
      </c>
      <c r="BQ4272" s="1" t="s">
        <v>11907</v>
      </c>
      <c r="BR4272" s="1" t="s">
        <v>11908</v>
      </c>
      <c r="BS4272" s="1" t="s">
        <v>11909</v>
      </c>
      <c r="BT4272">
        <v>67</v>
      </c>
      <c r="BU4272" s="1" t="s">
        <v>8</v>
      </c>
      <c r="BV4272" s="1" t="s">
        <v>146</v>
      </c>
      <c r="BW4272">
        <v>170</v>
      </c>
      <c r="BX4272" s="1" t="s">
        <v>11910</v>
      </c>
      <c r="BY4272">
        <v>4725</v>
      </c>
      <c r="BZ4272">
        <v>803250</v>
      </c>
      <c r="CA4272">
        <v>0.25</v>
      </c>
      <c r="CB4272">
        <v>3543.75</v>
      </c>
      <c r="CC4272">
        <v>602437.5</v>
      </c>
      <c r="CD4272">
        <v>0.1</v>
      </c>
      <c r="CE4272">
        <v>60243.75</v>
      </c>
      <c r="CF4272">
        <v>0.1</v>
      </c>
      <c r="CG4272">
        <v>6024.375</v>
      </c>
      <c r="CH4272">
        <v>54219.375</v>
      </c>
      <c r="CI4272">
        <v>542193.75</v>
      </c>
      <c r="CJ4272">
        <v>596413.125</v>
      </c>
      <c r="CK4272">
        <v>3508.3125</v>
      </c>
    </row>
    <row r="4273" spans="67:89" x14ac:dyDescent="0.25">
      <c r="BP4273" s="1" t="s">
        <v>12042</v>
      </c>
      <c r="BQ4273" s="1" t="s">
        <v>11907</v>
      </c>
      <c r="BR4273" s="1" t="s">
        <v>11908</v>
      </c>
      <c r="BS4273" s="1" t="s">
        <v>11909</v>
      </c>
      <c r="BT4273">
        <v>67</v>
      </c>
      <c r="BU4273" s="1" t="s">
        <v>8</v>
      </c>
      <c r="BV4273" s="1" t="s">
        <v>146</v>
      </c>
      <c r="BW4273">
        <v>170</v>
      </c>
      <c r="BX4273" s="1" t="s">
        <v>11910</v>
      </c>
      <c r="BY4273">
        <v>4725</v>
      </c>
      <c r="BZ4273">
        <v>803250</v>
      </c>
      <c r="CA4273">
        <v>0.25</v>
      </c>
      <c r="CB4273">
        <v>3543.75</v>
      </c>
      <c r="CC4273">
        <v>602437.5</v>
      </c>
      <c r="CD4273">
        <v>0.1</v>
      </c>
      <c r="CE4273">
        <v>60243.75</v>
      </c>
      <c r="CF4273">
        <v>0.1</v>
      </c>
      <c r="CG4273">
        <v>6024.375</v>
      </c>
      <c r="CH4273">
        <v>54219.375</v>
      </c>
      <c r="CI4273">
        <v>542193.75</v>
      </c>
      <c r="CJ4273">
        <v>596413.125</v>
      </c>
      <c r="CK4273">
        <v>3508.3125</v>
      </c>
    </row>
    <row r="4274" spans="67:89" x14ac:dyDescent="0.25">
      <c r="BO4274" s="1" t="s">
        <v>12043</v>
      </c>
      <c r="BP4274" s="1" t="s">
        <v>12044</v>
      </c>
      <c r="BQ4274" s="1" t="s">
        <v>11907</v>
      </c>
      <c r="BR4274" s="1" t="s">
        <v>11908</v>
      </c>
      <c r="BS4274" s="1" t="s">
        <v>11909</v>
      </c>
      <c r="BT4274">
        <v>68</v>
      </c>
      <c r="BU4274" s="1" t="s">
        <v>8</v>
      </c>
      <c r="BV4274" s="1" t="s">
        <v>146</v>
      </c>
      <c r="BW4274">
        <v>170</v>
      </c>
      <c r="BX4274" s="1" t="s">
        <v>11910</v>
      </c>
      <c r="BY4274">
        <v>4725</v>
      </c>
      <c r="BZ4274">
        <v>803250</v>
      </c>
      <c r="CA4274">
        <v>0.23</v>
      </c>
      <c r="CB4274">
        <v>3638.25</v>
      </c>
      <c r="CC4274">
        <v>618502.5</v>
      </c>
      <c r="CD4274">
        <v>0.1</v>
      </c>
      <c r="CE4274">
        <v>61850.25</v>
      </c>
      <c r="CF4274">
        <v>0.1</v>
      </c>
      <c r="CG4274">
        <v>6185.0250000000005</v>
      </c>
      <c r="CH4274">
        <v>55665.224999999999</v>
      </c>
      <c r="CI4274">
        <v>556652.25</v>
      </c>
      <c r="CJ4274">
        <v>612317.47499999998</v>
      </c>
      <c r="CK4274">
        <v>3601.8674999999998</v>
      </c>
    </row>
    <row r="4275" spans="67:89" x14ac:dyDescent="0.25">
      <c r="BO4275" s="1" t="s">
        <v>10864</v>
      </c>
      <c r="BP4275" s="1" t="s">
        <v>12045</v>
      </c>
      <c r="BQ4275" s="1" t="s">
        <v>11907</v>
      </c>
      <c r="BR4275" s="1" t="s">
        <v>11908</v>
      </c>
      <c r="BS4275" s="1" t="s">
        <v>11909</v>
      </c>
      <c r="BT4275">
        <v>69</v>
      </c>
      <c r="BU4275" s="1" t="s">
        <v>8</v>
      </c>
      <c r="BV4275" s="1" t="s">
        <v>146</v>
      </c>
      <c r="BW4275">
        <v>170</v>
      </c>
      <c r="BX4275" s="1" t="s">
        <v>11910</v>
      </c>
      <c r="BY4275">
        <v>4725</v>
      </c>
      <c r="BZ4275">
        <v>803250</v>
      </c>
      <c r="CA4275">
        <v>0.35</v>
      </c>
      <c r="CB4275">
        <v>3071.25</v>
      </c>
      <c r="CC4275">
        <v>522112.5</v>
      </c>
      <c r="CD4275">
        <v>0.1</v>
      </c>
      <c r="CE4275">
        <v>78416.53</v>
      </c>
      <c r="CF4275">
        <v>0</v>
      </c>
      <c r="CG4275">
        <v>0</v>
      </c>
      <c r="CH4275">
        <v>78416.53</v>
      </c>
      <c r="CI4275">
        <v>418833.47</v>
      </c>
      <c r="CJ4275">
        <v>497250</v>
      </c>
      <c r="CK4275">
        <v>2925</v>
      </c>
    </row>
    <row r="4276" spans="67:89" x14ac:dyDescent="0.25">
      <c r="BO4276" s="1" t="s">
        <v>12046</v>
      </c>
      <c r="BP4276" s="1" t="s">
        <v>12047</v>
      </c>
      <c r="BQ4276" s="1" t="s">
        <v>11907</v>
      </c>
      <c r="BR4276" s="1" t="s">
        <v>11908</v>
      </c>
      <c r="BS4276" s="1" t="s">
        <v>11909</v>
      </c>
      <c r="BT4276">
        <v>70</v>
      </c>
      <c r="BU4276" s="1" t="s">
        <v>8</v>
      </c>
      <c r="BV4276" s="1" t="s">
        <v>146</v>
      </c>
      <c r="BW4276">
        <v>170</v>
      </c>
      <c r="BX4276" s="1" t="s">
        <v>11910</v>
      </c>
      <c r="BY4276">
        <v>4725</v>
      </c>
      <c r="BZ4276">
        <v>803250</v>
      </c>
      <c r="CA4276">
        <v>0.25</v>
      </c>
      <c r="CB4276">
        <v>3543.75</v>
      </c>
      <c r="CC4276">
        <v>602437.5</v>
      </c>
      <c r="CD4276">
        <v>0.1</v>
      </c>
      <c r="CE4276">
        <v>60243.75</v>
      </c>
      <c r="CF4276">
        <v>0.1</v>
      </c>
      <c r="CG4276">
        <v>6024.375</v>
      </c>
      <c r="CH4276">
        <v>54219.375</v>
      </c>
      <c r="CI4276">
        <v>542193.75</v>
      </c>
      <c r="CJ4276">
        <v>596413.125</v>
      </c>
      <c r="CK4276">
        <v>3508.3125</v>
      </c>
    </row>
    <row r="4277" spans="67:89" x14ac:dyDescent="0.25">
      <c r="BO4277" s="1" t="s">
        <v>12048</v>
      </c>
      <c r="BP4277" s="1" t="s">
        <v>12049</v>
      </c>
      <c r="BQ4277" s="1" t="s">
        <v>11907</v>
      </c>
      <c r="BR4277" s="1" t="s">
        <v>11908</v>
      </c>
      <c r="BS4277" s="1" t="s">
        <v>11909</v>
      </c>
      <c r="BT4277">
        <v>71</v>
      </c>
      <c r="BU4277" s="1" t="s">
        <v>8</v>
      </c>
      <c r="BV4277" s="1" t="s">
        <v>146</v>
      </c>
      <c r="BW4277">
        <v>170</v>
      </c>
      <c r="BX4277" s="1" t="s">
        <v>11910</v>
      </c>
      <c r="BY4277">
        <v>4725</v>
      </c>
      <c r="BZ4277">
        <v>803250</v>
      </c>
      <c r="CA4277">
        <v>0.25</v>
      </c>
      <c r="CB4277">
        <v>3543.75</v>
      </c>
      <c r="CC4277">
        <v>602437.5</v>
      </c>
      <c r="CD4277">
        <v>0.1</v>
      </c>
      <c r="CE4277">
        <v>60243.75</v>
      </c>
      <c r="CF4277">
        <v>0.1</v>
      </c>
      <c r="CG4277">
        <v>6024.375</v>
      </c>
      <c r="CH4277">
        <v>54219.375</v>
      </c>
      <c r="CI4277">
        <v>542193.75</v>
      </c>
      <c r="CJ4277">
        <v>596413.125</v>
      </c>
      <c r="CK4277">
        <v>3508.3125</v>
      </c>
    </row>
    <row r="4278" spans="67:89" x14ac:dyDescent="0.25">
      <c r="BO4278" s="1" t="s">
        <v>12050</v>
      </c>
      <c r="BP4278" s="1" t="s">
        <v>12051</v>
      </c>
      <c r="BQ4278" s="1" t="s">
        <v>11907</v>
      </c>
      <c r="BR4278" s="1" t="s">
        <v>11908</v>
      </c>
      <c r="BS4278" s="1" t="s">
        <v>11909</v>
      </c>
      <c r="BT4278">
        <v>72</v>
      </c>
      <c r="BU4278" s="1" t="s">
        <v>8</v>
      </c>
      <c r="BV4278" s="1" t="s">
        <v>146</v>
      </c>
      <c r="BW4278">
        <v>170</v>
      </c>
      <c r="BX4278" s="1" t="s">
        <v>11910</v>
      </c>
      <c r="BY4278">
        <v>4725</v>
      </c>
      <c r="BZ4278">
        <v>803250</v>
      </c>
      <c r="CA4278">
        <v>0.35</v>
      </c>
      <c r="CB4278">
        <v>3071.25</v>
      </c>
      <c r="CC4278">
        <v>522112.5</v>
      </c>
      <c r="CD4278">
        <v>0.1</v>
      </c>
      <c r="CE4278">
        <v>52211.25</v>
      </c>
      <c r="CF4278">
        <v>0</v>
      </c>
      <c r="CG4278">
        <v>0</v>
      </c>
      <c r="CH4278">
        <v>52211.25</v>
      </c>
      <c r="CI4278">
        <v>469901.25</v>
      </c>
      <c r="CJ4278">
        <v>522112.5</v>
      </c>
      <c r="CK4278">
        <v>3071.25</v>
      </c>
    </row>
    <row r="4279" spans="67:89" x14ac:dyDescent="0.25">
      <c r="BO4279" s="1" t="s">
        <v>12052</v>
      </c>
      <c r="BP4279" s="1" t="s">
        <v>12053</v>
      </c>
      <c r="BQ4279" s="1" t="s">
        <v>11907</v>
      </c>
      <c r="BR4279" s="1" t="s">
        <v>11908</v>
      </c>
      <c r="BS4279" s="1" t="s">
        <v>11909</v>
      </c>
      <c r="BT4279">
        <v>73</v>
      </c>
      <c r="BU4279" s="1" t="s">
        <v>8</v>
      </c>
      <c r="BV4279" s="1" t="s">
        <v>146</v>
      </c>
      <c r="BW4279">
        <v>170</v>
      </c>
      <c r="BX4279" s="1" t="s">
        <v>11910</v>
      </c>
      <c r="BY4279">
        <v>4725</v>
      </c>
      <c r="BZ4279">
        <v>803250</v>
      </c>
      <c r="CA4279">
        <v>0.25</v>
      </c>
      <c r="CB4279">
        <v>3543.75</v>
      </c>
      <c r="CC4279">
        <v>602437.5</v>
      </c>
      <c r="CD4279">
        <v>0.1</v>
      </c>
      <c r="CE4279">
        <v>60243.75</v>
      </c>
      <c r="CF4279">
        <v>0.1</v>
      </c>
      <c r="CG4279">
        <v>6024.375</v>
      </c>
      <c r="CH4279">
        <v>54219.375</v>
      </c>
      <c r="CI4279">
        <v>542193.75</v>
      </c>
      <c r="CJ4279">
        <v>596413.125</v>
      </c>
      <c r="CK4279">
        <v>3508.3125</v>
      </c>
    </row>
    <row r="4280" spans="67:89" x14ac:dyDescent="0.25">
      <c r="BO4280" s="1" t="s">
        <v>12054</v>
      </c>
      <c r="BP4280" s="1" t="s">
        <v>12055</v>
      </c>
      <c r="BQ4280" s="1" t="s">
        <v>11907</v>
      </c>
      <c r="BR4280" s="1" t="s">
        <v>11908</v>
      </c>
      <c r="BS4280" s="1" t="s">
        <v>11909</v>
      </c>
      <c r="BT4280">
        <v>74</v>
      </c>
      <c r="BU4280" s="1" t="s">
        <v>8</v>
      </c>
      <c r="BV4280" s="1" t="s">
        <v>146</v>
      </c>
      <c r="BW4280">
        <v>170</v>
      </c>
      <c r="BX4280" s="1" t="s">
        <v>11910</v>
      </c>
      <c r="BY4280">
        <v>4725</v>
      </c>
      <c r="BZ4280">
        <v>803250</v>
      </c>
      <c r="CA4280">
        <v>0.35</v>
      </c>
      <c r="CB4280">
        <v>3071.25</v>
      </c>
      <c r="CC4280">
        <v>522112.5</v>
      </c>
      <c r="CD4280">
        <v>0.10030211879623643</v>
      </c>
      <c r="CE4280">
        <v>52368.99</v>
      </c>
      <c r="CF4280">
        <v>0</v>
      </c>
      <c r="CG4280">
        <v>0</v>
      </c>
      <c r="CH4280">
        <v>52368.99</v>
      </c>
      <c r="CI4280">
        <v>469743.51</v>
      </c>
      <c r="CJ4280">
        <v>522112.5</v>
      </c>
      <c r="CK4280">
        <v>3071.25</v>
      </c>
    </row>
    <row r="4281" spans="67:89" x14ac:dyDescent="0.25">
      <c r="BO4281" s="1" t="s">
        <v>12056</v>
      </c>
      <c r="BP4281" s="1" t="s">
        <v>12057</v>
      </c>
      <c r="BQ4281" s="1" t="s">
        <v>11907</v>
      </c>
      <c r="BR4281" s="1" t="s">
        <v>11908</v>
      </c>
      <c r="BS4281" s="1" t="s">
        <v>11909</v>
      </c>
      <c r="BT4281">
        <v>75</v>
      </c>
      <c r="BU4281" s="1" t="s">
        <v>8</v>
      </c>
      <c r="BV4281" s="1" t="s">
        <v>171</v>
      </c>
      <c r="BW4281">
        <v>230.22</v>
      </c>
      <c r="BX4281" s="1" t="s">
        <v>11910</v>
      </c>
      <c r="BY4281">
        <v>4725</v>
      </c>
      <c r="BZ4281">
        <v>1087789.5</v>
      </c>
      <c r="CA4281">
        <v>0.25</v>
      </c>
      <c r="CB4281">
        <v>3543.75</v>
      </c>
      <c r="CC4281">
        <v>815842.125</v>
      </c>
      <c r="CD4281">
        <v>0.1</v>
      </c>
      <c r="CE4281">
        <v>81584.212500000009</v>
      </c>
      <c r="CF4281">
        <v>0.1</v>
      </c>
      <c r="CG4281">
        <v>8158.4212500000012</v>
      </c>
      <c r="CH4281">
        <v>73425.791250000009</v>
      </c>
      <c r="CI4281">
        <v>734257.91249999998</v>
      </c>
      <c r="CJ4281">
        <v>807683.70374999999</v>
      </c>
      <c r="CK4281">
        <v>3508.3125</v>
      </c>
    </row>
    <row r="4282" spans="67:89" x14ac:dyDescent="0.25">
      <c r="BP4282" s="1" t="s">
        <v>12057</v>
      </c>
      <c r="BQ4282" s="1" t="s">
        <v>11907</v>
      </c>
      <c r="BR4282" s="1" t="s">
        <v>11908</v>
      </c>
      <c r="BS4282" s="1" t="s">
        <v>11909</v>
      </c>
      <c r="BT4282">
        <v>75</v>
      </c>
      <c r="BU4282" s="1" t="s">
        <v>8</v>
      </c>
      <c r="BV4282" s="1" t="s">
        <v>171</v>
      </c>
      <c r="BW4282">
        <v>230.22</v>
      </c>
      <c r="BX4282" s="1" t="s">
        <v>11910</v>
      </c>
      <c r="BY4282">
        <v>4725</v>
      </c>
      <c r="BZ4282">
        <v>1087789.5</v>
      </c>
      <c r="CA4282">
        <v>0.25</v>
      </c>
      <c r="CB4282">
        <v>3543.75</v>
      </c>
      <c r="CC4282">
        <v>815842.125</v>
      </c>
      <c r="CD4282">
        <v>0.1</v>
      </c>
      <c r="CE4282">
        <v>81584.212500000009</v>
      </c>
      <c r="CF4282">
        <v>0.1</v>
      </c>
      <c r="CG4282">
        <v>8158.4212500000012</v>
      </c>
      <c r="CH4282">
        <v>73425.791250000009</v>
      </c>
      <c r="CI4282">
        <v>734257.91249999998</v>
      </c>
      <c r="CJ4282">
        <v>807683.70374999999</v>
      </c>
      <c r="CK4282">
        <v>3508.3125</v>
      </c>
    </row>
    <row r="4283" spans="67:89" x14ac:dyDescent="0.25">
      <c r="BO4283" s="1" t="s">
        <v>12058</v>
      </c>
      <c r="BP4283" s="1" t="s">
        <v>12059</v>
      </c>
      <c r="BQ4283" s="1" t="s">
        <v>11907</v>
      </c>
      <c r="BR4283" s="1" t="s">
        <v>11908</v>
      </c>
      <c r="BS4283" s="1" t="s">
        <v>11909</v>
      </c>
      <c r="BT4283">
        <v>76</v>
      </c>
      <c r="BU4283" s="1" t="s">
        <v>8</v>
      </c>
      <c r="BV4283" s="1" t="s">
        <v>146</v>
      </c>
      <c r="BW4283">
        <v>166.86</v>
      </c>
      <c r="BX4283" s="1" t="s">
        <v>11910</v>
      </c>
      <c r="BY4283">
        <v>4725</v>
      </c>
      <c r="BZ4283">
        <v>788413.50000000012</v>
      </c>
      <c r="CA4283">
        <v>0.2</v>
      </c>
      <c r="CB4283">
        <v>3780</v>
      </c>
      <c r="CC4283">
        <v>630730.80000000005</v>
      </c>
      <c r="CD4283">
        <v>0.1</v>
      </c>
      <c r="CE4283">
        <v>63073.080000000009</v>
      </c>
      <c r="CF4283">
        <v>0.1</v>
      </c>
      <c r="CG4283">
        <v>6307.3080000000009</v>
      </c>
      <c r="CH4283">
        <v>56765.772000000012</v>
      </c>
      <c r="CI4283">
        <v>567657.72000000009</v>
      </c>
      <c r="CJ4283">
        <v>624423.49200000009</v>
      </c>
      <c r="CK4283">
        <v>3742.2000000000003</v>
      </c>
    </row>
    <row r="4284" spans="67:89" x14ac:dyDescent="0.25">
      <c r="BO4284" s="1" t="s">
        <v>12060</v>
      </c>
      <c r="BP4284" s="1" t="s">
        <v>12061</v>
      </c>
      <c r="BQ4284" s="1" t="s">
        <v>11907</v>
      </c>
      <c r="BR4284" s="1" t="s">
        <v>11908</v>
      </c>
      <c r="BS4284" s="1" t="s">
        <v>11909</v>
      </c>
      <c r="BT4284">
        <v>77</v>
      </c>
      <c r="BU4284" s="1" t="s">
        <v>8</v>
      </c>
      <c r="BV4284" s="1" t="s">
        <v>1961</v>
      </c>
      <c r="BW4284">
        <v>128</v>
      </c>
      <c r="BX4284" s="1" t="s">
        <v>11910</v>
      </c>
      <c r="BY4284">
        <v>4500</v>
      </c>
      <c r="BZ4284">
        <v>576000</v>
      </c>
      <c r="CA4284">
        <v>0.35</v>
      </c>
      <c r="CB4284">
        <v>2925</v>
      </c>
      <c r="CC4284">
        <v>374400</v>
      </c>
      <c r="CD4284">
        <v>0.11466538461538461</v>
      </c>
      <c r="CE4284">
        <v>42930.720000000001</v>
      </c>
      <c r="CF4284">
        <v>0</v>
      </c>
      <c r="CG4284">
        <v>0</v>
      </c>
      <c r="CH4284">
        <v>42930.720000000001</v>
      </c>
      <c r="CI4284">
        <v>331469.28000000003</v>
      </c>
      <c r="CJ4284">
        <v>374400</v>
      </c>
      <c r="CK4284">
        <v>2925</v>
      </c>
    </row>
    <row r="4285" spans="67:89" x14ac:dyDescent="0.25">
      <c r="BO4285" s="1" t="s">
        <v>12062</v>
      </c>
      <c r="BP4285" s="1" t="s">
        <v>12063</v>
      </c>
      <c r="BQ4285" s="1" t="s">
        <v>11907</v>
      </c>
      <c r="BR4285" s="1" t="s">
        <v>11908</v>
      </c>
      <c r="BS4285" s="1" t="s">
        <v>11909</v>
      </c>
      <c r="BT4285">
        <v>78</v>
      </c>
      <c r="BU4285" s="1" t="s">
        <v>8</v>
      </c>
      <c r="BV4285" s="1" t="s">
        <v>1961</v>
      </c>
      <c r="BW4285">
        <v>128</v>
      </c>
      <c r="BX4285" s="1" t="s">
        <v>11910</v>
      </c>
      <c r="BY4285">
        <v>4500</v>
      </c>
      <c r="BZ4285">
        <v>576000</v>
      </c>
      <c r="CA4285">
        <v>0.25</v>
      </c>
      <c r="CB4285">
        <v>3375</v>
      </c>
      <c r="CC4285">
        <v>432000</v>
      </c>
      <c r="CD4285">
        <v>0.1</v>
      </c>
      <c r="CE4285">
        <v>43200</v>
      </c>
      <c r="CF4285">
        <v>0.1</v>
      </c>
      <c r="CG4285">
        <v>4320</v>
      </c>
      <c r="CH4285">
        <v>38880</v>
      </c>
      <c r="CI4285">
        <v>388800</v>
      </c>
      <c r="CJ4285">
        <v>427680</v>
      </c>
      <c r="CK4285">
        <v>3341.25</v>
      </c>
    </row>
    <row r="4286" spans="67:89" x14ac:dyDescent="0.25">
      <c r="BO4286" s="1" t="s">
        <v>12064</v>
      </c>
      <c r="BP4286" s="1" t="s">
        <v>12065</v>
      </c>
      <c r="BQ4286" s="1" t="s">
        <v>11907</v>
      </c>
      <c r="BR4286" s="1" t="s">
        <v>11908</v>
      </c>
      <c r="BS4286" s="1" t="s">
        <v>11909</v>
      </c>
      <c r="BT4286">
        <v>79</v>
      </c>
      <c r="BU4286" s="1" t="s">
        <v>8</v>
      </c>
      <c r="BV4286" s="1" t="s">
        <v>1961</v>
      </c>
      <c r="BW4286">
        <v>128</v>
      </c>
      <c r="BX4286" s="1" t="s">
        <v>11910</v>
      </c>
      <c r="BY4286">
        <v>4500</v>
      </c>
      <c r="BZ4286">
        <v>576000</v>
      </c>
      <c r="CA4286">
        <v>0.35</v>
      </c>
      <c r="CB4286">
        <v>2925</v>
      </c>
      <c r="CC4286">
        <v>374400</v>
      </c>
      <c r="CD4286">
        <v>0.13828522970085469</v>
      </c>
      <c r="CE4286">
        <v>51773.99</v>
      </c>
      <c r="CF4286">
        <v>0</v>
      </c>
      <c r="CG4286">
        <v>0</v>
      </c>
      <c r="CH4286">
        <v>51773.99</v>
      </c>
      <c r="CI4286">
        <v>322626.01</v>
      </c>
      <c r="CJ4286">
        <v>374400</v>
      </c>
      <c r="CK4286">
        <v>2925</v>
      </c>
    </row>
    <row r="4287" spans="67:89" x14ac:dyDescent="0.25">
      <c r="BO4287" s="1" t="s">
        <v>12066</v>
      </c>
      <c r="BP4287" s="1" t="s">
        <v>12067</v>
      </c>
      <c r="BQ4287" s="1" t="s">
        <v>11907</v>
      </c>
      <c r="BR4287" s="1" t="s">
        <v>11908</v>
      </c>
      <c r="BS4287" s="1" t="s">
        <v>11909</v>
      </c>
      <c r="BT4287">
        <v>80</v>
      </c>
      <c r="BU4287" s="1" t="s">
        <v>8</v>
      </c>
      <c r="BV4287" s="1" t="s">
        <v>1961</v>
      </c>
      <c r="BW4287">
        <v>136</v>
      </c>
      <c r="BX4287" s="1" t="s">
        <v>11910</v>
      </c>
      <c r="BY4287">
        <v>4500</v>
      </c>
      <c r="BZ4287">
        <v>612000</v>
      </c>
      <c r="CA4287">
        <v>0.25</v>
      </c>
      <c r="CB4287">
        <v>3375</v>
      </c>
      <c r="CC4287">
        <v>459000</v>
      </c>
      <c r="CD4287">
        <v>0.1</v>
      </c>
      <c r="CE4287">
        <v>45900</v>
      </c>
      <c r="CF4287">
        <v>0.1</v>
      </c>
      <c r="CG4287">
        <v>4590</v>
      </c>
      <c r="CH4287">
        <v>41310</v>
      </c>
      <c r="CI4287">
        <v>413100</v>
      </c>
      <c r="CJ4287">
        <v>454410</v>
      </c>
      <c r="CK4287">
        <v>3341.25</v>
      </c>
    </row>
    <row r="4288" spans="67:89" x14ac:dyDescent="0.25">
      <c r="BO4288" s="1" t="s">
        <v>12068</v>
      </c>
      <c r="BP4288" s="1" t="s">
        <v>12069</v>
      </c>
      <c r="BQ4288" s="1" t="s">
        <v>11907</v>
      </c>
      <c r="BR4288" s="1" t="s">
        <v>11908</v>
      </c>
      <c r="BS4288" s="1" t="s">
        <v>11909</v>
      </c>
      <c r="BT4288">
        <v>81</v>
      </c>
      <c r="BU4288" s="1" t="s">
        <v>8</v>
      </c>
      <c r="BV4288" s="1" t="s">
        <v>1961</v>
      </c>
      <c r="BW4288">
        <v>136</v>
      </c>
      <c r="BX4288" s="1" t="s">
        <v>11910</v>
      </c>
      <c r="BY4288">
        <v>4500</v>
      </c>
      <c r="BZ4288">
        <v>612000</v>
      </c>
      <c r="CA4288">
        <v>0.35</v>
      </c>
      <c r="CB4288">
        <v>2925</v>
      </c>
      <c r="CC4288">
        <v>397800</v>
      </c>
      <c r="CD4288">
        <v>0.14373474107591755</v>
      </c>
      <c r="CE4288">
        <v>57177.68</v>
      </c>
      <c r="CF4288">
        <v>0</v>
      </c>
      <c r="CG4288">
        <v>0</v>
      </c>
      <c r="CH4288">
        <v>57177.68</v>
      </c>
      <c r="CI4288">
        <v>340622.32</v>
      </c>
      <c r="CJ4288">
        <v>397800</v>
      </c>
      <c r="CK4288">
        <v>2925</v>
      </c>
    </row>
    <row r="4289" spans="67:89" x14ac:dyDescent="0.25">
      <c r="BO4289" s="1" t="s">
        <v>12070</v>
      </c>
      <c r="BP4289" s="1" t="s">
        <v>12071</v>
      </c>
      <c r="BQ4289" s="1" t="s">
        <v>11907</v>
      </c>
      <c r="BR4289" s="1" t="s">
        <v>11908</v>
      </c>
      <c r="BS4289" s="1" t="s">
        <v>11909</v>
      </c>
      <c r="BT4289">
        <v>82</v>
      </c>
      <c r="BU4289" s="1" t="s">
        <v>8</v>
      </c>
      <c r="BV4289" s="1" t="s">
        <v>1961</v>
      </c>
      <c r="BW4289">
        <v>136</v>
      </c>
      <c r="BX4289" s="1" t="s">
        <v>11910</v>
      </c>
      <c r="BY4289">
        <v>4500</v>
      </c>
      <c r="BZ4289">
        <v>612000</v>
      </c>
      <c r="CA4289">
        <v>0.35</v>
      </c>
      <c r="CB4289">
        <v>2925</v>
      </c>
      <c r="CC4289">
        <v>397800</v>
      </c>
      <c r="CD4289">
        <v>0.27338360985419807</v>
      </c>
      <c r="CE4289">
        <v>108752</v>
      </c>
      <c r="CF4289">
        <v>0</v>
      </c>
      <c r="CG4289">
        <v>0</v>
      </c>
      <c r="CH4289">
        <v>108752</v>
      </c>
      <c r="CI4289">
        <v>289048</v>
      </c>
      <c r="CJ4289">
        <v>397800</v>
      </c>
      <c r="CK4289">
        <v>2925</v>
      </c>
    </row>
    <row r="4290" spans="67:89" x14ac:dyDescent="0.25">
      <c r="BO4290" s="1" t="s">
        <v>12072</v>
      </c>
      <c r="BP4290" s="1" t="s">
        <v>12073</v>
      </c>
      <c r="BQ4290" s="1" t="s">
        <v>11907</v>
      </c>
      <c r="BR4290" s="1" t="s">
        <v>11908</v>
      </c>
      <c r="BS4290" s="1" t="s">
        <v>11909</v>
      </c>
      <c r="BT4290">
        <v>83</v>
      </c>
      <c r="BU4290" s="1" t="s">
        <v>8</v>
      </c>
      <c r="BV4290" s="1" t="s">
        <v>1961</v>
      </c>
      <c r="BW4290">
        <v>136</v>
      </c>
      <c r="BX4290" s="1" t="s">
        <v>11910</v>
      </c>
      <c r="BY4290">
        <v>4500</v>
      </c>
      <c r="BZ4290">
        <v>612000</v>
      </c>
      <c r="CA4290">
        <v>0.25</v>
      </c>
      <c r="CB4290">
        <v>3375</v>
      </c>
      <c r="CC4290">
        <v>459000</v>
      </c>
      <c r="CD4290">
        <v>0.1</v>
      </c>
      <c r="CE4290">
        <v>45900</v>
      </c>
      <c r="CF4290">
        <v>0.1</v>
      </c>
      <c r="CG4290">
        <v>4590</v>
      </c>
      <c r="CH4290">
        <v>41310</v>
      </c>
      <c r="CI4290">
        <v>413100</v>
      </c>
      <c r="CJ4290">
        <v>454410</v>
      </c>
      <c r="CK4290">
        <v>3341.25</v>
      </c>
    </row>
    <row r="4291" spans="67:89" x14ac:dyDescent="0.25">
      <c r="BP4291" s="1" t="s">
        <v>12074</v>
      </c>
      <c r="BQ4291" s="1" t="s">
        <v>11907</v>
      </c>
      <c r="BR4291" s="1" t="s">
        <v>11908</v>
      </c>
      <c r="BS4291" s="1" t="s">
        <v>11909</v>
      </c>
      <c r="BT4291">
        <v>84</v>
      </c>
      <c r="BU4291" s="1" t="s">
        <v>8</v>
      </c>
      <c r="BV4291" s="1" t="s">
        <v>1961</v>
      </c>
      <c r="BW4291">
        <v>136</v>
      </c>
      <c r="BX4291" s="1" t="s">
        <v>11910</v>
      </c>
      <c r="BY4291">
        <v>4500</v>
      </c>
      <c r="BZ4291">
        <v>612000</v>
      </c>
      <c r="CA4291">
        <v>0.27</v>
      </c>
      <c r="CB4291">
        <v>3285</v>
      </c>
      <c r="CC4291">
        <v>446760</v>
      </c>
      <c r="CD4291">
        <v>9.9739815560927578E-2</v>
      </c>
      <c r="CE4291">
        <v>44559.76</v>
      </c>
      <c r="CF4291">
        <v>0</v>
      </c>
      <c r="CG4291">
        <v>0</v>
      </c>
      <c r="CH4291">
        <v>44559.76</v>
      </c>
      <c r="CI4291">
        <v>402200.24</v>
      </c>
      <c r="CJ4291">
        <v>446760</v>
      </c>
      <c r="CK4291">
        <v>3285</v>
      </c>
    </row>
    <row r="4292" spans="67:89" x14ac:dyDescent="0.25">
      <c r="BO4292" s="1" t="s">
        <v>7483</v>
      </c>
      <c r="BP4292" s="1" t="s">
        <v>12075</v>
      </c>
      <c r="BQ4292" s="1" t="s">
        <v>7638</v>
      </c>
      <c r="BR4292" s="1" t="s">
        <v>7650</v>
      </c>
      <c r="BS4292" s="1" t="s">
        <v>7651</v>
      </c>
      <c r="BT4292" t="s">
        <v>9783</v>
      </c>
      <c r="BU4292" s="1" t="s">
        <v>7</v>
      </c>
      <c r="BV4292" s="1" t="s">
        <v>1961</v>
      </c>
      <c r="BW4292">
        <v>128</v>
      </c>
      <c r="BX4292" s="1" t="s">
        <v>11910</v>
      </c>
      <c r="BY4292">
        <v>3285</v>
      </c>
      <c r="BZ4292">
        <v>420480</v>
      </c>
      <c r="CA4292">
        <v>0</v>
      </c>
      <c r="CB4292">
        <v>3285</v>
      </c>
      <c r="CC4292">
        <v>420480</v>
      </c>
      <c r="CD4292">
        <v>0.28133706716133944</v>
      </c>
      <c r="CE4292">
        <v>118296.61</v>
      </c>
      <c r="CF4292">
        <v>0</v>
      </c>
      <c r="CG4292">
        <v>0</v>
      </c>
      <c r="CH4292">
        <v>118296.61</v>
      </c>
      <c r="CI4292">
        <v>302183.39</v>
      </c>
      <c r="CJ4292">
        <v>420480</v>
      </c>
      <c r="CK4292">
        <v>3285</v>
      </c>
    </row>
    <row r="4293" spans="67:89" x14ac:dyDescent="0.25">
      <c r="BP4293" s="1" t="s">
        <v>12076</v>
      </c>
      <c r="BQ4293" s="1" t="s">
        <v>11907</v>
      </c>
      <c r="BR4293" s="1" t="s">
        <v>11908</v>
      </c>
      <c r="BS4293" s="1" t="s">
        <v>11909</v>
      </c>
      <c r="BT4293">
        <v>85</v>
      </c>
      <c r="BU4293" s="1" t="s">
        <v>8</v>
      </c>
      <c r="BV4293" s="1" t="s">
        <v>1961</v>
      </c>
      <c r="BW4293">
        <v>136</v>
      </c>
      <c r="BX4293" s="1" t="s">
        <v>11910</v>
      </c>
      <c r="BY4293">
        <v>4500</v>
      </c>
      <c r="BZ4293">
        <v>612000</v>
      </c>
      <c r="CA4293">
        <v>0.25</v>
      </c>
      <c r="CB4293">
        <v>3375</v>
      </c>
      <c r="CC4293">
        <v>459000</v>
      </c>
      <c r="CD4293">
        <v>0.1</v>
      </c>
      <c r="CE4293">
        <v>45900</v>
      </c>
      <c r="CF4293">
        <v>0.1</v>
      </c>
      <c r="CG4293">
        <v>4590</v>
      </c>
      <c r="CH4293">
        <v>41310</v>
      </c>
      <c r="CI4293">
        <v>413100</v>
      </c>
      <c r="CJ4293">
        <v>454410</v>
      </c>
      <c r="CK4293">
        <v>3341.25</v>
      </c>
    </row>
    <row r="4294" spans="67:89" x14ac:dyDescent="0.25">
      <c r="BO4294" s="1" t="s">
        <v>7485</v>
      </c>
      <c r="BP4294" s="1" t="s">
        <v>12077</v>
      </c>
      <c r="BQ4294" s="1" t="s">
        <v>7638</v>
      </c>
      <c r="BR4294" s="1" t="s">
        <v>7650</v>
      </c>
      <c r="BS4294" s="1" t="s">
        <v>7651</v>
      </c>
      <c r="BT4294" t="s">
        <v>9290</v>
      </c>
      <c r="BU4294" s="1" t="s">
        <v>7</v>
      </c>
      <c r="BV4294" s="1" t="s">
        <v>1961</v>
      </c>
      <c r="BW4294">
        <v>128</v>
      </c>
      <c r="BX4294" s="1" t="s">
        <v>11910</v>
      </c>
      <c r="BY4294">
        <v>3341.25</v>
      </c>
      <c r="BZ4294">
        <v>427680</v>
      </c>
      <c r="CA4294">
        <v>0</v>
      </c>
      <c r="CB4294">
        <v>3341.25</v>
      </c>
      <c r="CC4294">
        <v>427680</v>
      </c>
      <c r="CD4294">
        <v>0.41090301159745607</v>
      </c>
      <c r="CE4294">
        <v>175735</v>
      </c>
      <c r="CF4294">
        <v>0</v>
      </c>
      <c r="CG4294">
        <v>0</v>
      </c>
      <c r="CH4294">
        <v>175735</v>
      </c>
      <c r="CI4294">
        <v>251945</v>
      </c>
      <c r="CJ4294">
        <v>427680</v>
      </c>
      <c r="CK4294">
        <v>3341.25</v>
      </c>
    </row>
    <row r="4295" spans="67:89" x14ac:dyDescent="0.25">
      <c r="BP4295" s="1" t="s">
        <v>12078</v>
      </c>
      <c r="BQ4295" s="1" t="s">
        <v>11907</v>
      </c>
      <c r="BR4295" s="1" t="s">
        <v>11908</v>
      </c>
      <c r="BS4295" s="1" t="s">
        <v>11909</v>
      </c>
      <c r="BT4295">
        <v>86</v>
      </c>
      <c r="BU4295" s="1" t="s">
        <v>8</v>
      </c>
      <c r="BV4295" s="1" t="s">
        <v>1961</v>
      </c>
      <c r="BW4295">
        <v>136</v>
      </c>
      <c r="BX4295" s="1" t="s">
        <v>11910</v>
      </c>
      <c r="BY4295">
        <v>4500</v>
      </c>
      <c r="BZ4295">
        <v>612000</v>
      </c>
      <c r="CA4295">
        <v>0.25</v>
      </c>
      <c r="CB4295">
        <v>3375</v>
      </c>
      <c r="CC4295">
        <v>459000</v>
      </c>
      <c r="CD4295">
        <v>0.1</v>
      </c>
      <c r="CE4295">
        <v>45900</v>
      </c>
      <c r="CF4295">
        <v>0.1</v>
      </c>
      <c r="CG4295">
        <v>4590</v>
      </c>
      <c r="CH4295">
        <v>41310</v>
      </c>
      <c r="CI4295">
        <v>413100</v>
      </c>
      <c r="CJ4295">
        <v>454410</v>
      </c>
      <c r="CK4295">
        <v>3341.25</v>
      </c>
    </row>
    <row r="4296" spans="67:89" x14ac:dyDescent="0.25">
      <c r="BO4296" s="1" t="s">
        <v>7487</v>
      </c>
      <c r="BP4296" s="1" t="s">
        <v>12079</v>
      </c>
      <c r="BQ4296" s="1" t="s">
        <v>7638</v>
      </c>
      <c r="BR4296" s="1" t="s">
        <v>7650</v>
      </c>
      <c r="BS4296" s="1" t="s">
        <v>7651</v>
      </c>
      <c r="BT4296" t="s">
        <v>12080</v>
      </c>
      <c r="BU4296" s="1" t="s">
        <v>7</v>
      </c>
      <c r="BV4296" s="1" t="s">
        <v>1961</v>
      </c>
      <c r="BW4296">
        <v>128</v>
      </c>
      <c r="BX4296" s="1" t="s">
        <v>11910</v>
      </c>
      <c r="BY4296">
        <v>3341.25</v>
      </c>
      <c r="BZ4296">
        <v>427680</v>
      </c>
      <c r="CA4296">
        <v>0</v>
      </c>
      <c r="CB4296">
        <v>3341.25</v>
      </c>
      <c r="CC4296">
        <v>427680</v>
      </c>
      <c r="CD4296">
        <v>0.41090301159745607</v>
      </c>
      <c r="CE4296">
        <v>175735</v>
      </c>
      <c r="CF4296">
        <v>0</v>
      </c>
      <c r="CG4296">
        <v>0</v>
      </c>
      <c r="CH4296">
        <v>175735</v>
      </c>
      <c r="CI4296">
        <v>251945</v>
      </c>
      <c r="CJ4296">
        <v>427680</v>
      </c>
      <c r="CK4296">
        <v>3341.25</v>
      </c>
    </row>
    <row r="4297" spans="67:89" x14ac:dyDescent="0.25">
      <c r="BO4297" s="1" t="s">
        <v>12081</v>
      </c>
      <c r="BP4297" s="1" t="s">
        <v>12082</v>
      </c>
      <c r="BQ4297" s="1" t="s">
        <v>11907</v>
      </c>
      <c r="BR4297" s="1" t="s">
        <v>11908</v>
      </c>
      <c r="BS4297" s="1" t="s">
        <v>11909</v>
      </c>
      <c r="BT4297">
        <v>87</v>
      </c>
      <c r="BU4297" s="1" t="s">
        <v>8</v>
      </c>
      <c r="BV4297" s="1" t="s">
        <v>146</v>
      </c>
      <c r="BW4297">
        <v>159.87</v>
      </c>
      <c r="BX4297" s="1" t="s">
        <v>11910</v>
      </c>
      <c r="BY4297">
        <v>4725</v>
      </c>
      <c r="BZ4297">
        <v>755385.75</v>
      </c>
      <c r="CA4297">
        <v>0.25</v>
      </c>
      <c r="CB4297">
        <v>3543.75</v>
      </c>
      <c r="CC4297">
        <v>566539.3125</v>
      </c>
      <c r="CD4297">
        <v>0.1</v>
      </c>
      <c r="CE4297">
        <v>56653.931250000001</v>
      </c>
      <c r="CF4297">
        <v>0.1</v>
      </c>
      <c r="CG4297">
        <v>5665.3931250000005</v>
      </c>
      <c r="CH4297">
        <v>50988.538124999999</v>
      </c>
      <c r="CI4297">
        <v>509885.38124999998</v>
      </c>
      <c r="CJ4297">
        <v>560873.91937499994</v>
      </c>
      <c r="CK4297">
        <v>3508.3124999999995</v>
      </c>
    </row>
    <row r="4298" spans="67:89" x14ac:dyDescent="0.25">
      <c r="BO4298" s="1" t="s">
        <v>12083</v>
      </c>
      <c r="BP4298" s="1" t="s">
        <v>12084</v>
      </c>
      <c r="BQ4298" s="1" t="s">
        <v>11907</v>
      </c>
      <c r="BR4298" s="1" t="s">
        <v>12085</v>
      </c>
      <c r="BS4298" s="1" t="s">
        <v>12086</v>
      </c>
      <c r="BT4298">
        <v>88</v>
      </c>
      <c r="BU4298" s="1" t="s">
        <v>8</v>
      </c>
      <c r="BV4298" s="1" t="s">
        <v>1961</v>
      </c>
      <c r="BW4298">
        <v>153.18</v>
      </c>
      <c r="BX4298" s="1" t="s">
        <v>11910</v>
      </c>
      <c r="BY4298">
        <v>4500</v>
      </c>
      <c r="BZ4298">
        <v>689310</v>
      </c>
      <c r="CA4298">
        <v>0.25</v>
      </c>
      <c r="CB4298">
        <v>3375</v>
      </c>
      <c r="CC4298">
        <v>516982.5</v>
      </c>
      <c r="CD4298">
        <v>0.1</v>
      </c>
      <c r="CE4298">
        <v>51698.25</v>
      </c>
      <c r="CF4298">
        <v>0.1</v>
      </c>
      <c r="CG4298">
        <v>5169.8250000000007</v>
      </c>
      <c r="CH4298">
        <v>46528.425000000003</v>
      </c>
      <c r="CI4298">
        <v>465284.25</v>
      </c>
      <c r="CJ4298">
        <v>511812.67499999999</v>
      </c>
      <c r="CK4298">
        <v>3341.25</v>
      </c>
    </row>
    <row r="4299" spans="67:89" x14ac:dyDescent="0.25">
      <c r="BO4299" s="1" t="s">
        <v>12087</v>
      </c>
      <c r="BP4299" s="1" t="s">
        <v>12088</v>
      </c>
      <c r="BQ4299" s="1" t="s">
        <v>11907</v>
      </c>
      <c r="BR4299" s="1" t="s">
        <v>12085</v>
      </c>
      <c r="BS4299" s="1" t="s">
        <v>12086</v>
      </c>
      <c r="BT4299">
        <v>89</v>
      </c>
      <c r="BU4299" s="1" t="s">
        <v>8</v>
      </c>
      <c r="BV4299" s="1" t="s">
        <v>1961</v>
      </c>
      <c r="BW4299">
        <v>128</v>
      </c>
      <c r="BX4299" s="1" t="s">
        <v>11910</v>
      </c>
      <c r="BY4299">
        <v>4500</v>
      </c>
      <c r="BZ4299">
        <v>576000</v>
      </c>
      <c r="CA4299">
        <v>0.2</v>
      </c>
      <c r="CB4299">
        <v>3600</v>
      </c>
      <c r="CC4299">
        <v>460800</v>
      </c>
      <c r="CD4299">
        <v>0.1</v>
      </c>
      <c r="CE4299">
        <v>46080</v>
      </c>
      <c r="CF4299">
        <v>0.1</v>
      </c>
      <c r="CG4299">
        <v>4608</v>
      </c>
      <c r="CH4299">
        <v>41472</v>
      </c>
      <c r="CI4299">
        <v>414720</v>
      </c>
      <c r="CJ4299">
        <v>456192</v>
      </c>
      <c r="CK4299">
        <v>3564</v>
      </c>
    </row>
    <row r="4300" spans="67:89" x14ac:dyDescent="0.25">
      <c r="BO4300" s="1" t="s">
        <v>12089</v>
      </c>
      <c r="BP4300" s="1" t="s">
        <v>12090</v>
      </c>
      <c r="BQ4300" s="1" t="s">
        <v>11907</v>
      </c>
      <c r="BR4300" s="1" t="s">
        <v>12085</v>
      </c>
      <c r="BS4300" s="1" t="s">
        <v>12086</v>
      </c>
      <c r="BT4300">
        <v>90</v>
      </c>
      <c r="BU4300" s="1" t="s">
        <v>8</v>
      </c>
      <c r="BV4300" s="1" t="s">
        <v>1961</v>
      </c>
      <c r="BW4300">
        <v>128</v>
      </c>
      <c r="BX4300" s="1" t="s">
        <v>11910</v>
      </c>
      <c r="BY4300">
        <v>4500</v>
      </c>
      <c r="BZ4300">
        <v>576000</v>
      </c>
      <c r="CA4300">
        <v>0.25</v>
      </c>
      <c r="CB4300">
        <v>3375</v>
      </c>
      <c r="CC4300">
        <v>432000</v>
      </c>
      <c r="CD4300">
        <v>0.1</v>
      </c>
      <c r="CE4300">
        <v>43200</v>
      </c>
      <c r="CF4300">
        <v>0</v>
      </c>
      <c r="CG4300">
        <v>0</v>
      </c>
      <c r="CH4300">
        <v>43200</v>
      </c>
      <c r="CI4300">
        <v>388800</v>
      </c>
      <c r="CJ4300">
        <v>432000</v>
      </c>
      <c r="CK4300">
        <v>3375</v>
      </c>
    </row>
    <row r="4301" spans="67:89" x14ac:dyDescent="0.25">
      <c r="BO4301" s="1" t="s">
        <v>12091</v>
      </c>
      <c r="BP4301" s="1" t="s">
        <v>12092</v>
      </c>
      <c r="BQ4301" s="1" t="s">
        <v>11907</v>
      </c>
      <c r="BR4301" s="1" t="s">
        <v>12085</v>
      </c>
      <c r="BS4301" s="1" t="s">
        <v>12086</v>
      </c>
      <c r="BT4301">
        <v>91</v>
      </c>
      <c r="BU4301" s="1" t="s">
        <v>8</v>
      </c>
      <c r="BV4301" s="1" t="s">
        <v>146</v>
      </c>
      <c r="BW4301">
        <v>143.63</v>
      </c>
      <c r="BX4301" s="1" t="s">
        <v>11910</v>
      </c>
      <c r="BY4301">
        <v>4725</v>
      </c>
      <c r="BZ4301">
        <v>678651.75</v>
      </c>
      <c r="CA4301">
        <v>0.25</v>
      </c>
      <c r="CB4301">
        <v>3543.75</v>
      </c>
      <c r="CC4301">
        <v>508988.8125</v>
      </c>
      <c r="CD4301">
        <v>0.1</v>
      </c>
      <c r="CE4301">
        <v>50898.881250000006</v>
      </c>
      <c r="CF4301">
        <v>0.1</v>
      </c>
      <c r="CG4301">
        <v>5089.8881250000013</v>
      </c>
      <c r="CH4301">
        <v>45808.993125000008</v>
      </c>
      <c r="CI4301">
        <v>458089.93125000002</v>
      </c>
      <c r="CJ4301">
        <v>503898.92437500006</v>
      </c>
      <c r="CK4301">
        <v>3508.3125000000005</v>
      </c>
    </row>
    <row r="4302" spans="67:89" x14ac:dyDescent="0.25">
      <c r="BO4302" s="1" t="s">
        <v>12093</v>
      </c>
      <c r="BP4302" s="1" t="s">
        <v>12094</v>
      </c>
      <c r="BQ4302" s="1" t="s">
        <v>11907</v>
      </c>
      <c r="BR4302" s="1" t="s">
        <v>12085</v>
      </c>
      <c r="BS4302" s="1" t="s">
        <v>12086</v>
      </c>
      <c r="BT4302">
        <v>92</v>
      </c>
      <c r="BU4302" s="1" t="s">
        <v>8</v>
      </c>
      <c r="BV4302" s="1" t="s">
        <v>1961</v>
      </c>
      <c r="BW4302">
        <v>128</v>
      </c>
      <c r="BX4302" s="1" t="s">
        <v>11910</v>
      </c>
      <c r="BY4302">
        <v>4500</v>
      </c>
      <c r="BZ4302">
        <v>576000</v>
      </c>
      <c r="CA4302">
        <v>0.35</v>
      </c>
      <c r="CB4302">
        <v>2925</v>
      </c>
      <c r="CC4302">
        <v>374400</v>
      </c>
      <c r="CD4302">
        <v>0.11446314102564102</v>
      </c>
      <c r="CE4302">
        <v>42855</v>
      </c>
      <c r="CF4302">
        <v>0</v>
      </c>
      <c r="CG4302">
        <v>0</v>
      </c>
      <c r="CH4302">
        <v>42855</v>
      </c>
      <c r="CI4302">
        <v>331545</v>
      </c>
      <c r="CJ4302">
        <v>374400</v>
      </c>
      <c r="CK4302">
        <v>2925</v>
      </c>
    </row>
    <row r="4303" spans="67:89" x14ac:dyDescent="0.25">
      <c r="BO4303" s="1" t="s">
        <v>12095</v>
      </c>
      <c r="BP4303" s="1" t="s">
        <v>12096</v>
      </c>
      <c r="BQ4303" s="1" t="s">
        <v>11907</v>
      </c>
      <c r="BR4303" s="1" t="s">
        <v>12085</v>
      </c>
      <c r="BS4303" s="1" t="s">
        <v>12086</v>
      </c>
      <c r="BT4303">
        <v>93</v>
      </c>
      <c r="BU4303" s="1" t="s">
        <v>8</v>
      </c>
      <c r="BV4303" s="1" t="s">
        <v>1961</v>
      </c>
      <c r="BW4303">
        <v>128</v>
      </c>
      <c r="BX4303" s="1" t="s">
        <v>11910</v>
      </c>
      <c r="BY4303">
        <v>5770.3</v>
      </c>
      <c r="BZ4303">
        <v>738598.40000000002</v>
      </c>
      <c r="CA4303">
        <v>0.23</v>
      </c>
      <c r="CB4303">
        <v>4443.1310000000003</v>
      </c>
      <c r="CC4303">
        <v>568720.76800000004</v>
      </c>
      <c r="CD4303">
        <v>0</v>
      </c>
      <c r="CE4303">
        <v>0</v>
      </c>
      <c r="CF4303">
        <v>0</v>
      </c>
      <c r="CG4303">
        <v>0</v>
      </c>
      <c r="CH4303">
        <v>0</v>
      </c>
      <c r="CI4303">
        <v>568720.76800000004</v>
      </c>
      <c r="CJ4303">
        <v>568720.76800000004</v>
      </c>
      <c r="CK4303">
        <v>4443.1310000000003</v>
      </c>
    </row>
    <row r="4304" spans="67:89" x14ac:dyDescent="0.25">
      <c r="BP4304" s="1" t="s">
        <v>12096</v>
      </c>
      <c r="BQ4304" s="1" t="s">
        <v>11907</v>
      </c>
      <c r="BR4304" s="1" t="s">
        <v>12085</v>
      </c>
      <c r="BS4304" s="1" t="s">
        <v>12086</v>
      </c>
      <c r="BT4304">
        <v>93</v>
      </c>
      <c r="BU4304" s="1" t="s">
        <v>8</v>
      </c>
      <c r="BV4304" s="1" t="s">
        <v>1961</v>
      </c>
      <c r="BW4304">
        <v>128</v>
      </c>
      <c r="BX4304" s="1" t="s">
        <v>11910</v>
      </c>
      <c r="BY4304">
        <v>4500</v>
      </c>
      <c r="BZ4304">
        <v>576000</v>
      </c>
      <c r="CA4304">
        <v>0.23</v>
      </c>
      <c r="CB4304">
        <v>3465</v>
      </c>
      <c r="CC4304">
        <v>443520</v>
      </c>
      <c r="CD4304">
        <v>0</v>
      </c>
      <c r="CE4304">
        <v>0</v>
      </c>
      <c r="CF4304">
        <v>0</v>
      </c>
      <c r="CG4304">
        <v>0</v>
      </c>
      <c r="CH4304">
        <v>0</v>
      </c>
      <c r="CI4304">
        <v>443520</v>
      </c>
      <c r="CJ4304">
        <v>443520</v>
      </c>
      <c r="CK4304">
        <v>3465</v>
      </c>
    </row>
    <row r="4305" spans="67:89" x14ac:dyDescent="0.25">
      <c r="BO4305" s="1" t="s">
        <v>12097</v>
      </c>
      <c r="BP4305" s="1" t="s">
        <v>12098</v>
      </c>
      <c r="BQ4305" s="1" t="s">
        <v>11907</v>
      </c>
      <c r="BR4305" s="1" t="s">
        <v>12085</v>
      </c>
      <c r="BS4305" s="1" t="s">
        <v>12086</v>
      </c>
      <c r="BT4305">
        <v>94</v>
      </c>
      <c r="BU4305" s="1" t="s">
        <v>8</v>
      </c>
      <c r="BV4305" s="1" t="s">
        <v>1961</v>
      </c>
      <c r="BW4305">
        <v>128</v>
      </c>
      <c r="BX4305" s="1" t="s">
        <v>11910</v>
      </c>
      <c r="BY4305">
        <v>4500</v>
      </c>
      <c r="BZ4305">
        <v>576000</v>
      </c>
      <c r="CA4305">
        <v>0.25</v>
      </c>
      <c r="CB4305">
        <v>3375</v>
      </c>
      <c r="CC4305">
        <v>432000</v>
      </c>
      <c r="CD4305">
        <v>0.1</v>
      </c>
      <c r="CE4305">
        <v>43200</v>
      </c>
      <c r="CF4305">
        <v>0.1</v>
      </c>
      <c r="CG4305">
        <v>4320</v>
      </c>
      <c r="CH4305">
        <v>38880</v>
      </c>
      <c r="CI4305">
        <v>388800</v>
      </c>
      <c r="CJ4305">
        <v>427680</v>
      </c>
      <c r="CK4305">
        <v>3341.25</v>
      </c>
    </row>
    <row r="4306" spans="67:89" x14ac:dyDescent="0.25">
      <c r="BO4306" s="1" t="s">
        <v>12099</v>
      </c>
      <c r="BP4306" s="1" t="s">
        <v>12100</v>
      </c>
      <c r="BQ4306" s="1" t="s">
        <v>11907</v>
      </c>
      <c r="BR4306" s="1" t="s">
        <v>12085</v>
      </c>
      <c r="BS4306" s="1" t="s">
        <v>12086</v>
      </c>
      <c r="BT4306">
        <v>95</v>
      </c>
      <c r="BU4306" s="1" t="s">
        <v>8</v>
      </c>
      <c r="BV4306" s="1" t="s">
        <v>1961</v>
      </c>
      <c r="BW4306">
        <v>128</v>
      </c>
      <c r="BX4306" s="1" t="s">
        <v>11910</v>
      </c>
      <c r="BY4306">
        <v>4500</v>
      </c>
      <c r="BZ4306">
        <v>576000</v>
      </c>
      <c r="CA4306">
        <v>0.25</v>
      </c>
      <c r="CB4306">
        <v>3375</v>
      </c>
      <c r="CC4306">
        <v>432000</v>
      </c>
      <c r="CD4306">
        <v>0.1</v>
      </c>
      <c r="CE4306">
        <v>43200</v>
      </c>
      <c r="CF4306">
        <v>0</v>
      </c>
      <c r="CG4306">
        <v>0</v>
      </c>
      <c r="CH4306">
        <v>43200</v>
      </c>
      <c r="CI4306">
        <v>388800</v>
      </c>
      <c r="CJ4306">
        <v>432000</v>
      </c>
      <c r="CK4306">
        <v>3375</v>
      </c>
    </row>
    <row r="4307" spans="67:89" x14ac:dyDescent="0.25">
      <c r="BO4307" s="1" t="s">
        <v>12101</v>
      </c>
      <c r="BP4307" s="1" t="s">
        <v>12102</v>
      </c>
      <c r="BQ4307" s="1" t="s">
        <v>11907</v>
      </c>
      <c r="BR4307" s="1" t="s">
        <v>12085</v>
      </c>
      <c r="BS4307" s="1" t="s">
        <v>12086</v>
      </c>
      <c r="BT4307">
        <v>96</v>
      </c>
      <c r="BU4307" s="1" t="s">
        <v>8</v>
      </c>
      <c r="BV4307" s="1" t="s">
        <v>1961</v>
      </c>
      <c r="BW4307">
        <v>128</v>
      </c>
      <c r="BX4307" s="1" t="s">
        <v>11910</v>
      </c>
      <c r="BY4307">
        <v>4500</v>
      </c>
      <c r="BZ4307">
        <v>576000</v>
      </c>
      <c r="CA4307">
        <v>0.25</v>
      </c>
      <c r="CB4307">
        <v>3375</v>
      </c>
      <c r="CC4307">
        <v>432000</v>
      </c>
      <c r="CD4307">
        <v>0.1</v>
      </c>
      <c r="CE4307">
        <v>43200</v>
      </c>
      <c r="CF4307">
        <v>0.1</v>
      </c>
      <c r="CG4307">
        <v>4320</v>
      </c>
      <c r="CH4307">
        <v>38880</v>
      </c>
      <c r="CI4307">
        <v>388800</v>
      </c>
      <c r="CJ4307">
        <v>427680</v>
      </c>
      <c r="CK4307">
        <v>3341.25</v>
      </c>
    </row>
    <row r="4308" spans="67:89" x14ac:dyDescent="0.25">
      <c r="BO4308" s="1" t="s">
        <v>12103</v>
      </c>
      <c r="BP4308" s="1" t="s">
        <v>12104</v>
      </c>
      <c r="BQ4308" s="1" t="s">
        <v>11907</v>
      </c>
      <c r="BR4308" s="1" t="s">
        <v>12085</v>
      </c>
      <c r="BS4308" s="1" t="s">
        <v>12086</v>
      </c>
      <c r="BT4308">
        <v>97</v>
      </c>
      <c r="BU4308" s="1" t="s">
        <v>8</v>
      </c>
      <c r="BV4308" s="1" t="s">
        <v>1961</v>
      </c>
      <c r="BW4308">
        <v>128</v>
      </c>
      <c r="BX4308" s="1" t="s">
        <v>11910</v>
      </c>
      <c r="BY4308">
        <v>4500</v>
      </c>
      <c r="BZ4308">
        <v>576000</v>
      </c>
      <c r="CA4308">
        <v>0.25</v>
      </c>
      <c r="CB4308">
        <v>3375</v>
      </c>
      <c r="CC4308">
        <v>432000</v>
      </c>
      <c r="CD4308">
        <v>0.1</v>
      </c>
      <c r="CE4308">
        <v>43200</v>
      </c>
      <c r="CF4308">
        <v>0</v>
      </c>
      <c r="CG4308">
        <v>0</v>
      </c>
      <c r="CH4308">
        <v>43200</v>
      </c>
      <c r="CI4308">
        <v>388800</v>
      </c>
      <c r="CJ4308">
        <v>432000</v>
      </c>
      <c r="CK4308">
        <v>3375</v>
      </c>
    </row>
    <row r="4309" spans="67:89" x14ac:dyDescent="0.25">
      <c r="BO4309" s="1" t="s">
        <v>12105</v>
      </c>
      <c r="BP4309" s="1" t="s">
        <v>12106</v>
      </c>
      <c r="BQ4309" s="1" t="s">
        <v>11907</v>
      </c>
      <c r="BR4309" s="1" t="s">
        <v>12085</v>
      </c>
      <c r="BS4309" s="1" t="s">
        <v>12086</v>
      </c>
      <c r="BT4309">
        <v>98</v>
      </c>
      <c r="BU4309" s="1" t="s">
        <v>8</v>
      </c>
      <c r="BV4309" s="1" t="s">
        <v>146</v>
      </c>
      <c r="BW4309">
        <v>128</v>
      </c>
      <c r="BX4309" s="1" t="s">
        <v>11910</v>
      </c>
      <c r="BY4309">
        <v>4725</v>
      </c>
      <c r="BZ4309">
        <v>604800</v>
      </c>
      <c r="CA4309">
        <v>0.27</v>
      </c>
      <c r="CB4309">
        <v>3449.25</v>
      </c>
      <c r="CC4309">
        <v>441504</v>
      </c>
      <c r="CD4309">
        <v>0.1</v>
      </c>
      <c r="CE4309">
        <v>44150.400000000001</v>
      </c>
      <c r="CF4309">
        <v>0.1</v>
      </c>
      <c r="CG4309">
        <v>4415.04</v>
      </c>
      <c r="CH4309">
        <v>39735.360000000001</v>
      </c>
      <c r="CI4309">
        <v>397353.6</v>
      </c>
      <c r="CJ4309">
        <v>437088.95999999996</v>
      </c>
      <c r="CK4309">
        <v>3414.7574999999997</v>
      </c>
    </row>
    <row r="4310" spans="67:89" x14ac:dyDescent="0.25">
      <c r="BP4310" s="1" t="s">
        <v>12106</v>
      </c>
      <c r="BQ4310" s="1" t="s">
        <v>11907</v>
      </c>
      <c r="BR4310" s="1" t="s">
        <v>12085</v>
      </c>
      <c r="BS4310" s="1" t="s">
        <v>12086</v>
      </c>
      <c r="BT4310">
        <v>98</v>
      </c>
      <c r="BU4310" s="1" t="s">
        <v>8</v>
      </c>
      <c r="BV4310" s="1" t="s">
        <v>146</v>
      </c>
      <c r="BW4310">
        <v>128</v>
      </c>
      <c r="BX4310" s="1" t="s">
        <v>11910</v>
      </c>
      <c r="BY4310">
        <v>4725</v>
      </c>
      <c r="BZ4310">
        <v>604800</v>
      </c>
      <c r="CA4310">
        <v>0.25</v>
      </c>
      <c r="CB4310">
        <v>3543.75</v>
      </c>
      <c r="CC4310">
        <v>453600</v>
      </c>
      <c r="CD4310">
        <v>0.1</v>
      </c>
      <c r="CE4310">
        <v>45360</v>
      </c>
      <c r="CF4310">
        <v>0</v>
      </c>
      <c r="CG4310">
        <v>0</v>
      </c>
      <c r="CH4310">
        <v>45360</v>
      </c>
      <c r="CI4310">
        <v>408240</v>
      </c>
      <c r="CJ4310">
        <v>453600</v>
      </c>
      <c r="CK4310">
        <v>3543.75</v>
      </c>
    </row>
    <row r="4311" spans="67:89" x14ac:dyDescent="0.25">
      <c r="BO4311" s="1" t="s">
        <v>12107</v>
      </c>
      <c r="BP4311" s="1" t="s">
        <v>12108</v>
      </c>
      <c r="BQ4311" s="1" t="s">
        <v>11907</v>
      </c>
      <c r="BR4311" s="1" t="s">
        <v>12085</v>
      </c>
      <c r="BS4311" s="1" t="s">
        <v>12086</v>
      </c>
      <c r="BT4311">
        <v>99</v>
      </c>
      <c r="BU4311" s="1" t="s">
        <v>8</v>
      </c>
      <c r="BV4311" s="1" t="s">
        <v>1961</v>
      </c>
      <c r="BW4311">
        <v>128</v>
      </c>
      <c r="BX4311" s="1" t="s">
        <v>11910</v>
      </c>
      <c r="BY4311">
        <v>4500</v>
      </c>
      <c r="BZ4311">
        <v>576000</v>
      </c>
      <c r="CA4311">
        <v>0.27</v>
      </c>
      <c r="CB4311">
        <v>3285</v>
      </c>
      <c r="CC4311">
        <v>420480</v>
      </c>
      <c r="CD4311">
        <v>0.1</v>
      </c>
      <c r="CE4311">
        <v>42048</v>
      </c>
      <c r="CF4311">
        <v>0.1</v>
      </c>
      <c r="CG4311">
        <v>4204.8</v>
      </c>
      <c r="CH4311">
        <v>37843.199999999997</v>
      </c>
      <c r="CI4311">
        <v>378432</v>
      </c>
      <c r="CJ4311">
        <v>416275.20000000001</v>
      </c>
      <c r="CK4311">
        <v>3252.15</v>
      </c>
    </row>
    <row r="4312" spans="67:89" x14ac:dyDescent="0.25">
      <c r="BP4312" s="1" t="s">
        <v>12108</v>
      </c>
      <c r="BQ4312" s="1" t="s">
        <v>11907</v>
      </c>
      <c r="BR4312" s="1" t="s">
        <v>12085</v>
      </c>
      <c r="BS4312" s="1" t="s">
        <v>12086</v>
      </c>
      <c r="BT4312">
        <v>99</v>
      </c>
      <c r="BU4312" s="1" t="s">
        <v>8</v>
      </c>
      <c r="BV4312" s="1" t="s">
        <v>1961</v>
      </c>
      <c r="BW4312">
        <v>128</v>
      </c>
      <c r="BX4312" s="1" t="s">
        <v>11910</v>
      </c>
      <c r="BY4312">
        <v>4500</v>
      </c>
      <c r="BZ4312">
        <v>576000</v>
      </c>
      <c r="CA4312">
        <v>0.25</v>
      </c>
      <c r="CB4312">
        <v>3375</v>
      </c>
      <c r="CC4312">
        <v>432000</v>
      </c>
      <c r="CD4312">
        <v>0.1</v>
      </c>
      <c r="CE4312">
        <v>43200</v>
      </c>
      <c r="CF4312">
        <v>0</v>
      </c>
      <c r="CG4312">
        <v>0</v>
      </c>
      <c r="CH4312">
        <v>43200</v>
      </c>
      <c r="CI4312">
        <v>388800</v>
      </c>
      <c r="CJ4312">
        <v>432000</v>
      </c>
      <c r="CK4312">
        <v>3375</v>
      </c>
    </row>
    <row r="4313" spans="67:89" x14ac:dyDescent="0.25">
      <c r="BO4313" s="1" t="s">
        <v>12109</v>
      </c>
      <c r="BP4313" s="1" t="s">
        <v>12110</v>
      </c>
      <c r="BQ4313" s="1" t="s">
        <v>11907</v>
      </c>
      <c r="BR4313" s="1" t="s">
        <v>12085</v>
      </c>
      <c r="BS4313" s="1" t="s">
        <v>12086</v>
      </c>
      <c r="BT4313">
        <v>100</v>
      </c>
      <c r="BU4313" s="1" t="s">
        <v>8</v>
      </c>
      <c r="BV4313" s="1" t="s">
        <v>1961</v>
      </c>
      <c r="BW4313">
        <v>128</v>
      </c>
      <c r="BX4313" s="1" t="s">
        <v>11910</v>
      </c>
      <c r="BY4313">
        <v>4500</v>
      </c>
      <c r="BZ4313">
        <v>576000</v>
      </c>
      <c r="CA4313">
        <v>0.27</v>
      </c>
      <c r="CB4313">
        <v>3285</v>
      </c>
      <c r="CC4313">
        <v>420480</v>
      </c>
      <c r="CD4313">
        <v>0.1</v>
      </c>
      <c r="CE4313">
        <v>42048</v>
      </c>
      <c r="CF4313">
        <v>0.1</v>
      </c>
      <c r="CG4313">
        <v>4204.8</v>
      </c>
      <c r="CH4313">
        <v>37843.199999999997</v>
      </c>
      <c r="CI4313">
        <v>378432</v>
      </c>
      <c r="CJ4313">
        <v>416275.20000000001</v>
      </c>
      <c r="CK4313">
        <v>3252.15</v>
      </c>
    </row>
    <row r="4314" spans="67:89" x14ac:dyDescent="0.25">
      <c r="BP4314" s="1" t="s">
        <v>12110</v>
      </c>
      <c r="BQ4314" s="1" t="s">
        <v>11907</v>
      </c>
      <c r="BR4314" s="1" t="s">
        <v>12085</v>
      </c>
      <c r="BS4314" s="1" t="s">
        <v>12086</v>
      </c>
      <c r="BT4314">
        <v>100</v>
      </c>
      <c r="BU4314" s="1" t="s">
        <v>8</v>
      </c>
      <c r="BV4314" s="1" t="s">
        <v>1961</v>
      </c>
      <c r="BW4314">
        <v>128</v>
      </c>
      <c r="BX4314" s="1" t="s">
        <v>11910</v>
      </c>
      <c r="BY4314">
        <v>4500</v>
      </c>
      <c r="BZ4314">
        <v>576000</v>
      </c>
      <c r="CA4314">
        <v>0.25</v>
      </c>
      <c r="CB4314">
        <v>3375</v>
      </c>
      <c r="CC4314">
        <v>432000</v>
      </c>
      <c r="CD4314">
        <v>0.1</v>
      </c>
      <c r="CE4314">
        <v>43200</v>
      </c>
      <c r="CF4314">
        <v>0</v>
      </c>
      <c r="CG4314">
        <v>0</v>
      </c>
      <c r="CH4314">
        <v>43200</v>
      </c>
      <c r="CI4314">
        <v>388800</v>
      </c>
      <c r="CJ4314">
        <v>432000</v>
      </c>
      <c r="CK4314">
        <v>3375</v>
      </c>
    </row>
    <row r="4315" spans="67:89" x14ac:dyDescent="0.25">
      <c r="BO4315" s="1" t="s">
        <v>12111</v>
      </c>
      <c r="BP4315" s="1" t="s">
        <v>12112</v>
      </c>
      <c r="BQ4315" s="1" t="s">
        <v>11907</v>
      </c>
      <c r="BR4315" s="1" t="s">
        <v>12085</v>
      </c>
      <c r="BS4315" s="1" t="s">
        <v>12086</v>
      </c>
      <c r="BT4315">
        <v>101</v>
      </c>
      <c r="BU4315" s="1" t="s">
        <v>8</v>
      </c>
      <c r="BV4315" s="1" t="s">
        <v>146</v>
      </c>
      <c r="BW4315">
        <v>128</v>
      </c>
      <c r="BX4315" s="1" t="s">
        <v>11910</v>
      </c>
      <c r="BY4315">
        <v>4725</v>
      </c>
      <c r="BZ4315">
        <v>604800</v>
      </c>
      <c r="CA4315">
        <v>0.27</v>
      </c>
      <c r="CB4315">
        <v>3449.25</v>
      </c>
      <c r="CC4315">
        <v>441504</v>
      </c>
      <c r="CD4315">
        <v>0.1</v>
      </c>
      <c r="CE4315">
        <v>44150.400000000001</v>
      </c>
      <c r="CF4315">
        <v>0.1</v>
      </c>
      <c r="CG4315">
        <v>4415.04</v>
      </c>
      <c r="CH4315">
        <v>39735.360000000001</v>
      </c>
      <c r="CI4315">
        <v>397353.6</v>
      </c>
      <c r="CJ4315">
        <v>437088.95999999996</v>
      </c>
      <c r="CK4315">
        <v>3414.7574999999997</v>
      </c>
    </row>
    <row r="4316" spans="67:89" x14ac:dyDescent="0.25">
      <c r="BP4316" s="1" t="s">
        <v>12112</v>
      </c>
      <c r="BQ4316" s="1" t="s">
        <v>11907</v>
      </c>
      <c r="BR4316" s="1" t="s">
        <v>12085</v>
      </c>
      <c r="BS4316" s="1" t="s">
        <v>12086</v>
      </c>
      <c r="BT4316">
        <v>101</v>
      </c>
      <c r="BU4316" s="1" t="s">
        <v>8</v>
      </c>
      <c r="BV4316" s="1" t="s">
        <v>146</v>
      </c>
      <c r="BW4316">
        <v>128</v>
      </c>
      <c r="BX4316" s="1" t="s">
        <v>11910</v>
      </c>
      <c r="BY4316">
        <v>4725</v>
      </c>
      <c r="BZ4316">
        <v>604800</v>
      </c>
      <c r="CA4316">
        <v>0.25</v>
      </c>
      <c r="CB4316">
        <v>3543.75</v>
      </c>
      <c r="CC4316">
        <v>453600</v>
      </c>
      <c r="CD4316">
        <v>0.1</v>
      </c>
      <c r="CE4316">
        <v>45360</v>
      </c>
      <c r="CF4316">
        <v>0</v>
      </c>
      <c r="CG4316">
        <v>0</v>
      </c>
      <c r="CH4316">
        <v>45360</v>
      </c>
      <c r="CI4316">
        <v>408240</v>
      </c>
      <c r="CJ4316">
        <v>453600</v>
      </c>
      <c r="CK4316">
        <v>3543.75</v>
      </c>
    </row>
    <row r="4317" spans="67:89" x14ac:dyDescent="0.25">
      <c r="BO4317" s="1" t="s">
        <v>12113</v>
      </c>
      <c r="BP4317" s="1" t="s">
        <v>12114</v>
      </c>
      <c r="BQ4317" s="1" t="s">
        <v>11907</v>
      </c>
      <c r="BR4317" s="1" t="s">
        <v>12085</v>
      </c>
      <c r="BS4317" s="1" t="s">
        <v>12086</v>
      </c>
      <c r="BT4317">
        <v>102</v>
      </c>
      <c r="BU4317" s="1" t="s">
        <v>8</v>
      </c>
      <c r="BV4317" s="1" t="s">
        <v>1961</v>
      </c>
      <c r="BW4317">
        <v>128</v>
      </c>
      <c r="BX4317" s="1" t="s">
        <v>11910</v>
      </c>
      <c r="BY4317">
        <v>4500</v>
      </c>
      <c r="BZ4317">
        <v>576000</v>
      </c>
      <c r="CA4317">
        <v>0.25</v>
      </c>
      <c r="CB4317">
        <v>3375</v>
      </c>
      <c r="CC4317">
        <v>432000</v>
      </c>
      <c r="CD4317">
        <v>0.1</v>
      </c>
      <c r="CE4317">
        <v>43200</v>
      </c>
      <c r="CF4317">
        <v>0.1</v>
      </c>
      <c r="CG4317">
        <v>4320</v>
      </c>
      <c r="CH4317">
        <v>38880</v>
      </c>
      <c r="CI4317">
        <v>388800</v>
      </c>
      <c r="CJ4317">
        <v>427680</v>
      </c>
      <c r="CK4317">
        <v>3341.25</v>
      </c>
    </row>
    <row r="4318" spans="67:89" x14ac:dyDescent="0.25">
      <c r="BO4318" s="1" t="s">
        <v>12115</v>
      </c>
      <c r="BP4318" s="1" t="s">
        <v>12116</v>
      </c>
      <c r="BQ4318" s="1" t="s">
        <v>11907</v>
      </c>
      <c r="BR4318" s="1" t="s">
        <v>12085</v>
      </c>
      <c r="BS4318" s="1" t="s">
        <v>12086</v>
      </c>
      <c r="BT4318">
        <v>103</v>
      </c>
      <c r="BU4318" s="1" t="s">
        <v>8</v>
      </c>
      <c r="BV4318" s="1" t="s">
        <v>1961</v>
      </c>
      <c r="BW4318">
        <v>128</v>
      </c>
      <c r="BX4318" s="1" t="s">
        <v>11910</v>
      </c>
      <c r="BY4318">
        <v>4500</v>
      </c>
      <c r="BZ4318">
        <v>576000</v>
      </c>
      <c r="CA4318">
        <v>0.23</v>
      </c>
      <c r="CB4318">
        <v>3465</v>
      </c>
      <c r="CC4318">
        <v>443520</v>
      </c>
      <c r="CD4318">
        <v>0.1</v>
      </c>
      <c r="CE4318">
        <v>44352</v>
      </c>
      <c r="CF4318">
        <v>0.1</v>
      </c>
      <c r="CG4318">
        <v>4435.2</v>
      </c>
      <c r="CH4318">
        <v>39916.800000000003</v>
      </c>
      <c r="CI4318">
        <v>399168</v>
      </c>
      <c r="CJ4318">
        <v>439084.79999999999</v>
      </c>
      <c r="CK4318">
        <v>3430.35</v>
      </c>
    </row>
    <row r="4319" spans="67:89" x14ac:dyDescent="0.25">
      <c r="BO4319" s="1" t="s">
        <v>12117</v>
      </c>
      <c r="BP4319" s="1" t="s">
        <v>12118</v>
      </c>
      <c r="BQ4319" s="1" t="s">
        <v>11907</v>
      </c>
      <c r="BR4319" s="1" t="s">
        <v>12085</v>
      </c>
      <c r="BS4319" s="1" t="s">
        <v>12086</v>
      </c>
      <c r="BT4319">
        <v>104</v>
      </c>
      <c r="BU4319" s="1" t="s">
        <v>8</v>
      </c>
      <c r="BV4319" s="1" t="s">
        <v>1961</v>
      </c>
      <c r="BW4319">
        <v>128</v>
      </c>
      <c r="BX4319" s="1" t="s">
        <v>11910</v>
      </c>
      <c r="BY4319">
        <v>4500</v>
      </c>
      <c r="BZ4319">
        <v>576000</v>
      </c>
      <c r="CA4319">
        <v>0.27</v>
      </c>
      <c r="CB4319">
        <v>3285</v>
      </c>
      <c r="CC4319">
        <v>420480</v>
      </c>
      <c r="CD4319">
        <v>0.1</v>
      </c>
      <c r="CE4319">
        <v>42048</v>
      </c>
      <c r="CF4319">
        <v>0.1</v>
      </c>
      <c r="CG4319">
        <v>4204.8</v>
      </c>
      <c r="CH4319">
        <v>37843.199999999997</v>
      </c>
      <c r="CI4319">
        <v>378432</v>
      </c>
      <c r="CJ4319">
        <v>416275.20000000001</v>
      </c>
      <c r="CK4319">
        <v>3252.15</v>
      </c>
    </row>
    <row r="4320" spans="67:89" x14ac:dyDescent="0.25">
      <c r="BP4320" s="1" t="s">
        <v>12118</v>
      </c>
      <c r="BQ4320" s="1" t="s">
        <v>11907</v>
      </c>
      <c r="BR4320" s="1" t="s">
        <v>12085</v>
      </c>
      <c r="BS4320" s="1" t="s">
        <v>12086</v>
      </c>
      <c r="BT4320">
        <v>104</v>
      </c>
      <c r="BU4320" s="1" t="s">
        <v>8</v>
      </c>
      <c r="BV4320" s="1" t="s">
        <v>1961</v>
      </c>
      <c r="BW4320">
        <v>128</v>
      </c>
      <c r="BX4320" s="1" t="s">
        <v>11910</v>
      </c>
      <c r="BY4320">
        <v>4500</v>
      </c>
      <c r="BZ4320">
        <v>576000</v>
      </c>
      <c r="CA4320">
        <v>0.27</v>
      </c>
      <c r="CB4320">
        <v>3285</v>
      </c>
      <c r="CC4320">
        <v>420480</v>
      </c>
      <c r="CD4320">
        <v>0.1</v>
      </c>
      <c r="CE4320">
        <v>42048</v>
      </c>
      <c r="CF4320">
        <v>0.1</v>
      </c>
      <c r="CG4320">
        <v>4204.8</v>
      </c>
      <c r="CH4320">
        <v>37843.199999999997</v>
      </c>
      <c r="CI4320">
        <v>378432</v>
      </c>
      <c r="CJ4320">
        <v>416275.20000000001</v>
      </c>
      <c r="CK4320">
        <v>3252.15</v>
      </c>
    </row>
    <row r="4321" spans="67:89" x14ac:dyDescent="0.25">
      <c r="BO4321" s="1" t="s">
        <v>12119</v>
      </c>
      <c r="BP4321" s="1" t="s">
        <v>12120</v>
      </c>
      <c r="BQ4321" s="1" t="s">
        <v>11907</v>
      </c>
      <c r="BR4321" s="1" t="s">
        <v>12085</v>
      </c>
      <c r="BS4321" s="1" t="s">
        <v>12086</v>
      </c>
      <c r="BT4321">
        <v>105</v>
      </c>
      <c r="BU4321" s="1" t="s">
        <v>8</v>
      </c>
      <c r="BV4321" s="1" t="s">
        <v>1961</v>
      </c>
      <c r="BW4321">
        <v>128</v>
      </c>
      <c r="BX4321" s="1" t="s">
        <v>11910</v>
      </c>
      <c r="BY4321">
        <v>4500</v>
      </c>
      <c r="BZ4321">
        <v>576000</v>
      </c>
      <c r="CA4321">
        <v>0.27</v>
      </c>
      <c r="CB4321">
        <v>3285</v>
      </c>
      <c r="CC4321">
        <v>420480</v>
      </c>
      <c r="CD4321">
        <v>0.1</v>
      </c>
      <c r="CE4321">
        <v>42048</v>
      </c>
      <c r="CF4321">
        <v>0.1</v>
      </c>
      <c r="CG4321">
        <v>4204.8</v>
      </c>
      <c r="CH4321">
        <v>37843.199999999997</v>
      </c>
      <c r="CI4321">
        <v>378432</v>
      </c>
      <c r="CJ4321">
        <v>416275.20000000001</v>
      </c>
      <c r="CK4321">
        <v>3252.15</v>
      </c>
    </row>
    <row r="4322" spans="67:89" x14ac:dyDescent="0.25">
      <c r="BO4322" s="1" t="s">
        <v>12121</v>
      </c>
      <c r="BP4322" s="1" t="s">
        <v>12122</v>
      </c>
      <c r="BQ4322" s="1" t="s">
        <v>11907</v>
      </c>
      <c r="BR4322" s="1" t="s">
        <v>12085</v>
      </c>
      <c r="BS4322" s="1" t="s">
        <v>12086</v>
      </c>
      <c r="BT4322">
        <v>106</v>
      </c>
      <c r="BU4322" s="1" t="s">
        <v>8</v>
      </c>
      <c r="BV4322" s="1" t="s">
        <v>1961</v>
      </c>
      <c r="BW4322">
        <v>128</v>
      </c>
      <c r="BX4322" s="1" t="s">
        <v>11910</v>
      </c>
      <c r="BY4322">
        <v>4500</v>
      </c>
      <c r="BZ4322">
        <v>576000</v>
      </c>
      <c r="CA4322">
        <v>0.25</v>
      </c>
      <c r="CB4322">
        <v>3375</v>
      </c>
      <c r="CC4322">
        <v>432000</v>
      </c>
      <c r="CD4322">
        <v>0.1</v>
      </c>
      <c r="CE4322">
        <v>43200</v>
      </c>
      <c r="CF4322">
        <v>0.1</v>
      </c>
      <c r="CG4322">
        <v>4320</v>
      </c>
      <c r="CH4322">
        <v>38880</v>
      </c>
      <c r="CI4322">
        <v>388800</v>
      </c>
      <c r="CJ4322">
        <v>427680</v>
      </c>
      <c r="CK4322">
        <v>3341.25</v>
      </c>
    </row>
    <row r="4323" spans="67:89" x14ac:dyDescent="0.25">
      <c r="BP4323" s="1" t="s">
        <v>12122</v>
      </c>
      <c r="BQ4323" s="1" t="s">
        <v>11907</v>
      </c>
      <c r="BR4323" s="1" t="s">
        <v>12085</v>
      </c>
      <c r="BS4323" s="1" t="s">
        <v>12086</v>
      </c>
      <c r="BT4323">
        <v>106</v>
      </c>
      <c r="BU4323" s="1" t="s">
        <v>8</v>
      </c>
      <c r="BV4323" s="1" t="s">
        <v>1961</v>
      </c>
      <c r="BW4323">
        <v>128</v>
      </c>
      <c r="BX4323" s="1" t="s">
        <v>11910</v>
      </c>
      <c r="BY4323">
        <v>4500</v>
      </c>
      <c r="BZ4323">
        <v>576000</v>
      </c>
      <c r="CA4323">
        <v>0.25</v>
      </c>
      <c r="CB4323">
        <v>3375</v>
      </c>
      <c r="CC4323">
        <v>432000</v>
      </c>
      <c r="CD4323">
        <v>0.1</v>
      </c>
      <c r="CE4323">
        <v>43200</v>
      </c>
      <c r="CF4323">
        <v>0.1</v>
      </c>
      <c r="CG4323">
        <v>4320</v>
      </c>
      <c r="CH4323">
        <v>38880</v>
      </c>
      <c r="CI4323">
        <v>388800</v>
      </c>
      <c r="CJ4323">
        <v>427680</v>
      </c>
      <c r="CK4323">
        <v>3341.25</v>
      </c>
    </row>
    <row r="4324" spans="67:89" x14ac:dyDescent="0.25">
      <c r="BO4324" s="1" t="s">
        <v>12123</v>
      </c>
      <c r="BP4324" s="1" t="s">
        <v>12124</v>
      </c>
      <c r="BQ4324" s="1" t="s">
        <v>11907</v>
      </c>
      <c r="BR4324" s="1" t="s">
        <v>12085</v>
      </c>
      <c r="BS4324" s="1" t="s">
        <v>12086</v>
      </c>
      <c r="BT4324">
        <v>107</v>
      </c>
      <c r="BU4324" s="1" t="s">
        <v>8</v>
      </c>
      <c r="BV4324" s="1" t="s">
        <v>1961</v>
      </c>
      <c r="BW4324">
        <v>128</v>
      </c>
      <c r="BX4324" s="1" t="s">
        <v>11910</v>
      </c>
      <c r="BY4324">
        <v>4500</v>
      </c>
      <c r="BZ4324">
        <v>576000</v>
      </c>
      <c r="CA4324">
        <v>0.25</v>
      </c>
      <c r="CB4324">
        <v>3375</v>
      </c>
      <c r="CC4324">
        <v>432000</v>
      </c>
      <c r="CD4324">
        <v>0.1</v>
      </c>
      <c r="CE4324">
        <v>43200</v>
      </c>
      <c r="CF4324">
        <v>0.1</v>
      </c>
      <c r="CG4324">
        <v>4320</v>
      </c>
      <c r="CH4324">
        <v>38880</v>
      </c>
      <c r="CI4324">
        <v>388800</v>
      </c>
      <c r="CJ4324">
        <v>427680</v>
      </c>
      <c r="CK4324">
        <v>3341.25</v>
      </c>
    </row>
    <row r="4325" spans="67:89" x14ac:dyDescent="0.25">
      <c r="BO4325" s="1" t="s">
        <v>12125</v>
      </c>
      <c r="BP4325" s="1" t="s">
        <v>12126</v>
      </c>
      <c r="BQ4325" s="1" t="s">
        <v>11907</v>
      </c>
      <c r="BR4325" s="1" t="s">
        <v>12085</v>
      </c>
      <c r="BS4325" s="1" t="s">
        <v>12086</v>
      </c>
      <c r="BT4325">
        <v>108</v>
      </c>
      <c r="BU4325" s="1" t="s">
        <v>8</v>
      </c>
      <c r="BV4325" s="1" t="s">
        <v>146</v>
      </c>
      <c r="BW4325">
        <v>143.63</v>
      </c>
      <c r="BX4325" s="1" t="s">
        <v>11910</v>
      </c>
      <c r="BY4325">
        <v>4725</v>
      </c>
      <c r="BZ4325">
        <v>678651.75</v>
      </c>
      <c r="CA4325">
        <v>0.25</v>
      </c>
      <c r="CB4325">
        <v>3543.75</v>
      </c>
      <c r="CC4325">
        <v>508988.8125</v>
      </c>
      <c r="CD4325">
        <v>0.1</v>
      </c>
      <c r="CE4325">
        <v>50898.881250000006</v>
      </c>
      <c r="CF4325">
        <v>0.1</v>
      </c>
      <c r="CG4325">
        <v>5089.8881250000013</v>
      </c>
      <c r="CH4325">
        <v>45808.993125000008</v>
      </c>
      <c r="CI4325">
        <v>458089.93125000002</v>
      </c>
      <c r="CJ4325">
        <v>503898.92437500006</v>
      </c>
      <c r="CK4325">
        <v>3508.3125000000005</v>
      </c>
    </row>
    <row r="4326" spans="67:89" x14ac:dyDescent="0.25">
      <c r="BO4326" s="1" t="s">
        <v>12127</v>
      </c>
      <c r="BP4326" s="1" t="s">
        <v>12128</v>
      </c>
      <c r="BQ4326" s="1" t="s">
        <v>11907</v>
      </c>
      <c r="BR4326" s="1" t="s">
        <v>12085</v>
      </c>
      <c r="BS4326" s="1" t="s">
        <v>12086</v>
      </c>
      <c r="BT4326">
        <v>109</v>
      </c>
      <c r="BU4326" s="1" t="s">
        <v>8</v>
      </c>
      <c r="BV4326" s="1" t="s">
        <v>146</v>
      </c>
      <c r="BW4326">
        <v>143.63</v>
      </c>
      <c r="BX4326" s="1" t="s">
        <v>11910</v>
      </c>
      <c r="BY4326">
        <v>4725</v>
      </c>
      <c r="BZ4326">
        <v>678651.75</v>
      </c>
      <c r="CA4326">
        <v>0.25</v>
      </c>
      <c r="CB4326">
        <v>3543.75</v>
      </c>
      <c r="CC4326">
        <v>508988.8125</v>
      </c>
      <c r="CD4326">
        <v>0.1</v>
      </c>
      <c r="CE4326">
        <v>50898.881250000006</v>
      </c>
      <c r="CF4326">
        <v>0.1</v>
      </c>
      <c r="CG4326">
        <v>5089.8881250000013</v>
      </c>
      <c r="CH4326">
        <v>45808.993125000008</v>
      </c>
      <c r="CI4326">
        <v>458089.93125000002</v>
      </c>
      <c r="CJ4326">
        <v>503898.92437500006</v>
      </c>
      <c r="CK4326">
        <v>3508.3125000000005</v>
      </c>
    </row>
    <row r="4327" spans="67:89" x14ac:dyDescent="0.25">
      <c r="BO4327" s="1" t="s">
        <v>12129</v>
      </c>
      <c r="BP4327" s="1" t="s">
        <v>12130</v>
      </c>
      <c r="BQ4327" s="1" t="s">
        <v>11907</v>
      </c>
      <c r="BR4327" s="1" t="s">
        <v>12085</v>
      </c>
      <c r="BS4327" s="1" t="s">
        <v>12086</v>
      </c>
      <c r="BT4327">
        <v>110</v>
      </c>
      <c r="BU4327" s="1" t="s">
        <v>8</v>
      </c>
      <c r="BV4327" s="1" t="s">
        <v>1961</v>
      </c>
      <c r="BW4327">
        <v>128</v>
      </c>
      <c r="BX4327" s="1" t="s">
        <v>11910</v>
      </c>
      <c r="BY4327">
        <v>4500</v>
      </c>
      <c r="BZ4327">
        <v>576000</v>
      </c>
      <c r="CA4327">
        <v>0.25</v>
      </c>
      <c r="CB4327">
        <v>3375</v>
      </c>
      <c r="CC4327">
        <v>432000</v>
      </c>
      <c r="CD4327">
        <v>0.38037037037037036</v>
      </c>
      <c r="CE4327">
        <v>164320</v>
      </c>
      <c r="CF4327">
        <v>0.1</v>
      </c>
      <c r="CG4327">
        <v>4320</v>
      </c>
      <c r="CH4327">
        <v>160000</v>
      </c>
      <c r="CI4327">
        <v>267680</v>
      </c>
      <c r="CJ4327">
        <v>427680</v>
      </c>
      <c r="CK4327">
        <v>3341.25</v>
      </c>
    </row>
    <row r="4328" spans="67:89" x14ac:dyDescent="0.25">
      <c r="BO4328" s="1" t="s">
        <v>10149</v>
      </c>
      <c r="BP4328" s="1" t="s">
        <v>12131</v>
      </c>
      <c r="BQ4328" s="1" t="s">
        <v>11907</v>
      </c>
      <c r="BR4328" s="1" t="s">
        <v>12085</v>
      </c>
      <c r="BS4328" s="1" t="s">
        <v>12086</v>
      </c>
      <c r="BT4328">
        <v>111</v>
      </c>
      <c r="BU4328" s="1" t="s">
        <v>8</v>
      </c>
      <c r="BV4328" s="1" t="s">
        <v>1961</v>
      </c>
      <c r="BW4328">
        <v>128</v>
      </c>
      <c r="BX4328" s="1" t="s">
        <v>11910</v>
      </c>
      <c r="BY4328">
        <v>4500</v>
      </c>
      <c r="BZ4328">
        <v>576000</v>
      </c>
      <c r="CA4328">
        <v>0.25</v>
      </c>
      <c r="CB4328">
        <v>3375</v>
      </c>
      <c r="CC4328">
        <v>432000</v>
      </c>
      <c r="CD4328">
        <v>0.1</v>
      </c>
      <c r="CE4328">
        <v>43200</v>
      </c>
      <c r="CF4328">
        <v>0.1</v>
      </c>
      <c r="CG4328">
        <v>4320</v>
      </c>
      <c r="CH4328">
        <v>38880</v>
      </c>
      <c r="CI4328">
        <v>388800</v>
      </c>
      <c r="CJ4328">
        <v>427680</v>
      </c>
      <c r="CK4328">
        <v>3341.25</v>
      </c>
    </row>
    <row r="4329" spans="67:89" x14ac:dyDescent="0.25">
      <c r="BO4329" s="1" t="s">
        <v>12132</v>
      </c>
      <c r="BP4329" s="1" t="s">
        <v>12133</v>
      </c>
      <c r="BQ4329" s="1" t="s">
        <v>11907</v>
      </c>
      <c r="BR4329" s="1" t="s">
        <v>12085</v>
      </c>
      <c r="BS4329" s="1" t="s">
        <v>12086</v>
      </c>
      <c r="BT4329">
        <v>112</v>
      </c>
      <c r="BU4329" s="1" t="s">
        <v>8</v>
      </c>
      <c r="BV4329" s="1" t="s">
        <v>1961</v>
      </c>
      <c r="BW4329">
        <v>128</v>
      </c>
      <c r="BX4329" s="1" t="s">
        <v>11910</v>
      </c>
      <c r="BY4329">
        <v>4500</v>
      </c>
      <c r="BZ4329">
        <v>576000</v>
      </c>
      <c r="CA4329">
        <v>0.25</v>
      </c>
      <c r="CB4329">
        <v>3375</v>
      </c>
      <c r="CC4329">
        <v>432000</v>
      </c>
      <c r="CD4329">
        <v>0.1</v>
      </c>
      <c r="CE4329">
        <v>43200</v>
      </c>
      <c r="CF4329">
        <v>0.1</v>
      </c>
      <c r="CG4329">
        <v>4320</v>
      </c>
      <c r="CH4329">
        <v>38880</v>
      </c>
      <c r="CI4329">
        <v>388800</v>
      </c>
      <c r="CJ4329">
        <v>427680</v>
      </c>
      <c r="CK4329">
        <v>3341.25</v>
      </c>
    </row>
    <row r="4330" spans="67:89" x14ac:dyDescent="0.25">
      <c r="BO4330" s="1" t="s">
        <v>12134</v>
      </c>
      <c r="BP4330" s="1" t="s">
        <v>12135</v>
      </c>
      <c r="BQ4330" s="1" t="s">
        <v>11907</v>
      </c>
      <c r="BR4330" s="1" t="s">
        <v>12085</v>
      </c>
      <c r="BS4330" s="1" t="s">
        <v>12086</v>
      </c>
      <c r="BT4330">
        <v>113</v>
      </c>
      <c r="BU4330" s="1" t="s">
        <v>8</v>
      </c>
      <c r="BV4330" s="1" t="s">
        <v>1961</v>
      </c>
      <c r="BW4330">
        <v>128</v>
      </c>
      <c r="BX4330" s="1" t="s">
        <v>11910</v>
      </c>
      <c r="BY4330">
        <v>4500</v>
      </c>
      <c r="BZ4330">
        <v>576000</v>
      </c>
      <c r="CA4330">
        <v>0.25</v>
      </c>
      <c r="CB4330">
        <v>3375</v>
      </c>
      <c r="CC4330">
        <v>432000</v>
      </c>
      <c r="CD4330">
        <v>0.1</v>
      </c>
      <c r="CE4330">
        <v>43200</v>
      </c>
      <c r="CF4330">
        <v>0.1</v>
      </c>
      <c r="CG4330">
        <v>4320</v>
      </c>
      <c r="CH4330">
        <v>38880</v>
      </c>
      <c r="CI4330">
        <v>388800</v>
      </c>
      <c r="CJ4330">
        <v>427680</v>
      </c>
      <c r="CK4330">
        <v>3341.25</v>
      </c>
    </row>
    <row r="4331" spans="67:89" x14ac:dyDescent="0.25">
      <c r="BP4331" s="1" t="s">
        <v>12135</v>
      </c>
      <c r="BQ4331" s="1" t="s">
        <v>11907</v>
      </c>
      <c r="BR4331" s="1" t="s">
        <v>12085</v>
      </c>
      <c r="BS4331" s="1" t="s">
        <v>12086</v>
      </c>
      <c r="BT4331">
        <v>113</v>
      </c>
      <c r="BU4331" s="1" t="s">
        <v>8</v>
      </c>
      <c r="BV4331" s="1" t="s">
        <v>1961</v>
      </c>
      <c r="BW4331">
        <v>128</v>
      </c>
      <c r="BX4331" s="1" t="s">
        <v>11910</v>
      </c>
      <c r="BY4331">
        <v>4500</v>
      </c>
      <c r="BZ4331">
        <v>576000</v>
      </c>
      <c r="CA4331">
        <v>0.25</v>
      </c>
      <c r="CB4331">
        <v>3375</v>
      </c>
      <c r="CC4331">
        <v>432000</v>
      </c>
      <c r="CD4331">
        <v>0.1</v>
      </c>
      <c r="CE4331">
        <v>43200</v>
      </c>
      <c r="CF4331">
        <v>0.1</v>
      </c>
      <c r="CG4331">
        <v>4320</v>
      </c>
      <c r="CH4331">
        <v>38880</v>
      </c>
      <c r="CI4331">
        <v>388800</v>
      </c>
      <c r="CJ4331">
        <v>427680</v>
      </c>
      <c r="CK4331">
        <v>3341.25</v>
      </c>
    </row>
    <row r="4332" spans="67:89" x14ac:dyDescent="0.25">
      <c r="BO4332" s="1" t="s">
        <v>12136</v>
      </c>
      <c r="BP4332" s="1" t="s">
        <v>12137</v>
      </c>
      <c r="BQ4332" s="1" t="s">
        <v>11907</v>
      </c>
      <c r="BR4332" s="1" t="s">
        <v>12085</v>
      </c>
      <c r="BS4332" s="1" t="s">
        <v>12086</v>
      </c>
      <c r="BT4332">
        <v>114</v>
      </c>
      <c r="BU4332" s="1" t="s">
        <v>8</v>
      </c>
      <c r="BV4332" s="1" t="s">
        <v>1961</v>
      </c>
      <c r="BW4332">
        <v>128</v>
      </c>
      <c r="BX4332" s="1" t="s">
        <v>11910</v>
      </c>
      <c r="BY4332">
        <v>4500</v>
      </c>
      <c r="BZ4332">
        <v>576000</v>
      </c>
      <c r="CA4332">
        <v>0.25</v>
      </c>
      <c r="CB4332">
        <v>3375</v>
      </c>
      <c r="CC4332">
        <v>432000</v>
      </c>
      <c r="CD4332">
        <v>0.1</v>
      </c>
      <c r="CE4332">
        <v>43200</v>
      </c>
      <c r="CF4332">
        <v>0.1</v>
      </c>
      <c r="CG4332">
        <v>4320</v>
      </c>
      <c r="CH4332">
        <v>38880</v>
      </c>
      <c r="CI4332">
        <v>388800</v>
      </c>
      <c r="CJ4332">
        <v>427680</v>
      </c>
      <c r="CK4332">
        <v>3341.25</v>
      </c>
    </row>
    <row r="4333" spans="67:89" x14ac:dyDescent="0.25">
      <c r="BP4333" s="1" t="s">
        <v>12137</v>
      </c>
      <c r="BQ4333" s="1" t="s">
        <v>11907</v>
      </c>
      <c r="BR4333" s="1" t="s">
        <v>12085</v>
      </c>
      <c r="BS4333" s="1" t="s">
        <v>12086</v>
      </c>
      <c r="BT4333">
        <v>114</v>
      </c>
      <c r="BU4333" s="1" t="s">
        <v>8</v>
      </c>
      <c r="BV4333" s="1" t="s">
        <v>1961</v>
      </c>
      <c r="BW4333">
        <v>128</v>
      </c>
      <c r="BX4333" s="1" t="s">
        <v>11910</v>
      </c>
      <c r="BY4333">
        <v>4500</v>
      </c>
      <c r="BZ4333">
        <v>576000</v>
      </c>
      <c r="CA4333">
        <v>0.27</v>
      </c>
      <c r="CB4333">
        <v>3285</v>
      </c>
      <c r="CC4333">
        <v>420480</v>
      </c>
      <c r="CD4333">
        <v>0.1</v>
      </c>
      <c r="CE4333">
        <v>42048</v>
      </c>
      <c r="CF4333">
        <v>0.1</v>
      </c>
      <c r="CG4333">
        <v>4204.8</v>
      </c>
      <c r="CH4333">
        <v>37843.199999999997</v>
      </c>
      <c r="CI4333">
        <v>378432</v>
      </c>
      <c r="CJ4333">
        <v>416275.20000000001</v>
      </c>
      <c r="CK4333">
        <v>3252.15</v>
      </c>
    </row>
    <row r="4334" spans="67:89" x14ac:dyDescent="0.25">
      <c r="BO4334" s="1" t="s">
        <v>12138</v>
      </c>
      <c r="BP4334" s="1" t="s">
        <v>12139</v>
      </c>
      <c r="BQ4334" s="1" t="s">
        <v>11907</v>
      </c>
      <c r="BR4334" s="1" t="s">
        <v>12085</v>
      </c>
      <c r="BS4334" s="1" t="s">
        <v>12086</v>
      </c>
      <c r="BT4334">
        <v>115</v>
      </c>
      <c r="BU4334" s="1" t="s">
        <v>8</v>
      </c>
      <c r="BV4334" s="1" t="s">
        <v>1961</v>
      </c>
      <c r="BW4334">
        <v>128</v>
      </c>
      <c r="BX4334" s="1" t="s">
        <v>11910</v>
      </c>
      <c r="BY4334">
        <v>4500</v>
      </c>
      <c r="BZ4334">
        <v>576000</v>
      </c>
      <c r="CA4334">
        <v>0.23</v>
      </c>
      <c r="CB4334">
        <v>3465</v>
      </c>
      <c r="CC4334">
        <v>443520</v>
      </c>
      <c r="CD4334">
        <v>0.1</v>
      </c>
      <c r="CE4334">
        <v>44352</v>
      </c>
      <c r="CF4334">
        <v>0.1</v>
      </c>
      <c r="CG4334">
        <v>4435.2</v>
      </c>
      <c r="CH4334">
        <v>39916.800000000003</v>
      </c>
      <c r="CI4334">
        <v>399168</v>
      </c>
      <c r="CJ4334">
        <v>439084.79999999999</v>
      </c>
      <c r="CK4334">
        <v>3430.35</v>
      </c>
    </row>
    <row r="4335" spans="67:89" x14ac:dyDescent="0.25">
      <c r="BO4335" s="1" t="s">
        <v>12140</v>
      </c>
      <c r="BP4335" s="1" t="s">
        <v>12141</v>
      </c>
      <c r="BQ4335" s="1" t="s">
        <v>11907</v>
      </c>
      <c r="BR4335" s="1" t="s">
        <v>12085</v>
      </c>
      <c r="BS4335" s="1" t="s">
        <v>12086</v>
      </c>
      <c r="BT4335">
        <v>116</v>
      </c>
      <c r="BU4335" s="1" t="s">
        <v>8</v>
      </c>
      <c r="BV4335" s="1" t="s">
        <v>146</v>
      </c>
      <c r="BW4335">
        <v>128</v>
      </c>
      <c r="BX4335" s="1" t="s">
        <v>11910</v>
      </c>
      <c r="BY4335">
        <v>4725</v>
      </c>
      <c r="BZ4335">
        <v>604800</v>
      </c>
      <c r="CA4335">
        <v>0.25</v>
      </c>
      <c r="CB4335">
        <v>3543.75</v>
      </c>
      <c r="CC4335">
        <v>453600</v>
      </c>
      <c r="CD4335">
        <v>0.1</v>
      </c>
      <c r="CE4335">
        <v>45360</v>
      </c>
      <c r="CF4335">
        <v>0.1</v>
      </c>
      <c r="CG4335">
        <v>4536</v>
      </c>
      <c r="CH4335">
        <v>40824</v>
      </c>
      <c r="CI4335">
        <v>408240</v>
      </c>
      <c r="CJ4335">
        <v>449064</v>
      </c>
      <c r="CK4335">
        <v>3508.3125</v>
      </c>
    </row>
    <row r="4336" spans="67:89" x14ac:dyDescent="0.25">
      <c r="BO4336" s="1" t="s">
        <v>12142</v>
      </c>
      <c r="BP4336" s="1" t="s">
        <v>12143</v>
      </c>
      <c r="BQ4336" s="1" t="s">
        <v>11907</v>
      </c>
      <c r="BR4336" s="1" t="s">
        <v>12085</v>
      </c>
      <c r="BS4336" s="1" t="s">
        <v>12086</v>
      </c>
      <c r="BT4336">
        <v>117</v>
      </c>
      <c r="BU4336" s="1" t="s">
        <v>8</v>
      </c>
      <c r="BV4336" s="1" t="s">
        <v>1961</v>
      </c>
      <c r="BW4336">
        <v>128</v>
      </c>
      <c r="BX4336" s="1" t="s">
        <v>11910</v>
      </c>
      <c r="BY4336">
        <v>4500</v>
      </c>
      <c r="BZ4336">
        <v>576000</v>
      </c>
      <c r="CA4336">
        <v>0.25</v>
      </c>
      <c r="CB4336">
        <v>3375</v>
      </c>
      <c r="CC4336">
        <v>432000</v>
      </c>
      <c r="CD4336">
        <v>0.1</v>
      </c>
      <c r="CE4336">
        <v>43200</v>
      </c>
      <c r="CF4336">
        <v>0</v>
      </c>
      <c r="CG4336">
        <v>0</v>
      </c>
      <c r="CH4336">
        <v>43200</v>
      </c>
      <c r="CI4336">
        <v>388800</v>
      </c>
      <c r="CJ4336">
        <v>432000</v>
      </c>
      <c r="CK4336">
        <v>3375</v>
      </c>
    </row>
    <row r="4337" spans="67:89" x14ac:dyDescent="0.25">
      <c r="BO4337" s="1" t="s">
        <v>12144</v>
      </c>
      <c r="BP4337" s="1" t="s">
        <v>12145</v>
      </c>
      <c r="BQ4337" s="1" t="s">
        <v>11907</v>
      </c>
      <c r="BR4337" s="1" t="s">
        <v>12085</v>
      </c>
      <c r="BS4337" s="1" t="s">
        <v>12086</v>
      </c>
      <c r="BT4337">
        <v>118</v>
      </c>
      <c r="BU4337" s="1" t="s">
        <v>8</v>
      </c>
      <c r="BV4337" s="1" t="s">
        <v>1961</v>
      </c>
      <c r="BW4337">
        <v>128</v>
      </c>
      <c r="BX4337" s="1" t="s">
        <v>11910</v>
      </c>
      <c r="BY4337">
        <v>4500</v>
      </c>
      <c r="BZ4337">
        <v>576000</v>
      </c>
      <c r="CA4337">
        <v>0.25</v>
      </c>
      <c r="CB4337">
        <v>3375</v>
      </c>
      <c r="CC4337">
        <v>432000</v>
      </c>
      <c r="CD4337">
        <v>0.1</v>
      </c>
      <c r="CE4337">
        <v>43200</v>
      </c>
      <c r="CF4337">
        <v>0.1</v>
      </c>
      <c r="CG4337">
        <v>4320</v>
      </c>
      <c r="CH4337">
        <v>38880</v>
      </c>
      <c r="CI4337">
        <v>388800</v>
      </c>
      <c r="CJ4337">
        <v>427680</v>
      </c>
      <c r="CK4337">
        <v>3341.25</v>
      </c>
    </row>
    <row r="4338" spans="67:89" x14ac:dyDescent="0.25">
      <c r="BP4338" s="1" t="s">
        <v>12145</v>
      </c>
      <c r="BQ4338" s="1" t="s">
        <v>11907</v>
      </c>
      <c r="BR4338" s="1" t="s">
        <v>12085</v>
      </c>
      <c r="BS4338" s="1" t="s">
        <v>12086</v>
      </c>
      <c r="BT4338">
        <v>118</v>
      </c>
      <c r="BU4338" s="1" t="s">
        <v>8</v>
      </c>
      <c r="BV4338" s="1" t="s">
        <v>1961</v>
      </c>
      <c r="BW4338">
        <v>128</v>
      </c>
      <c r="BX4338" s="1" t="s">
        <v>11910</v>
      </c>
      <c r="BY4338">
        <v>4500</v>
      </c>
      <c r="BZ4338">
        <v>576000</v>
      </c>
      <c r="CA4338">
        <v>0.25</v>
      </c>
      <c r="CB4338">
        <v>3375</v>
      </c>
      <c r="CC4338">
        <v>432000</v>
      </c>
      <c r="CD4338">
        <v>0.1</v>
      </c>
      <c r="CE4338">
        <v>43200</v>
      </c>
      <c r="CF4338">
        <v>0.1</v>
      </c>
      <c r="CG4338">
        <v>4320</v>
      </c>
      <c r="CH4338">
        <v>38880</v>
      </c>
      <c r="CI4338">
        <v>388800</v>
      </c>
      <c r="CJ4338">
        <v>427680</v>
      </c>
      <c r="CK4338">
        <v>3341.25</v>
      </c>
    </row>
    <row r="4339" spans="67:89" x14ac:dyDescent="0.25">
      <c r="BO4339" s="1" t="s">
        <v>12146</v>
      </c>
      <c r="BP4339" s="1" t="s">
        <v>12147</v>
      </c>
      <c r="BQ4339" s="1" t="s">
        <v>11907</v>
      </c>
      <c r="BR4339" s="1" t="s">
        <v>12085</v>
      </c>
      <c r="BS4339" s="1" t="s">
        <v>12086</v>
      </c>
      <c r="BT4339">
        <v>119</v>
      </c>
      <c r="BU4339" s="1" t="s">
        <v>8</v>
      </c>
      <c r="BV4339" s="1" t="s">
        <v>146</v>
      </c>
      <c r="BW4339">
        <v>128</v>
      </c>
      <c r="BX4339" s="1" t="s">
        <v>11910</v>
      </c>
      <c r="BY4339">
        <v>4725</v>
      </c>
      <c r="BZ4339">
        <v>604800</v>
      </c>
      <c r="CA4339">
        <v>0.25</v>
      </c>
      <c r="CB4339">
        <v>3543.75</v>
      </c>
      <c r="CC4339">
        <v>453600</v>
      </c>
      <c r="CD4339">
        <v>0.1</v>
      </c>
      <c r="CE4339">
        <v>45360</v>
      </c>
      <c r="CF4339">
        <v>0.1</v>
      </c>
      <c r="CG4339">
        <v>4536</v>
      </c>
      <c r="CH4339">
        <v>40824</v>
      </c>
      <c r="CI4339">
        <v>408240</v>
      </c>
      <c r="CJ4339">
        <v>449064</v>
      </c>
      <c r="CK4339">
        <v>3508.3125</v>
      </c>
    </row>
    <row r="4340" spans="67:89" x14ac:dyDescent="0.25">
      <c r="BP4340" s="1" t="s">
        <v>12147</v>
      </c>
      <c r="BQ4340" s="1" t="s">
        <v>11907</v>
      </c>
      <c r="BR4340" s="1" t="s">
        <v>12085</v>
      </c>
      <c r="BS4340" s="1" t="s">
        <v>12086</v>
      </c>
      <c r="BT4340">
        <v>119</v>
      </c>
      <c r="BU4340" s="1" t="s">
        <v>8</v>
      </c>
      <c r="BV4340" s="1" t="s">
        <v>146</v>
      </c>
      <c r="BW4340">
        <v>128</v>
      </c>
      <c r="BX4340" s="1" t="s">
        <v>11910</v>
      </c>
      <c r="BY4340">
        <v>4725</v>
      </c>
      <c r="BZ4340">
        <v>604800</v>
      </c>
      <c r="CA4340">
        <v>0.25</v>
      </c>
      <c r="CB4340">
        <v>3543.75</v>
      </c>
      <c r="CC4340">
        <v>453600</v>
      </c>
      <c r="CD4340">
        <v>0</v>
      </c>
      <c r="CE4340">
        <v>0</v>
      </c>
      <c r="CF4340">
        <v>0</v>
      </c>
      <c r="CG4340">
        <v>0</v>
      </c>
      <c r="CH4340">
        <v>0</v>
      </c>
      <c r="CI4340">
        <v>453600</v>
      </c>
      <c r="CJ4340">
        <v>453600</v>
      </c>
      <c r="CK4340">
        <v>3543.75</v>
      </c>
    </row>
    <row r="4341" spans="67:89" x14ac:dyDescent="0.25">
      <c r="BO4341" s="1" t="s">
        <v>12148</v>
      </c>
      <c r="BP4341" s="1" t="s">
        <v>12149</v>
      </c>
      <c r="BQ4341" s="1" t="s">
        <v>11907</v>
      </c>
      <c r="BR4341" s="1" t="s">
        <v>12085</v>
      </c>
      <c r="BS4341" s="1" t="s">
        <v>12086</v>
      </c>
      <c r="BT4341">
        <v>120</v>
      </c>
      <c r="BU4341" s="1" t="s">
        <v>8</v>
      </c>
      <c r="BV4341" s="1" t="s">
        <v>1961</v>
      </c>
      <c r="BW4341">
        <v>128</v>
      </c>
      <c r="BX4341" s="1" t="s">
        <v>11910</v>
      </c>
      <c r="BY4341">
        <v>4500</v>
      </c>
      <c r="BZ4341">
        <v>576000</v>
      </c>
      <c r="CA4341">
        <v>0.25</v>
      </c>
      <c r="CB4341">
        <v>3375</v>
      </c>
      <c r="CC4341">
        <v>432000</v>
      </c>
      <c r="CD4341">
        <v>0.1</v>
      </c>
      <c r="CE4341">
        <v>43200</v>
      </c>
      <c r="CF4341">
        <v>0.1</v>
      </c>
      <c r="CG4341">
        <v>4320</v>
      </c>
      <c r="CH4341">
        <v>38880</v>
      </c>
      <c r="CI4341">
        <v>388800</v>
      </c>
      <c r="CJ4341">
        <v>427680</v>
      </c>
      <c r="CK4341">
        <v>3341.25</v>
      </c>
    </row>
    <row r="4342" spans="67:89" x14ac:dyDescent="0.25">
      <c r="BO4342" s="1" t="s">
        <v>12150</v>
      </c>
      <c r="BP4342" s="1" t="s">
        <v>12151</v>
      </c>
      <c r="BQ4342" s="1" t="s">
        <v>11907</v>
      </c>
      <c r="BR4342" s="1" t="s">
        <v>12085</v>
      </c>
      <c r="BS4342" s="1" t="s">
        <v>12086</v>
      </c>
      <c r="BT4342">
        <v>121</v>
      </c>
      <c r="BU4342" s="1" t="s">
        <v>8</v>
      </c>
      <c r="BV4342" s="1" t="s">
        <v>1961</v>
      </c>
      <c r="BW4342">
        <v>128</v>
      </c>
      <c r="BX4342" s="1" t="s">
        <v>11910</v>
      </c>
      <c r="BY4342">
        <v>4500</v>
      </c>
      <c r="BZ4342">
        <v>576000</v>
      </c>
      <c r="CA4342">
        <v>0.28999999999999998</v>
      </c>
      <c r="CB4342">
        <v>3195</v>
      </c>
      <c r="CC4342">
        <v>408960</v>
      </c>
      <c r="CD4342">
        <v>0.13226134585289515</v>
      </c>
      <c r="CE4342">
        <v>54089.599999999999</v>
      </c>
      <c r="CF4342">
        <v>0.1</v>
      </c>
      <c r="CG4342">
        <v>4089.6000000000004</v>
      </c>
      <c r="CH4342">
        <v>50000</v>
      </c>
      <c r="CI4342">
        <v>354870.4</v>
      </c>
      <c r="CJ4342">
        <v>404870.40000000002</v>
      </c>
      <c r="CK4342">
        <v>3163.05</v>
      </c>
    </row>
    <row r="4343" spans="67:89" x14ac:dyDescent="0.25">
      <c r="BP4343" s="1" t="s">
        <v>12151</v>
      </c>
      <c r="BQ4343" s="1" t="s">
        <v>11907</v>
      </c>
      <c r="BR4343" s="1" t="s">
        <v>12085</v>
      </c>
      <c r="BS4343" s="1" t="s">
        <v>12086</v>
      </c>
      <c r="BT4343">
        <v>121</v>
      </c>
      <c r="BU4343" s="1" t="s">
        <v>8</v>
      </c>
      <c r="BV4343" s="1" t="s">
        <v>1961</v>
      </c>
      <c r="BW4343">
        <v>128</v>
      </c>
      <c r="BX4343" s="1" t="s">
        <v>11910</v>
      </c>
      <c r="BY4343">
        <v>4500</v>
      </c>
      <c r="BZ4343">
        <v>576000</v>
      </c>
      <c r="CA4343">
        <v>0.28999999999999998</v>
      </c>
      <c r="CB4343">
        <v>3195</v>
      </c>
      <c r="CC4343">
        <v>408960</v>
      </c>
      <c r="CD4343">
        <v>0.13226134585289515</v>
      </c>
      <c r="CE4343">
        <v>54089.599999999999</v>
      </c>
      <c r="CF4343">
        <v>0.1</v>
      </c>
      <c r="CG4343">
        <v>4089.6000000000004</v>
      </c>
      <c r="CH4343">
        <v>50000</v>
      </c>
      <c r="CI4343">
        <v>354870.4</v>
      </c>
      <c r="CJ4343">
        <v>404870.40000000002</v>
      </c>
      <c r="CK4343">
        <v>3163.05</v>
      </c>
    </row>
    <row r="4344" spans="67:89" x14ac:dyDescent="0.25">
      <c r="BO4344" s="1" t="s">
        <v>12152</v>
      </c>
      <c r="BP4344" s="1" t="s">
        <v>12153</v>
      </c>
      <c r="BQ4344" s="1" t="s">
        <v>11907</v>
      </c>
      <c r="BR4344" s="1" t="s">
        <v>12085</v>
      </c>
      <c r="BS4344" s="1" t="s">
        <v>12086</v>
      </c>
      <c r="BT4344">
        <v>122</v>
      </c>
      <c r="BU4344" s="1" t="s">
        <v>8</v>
      </c>
      <c r="BV4344" s="1" t="s">
        <v>1961</v>
      </c>
      <c r="BW4344">
        <v>128</v>
      </c>
      <c r="BX4344" s="1" t="s">
        <v>11910</v>
      </c>
      <c r="BY4344">
        <v>4500</v>
      </c>
      <c r="BZ4344">
        <v>576000</v>
      </c>
      <c r="CA4344">
        <v>0.28999999999999998</v>
      </c>
      <c r="CB4344">
        <v>3195</v>
      </c>
      <c r="CC4344">
        <v>408960</v>
      </c>
      <c r="CD4344">
        <v>0.13226134585289515</v>
      </c>
      <c r="CE4344">
        <v>54089.599999999999</v>
      </c>
      <c r="CF4344">
        <v>0.1</v>
      </c>
      <c r="CG4344">
        <v>4089.6000000000004</v>
      </c>
      <c r="CH4344">
        <v>50000</v>
      </c>
      <c r="CI4344">
        <v>354870.4</v>
      </c>
      <c r="CJ4344">
        <v>404870.40000000002</v>
      </c>
      <c r="CK4344">
        <v>3163.05</v>
      </c>
    </row>
    <row r="4345" spans="67:89" x14ac:dyDescent="0.25">
      <c r="BP4345" s="1" t="s">
        <v>12153</v>
      </c>
      <c r="BQ4345" s="1" t="s">
        <v>11907</v>
      </c>
      <c r="BR4345" s="1" t="s">
        <v>12085</v>
      </c>
      <c r="BS4345" s="1" t="s">
        <v>12086</v>
      </c>
      <c r="BT4345">
        <v>122</v>
      </c>
      <c r="BU4345" s="1" t="s">
        <v>8</v>
      </c>
      <c r="BV4345" s="1" t="s">
        <v>1961</v>
      </c>
      <c r="BW4345">
        <v>128</v>
      </c>
      <c r="BX4345" s="1" t="s">
        <v>11910</v>
      </c>
      <c r="BY4345">
        <v>4500</v>
      </c>
      <c r="BZ4345">
        <v>576000</v>
      </c>
      <c r="CA4345">
        <v>0.28999999999999998</v>
      </c>
      <c r="CB4345">
        <v>3195</v>
      </c>
      <c r="CC4345">
        <v>408960</v>
      </c>
      <c r="CD4345">
        <v>0.13226134585289515</v>
      </c>
      <c r="CE4345">
        <v>54089.599999999999</v>
      </c>
      <c r="CF4345">
        <v>0.1</v>
      </c>
      <c r="CG4345">
        <v>4089.6000000000004</v>
      </c>
      <c r="CH4345">
        <v>50000</v>
      </c>
      <c r="CI4345">
        <v>354870.4</v>
      </c>
      <c r="CJ4345">
        <v>404870.40000000002</v>
      </c>
      <c r="CK4345">
        <v>3163.05</v>
      </c>
    </row>
    <row r="4346" spans="67:89" x14ac:dyDescent="0.25">
      <c r="BO4346" s="1" t="s">
        <v>12154</v>
      </c>
      <c r="BP4346" s="1" t="s">
        <v>12155</v>
      </c>
      <c r="BQ4346" s="1" t="s">
        <v>11907</v>
      </c>
      <c r="BR4346" s="1" t="s">
        <v>12085</v>
      </c>
      <c r="BS4346" s="1" t="s">
        <v>12086</v>
      </c>
      <c r="BT4346">
        <v>123</v>
      </c>
      <c r="BU4346" s="1" t="s">
        <v>8</v>
      </c>
      <c r="BV4346" s="1" t="s">
        <v>1961</v>
      </c>
      <c r="BW4346">
        <v>128</v>
      </c>
      <c r="BX4346" s="1" t="s">
        <v>11910</v>
      </c>
      <c r="BY4346">
        <v>4500</v>
      </c>
      <c r="BZ4346">
        <v>576000</v>
      </c>
      <c r="CA4346">
        <v>0.28999999999999998</v>
      </c>
      <c r="CB4346">
        <v>3195</v>
      </c>
      <c r="CC4346">
        <v>408960</v>
      </c>
      <c r="CD4346">
        <v>0.1</v>
      </c>
      <c r="CE4346">
        <v>40896</v>
      </c>
      <c r="CF4346">
        <v>0</v>
      </c>
      <c r="CG4346">
        <v>0</v>
      </c>
      <c r="CH4346">
        <v>40896</v>
      </c>
      <c r="CI4346">
        <v>368064</v>
      </c>
      <c r="CJ4346">
        <v>408960</v>
      </c>
      <c r="CK4346">
        <v>3195</v>
      </c>
    </row>
    <row r="4347" spans="67:89" x14ac:dyDescent="0.25">
      <c r="BO4347" s="1" t="s">
        <v>12156</v>
      </c>
      <c r="BP4347" s="1" t="s">
        <v>12157</v>
      </c>
      <c r="BQ4347" s="1" t="s">
        <v>11907</v>
      </c>
      <c r="BR4347" s="1" t="s">
        <v>12085</v>
      </c>
      <c r="BS4347" s="1" t="s">
        <v>12086</v>
      </c>
      <c r="BT4347">
        <v>124</v>
      </c>
      <c r="BU4347" s="1" t="s">
        <v>8</v>
      </c>
      <c r="BV4347" s="1" t="s">
        <v>1961</v>
      </c>
      <c r="BW4347">
        <v>128</v>
      </c>
      <c r="BX4347" s="1" t="s">
        <v>11910</v>
      </c>
      <c r="BY4347">
        <v>4500</v>
      </c>
      <c r="BZ4347">
        <v>576000</v>
      </c>
      <c r="CA4347">
        <v>0.25</v>
      </c>
      <c r="CB4347">
        <v>3375</v>
      </c>
      <c r="CC4347">
        <v>432000</v>
      </c>
      <c r="CD4347">
        <v>0.1</v>
      </c>
      <c r="CE4347">
        <v>43200</v>
      </c>
      <c r="CF4347">
        <v>0.1</v>
      </c>
      <c r="CG4347">
        <v>4320</v>
      </c>
      <c r="CH4347">
        <v>38880</v>
      </c>
      <c r="CI4347">
        <v>388800</v>
      </c>
      <c r="CJ4347">
        <v>427680</v>
      </c>
      <c r="CK4347">
        <v>3341.25</v>
      </c>
    </row>
    <row r="4348" spans="67:89" x14ac:dyDescent="0.25">
      <c r="BO4348" s="1" t="s">
        <v>12158</v>
      </c>
      <c r="BP4348" s="1" t="s">
        <v>12159</v>
      </c>
      <c r="BQ4348" s="1" t="s">
        <v>11907</v>
      </c>
      <c r="BR4348" s="1" t="s">
        <v>12085</v>
      </c>
      <c r="BS4348" s="1" t="s">
        <v>12086</v>
      </c>
      <c r="BT4348">
        <v>125</v>
      </c>
      <c r="BU4348" s="1" t="s">
        <v>8</v>
      </c>
      <c r="BV4348" s="1" t="s">
        <v>1961</v>
      </c>
      <c r="BW4348">
        <v>128</v>
      </c>
      <c r="BX4348" s="1" t="s">
        <v>11910</v>
      </c>
      <c r="BY4348">
        <v>4500</v>
      </c>
      <c r="BZ4348">
        <v>576000</v>
      </c>
      <c r="CA4348">
        <v>0.25</v>
      </c>
      <c r="CB4348">
        <v>3375</v>
      </c>
      <c r="CC4348">
        <v>432000</v>
      </c>
      <c r="CD4348">
        <v>0.1</v>
      </c>
      <c r="CE4348">
        <v>43200</v>
      </c>
      <c r="CF4348">
        <v>0.1</v>
      </c>
      <c r="CG4348">
        <v>4320</v>
      </c>
      <c r="CH4348">
        <v>38880</v>
      </c>
      <c r="CI4348">
        <v>388800</v>
      </c>
      <c r="CJ4348">
        <v>427680</v>
      </c>
      <c r="CK4348">
        <v>3341.25</v>
      </c>
    </row>
    <row r="4349" spans="67:89" x14ac:dyDescent="0.25">
      <c r="BO4349" s="1" t="s">
        <v>12160</v>
      </c>
      <c r="BP4349" s="1" t="s">
        <v>12161</v>
      </c>
      <c r="BQ4349" s="1" t="s">
        <v>11907</v>
      </c>
      <c r="BR4349" s="1" t="s">
        <v>12085</v>
      </c>
      <c r="BS4349" s="1" t="s">
        <v>12086</v>
      </c>
      <c r="BT4349">
        <v>126</v>
      </c>
      <c r="BU4349" s="1" t="s">
        <v>8</v>
      </c>
      <c r="BV4349" s="1" t="s">
        <v>146</v>
      </c>
      <c r="BW4349">
        <v>143.63</v>
      </c>
      <c r="BX4349" s="1" t="s">
        <v>11910</v>
      </c>
      <c r="BY4349">
        <v>4725</v>
      </c>
      <c r="BZ4349">
        <v>678651.75</v>
      </c>
      <c r="CA4349">
        <v>0.23</v>
      </c>
      <c r="CB4349">
        <v>3638.25</v>
      </c>
      <c r="CC4349">
        <v>522561.84749999997</v>
      </c>
      <c r="CD4349">
        <v>0.1</v>
      </c>
      <c r="CE4349">
        <v>52256.18475</v>
      </c>
      <c r="CF4349">
        <v>0.1</v>
      </c>
      <c r="CG4349">
        <v>5225.6184750000002</v>
      </c>
      <c r="CH4349">
        <v>47030.566274999997</v>
      </c>
      <c r="CI4349">
        <v>470305.66274999996</v>
      </c>
      <c r="CJ4349">
        <v>517336.22902499995</v>
      </c>
      <c r="CK4349">
        <v>3601.8674999999998</v>
      </c>
    </row>
    <row r="4350" spans="67:89" x14ac:dyDescent="0.25">
      <c r="BO4350" s="1" t="s">
        <v>12162</v>
      </c>
      <c r="BP4350" s="1" t="s">
        <v>12163</v>
      </c>
      <c r="BQ4350" s="1" t="s">
        <v>11907</v>
      </c>
      <c r="BR4350" s="1" t="s">
        <v>12085</v>
      </c>
      <c r="BS4350" s="1" t="s">
        <v>12086</v>
      </c>
      <c r="BT4350">
        <v>127</v>
      </c>
      <c r="BU4350" s="1" t="s">
        <v>8</v>
      </c>
      <c r="BV4350" s="1" t="s">
        <v>146</v>
      </c>
      <c r="BW4350">
        <v>143.63</v>
      </c>
      <c r="BX4350" s="1" t="s">
        <v>11910</v>
      </c>
      <c r="BY4350">
        <v>4725</v>
      </c>
      <c r="BZ4350">
        <v>678651.75</v>
      </c>
      <c r="CA4350">
        <v>0.35</v>
      </c>
      <c r="CB4350">
        <v>3071.25</v>
      </c>
      <c r="CC4350">
        <v>441123.63750000001</v>
      </c>
      <c r="CD4350">
        <v>0.13137359931205228</v>
      </c>
      <c r="CE4350">
        <v>57952</v>
      </c>
      <c r="CF4350">
        <v>0</v>
      </c>
      <c r="CG4350">
        <v>0</v>
      </c>
      <c r="CH4350">
        <v>57952</v>
      </c>
      <c r="CI4350">
        <v>383171.63750000001</v>
      </c>
      <c r="CJ4350">
        <v>441123.63750000001</v>
      </c>
      <c r="CK4350">
        <v>3071.25</v>
      </c>
    </row>
    <row r="4351" spans="67:89" x14ac:dyDescent="0.25">
      <c r="BO4351" s="1" t="s">
        <v>12164</v>
      </c>
      <c r="BP4351" s="1" t="s">
        <v>12165</v>
      </c>
      <c r="BQ4351" s="1" t="s">
        <v>11907</v>
      </c>
      <c r="BR4351" s="1" t="s">
        <v>12085</v>
      </c>
      <c r="BS4351" s="1" t="s">
        <v>12086</v>
      </c>
      <c r="BT4351">
        <v>128</v>
      </c>
      <c r="BU4351" s="1" t="s">
        <v>8</v>
      </c>
      <c r="BV4351" s="1" t="s">
        <v>1961</v>
      </c>
      <c r="BW4351">
        <v>128</v>
      </c>
      <c r="BX4351" s="1" t="s">
        <v>11910</v>
      </c>
      <c r="BY4351">
        <v>4500</v>
      </c>
      <c r="BZ4351">
        <v>576000</v>
      </c>
      <c r="CA4351">
        <v>0.25</v>
      </c>
      <c r="CB4351">
        <v>3375</v>
      </c>
      <c r="CC4351">
        <v>432000</v>
      </c>
      <c r="CD4351">
        <v>0.1</v>
      </c>
      <c r="CE4351">
        <v>43200</v>
      </c>
      <c r="CF4351">
        <v>0.1</v>
      </c>
      <c r="CG4351">
        <v>4320</v>
      </c>
      <c r="CH4351">
        <v>38880</v>
      </c>
      <c r="CI4351">
        <v>388800</v>
      </c>
      <c r="CJ4351">
        <v>427680</v>
      </c>
      <c r="CK4351">
        <v>3341.25</v>
      </c>
    </row>
    <row r="4352" spans="67:89" x14ac:dyDescent="0.25">
      <c r="BO4352" s="1" t="s">
        <v>12166</v>
      </c>
      <c r="BP4352" s="1" t="s">
        <v>12167</v>
      </c>
      <c r="BQ4352" s="1" t="s">
        <v>11907</v>
      </c>
      <c r="BR4352" s="1" t="s">
        <v>12085</v>
      </c>
      <c r="BS4352" s="1" t="s">
        <v>12086</v>
      </c>
      <c r="BT4352">
        <v>129</v>
      </c>
      <c r="BU4352" s="1" t="s">
        <v>8</v>
      </c>
      <c r="BV4352" s="1" t="s">
        <v>1961</v>
      </c>
      <c r="BW4352">
        <v>128</v>
      </c>
      <c r="BX4352" s="1" t="s">
        <v>11910</v>
      </c>
      <c r="BY4352">
        <v>4500</v>
      </c>
      <c r="BZ4352">
        <v>576000</v>
      </c>
      <c r="CA4352">
        <v>0.25</v>
      </c>
      <c r="CB4352">
        <v>3375</v>
      </c>
      <c r="CC4352">
        <v>432000</v>
      </c>
      <c r="CD4352">
        <v>0.1</v>
      </c>
      <c r="CE4352">
        <v>43200</v>
      </c>
      <c r="CF4352">
        <v>0.1</v>
      </c>
      <c r="CG4352">
        <v>4320</v>
      </c>
      <c r="CH4352">
        <v>38880</v>
      </c>
      <c r="CI4352">
        <v>388800</v>
      </c>
      <c r="CJ4352">
        <v>427680</v>
      </c>
      <c r="CK4352">
        <v>3341.25</v>
      </c>
    </row>
    <row r="4353" spans="67:89" x14ac:dyDescent="0.25">
      <c r="BO4353" s="1" t="s">
        <v>12168</v>
      </c>
      <c r="BP4353" s="1" t="s">
        <v>12169</v>
      </c>
      <c r="BQ4353" s="1" t="s">
        <v>11907</v>
      </c>
      <c r="BR4353" s="1" t="s">
        <v>12085</v>
      </c>
      <c r="BS4353" s="1" t="s">
        <v>12086</v>
      </c>
      <c r="BT4353">
        <v>130</v>
      </c>
      <c r="BU4353" s="1" t="s">
        <v>8</v>
      </c>
      <c r="BV4353" s="1" t="s">
        <v>1961</v>
      </c>
      <c r="BW4353">
        <v>128</v>
      </c>
      <c r="BX4353" s="1" t="s">
        <v>11910</v>
      </c>
      <c r="BY4353">
        <v>4500</v>
      </c>
      <c r="BZ4353">
        <v>576000</v>
      </c>
      <c r="CA4353">
        <v>0.25</v>
      </c>
      <c r="CB4353">
        <v>3375</v>
      </c>
      <c r="CC4353">
        <v>432000</v>
      </c>
      <c r="CD4353">
        <v>0.1</v>
      </c>
      <c r="CE4353">
        <v>43200</v>
      </c>
      <c r="CF4353">
        <v>0.1</v>
      </c>
      <c r="CG4353">
        <v>4320</v>
      </c>
      <c r="CH4353">
        <v>38880</v>
      </c>
      <c r="CI4353">
        <v>388800</v>
      </c>
      <c r="CJ4353">
        <v>427680</v>
      </c>
      <c r="CK4353">
        <v>3341.25</v>
      </c>
    </row>
    <row r="4354" spans="67:89" x14ac:dyDescent="0.25">
      <c r="BO4354" s="1" t="s">
        <v>12170</v>
      </c>
      <c r="BP4354" s="1" t="s">
        <v>12171</v>
      </c>
      <c r="BQ4354" s="1" t="s">
        <v>11907</v>
      </c>
      <c r="BR4354" s="1" t="s">
        <v>12085</v>
      </c>
      <c r="BS4354" s="1" t="s">
        <v>12086</v>
      </c>
      <c r="BT4354">
        <v>131</v>
      </c>
      <c r="BU4354" s="1" t="s">
        <v>8</v>
      </c>
      <c r="BV4354" s="1" t="s">
        <v>1961</v>
      </c>
      <c r="BW4354">
        <v>128</v>
      </c>
      <c r="BX4354" s="1" t="s">
        <v>11910</v>
      </c>
      <c r="BY4354">
        <v>4500</v>
      </c>
      <c r="BZ4354">
        <v>576000</v>
      </c>
      <c r="CA4354">
        <v>0.25</v>
      </c>
      <c r="CB4354">
        <v>3375</v>
      </c>
      <c r="CC4354">
        <v>432000</v>
      </c>
      <c r="CD4354">
        <v>0.1</v>
      </c>
      <c r="CE4354">
        <v>43200</v>
      </c>
      <c r="CF4354">
        <v>0.1</v>
      </c>
      <c r="CG4354">
        <v>4320</v>
      </c>
      <c r="CH4354">
        <v>38880</v>
      </c>
      <c r="CI4354">
        <v>388800</v>
      </c>
      <c r="CJ4354">
        <v>427680</v>
      </c>
      <c r="CK4354">
        <v>3341.25</v>
      </c>
    </row>
    <row r="4355" spans="67:89" x14ac:dyDescent="0.25">
      <c r="BO4355" s="1" t="s">
        <v>12172</v>
      </c>
      <c r="BP4355" s="1" t="s">
        <v>12173</v>
      </c>
      <c r="BQ4355" s="1" t="s">
        <v>11907</v>
      </c>
      <c r="BR4355" s="1" t="s">
        <v>12085</v>
      </c>
      <c r="BS4355" s="1" t="s">
        <v>12086</v>
      </c>
      <c r="BT4355">
        <v>132</v>
      </c>
      <c r="BU4355" s="1" t="s">
        <v>8</v>
      </c>
      <c r="BV4355" s="1" t="s">
        <v>1961</v>
      </c>
      <c r="BW4355">
        <v>128</v>
      </c>
      <c r="BX4355" s="1" t="s">
        <v>11910</v>
      </c>
      <c r="BY4355">
        <v>4500</v>
      </c>
      <c r="BZ4355">
        <v>576000</v>
      </c>
      <c r="CA4355">
        <v>0.25</v>
      </c>
      <c r="CB4355">
        <v>3375</v>
      </c>
      <c r="CC4355">
        <v>432000</v>
      </c>
      <c r="CD4355">
        <v>0.1</v>
      </c>
      <c r="CE4355">
        <v>43200</v>
      </c>
      <c r="CF4355">
        <v>0.1</v>
      </c>
      <c r="CG4355">
        <v>4320</v>
      </c>
      <c r="CH4355">
        <v>38880</v>
      </c>
      <c r="CI4355">
        <v>388800</v>
      </c>
      <c r="CJ4355">
        <v>427680</v>
      </c>
      <c r="CK4355">
        <v>3341.25</v>
      </c>
    </row>
    <row r="4356" spans="67:89" x14ac:dyDescent="0.25">
      <c r="BO4356" s="1" t="s">
        <v>12174</v>
      </c>
      <c r="BP4356" s="1" t="s">
        <v>12175</v>
      </c>
      <c r="BQ4356" s="1" t="s">
        <v>11907</v>
      </c>
      <c r="BR4356" s="1" t="s">
        <v>12085</v>
      </c>
      <c r="BS4356" s="1" t="s">
        <v>12086</v>
      </c>
      <c r="BT4356">
        <v>133</v>
      </c>
      <c r="BU4356" s="1" t="s">
        <v>8</v>
      </c>
      <c r="BV4356" s="1" t="s">
        <v>1961</v>
      </c>
      <c r="BW4356">
        <v>128</v>
      </c>
      <c r="BX4356" s="1" t="s">
        <v>11910</v>
      </c>
      <c r="BY4356">
        <v>4500</v>
      </c>
      <c r="BZ4356">
        <v>576000</v>
      </c>
      <c r="CA4356">
        <v>0.25</v>
      </c>
      <c r="CB4356">
        <v>3375</v>
      </c>
      <c r="CC4356">
        <v>432000</v>
      </c>
      <c r="CD4356">
        <v>0.1</v>
      </c>
      <c r="CE4356">
        <v>43200</v>
      </c>
      <c r="CF4356">
        <v>0.1</v>
      </c>
      <c r="CG4356">
        <v>4320</v>
      </c>
      <c r="CH4356">
        <v>38880</v>
      </c>
      <c r="CI4356">
        <v>388800</v>
      </c>
      <c r="CJ4356">
        <v>427680</v>
      </c>
      <c r="CK4356">
        <v>3341.25</v>
      </c>
    </row>
    <row r="4357" spans="67:89" x14ac:dyDescent="0.25">
      <c r="BO4357" s="1" t="s">
        <v>12176</v>
      </c>
      <c r="BP4357" s="1" t="s">
        <v>12177</v>
      </c>
      <c r="BQ4357" s="1" t="s">
        <v>11907</v>
      </c>
      <c r="BR4357" s="1" t="s">
        <v>12085</v>
      </c>
      <c r="BS4357" s="1" t="s">
        <v>12086</v>
      </c>
      <c r="BT4357">
        <v>134</v>
      </c>
      <c r="BU4357" s="1" t="s">
        <v>8</v>
      </c>
      <c r="BV4357" s="1" t="s">
        <v>146</v>
      </c>
      <c r="BW4357">
        <v>128</v>
      </c>
      <c r="BX4357" s="1" t="s">
        <v>11910</v>
      </c>
      <c r="BY4357">
        <v>4725</v>
      </c>
      <c r="BZ4357">
        <v>604800</v>
      </c>
      <c r="CA4357">
        <v>0.35</v>
      </c>
      <c r="CB4357">
        <v>3071.25</v>
      </c>
      <c r="CC4357">
        <v>393120</v>
      </c>
      <c r="CD4357">
        <v>0.12259615384615384</v>
      </c>
      <c r="CE4357">
        <v>48195</v>
      </c>
      <c r="CF4357">
        <v>0</v>
      </c>
      <c r="CG4357">
        <v>0</v>
      </c>
      <c r="CH4357">
        <v>48195</v>
      </c>
      <c r="CI4357">
        <v>344925</v>
      </c>
      <c r="CJ4357">
        <v>393120</v>
      </c>
      <c r="CK4357">
        <v>3071.25</v>
      </c>
    </row>
    <row r="4358" spans="67:89" x14ac:dyDescent="0.25">
      <c r="BO4358" s="1" t="s">
        <v>12178</v>
      </c>
      <c r="BP4358" s="1" t="s">
        <v>12179</v>
      </c>
      <c r="BQ4358" s="1" t="s">
        <v>11907</v>
      </c>
      <c r="BR4358" s="1" t="s">
        <v>12085</v>
      </c>
      <c r="BS4358" s="1" t="s">
        <v>12086</v>
      </c>
      <c r="BT4358">
        <v>135</v>
      </c>
      <c r="BU4358" s="1" t="s">
        <v>8</v>
      </c>
      <c r="BV4358" s="1" t="s">
        <v>1961</v>
      </c>
      <c r="BW4358">
        <v>128</v>
      </c>
      <c r="BX4358" s="1" t="s">
        <v>11910</v>
      </c>
      <c r="BY4358">
        <v>4500</v>
      </c>
      <c r="BZ4358">
        <v>576000</v>
      </c>
      <c r="CA4358">
        <v>0.25</v>
      </c>
      <c r="CB4358">
        <v>3375</v>
      </c>
      <c r="CC4358">
        <v>432000</v>
      </c>
      <c r="CD4358">
        <v>0.1</v>
      </c>
      <c r="CE4358">
        <v>43200</v>
      </c>
      <c r="CF4358">
        <v>0.1</v>
      </c>
      <c r="CG4358">
        <v>4320</v>
      </c>
      <c r="CH4358">
        <v>38880</v>
      </c>
      <c r="CI4358">
        <v>388800</v>
      </c>
      <c r="CJ4358">
        <v>427680</v>
      </c>
      <c r="CK4358">
        <v>3341.25</v>
      </c>
    </row>
    <row r="4359" spans="67:89" x14ac:dyDescent="0.25">
      <c r="BO4359" s="1" t="s">
        <v>12180</v>
      </c>
      <c r="BP4359" s="1" t="s">
        <v>12181</v>
      </c>
      <c r="BQ4359" s="1" t="s">
        <v>11907</v>
      </c>
      <c r="BR4359" s="1" t="s">
        <v>12085</v>
      </c>
      <c r="BS4359" s="1" t="s">
        <v>12086</v>
      </c>
      <c r="BT4359">
        <v>136</v>
      </c>
      <c r="BU4359" s="1" t="s">
        <v>8</v>
      </c>
      <c r="BV4359" s="1" t="s">
        <v>1961</v>
      </c>
      <c r="BW4359">
        <v>128</v>
      </c>
      <c r="BX4359" s="1" t="s">
        <v>11910</v>
      </c>
      <c r="BY4359">
        <v>4500</v>
      </c>
      <c r="BZ4359">
        <v>576000</v>
      </c>
      <c r="CA4359">
        <v>0.25</v>
      </c>
      <c r="CB4359">
        <v>3375</v>
      </c>
      <c r="CC4359">
        <v>432000</v>
      </c>
      <c r="CD4359">
        <v>0.1</v>
      </c>
      <c r="CE4359">
        <v>43200</v>
      </c>
      <c r="CF4359">
        <v>0.1</v>
      </c>
      <c r="CG4359">
        <v>4320</v>
      </c>
      <c r="CH4359">
        <v>38880</v>
      </c>
      <c r="CI4359">
        <v>388800</v>
      </c>
      <c r="CJ4359">
        <v>427680</v>
      </c>
      <c r="CK4359">
        <v>3341.25</v>
      </c>
    </row>
    <row r="4360" spans="67:89" x14ac:dyDescent="0.25">
      <c r="BO4360" s="1" t="s">
        <v>12182</v>
      </c>
      <c r="BP4360" s="1" t="s">
        <v>12183</v>
      </c>
      <c r="BQ4360" s="1" t="s">
        <v>11907</v>
      </c>
      <c r="BR4360" s="1" t="s">
        <v>12085</v>
      </c>
      <c r="BS4360" s="1" t="s">
        <v>12086</v>
      </c>
      <c r="BT4360">
        <v>137</v>
      </c>
      <c r="BU4360" s="1" t="s">
        <v>8</v>
      </c>
      <c r="BV4360" s="1" t="s">
        <v>146</v>
      </c>
      <c r="BW4360">
        <v>128</v>
      </c>
      <c r="BX4360" s="1" t="s">
        <v>11910</v>
      </c>
      <c r="BY4360">
        <v>4725</v>
      </c>
      <c r="BZ4360">
        <v>604800</v>
      </c>
      <c r="CA4360">
        <v>0.35</v>
      </c>
      <c r="CB4360">
        <v>3071.25</v>
      </c>
      <c r="CC4360">
        <v>393120</v>
      </c>
      <c r="CD4360">
        <v>0.12616585266585267</v>
      </c>
      <c r="CE4360">
        <v>49598.32</v>
      </c>
      <c r="CF4360">
        <v>0</v>
      </c>
      <c r="CG4360">
        <v>0</v>
      </c>
      <c r="CH4360">
        <v>49598.32</v>
      </c>
      <c r="CI4360">
        <v>343521.68</v>
      </c>
      <c r="CJ4360">
        <v>393120</v>
      </c>
      <c r="CK4360">
        <v>3071.25</v>
      </c>
    </row>
    <row r="4361" spans="67:89" x14ac:dyDescent="0.25">
      <c r="BO4361" s="1" t="s">
        <v>12184</v>
      </c>
      <c r="BP4361" s="1" t="s">
        <v>12185</v>
      </c>
      <c r="BQ4361" s="1" t="s">
        <v>11907</v>
      </c>
      <c r="BR4361" s="1" t="s">
        <v>12085</v>
      </c>
      <c r="BS4361" s="1" t="s">
        <v>12086</v>
      </c>
      <c r="BT4361">
        <v>138</v>
      </c>
      <c r="BU4361" s="1" t="s">
        <v>8</v>
      </c>
      <c r="BV4361" s="1" t="s">
        <v>1961</v>
      </c>
      <c r="BW4361">
        <v>128</v>
      </c>
      <c r="BX4361" s="1" t="s">
        <v>11910</v>
      </c>
      <c r="BY4361">
        <v>4500</v>
      </c>
      <c r="BZ4361">
        <v>576000</v>
      </c>
      <c r="CA4361">
        <v>0.27</v>
      </c>
      <c r="CB4361">
        <v>3285</v>
      </c>
      <c r="CC4361">
        <v>420480</v>
      </c>
      <c r="CD4361">
        <v>0.1</v>
      </c>
      <c r="CE4361">
        <v>42048</v>
      </c>
      <c r="CF4361">
        <v>0.1</v>
      </c>
      <c r="CG4361">
        <v>4204.8</v>
      </c>
      <c r="CH4361">
        <v>37843.199999999997</v>
      </c>
      <c r="CI4361">
        <v>378432</v>
      </c>
      <c r="CJ4361">
        <v>416275.20000000001</v>
      </c>
      <c r="CK4361">
        <v>3252.15</v>
      </c>
    </row>
    <row r="4362" spans="67:89" x14ac:dyDescent="0.25">
      <c r="BP4362" s="1" t="s">
        <v>12185</v>
      </c>
      <c r="BQ4362" s="1" t="s">
        <v>11907</v>
      </c>
      <c r="BR4362" s="1" t="s">
        <v>12085</v>
      </c>
      <c r="BS4362" s="1" t="s">
        <v>12086</v>
      </c>
      <c r="BT4362">
        <v>138</v>
      </c>
      <c r="BU4362" s="1" t="s">
        <v>8</v>
      </c>
      <c r="BV4362" s="1" t="s">
        <v>1961</v>
      </c>
      <c r="BW4362">
        <v>128</v>
      </c>
      <c r="BX4362" s="1" t="s">
        <v>11910</v>
      </c>
      <c r="BY4362">
        <v>4500</v>
      </c>
      <c r="BZ4362">
        <v>576000</v>
      </c>
      <c r="CA4362">
        <v>0.27</v>
      </c>
      <c r="CB4362">
        <v>3285</v>
      </c>
      <c r="CC4362">
        <v>420480</v>
      </c>
      <c r="CD4362">
        <v>0.1</v>
      </c>
      <c r="CE4362">
        <v>42048</v>
      </c>
      <c r="CF4362">
        <v>0.1</v>
      </c>
      <c r="CG4362">
        <v>4204.8</v>
      </c>
      <c r="CH4362">
        <v>37843.199999999997</v>
      </c>
      <c r="CI4362">
        <v>378432</v>
      </c>
      <c r="CJ4362">
        <v>416275.20000000001</v>
      </c>
      <c r="CK4362">
        <v>3252.15</v>
      </c>
    </row>
    <row r="4363" spans="67:89" x14ac:dyDescent="0.25">
      <c r="BO4363" s="1" t="s">
        <v>12186</v>
      </c>
      <c r="BP4363" s="1" t="s">
        <v>12187</v>
      </c>
      <c r="BQ4363" s="1" t="s">
        <v>11907</v>
      </c>
      <c r="BR4363" s="1" t="s">
        <v>12085</v>
      </c>
      <c r="BS4363" s="1" t="s">
        <v>12086</v>
      </c>
      <c r="BT4363">
        <v>139</v>
      </c>
      <c r="BU4363" s="1" t="s">
        <v>8</v>
      </c>
      <c r="BV4363" s="1" t="s">
        <v>1961</v>
      </c>
      <c r="BW4363">
        <v>128</v>
      </c>
      <c r="BX4363" s="1" t="s">
        <v>11910</v>
      </c>
      <c r="BY4363">
        <v>4500</v>
      </c>
      <c r="BZ4363">
        <v>576000</v>
      </c>
      <c r="CA4363">
        <v>0.27</v>
      </c>
      <c r="CB4363">
        <v>3285</v>
      </c>
      <c r="CC4363">
        <v>420480</v>
      </c>
      <c r="CD4363">
        <v>0.1</v>
      </c>
      <c r="CE4363">
        <v>42048</v>
      </c>
      <c r="CF4363">
        <v>0.1</v>
      </c>
      <c r="CG4363">
        <v>4204.8</v>
      </c>
      <c r="CH4363">
        <v>37843.199999999997</v>
      </c>
      <c r="CI4363">
        <v>378432</v>
      </c>
      <c r="CJ4363">
        <v>416275.20000000001</v>
      </c>
      <c r="CK4363">
        <v>3252.15</v>
      </c>
    </row>
    <row r="4364" spans="67:89" x14ac:dyDescent="0.25">
      <c r="BP4364" s="1" t="s">
        <v>12187</v>
      </c>
      <c r="BQ4364" s="1" t="s">
        <v>11907</v>
      </c>
      <c r="BR4364" s="1" t="s">
        <v>12085</v>
      </c>
      <c r="BS4364" s="1" t="s">
        <v>12086</v>
      </c>
      <c r="BT4364">
        <v>139</v>
      </c>
      <c r="BU4364" s="1" t="s">
        <v>8</v>
      </c>
      <c r="BV4364" s="1" t="s">
        <v>1961</v>
      </c>
      <c r="BW4364">
        <v>128</v>
      </c>
      <c r="BX4364" s="1" t="s">
        <v>11910</v>
      </c>
      <c r="BY4364">
        <v>4500</v>
      </c>
      <c r="BZ4364">
        <v>576000</v>
      </c>
      <c r="CA4364">
        <v>0.27</v>
      </c>
      <c r="CB4364">
        <v>3285</v>
      </c>
      <c r="CC4364">
        <v>420480</v>
      </c>
      <c r="CD4364">
        <v>0.1</v>
      </c>
      <c r="CE4364">
        <v>42048</v>
      </c>
      <c r="CF4364">
        <v>0.1</v>
      </c>
      <c r="CG4364">
        <v>4204.8</v>
      </c>
      <c r="CH4364">
        <v>37843.199999999997</v>
      </c>
      <c r="CI4364">
        <v>378432</v>
      </c>
      <c r="CJ4364">
        <v>416275.20000000001</v>
      </c>
      <c r="CK4364">
        <v>3252.15</v>
      </c>
    </row>
    <row r="4365" spans="67:89" x14ac:dyDescent="0.25">
      <c r="BO4365" s="1" t="s">
        <v>12188</v>
      </c>
      <c r="BP4365" s="1" t="s">
        <v>12189</v>
      </c>
      <c r="BQ4365" s="1" t="s">
        <v>11907</v>
      </c>
      <c r="BR4365" s="1" t="s">
        <v>12085</v>
      </c>
      <c r="BS4365" s="1" t="s">
        <v>12086</v>
      </c>
      <c r="BT4365">
        <v>140</v>
      </c>
      <c r="BU4365" s="1" t="s">
        <v>8</v>
      </c>
      <c r="BV4365" s="1" t="s">
        <v>1961</v>
      </c>
      <c r="BW4365">
        <v>128</v>
      </c>
      <c r="BX4365" s="1" t="s">
        <v>11910</v>
      </c>
      <c r="BY4365">
        <v>4500</v>
      </c>
      <c r="BZ4365">
        <v>576000</v>
      </c>
      <c r="CA4365">
        <v>0.25</v>
      </c>
      <c r="CB4365">
        <v>3375</v>
      </c>
      <c r="CC4365">
        <v>432000</v>
      </c>
      <c r="CD4365">
        <v>0.1</v>
      </c>
      <c r="CE4365">
        <v>43200</v>
      </c>
      <c r="CF4365">
        <v>0.1</v>
      </c>
      <c r="CG4365">
        <v>4320</v>
      </c>
      <c r="CH4365">
        <v>38880</v>
      </c>
      <c r="CI4365">
        <v>388800</v>
      </c>
      <c r="CJ4365">
        <v>427680</v>
      </c>
      <c r="CK4365">
        <v>3341.25</v>
      </c>
    </row>
    <row r="4366" spans="67:89" x14ac:dyDescent="0.25">
      <c r="BP4366" s="1" t="s">
        <v>12189</v>
      </c>
      <c r="BQ4366" s="1" t="s">
        <v>11907</v>
      </c>
      <c r="BR4366" s="1" t="s">
        <v>12085</v>
      </c>
      <c r="BS4366" s="1" t="s">
        <v>12086</v>
      </c>
      <c r="BT4366">
        <v>140</v>
      </c>
      <c r="BU4366" s="1" t="s">
        <v>8</v>
      </c>
      <c r="BV4366" s="1" t="s">
        <v>1961</v>
      </c>
      <c r="BW4366">
        <v>128</v>
      </c>
      <c r="BX4366" s="1" t="s">
        <v>11910</v>
      </c>
      <c r="BY4366">
        <v>4500</v>
      </c>
      <c r="BZ4366">
        <v>576000</v>
      </c>
      <c r="CA4366">
        <v>0.27</v>
      </c>
      <c r="CB4366">
        <v>3285</v>
      </c>
      <c r="CC4366">
        <v>420480</v>
      </c>
      <c r="CD4366">
        <v>0.1</v>
      </c>
      <c r="CE4366">
        <v>42048</v>
      </c>
      <c r="CF4366">
        <v>0.1</v>
      </c>
      <c r="CG4366">
        <v>4204.8</v>
      </c>
      <c r="CH4366">
        <v>37843.199999999997</v>
      </c>
      <c r="CI4366">
        <v>378432</v>
      </c>
      <c r="CJ4366">
        <v>416275.20000000001</v>
      </c>
      <c r="CK4366">
        <v>3252.15</v>
      </c>
    </row>
    <row r="4367" spans="67:89" x14ac:dyDescent="0.25">
      <c r="BO4367" s="1" t="s">
        <v>12190</v>
      </c>
      <c r="BP4367" s="1" t="s">
        <v>12191</v>
      </c>
      <c r="BQ4367" s="1" t="s">
        <v>11907</v>
      </c>
      <c r="BR4367" s="1" t="s">
        <v>12085</v>
      </c>
      <c r="BS4367" s="1" t="s">
        <v>12086</v>
      </c>
      <c r="BT4367">
        <v>141</v>
      </c>
      <c r="BU4367" s="1" t="s">
        <v>8</v>
      </c>
      <c r="BV4367" s="1" t="s">
        <v>1961</v>
      </c>
      <c r="BW4367">
        <v>128</v>
      </c>
      <c r="BX4367" s="1" t="s">
        <v>11910</v>
      </c>
      <c r="BY4367">
        <v>4500</v>
      </c>
      <c r="BZ4367">
        <v>576000</v>
      </c>
      <c r="CA4367">
        <v>0.25</v>
      </c>
      <c r="CB4367">
        <v>3375</v>
      </c>
      <c r="CC4367">
        <v>432000</v>
      </c>
      <c r="CD4367">
        <v>0.1</v>
      </c>
      <c r="CE4367">
        <v>43200</v>
      </c>
      <c r="CF4367">
        <v>0.1</v>
      </c>
      <c r="CG4367">
        <v>4320</v>
      </c>
      <c r="CH4367">
        <v>38880</v>
      </c>
      <c r="CI4367">
        <v>388800</v>
      </c>
      <c r="CJ4367">
        <v>427680</v>
      </c>
      <c r="CK4367">
        <v>3341.25</v>
      </c>
    </row>
    <row r="4368" spans="67:89" x14ac:dyDescent="0.25">
      <c r="BO4368" s="1" t="s">
        <v>12192</v>
      </c>
      <c r="BP4368" s="1" t="s">
        <v>12193</v>
      </c>
      <c r="BQ4368" s="1" t="s">
        <v>11907</v>
      </c>
      <c r="BR4368" s="1" t="s">
        <v>12085</v>
      </c>
      <c r="BS4368" s="1" t="s">
        <v>12086</v>
      </c>
      <c r="BT4368">
        <v>142</v>
      </c>
      <c r="BU4368" s="1" t="s">
        <v>8</v>
      </c>
      <c r="BV4368" s="1" t="s">
        <v>1961</v>
      </c>
      <c r="BW4368">
        <v>128</v>
      </c>
      <c r="BX4368" s="1" t="s">
        <v>11910</v>
      </c>
      <c r="BY4368">
        <v>4500</v>
      </c>
      <c r="BZ4368">
        <v>576000</v>
      </c>
      <c r="CA4368">
        <v>0.25</v>
      </c>
      <c r="CB4368">
        <v>3375</v>
      </c>
      <c r="CC4368">
        <v>432000</v>
      </c>
      <c r="CD4368">
        <v>0.1</v>
      </c>
      <c r="CE4368">
        <v>43200</v>
      </c>
      <c r="CF4368">
        <v>0.1</v>
      </c>
      <c r="CG4368">
        <v>4320</v>
      </c>
      <c r="CH4368">
        <v>38880</v>
      </c>
      <c r="CI4368">
        <v>388800</v>
      </c>
      <c r="CJ4368">
        <v>427680</v>
      </c>
      <c r="CK4368">
        <v>3341.25</v>
      </c>
    </row>
    <row r="4369" spans="67:89" x14ac:dyDescent="0.25">
      <c r="BO4369" s="1" t="s">
        <v>12194</v>
      </c>
      <c r="BP4369" s="1" t="s">
        <v>12195</v>
      </c>
      <c r="BQ4369" s="1" t="s">
        <v>11907</v>
      </c>
      <c r="BR4369" s="1" t="s">
        <v>12085</v>
      </c>
      <c r="BS4369" s="1" t="s">
        <v>12086</v>
      </c>
      <c r="BT4369">
        <v>143</v>
      </c>
      <c r="BU4369" s="1" t="s">
        <v>8</v>
      </c>
      <c r="BV4369" s="1" t="s">
        <v>1961</v>
      </c>
      <c r="BW4369">
        <v>128</v>
      </c>
      <c r="BX4369" s="1" t="s">
        <v>11910</v>
      </c>
      <c r="BY4369">
        <v>4500</v>
      </c>
      <c r="BZ4369">
        <v>576000</v>
      </c>
      <c r="CA4369">
        <v>0.25</v>
      </c>
      <c r="CB4369">
        <v>3375</v>
      </c>
      <c r="CC4369">
        <v>432000</v>
      </c>
      <c r="CD4369">
        <v>0.1</v>
      </c>
      <c r="CE4369">
        <v>43200</v>
      </c>
      <c r="CF4369">
        <v>0.1</v>
      </c>
      <c r="CG4369">
        <v>4320</v>
      </c>
      <c r="CH4369">
        <v>38880</v>
      </c>
      <c r="CI4369">
        <v>388800</v>
      </c>
      <c r="CJ4369">
        <v>427680</v>
      </c>
      <c r="CK4369">
        <v>3341.25</v>
      </c>
    </row>
    <row r="4370" spans="67:89" x14ac:dyDescent="0.25">
      <c r="BO4370" s="1" t="s">
        <v>12196</v>
      </c>
      <c r="BP4370" s="1" t="s">
        <v>12197</v>
      </c>
      <c r="BQ4370" s="1" t="s">
        <v>11907</v>
      </c>
      <c r="BR4370" s="1" t="s">
        <v>12085</v>
      </c>
      <c r="BS4370" s="1" t="s">
        <v>12086</v>
      </c>
      <c r="BT4370">
        <v>144</v>
      </c>
      <c r="BU4370" s="1" t="s">
        <v>8</v>
      </c>
      <c r="BV4370" s="1" t="s">
        <v>146</v>
      </c>
      <c r="BW4370">
        <v>143.63</v>
      </c>
      <c r="BX4370" s="1" t="s">
        <v>11910</v>
      </c>
      <c r="BY4370">
        <v>4725</v>
      </c>
      <c r="BZ4370">
        <v>678651.75</v>
      </c>
      <c r="CA4370">
        <v>0.25</v>
      </c>
      <c r="CB4370">
        <v>3543.75</v>
      </c>
      <c r="CC4370">
        <v>508988.8125</v>
      </c>
      <c r="CD4370">
        <v>0.20646797716437026</v>
      </c>
      <c r="CE4370">
        <v>105089.89051616994</v>
      </c>
      <c r="CF4370">
        <v>0.1</v>
      </c>
      <c r="CG4370">
        <v>5089.8881250000013</v>
      </c>
      <c r="CH4370">
        <v>100000.00239116994</v>
      </c>
      <c r="CI4370">
        <v>403898.92198383005</v>
      </c>
      <c r="CJ4370">
        <v>503898.924375</v>
      </c>
      <c r="CK4370">
        <v>3508.3125</v>
      </c>
    </row>
    <row r="4371" spans="67:89" x14ac:dyDescent="0.25">
      <c r="BO4371" s="1" t="s">
        <v>12198</v>
      </c>
      <c r="BP4371" s="1" t="s">
        <v>12199</v>
      </c>
      <c r="BQ4371" s="1" t="s">
        <v>11907</v>
      </c>
      <c r="BR4371" s="1" t="s">
        <v>12085</v>
      </c>
      <c r="BS4371" s="1" t="s">
        <v>12086</v>
      </c>
      <c r="BT4371">
        <v>145</v>
      </c>
      <c r="BU4371" s="1" t="s">
        <v>8</v>
      </c>
      <c r="BV4371" s="1" t="s">
        <v>146</v>
      </c>
      <c r="BW4371">
        <v>143.63</v>
      </c>
      <c r="BX4371" s="1" t="s">
        <v>11910</v>
      </c>
      <c r="BY4371">
        <v>4725</v>
      </c>
      <c r="BZ4371">
        <v>678651.75</v>
      </c>
      <c r="CA4371">
        <v>0.25</v>
      </c>
      <c r="CB4371">
        <v>3543.75</v>
      </c>
      <c r="CC4371">
        <v>508988.8125</v>
      </c>
      <c r="CD4371">
        <v>0.1</v>
      </c>
      <c r="CE4371">
        <v>50898.881250000006</v>
      </c>
      <c r="CF4371">
        <v>0</v>
      </c>
      <c r="CG4371">
        <v>0</v>
      </c>
      <c r="CH4371">
        <v>50898.881250000006</v>
      </c>
      <c r="CI4371">
        <v>458089.93125000002</v>
      </c>
      <c r="CJ4371">
        <v>508988.8125</v>
      </c>
      <c r="CK4371">
        <v>3543.75</v>
      </c>
    </row>
    <row r="4372" spans="67:89" x14ac:dyDescent="0.25">
      <c r="BO4372" s="1" t="s">
        <v>12200</v>
      </c>
      <c r="BP4372" s="1" t="s">
        <v>12201</v>
      </c>
      <c r="BQ4372" s="1" t="s">
        <v>11907</v>
      </c>
      <c r="BR4372" s="1" t="s">
        <v>12085</v>
      </c>
      <c r="BS4372" s="1" t="s">
        <v>12086</v>
      </c>
      <c r="BT4372">
        <v>146</v>
      </c>
      <c r="BU4372" s="1" t="s">
        <v>8</v>
      </c>
      <c r="BV4372" s="1" t="s">
        <v>1961</v>
      </c>
      <c r="BW4372">
        <v>128</v>
      </c>
      <c r="BX4372" s="1" t="s">
        <v>11910</v>
      </c>
      <c r="BY4372">
        <v>4500</v>
      </c>
      <c r="BZ4372">
        <v>576000</v>
      </c>
      <c r="CA4372">
        <v>0.25</v>
      </c>
      <c r="CB4372">
        <v>3375</v>
      </c>
      <c r="CC4372">
        <v>432000</v>
      </c>
      <c r="CD4372">
        <v>0.1</v>
      </c>
      <c r="CE4372">
        <v>43200</v>
      </c>
      <c r="CF4372">
        <v>0.1</v>
      </c>
      <c r="CG4372">
        <v>4320</v>
      </c>
      <c r="CH4372">
        <v>38880</v>
      </c>
      <c r="CI4372">
        <v>388800</v>
      </c>
      <c r="CJ4372">
        <v>427680</v>
      </c>
      <c r="CK4372">
        <v>3341.25</v>
      </c>
    </row>
    <row r="4373" spans="67:89" x14ac:dyDescent="0.25">
      <c r="BO4373" s="1" t="s">
        <v>12202</v>
      </c>
      <c r="BP4373" s="1" t="s">
        <v>12203</v>
      </c>
      <c r="BQ4373" s="1" t="s">
        <v>11907</v>
      </c>
      <c r="BR4373" s="1" t="s">
        <v>12085</v>
      </c>
      <c r="BS4373" s="1" t="s">
        <v>12086</v>
      </c>
      <c r="BT4373">
        <v>147</v>
      </c>
      <c r="BU4373" s="1" t="s">
        <v>8</v>
      </c>
      <c r="BV4373" s="1" t="s">
        <v>1961</v>
      </c>
      <c r="BW4373">
        <v>128</v>
      </c>
      <c r="BX4373" s="1" t="s">
        <v>11910</v>
      </c>
      <c r="BY4373">
        <v>4500</v>
      </c>
      <c r="BZ4373">
        <v>576000</v>
      </c>
      <c r="CA4373">
        <v>0.25</v>
      </c>
      <c r="CB4373">
        <v>3375</v>
      </c>
      <c r="CC4373">
        <v>432000</v>
      </c>
      <c r="CD4373">
        <v>0.1</v>
      </c>
      <c r="CE4373">
        <v>43200</v>
      </c>
      <c r="CF4373">
        <v>0.1</v>
      </c>
      <c r="CG4373">
        <v>4320</v>
      </c>
      <c r="CH4373">
        <v>38880</v>
      </c>
      <c r="CI4373">
        <v>388800</v>
      </c>
      <c r="CJ4373">
        <v>427680</v>
      </c>
      <c r="CK4373">
        <v>3341.25</v>
      </c>
    </row>
    <row r="4374" spans="67:89" x14ac:dyDescent="0.25">
      <c r="BO4374" s="1" t="s">
        <v>12204</v>
      </c>
      <c r="BP4374" s="1" t="s">
        <v>12205</v>
      </c>
      <c r="BQ4374" s="1" t="s">
        <v>11907</v>
      </c>
      <c r="BR4374" s="1" t="s">
        <v>12085</v>
      </c>
      <c r="BS4374" s="1" t="s">
        <v>12086</v>
      </c>
      <c r="BT4374">
        <v>148</v>
      </c>
      <c r="BU4374" s="1" t="s">
        <v>8</v>
      </c>
      <c r="BV4374" s="1" t="s">
        <v>1961</v>
      </c>
      <c r="BW4374">
        <v>128</v>
      </c>
      <c r="BX4374" s="1" t="s">
        <v>11910</v>
      </c>
      <c r="BY4374">
        <v>4500</v>
      </c>
      <c r="BZ4374">
        <v>576000</v>
      </c>
      <c r="CA4374">
        <v>0.25</v>
      </c>
      <c r="CB4374">
        <v>3375</v>
      </c>
      <c r="CC4374">
        <v>432000</v>
      </c>
      <c r="CD4374">
        <v>0.1</v>
      </c>
      <c r="CE4374">
        <v>43200</v>
      </c>
      <c r="CF4374">
        <v>0.1</v>
      </c>
      <c r="CG4374">
        <v>4320</v>
      </c>
      <c r="CH4374">
        <v>38880</v>
      </c>
      <c r="CI4374">
        <v>388800</v>
      </c>
      <c r="CJ4374">
        <v>427680</v>
      </c>
      <c r="CK4374">
        <v>3341.25</v>
      </c>
    </row>
    <row r="4375" spans="67:89" x14ac:dyDescent="0.25">
      <c r="BO4375" s="1" t="s">
        <v>12206</v>
      </c>
      <c r="BP4375" s="1" t="s">
        <v>12207</v>
      </c>
      <c r="BQ4375" s="1" t="s">
        <v>11907</v>
      </c>
      <c r="BR4375" s="1" t="s">
        <v>12085</v>
      </c>
      <c r="BS4375" s="1" t="s">
        <v>12086</v>
      </c>
      <c r="BT4375">
        <v>149</v>
      </c>
      <c r="BU4375" s="1" t="s">
        <v>8</v>
      </c>
      <c r="BV4375" s="1" t="s">
        <v>1961</v>
      </c>
      <c r="BW4375">
        <v>128</v>
      </c>
      <c r="BX4375" s="1" t="s">
        <v>11910</v>
      </c>
      <c r="BY4375">
        <v>4500</v>
      </c>
      <c r="BZ4375">
        <v>576000</v>
      </c>
      <c r="CA4375">
        <v>0.25</v>
      </c>
      <c r="CB4375">
        <v>3375</v>
      </c>
      <c r="CC4375">
        <v>432000</v>
      </c>
      <c r="CD4375">
        <v>0.1</v>
      </c>
      <c r="CE4375">
        <v>43200</v>
      </c>
      <c r="CF4375">
        <v>0.1</v>
      </c>
      <c r="CG4375">
        <v>4320</v>
      </c>
      <c r="CH4375">
        <v>38880</v>
      </c>
      <c r="CI4375">
        <v>388800</v>
      </c>
      <c r="CJ4375">
        <v>427680</v>
      </c>
      <c r="CK4375">
        <v>3341.25</v>
      </c>
    </row>
    <row r="4376" spans="67:89" x14ac:dyDescent="0.25">
      <c r="BO4376" s="1" t="s">
        <v>12208</v>
      </c>
      <c r="BP4376" s="1" t="s">
        <v>12209</v>
      </c>
      <c r="BQ4376" s="1" t="s">
        <v>11907</v>
      </c>
      <c r="BR4376" s="1" t="s">
        <v>12085</v>
      </c>
      <c r="BS4376" s="1" t="s">
        <v>12086</v>
      </c>
      <c r="BT4376">
        <v>150</v>
      </c>
      <c r="BU4376" s="1" t="s">
        <v>8</v>
      </c>
      <c r="BV4376" s="1" t="s">
        <v>1961</v>
      </c>
      <c r="BW4376">
        <v>128</v>
      </c>
      <c r="BX4376" s="1" t="s">
        <v>11910</v>
      </c>
      <c r="BY4376">
        <v>4500</v>
      </c>
      <c r="BZ4376">
        <v>576000</v>
      </c>
      <c r="CA4376">
        <v>0.25</v>
      </c>
      <c r="CB4376">
        <v>3375</v>
      </c>
      <c r="CC4376">
        <v>432000</v>
      </c>
      <c r="CD4376">
        <v>0.1</v>
      </c>
      <c r="CE4376">
        <v>43200</v>
      </c>
      <c r="CF4376">
        <v>0.1</v>
      </c>
      <c r="CG4376">
        <v>4320</v>
      </c>
      <c r="CH4376">
        <v>38880</v>
      </c>
      <c r="CI4376">
        <v>388800</v>
      </c>
      <c r="CJ4376">
        <v>427680</v>
      </c>
      <c r="CK4376">
        <v>3341.25</v>
      </c>
    </row>
    <row r="4377" spans="67:89" x14ac:dyDescent="0.25">
      <c r="BO4377" s="1" t="s">
        <v>12210</v>
      </c>
      <c r="BP4377" s="1" t="s">
        <v>12211</v>
      </c>
      <c r="BQ4377" s="1" t="s">
        <v>11907</v>
      </c>
      <c r="BR4377" s="1" t="s">
        <v>12085</v>
      </c>
      <c r="BS4377" s="1" t="s">
        <v>12086</v>
      </c>
      <c r="BT4377">
        <v>151</v>
      </c>
      <c r="BU4377" s="1" t="s">
        <v>8</v>
      </c>
      <c r="BV4377" s="1" t="s">
        <v>1961</v>
      </c>
      <c r="BW4377">
        <v>128</v>
      </c>
      <c r="BX4377" s="1" t="s">
        <v>11910</v>
      </c>
      <c r="BY4377">
        <v>4500</v>
      </c>
      <c r="BZ4377">
        <v>576000</v>
      </c>
      <c r="CA4377">
        <v>0.27</v>
      </c>
      <c r="CB4377">
        <v>3285</v>
      </c>
      <c r="CC4377">
        <v>420480</v>
      </c>
      <c r="CD4377">
        <v>0.1</v>
      </c>
      <c r="CE4377">
        <v>42048</v>
      </c>
      <c r="CF4377">
        <v>0.1</v>
      </c>
      <c r="CG4377">
        <v>4204.8</v>
      </c>
      <c r="CH4377">
        <v>37843.199999999997</v>
      </c>
      <c r="CI4377">
        <v>378432</v>
      </c>
      <c r="CJ4377">
        <v>416275.20000000001</v>
      </c>
      <c r="CK4377">
        <v>3252.15</v>
      </c>
    </row>
    <row r="4378" spans="67:89" x14ac:dyDescent="0.25">
      <c r="BP4378" s="1" t="s">
        <v>12211</v>
      </c>
      <c r="BQ4378" s="1" t="s">
        <v>11907</v>
      </c>
      <c r="BR4378" s="1" t="s">
        <v>12085</v>
      </c>
      <c r="BS4378" s="1" t="s">
        <v>12086</v>
      </c>
      <c r="BT4378">
        <v>151</v>
      </c>
      <c r="BU4378" s="1" t="s">
        <v>8</v>
      </c>
      <c r="BV4378" s="1" t="s">
        <v>1961</v>
      </c>
      <c r="BW4378">
        <v>128</v>
      </c>
      <c r="BX4378" s="1" t="s">
        <v>11910</v>
      </c>
      <c r="BY4378">
        <v>4500</v>
      </c>
      <c r="BZ4378">
        <v>576000</v>
      </c>
      <c r="CA4378">
        <v>0.27</v>
      </c>
      <c r="CB4378">
        <v>3285</v>
      </c>
      <c r="CC4378">
        <v>420480</v>
      </c>
      <c r="CD4378">
        <v>0.1</v>
      </c>
      <c r="CE4378">
        <v>42048</v>
      </c>
      <c r="CF4378">
        <v>0.1</v>
      </c>
      <c r="CG4378">
        <v>4204.8</v>
      </c>
      <c r="CH4378">
        <v>37843.199999999997</v>
      </c>
      <c r="CI4378">
        <v>378432</v>
      </c>
      <c r="CJ4378">
        <v>416275.20000000001</v>
      </c>
      <c r="CK4378">
        <v>3252.15</v>
      </c>
    </row>
    <row r="4379" spans="67:89" x14ac:dyDescent="0.25">
      <c r="BO4379" s="1" t="s">
        <v>12212</v>
      </c>
      <c r="BP4379" s="1" t="s">
        <v>12213</v>
      </c>
      <c r="BQ4379" s="1" t="s">
        <v>11907</v>
      </c>
      <c r="BR4379" s="1" t="s">
        <v>12085</v>
      </c>
      <c r="BS4379" s="1" t="s">
        <v>12086</v>
      </c>
      <c r="BT4379">
        <v>152</v>
      </c>
      <c r="BU4379" s="1" t="s">
        <v>8</v>
      </c>
      <c r="BV4379" s="1" t="s">
        <v>146</v>
      </c>
      <c r="BW4379">
        <v>128</v>
      </c>
      <c r="BX4379" s="1" t="s">
        <v>11910</v>
      </c>
      <c r="BY4379">
        <v>4725</v>
      </c>
      <c r="BZ4379">
        <v>604800</v>
      </c>
      <c r="CA4379">
        <v>0.25</v>
      </c>
      <c r="CB4379">
        <v>3543.75</v>
      </c>
      <c r="CC4379">
        <v>453600</v>
      </c>
      <c r="CD4379">
        <v>0.1</v>
      </c>
      <c r="CE4379">
        <v>45360</v>
      </c>
      <c r="CF4379">
        <v>0.1</v>
      </c>
      <c r="CG4379">
        <v>4536</v>
      </c>
      <c r="CH4379">
        <v>40824</v>
      </c>
      <c r="CI4379">
        <v>408240</v>
      </c>
      <c r="CJ4379">
        <v>449064</v>
      </c>
      <c r="CK4379">
        <v>3508.3125</v>
      </c>
    </row>
    <row r="4380" spans="67:89" x14ac:dyDescent="0.25">
      <c r="BP4380" s="1" t="s">
        <v>12213</v>
      </c>
      <c r="BQ4380" s="1" t="s">
        <v>11907</v>
      </c>
      <c r="BR4380" s="1" t="s">
        <v>12085</v>
      </c>
      <c r="BS4380" s="1" t="s">
        <v>12086</v>
      </c>
      <c r="BT4380">
        <v>152</v>
      </c>
      <c r="BU4380" s="1" t="s">
        <v>8</v>
      </c>
      <c r="BV4380" s="1" t="s">
        <v>146</v>
      </c>
      <c r="BW4380">
        <v>128</v>
      </c>
      <c r="BX4380" s="1" t="s">
        <v>11910</v>
      </c>
      <c r="BY4380">
        <v>4725</v>
      </c>
      <c r="BZ4380">
        <v>604800</v>
      </c>
      <c r="CA4380">
        <v>0.25</v>
      </c>
      <c r="CB4380">
        <v>3543.75</v>
      </c>
      <c r="CC4380">
        <v>453600</v>
      </c>
      <c r="CD4380">
        <v>0.1</v>
      </c>
      <c r="CE4380">
        <v>45360</v>
      </c>
      <c r="CF4380">
        <v>0.1</v>
      </c>
      <c r="CG4380">
        <v>4536</v>
      </c>
      <c r="CH4380">
        <v>40824</v>
      </c>
      <c r="CI4380">
        <v>408240</v>
      </c>
      <c r="CJ4380">
        <v>449064</v>
      </c>
      <c r="CK4380">
        <v>3508.3125</v>
      </c>
    </row>
    <row r="4381" spans="67:89" x14ac:dyDescent="0.25">
      <c r="BO4381" s="1" t="s">
        <v>12214</v>
      </c>
      <c r="BP4381" s="1" t="s">
        <v>12215</v>
      </c>
      <c r="BQ4381" s="1" t="s">
        <v>11907</v>
      </c>
      <c r="BR4381" s="1" t="s">
        <v>12085</v>
      </c>
      <c r="BS4381" s="1" t="s">
        <v>12086</v>
      </c>
      <c r="BT4381">
        <v>153</v>
      </c>
      <c r="BU4381" s="1" t="s">
        <v>8</v>
      </c>
      <c r="BV4381" s="1" t="s">
        <v>1961</v>
      </c>
      <c r="BW4381">
        <v>128</v>
      </c>
      <c r="BX4381" s="1" t="s">
        <v>11910</v>
      </c>
      <c r="BY4381">
        <v>4500</v>
      </c>
      <c r="BZ4381">
        <v>576000</v>
      </c>
      <c r="CA4381">
        <v>0.25</v>
      </c>
      <c r="CB4381">
        <v>3375</v>
      </c>
      <c r="CC4381">
        <v>432000</v>
      </c>
      <c r="CD4381">
        <v>0.1</v>
      </c>
      <c r="CE4381">
        <v>43200</v>
      </c>
      <c r="CF4381">
        <v>0.1</v>
      </c>
      <c r="CG4381">
        <v>4320</v>
      </c>
      <c r="CH4381">
        <v>38880</v>
      </c>
      <c r="CI4381">
        <v>388800</v>
      </c>
      <c r="CJ4381">
        <v>427680</v>
      </c>
      <c r="CK4381">
        <v>3341.25</v>
      </c>
    </row>
    <row r="4382" spans="67:89" x14ac:dyDescent="0.25">
      <c r="BO4382" s="1" t="s">
        <v>12216</v>
      </c>
      <c r="BP4382" s="1" t="s">
        <v>12217</v>
      </c>
      <c r="BQ4382" s="1" t="s">
        <v>11907</v>
      </c>
      <c r="BR4382" s="1" t="s">
        <v>12085</v>
      </c>
      <c r="BS4382" s="1" t="s">
        <v>12086</v>
      </c>
      <c r="BT4382">
        <v>154</v>
      </c>
      <c r="BU4382" s="1" t="s">
        <v>8</v>
      </c>
      <c r="BV4382" s="1" t="s">
        <v>1961</v>
      </c>
      <c r="BW4382">
        <v>128</v>
      </c>
      <c r="BX4382" s="1" t="s">
        <v>11910</v>
      </c>
      <c r="BY4382">
        <v>4500</v>
      </c>
      <c r="BZ4382">
        <v>576000</v>
      </c>
      <c r="CA4382">
        <v>0.25</v>
      </c>
      <c r="CB4382">
        <v>3375</v>
      </c>
      <c r="CC4382">
        <v>432000</v>
      </c>
      <c r="CD4382">
        <v>0.1</v>
      </c>
      <c r="CE4382">
        <v>43200</v>
      </c>
      <c r="CF4382">
        <v>0.1</v>
      </c>
      <c r="CG4382">
        <v>4320</v>
      </c>
      <c r="CH4382">
        <v>38880</v>
      </c>
      <c r="CI4382">
        <v>388800</v>
      </c>
      <c r="CJ4382">
        <v>427680</v>
      </c>
      <c r="CK4382">
        <v>3341.25</v>
      </c>
    </row>
    <row r="4383" spans="67:89" x14ac:dyDescent="0.25">
      <c r="BO4383" s="1" t="s">
        <v>12218</v>
      </c>
      <c r="BP4383" s="1" t="s">
        <v>12219</v>
      </c>
      <c r="BQ4383" s="1" t="s">
        <v>11907</v>
      </c>
      <c r="BR4383" s="1" t="s">
        <v>12085</v>
      </c>
      <c r="BS4383" s="1" t="s">
        <v>12086</v>
      </c>
      <c r="BT4383">
        <v>155</v>
      </c>
      <c r="BU4383" s="1" t="s">
        <v>8</v>
      </c>
      <c r="BV4383" s="1" t="s">
        <v>146</v>
      </c>
      <c r="BW4383">
        <v>128</v>
      </c>
      <c r="BX4383" s="1" t="s">
        <v>11910</v>
      </c>
      <c r="BY4383">
        <v>4725</v>
      </c>
      <c r="BZ4383">
        <v>604800</v>
      </c>
      <c r="CA4383">
        <v>0.25</v>
      </c>
      <c r="CB4383">
        <v>3543.75</v>
      </c>
      <c r="CC4383">
        <v>453600</v>
      </c>
      <c r="CD4383">
        <v>0.1</v>
      </c>
      <c r="CE4383">
        <v>45360</v>
      </c>
      <c r="CF4383">
        <v>0</v>
      </c>
      <c r="CG4383">
        <v>0</v>
      </c>
      <c r="CH4383">
        <v>45360</v>
      </c>
      <c r="CI4383">
        <v>408240</v>
      </c>
      <c r="CJ4383">
        <v>453600</v>
      </c>
      <c r="CK4383">
        <v>3543.75</v>
      </c>
    </row>
    <row r="4384" spans="67:89" x14ac:dyDescent="0.25">
      <c r="BO4384" s="1" t="s">
        <v>12220</v>
      </c>
      <c r="BP4384" s="1" t="s">
        <v>12221</v>
      </c>
      <c r="BQ4384" s="1" t="s">
        <v>11907</v>
      </c>
      <c r="BR4384" s="1" t="s">
        <v>12085</v>
      </c>
      <c r="BS4384" s="1" t="s">
        <v>12086</v>
      </c>
      <c r="BT4384">
        <v>156</v>
      </c>
      <c r="BU4384" s="1" t="s">
        <v>8</v>
      </c>
      <c r="BV4384" s="1" t="s">
        <v>1961</v>
      </c>
      <c r="BW4384">
        <v>128</v>
      </c>
      <c r="BX4384" s="1" t="s">
        <v>11910</v>
      </c>
      <c r="BY4384">
        <v>4500</v>
      </c>
      <c r="BZ4384">
        <v>576000</v>
      </c>
      <c r="CA4384">
        <v>0.25</v>
      </c>
      <c r="CB4384">
        <v>3375</v>
      </c>
      <c r="CC4384">
        <v>432000</v>
      </c>
      <c r="CD4384">
        <v>0.1</v>
      </c>
      <c r="CE4384">
        <v>43200</v>
      </c>
      <c r="CF4384">
        <v>0</v>
      </c>
      <c r="CG4384">
        <v>0</v>
      </c>
      <c r="CH4384">
        <v>43200</v>
      </c>
      <c r="CI4384">
        <v>388800</v>
      </c>
      <c r="CJ4384">
        <v>432000</v>
      </c>
      <c r="CK4384">
        <v>3375</v>
      </c>
    </row>
    <row r="4385" spans="67:89" x14ac:dyDescent="0.25">
      <c r="BO4385" s="1" t="s">
        <v>12222</v>
      </c>
      <c r="BP4385" s="1" t="s">
        <v>12223</v>
      </c>
      <c r="BQ4385" s="1" t="s">
        <v>11907</v>
      </c>
      <c r="BR4385" s="1" t="s">
        <v>12085</v>
      </c>
      <c r="BS4385" s="1" t="s">
        <v>12086</v>
      </c>
      <c r="BT4385">
        <v>157</v>
      </c>
      <c r="BU4385" s="1" t="s">
        <v>8</v>
      </c>
      <c r="BV4385" s="1" t="s">
        <v>1961</v>
      </c>
      <c r="BW4385">
        <v>128</v>
      </c>
      <c r="BX4385" s="1" t="s">
        <v>11910</v>
      </c>
      <c r="BY4385">
        <v>4500</v>
      </c>
      <c r="BZ4385">
        <v>576000</v>
      </c>
      <c r="CA4385">
        <v>0.28999999999999998</v>
      </c>
      <c r="CB4385">
        <v>3195</v>
      </c>
      <c r="CC4385">
        <v>408960</v>
      </c>
      <c r="CD4385">
        <v>0.1</v>
      </c>
      <c r="CE4385">
        <v>40896</v>
      </c>
      <c r="CF4385">
        <v>0.1</v>
      </c>
      <c r="CG4385">
        <v>4089.6000000000004</v>
      </c>
      <c r="CH4385">
        <v>36806.400000000001</v>
      </c>
      <c r="CI4385">
        <v>368064</v>
      </c>
      <c r="CJ4385">
        <v>404870.40000000002</v>
      </c>
      <c r="CK4385">
        <v>3163.05</v>
      </c>
    </row>
    <row r="4386" spans="67:89" x14ac:dyDescent="0.25">
      <c r="BO4386" s="1" t="s">
        <v>12224</v>
      </c>
      <c r="BP4386" s="1" t="s">
        <v>12225</v>
      </c>
      <c r="BQ4386" s="1" t="s">
        <v>11907</v>
      </c>
      <c r="BR4386" s="1" t="s">
        <v>12085</v>
      </c>
      <c r="BS4386" s="1" t="s">
        <v>12086</v>
      </c>
      <c r="BT4386">
        <v>158</v>
      </c>
      <c r="BU4386" s="1" t="s">
        <v>8</v>
      </c>
      <c r="BV4386" s="1" t="s">
        <v>1961</v>
      </c>
      <c r="BW4386">
        <v>128</v>
      </c>
      <c r="BX4386" s="1" t="s">
        <v>11910</v>
      </c>
      <c r="BY4386">
        <v>4500</v>
      </c>
      <c r="BZ4386">
        <v>576000</v>
      </c>
      <c r="CA4386">
        <v>0.25</v>
      </c>
      <c r="CB4386">
        <v>3375</v>
      </c>
      <c r="CC4386">
        <v>432000</v>
      </c>
      <c r="CD4386">
        <v>0.1</v>
      </c>
      <c r="CE4386">
        <v>43200</v>
      </c>
      <c r="CF4386">
        <v>0.1</v>
      </c>
      <c r="CG4386">
        <v>4320</v>
      </c>
      <c r="CH4386">
        <v>38880</v>
      </c>
      <c r="CI4386">
        <v>388800</v>
      </c>
      <c r="CJ4386">
        <v>427680</v>
      </c>
      <c r="CK4386">
        <v>3341.25</v>
      </c>
    </row>
    <row r="4387" spans="67:89" x14ac:dyDescent="0.25">
      <c r="BO4387" s="1" t="s">
        <v>12226</v>
      </c>
      <c r="BP4387" s="1" t="s">
        <v>12227</v>
      </c>
      <c r="BQ4387" s="1" t="s">
        <v>11907</v>
      </c>
      <c r="BR4387" s="1" t="s">
        <v>12085</v>
      </c>
      <c r="BS4387" s="1" t="s">
        <v>12086</v>
      </c>
      <c r="BT4387">
        <v>159</v>
      </c>
      <c r="BU4387" s="1" t="s">
        <v>8</v>
      </c>
      <c r="BV4387" s="1" t="s">
        <v>1961</v>
      </c>
      <c r="BW4387">
        <v>128</v>
      </c>
      <c r="BX4387" s="1" t="s">
        <v>11910</v>
      </c>
      <c r="BY4387">
        <v>4500</v>
      </c>
      <c r="BZ4387">
        <v>576000</v>
      </c>
      <c r="CA4387">
        <v>0.25</v>
      </c>
      <c r="CB4387">
        <v>3375</v>
      </c>
      <c r="CC4387">
        <v>432000</v>
      </c>
      <c r="CD4387">
        <v>0.1</v>
      </c>
      <c r="CE4387">
        <v>43200</v>
      </c>
      <c r="CF4387">
        <v>0.1</v>
      </c>
      <c r="CG4387">
        <v>4320</v>
      </c>
      <c r="CH4387">
        <v>38880</v>
      </c>
      <c r="CI4387">
        <v>388800</v>
      </c>
      <c r="CJ4387">
        <v>427680</v>
      </c>
      <c r="CK4387">
        <v>3341.25</v>
      </c>
    </row>
    <row r="4388" spans="67:89" x14ac:dyDescent="0.25">
      <c r="BO4388" s="1" t="s">
        <v>12228</v>
      </c>
      <c r="BP4388" s="1" t="s">
        <v>12229</v>
      </c>
      <c r="BQ4388" s="1" t="s">
        <v>11907</v>
      </c>
      <c r="BR4388" s="1" t="s">
        <v>12085</v>
      </c>
      <c r="BS4388" s="1" t="s">
        <v>12086</v>
      </c>
      <c r="BT4388">
        <v>160</v>
      </c>
      <c r="BU4388" s="1" t="s">
        <v>8</v>
      </c>
      <c r="BV4388" s="1" t="s">
        <v>1961</v>
      </c>
      <c r="BW4388">
        <v>128</v>
      </c>
      <c r="BX4388" s="1" t="s">
        <v>11910</v>
      </c>
      <c r="BY4388">
        <v>4500</v>
      </c>
      <c r="BZ4388">
        <v>576000</v>
      </c>
      <c r="CA4388">
        <v>0.28999999999999998</v>
      </c>
      <c r="CB4388">
        <v>3195</v>
      </c>
      <c r="CC4388">
        <v>408960</v>
      </c>
      <c r="CD4388">
        <v>0.1</v>
      </c>
      <c r="CE4388">
        <v>40896</v>
      </c>
      <c r="CF4388">
        <v>0.1</v>
      </c>
      <c r="CG4388">
        <v>4089.6000000000004</v>
      </c>
      <c r="CH4388">
        <v>36806.400000000001</v>
      </c>
      <c r="CI4388">
        <v>368064</v>
      </c>
      <c r="CJ4388">
        <v>404870.40000000002</v>
      </c>
      <c r="CK4388">
        <v>3163.05</v>
      </c>
    </row>
    <row r="4389" spans="67:89" x14ac:dyDescent="0.25">
      <c r="BO4389" s="1" t="s">
        <v>12230</v>
      </c>
      <c r="BP4389" s="1" t="s">
        <v>12231</v>
      </c>
      <c r="BQ4389" s="1" t="s">
        <v>11907</v>
      </c>
      <c r="BR4389" s="1" t="s">
        <v>12085</v>
      </c>
      <c r="BS4389" s="1" t="s">
        <v>12086</v>
      </c>
      <c r="BT4389">
        <v>161</v>
      </c>
      <c r="BU4389" s="1" t="s">
        <v>8</v>
      </c>
      <c r="BV4389" s="1" t="s">
        <v>1961</v>
      </c>
      <c r="BW4389">
        <v>128</v>
      </c>
      <c r="BX4389" s="1" t="s">
        <v>11910</v>
      </c>
      <c r="BY4389">
        <v>4500</v>
      </c>
      <c r="BZ4389">
        <v>576000</v>
      </c>
      <c r="CA4389">
        <v>0.28999999999999998</v>
      </c>
      <c r="CB4389">
        <v>3195</v>
      </c>
      <c r="CC4389">
        <v>408960</v>
      </c>
      <c r="CD4389">
        <v>0.1</v>
      </c>
      <c r="CE4389">
        <v>40896</v>
      </c>
      <c r="CF4389">
        <v>0</v>
      </c>
      <c r="CG4389">
        <v>0</v>
      </c>
      <c r="CH4389">
        <v>40896</v>
      </c>
      <c r="CI4389">
        <v>368064</v>
      </c>
      <c r="CJ4389">
        <v>408960</v>
      </c>
      <c r="CK4389">
        <v>3195</v>
      </c>
    </row>
    <row r="4390" spans="67:89" x14ac:dyDescent="0.25">
      <c r="BO4390" s="1" t="s">
        <v>12232</v>
      </c>
      <c r="BP4390" s="1" t="s">
        <v>12233</v>
      </c>
      <c r="BQ4390" s="1" t="s">
        <v>11907</v>
      </c>
      <c r="BR4390" s="1" t="s">
        <v>12085</v>
      </c>
      <c r="BS4390" s="1" t="s">
        <v>12086</v>
      </c>
      <c r="BT4390">
        <v>162</v>
      </c>
      <c r="BU4390" s="1" t="s">
        <v>8</v>
      </c>
      <c r="BV4390" s="1" t="s">
        <v>146</v>
      </c>
      <c r="BW4390">
        <v>143.63</v>
      </c>
      <c r="BX4390" s="1" t="s">
        <v>11910</v>
      </c>
      <c r="BY4390">
        <v>4725</v>
      </c>
      <c r="BZ4390">
        <v>678651.75</v>
      </c>
      <c r="CA4390">
        <v>0.25</v>
      </c>
      <c r="CB4390">
        <v>3543.75</v>
      </c>
      <c r="CC4390">
        <v>508988.8125</v>
      </c>
      <c r="CD4390">
        <v>0.1</v>
      </c>
      <c r="CE4390">
        <v>50898.881250000006</v>
      </c>
      <c r="CF4390">
        <v>0</v>
      </c>
      <c r="CG4390">
        <v>0</v>
      </c>
      <c r="CH4390">
        <v>50898.881250000006</v>
      </c>
      <c r="CI4390">
        <v>458089.93125000002</v>
      </c>
      <c r="CJ4390">
        <v>508988.8125</v>
      </c>
      <c r="CK4390">
        <v>3543.75</v>
      </c>
    </row>
    <row r="4391" spans="67:89" x14ac:dyDescent="0.25">
      <c r="BO4391" s="1" t="s">
        <v>12234</v>
      </c>
      <c r="BP4391" s="1" t="s">
        <v>12235</v>
      </c>
      <c r="BQ4391" s="1" t="s">
        <v>11907</v>
      </c>
      <c r="BR4391" s="1" t="s">
        <v>12236</v>
      </c>
      <c r="BS4391" s="1" t="s">
        <v>12237</v>
      </c>
      <c r="BT4391">
        <v>163</v>
      </c>
      <c r="BU4391" s="1" t="s">
        <v>8</v>
      </c>
      <c r="BV4391" s="1" t="s">
        <v>146</v>
      </c>
      <c r="BW4391">
        <v>143.63</v>
      </c>
      <c r="BX4391" s="1" t="s">
        <v>11910</v>
      </c>
      <c r="BY4391">
        <v>4725</v>
      </c>
      <c r="BZ4391">
        <v>678651.75</v>
      </c>
      <c r="CA4391">
        <v>0.25</v>
      </c>
      <c r="CB4391">
        <v>3543.75</v>
      </c>
      <c r="CC4391">
        <v>508988.8125</v>
      </c>
      <c r="CD4391">
        <v>0.1</v>
      </c>
      <c r="CE4391">
        <v>50898.881250000006</v>
      </c>
      <c r="CF4391">
        <v>0.1</v>
      </c>
      <c r="CG4391">
        <v>5089.8881250000013</v>
      </c>
      <c r="CH4391">
        <v>45808.993125000008</v>
      </c>
      <c r="CI4391">
        <v>458089.93125000002</v>
      </c>
      <c r="CJ4391">
        <v>503898.92437500006</v>
      </c>
      <c r="CK4391">
        <v>3508.3125000000005</v>
      </c>
    </row>
    <row r="4392" spans="67:89" x14ac:dyDescent="0.25">
      <c r="BO4392" s="1" t="s">
        <v>12238</v>
      </c>
      <c r="BP4392" s="1" t="s">
        <v>12239</v>
      </c>
      <c r="BQ4392" s="1" t="s">
        <v>11907</v>
      </c>
      <c r="BR4392" s="1" t="s">
        <v>12236</v>
      </c>
      <c r="BS4392" s="1" t="s">
        <v>12237</v>
      </c>
      <c r="BT4392">
        <v>164</v>
      </c>
      <c r="BU4392" s="1" t="s">
        <v>8</v>
      </c>
      <c r="BV4392" s="1" t="s">
        <v>1961</v>
      </c>
      <c r="BW4392">
        <v>128</v>
      </c>
      <c r="BX4392" s="1" t="s">
        <v>11910</v>
      </c>
      <c r="BY4392">
        <v>4500</v>
      </c>
      <c r="BZ4392">
        <v>576000</v>
      </c>
      <c r="CA4392">
        <v>0.25</v>
      </c>
      <c r="CB4392">
        <v>3375</v>
      </c>
      <c r="CC4392">
        <v>432000</v>
      </c>
      <c r="CD4392">
        <v>0.1</v>
      </c>
      <c r="CE4392">
        <v>43200</v>
      </c>
      <c r="CF4392">
        <v>0.1</v>
      </c>
      <c r="CG4392">
        <v>4320</v>
      </c>
      <c r="CH4392">
        <v>38880</v>
      </c>
      <c r="CI4392">
        <v>388800</v>
      </c>
      <c r="CJ4392">
        <v>427680</v>
      </c>
      <c r="CK4392">
        <v>3341.25</v>
      </c>
    </row>
    <row r="4393" spans="67:89" x14ac:dyDescent="0.25">
      <c r="BO4393" s="1" t="s">
        <v>12240</v>
      </c>
      <c r="BP4393" s="1" t="s">
        <v>12241</v>
      </c>
      <c r="BQ4393" s="1" t="s">
        <v>11907</v>
      </c>
      <c r="BR4393" s="1" t="s">
        <v>12236</v>
      </c>
      <c r="BS4393" s="1" t="s">
        <v>12237</v>
      </c>
      <c r="BT4393">
        <v>165</v>
      </c>
      <c r="BU4393" s="1" t="s">
        <v>8</v>
      </c>
      <c r="BV4393" s="1" t="s">
        <v>1961</v>
      </c>
      <c r="BW4393">
        <v>128</v>
      </c>
      <c r="BX4393" s="1" t="s">
        <v>11910</v>
      </c>
      <c r="BY4393">
        <v>4500</v>
      </c>
      <c r="BZ4393">
        <v>576000</v>
      </c>
      <c r="CA4393">
        <v>0.25</v>
      </c>
      <c r="CB4393">
        <v>3375</v>
      </c>
      <c r="CC4393">
        <v>432000</v>
      </c>
      <c r="CD4393">
        <v>0.1</v>
      </c>
      <c r="CE4393">
        <v>43200</v>
      </c>
      <c r="CF4393">
        <v>0.1</v>
      </c>
      <c r="CG4393">
        <v>4320</v>
      </c>
      <c r="CH4393">
        <v>38880</v>
      </c>
      <c r="CI4393">
        <v>388800</v>
      </c>
      <c r="CJ4393">
        <v>427680</v>
      </c>
      <c r="CK4393">
        <v>3341.25</v>
      </c>
    </row>
    <row r="4394" spans="67:89" x14ac:dyDescent="0.25">
      <c r="BO4394" s="1" t="s">
        <v>12242</v>
      </c>
      <c r="BP4394" s="1" t="s">
        <v>12243</v>
      </c>
      <c r="BQ4394" s="1" t="s">
        <v>11907</v>
      </c>
      <c r="BR4394" s="1" t="s">
        <v>12236</v>
      </c>
      <c r="BS4394" s="1" t="s">
        <v>12237</v>
      </c>
      <c r="BT4394">
        <v>166</v>
      </c>
      <c r="BU4394" s="1" t="s">
        <v>8</v>
      </c>
      <c r="BV4394" s="1" t="s">
        <v>1961</v>
      </c>
      <c r="BW4394">
        <v>128</v>
      </c>
      <c r="BX4394" s="1" t="s">
        <v>11910</v>
      </c>
      <c r="BY4394">
        <v>4500</v>
      </c>
      <c r="BZ4394">
        <v>576000</v>
      </c>
      <c r="CA4394">
        <v>0.25</v>
      </c>
      <c r="CB4394">
        <v>3375</v>
      </c>
      <c r="CC4394">
        <v>432000</v>
      </c>
      <c r="CD4394">
        <v>0.1</v>
      </c>
      <c r="CE4394">
        <v>43200</v>
      </c>
      <c r="CF4394">
        <v>0.1</v>
      </c>
      <c r="CG4394">
        <v>4320</v>
      </c>
      <c r="CH4394">
        <v>38880</v>
      </c>
      <c r="CI4394">
        <v>388800</v>
      </c>
      <c r="CJ4394">
        <v>427680</v>
      </c>
      <c r="CK4394">
        <v>3341.25</v>
      </c>
    </row>
    <row r="4395" spans="67:89" x14ac:dyDescent="0.25">
      <c r="BO4395" s="1" t="s">
        <v>12244</v>
      </c>
      <c r="BP4395" s="1" t="s">
        <v>12245</v>
      </c>
      <c r="BQ4395" s="1" t="s">
        <v>11907</v>
      </c>
      <c r="BR4395" s="1" t="s">
        <v>12236</v>
      </c>
      <c r="BS4395" s="1" t="s">
        <v>12237</v>
      </c>
      <c r="BT4395">
        <v>167</v>
      </c>
      <c r="BU4395" s="1" t="s">
        <v>8</v>
      </c>
      <c r="BV4395" s="1" t="s">
        <v>1961</v>
      </c>
      <c r="BW4395">
        <v>128</v>
      </c>
      <c r="BX4395" s="1" t="s">
        <v>11910</v>
      </c>
      <c r="BY4395">
        <v>4500</v>
      </c>
      <c r="BZ4395">
        <v>576000</v>
      </c>
      <c r="CA4395">
        <v>0.25</v>
      </c>
      <c r="CB4395">
        <v>3375</v>
      </c>
      <c r="CC4395">
        <v>432000</v>
      </c>
      <c r="CD4395">
        <v>0.1</v>
      </c>
      <c r="CE4395">
        <v>43200</v>
      </c>
      <c r="CF4395">
        <v>0.1</v>
      </c>
      <c r="CG4395">
        <v>4320</v>
      </c>
      <c r="CH4395">
        <v>38880</v>
      </c>
      <c r="CI4395">
        <v>388800</v>
      </c>
      <c r="CJ4395">
        <v>427680</v>
      </c>
      <c r="CK4395">
        <v>3341.25</v>
      </c>
    </row>
    <row r="4396" spans="67:89" x14ac:dyDescent="0.25">
      <c r="BO4396" s="1" t="s">
        <v>12246</v>
      </c>
      <c r="BP4396" s="1" t="s">
        <v>12247</v>
      </c>
      <c r="BQ4396" s="1" t="s">
        <v>11907</v>
      </c>
      <c r="BR4396" s="1" t="s">
        <v>12236</v>
      </c>
      <c r="BS4396" s="1" t="s">
        <v>12237</v>
      </c>
      <c r="BT4396">
        <v>168</v>
      </c>
      <c r="BU4396" s="1" t="s">
        <v>8</v>
      </c>
      <c r="BV4396" s="1" t="s">
        <v>1961</v>
      </c>
      <c r="BW4396">
        <v>128</v>
      </c>
      <c r="BX4396" s="1" t="s">
        <v>11910</v>
      </c>
      <c r="BY4396">
        <v>4500</v>
      </c>
      <c r="BZ4396">
        <v>576000</v>
      </c>
      <c r="CA4396">
        <v>0.25</v>
      </c>
      <c r="CB4396">
        <v>3375</v>
      </c>
      <c r="CC4396">
        <v>432000</v>
      </c>
      <c r="CD4396">
        <v>0.1</v>
      </c>
      <c r="CE4396">
        <v>43200</v>
      </c>
      <c r="CF4396">
        <v>0.1</v>
      </c>
      <c r="CG4396">
        <v>4320</v>
      </c>
      <c r="CH4396">
        <v>38880</v>
      </c>
      <c r="CI4396">
        <v>388800</v>
      </c>
      <c r="CJ4396">
        <v>427680</v>
      </c>
      <c r="CK4396">
        <v>3341.25</v>
      </c>
    </row>
    <row r="4397" spans="67:89" x14ac:dyDescent="0.25">
      <c r="BO4397" s="1" t="s">
        <v>12248</v>
      </c>
      <c r="BP4397" s="1" t="s">
        <v>12249</v>
      </c>
      <c r="BQ4397" s="1" t="s">
        <v>11907</v>
      </c>
      <c r="BR4397" s="1" t="s">
        <v>12236</v>
      </c>
      <c r="BS4397" s="1" t="s">
        <v>12237</v>
      </c>
      <c r="BT4397">
        <v>169</v>
      </c>
      <c r="BU4397" s="1" t="s">
        <v>8</v>
      </c>
      <c r="BV4397" s="1" t="s">
        <v>1961</v>
      </c>
      <c r="BW4397">
        <v>128</v>
      </c>
      <c r="BX4397" s="1" t="s">
        <v>11910</v>
      </c>
      <c r="BY4397">
        <v>4500</v>
      </c>
      <c r="BZ4397">
        <v>576000</v>
      </c>
      <c r="CA4397">
        <v>0.25</v>
      </c>
      <c r="CB4397">
        <v>3375</v>
      </c>
      <c r="CC4397">
        <v>432000</v>
      </c>
      <c r="CD4397">
        <v>0.1</v>
      </c>
      <c r="CE4397">
        <v>43200</v>
      </c>
      <c r="CF4397">
        <v>0.1</v>
      </c>
      <c r="CG4397">
        <v>4320</v>
      </c>
      <c r="CH4397">
        <v>38880</v>
      </c>
      <c r="CI4397">
        <v>388800</v>
      </c>
      <c r="CJ4397">
        <v>427680</v>
      </c>
      <c r="CK4397">
        <v>3341.25</v>
      </c>
    </row>
    <row r="4398" spans="67:89" x14ac:dyDescent="0.25">
      <c r="BO4398" s="1" t="s">
        <v>12250</v>
      </c>
      <c r="BP4398" s="1" t="s">
        <v>12251</v>
      </c>
      <c r="BQ4398" s="1" t="s">
        <v>11907</v>
      </c>
      <c r="BR4398" s="1" t="s">
        <v>12236</v>
      </c>
      <c r="BS4398" s="1" t="s">
        <v>12237</v>
      </c>
      <c r="BT4398">
        <v>170</v>
      </c>
      <c r="BU4398" s="1" t="s">
        <v>8</v>
      </c>
      <c r="BV4398" s="1" t="s">
        <v>146</v>
      </c>
      <c r="BW4398">
        <v>128</v>
      </c>
      <c r="BX4398" s="1" t="s">
        <v>11910</v>
      </c>
      <c r="BY4398">
        <v>4725</v>
      </c>
      <c r="BZ4398">
        <v>604800</v>
      </c>
      <c r="CA4398">
        <v>0.25</v>
      </c>
      <c r="CB4398">
        <v>3543.75</v>
      </c>
      <c r="CC4398">
        <v>453600</v>
      </c>
      <c r="CD4398">
        <v>0.1</v>
      </c>
      <c r="CE4398">
        <v>45360</v>
      </c>
      <c r="CF4398">
        <v>0.1</v>
      </c>
      <c r="CG4398">
        <v>4536</v>
      </c>
      <c r="CH4398">
        <v>40824</v>
      </c>
      <c r="CI4398">
        <v>408240</v>
      </c>
      <c r="CJ4398">
        <v>449064</v>
      </c>
      <c r="CK4398">
        <v>3508.3125</v>
      </c>
    </row>
    <row r="4399" spans="67:89" x14ac:dyDescent="0.25">
      <c r="BO4399" s="1" t="s">
        <v>12252</v>
      </c>
      <c r="BP4399" s="1" t="s">
        <v>12253</v>
      </c>
      <c r="BQ4399" s="1" t="s">
        <v>11907</v>
      </c>
      <c r="BR4399" s="1" t="s">
        <v>12236</v>
      </c>
      <c r="BS4399" s="1" t="s">
        <v>12237</v>
      </c>
      <c r="BT4399">
        <v>171</v>
      </c>
      <c r="BU4399" s="1" t="s">
        <v>8</v>
      </c>
      <c r="BV4399" s="1" t="s">
        <v>1961</v>
      </c>
      <c r="BW4399">
        <v>128</v>
      </c>
      <c r="BX4399" s="1" t="s">
        <v>11910</v>
      </c>
      <c r="BY4399">
        <v>4500</v>
      </c>
      <c r="BZ4399">
        <v>576000</v>
      </c>
      <c r="CA4399">
        <v>0.25</v>
      </c>
      <c r="CB4399">
        <v>3375</v>
      </c>
      <c r="CC4399">
        <v>432000</v>
      </c>
      <c r="CD4399">
        <v>0.1</v>
      </c>
      <c r="CE4399">
        <v>43200</v>
      </c>
      <c r="CF4399">
        <v>0.1</v>
      </c>
      <c r="CG4399">
        <v>4320</v>
      </c>
      <c r="CH4399">
        <v>38880</v>
      </c>
      <c r="CI4399">
        <v>388800</v>
      </c>
      <c r="CJ4399">
        <v>427680</v>
      </c>
      <c r="CK4399">
        <v>3341.25</v>
      </c>
    </row>
    <row r="4400" spans="67:89" x14ac:dyDescent="0.25">
      <c r="BO4400" s="1" t="s">
        <v>12254</v>
      </c>
      <c r="BP4400" s="1" t="s">
        <v>12255</v>
      </c>
      <c r="BQ4400" s="1" t="s">
        <v>11907</v>
      </c>
      <c r="BR4400" s="1" t="s">
        <v>12236</v>
      </c>
      <c r="BS4400" s="1" t="s">
        <v>12237</v>
      </c>
      <c r="BT4400">
        <v>172</v>
      </c>
      <c r="BU4400" s="1" t="s">
        <v>8</v>
      </c>
      <c r="BV4400" s="1" t="s">
        <v>1961</v>
      </c>
      <c r="BW4400">
        <v>128</v>
      </c>
      <c r="BX4400" s="1" t="s">
        <v>11910</v>
      </c>
      <c r="BY4400">
        <v>4500</v>
      </c>
      <c r="BZ4400">
        <v>576000</v>
      </c>
      <c r="CA4400">
        <v>0.25</v>
      </c>
      <c r="CB4400">
        <v>3375</v>
      </c>
      <c r="CC4400">
        <v>432000</v>
      </c>
      <c r="CD4400">
        <v>0.1</v>
      </c>
      <c r="CE4400">
        <v>43200</v>
      </c>
      <c r="CF4400">
        <v>0.1</v>
      </c>
      <c r="CG4400">
        <v>4320</v>
      </c>
      <c r="CH4400">
        <v>38880</v>
      </c>
      <c r="CI4400">
        <v>388800</v>
      </c>
      <c r="CJ4400">
        <v>427680</v>
      </c>
      <c r="CK4400">
        <v>3341.25</v>
      </c>
    </row>
    <row r="4401" spans="67:89" x14ac:dyDescent="0.25">
      <c r="BO4401" s="1" t="s">
        <v>12256</v>
      </c>
      <c r="BP4401" s="1" t="s">
        <v>12257</v>
      </c>
      <c r="BQ4401" s="1" t="s">
        <v>11907</v>
      </c>
      <c r="BR4401" s="1" t="s">
        <v>12236</v>
      </c>
      <c r="BS4401" s="1" t="s">
        <v>12237</v>
      </c>
      <c r="BT4401">
        <v>173</v>
      </c>
      <c r="BU4401" s="1" t="s">
        <v>8</v>
      </c>
      <c r="BV4401" s="1" t="s">
        <v>146</v>
      </c>
      <c r="BW4401">
        <v>128</v>
      </c>
      <c r="BX4401" s="1" t="s">
        <v>11910</v>
      </c>
      <c r="BY4401">
        <v>4725</v>
      </c>
      <c r="BZ4401">
        <v>604800</v>
      </c>
      <c r="CA4401">
        <v>0.25</v>
      </c>
      <c r="CB4401">
        <v>3543.75</v>
      </c>
      <c r="CC4401">
        <v>453600</v>
      </c>
      <c r="CD4401">
        <v>0.1</v>
      </c>
      <c r="CE4401">
        <v>45360</v>
      </c>
      <c r="CF4401">
        <v>0.1</v>
      </c>
      <c r="CG4401">
        <v>4536</v>
      </c>
      <c r="CH4401">
        <v>40824</v>
      </c>
      <c r="CI4401">
        <v>408240</v>
      </c>
      <c r="CJ4401">
        <v>449064</v>
      </c>
      <c r="CK4401">
        <v>3508.3125</v>
      </c>
    </row>
    <row r="4402" spans="67:89" x14ac:dyDescent="0.25">
      <c r="BO4402" s="1" t="s">
        <v>12258</v>
      </c>
      <c r="BP4402" s="1" t="s">
        <v>12259</v>
      </c>
      <c r="BQ4402" s="1" t="s">
        <v>11907</v>
      </c>
      <c r="BR4402" s="1" t="s">
        <v>12236</v>
      </c>
      <c r="BS4402" s="1" t="s">
        <v>12237</v>
      </c>
      <c r="BT4402">
        <v>174</v>
      </c>
      <c r="BU4402" s="1" t="s">
        <v>8</v>
      </c>
      <c r="BV4402" s="1" t="s">
        <v>1961</v>
      </c>
      <c r="BW4402">
        <v>128</v>
      </c>
      <c r="BX4402" s="1" t="s">
        <v>11910</v>
      </c>
      <c r="BY4402">
        <v>4500</v>
      </c>
      <c r="BZ4402">
        <v>576000</v>
      </c>
      <c r="CA4402">
        <v>0.25</v>
      </c>
      <c r="CB4402">
        <v>3375</v>
      </c>
      <c r="CC4402">
        <v>432000</v>
      </c>
      <c r="CD4402">
        <v>0.1</v>
      </c>
      <c r="CE4402">
        <v>43200</v>
      </c>
      <c r="CF4402">
        <v>0.1</v>
      </c>
      <c r="CG4402">
        <v>4320</v>
      </c>
      <c r="CH4402">
        <v>38880</v>
      </c>
      <c r="CI4402">
        <v>388800</v>
      </c>
      <c r="CJ4402">
        <v>427680</v>
      </c>
      <c r="CK4402">
        <v>3341.25</v>
      </c>
    </row>
    <row r="4403" spans="67:89" x14ac:dyDescent="0.25">
      <c r="BO4403" s="1" t="s">
        <v>12260</v>
      </c>
      <c r="BP4403" s="1" t="s">
        <v>12261</v>
      </c>
      <c r="BQ4403" s="1" t="s">
        <v>11907</v>
      </c>
      <c r="BR4403" s="1" t="s">
        <v>12236</v>
      </c>
      <c r="BS4403" s="1" t="s">
        <v>12237</v>
      </c>
      <c r="BT4403">
        <v>175</v>
      </c>
      <c r="BU4403" s="1" t="s">
        <v>8</v>
      </c>
      <c r="BV4403" s="1" t="s">
        <v>1961</v>
      </c>
      <c r="BW4403">
        <v>128</v>
      </c>
      <c r="BX4403" s="1" t="s">
        <v>11910</v>
      </c>
      <c r="BY4403">
        <v>4500</v>
      </c>
      <c r="BZ4403">
        <v>576000</v>
      </c>
      <c r="CA4403">
        <v>0.25</v>
      </c>
      <c r="CB4403">
        <v>3375</v>
      </c>
      <c r="CC4403">
        <v>432000</v>
      </c>
      <c r="CD4403">
        <v>0.1</v>
      </c>
      <c r="CE4403">
        <v>43200</v>
      </c>
      <c r="CF4403">
        <v>0.1</v>
      </c>
      <c r="CG4403">
        <v>4320</v>
      </c>
      <c r="CH4403">
        <v>38880</v>
      </c>
      <c r="CI4403">
        <v>388800</v>
      </c>
      <c r="CJ4403">
        <v>427680</v>
      </c>
      <c r="CK4403">
        <v>3341.25</v>
      </c>
    </row>
    <row r="4404" spans="67:89" x14ac:dyDescent="0.25">
      <c r="BO4404" s="1" t="s">
        <v>12262</v>
      </c>
      <c r="BP4404" s="1" t="s">
        <v>12263</v>
      </c>
      <c r="BQ4404" s="1" t="s">
        <v>11907</v>
      </c>
      <c r="BR4404" s="1" t="s">
        <v>12236</v>
      </c>
      <c r="BS4404" s="1" t="s">
        <v>12237</v>
      </c>
      <c r="BT4404">
        <v>176</v>
      </c>
      <c r="BU4404" s="1" t="s">
        <v>8</v>
      </c>
      <c r="BV4404" s="1" t="s">
        <v>1961</v>
      </c>
      <c r="BW4404">
        <v>128</v>
      </c>
      <c r="BX4404" s="1" t="s">
        <v>11910</v>
      </c>
      <c r="BY4404">
        <v>4500</v>
      </c>
      <c r="BZ4404">
        <v>576000</v>
      </c>
      <c r="CA4404">
        <v>0.25</v>
      </c>
      <c r="CB4404">
        <v>3375</v>
      </c>
      <c r="CC4404">
        <v>432000</v>
      </c>
      <c r="CD4404">
        <v>0.1</v>
      </c>
      <c r="CE4404">
        <v>43200</v>
      </c>
      <c r="CF4404">
        <v>0.1</v>
      </c>
      <c r="CG4404">
        <v>4320</v>
      </c>
      <c r="CH4404">
        <v>38880</v>
      </c>
      <c r="CI4404">
        <v>388800</v>
      </c>
      <c r="CJ4404">
        <v>427680</v>
      </c>
      <c r="CK4404">
        <v>3341.25</v>
      </c>
    </row>
    <row r="4405" spans="67:89" x14ac:dyDescent="0.25">
      <c r="BO4405" s="1" t="s">
        <v>12264</v>
      </c>
      <c r="BP4405" s="1" t="s">
        <v>12265</v>
      </c>
      <c r="BQ4405" s="1" t="s">
        <v>11907</v>
      </c>
      <c r="BR4405" s="1" t="s">
        <v>12236</v>
      </c>
      <c r="BS4405" s="1" t="s">
        <v>12237</v>
      </c>
      <c r="BT4405">
        <v>177</v>
      </c>
      <c r="BU4405" s="1" t="s">
        <v>8</v>
      </c>
      <c r="BV4405" s="1" t="s">
        <v>1961</v>
      </c>
      <c r="BW4405">
        <v>128</v>
      </c>
      <c r="BX4405" s="1" t="s">
        <v>11910</v>
      </c>
      <c r="BY4405">
        <v>4500</v>
      </c>
      <c r="BZ4405">
        <v>576000</v>
      </c>
      <c r="CA4405">
        <v>0.25</v>
      </c>
      <c r="CB4405">
        <v>3375</v>
      </c>
      <c r="CC4405">
        <v>432000</v>
      </c>
      <c r="CD4405">
        <v>0.1</v>
      </c>
      <c r="CE4405">
        <v>43200</v>
      </c>
      <c r="CF4405">
        <v>0.1</v>
      </c>
      <c r="CG4405">
        <v>4320</v>
      </c>
      <c r="CH4405">
        <v>38880</v>
      </c>
      <c r="CI4405">
        <v>388800</v>
      </c>
      <c r="CJ4405">
        <v>427680</v>
      </c>
      <c r="CK4405">
        <v>3341.25</v>
      </c>
    </row>
    <row r="4406" spans="67:89" x14ac:dyDescent="0.25">
      <c r="BO4406" s="1" t="s">
        <v>12266</v>
      </c>
      <c r="BP4406" s="1" t="s">
        <v>12267</v>
      </c>
      <c r="BQ4406" s="1" t="s">
        <v>11907</v>
      </c>
      <c r="BR4406" s="1" t="s">
        <v>12236</v>
      </c>
      <c r="BS4406" s="1" t="s">
        <v>12237</v>
      </c>
      <c r="BT4406">
        <v>178</v>
      </c>
      <c r="BU4406" s="1" t="s">
        <v>8</v>
      </c>
      <c r="BV4406" s="1" t="s">
        <v>1961</v>
      </c>
      <c r="BW4406">
        <v>128</v>
      </c>
      <c r="BX4406" s="1" t="s">
        <v>11910</v>
      </c>
      <c r="BY4406">
        <v>4500</v>
      </c>
      <c r="BZ4406">
        <v>576000</v>
      </c>
      <c r="CA4406">
        <v>0.25</v>
      </c>
      <c r="CB4406">
        <v>3375</v>
      </c>
      <c r="CC4406">
        <v>432000</v>
      </c>
      <c r="CD4406">
        <v>0.1</v>
      </c>
      <c r="CE4406">
        <v>43200</v>
      </c>
      <c r="CF4406">
        <v>0.1</v>
      </c>
      <c r="CG4406">
        <v>4320</v>
      </c>
      <c r="CH4406">
        <v>38880</v>
      </c>
      <c r="CI4406">
        <v>388800</v>
      </c>
      <c r="CJ4406">
        <v>427680</v>
      </c>
      <c r="CK4406">
        <v>3341.25</v>
      </c>
    </row>
    <row r="4407" spans="67:89" x14ac:dyDescent="0.25">
      <c r="BO4407" s="1" t="s">
        <v>12268</v>
      </c>
      <c r="BP4407" s="1" t="s">
        <v>12269</v>
      </c>
      <c r="BQ4407" s="1" t="s">
        <v>11907</v>
      </c>
      <c r="BR4407" s="1" t="s">
        <v>12236</v>
      </c>
      <c r="BS4407" s="1" t="s">
        <v>12237</v>
      </c>
      <c r="BT4407">
        <v>179</v>
      </c>
      <c r="BU4407" s="1" t="s">
        <v>8</v>
      </c>
      <c r="BV4407" s="1" t="s">
        <v>1961</v>
      </c>
      <c r="BW4407">
        <v>128</v>
      </c>
      <c r="BX4407" s="1" t="s">
        <v>11910</v>
      </c>
      <c r="BY4407">
        <v>4500</v>
      </c>
      <c r="BZ4407">
        <v>576000</v>
      </c>
      <c r="CA4407">
        <v>0.25</v>
      </c>
      <c r="CB4407">
        <v>3375</v>
      </c>
      <c r="CC4407">
        <v>432000</v>
      </c>
      <c r="CD4407">
        <v>0.1</v>
      </c>
      <c r="CE4407">
        <v>43200</v>
      </c>
      <c r="CF4407">
        <v>0.1</v>
      </c>
      <c r="CG4407">
        <v>4320</v>
      </c>
      <c r="CH4407">
        <v>38880</v>
      </c>
      <c r="CI4407">
        <v>388800</v>
      </c>
      <c r="CJ4407">
        <v>427680</v>
      </c>
      <c r="CK4407">
        <v>3341.25</v>
      </c>
    </row>
    <row r="4408" spans="67:89" x14ac:dyDescent="0.25">
      <c r="BO4408" s="1" t="s">
        <v>12270</v>
      </c>
      <c r="BP4408" s="1" t="s">
        <v>12271</v>
      </c>
      <c r="BQ4408" s="1" t="s">
        <v>11907</v>
      </c>
      <c r="BR4408" s="1" t="s">
        <v>12236</v>
      </c>
      <c r="BS4408" s="1" t="s">
        <v>12237</v>
      </c>
      <c r="BT4408">
        <v>180</v>
      </c>
      <c r="BU4408" s="1" t="s">
        <v>8</v>
      </c>
      <c r="BV4408" s="1" t="s">
        <v>146</v>
      </c>
      <c r="BW4408">
        <v>143.63</v>
      </c>
      <c r="BX4408" s="1" t="s">
        <v>11910</v>
      </c>
      <c r="BY4408">
        <v>4725</v>
      </c>
      <c r="BZ4408">
        <v>678651.75</v>
      </c>
      <c r="CA4408">
        <v>0.25</v>
      </c>
      <c r="CB4408">
        <v>3543.75</v>
      </c>
      <c r="CC4408">
        <v>508988.8125</v>
      </c>
      <c r="CD4408">
        <v>0.1</v>
      </c>
      <c r="CE4408">
        <v>50898.881250000006</v>
      </c>
      <c r="CF4408">
        <v>0.1</v>
      </c>
      <c r="CG4408">
        <v>5089.8881250000013</v>
      </c>
      <c r="CH4408">
        <v>45808.993125000008</v>
      </c>
      <c r="CI4408">
        <v>458089.93125000002</v>
      </c>
      <c r="CJ4408">
        <v>503898.92437500006</v>
      </c>
      <c r="CK4408">
        <v>3508.3125000000005</v>
      </c>
    </row>
    <row r="4409" spans="67:89" x14ac:dyDescent="0.25">
      <c r="BO4409" s="1" t="s">
        <v>12272</v>
      </c>
      <c r="BP4409" s="1" t="s">
        <v>12273</v>
      </c>
      <c r="BQ4409" s="1" t="s">
        <v>11907</v>
      </c>
      <c r="BR4409" s="1" t="s">
        <v>12236</v>
      </c>
      <c r="BS4409" s="1" t="s">
        <v>12237</v>
      </c>
      <c r="BT4409">
        <v>181</v>
      </c>
      <c r="BU4409" s="1" t="s">
        <v>8</v>
      </c>
      <c r="BV4409" s="1" t="s">
        <v>146</v>
      </c>
      <c r="BW4409">
        <v>143.63</v>
      </c>
      <c r="BX4409" s="1" t="s">
        <v>11910</v>
      </c>
      <c r="BY4409">
        <v>4725</v>
      </c>
      <c r="BZ4409">
        <v>678651.75</v>
      </c>
      <c r="CA4409">
        <v>0.25</v>
      </c>
      <c r="CB4409">
        <v>3543.75</v>
      </c>
      <c r="CC4409">
        <v>508988.8125</v>
      </c>
      <c r="CD4409">
        <v>0.1</v>
      </c>
      <c r="CE4409">
        <v>50898.881250000006</v>
      </c>
      <c r="CF4409">
        <v>0.1</v>
      </c>
      <c r="CG4409">
        <v>5089.8881250000013</v>
      </c>
      <c r="CH4409">
        <v>45808.993125000008</v>
      </c>
      <c r="CI4409">
        <v>458089.93125000002</v>
      </c>
      <c r="CJ4409">
        <v>503898.92437500006</v>
      </c>
      <c r="CK4409">
        <v>3508.3125000000005</v>
      </c>
    </row>
    <row r="4410" spans="67:89" x14ac:dyDescent="0.25">
      <c r="BO4410" s="1" t="s">
        <v>12274</v>
      </c>
      <c r="BP4410" s="1" t="s">
        <v>12275</v>
      </c>
      <c r="BQ4410" s="1" t="s">
        <v>11907</v>
      </c>
      <c r="BR4410" s="1" t="s">
        <v>12236</v>
      </c>
      <c r="BS4410" s="1" t="s">
        <v>12237</v>
      </c>
      <c r="BT4410">
        <v>182</v>
      </c>
      <c r="BU4410" s="1" t="s">
        <v>8</v>
      </c>
      <c r="BV4410" s="1" t="s">
        <v>1961</v>
      </c>
      <c r="BW4410">
        <v>128</v>
      </c>
      <c r="BX4410" s="1" t="s">
        <v>11910</v>
      </c>
      <c r="BY4410">
        <v>4500</v>
      </c>
      <c r="BZ4410">
        <v>576000</v>
      </c>
      <c r="CA4410">
        <v>0.25</v>
      </c>
      <c r="CB4410">
        <v>3375</v>
      </c>
      <c r="CC4410">
        <v>432000</v>
      </c>
      <c r="CD4410">
        <v>0.1</v>
      </c>
      <c r="CE4410">
        <v>43200</v>
      </c>
      <c r="CF4410">
        <v>0.1</v>
      </c>
      <c r="CG4410">
        <v>4320</v>
      </c>
      <c r="CH4410">
        <v>38880</v>
      </c>
      <c r="CI4410">
        <v>388800</v>
      </c>
      <c r="CJ4410">
        <v>427680</v>
      </c>
      <c r="CK4410">
        <v>3341.25</v>
      </c>
    </row>
    <row r="4411" spans="67:89" x14ac:dyDescent="0.25">
      <c r="BO4411" s="1" t="s">
        <v>12276</v>
      </c>
      <c r="BP4411" s="1" t="s">
        <v>12277</v>
      </c>
      <c r="BQ4411" s="1" t="s">
        <v>11907</v>
      </c>
      <c r="BR4411" s="1" t="s">
        <v>12236</v>
      </c>
      <c r="BS4411" s="1" t="s">
        <v>12237</v>
      </c>
      <c r="BT4411">
        <v>183</v>
      </c>
      <c r="BU4411" s="1" t="s">
        <v>8</v>
      </c>
      <c r="BV4411" s="1" t="s">
        <v>1961</v>
      </c>
      <c r="BW4411">
        <v>128</v>
      </c>
      <c r="BX4411" s="1" t="s">
        <v>11910</v>
      </c>
      <c r="BY4411">
        <v>4500</v>
      </c>
      <c r="BZ4411">
        <v>576000</v>
      </c>
      <c r="CA4411">
        <v>0.25</v>
      </c>
      <c r="CB4411">
        <v>3375</v>
      </c>
      <c r="CC4411">
        <v>432000</v>
      </c>
      <c r="CD4411">
        <v>0.1</v>
      </c>
      <c r="CE4411">
        <v>43200</v>
      </c>
      <c r="CF4411">
        <v>0.1</v>
      </c>
      <c r="CG4411">
        <v>4320</v>
      </c>
      <c r="CH4411">
        <v>38880</v>
      </c>
      <c r="CI4411">
        <v>388800</v>
      </c>
      <c r="CJ4411">
        <v>427680</v>
      </c>
      <c r="CK4411">
        <v>3341.25</v>
      </c>
    </row>
    <row r="4412" spans="67:89" x14ac:dyDescent="0.25">
      <c r="BO4412" s="1" t="s">
        <v>12278</v>
      </c>
      <c r="BP4412" s="1" t="s">
        <v>12279</v>
      </c>
      <c r="BQ4412" s="1" t="s">
        <v>11907</v>
      </c>
      <c r="BR4412" s="1" t="s">
        <v>12236</v>
      </c>
      <c r="BS4412" s="1" t="s">
        <v>12237</v>
      </c>
      <c r="BT4412">
        <v>184</v>
      </c>
      <c r="BU4412" s="1" t="s">
        <v>8</v>
      </c>
      <c r="BV4412" s="1" t="s">
        <v>1961</v>
      </c>
      <c r="BW4412">
        <v>128</v>
      </c>
      <c r="BX4412" s="1" t="s">
        <v>11910</v>
      </c>
      <c r="BY4412">
        <v>4500</v>
      </c>
      <c r="BZ4412">
        <v>576000</v>
      </c>
      <c r="CA4412">
        <v>0.25</v>
      </c>
      <c r="CB4412">
        <v>3375</v>
      </c>
      <c r="CC4412">
        <v>432000</v>
      </c>
      <c r="CD4412">
        <v>0.1</v>
      </c>
      <c r="CE4412">
        <v>43200</v>
      </c>
      <c r="CF4412">
        <v>0.1</v>
      </c>
      <c r="CG4412">
        <v>4320</v>
      </c>
      <c r="CH4412">
        <v>38880</v>
      </c>
      <c r="CI4412">
        <v>388800</v>
      </c>
      <c r="CJ4412">
        <v>427680</v>
      </c>
      <c r="CK4412">
        <v>3341.25</v>
      </c>
    </row>
    <row r="4413" spans="67:89" x14ac:dyDescent="0.25">
      <c r="BO4413" s="1" t="s">
        <v>12280</v>
      </c>
      <c r="BP4413" s="1" t="s">
        <v>12281</v>
      </c>
      <c r="BQ4413" s="1" t="s">
        <v>11907</v>
      </c>
      <c r="BR4413" s="1" t="s">
        <v>12236</v>
      </c>
      <c r="BS4413" s="1" t="s">
        <v>12237</v>
      </c>
      <c r="BT4413">
        <v>185</v>
      </c>
      <c r="BU4413" s="1" t="s">
        <v>8</v>
      </c>
      <c r="BV4413" s="1" t="s">
        <v>1961</v>
      </c>
      <c r="BW4413">
        <v>128</v>
      </c>
      <c r="BX4413" s="1" t="s">
        <v>11910</v>
      </c>
      <c r="BY4413">
        <v>4500</v>
      </c>
      <c r="BZ4413">
        <v>576000</v>
      </c>
      <c r="CA4413">
        <v>0.25</v>
      </c>
      <c r="CB4413">
        <v>3375</v>
      </c>
      <c r="CC4413">
        <v>432000</v>
      </c>
      <c r="CD4413">
        <v>0.1</v>
      </c>
      <c r="CE4413">
        <v>43200</v>
      </c>
      <c r="CF4413">
        <v>0.1</v>
      </c>
      <c r="CG4413">
        <v>4320</v>
      </c>
      <c r="CH4413">
        <v>38880</v>
      </c>
      <c r="CI4413">
        <v>388800</v>
      </c>
      <c r="CJ4413">
        <v>427680</v>
      </c>
      <c r="CK4413">
        <v>3341.25</v>
      </c>
    </row>
    <row r="4414" spans="67:89" x14ac:dyDescent="0.25">
      <c r="BO4414" s="1" t="s">
        <v>12282</v>
      </c>
      <c r="BP4414" s="1" t="s">
        <v>12283</v>
      </c>
      <c r="BQ4414" s="1" t="s">
        <v>11907</v>
      </c>
      <c r="BR4414" s="1" t="s">
        <v>12236</v>
      </c>
      <c r="BS4414" s="1" t="s">
        <v>12237</v>
      </c>
      <c r="BT4414">
        <v>186</v>
      </c>
      <c r="BU4414" s="1" t="s">
        <v>8</v>
      </c>
      <c r="BV4414" s="1" t="s">
        <v>1961</v>
      </c>
      <c r="BW4414">
        <v>128</v>
      </c>
      <c r="BX4414" s="1" t="s">
        <v>11910</v>
      </c>
      <c r="BY4414">
        <v>4500</v>
      </c>
      <c r="BZ4414">
        <v>576000</v>
      </c>
      <c r="CA4414">
        <v>0.25</v>
      </c>
      <c r="CB4414">
        <v>3375</v>
      </c>
      <c r="CC4414">
        <v>432000</v>
      </c>
      <c r="CD4414">
        <v>0.1</v>
      </c>
      <c r="CE4414">
        <v>43200</v>
      </c>
      <c r="CF4414">
        <v>0.1</v>
      </c>
      <c r="CG4414">
        <v>4320</v>
      </c>
      <c r="CH4414">
        <v>38880</v>
      </c>
      <c r="CI4414">
        <v>388800</v>
      </c>
      <c r="CJ4414">
        <v>427680</v>
      </c>
      <c r="CK4414">
        <v>3341.25</v>
      </c>
    </row>
    <row r="4415" spans="67:89" x14ac:dyDescent="0.25">
      <c r="BO4415" s="1" t="s">
        <v>12284</v>
      </c>
      <c r="BP4415" s="1" t="s">
        <v>12285</v>
      </c>
      <c r="BQ4415" s="1" t="s">
        <v>11907</v>
      </c>
      <c r="BR4415" s="1" t="s">
        <v>12236</v>
      </c>
      <c r="BS4415" s="1" t="s">
        <v>12237</v>
      </c>
      <c r="BT4415">
        <v>187</v>
      </c>
      <c r="BU4415" s="1" t="s">
        <v>8</v>
      </c>
      <c r="BV4415" s="1" t="s">
        <v>1961</v>
      </c>
      <c r="BW4415">
        <v>128</v>
      </c>
      <c r="BX4415" s="1" t="s">
        <v>11910</v>
      </c>
      <c r="BY4415">
        <v>4500</v>
      </c>
      <c r="BZ4415">
        <v>576000</v>
      </c>
      <c r="CA4415">
        <v>0.25</v>
      </c>
      <c r="CB4415">
        <v>3375</v>
      </c>
      <c r="CC4415">
        <v>432000</v>
      </c>
      <c r="CD4415">
        <v>0.1</v>
      </c>
      <c r="CE4415">
        <v>43200</v>
      </c>
      <c r="CF4415">
        <v>0.1</v>
      </c>
      <c r="CG4415">
        <v>4320</v>
      </c>
      <c r="CH4415">
        <v>38880</v>
      </c>
      <c r="CI4415">
        <v>388800</v>
      </c>
      <c r="CJ4415">
        <v>427680</v>
      </c>
      <c r="CK4415">
        <v>3341.25</v>
      </c>
    </row>
    <row r="4416" spans="67:89" x14ac:dyDescent="0.25">
      <c r="BO4416" s="1" t="s">
        <v>12286</v>
      </c>
      <c r="BP4416" s="1" t="s">
        <v>12287</v>
      </c>
      <c r="BQ4416" s="1" t="s">
        <v>11907</v>
      </c>
      <c r="BR4416" s="1" t="s">
        <v>12236</v>
      </c>
      <c r="BS4416" s="1" t="s">
        <v>12237</v>
      </c>
      <c r="BT4416">
        <v>188</v>
      </c>
      <c r="BU4416" s="1" t="s">
        <v>8</v>
      </c>
      <c r="BV4416" s="1" t="s">
        <v>146</v>
      </c>
      <c r="BW4416">
        <v>128</v>
      </c>
      <c r="BX4416" s="1" t="s">
        <v>11910</v>
      </c>
      <c r="BY4416">
        <v>4725</v>
      </c>
      <c r="BZ4416">
        <v>604800</v>
      </c>
      <c r="CA4416">
        <v>0.25</v>
      </c>
      <c r="CB4416">
        <v>3543.75</v>
      </c>
      <c r="CC4416">
        <v>453600</v>
      </c>
      <c r="CD4416">
        <v>0.1</v>
      </c>
      <c r="CE4416">
        <v>45360</v>
      </c>
      <c r="CF4416">
        <v>0.1</v>
      </c>
      <c r="CG4416">
        <v>4536</v>
      </c>
      <c r="CH4416">
        <v>40824</v>
      </c>
      <c r="CI4416">
        <v>408240</v>
      </c>
      <c r="CJ4416">
        <v>449064</v>
      </c>
      <c r="CK4416">
        <v>3508.3125</v>
      </c>
    </row>
    <row r="4417" spans="67:89" x14ac:dyDescent="0.25">
      <c r="BO4417" s="1" t="s">
        <v>12288</v>
      </c>
      <c r="BP4417" s="1" t="s">
        <v>12289</v>
      </c>
      <c r="BQ4417" s="1" t="s">
        <v>11907</v>
      </c>
      <c r="BR4417" s="1" t="s">
        <v>12236</v>
      </c>
      <c r="BS4417" s="1" t="s">
        <v>12237</v>
      </c>
      <c r="BT4417">
        <v>189</v>
      </c>
      <c r="BU4417" s="1" t="s">
        <v>8</v>
      </c>
      <c r="BV4417" s="1" t="s">
        <v>1961</v>
      </c>
      <c r="BW4417">
        <v>128</v>
      </c>
      <c r="BX4417" s="1" t="s">
        <v>11910</v>
      </c>
      <c r="BY4417">
        <v>4500</v>
      </c>
      <c r="BZ4417">
        <v>576000</v>
      </c>
      <c r="CA4417">
        <v>0.25</v>
      </c>
      <c r="CB4417">
        <v>3375</v>
      </c>
      <c r="CC4417">
        <v>432000</v>
      </c>
      <c r="CD4417">
        <v>0.1</v>
      </c>
      <c r="CE4417">
        <v>43200</v>
      </c>
      <c r="CF4417">
        <v>0.1</v>
      </c>
      <c r="CG4417">
        <v>4320</v>
      </c>
      <c r="CH4417">
        <v>38880</v>
      </c>
      <c r="CI4417">
        <v>388800</v>
      </c>
      <c r="CJ4417">
        <v>427680</v>
      </c>
      <c r="CK4417">
        <v>3341.25</v>
      </c>
    </row>
    <row r="4418" spans="67:89" x14ac:dyDescent="0.25">
      <c r="BO4418" s="1" t="s">
        <v>12290</v>
      </c>
      <c r="BP4418" s="1" t="s">
        <v>12291</v>
      </c>
      <c r="BQ4418" s="1" t="s">
        <v>11907</v>
      </c>
      <c r="BR4418" s="1" t="s">
        <v>12236</v>
      </c>
      <c r="BS4418" s="1" t="s">
        <v>12237</v>
      </c>
      <c r="BT4418">
        <v>190</v>
      </c>
      <c r="BU4418" s="1" t="s">
        <v>8</v>
      </c>
      <c r="BV4418" s="1" t="s">
        <v>1961</v>
      </c>
      <c r="BW4418">
        <v>128</v>
      </c>
      <c r="BX4418" s="1" t="s">
        <v>11910</v>
      </c>
      <c r="BY4418">
        <v>4500</v>
      </c>
      <c r="BZ4418">
        <v>576000</v>
      </c>
      <c r="CA4418">
        <v>0.25</v>
      </c>
      <c r="CB4418">
        <v>3375</v>
      </c>
      <c r="CC4418">
        <v>432000</v>
      </c>
      <c r="CD4418">
        <v>0.1</v>
      </c>
      <c r="CE4418">
        <v>43200</v>
      </c>
      <c r="CF4418">
        <v>0.1</v>
      </c>
      <c r="CG4418">
        <v>4320</v>
      </c>
      <c r="CH4418">
        <v>38880</v>
      </c>
      <c r="CI4418">
        <v>388800</v>
      </c>
      <c r="CJ4418">
        <v>427680</v>
      </c>
      <c r="CK4418">
        <v>3341.25</v>
      </c>
    </row>
    <row r="4419" spans="67:89" x14ac:dyDescent="0.25">
      <c r="BO4419" s="1" t="s">
        <v>12292</v>
      </c>
      <c r="BP4419" s="1" t="s">
        <v>12293</v>
      </c>
      <c r="BQ4419" s="1" t="s">
        <v>11907</v>
      </c>
      <c r="BR4419" s="1" t="s">
        <v>12236</v>
      </c>
      <c r="BS4419" s="1" t="s">
        <v>12237</v>
      </c>
      <c r="BT4419">
        <v>191</v>
      </c>
      <c r="BU4419" s="1" t="s">
        <v>8</v>
      </c>
      <c r="BV4419" s="1" t="s">
        <v>146</v>
      </c>
      <c r="BW4419">
        <v>128</v>
      </c>
      <c r="BX4419" s="1" t="s">
        <v>11910</v>
      </c>
      <c r="BY4419">
        <v>4725</v>
      </c>
      <c r="BZ4419">
        <v>604800</v>
      </c>
      <c r="CA4419">
        <v>0.25</v>
      </c>
      <c r="CB4419">
        <v>3543.75</v>
      </c>
      <c r="CC4419">
        <v>453600</v>
      </c>
      <c r="CD4419">
        <v>0.1</v>
      </c>
      <c r="CE4419">
        <v>45360</v>
      </c>
      <c r="CF4419">
        <v>0.1</v>
      </c>
      <c r="CG4419">
        <v>4536</v>
      </c>
      <c r="CH4419">
        <v>40824</v>
      </c>
      <c r="CI4419">
        <v>408240</v>
      </c>
      <c r="CJ4419">
        <v>449064</v>
      </c>
      <c r="CK4419">
        <v>3508.3125</v>
      </c>
    </row>
    <row r="4420" spans="67:89" x14ac:dyDescent="0.25">
      <c r="BO4420" s="1" t="s">
        <v>12294</v>
      </c>
      <c r="BP4420" s="1" t="s">
        <v>12295</v>
      </c>
      <c r="BQ4420" s="1" t="s">
        <v>11907</v>
      </c>
      <c r="BR4420" s="1" t="s">
        <v>12236</v>
      </c>
      <c r="BS4420" s="1" t="s">
        <v>12237</v>
      </c>
      <c r="BT4420">
        <v>192</v>
      </c>
      <c r="BU4420" s="1" t="s">
        <v>8</v>
      </c>
      <c r="BV4420" s="1" t="s">
        <v>1961</v>
      </c>
      <c r="BW4420">
        <v>128</v>
      </c>
      <c r="BX4420" s="1" t="s">
        <v>11910</v>
      </c>
      <c r="BY4420">
        <v>4500</v>
      </c>
      <c r="BZ4420">
        <v>576000</v>
      </c>
      <c r="CA4420">
        <v>0.25</v>
      </c>
      <c r="CB4420">
        <v>3375</v>
      </c>
      <c r="CC4420">
        <v>432000</v>
      </c>
      <c r="CD4420">
        <v>0.1</v>
      </c>
      <c r="CE4420">
        <v>43200</v>
      </c>
      <c r="CF4420">
        <v>0.1</v>
      </c>
      <c r="CG4420">
        <v>4320</v>
      </c>
      <c r="CH4420">
        <v>38880</v>
      </c>
      <c r="CI4420">
        <v>388800</v>
      </c>
      <c r="CJ4420">
        <v>427680</v>
      </c>
      <c r="CK4420">
        <v>3341.25</v>
      </c>
    </row>
    <row r="4421" spans="67:89" x14ac:dyDescent="0.25">
      <c r="BO4421" s="1" t="s">
        <v>12296</v>
      </c>
      <c r="BP4421" s="1" t="s">
        <v>12297</v>
      </c>
      <c r="BQ4421" s="1" t="s">
        <v>11907</v>
      </c>
      <c r="BR4421" s="1" t="s">
        <v>12236</v>
      </c>
      <c r="BS4421" s="1" t="s">
        <v>12237</v>
      </c>
      <c r="BT4421">
        <v>193</v>
      </c>
      <c r="BU4421" s="1" t="s">
        <v>8</v>
      </c>
      <c r="BV4421" s="1" t="s">
        <v>1961</v>
      </c>
      <c r="BW4421">
        <v>128</v>
      </c>
      <c r="BX4421" s="1" t="s">
        <v>11910</v>
      </c>
      <c r="BY4421">
        <v>4500</v>
      </c>
      <c r="BZ4421">
        <v>576000</v>
      </c>
      <c r="CA4421">
        <v>0.25</v>
      </c>
      <c r="CB4421">
        <v>3375</v>
      </c>
      <c r="CC4421">
        <v>432000</v>
      </c>
      <c r="CD4421">
        <v>0.1</v>
      </c>
      <c r="CE4421">
        <v>43200</v>
      </c>
      <c r="CF4421">
        <v>0.1</v>
      </c>
      <c r="CG4421">
        <v>4320</v>
      </c>
      <c r="CH4421">
        <v>38880</v>
      </c>
      <c r="CI4421">
        <v>388800</v>
      </c>
      <c r="CJ4421">
        <v>427680</v>
      </c>
      <c r="CK4421">
        <v>3341.25</v>
      </c>
    </row>
    <row r="4422" spans="67:89" x14ac:dyDescent="0.25">
      <c r="BO4422" s="1" t="s">
        <v>12298</v>
      </c>
      <c r="BP4422" s="1" t="s">
        <v>12299</v>
      </c>
      <c r="BQ4422" s="1" t="s">
        <v>11907</v>
      </c>
      <c r="BR4422" s="1" t="s">
        <v>12236</v>
      </c>
      <c r="BS4422" s="1" t="s">
        <v>12237</v>
      </c>
      <c r="BT4422">
        <v>194</v>
      </c>
      <c r="BU4422" s="1" t="s">
        <v>8</v>
      </c>
      <c r="BV4422" s="1" t="s">
        <v>1961</v>
      </c>
      <c r="BW4422">
        <v>128</v>
      </c>
      <c r="BX4422" s="1" t="s">
        <v>11910</v>
      </c>
      <c r="BY4422">
        <v>4500</v>
      </c>
      <c r="BZ4422">
        <v>576000</v>
      </c>
      <c r="CA4422">
        <v>0.25</v>
      </c>
      <c r="CB4422">
        <v>3375</v>
      </c>
      <c r="CC4422">
        <v>432000</v>
      </c>
      <c r="CD4422">
        <v>0.1</v>
      </c>
      <c r="CE4422">
        <v>43200</v>
      </c>
      <c r="CF4422">
        <v>0.1</v>
      </c>
      <c r="CG4422">
        <v>4320</v>
      </c>
      <c r="CH4422">
        <v>38880</v>
      </c>
      <c r="CI4422">
        <v>388800</v>
      </c>
      <c r="CJ4422">
        <v>427680</v>
      </c>
      <c r="CK4422">
        <v>3341.25</v>
      </c>
    </row>
    <row r="4423" spans="67:89" x14ac:dyDescent="0.25">
      <c r="BO4423" s="1" t="s">
        <v>12300</v>
      </c>
      <c r="BP4423" s="1" t="s">
        <v>12301</v>
      </c>
      <c r="BQ4423" s="1" t="s">
        <v>11907</v>
      </c>
      <c r="BR4423" s="1" t="s">
        <v>12236</v>
      </c>
      <c r="BS4423" s="1" t="s">
        <v>12237</v>
      </c>
      <c r="BT4423">
        <v>195</v>
      </c>
      <c r="BU4423" s="1" t="s">
        <v>8</v>
      </c>
      <c r="BV4423" s="1" t="s">
        <v>1961</v>
      </c>
      <c r="BW4423">
        <v>128</v>
      </c>
      <c r="BX4423" s="1" t="s">
        <v>11910</v>
      </c>
      <c r="BY4423">
        <v>4500</v>
      </c>
      <c r="BZ4423">
        <v>576000</v>
      </c>
      <c r="CA4423">
        <v>0.25</v>
      </c>
      <c r="CB4423">
        <v>3375</v>
      </c>
      <c r="CC4423">
        <v>432000</v>
      </c>
      <c r="CD4423">
        <v>0.1</v>
      </c>
      <c r="CE4423">
        <v>43200</v>
      </c>
      <c r="CF4423">
        <v>0.1</v>
      </c>
      <c r="CG4423">
        <v>4320</v>
      </c>
      <c r="CH4423">
        <v>38880</v>
      </c>
      <c r="CI4423">
        <v>388800</v>
      </c>
      <c r="CJ4423">
        <v>427680</v>
      </c>
      <c r="CK4423">
        <v>3341.25</v>
      </c>
    </row>
    <row r="4424" spans="67:89" x14ac:dyDescent="0.25">
      <c r="BO4424" s="1" t="s">
        <v>12302</v>
      </c>
      <c r="BP4424" s="1" t="s">
        <v>12303</v>
      </c>
      <c r="BQ4424" s="1" t="s">
        <v>11907</v>
      </c>
      <c r="BR4424" s="1" t="s">
        <v>12236</v>
      </c>
      <c r="BS4424" s="1" t="s">
        <v>12237</v>
      </c>
      <c r="BT4424">
        <v>196</v>
      </c>
      <c r="BU4424" s="1" t="s">
        <v>8</v>
      </c>
      <c r="BV4424" s="1" t="s">
        <v>1961</v>
      </c>
      <c r="BW4424">
        <v>128</v>
      </c>
      <c r="BX4424" s="1" t="s">
        <v>11910</v>
      </c>
      <c r="BY4424">
        <v>4500</v>
      </c>
      <c r="BZ4424">
        <v>576000</v>
      </c>
      <c r="CA4424">
        <v>0.25</v>
      </c>
      <c r="CB4424">
        <v>3375</v>
      </c>
      <c r="CC4424">
        <v>432000</v>
      </c>
      <c r="CD4424">
        <v>0.1</v>
      </c>
      <c r="CE4424">
        <v>43200</v>
      </c>
      <c r="CF4424">
        <v>0.1</v>
      </c>
      <c r="CG4424">
        <v>4320</v>
      </c>
      <c r="CH4424">
        <v>38880</v>
      </c>
      <c r="CI4424">
        <v>388800</v>
      </c>
      <c r="CJ4424">
        <v>427680</v>
      </c>
      <c r="CK4424">
        <v>3341.25</v>
      </c>
    </row>
    <row r="4425" spans="67:89" x14ac:dyDescent="0.25">
      <c r="BO4425" s="1" t="s">
        <v>12304</v>
      </c>
      <c r="BP4425" s="1" t="s">
        <v>12305</v>
      </c>
      <c r="BQ4425" s="1" t="s">
        <v>11907</v>
      </c>
      <c r="BR4425" s="1" t="s">
        <v>12236</v>
      </c>
      <c r="BS4425" s="1" t="s">
        <v>12237</v>
      </c>
      <c r="BT4425">
        <v>197</v>
      </c>
      <c r="BU4425" s="1" t="s">
        <v>8</v>
      </c>
      <c r="BV4425" s="1" t="s">
        <v>1961</v>
      </c>
      <c r="BW4425">
        <v>128</v>
      </c>
      <c r="BX4425" s="1" t="s">
        <v>11910</v>
      </c>
      <c r="BY4425">
        <v>4500</v>
      </c>
      <c r="BZ4425">
        <v>576000</v>
      </c>
      <c r="CA4425">
        <v>0.25</v>
      </c>
      <c r="CB4425">
        <v>3375</v>
      </c>
      <c r="CC4425">
        <v>432000</v>
      </c>
      <c r="CD4425">
        <v>0.1</v>
      </c>
      <c r="CE4425">
        <v>43200</v>
      </c>
      <c r="CF4425">
        <v>0.1</v>
      </c>
      <c r="CG4425">
        <v>4320</v>
      </c>
      <c r="CH4425">
        <v>38880</v>
      </c>
      <c r="CI4425">
        <v>388800</v>
      </c>
      <c r="CJ4425">
        <v>427680</v>
      </c>
      <c r="CK4425">
        <v>3341.25</v>
      </c>
    </row>
    <row r="4426" spans="67:89" x14ac:dyDescent="0.25">
      <c r="BO4426" s="1" t="s">
        <v>12306</v>
      </c>
      <c r="BP4426" s="1" t="s">
        <v>12307</v>
      </c>
      <c r="BQ4426" s="1" t="s">
        <v>11907</v>
      </c>
      <c r="BR4426" s="1" t="s">
        <v>12236</v>
      </c>
      <c r="BS4426" s="1" t="s">
        <v>12237</v>
      </c>
      <c r="BT4426">
        <v>198</v>
      </c>
      <c r="BU4426" s="1" t="s">
        <v>8</v>
      </c>
      <c r="BV4426" s="1" t="s">
        <v>146</v>
      </c>
      <c r="BW4426">
        <v>143.63</v>
      </c>
      <c r="BX4426" s="1" t="s">
        <v>11910</v>
      </c>
      <c r="BY4426">
        <v>4725</v>
      </c>
      <c r="BZ4426">
        <v>678651.75</v>
      </c>
      <c r="CA4426">
        <v>0.25</v>
      </c>
      <c r="CB4426">
        <v>3543.75</v>
      </c>
      <c r="CC4426">
        <v>508988.8125</v>
      </c>
      <c r="CD4426">
        <v>0.1</v>
      </c>
      <c r="CE4426">
        <v>50898.881250000006</v>
      </c>
      <c r="CF4426">
        <v>0.1</v>
      </c>
      <c r="CG4426">
        <v>5089.8881250000013</v>
      </c>
      <c r="CH4426">
        <v>45808.993125000008</v>
      </c>
      <c r="CI4426">
        <v>458089.93125000002</v>
      </c>
      <c r="CJ4426">
        <v>503898.92437500006</v>
      </c>
      <c r="CK4426">
        <v>3508.3125000000005</v>
      </c>
    </row>
    <row r="4427" spans="67:89" x14ac:dyDescent="0.25">
      <c r="BO4427" s="1" t="s">
        <v>12308</v>
      </c>
      <c r="BP4427" s="1" t="s">
        <v>12309</v>
      </c>
      <c r="BQ4427" s="1" t="s">
        <v>11907</v>
      </c>
      <c r="BR4427" s="1" t="s">
        <v>12236</v>
      </c>
      <c r="BS4427" s="1" t="s">
        <v>12237</v>
      </c>
      <c r="BT4427">
        <v>199</v>
      </c>
      <c r="BU4427" s="1" t="s">
        <v>8</v>
      </c>
      <c r="BV4427" s="1" t="s">
        <v>146</v>
      </c>
      <c r="BW4427">
        <v>143.63</v>
      </c>
      <c r="BX4427" s="1" t="s">
        <v>11910</v>
      </c>
      <c r="BY4427">
        <v>4725</v>
      </c>
      <c r="BZ4427">
        <v>678651.75</v>
      </c>
      <c r="CA4427">
        <v>0.25</v>
      </c>
      <c r="CB4427">
        <v>3543.75</v>
      </c>
      <c r="CC4427">
        <v>508988.8125</v>
      </c>
      <c r="CD4427">
        <v>0.1</v>
      </c>
      <c r="CE4427">
        <v>50898.881250000006</v>
      </c>
      <c r="CF4427">
        <v>0.1</v>
      </c>
      <c r="CG4427">
        <v>5089.8881250000013</v>
      </c>
      <c r="CH4427">
        <v>45808.993125000008</v>
      </c>
      <c r="CI4427">
        <v>458089.93125000002</v>
      </c>
      <c r="CJ4427">
        <v>503898.92437500006</v>
      </c>
      <c r="CK4427">
        <v>3508.3125000000005</v>
      </c>
    </row>
    <row r="4428" spans="67:89" x14ac:dyDescent="0.25">
      <c r="BO4428" s="1" t="s">
        <v>12310</v>
      </c>
      <c r="BP4428" s="1" t="s">
        <v>12311</v>
      </c>
      <c r="BQ4428" s="1" t="s">
        <v>11907</v>
      </c>
      <c r="BR4428" s="1" t="s">
        <v>12236</v>
      </c>
      <c r="BS4428" s="1" t="s">
        <v>12237</v>
      </c>
      <c r="BT4428">
        <v>200</v>
      </c>
      <c r="BU4428" s="1" t="s">
        <v>8</v>
      </c>
      <c r="BV4428" s="1" t="s">
        <v>1961</v>
      </c>
      <c r="BW4428">
        <v>128</v>
      </c>
      <c r="BX4428" s="1" t="s">
        <v>11910</v>
      </c>
      <c r="BY4428">
        <v>4500</v>
      </c>
      <c r="BZ4428">
        <v>576000</v>
      </c>
      <c r="CA4428">
        <v>0.25</v>
      </c>
      <c r="CB4428">
        <v>3375</v>
      </c>
      <c r="CC4428">
        <v>432000</v>
      </c>
      <c r="CD4428">
        <v>0.1</v>
      </c>
      <c r="CE4428">
        <v>43200</v>
      </c>
      <c r="CF4428">
        <v>0.1</v>
      </c>
      <c r="CG4428">
        <v>4320</v>
      </c>
      <c r="CH4428">
        <v>38880</v>
      </c>
      <c r="CI4428">
        <v>388800</v>
      </c>
      <c r="CJ4428">
        <v>427680</v>
      </c>
      <c r="CK4428">
        <v>3341.25</v>
      </c>
    </row>
    <row r="4429" spans="67:89" x14ac:dyDescent="0.25">
      <c r="BO4429" s="1" t="s">
        <v>12312</v>
      </c>
      <c r="BP4429" s="1" t="s">
        <v>12313</v>
      </c>
      <c r="BQ4429" s="1" t="s">
        <v>11907</v>
      </c>
      <c r="BR4429" s="1" t="s">
        <v>12236</v>
      </c>
      <c r="BS4429" s="1" t="s">
        <v>12237</v>
      </c>
      <c r="BT4429">
        <v>201</v>
      </c>
      <c r="BU4429" s="1" t="s">
        <v>8</v>
      </c>
      <c r="BV4429" s="1" t="s">
        <v>1961</v>
      </c>
      <c r="BW4429">
        <v>128</v>
      </c>
      <c r="BX4429" s="1" t="s">
        <v>11910</v>
      </c>
      <c r="BY4429">
        <v>4500</v>
      </c>
      <c r="BZ4429">
        <v>576000</v>
      </c>
      <c r="CA4429">
        <v>0.25</v>
      </c>
      <c r="CB4429">
        <v>3375</v>
      </c>
      <c r="CC4429">
        <v>432000</v>
      </c>
      <c r="CD4429">
        <v>0.1</v>
      </c>
      <c r="CE4429">
        <v>43200</v>
      </c>
      <c r="CF4429">
        <v>0.1</v>
      </c>
      <c r="CG4429">
        <v>4320</v>
      </c>
      <c r="CH4429">
        <v>38880</v>
      </c>
      <c r="CI4429">
        <v>388800</v>
      </c>
      <c r="CJ4429">
        <v>427680</v>
      </c>
      <c r="CK4429">
        <v>3341.25</v>
      </c>
    </row>
    <row r="4430" spans="67:89" x14ac:dyDescent="0.25">
      <c r="BO4430" s="1" t="s">
        <v>12314</v>
      </c>
      <c r="BP4430" s="1" t="s">
        <v>12315</v>
      </c>
      <c r="BQ4430" s="1" t="s">
        <v>11907</v>
      </c>
      <c r="BR4430" s="1" t="s">
        <v>12236</v>
      </c>
      <c r="BS4430" s="1" t="s">
        <v>12237</v>
      </c>
      <c r="BT4430">
        <v>202</v>
      </c>
      <c r="BU4430" s="1" t="s">
        <v>8</v>
      </c>
      <c r="BV4430" s="1" t="s">
        <v>1961</v>
      </c>
      <c r="BW4430">
        <v>128</v>
      </c>
      <c r="BX4430" s="1" t="s">
        <v>11910</v>
      </c>
      <c r="BY4430">
        <v>4500</v>
      </c>
      <c r="BZ4430">
        <v>576000</v>
      </c>
      <c r="CA4430">
        <v>0.25</v>
      </c>
      <c r="CB4430">
        <v>3375</v>
      </c>
      <c r="CC4430">
        <v>432000</v>
      </c>
      <c r="CD4430">
        <v>0.1</v>
      </c>
      <c r="CE4430">
        <v>43200</v>
      </c>
      <c r="CF4430">
        <v>0.1</v>
      </c>
      <c r="CG4430">
        <v>4320</v>
      </c>
      <c r="CH4430">
        <v>38880</v>
      </c>
      <c r="CI4430">
        <v>388800</v>
      </c>
      <c r="CJ4430">
        <v>427680</v>
      </c>
      <c r="CK4430">
        <v>3341.25</v>
      </c>
    </row>
    <row r="4431" spans="67:89" x14ac:dyDescent="0.25">
      <c r="BO4431" s="1" t="s">
        <v>12316</v>
      </c>
      <c r="BP4431" s="1" t="s">
        <v>12317</v>
      </c>
      <c r="BQ4431" s="1" t="s">
        <v>11907</v>
      </c>
      <c r="BR4431" s="1" t="s">
        <v>12236</v>
      </c>
      <c r="BS4431" s="1" t="s">
        <v>12237</v>
      </c>
      <c r="BT4431">
        <v>203</v>
      </c>
      <c r="BU4431" s="1" t="s">
        <v>8</v>
      </c>
      <c r="BV4431" s="1" t="s">
        <v>1961</v>
      </c>
      <c r="BW4431">
        <v>128</v>
      </c>
      <c r="BX4431" s="1" t="s">
        <v>11910</v>
      </c>
      <c r="BY4431">
        <v>4500</v>
      </c>
      <c r="BZ4431">
        <v>576000</v>
      </c>
      <c r="CA4431">
        <v>0.25</v>
      </c>
      <c r="CB4431">
        <v>3375</v>
      </c>
      <c r="CC4431">
        <v>432000</v>
      </c>
      <c r="CD4431">
        <v>0.1</v>
      </c>
      <c r="CE4431">
        <v>43200</v>
      </c>
      <c r="CF4431">
        <v>0.1</v>
      </c>
      <c r="CG4431">
        <v>4320</v>
      </c>
      <c r="CH4431">
        <v>38880</v>
      </c>
      <c r="CI4431">
        <v>388800</v>
      </c>
      <c r="CJ4431">
        <v>427680</v>
      </c>
      <c r="CK4431">
        <v>3341.25</v>
      </c>
    </row>
    <row r="4432" spans="67:89" x14ac:dyDescent="0.25">
      <c r="BO4432" s="1" t="s">
        <v>12318</v>
      </c>
      <c r="BP4432" s="1" t="s">
        <v>12319</v>
      </c>
      <c r="BQ4432" s="1" t="s">
        <v>11907</v>
      </c>
      <c r="BR4432" s="1" t="s">
        <v>12236</v>
      </c>
      <c r="BS4432" s="1" t="s">
        <v>12237</v>
      </c>
      <c r="BT4432">
        <v>204</v>
      </c>
      <c r="BU4432" s="1" t="s">
        <v>8</v>
      </c>
      <c r="BV4432" s="1" t="s">
        <v>1961</v>
      </c>
      <c r="BW4432">
        <v>128</v>
      </c>
      <c r="BX4432" s="1" t="s">
        <v>11910</v>
      </c>
      <c r="BY4432">
        <v>4500</v>
      </c>
      <c r="BZ4432">
        <v>576000</v>
      </c>
      <c r="CA4432">
        <v>0.25</v>
      </c>
      <c r="CB4432">
        <v>3375</v>
      </c>
      <c r="CC4432">
        <v>432000</v>
      </c>
      <c r="CD4432">
        <v>0.1</v>
      </c>
      <c r="CE4432">
        <v>43200</v>
      </c>
      <c r="CF4432">
        <v>0.1</v>
      </c>
      <c r="CG4432">
        <v>4320</v>
      </c>
      <c r="CH4432">
        <v>38880</v>
      </c>
      <c r="CI4432">
        <v>388800</v>
      </c>
      <c r="CJ4432">
        <v>427680</v>
      </c>
      <c r="CK4432">
        <v>3341.25</v>
      </c>
    </row>
    <row r="4433" spans="67:89" x14ac:dyDescent="0.25">
      <c r="BO4433" s="1" t="s">
        <v>12320</v>
      </c>
      <c r="BP4433" s="1" t="s">
        <v>12321</v>
      </c>
      <c r="BQ4433" s="1" t="s">
        <v>11907</v>
      </c>
      <c r="BR4433" s="1" t="s">
        <v>12236</v>
      </c>
      <c r="BS4433" s="1" t="s">
        <v>12237</v>
      </c>
      <c r="BT4433">
        <v>205</v>
      </c>
      <c r="BU4433" s="1" t="s">
        <v>8</v>
      </c>
      <c r="BV4433" s="1" t="s">
        <v>1961</v>
      </c>
      <c r="BW4433">
        <v>128</v>
      </c>
      <c r="BX4433" s="1" t="s">
        <v>11910</v>
      </c>
      <c r="BY4433">
        <v>4500</v>
      </c>
      <c r="BZ4433">
        <v>576000</v>
      </c>
      <c r="CA4433">
        <v>0.25</v>
      </c>
      <c r="CB4433">
        <v>3375</v>
      </c>
      <c r="CC4433">
        <v>432000</v>
      </c>
      <c r="CD4433">
        <v>0.1</v>
      </c>
      <c r="CE4433">
        <v>43200</v>
      </c>
      <c r="CF4433">
        <v>0.1</v>
      </c>
      <c r="CG4433">
        <v>4320</v>
      </c>
      <c r="CH4433">
        <v>38880</v>
      </c>
      <c r="CI4433">
        <v>388800</v>
      </c>
      <c r="CJ4433">
        <v>427680</v>
      </c>
      <c r="CK4433">
        <v>3341.25</v>
      </c>
    </row>
    <row r="4434" spans="67:89" x14ac:dyDescent="0.25">
      <c r="BO4434" s="1" t="s">
        <v>12322</v>
      </c>
      <c r="BP4434" s="1" t="s">
        <v>12323</v>
      </c>
      <c r="BQ4434" s="1" t="s">
        <v>11907</v>
      </c>
      <c r="BR4434" s="1" t="s">
        <v>12236</v>
      </c>
      <c r="BS4434" s="1" t="s">
        <v>12237</v>
      </c>
      <c r="BT4434">
        <v>206</v>
      </c>
      <c r="BU4434" s="1" t="s">
        <v>8</v>
      </c>
      <c r="BV4434" s="1" t="s">
        <v>146</v>
      </c>
      <c r="BW4434">
        <v>128</v>
      </c>
      <c r="BX4434" s="1" t="s">
        <v>11910</v>
      </c>
      <c r="BY4434">
        <v>4725</v>
      </c>
      <c r="BZ4434">
        <v>604800</v>
      </c>
      <c r="CA4434">
        <v>0.25</v>
      </c>
      <c r="CB4434">
        <v>3543.75</v>
      </c>
      <c r="CC4434">
        <v>453600</v>
      </c>
      <c r="CD4434">
        <v>0.1</v>
      </c>
      <c r="CE4434">
        <v>45360</v>
      </c>
      <c r="CF4434">
        <v>0.1</v>
      </c>
      <c r="CG4434">
        <v>4536</v>
      </c>
      <c r="CH4434">
        <v>40824</v>
      </c>
      <c r="CI4434">
        <v>408240</v>
      </c>
      <c r="CJ4434">
        <v>449064</v>
      </c>
      <c r="CK4434">
        <v>3508.3125</v>
      </c>
    </row>
    <row r="4435" spans="67:89" x14ac:dyDescent="0.25">
      <c r="BO4435" s="1" t="s">
        <v>12324</v>
      </c>
      <c r="BP4435" s="1" t="s">
        <v>12325</v>
      </c>
      <c r="BQ4435" s="1" t="s">
        <v>11907</v>
      </c>
      <c r="BR4435" s="1" t="s">
        <v>12236</v>
      </c>
      <c r="BS4435" s="1" t="s">
        <v>12237</v>
      </c>
      <c r="BT4435">
        <v>207</v>
      </c>
      <c r="BU4435" s="1" t="s">
        <v>8</v>
      </c>
      <c r="BV4435" s="1" t="s">
        <v>1961</v>
      </c>
      <c r="BW4435">
        <v>128</v>
      </c>
      <c r="BX4435" s="1" t="s">
        <v>11910</v>
      </c>
      <c r="BY4435">
        <v>4500</v>
      </c>
      <c r="BZ4435">
        <v>576000</v>
      </c>
      <c r="CA4435">
        <v>0.25</v>
      </c>
      <c r="CB4435">
        <v>3375</v>
      </c>
      <c r="CC4435">
        <v>432000</v>
      </c>
      <c r="CD4435">
        <v>0.1</v>
      </c>
      <c r="CE4435">
        <v>43200</v>
      </c>
      <c r="CF4435">
        <v>0.1</v>
      </c>
      <c r="CG4435">
        <v>4320</v>
      </c>
      <c r="CH4435">
        <v>38880</v>
      </c>
      <c r="CI4435">
        <v>388800</v>
      </c>
      <c r="CJ4435">
        <v>427680</v>
      </c>
      <c r="CK4435">
        <v>3341.25</v>
      </c>
    </row>
    <row r="4436" spans="67:89" x14ac:dyDescent="0.25">
      <c r="BO4436" s="1" t="s">
        <v>12326</v>
      </c>
      <c r="BP4436" s="1" t="s">
        <v>12327</v>
      </c>
      <c r="BQ4436" s="1" t="s">
        <v>11907</v>
      </c>
      <c r="BR4436" s="1" t="s">
        <v>12236</v>
      </c>
      <c r="BS4436" s="1" t="s">
        <v>12237</v>
      </c>
      <c r="BT4436">
        <v>208</v>
      </c>
      <c r="BU4436" s="1" t="s">
        <v>8</v>
      </c>
      <c r="BV4436" s="1" t="s">
        <v>1961</v>
      </c>
      <c r="BW4436">
        <v>128</v>
      </c>
      <c r="BX4436" s="1" t="s">
        <v>11910</v>
      </c>
      <c r="BY4436">
        <v>4500</v>
      </c>
      <c r="BZ4436">
        <v>576000</v>
      </c>
      <c r="CA4436">
        <v>0.25</v>
      </c>
      <c r="CB4436">
        <v>3375</v>
      </c>
      <c r="CC4436">
        <v>432000</v>
      </c>
      <c r="CD4436">
        <v>0.1</v>
      </c>
      <c r="CE4436">
        <v>43200</v>
      </c>
      <c r="CF4436">
        <v>0.1</v>
      </c>
      <c r="CG4436">
        <v>4320</v>
      </c>
      <c r="CH4436">
        <v>38880</v>
      </c>
      <c r="CI4436">
        <v>388800</v>
      </c>
      <c r="CJ4436">
        <v>427680</v>
      </c>
      <c r="CK4436">
        <v>3341.25</v>
      </c>
    </row>
    <row r="4437" spans="67:89" x14ac:dyDescent="0.25">
      <c r="BO4437" s="1" t="s">
        <v>12328</v>
      </c>
      <c r="BP4437" s="1" t="s">
        <v>12329</v>
      </c>
      <c r="BQ4437" s="1" t="s">
        <v>11907</v>
      </c>
      <c r="BR4437" s="1" t="s">
        <v>12236</v>
      </c>
      <c r="BS4437" s="1" t="s">
        <v>12237</v>
      </c>
      <c r="BT4437">
        <v>209</v>
      </c>
      <c r="BU4437" s="1" t="s">
        <v>8</v>
      </c>
      <c r="BV4437" s="1" t="s">
        <v>146</v>
      </c>
      <c r="BW4437">
        <v>128</v>
      </c>
      <c r="BX4437" s="1" t="s">
        <v>11910</v>
      </c>
      <c r="BY4437">
        <v>4725</v>
      </c>
      <c r="BZ4437">
        <v>604800</v>
      </c>
      <c r="CA4437">
        <v>0.25</v>
      </c>
      <c r="CB4437">
        <v>3543.75</v>
      </c>
      <c r="CC4437">
        <v>453600</v>
      </c>
      <c r="CD4437">
        <v>0.1</v>
      </c>
      <c r="CE4437">
        <v>45360</v>
      </c>
      <c r="CF4437">
        <v>0.1</v>
      </c>
      <c r="CG4437">
        <v>4536</v>
      </c>
      <c r="CH4437">
        <v>40824</v>
      </c>
      <c r="CI4437">
        <v>408240</v>
      </c>
      <c r="CJ4437">
        <v>449064</v>
      </c>
      <c r="CK4437">
        <v>3508.3125</v>
      </c>
    </row>
    <row r="4438" spans="67:89" x14ac:dyDescent="0.25">
      <c r="BO4438" s="1" t="s">
        <v>12330</v>
      </c>
      <c r="BP4438" s="1" t="s">
        <v>12331</v>
      </c>
      <c r="BQ4438" s="1" t="s">
        <v>11907</v>
      </c>
      <c r="BR4438" s="1" t="s">
        <v>12236</v>
      </c>
      <c r="BS4438" s="1" t="s">
        <v>12237</v>
      </c>
      <c r="BT4438">
        <v>210</v>
      </c>
      <c r="BU4438" s="1" t="s">
        <v>8</v>
      </c>
      <c r="BV4438" s="1" t="s">
        <v>1961</v>
      </c>
      <c r="BW4438">
        <v>128</v>
      </c>
      <c r="BX4438" s="1" t="s">
        <v>11910</v>
      </c>
      <c r="BY4438">
        <v>4500</v>
      </c>
      <c r="BZ4438">
        <v>576000</v>
      </c>
      <c r="CA4438">
        <v>0.25</v>
      </c>
      <c r="CB4438">
        <v>3375</v>
      </c>
      <c r="CC4438">
        <v>432000</v>
      </c>
      <c r="CD4438">
        <v>0.1</v>
      </c>
      <c r="CE4438">
        <v>43200</v>
      </c>
      <c r="CF4438">
        <v>0.1</v>
      </c>
      <c r="CG4438">
        <v>4320</v>
      </c>
      <c r="CH4438">
        <v>38880</v>
      </c>
      <c r="CI4438">
        <v>388800</v>
      </c>
      <c r="CJ4438">
        <v>427680</v>
      </c>
      <c r="CK4438">
        <v>3341.25</v>
      </c>
    </row>
    <row r="4439" spans="67:89" x14ac:dyDescent="0.25">
      <c r="BO4439" s="1" t="s">
        <v>12332</v>
      </c>
      <c r="BP4439" s="1" t="s">
        <v>12333</v>
      </c>
      <c r="BQ4439" s="1" t="s">
        <v>11907</v>
      </c>
      <c r="BR4439" s="1" t="s">
        <v>12236</v>
      </c>
      <c r="BS4439" s="1" t="s">
        <v>12237</v>
      </c>
      <c r="BT4439">
        <v>211</v>
      </c>
      <c r="BU4439" s="1" t="s">
        <v>8</v>
      </c>
      <c r="BV4439" s="1" t="s">
        <v>1961</v>
      </c>
      <c r="BW4439">
        <v>128</v>
      </c>
      <c r="BX4439" s="1" t="s">
        <v>11910</v>
      </c>
      <c r="BY4439">
        <v>4500</v>
      </c>
      <c r="BZ4439">
        <v>576000</v>
      </c>
      <c r="CA4439">
        <v>0.25</v>
      </c>
      <c r="CB4439">
        <v>3375</v>
      </c>
      <c r="CC4439">
        <v>432000</v>
      </c>
      <c r="CD4439">
        <v>0.1</v>
      </c>
      <c r="CE4439">
        <v>43200</v>
      </c>
      <c r="CF4439">
        <v>0.1</v>
      </c>
      <c r="CG4439">
        <v>4320</v>
      </c>
      <c r="CH4439">
        <v>38880</v>
      </c>
      <c r="CI4439">
        <v>388800</v>
      </c>
      <c r="CJ4439">
        <v>427680</v>
      </c>
      <c r="CK4439">
        <v>3341.25</v>
      </c>
    </row>
    <row r="4440" spans="67:89" x14ac:dyDescent="0.25">
      <c r="BO4440" s="1" t="s">
        <v>12334</v>
      </c>
      <c r="BP4440" s="1" t="s">
        <v>12335</v>
      </c>
      <c r="BQ4440" s="1" t="s">
        <v>11907</v>
      </c>
      <c r="BR4440" s="1" t="s">
        <v>12236</v>
      </c>
      <c r="BS4440" s="1" t="s">
        <v>12237</v>
      </c>
      <c r="BT4440">
        <v>212</v>
      </c>
      <c r="BU4440" s="1" t="s">
        <v>8</v>
      </c>
      <c r="BV4440" s="1" t="s">
        <v>1961</v>
      </c>
      <c r="BW4440">
        <v>128</v>
      </c>
      <c r="BX4440" s="1" t="s">
        <v>11910</v>
      </c>
      <c r="BY4440">
        <v>4500</v>
      </c>
      <c r="BZ4440">
        <v>576000</v>
      </c>
      <c r="CA4440">
        <v>0.25</v>
      </c>
      <c r="CB4440">
        <v>3375</v>
      </c>
      <c r="CC4440">
        <v>432000</v>
      </c>
      <c r="CD4440">
        <v>0.1</v>
      </c>
      <c r="CE4440">
        <v>43200</v>
      </c>
      <c r="CF4440">
        <v>0.1</v>
      </c>
      <c r="CG4440">
        <v>4320</v>
      </c>
      <c r="CH4440">
        <v>38880</v>
      </c>
      <c r="CI4440">
        <v>388800</v>
      </c>
      <c r="CJ4440">
        <v>427680</v>
      </c>
      <c r="CK4440">
        <v>3341.25</v>
      </c>
    </row>
    <row r="4441" spans="67:89" x14ac:dyDescent="0.25">
      <c r="BO4441" s="1" t="s">
        <v>12336</v>
      </c>
      <c r="BP4441" s="1" t="s">
        <v>12337</v>
      </c>
      <c r="BQ4441" s="1" t="s">
        <v>11907</v>
      </c>
      <c r="BR4441" s="1" t="s">
        <v>12236</v>
      </c>
      <c r="BS4441" s="1" t="s">
        <v>12237</v>
      </c>
      <c r="BT4441">
        <v>213</v>
      </c>
      <c r="BU4441" s="1" t="s">
        <v>8</v>
      </c>
      <c r="BV4441" s="1" t="s">
        <v>1961</v>
      </c>
      <c r="BW4441">
        <v>128</v>
      </c>
      <c r="BX4441" s="1" t="s">
        <v>11910</v>
      </c>
      <c r="BY4441">
        <v>4500</v>
      </c>
      <c r="BZ4441">
        <v>576000</v>
      </c>
      <c r="CA4441">
        <v>0.25</v>
      </c>
      <c r="CB4441">
        <v>3375</v>
      </c>
      <c r="CC4441">
        <v>432000</v>
      </c>
      <c r="CD4441">
        <v>0.1</v>
      </c>
      <c r="CE4441">
        <v>43200</v>
      </c>
      <c r="CF4441">
        <v>0.1</v>
      </c>
      <c r="CG4441">
        <v>4320</v>
      </c>
      <c r="CH4441">
        <v>38880</v>
      </c>
      <c r="CI4441">
        <v>388800</v>
      </c>
      <c r="CJ4441">
        <v>427680</v>
      </c>
      <c r="CK4441">
        <v>3341.25</v>
      </c>
    </row>
    <row r="4442" spans="67:89" x14ac:dyDescent="0.25">
      <c r="BO4442" s="1" t="s">
        <v>12338</v>
      </c>
      <c r="BP4442" s="1" t="s">
        <v>12339</v>
      </c>
      <c r="BQ4442" s="1" t="s">
        <v>11907</v>
      </c>
      <c r="BR4442" s="1" t="s">
        <v>12236</v>
      </c>
      <c r="BS4442" s="1" t="s">
        <v>12237</v>
      </c>
      <c r="BT4442">
        <v>214</v>
      </c>
      <c r="BU4442" s="1" t="s">
        <v>8</v>
      </c>
      <c r="BV4442" s="1" t="s">
        <v>1961</v>
      </c>
      <c r="BW4442">
        <v>128</v>
      </c>
      <c r="BX4442" s="1" t="s">
        <v>11910</v>
      </c>
      <c r="BY4442">
        <v>4500</v>
      </c>
      <c r="BZ4442">
        <v>576000</v>
      </c>
      <c r="CA4442">
        <v>0.25</v>
      </c>
      <c r="CB4442">
        <v>3375</v>
      </c>
      <c r="CC4442">
        <v>432000</v>
      </c>
      <c r="CD4442">
        <v>0.1</v>
      </c>
      <c r="CE4442">
        <v>43200</v>
      </c>
      <c r="CF4442">
        <v>0.1</v>
      </c>
      <c r="CG4442">
        <v>4320</v>
      </c>
      <c r="CH4442">
        <v>38880</v>
      </c>
      <c r="CI4442">
        <v>388800</v>
      </c>
      <c r="CJ4442">
        <v>427680</v>
      </c>
      <c r="CK4442">
        <v>3341.25</v>
      </c>
    </row>
    <row r="4443" spans="67:89" x14ac:dyDescent="0.25">
      <c r="BO4443" s="1" t="s">
        <v>12340</v>
      </c>
      <c r="BP4443" s="1" t="s">
        <v>12341</v>
      </c>
      <c r="BQ4443" s="1" t="s">
        <v>11907</v>
      </c>
      <c r="BR4443" s="1" t="s">
        <v>12236</v>
      </c>
      <c r="BS4443" s="1" t="s">
        <v>12237</v>
      </c>
      <c r="BT4443">
        <v>215</v>
      </c>
      <c r="BU4443" s="1" t="s">
        <v>8</v>
      </c>
      <c r="BV4443" s="1" t="s">
        <v>1961</v>
      </c>
      <c r="BW4443">
        <v>128</v>
      </c>
      <c r="BX4443" s="1" t="s">
        <v>11910</v>
      </c>
      <c r="BY4443">
        <v>4500</v>
      </c>
      <c r="BZ4443">
        <v>576000</v>
      </c>
      <c r="CA4443">
        <v>0.25</v>
      </c>
      <c r="CB4443">
        <v>3375</v>
      </c>
      <c r="CC4443">
        <v>432000</v>
      </c>
      <c r="CD4443">
        <v>0.1</v>
      </c>
      <c r="CE4443">
        <v>43200</v>
      </c>
      <c r="CF4443">
        <v>0.1</v>
      </c>
      <c r="CG4443">
        <v>4320</v>
      </c>
      <c r="CH4443">
        <v>38880</v>
      </c>
      <c r="CI4443">
        <v>388800</v>
      </c>
      <c r="CJ4443">
        <v>427680</v>
      </c>
      <c r="CK4443">
        <v>3341.25</v>
      </c>
    </row>
    <row r="4444" spans="67:89" x14ac:dyDescent="0.25">
      <c r="BO4444" s="1" t="s">
        <v>12342</v>
      </c>
      <c r="BP4444" s="1" t="s">
        <v>12343</v>
      </c>
      <c r="BQ4444" s="1" t="s">
        <v>11907</v>
      </c>
      <c r="BR4444" s="1" t="s">
        <v>12236</v>
      </c>
      <c r="BS4444" s="1" t="s">
        <v>12237</v>
      </c>
      <c r="BT4444">
        <v>216</v>
      </c>
      <c r="BU4444" s="1" t="s">
        <v>8</v>
      </c>
      <c r="BV4444" s="1" t="s">
        <v>146</v>
      </c>
      <c r="BW4444">
        <v>143.63</v>
      </c>
      <c r="BX4444" s="1" t="s">
        <v>11910</v>
      </c>
      <c r="BY4444">
        <v>4725</v>
      </c>
      <c r="BZ4444">
        <v>678651.75</v>
      </c>
      <c r="CA4444">
        <v>0.25</v>
      </c>
      <c r="CB4444">
        <v>3543.75</v>
      </c>
      <c r="CC4444">
        <v>508988.8125</v>
      </c>
      <c r="CD4444">
        <v>0.1</v>
      </c>
      <c r="CE4444">
        <v>50898.881250000006</v>
      </c>
      <c r="CF4444">
        <v>0.1</v>
      </c>
      <c r="CG4444">
        <v>5089.8881250000013</v>
      </c>
      <c r="CH4444">
        <v>45808.993125000008</v>
      </c>
      <c r="CI4444">
        <v>458089.93125000002</v>
      </c>
      <c r="CJ4444">
        <v>503898.92437500006</v>
      </c>
      <c r="CK4444">
        <v>3508.3125000000005</v>
      </c>
    </row>
    <row r="4445" spans="67:89" x14ac:dyDescent="0.25">
      <c r="BO4445" s="1" t="s">
        <v>12344</v>
      </c>
      <c r="BP4445" s="1" t="s">
        <v>12345</v>
      </c>
      <c r="BQ4445" s="1" t="s">
        <v>11907</v>
      </c>
      <c r="BR4445" s="1" t="s">
        <v>12236</v>
      </c>
      <c r="BS4445" s="1" t="s">
        <v>12237</v>
      </c>
      <c r="BT4445">
        <v>217</v>
      </c>
      <c r="BU4445" s="1" t="s">
        <v>8</v>
      </c>
      <c r="BV4445" s="1" t="s">
        <v>146</v>
      </c>
      <c r="BW4445">
        <v>143.63</v>
      </c>
      <c r="BX4445" s="1" t="s">
        <v>11910</v>
      </c>
      <c r="BY4445">
        <v>4725</v>
      </c>
      <c r="BZ4445">
        <v>678651.75</v>
      </c>
      <c r="CA4445">
        <v>0.25</v>
      </c>
      <c r="CB4445">
        <v>3543.75</v>
      </c>
      <c r="CC4445">
        <v>508988.8125</v>
      </c>
      <c r="CD4445">
        <v>0.1</v>
      </c>
      <c r="CE4445">
        <v>50898.881250000006</v>
      </c>
      <c r="CF4445">
        <v>0.1</v>
      </c>
      <c r="CG4445">
        <v>5089.8881250000013</v>
      </c>
      <c r="CH4445">
        <v>45808.993125000008</v>
      </c>
      <c r="CI4445">
        <v>458089.93125000002</v>
      </c>
      <c r="CJ4445">
        <v>503898.92437500006</v>
      </c>
      <c r="CK4445">
        <v>3508.3125000000005</v>
      </c>
    </row>
    <row r="4446" spans="67:89" x14ac:dyDescent="0.25">
      <c r="BO4446" s="1" t="s">
        <v>12346</v>
      </c>
      <c r="BP4446" s="1" t="s">
        <v>12347</v>
      </c>
      <c r="BQ4446" s="1" t="s">
        <v>11907</v>
      </c>
      <c r="BR4446" s="1" t="s">
        <v>12236</v>
      </c>
      <c r="BS4446" s="1" t="s">
        <v>12237</v>
      </c>
      <c r="BT4446">
        <v>218</v>
      </c>
      <c r="BU4446" s="1" t="s">
        <v>8</v>
      </c>
      <c r="BV4446" s="1" t="s">
        <v>1961</v>
      </c>
      <c r="BW4446">
        <v>128</v>
      </c>
      <c r="BX4446" s="1" t="s">
        <v>11910</v>
      </c>
      <c r="BY4446">
        <v>4500</v>
      </c>
      <c r="BZ4446">
        <v>576000</v>
      </c>
      <c r="CA4446">
        <v>0.25</v>
      </c>
      <c r="CB4446">
        <v>3375</v>
      </c>
      <c r="CC4446">
        <v>432000</v>
      </c>
      <c r="CD4446">
        <v>0.1</v>
      </c>
      <c r="CE4446">
        <v>43200</v>
      </c>
      <c r="CF4446">
        <v>0.1</v>
      </c>
      <c r="CG4446">
        <v>4320</v>
      </c>
      <c r="CH4446">
        <v>38880</v>
      </c>
      <c r="CI4446">
        <v>388800</v>
      </c>
      <c r="CJ4446">
        <v>427680</v>
      </c>
      <c r="CK4446">
        <v>3341.25</v>
      </c>
    </row>
    <row r="4447" spans="67:89" x14ac:dyDescent="0.25">
      <c r="BO4447" s="1" t="s">
        <v>12348</v>
      </c>
      <c r="BP4447" s="1" t="s">
        <v>12349</v>
      </c>
      <c r="BQ4447" s="1" t="s">
        <v>11907</v>
      </c>
      <c r="BR4447" s="1" t="s">
        <v>12236</v>
      </c>
      <c r="BS4447" s="1" t="s">
        <v>12237</v>
      </c>
      <c r="BT4447">
        <v>219</v>
      </c>
      <c r="BU4447" s="1" t="s">
        <v>8</v>
      </c>
      <c r="BV4447" s="1" t="s">
        <v>1961</v>
      </c>
      <c r="BW4447">
        <v>128</v>
      </c>
      <c r="BX4447" s="1" t="s">
        <v>11910</v>
      </c>
      <c r="BY4447">
        <v>4500</v>
      </c>
      <c r="BZ4447">
        <v>576000</v>
      </c>
      <c r="CA4447">
        <v>0.25</v>
      </c>
      <c r="CB4447">
        <v>3375</v>
      </c>
      <c r="CC4447">
        <v>432000</v>
      </c>
      <c r="CD4447">
        <v>0.1</v>
      </c>
      <c r="CE4447">
        <v>43200</v>
      </c>
      <c r="CF4447">
        <v>0.1</v>
      </c>
      <c r="CG4447">
        <v>4320</v>
      </c>
      <c r="CH4447">
        <v>38880</v>
      </c>
      <c r="CI4447">
        <v>388800</v>
      </c>
      <c r="CJ4447">
        <v>427680</v>
      </c>
      <c r="CK4447">
        <v>3341.25</v>
      </c>
    </row>
    <row r="4448" spans="67:89" x14ac:dyDescent="0.25">
      <c r="BO4448" s="1" t="s">
        <v>12350</v>
      </c>
      <c r="BP4448" s="1" t="s">
        <v>12351</v>
      </c>
      <c r="BQ4448" s="1" t="s">
        <v>11907</v>
      </c>
      <c r="BR4448" s="1" t="s">
        <v>12236</v>
      </c>
      <c r="BS4448" s="1" t="s">
        <v>12237</v>
      </c>
      <c r="BT4448">
        <v>220</v>
      </c>
      <c r="BU4448" s="1" t="s">
        <v>8</v>
      </c>
      <c r="BV4448" s="1" t="s">
        <v>1961</v>
      </c>
      <c r="BW4448">
        <v>128</v>
      </c>
      <c r="BX4448" s="1" t="s">
        <v>11910</v>
      </c>
      <c r="BY4448">
        <v>4500</v>
      </c>
      <c r="BZ4448">
        <v>576000</v>
      </c>
      <c r="CA4448">
        <v>0.25</v>
      </c>
      <c r="CB4448">
        <v>3375</v>
      </c>
      <c r="CC4448">
        <v>432000</v>
      </c>
      <c r="CD4448">
        <v>0.1</v>
      </c>
      <c r="CE4448">
        <v>43200</v>
      </c>
      <c r="CF4448">
        <v>0.1</v>
      </c>
      <c r="CG4448">
        <v>4320</v>
      </c>
      <c r="CH4448">
        <v>38880</v>
      </c>
      <c r="CI4448">
        <v>388800</v>
      </c>
      <c r="CJ4448">
        <v>427680</v>
      </c>
      <c r="CK4448">
        <v>3341.25</v>
      </c>
    </row>
    <row r="4449" spans="67:89" x14ac:dyDescent="0.25">
      <c r="BO4449" s="1" t="s">
        <v>12352</v>
      </c>
      <c r="BP4449" s="1" t="s">
        <v>12353</v>
      </c>
      <c r="BQ4449" s="1" t="s">
        <v>11907</v>
      </c>
      <c r="BR4449" s="1" t="s">
        <v>12236</v>
      </c>
      <c r="BS4449" s="1" t="s">
        <v>12237</v>
      </c>
      <c r="BT4449">
        <v>221</v>
      </c>
      <c r="BU4449" s="1" t="s">
        <v>8</v>
      </c>
      <c r="BV4449" s="1" t="s">
        <v>1961</v>
      </c>
      <c r="BW4449">
        <v>128</v>
      </c>
      <c r="BX4449" s="1" t="s">
        <v>11910</v>
      </c>
      <c r="BY4449">
        <v>4500</v>
      </c>
      <c r="BZ4449">
        <v>576000</v>
      </c>
      <c r="CA4449">
        <v>0.25</v>
      </c>
      <c r="CB4449">
        <v>3375</v>
      </c>
      <c r="CC4449">
        <v>432000</v>
      </c>
      <c r="CD4449">
        <v>0.1</v>
      </c>
      <c r="CE4449">
        <v>43200</v>
      </c>
      <c r="CF4449">
        <v>0.1</v>
      </c>
      <c r="CG4449">
        <v>4320</v>
      </c>
      <c r="CH4449">
        <v>38880</v>
      </c>
      <c r="CI4449">
        <v>388800</v>
      </c>
      <c r="CJ4449">
        <v>427680</v>
      </c>
      <c r="CK4449">
        <v>3341.25</v>
      </c>
    </row>
    <row r="4450" spans="67:89" x14ac:dyDescent="0.25">
      <c r="BO4450" s="1" t="s">
        <v>12354</v>
      </c>
      <c r="BP4450" s="1" t="s">
        <v>12355</v>
      </c>
      <c r="BQ4450" s="1" t="s">
        <v>11907</v>
      </c>
      <c r="BR4450" s="1" t="s">
        <v>12236</v>
      </c>
      <c r="BS4450" s="1" t="s">
        <v>12237</v>
      </c>
      <c r="BT4450">
        <v>222</v>
      </c>
      <c r="BU4450" s="1" t="s">
        <v>8</v>
      </c>
      <c r="BV4450" s="1" t="s">
        <v>1961</v>
      </c>
      <c r="BW4450">
        <v>128</v>
      </c>
      <c r="BX4450" s="1" t="s">
        <v>11910</v>
      </c>
      <c r="BY4450">
        <v>4500</v>
      </c>
      <c r="BZ4450">
        <v>576000</v>
      </c>
      <c r="CA4450">
        <v>0.25</v>
      </c>
      <c r="CB4450">
        <v>3375</v>
      </c>
      <c r="CC4450">
        <v>432000</v>
      </c>
      <c r="CD4450">
        <v>0.1</v>
      </c>
      <c r="CE4450">
        <v>43200</v>
      </c>
      <c r="CF4450">
        <v>0.1</v>
      </c>
      <c r="CG4450">
        <v>4320</v>
      </c>
      <c r="CH4450">
        <v>38880</v>
      </c>
      <c r="CI4450">
        <v>388800</v>
      </c>
      <c r="CJ4450">
        <v>427680</v>
      </c>
      <c r="CK4450">
        <v>3341.25</v>
      </c>
    </row>
    <row r="4451" spans="67:89" x14ac:dyDescent="0.25">
      <c r="BO4451" s="1" t="s">
        <v>12356</v>
      </c>
      <c r="BP4451" s="1" t="s">
        <v>12357</v>
      </c>
      <c r="BQ4451" s="1" t="s">
        <v>11907</v>
      </c>
      <c r="BR4451" s="1" t="s">
        <v>12236</v>
      </c>
      <c r="BS4451" s="1" t="s">
        <v>12237</v>
      </c>
      <c r="BT4451">
        <v>223</v>
      </c>
      <c r="BU4451" s="1" t="s">
        <v>8</v>
      </c>
      <c r="BV4451" s="1" t="s">
        <v>1961</v>
      </c>
      <c r="BW4451">
        <v>128</v>
      </c>
      <c r="BX4451" s="1" t="s">
        <v>11910</v>
      </c>
      <c r="BY4451">
        <v>4500</v>
      </c>
      <c r="BZ4451">
        <v>576000</v>
      </c>
      <c r="CA4451">
        <v>0.25</v>
      </c>
      <c r="CB4451">
        <v>3375</v>
      </c>
      <c r="CC4451">
        <v>432000</v>
      </c>
      <c r="CD4451">
        <v>0.1</v>
      </c>
      <c r="CE4451">
        <v>43200</v>
      </c>
      <c r="CF4451">
        <v>0.1</v>
      </c>
      <c r="CG4451">
        <v>4320</v>
      </c>
      <c r="CH4451">
        <v>38880</v>
      </c>
      <c r="CI4451">
        <v>388800</v>
      </c>
      <c r="CJ4451">
        <v>427680</v>
      </c>
      <c r="CK4451">
        <v>3341.25</v>
      </c>
    </row>
    <row r="4452" spans="67:89" x14ac:dyDescent="0.25">
      <c r="BO4452" s="1" t="s">
        <v>12358</v>
      </c>
      <c r="BP4452" s="1" t="s">
        <v>12359</v>
      </c>
      <c r="BQ4452" s="1" t="s">
        <v>11907</v>
      </c>
      <c r="BR4452" s="1" t="s">
        <v>12236</v>
      </c>
      <c r="BS4452" s="1" t="s">
        <v>12237</v>
      </c>
      <c r="BT4452">
        <v>224</v>
      </c>
      <c r="BU4452" s="1" t="s">
        <v>8</v>
      </c>
      <c r="BV4452" s="1" t="s">
        <v>146</v>
      </c>
      <c r="BW4452">
        <v>128</v>
      </c>
      <c r="BX4452" s="1" t="s">
        <v>11910</v>
      </c>
      <c r="BY4452">
        <v>4725</v>
      </c>
      <c r="BZ4452">
        <v>604800</v>
      </c>
      <c r="CA4452">
        <v>0.25</v>
      </c>
      <c r="CB4452">
        <v>3543.75</v>
      </c>
      <c r="CC4452">
        <v>453600</v>
      </c>
      <c r="CD4452">
        <v>0.1</v>
      </c>
      <c r="CE4452">
        <v>45360</v>
      </c>
      <c r="CF4452">
        <v>0.1</v>
      </c>
      <c r="CG4452">
        <v>4536</v>
      </c>
      <c r="CH4452">
        <v>40824</v>
      </c>
      <c r="CI4452">
        <v>408240</v>
      </c>
      <c r="CJ4452">
        <v>449064</v>
      </c>
      <c r="CK4452">
        <v>3508.3125</v>
      </c>
    </row>
    <row r="4453" spans="67:89" x14ac:dyDescent="0.25">
      <c r="BO4453" s="1" t="s">
        <v>12360</v>
      </c>
      <c r="BP4453" s="1" t="s">
        <v>12361</v>
      </c>
      <c r="BQ4453" s="1" t="s">
        <v>11907</v>
      </c>
      <c r="BR4453" s="1" t="s">
        <v>12236</v>
      </c>
      <c r="BS4453" s="1" t="s">
        <v>12237</v>
      </c>
      <c r="BT4453">
        <v>225</v>
      </c>
      <c r="BU4453" s="1" t="s">
        <v>8</v>
      </c>
      <c r="BV4453" s="1" t="s">
        <v>1961</v>
      </c>
      <c r="BW4453">
        <v>128</v>
      </c>
      <c r="BX4453" s="1" t="s">
        <v>11910</v>
      </c>
      <c r="BY4453">
        <v>4500</v>
      </c>
      <c r="BZ4453">
        <v>576000</v>
      </c>
      <c r="CA4453">
        <v>0.25</v>
      </c>
      <c r="CB4453">
        <v>3375</v>
      </c>
      <c r="CC4453">
        <v>432000</v>
      </c>
      <c r="CD4453">
        <v>0.1</v>
      </c>
      <c r="CE4453">
        <v>43200</v>
      </c>
      <c r="CF4453">
        <v>0.1</v>
      </c>
      <c r="CG4453">
        <v>4320</v>
      </c>
      <c r="CH4453">
        <v>38880</v>
      </c>
      <c r="CI4453">
        <v>388800</v>
      </c>
      <c r="CJ4453">
        <v>427680</v>
      </c>
      <c r="CK4453">
        <v>3341.25</v>
      </c>
    </row>
    <row r="4454" spans="67:89" x14ac:dyDescent="0.25">
      <c r="BO4454" s="1" t="s">
        <v>12362</v>
      </c>
      <c r="BP4454" s="1" t="s">
        <v>12363</v>
      </c>
      <c r="BQ4454" s="1" t="s">
        <v>11907</v>
      </c>
      <c r="BR4454" s="1" t="s">
        <v>12236</v>
      </c>
      <c r="BS4454" s="1" t="s">
        <v>12237</v>
      </c>
      <c r="BT4454">
        <v>226</v>
      </c>
      <c r="BU4454" s="1" t="s">
        <v>8</v>
      </c>
      <c r="BV4454" s="1" t="s">
        <v>1961</v>
      </c>
      <c r="BW4454">
        <v>128</v>
      </c>
      <c r="BX4454" s="1" t="s">
        <v>11910</v>
      </c>
      <c r="BY4454">
        <v>4500</v>
      </c>
      <c r="BZ4454">
        <v>576000</v>
      </c>
      <c r="CA4454">
        <v>0.25</v>
      </c>
      <c r="CB4454">
        <v>3375</v>
      </c>
      <c r="CC4454">
        <v>432000</v>
      </c>
      <c r="CD4454">
        <v>0.1</v>
      </c>
      <c r="CE4454">
        <v>43200</v>
      </c>
      <c r="CF4454">
        <v>0.1</v>
      </c>
      <c r="CG4454">
        <v>4320</v>
      </c>
      <c r="CH4454">
        <v>38880</v>
      </c>
      <c r="CI4454">
        <v>388800</v>
      </c>
      <c r="CJ4454">
        <v>427680</v>
      </c>
      <c r="CK4454">
        <v>3341.25</v>
      </c>
    </row>
    <row r="4455" spans="67:89" x14ac:dyDescent="0.25">
      <c r="BO4455" s="1" t="s">
        <v>12364</v>
      </c>
      <c r="BP4455" s="1" t="s">
        <v>12365</v>
      </c>
      <c r="BQ4455" s="1" t="s">
        <v>11907</v>
      </c>
      <c r="BR4455" s="1" t="s">
        <v>12236</v>
      </c>
      <c r="BS4455" s="1" t="s">
        <v>12237</v>
      </c>
      <c r="BT4455">
        <v>227</v>
      </c>
      <c r="BU4455" s="1" t="s">
        <v>8</v>
      </c>
      <c r="BV4455" s="1" t="s">
        <v>146</v>
      </c>
      <c r="BW4455">
        <v>128</v>
      </c>
      <c r="BX4455" s="1" t="s">
        <v>11910</v>
      </c>
      <c r="BY4455">
        <v>4725</v>
      </c>
      <c r="BZ4455">
        <v>604800</v>
      </c>
      <c r="CA4455">
        <v>0.25</v>
      </c>
      <c r="CB4455">
        <v>3543.75</v>
      </c>
      <c r="CC4455">
        <v>453600</v>
      </c>
      <c r="CD4455">
        <v>0.1</v>
      </c>
      <c r="CE4455">
        <v>45360</v>
      </c>
      <c r="CF4455">
        <v>0.1</v>
      </c>
      <c r="CG4455">
        <v>4536</v>
      </c>
      <c r="CH4455">
        <v>40824</v>
      </c>
      <c r="CI4455">
        <v>408240</v>
      </c>
      <c r="CJ4455">
        <v>449064</v>
      </c>
      <c r="CK4455">
        <v>3508.3125</v>
      </c>
    </row>
    <row r="4456" spans="67:89" x14ac:dyDescent="0.25">
      <c r="BO4456" s="1" t="s">
        <v>12366</v>
      </c>
      <c r="BP4456" s="1" t="s">
        <v>12367</v>
      </c>
      <c r="BQ4456" s="1" t="s">
        <v>11907</v>
      </c>
      <c r="BR4456" s="1" t="s">
        <v>12236</v>
      </c>
      <c r="BS4456" s="1" t="s">
        <v>12237</v>
      </c>
      <c r="BT4456">
        <v>228</v>
      </c>
      <c r="BU4456" s="1" t="s">
        <v>8</v>
      </c>
      <c r="BV4456" s="1" t="s">
        <v>1961</v>
      </c>
      <c r="BW4456">
        <v>128</v>
      </c>
      <c r="BX4456" s="1" t="s">
        <v>11910</v>
      </c>
      <c r="BY4456">
        <v>4500</v>
      </c>
      <c r="BZ4456">
        <v>576000</v>
      </c>
      <c r="CA4456">
        <v>0.25</v>
      </c>
      <c r="CB4456">
        <v>3375</v>
      </c>
      <c r="CC4456">
        <v>432000</v>
      </c>
      <c r="CD4456">
        <v>0.1</v>
      </c>
      <c r="CE4456">
        <v>43200</v>
      </c>
      <c r="CF4456">
        <v>0.1</v>
      </c>
      <c r="CG4456">
        <v>4320</v>
      </c>
      <c r="CH4456">
        <v>38880</v>
      </c>
      <c r="CI4456">
        <v>388800</v>
      </c>
      <c r="CJ4456">
        <v>427680</v>
      </c>
      <c r="CK4456">
        <v>3341.25</v>
      </c>
    </row>
    <row r="4457" spans="67:89" x14ac:dyDescent="0.25">
      <c r="BO4457" s="1" t="s">
        <v>12368</v>
      </c>
      <c r="BP4457" s="1" t="s">
        <v>12369</v>
      </c>
      <c r="BQ4457" s="1" t="s">
        <v>11907</v>
      </c>
      <c r="BR4457" s="1" t="s">
        <v>12236</v>
      </c>
      <c r="BS4457" s="1" t="s">
        <v>12237</v>
      </c>
      <c r="BT4457">
        <v>229</v>
      </c>
      <c r="BU4457" s="1" t="s">
        <v>8</v>
      </c>
      <c r="BV4457" s="1" t="s">
        <v>1961</v>
      </c>
      <c r="BW4457">
        <v>128</v>
      </c>
      <c r="BX4457" s="1" t="s">
        <v>11910</v>
      </c>
      <c r="BY4457">
        <v>4500</v>
      </c>
      <c r="BZ4457">
        <v>576000</v>
      </c>
      <c r="CA4457">
        <v>0.25</v>
      </c>
      <c r="CB4457">
        <v>3375</v>
      </c>
      <c r="CC4457">
        <v>432000</v>
      </c>
      <c r="CD4457">
        <v>0.1</v>
      </c>
      <c r="CE4457">
        <v>43200</v>
      </c>
      <c r="CF4457">
        <v>0.1</v>
      </c>
      <c r="CG4457">
        <v>4320</v>
      </c>
      <c r="CH4457">
        <v>38880</v>
      </c>
      <c r="CI4457">
        <v>388800</v>
      </c>
      <c r="CJ4457">
        <v>427680</v>
      </c>
      <c r="CK4457">
        <v>3341.25</v>
      </c>
    </row>
    <row r="4458" spans="67:89" x14ac:dyDescent="0.25">
      <c r="BO4458" s="1" t="s">
        <v>12370</v>
      </c>
      <c r="BP4458" s="1" t="s">
        <v>12371</v>
      </c>
      <c r="BQ4458" s="1" t="s">
        <v>11907</v>
      </c>
      <c r="BR4458" s="1" t="s">
        <v>12236</v>
      </c>
      <c r="BS4458" s="1" t="s">
        <v>12237</v>
      </c>
      <c r="BT4458">
        <v>230</v>
      </c>
      <c r="BU4458" s="1" t="s">
        <v>8</v>
      </c>
      <c r="BV4458" s="1" t="s">
        <v>1961</v>
      </c>
      <c r="BW4458">
        <v>128</v>
      </c>
      <c r="BX4458" s="1" t="s">
        <v>11910</v>
      </c>
      <c r="BY4458">
        <v>4500</v>
      </c>
      <c r="BZ4458">
        <v>576000</v>
      </c>
      <c r="CA4458">
        <v>0.25</v>
      </c>
      <c r="CB4458">
        <v>3375</v>
      </c>
      <c r="CC4458">
        <v>432000</v>
      </c>
      <c r="CD4458">
        <v>0.1</v>
      </c>
      <c r="CE4458">
        <v>43200</v>
      </c>
      <c r="CF4458">
        <v>0.1</v>
      </c>
      <c r="CG4458">
        <v>4320</v>
      </c>
      <c r="CH4458">
        <v>38880</v>
      </c>
      <c r="CI4458">
        <v>388800</v>
      </c>
      <c r="CJ4458">
        <v>427680</v>
      </c>
      <c r="CK4458">
        <v>3341.25</v>
      </c>
    </row>
    <row r="4459" spans="67:89" x14ac:dyDescent="0.25">
      <c r="BO4459" s="1" t="s">
        <v>12372</v>
      </c>
      <c r="BP4459" s="1" t="s">
        <v>12373</v>
      </c>
      <c r="BQ4459" s="1" t="s">
        <v>11907</v>
      </c>
      <c r="BR4459" s="1" t="s">
        <v>12236</v>
      </c>
      <c r="BS4459" s="1" t="s">
        <v>12237</v>
      </c>
      <c r="BT4459">
        <v>231</v>
      </c>
      <c r="BU4459" s="1" t="s">
        <v>8</v>
      </c>
      <c r="BV4459" s="1" t="s">
        <v>1961</v>
      </c>
      <c r="BW4459">
        <v>128</v>
      </c>
      <c r="BX4459" s="1" t="s">
        <v>11910</v>
      </c>
      <c r="BY4459">
        <v>4500</v>
      </c>
      <c r="BZ4459">
        <v>576000</v>
      </c>
      <c r="CA4459">
        <v>0.25</v>
      </c>
      <c r="CB4459">
        <v>3375</v>
      </c>
      <c r="CC4459">
        <v>432000</v>
      </c>
      <c r="CD4459">
        <v>0.1</v>
      </c>
      <c r="CE4459">
        <v>43200</v>
      </c>
      <c r="CF4459">
        <v>0.1</v>
      </c>
      <c r="CG4459">
        <v>4320</v>
      </c>
      <c r="CH4459">
        <v>38880</v>
      </c>
      <c r="CI4459">
        <v>388800</v>
      </c>
      <c r="CJ4459">
        <v>427680</v>
      </c>
      <c r="CK4459">
        <v>3341.25</v>
      </c>
    </row>
    <row r="4460" spans="67:89" x14ac:dyDescent="0.25">
      <c r="BO4460" s="1" t="s">
        <v>12374</v>
      </c>
      <c r="BP4460" s="1" t="s">
        <v>12375</v>
      </c>
      <c r="BQ4460" s="1" t="s">
        <v>11907</v>
      </c>
      <c r="BR4460" s="1" t="s">
        <v>12236</v>
      </c>
      <c r="BS4460" s="1" t="s">
        <v>12237</v>
      </c>
      <c r="BT4460">
        <v>232</v>
      </c>
      <c r="BU4460" s="1" t="s">
        <v>8</v>
      </c>
      <c r="BV4460" s="1" t="s">
        <v>1961</v>
      </c>
      <c r="BW4460">
        <v>128</v>
      </c>
      <c r="BX4460" s="1" t="s">
        <v>11910</v>
      </c>
      <c r="BY4460">
        <v>4500</v>
      </c>
      <c r="BZ4460">
        <v>576000</v>
      </c>
      <c r="CA4460">
        <v>0.25</v>
      </c>
      <c r="CB4460">
        <v>3375</v>
      </c>
      <c r="CC4460">
        <v>432000</v>
      </c>
      <c r="CD4460">
        <v>0.1</v>
      </c>
      <c r="CE4460">
        <v>43200</v>
      </c>
      <c r="CF4460">
        <v>0.1</v>
      </c>
      <c r="CG4460">
        <v>4320</v>
      </c>
      <c r="CH4460">
        <v>38880</v>
      </c>
      <c r="CI4460">
        <v>388800</v>
      </c>
      <c r="CJ4460">
        <v>427680</v>
      </c>
      <c r="CK4460">
        <v>3341.25</v>
      </c>
    </row>
    <row r="4461" spans="67:89" x14ac:dyDescent="0.25">
      <c r="BO4461" s="1" t="s">
        <v>12376</v>
      </c>
      <c r="BP4461" s="1" t="s">
        <v>12377</v>
      </c>
      <c r="BQ4461" s="1" t="s">
        <v>11907</v>
      </c>
      <c r="BR4461" s="1" t="s">
        <v>12236</v>
      </c>
      <c r="BS4461" s="1" t="s">
        <v>12237</v>
      </c>
      <c r="BT4461">
        <v>233</v>
      </c>
      <c r="BU4461" s="1" t="s">
        <v>8</v>
      </c>
      <c r="BV4461" s="1" t="s">
        <v>1961</v>
      </c>
      <c r="BW4461">
        <v>128</v>
      </c>
      <c r="BX4461" s="1" t="s">
        <v>11910</v>
      </c>
      <c r="BY4461">
        <v>4500</v>
      </c>
      <c r="BZ4461">
        <v>576000</v>
      </c>
      <c r="CA4461">
        <v>0.25</v>
      </c>
      <c r="CB4461">
        <v>3375</v>
      </c>
      <c r="CC4461">
        <v>432000</v>
      </c>
      <c r="CD4461">
        <v>0.1</v>
      </c>
      <c r="CE4461">
        <v>43200</v>
      </c>
      <c r="CF4461">
        <v>0.1</v>
      </c>
      <c r="CG4461">
        <v>4320</v>
      </c>
      <c r="CH4461">
        <v>38880</v>
      </c>
      <c r="CI4461">
        <v>388800</v>
      </c>
      <c r="CJ4461">
        <v>427680</v>
      </c>
      <c r="CK4461">
        <v>3341.25</v>
      </c>
    </row>
    <row r="4462" spans="67:89" x14ac:dyDescent="0.25">
      <c r="BO4462" s="1" t="s">
        <v>12378</v>
      </c>
      <c r="BP4462" s="1" t="s">
        <v>12379</v>
      </c>
      <c r="BQ4462" s="1" t="s">
        <v>11907</v>
      </c>
      <c r="BR4462" s="1" t="s">
        <v>12236</v>
      </c>
      <c r="BS4462" s="1" t="s">
        <v>12237</v>
      </c>
      <c r="BT4462">
        <v>234</v>
      </c>
      <c r="BU4462" s="1" t="s">
        <v>8</v>
      </c>
      <c r="BV4462" s="1" t="s">
        <v>146</v>
      </c>
      <c r="BW4462">
        <v>143.63</v>
      </c>
      <c r="BX4462" s="1" t="s">
        <v>11910</v>
      </c>
      <c r="BY4462">
        <v>4725</v>
      </c>
      <c r="BZ4462">
        <v>678651.75</v>
      </c>
      <c r="CA4462">
        <v>0.25</v>
      </c>
      <c r="CB4462">
        <v>3543.75</v>
      </c>
      <c r="CC4462">
        <v>508988.8125</v>
      </c>
      <c r="CD4462">
        <v>0.1</v>
      </c>
      <c r="CE4462">
        <v>50898.881250000006</v>
      </c>
      <c r="CF4462">
        <v>0.1</v>
      </c>
      <c r="CG4462">
        <v>5089.8881250000013</v>
      </c>
      <c r="CH4462">
        <v>45808.993125000008</v>
      </c>
      <c r="CI4462">
        <v>458089.93125000002</v>
      </c>
      <c r="CJ4462">
        <v>503898.92437500006</v>
      </c>
      <c r="CK4462">
        <v>3508.3125000000005</v>
      </c>
    </row>
    <row r="4463" spans="67:89" x14ac:dyDescent="0.25">
      <c r="BO4463" s="1" t="s">
        <v>12380</v>
      </c>
      <c r="BP4463" s="1" t="s">
        <v>12381</v>
      </c>
      <c r="BQ4463" s="1" t="s">
        <v>11907</v>
      </c>
      <c r="BR4463" s="1" t="s">
        <v>12236</v>
      </c>
      <c r="BS4463" s="1" t="s">
        <v>12237</v>
      </c>
      <c r="BT4463">
        <v>235</v>
      </c>
      <c r="BU4463" s="1" t="s">
        <v>8</v>
      </c>
      <c r="BV4463" s="1" t="s">
        <v>146</v>
      </c>
      <c r="BW4463">
        <v>143.63</v>
      </c>
      <c r="BX4463" s="1" t="s">
        <v>11910</v>
      </c>
      <c r="BY4463">
        <v>4725</v>
      </c>
      <c r="BZ4463">
        <v>678651.75</v>
      </c>
      <c r="CA4463">
        <v>0.25</v>
      </c>
      <c r="CB4463">
        <v>3543.75</v>
      </c>
      <c r="CC4463">
        <v>508988.8125</v>
      </c>
      <c r="CD4463">
        <v>0.1</v>
      </c>
      <c r="CE4463">
        <v>50898.881250000006</v>
      </c>
      <c r="CF4463">
        <v>0.1</v>
      </c>
      <c r="CG4463">
        <v>5089.8881250000013</v>
      </c>
      <c r="CH4463">
        <v>45808.993125000008</v>
      </c>
      <c r="CI4463">
        <v>458089.93125000002</v>
      </c>
      <c r="CJ4463">
        <v>503898.92437500006</v>
      </c>
      <c r="CK4463">
        <v>3508.3125000000005</v>
      </c>
    </row>
    <row r="4464" spans="67:89" x14ac:dyDescent="0.25">
      <c r="BO4464" s="1" t="s">
        <v>12382</v>
      </c>
      <c r="BP4464" s="1" t="s">
        <v>12383</v>
      </c>
      <c r="BQ4464" s="1" t="s">
        <v>11907</v>
      </c>
      <c r="BR4464" s="1" t="s">
        <v>12236</v>
      </c>
      <c r="BS4464" s="1" t="s">
        <v>12237</v>
      </c>
      <c r="BT4464">
        <v>236</v>
      </c>
      <c r="BU4464" s="1" t="s">
        <v>8</v>
      </c>
      <c r="BV4464" s="1" t="s">
        <v>1961</v>
      </c>
      <c r="BW4464">
        <v>128</v>
      </c>
      <c r="BX4464" s="1" t="s">
        <v>11910</v>
      </c>
      <c r="BY4464">
        <v>4500</v>
      </c>
      <c r="BZ4464">
        <v>576000</v>
      </c>
      <c r="CA4464">
        <v>0.25</v>
      </c>
      <c r="CB4464">
        <v>3375</v>
      </c>
      <c r="CC4464">
        <v>432000</v>
      </c>
      <c r="CD4464">
        <v>0.1</v>
      </c>
      <c r="CE4464">
        <v>43200</v>
      </c>
      <c r="CF4464">
        <v>0.1</v>
      </c>
      <c r="CG4464">
        <v>4320</v>
      </c>
      <c r="CH4464">
        <v>38880</v>
      </c>
      <c r="CI4464">
        <v>388800</v>
      </c>
      <c r="CJ4464">
        <v>427680</v>
      </c>
      <c r="CK4464">
        <v>3341.25</v>
      </c>
    </row>
    <row r="4465" spans="67:89" x14ac:dyDescent="0.25">
      <c r="BO4465" s="1" t="s">
        <v>12384</v>
      </c>
      <c r="BP4465" s="1" t="s">
        <v>12385</v>
      </c>
      <c r="BQ4465" s="1" t="s">
        <v>11907</v>
      </c>
      <c r="BR4465" s="1" t="s">
        <v>12236</v>
      </c>
      <c r="BS4465" s="1" t="s">
        <v>12237</v>
      </c>
      <c r="BT4465">
        <v>237</v>
      </c>
      <c r="BU4465" s="1" t="s">
        <v>8</v>
      </c>
      <c r="BV4465" s="1" t="s">
        <v>1961</v>
      </c>
      <c r="BW4465">
        <v>128</v>
      </c>
      <c r="BX4465" s="1" t="s">
        <v>11910</v>
      </c>
      <c r="BY4465">
        <v>4500</v>
      </c>
      <c r="BZ4465">
        <v>576000</v>
      </c>
      <c r="CA4465">
        <v>0.25</v>
      </c>
      <c r="CB4465">
        <v>3375</v>
      </c>
      <c r="CC4465">
        <v>432000</v>
      </c>
      <c r="CD4465">
        <v>0.1</v>
      </c>
      <c r="CE4465">
        <v>43200</v>
      </c>
      <c r="CF4465">
        <v>0.1</v>
      </c>
      <c r="CG4465">
        <v>4320</v>
      </c>
      <c r="CH4465">
        <v>38880</v>
      </c>
      <c r="CI4465">
        <v>388800</v>
      </c>
      <c r="CJ4465">
        <v>427680</v>
      </c>
      <c r="CK4465">
        <v>3341.25</v>
      </c>
    </row>
    <row r="4466" spans="67:89" x14ac:dyDescent="0.25">
      <c r="BO4466" s="1" t="s">
        <v>12386</v>
      </c>
      <c r="BP4466" s="1" t="s">
        <v>12387</v>
      </c>
      <c r="BQ4466" s="1" t="s">
        <v>11907</v>
      </c>
      <c r="BR4466" s="1" t="s">
        <v>12236</v>
      </c>
      <c r="BS4466" s="1" t="s">
        <v>12237</v>
      </c>
      <c r="BT4466">
        <v>238</v>
      </c>
      <c r="BU4466" s="1" t="s">
        <v>8</v>
      </c>
      <c r="BV4466" s="1" t="s">
        <v>1961</v>
      </c>
      <c r="BW4466">
        <v>128</v>
      </c>
      <c r="BX4466" s="1" t="s">
        <v>11910</v>
      </c>
      <c r="BY4466">
        <v>4500</v>
      </c>
      <c r="BZ4466">
        <v>576000</v>
      </c>
      <c r="CA4466">
        <v>0.25</v>
      </c>
      <c r="CB4466">
        <v>3375</v>
      </c>
      <c r="CC4466">
        <v>432000</v>
      </c>
      <c r="CD4466">
        <v>0.1</v>
      </c>
      <c r="CE4466">
        <v>43200</v>
      </c>
      <c r="CF4466">
        <v>0.1</v>
      </c>
      <c r="CG4466">
        <v>4320</v>
      </c>
      <c r="CH4466">
        <v>38880</v>
      </c>
      <c r="CI4466">
        <v>388800</v>
      </c>
      <c r="CJ4466">
        <v>427680</v>
      </c>
      <c r="CK4466">
        <v>3341.25</v>
      </c>
    </row>
    <row r="4467" spans="67:89" x14ac:dyDescent="0.25">
      <c r="BO4467" s="1" t="s">
        <v>12388</v>
      </c>
      <c r="BP4467" s="1" t="s">
        <v>12389</v>
      </c>
      <c r="BQ4467" s="1" t="s">
        <v>11907</v>
      </c>
      <c r="BR4467" s="1" t="s">
        <v>12236</v>
      </c>
      <c r="BS4467" s="1" t="s">
        <v>12237</v>
      </c>
      <c r="BT4467">
        <v>239</v>
      </c>
      <c r="BU4467" s="1" t="s">
        <v>8</v>
      </c>
      <c r="BV4467" s="1" t="s">
        <v>1961</v>
      </c>
      <c r="BW4467">
        <v>128</v>
      </c>
      <c r="BX4467" s="1" t="s">
        <v>11910</v>
      </c>
      <c r="BY4467">
        <v>4500</v>
      </c>
      <c r="BZ4467">
        <v>576000</v>
      </c>
      <c r="CA4467">
        <v>0.25</v>
      </c>
      <c r="CB4467">
        <v>3375</v>
      </c>
      <c r="CC4467">
        <v>432000</v>
      </c>
      <c r="CD4467">
        <v>0.1</v>
      </c>
      <c r="CE4467">
        <v>43200</v>
      </c>
      <c r="CF4467">
        <v>0.1</v>
      </c>
      <c r="CG4467">
        <v>4320</v>
      </c>
      <c r="CH4467">
        <v>38880</v>
      </c>
      <c r="CI4467">
        <v>388800</v>
      </c>
      <c r="CJ4467">
        <v>427680</v>
      </c>
      <c r="CK4467">
        <v>3341.25</v>
      </c>
    </row>
    <row r="4468" spans="67:89" x14ac:dyDescent="0.25">
      <c r="BO4468" s="1" t="s">
        <v>12390</v>
      </c>
      <c r="BP4468" s="1" t="s">
        <v>12391</v>
      </c>
      <c r="BQ4468" s="1" t="s">
        <v>11907</v>
      </c>
      <c r="BR4468" s="1" t="s">
        <v>12236</v>
      </c>
      <c r="BS4468" s="1" t="s">
        <v>12237</v>
      </c>
      <c r="BT4468">
        <v>240</v>
      </c>
      <c r="BU4468" s="1" t="s">
        <v>8</v>
      </c>
      <c r="BV4468" s="1" t="s">
        <v>1961</v>
      </c>
      <c r="BW4468">
        <v>128</v>
      </c>
      <c r="BX4468" s="1" t="s">
        <v>11910</v>
      </c>
      <c r="BY4468">
        <v>4500</v>
      </c>
      <c r="BZ4468">
        <v>576000</v>
      </c>
      <c r="CA4468">
        <v>0.25</v>
      </c>
      <c r="CB4468">
        <v>3375</v>
      </c>
      <c r="CC4468">
        <v>432000</v>
      </c>
      <c r="CD4468">
        <v>0.1</v>
      </c>
      <c r="CE4468">
        <v>43200</v>
      </c>
      <c r="CF4468">
        <v>0.1</v>
      </c>
      <c r="CG4468">
        <v>4320</v>
      </c>
      <c r="CH4468">
        <v>38880</v>
      </c>
      <c r="CI4468">
        <v>388800</v>
      </c>
      <c r="CJ4468">
        <v>427680</v>
      </c>
      <c r="CK4468">
        <v>3341.25</v>
      </c>
    </row>
    <row r="4469" spans="67:89" x14ac:dyDescent="0.25">
      <c r="BO4469" s="1" t="s">
        <v>12392</v>
      </c>
      <c r="BP4469" s="1" t="s">
        <v>12393</v>
      </c>
      <c r="BQ4469" s="1" t="s">
        <v>11907</v>
      </c>
      <c r="BR4469" s="1" t="s">
        <v>12236</v>
      </c>
      <c r="BS4469" s="1" t="s">
        <v>12237</v>
      </c>
      <c r="BT4469">
        <v>241</v>
      </c>
      <c r="BU4469" s="1" t="s">
        <v>8</v>
      </c>
      <c r="BV4469" s="1" t="s">
        <v>1961</v>
      </c>
      <c r="BW4469">
        <v>128</v>
      </c>
      <c r="BX4469" s="1" t="s">
        <v>11910</v>
      </c>
      <c r="BY4469">
        <v>4500</v>
      </c>
      <c r="BZ4469">
        <v>576000</v>
      </c>
      <c r="CA4469">
        <v>0.25</v>
      </c>
      <c r="CB4469">
        <v>3375</v>
      </c>
      <c r="CC4469">
        <v>432000</v>
      </c>
      <c r="CD4469">
        <v>0.1</v>
      </c>
      <c r="CE4469">
        <v>43200</v>
      </c>
      <c r="CF4469">
        <v>0.1</v>
      </c>
      <c r="CG4469">
        <v>4320</v>
      </c>
      <c r="CH4469">
        <v>38880</v>
      </c>
      <c r="CI4469">
        <v>388800</v>
      </c>
      <c r="CJ4469">
        <v>427680</v>
      </c>
      <c r="CK4469">
        <v>3341.25</v>
      </c>
    </row>
    <row r="4470" spans="67:89" x14ac:dyDescent="0.25">
      <c r="BO4470" s="1" t="s">
        <v>12394</v>
      </c>
      <c r="BP4470" s="1" t="s">
        <v>12395</v>
      </c>
      <c r="BQ4470" s="1" t="s">
        <v>11907</v>
      </c>
      <c r="BR4470" s="1" t="s">
        <v>12236</v>
      </c>
      <c r="BS4470" s="1" t="s">
        <v>12237</v>
      </c>
      <c r="BT4470">
        <v>242</v>
      </c>
      <c r="BU4470" s="1" t="s">
        <v>8</v>
      </c>
      <c r="BV4470" s="1" t="s">
        <v>146</v>
      </c>
      <c r="BW4470">
        <v>128</v>
      </c>
      <c r="BX4470" s="1" t="s">
        <v>11910</v>
      </c>
      <c r="BY4470">
        <v>4725</v>
      </c>
      <c r="BZ4470">
        <v>604800</v>
      </c>
      <c r="CA4470">
        <v>0.25</v>
      </c>
      <c r="CB4470">
        <v>3543.75</v>
      </c>
      <c r="CC4470">
        <v>453600</v>
      </c>
      <c r="CD4470">
        <v>0.1</v>
      </c>
      <c r="CE4470">
        <v>45360</v>
      </c>
      <c r="CF4470">
        <v>0.1</v>
      </c>
      <c r="CG4470">
        <v>4536</v>
      </c>
      <c r="CH4470">
        <v>40824</v>
      </c>
      <c r="CI4470">
        <v>408240</v>
      </c>
      <c r="CJ4470">
        <v>449064</v>
      </c>
      <c r="CK4470">
        <v>3508.3125</v>
      </c>
    </row>
    <row r="4471" spans="67:89" x14ac:dyDescent="0.25">
      <c r="BO4471" s="1" t="s">
        <v>12396</v>
      </c>
      <c r="BP4471" s="1" t="s">
        <v>12397</v>
      </c>
      <c r="BQ4471" s="1" t="s">
        <v>11907</v>
      </c>
      <c r="BR4471" s="1" t="s">
        <v>12236</v>
      </c>
      <c r="BS4471" s="1" t="s">
        <v>12237</v>
      </c>
      <c r="BT4471">
        <v>243</v>
      </c>
      <c r="BU4471" s="1" t="s">
        <v>8</v>
      </c>
      <c r="BV4471" s="1" t="s">
        <v>1961</v>
      </c>
      <c r="BW4471">
        <v>128</v>
      </c>
      <c r="BX4471" s="1" t="s">
        <v>11910</v>
      </c>
      <c r="BY4471">
        <v>4500</v>
      </c>
      <c r="BZ4471">
        <v>576000</v>
      </c>
      <c r="CA4471">
        <v>0.25</v>
      </c>
      <c r="CB4471">
        <v>3375</v>
      </c>
      <c r="CC4471">
        <v>432000</v>
      </c>
      <c r="CD4471">
        <v>0.1</v>
      </c>
      <c r="CE4471">
        <v>43200</v>
      </c>
      <c r="CF4471">
        <v>0.1</v>
      </c>
      <c r="CG4471">
        <v>4320</v>
      </c>
      <c r="CH4471">
        <v>38880</v>
      </c>
      <c r="CI4471">
        <v>388800</v>
      </c>
      <c r="CJ4471">
        <v>427680</v>
      </c>
      <c r="CK4471">
        <v>3341.25</v>
      </c>
    </row>
    <row r="4472" spans="67:89" x14ac:dyDescent="0.25">
      <c r="BO4472" s="1" t="s">
        <v>12398</v>
      </c>
      <c r="BP4472" s="1" t="s">
        <v>12399</v>
      </c>
      <c r="BQ4472" s="1" t="s">
        <v>11907</v>
      </c>
      <c r="BR4472" s="1" t="s">
        <v>12236</v>
      </c>
      <c r="BS4472" s="1" t="s">
        <v>12237</v>
      </c>
      <c r="BT4472">
        <v>244</v>
      </c>
      <c r="BU4472" s="1" t="s">
        <v>8</v>
      </c>
      <c r="BV4472" s="1" t="s">
        <v>1961</v>
      </c>
      <c r="BW4472">
        <v>128</v>
      </c>
      <c r="BX4472" s="1" t="s">
        <v>11910</v>
      </c>
      <c r="BY4472">
        <v>4500</v>
      </c>
      <c r="BZ4472">
        <v>576000</v>
      </c>
      <c r="CA4472">
        <v>0.25</v>
      </c>
      <c r="CB4472">
        <v>3375</v>
      </c>
      <c r="CC4472">
        <v>432000</v>
      </c>
      <c r="CD4472">
        <v>0.1</v>
      </c>
      <c r="CE4472">
        <v>43200</v>
      </c>
      <c r="CF4472">
        <v>0.1</v>
      </c>
      <c r="CG4472">
        <v>4320</v>
      </c>
      <c r="CH4472">
        <v>38880</v>
      </c>
      <c r="CI4472">
        <v>388800</v>
      </c>
      <c r="CJ4472">
        <v>427680</v>
      </c>
      <c r="CK4472">
        <v>3341.25</v>
      </c>
    </row>
    <row r="4473" spans="67:89" x14ac:dyDescent="0.25">
      <c r="BO4473" s="1" t="s">
        <v>12400</v>
      </c>
      <c r="BP4473" s="1" t="s">
        <v>12401</v>
      </c>
      <c r="BQ4473" s="1" t="s">
        <v>11907</v>
      </c>
      <c r="BR4473" s="1" t="s">
        <v>12236</v>
      </c>
      <c r="BS4473" s="1" t="s">
        <v>12237</v>
      </c>
      <c r="BT4473">
        <v>245</v>
      </c>
      <c r="BU4473" s="1" t="s">
        <v>8</v>
      </c>
      <c r="BV4473" s="1" t="s">
        <v>146</v>
      </c>
      <c r="BW4473">
        <v>128</v>
      </c>
      <c r="BX4473" s="1" t="s">
        <v>11910</v>
      </c>
      <c r="BY4473">
        <v>4725</v>
      </c>
      <c r="BZ4473">
        <v>604800</v>
      </c>
      <c r="CA4473">
        <v>0.25</v>
      </c>
      <c r="CB4473">
        <v>3543.75</v>
      </c>
      <c r="CC4473">
        <v>453600</v>
      </c>
      <c r="CD4473">
        <v>0.1</v>
      </c>
      <c r="CE4473">
        <v>45360</v>
      </c>
      <c r="CF4473">
        <v>0.1</v>
      </c>
      <c r="CG4473">
        <v>4536</v>
      </c>
      <c r="CH4473">
        <v>40824</v>
      </c>
      <c r="CI4473">
        <v>408240</v>
      </c>
      <c r="CJ4473">
        <v>449064</v>
      </c>
      <c r="CK4473">
        <v>3508.3125</v>
      </c>
    </row>
    <row r="4474" spans="67:89" x14ac:dyDescent="0.25">
      <c r="BO4474" s="1" t="s">
        <v>12402</v>
      </c>
      <c r="BP4474" s="1" t="s">
        <v>12403</v>
      </c>
      <c r="BQ4474" s="1" t="s">
        <v>11907</v>
      </c>
      <c r="BR4474" s="1" t="s">
        <v>12236</v>
      </c>
      <c r="BS4474" s="1" t="s">
        <v>12237</v>
      </c>
      <c r="BT4474">
        <v>246</v>
      </c>
      <c r="BU4474" s="1" t="s">
        <v>8</v>
      </c>
      <c r="BV4474" s="1" t="s">
        <v>1961</v>
      </c>
      <c r="BW4474">
        <v>128</v>
      </c>
      <c r="BX4474" s="1" t="s">
        <v>11910</v>
      </c>
      <c r="BY4474">
        <v>4500</v>
      </c>
      <c r="BZ4474">
        <v>576000</v>
      </c>
      <c r="CA4474">
        <v>0.25</v>
      </c>
      <c r="CB4474">
        <v>3375</v>
      </c>
      <c r="CC4474">
        <v>432000</v>
      </c>
      <c r="CD4474">
        <v>0.1</v>
      </c>
      <c r="CE4474">
        <v>43200</v>
      </c>
      <c r="CF4474">
        <v>0.1</v>
      </c>
      <c r="CG4474">
        <v>4320</v>
      </c>
      <c r="CH4474">
        <v>38880</v>
      </c>
      <c r="CI4474">
        <v>388800</v>
      </c>
      <c r="CJ4474">
        <v>427680</v>
      </c>
      <c r="CK4474">
        <v>3341.25</v>
      </c>
    </row>
    <row r="4475" spans="67:89" x14ac:dyDescent="0.25">
      <c r="BO4475" s="1" t="s">
        <v>12404</v>
      </c>
      <c r="BP4475" s="1" t="s">
        <v>12405</v>
      </c>
      <c r="BQ4475" s="1" t="s">
        <v>11907</v>
      </c>
      <c r="BR4475" s="1" t="s">
        <v>12236</v>
      </c>
      <c r="BS4475" s="1" t="s">
        <v>12237</v>
      </c>
      <c r="BT4475">
        <v>247</v>
      </c>
      <c r="BU4475" s="1" t="s">
        <v>8</v>
      </c>
      <c r="BV4475" s="1" t="s">
        <v>1961</v>
      </c>
      <c r="BW4475">
        <v>128</v>
      </c>
      <c r="BX4475" s="1" t="s">
        <v>11910</v>
      </c>
      <c r="BY4475">
        <v>4500</v>
      </c>
      <c r="BZ4475">
        <v>576000</v>
      </c>
      <c r="CA4475">
        <v>0.25</v>
      </c>
      <c r="CB4475">
        <v>3375</v>
      </c>
      <c r="CC4475">
        <v>432000</v>
      </c>
      <c r="CD4475">
        <v>0.1</v>
      </c>
      <c r="CE4475">
        <v>43200</v>
      </c>
      <c r="CF4475">
        <v>0.1</v>
      </c>
      <c r="CG4475">
        <v>4320</v>
      </c>
      <c r="CH4475">
        <v>38880</v>
      </c>
      <c r="CI4475">
        <v>388800</v>
      </c>
      <c r="CJ4475">
        <v>427680</v>
      </c>
      <c r="CK4475">
        <v>3341.25</v>
      </c>
    </row>
    <row r="4476" spans="67:89" x14ac:dyDescent="0.25">
      <c r="BO4476" s="1" t="s">
        <v>12406</v>
      </c>
      <c r="BP4476" s="1" t="s">
        <v>12407</v>
      </c>
      <c r="BQ4476" s="1" t="s">
        <v>11907</v>
      </c>
      <c r="BR4476" s="1" t="s">
        <v>12236</v>
      </c>
      <c r="BS4476" s="1" t="s">
        <v>12237</v>
      </c>
      <c r="BT4476">
        <v>248</v>
      </c>
      <c r="BU4476" s="1" t="s">
        <v>8</v>
      </c>
      <c r="BV4476" s="1" t="s">
        <v>1961</v>
      </c>
      <c r="BW4476">
        <v>128</v>
      </c>
      <c r="BX4476" s="1" t="s">
        <v>11910</v>
      </c>
      <c r="BY4476">
        <v>4500</v>
      </c>
      <c r="BZ4476">
        <v>576000</v>
      </c>
      <c r="CA4476">
        <v>0.25</v>
      </c>
      <c r="CB4476">
        <v>3375</v>
      </c>
      <c r="CC4476">
        <v>432000</v>
      </c>
      <c r="CD4476">
        <v>0.1</v>
      </c>
      <c r="CE4476">
        <v>43200</v>
      </c>
      <c r="CF4476">
        <v>0.1</v>
      </c>
      <c r="CG4476">
        <v>4320</v>
      </c>
      <c r="CH4476">
        <v>38880</v>
      </c>
      <c r="CI4476">
        <v>388800</v>
      </c>
      <c r="CJ4476">
        <v>427680</v>
      </c>
      <c r="CK4476">
        <v>3341.25</v>
      </c>
    </row>
    <row r="4477" spans="67:89" x14ac:dyDescent="0.25">
      <c r="BO4477" s="1" t="s">
        <v>12408</v>
      </c>
      <c r="BP4477" s="1" t="s">
        <v>12409</v>
      </c>
      <c r="BQ4477" s="1" t="s">
        <v>11907</v>
      </c>
      <c r="BR4477" s="1" t="s">
        <v>12236</v>
      </c>
      <c r="BS4477" s="1" t="s">
        <v>12237</v>
      </c>
      <c r="BT4477">
        <v>249</v>
      </c>
      <c r="BU4477" s="1" t="s">
        <v>8</v>
      </c>
      <c r="BV4477" s="1" t="s">
        <v>1961</v>
      </c>
      <c r="BW4477">
        <v>128</v>
      </c>
      <c r="BX4477" s="1" t="s">
        <v>11910</v>
      </c>
      <c r="BY4477">
        <v>4500</v>
      </c>
      <c r="BZ4477">
        <v>576000</v>
      </c>
      <c r="CA4477">
        <v>0.25</v>
      </c>
      <c r="CB4477">
        <v>3375</v>
      </c>
      <c r="CC4477">
        <v>432000</v>
      </c>
      <c r="CD4477">
        <v>0.1</v>
      </c>
      <c r="CE4477">
        <v>43200</v>
      </c>
      <c r="CF4477">
        <v>0.1</v>
      </c>
      <c r="CG4477">
        <v>4320</v>
      </c>
      <c r="CH4477">
        <v>38880</v>
      </c>
      <c r="CI4477">
        <v>388800</v>
      </c>
      <c r="CJ4477">
        <v>427680</v>
      </c>
      <c r="CK4477">
        <v>3341.25</v>
      </c>
    </row>
    <row r="4478" spans="67:89" x14ac:dyDescent="0.25">
      <c r="BO4478" s="1" t="s">
        <v>12410</v>
      </c>
      <c r="BP4478" s="1" t="s">
        <v>12411</v>
      </c>
      <c r="BQ4478" s="1" t="s">
        <v>11907</v>
      </c>
      <c r="BR4478" s="1" t="s">
        <v>12236</v>
      </c>
      <c r="BS4478" s="1" t="s">
        <v>12237</v>
      </c>
      <c r="BT4478">
        <v>250</v>
      </c>
      <c r="BU4478" s="1" t="s">
        <v>8</v>
      </c>
      <c r="BV4478" s="1" t="s">
        <v>1961</v>
      </c>
      <c r="BW4478">
        <v>128</v>
      </c>
      <c r="BX4478" s="1" t="s">
        <v>11910</v>
      </c>
      <c r="BY4478">
        <v>4500</v>
      </c>
      <c r="BZ4478">
        <v>576000</v>
      </c>
      <c r="CA4478">
        <v>0.25</v>
      </c>
      <c r="CB4478">
        <v>3375</v>
      </c>
      <c r="CC4478">
        <v>432000</v>
      </c>
      <c r="CD4478">
        <v>0.1</v>
      </c>
      <c r="CE4478">
        <v>43200</v>
      </c>
      <c r="CF4478">
        <v>0.1</v>
      </c>
      <c r="CG4478">
        <v>4320</v>
      </c>
      <c r="CH4478">
        <v>38880</v>
      </c>
      <c r="CI4478">
        <v>388800</v>
      </c>
      <c r="CJ4478">
        <v>427680</v>
      </c>
      <c r="CK4478">
        <v>3341.25</v>
      </c>
    </row>
    <row r="4479" spans="67:89" x14ac:dyDescent="0.25">
      <c r="BO4479" s="1" t="s">
        <v>12412</v>
      </c>
      <c r="BP4479" s="1" t="s">
        <v>12413</v>
      </c>
      <c r="BQ4479" s="1" t="s">
        <v>11907</v>
      </c>
      <c r="BR4479" s="1" t="s">
        <v>12236</v>
      </c>
      <c r="BS4479" s="1" t="s">
        <v>12237</v>
      </c>
      <c r="BT4479">
        <v>251</v>
      </c>
      <c r="BU4479" s="1" t="s">
        <v>8</v>
      </c>
      <c r="BV4479" s="1" t="s">
        <v>1961</v>
      </c>
      <c r="BW4479">
        <v>128</v>
      </c>
      <c r="BX4479" s="1" t="s">
        <v>11910</v>
      </c>
      <c r="BY4479">
        <v>4500</v>
      </c>
      <c r="BZ4479">
        <v>576000</v>
      </c>
      <c r="CA4479">
        <v>0.25</v>
      </c>
      <c r="CB4479">
        <v>3375</v>
      </c>
      <c r="CC4479">
        <v>432000</v>
      </c>
      <c r="CD4479">
        <v>0.1</v>
      </c>
      <c r="CE4479">
        <v>43200</v>
      </c>
      <c r="CF4479">
        <v>0.1</v>
      </c>
      <c r="CG4479">
        <v>4320</v>
      </c>
      <c r="CH4479">
        <v>38880</v>
      </c>
      <c r="CI4479">
        <v>388800</v>
      </c>
      <c r="CJ4479">
        <v>427680</v>
      </c>
      <c r="CK4479">
        <v>3341.25</v>
      </c>
    </row>
    <row r="4480" spans="67:89" x14ac:dyDescent="0.25">
      <c r="BO4480" s="1" t="s">
        <v>12414</v>
      </c>
      <c r="BP4480" s="1" t="s">
        <v>12415</v>
      </c>
      <c r="BQ4480" s="1" t="s">
        <v>11907</v>
      </c>
      <c r="BR4480" s="1" t="s">
        <v>12236</v>
      </c>
      <c r="BS4480" s="1" t="s">
        <v>12237</v>
      </c>
      <c r="BT4480">
        <v>252</v>
      </c>
      <c r="BU4480" s="1" t="s">
        <v>8</v>
      </c>
      <c r="BV4480" s="1" t="s">
        <v>146</v>
      </c>
      <c r="BW4480">
        <v>143.63</v>
      </c>
      <c r="BX4480" s="1" t="s">
        <v>11910</v>
      </c>
      <c r="BY4480">
        <v>4725</v>
      </c>
      <c r="BZ4480">
        <v>678651.75</v>
      </c>
      <c r="CA4480">
        <v>0.25</v>
      </c>
      <c r="CB4480">
        <v>3543.75</v>
      </c>
      <c r="CC4480">
        <v>508988.8125</v>
      </c>
      <c r="CD4480">
        <v>0.1</v>
      </c>
      <c r="CE4480">
        <v>50898.881250000006</v>
      </c>
      <c r="CF4480">
        <v>0.1</v>
      </c>
      <c r="CG4480">
        <v>5089.8881250000013</v>
      </c>
      <c r="CH4480">
        <v>45808.993125000008</v>
      </c>
      <c r="CI4480">
        <v>458089.93125000002</v>
      </c>
      <c r="CJ4480">
        <v>503898.92437500006</v>
      </c>
      <c r="CK4480">
        <v>3508.3125000000005</v>
      </c>
    </row>
    <row r="4481" spans="67:89" x14ac:dyDescent="0.25">
      <c r="BO4481" s="1" t="s">
        <v>12416</v>
      </c>
      <c r="BP4481" s="1" t="s">
        <v>12417</v>
      </c>
      <c r="BQ4481" s="1" t="s">
        <v>11907</v>
      </c>
      <c r="BR4481" s="1" t="s">
        <v>12236</v>
      </c>
      <c r="BS4481" s="1" t="s">
        <v>12237</v>
      </c>
      <c r="BT4481">
        <v>253</v>
      </c>
      <c r="BU4481" s="1" t="s">
        <v>8</v>
      </c>
      <c r="BV4481" s="1" t="s">
        <v>146</v>
      </c>
      <c r="BW4481">
        <v>143.63</v>
      </c>
      <c r="BX4481" s="1" t="s">
        <v>11910</v>
      </c>
      <c r="BY4481">
        <v>4725</v>
      </c>
      <c r="BZ4481">
        <v>678651.75</v>
      </c>
      <c r="CA4481">
        <v>0.25</v>
      </c>
      <c r="CB4481">
        <v>3543.75</v>
      </c>
      <c r="CC4481">
        <v>508988.8125</v>
      </c>
      <c r="CD4481">
        <v>0.1</v>
      </c>
      <c r="CE4481">
        <v>50898.881250000006</v>
      </c>
      <c r="CF4481">
        <v>0.1</v>
      </c>
      <c r="CG4481">
        <v>5089.8881250000013</v>
      </c>
      <c r="CH4481">
        <v>45808.993125000008</v>
      </c>
      <c r="CI4481">
        <v>458089.93125000002</v>
      </c>
      <c r="CJ4481">
        <v>503898.92437500006</v>
      </c>
      <c r="CK4481">
        <v>3508.3125000000005</v>
      </c>
    </row>
    <row r="4482" spans="67:89" x14ac:dyDescent="0.25">
      <c r="BO4482" s="1" t="s">
        <v>12418</v>
      </c>
      <c r="BP4482" s="1" t="s">
        <v>12419</v>
      </c>
      <c r="BQ4482" s="1" t="s">
        <v>11907</v>
      </c>
      <c r="BR4482" s="1" t="s">
        <v>12236</v>
      </c>
      <c r="BS4482" s="1" t="s">
        <v>12237</v>
      </c>
      <c r="BT4482">
        <v>254</v>
      </c>
      <c r="BU4482" s="1" t="s">
        <v>8</v>
      </c>
      <c r="BV4482" s="1" t="s">
        <v>1961</v>
      </c>
      <c r="BW4482">
        <v>128</v>
      </c>
      <c r="BX4482" s="1" t="s">
        <v>11910</v>
      </c>
      <c r="BY4482">
        <v>4500</v>
      </c>
      <c r="BZ4482">
        <v>576000</v>
      </c>
      <c r="CA4482">
        <v>0.25</v>
      </c>
      <c r="CB4482">
        <v>3375</v>
      </c>
      <c r="CC4482">
        <v>432000</v>
      </c>
      <c r="CD4482">
        <v>0.1</v>
      </c>
      <c r="CE4482">
        <v>43200</v>
      </c>
      <c r="CF4482">
        <v>0.1</v>
      </c>
      <c r="CG4482">
        <v>4320</v>
      </c>
      <c r="CH4482">
        <v>38880</v>
      </c>
      <c r="CI4482">
        <v>388800</v>
      </c>
      <c r="CJ4482">
        <v>427680</v>
      </c>
      <c r="CK4482">
        <v>3341.25</v>
      </c>
    </row>
    <row r="4483" spans="67:89" x14ac:dyDescent="0.25">
      <c r="BO4483" s="1" t="s">
        <v>12420</v>
      </c>
      <c r="BP4483" s="1" t="s">
        <v>12421</v>
      </c>
      <c r="BQ4483" s="1" t="s">
        <v>11907</v>
      </c>
      <c r="BR4483" s="1" t="s">
        <v>12236</v>
      </c>
      <c r="BS4483" s="1" t="s">
        <v>12237</v>
      </c>
      <c r="BT4483">
        <v>255</v>
      </c>
      <c r="BU4483" s="1" t="s">
        <v>8</v>
      </c>
      <c r="BV4483" s="1" t="s">
        <v>1961</v>
      </c>
      <c r="BW4483">
        <v>128</v>
      </c>
      <c r="BX4483" s="1" t="s">
        <v>11910</v>
      </c>
      <c r="BY4483">
        <v>4500</v>
      </c>
      <c r="BZ4483">
        <v>576000</v>
      </c>
      <c r="CA4483">
        <v>0.25</v>
      </c>
      <c r="CB4483">
        <v>3375</v>
      </c>
      <c r="CC4483">
        <v>432000</v>
      </c>
      <c r="CD4483">
        <v>0.1</v>
      </c>
      <c r="CE4483">
        <v>43200</v>
      </c>
      <c r="CF4483">
        <v>0.1</v>
      </c>
      <c r="CG4483">
        <v>4320</v>
      </c>
      <c r="CH4483">
        <v>38880</v>
      </c>
      <c r="CI4483">
        <v>388800</v>
      </c>
      <c r="CJ4483">
        <v>427680</v>
      </c>
      <c r="CK4483">
        <v>3341.25</v>
      </c>
    </row>
    <row r="4484" spans="67:89" x14ac:dyDescent="0.25">
      <c r="BO4484" s="1" t="s">
        <v>12422</v>
      </c>
      <c r="BP4484" s="1" t="s">
        <v>12423</v>
      </c>
      <c r="BQ4484" s="1" t="s">
        <v>11907</v>
      </c>
      <c r="BR4484" s="1" t="s">
        <v>12236</v>
      </c>
      <c r="BS4484" s="1" t="s">
        <v>12237</v>
      </c>
      <c r="BT4484">
        <v>256</v>
      </c>
      <c r="BU4484" s="1" t="s">
        <v>8</v>
      </c>
      <c r="BV4484" s="1" t="s">
        <v>1961</v>
      </c>
      <c r="BW4484">
        <v>128</v>
      </c>
      <c r="BX4484" s="1" t="s">
        <v>11910</v>
      </c>
      <c r="BY4484">
        <v>4500</v>
      </c>
      <c r="BZ4484">
        <v>576000</v>
      </c>
      <c r="CA4484">
        <v>0.25</v>
      </c>
      <c r="CB4484">
        <v>3375</v>
      </c>
      <c r="CC4484">
        <v>432000</v>
      </c>
      <c r="CD4484">
        <v>0.1</v>
      </c>
      <c r="CE4484">
        <v>43200</v>
      </c>
      <c r="CF4484">
        <v>0.1</v>
      </c>
      <c r="CG4484">
        <v>4320</v>
      </c>
      <c r="CH4484">
        <v>38880</v>
      </c>
      <c r="CI4484">
        <v>388800</v>
      </c>
      <c r="CJ4484">
        <v>427680</v>
      </c>
      <c r="CK4484">
        <v>3341.25</v>
      </c>
    </row>
    <row r="4485" spans="67:89" x14ac:dyDescent="0.25">
      <c r="BO4485" s="1" t="s">
        <v>12424</v>
      </c>
      <c r="BP4485" s="1" t="s">
        <v>12425</v>
      </c>
      <c r="BQ4485" s="1" t="s">
        <v>11907</v>
      </c>
      <c r="BR4485" s="1" t="s">
        <v>12236</v>
      </c>
      <c r="BS4485" s="1" t="s">
        <v>12237</v>
      </c>
      <c r="BT4485">
        <v>257</v>
      </c>
      <c r="BU4485" s="1" t="s">
        <v>8</v>
      </c>
      <c r="BV4485" s="1" t="s">
        <v>1961</v>
      </c>
      <c r="BW4485">
        <v>128</v>
      </c>
      <c r="BX4485" s="1" t="s">
        <v>11910</v>
      </c>
      <c r="BY4485">
        <v>4500</v>
      </c>
      <c r="BZ4485">
        <v>576000</v>
      </c>
      <c r="CA4485">
        <v>0.25</v>
      </c>
      <c r="CB4485">
        <v>3375</v>
      </c>
      <c r="CC4485">
        <v>432000</v>
      </c>
      <c r="CD4485">
        <v>0.1</v>
      </c>
      <c r="CE4485">
        <v>43200</v>
      </c>
      <c r="CF4485">
        <v>0.1</v>
      </c>
      <c r="CG4485">
        <v>4320</v>
      </c>
      <c r="CH4485">
        <v>38880</v>
      </c>
      <c r="CI4485">
        <v>388800</v>
      </c>
      <c r="CJ4485">
        <v>427680</v>
      </c>
      <c r="CK4485">
        <v>3341.25</v>
      </c>
    </row>
    <row r="4486" spans="67:89" x14ac:dyDescent="0.25">
      <c r="BO4486" s="1" t="s">
        <v>12426</v>
      </c>
      <c r="BP4486" s="1" t="s">
        <v>12427</v>
      </c>
      <c r="BQ4486" s="1" t="s">
        <v>11907</v>
      </c>
      <c r="BR4486" s="1" t="s">
        <v>12236</v>
      </c>
      <c r="BS4486" s="1" t="s">
        <v>12237</v>
      </c>
      <c r="BT4486">
        <v>258</v>
      </c>
      <c r="BU4486" s="1" t="s">
        <v>8</v>
      </c>
      <c r="BV4486" s="1" t="s">
        <v>1961</v>
      </c>
      <c r="BW4486">
        <v>128</v>
      </c>
      <c r="BX4486" s="1" t="s">
        <v>11910</v>
      </c>
      <c r="BY4486">
        <v>4500</v>
      </c>
      <c r="BZ4486">
        <v>576000</v>
      </c>
      <c r="CA4486">
        <v>0.25</v>
      </c>
      <c r="CB4486">
        <v>3375</v>
      </c>
      <c r="CC4486">
        <v>432000</v>
      </c>
      <c r="CD4486">
        <v>0.1</v>
      </c>
      <c r="CE4486">
        <v>43200</v>
      </c>
      <c r="CF4486">
        <v>0.1</v>
      </c>
      <c r="CG4486">
        <v>4320</v>
      </c>
      <c r="CH4486">
        <v>38880</v>
      </c>
      <c r="CI4486">
        <v>388800</v>
      </c>
      <c r="CJ4486">
        <v>427680</v>
      </c>
      <c r="CK4486">
        <v>3341.25</v>
      </c>
    </row>
    <row r="4487" spans="67:89" x14ac:dyDescent="0.25">
      <c r="BO4487" s="1" t="s">
        <v>12428</v>
      </c>
      <c r="BP4487" s="1" t="s">
        <v>12429</v>
      </c>
      <c r="BQ4487" s="1" t="s">
        <v>11907</v>
      </c>
      <c r="BR4487" s="1" t="s">
        <v>12236</v>
      </c>
      <c r="BS4487" s="1" t="s">
        <v>12237</v>
      </c>
      <c r="BT4487">
        <v>259</v>
      </c>
      <c r="BU4487" s="1" t="s">
        <v>8</v>
      </c>
      <c r="BV4487" s="1" t="s">
        <v>1961</v>
      </c>
      <c r="BW4487">
        <v>128</v>
      </c>
      <c r="BX4487" s="1" t="s">
        <v>11910</v>
      </c>
      <c r="BY4487">
        <v>4500</v>
      </c>
      <c r="BZ4487">
        <v>576000</v>
      </c>
      <c r="CA4487">
        <v>0.25</v>
      </c>
      <c r="CB4487">
        <v>3375</v>
      </c>
      <c r="CC4487">
        <v>432000</v>
      </c>
      <c r="CD4487">
        <v>0.1</v>
      </c>
      <c r="CE4487">
        <v>43200</v>
      </c>
      <c r="CF4487">
        <v>0.1</v>
      </c>
      <c r="CG4487">
        <v>4320</v>
      </c>
      <c r="CH4487">
        <v>38880</v>
      </c>
      <c r="CI4487">
        <v>388800</v>
      </c>
      <c r="CJ4487">
        <v>427680</v>
      </c>
      <c r="CK4487">
        <v>3341.25</v>
      </c>
    </row>
    <row r="4488" spans="67:89" x14ac:dyDescent="0.25">
      <c r="BO4488" s="1" t="s">
        <v>12430</v>
      </c>
      <c r="BP4488" s="1" t="s">
        <v>12431</v>
      </c>
      <c r="BQ4488" s="1" t="s">
        <v>11907</v>
      </c>
      <c r="BR4488" s="1" t="s">
        <v>12236</v>
      </c>
      <c r="BS4488" s="1" t="s">
        <v>12237</v>
      </c>
      <c r="BT4488">
        <v>260</v>
      </c>
      <c r="BU4488" s="1" t="s">
        <v>8</v>
      </c>
      <c r="BV4488" s="1" t="s">
        <v>146</v>
      </c>
      <c r="BW4488">
        <v>128</v>
      </c>
      <c r="BX4488" s="1" t="s">
        <v>11910</v>
      </c>
      <c r="BY4488">
        <v>4725</v>
      </c>
      <c r="BZ4488">
        <v>604800</v>
      </c>
      <c r="CA4488">
        <v>0.25</v>
      </c>
      <c r="CB4488">
        <v>3543.75</v>
      </c>
      <c r="CC4488">
        <v>453600</v>
      </c>
      <c r="CD4488">
        <v>0.1</v>
      </c>
      <c r="CE4488">
        <v>45360</v>
      </c>
      <c r="CF4488">
        <v>0.1</v>
      </c>
      <c r="CG4488">
        <v>4536</v>
      </c>
      <c r="CH4488">
        <v>40824</v>
      </c>
      <c r="CI4488">
        <v>408240</v>
      </c>
      <c r="CJ4488">
        <v>449064</v>
      </c>
      <c r="CK4488">
        <v>3508.3125</v>
      </c>
    </row>
    <row r="4489" spans="67:89" x14ac:dyDescent="0.25">
      <c r="BO4489" s="1" t="s">
        <v>12432</v>
      </c>
      <c r="BP4489" s="1" t="s">
        <v>12433</v>
      </c>
      <c r="BQ4489" s="1" t="s">
        <v>11907</v>
      </c>
      <c r="BR4489" s="1" t="s">
        <v>12236</v>
      </c>
      <c r="BS4489" s="1" t="s">
        <v>12237</v>
      </c>
      <c r="BT4489">
        <v>261</v>
      </c>
      <c r="BU4489" s="1" t="s">
        <v>8</v>
      </c>
      <c r="BV4489" s="1" t="s">
        <v>1961</v>
      </c>
      <c r="BW4489">
        <v>128</v>
      </c>
      <c r="BX4489" s="1" t="s">
        <v>11910</v>
      </c>
      <c r="BY4489">
        <v>4500</v>
      </c>
      <c r="BZ4489">
        <v>576000</v>
      </c>
      <c r="CA4489">
        <v>0.25</v>
      </c>
      <c r="CB4489">
        <v>3375</v>
      </c>
      <c r="CC4489">
        <v>432000</v>
      </c>
      <c r="CD4489">
        <v>0.1</v>
      </c>
      <c r="CE4489">
        <v>43200</v>
      </c>
      <c r="CF4489">
        <v>0.1</v>
      </c>
      <c r="CG4489">
        <v>4320</v>
      </c>
      <c r="CH4489">
        <v>38880</v>
      </c>
      <c r="CI4489">
        <v>388800</v>
      </c>
      <c r="CJ4489">
        <v>427680</v>
      </c>
      <c r="CK4489">
        <v>3341.25</v>
      </c>
    </row>
    <row r="4490" spans="67:89" x14ac:dyDescent="0.25">
      <c r="BO4490" s="1" t="s">
        <v>12434</v>
      </c>
      <c r="BP4490" s="1" t="s">
        <v>12435</v>
      </c>
      <c r="BQ4490" s="1" t="s">
        <v>11907</v>
      </c>
      <c r="BR4490" s="1" t="s">
        <v>12236</v>
      </c>
      <c r="BS4490" s="1" t="s">
        <v>12237</v>
      </c>
      <c r="BT4490">
        <v>262</v>
      </c>
      <c r="BU4490" s="1" t="s">
        <v>8</v>
      </c>
      <c r="BV4490" s="1" t="s">
        <v>1961</v>
      </c>
      <c r="BW4490">
        <v>128</v>
      </c>
      <c r="BX4490" s="1" t="s">
        <v>11910</v>
      </c>
      <c r="BY4490">
        <v>4500</v>
      </c>
      <c r="BZ4490">
        <v>576000</v>
      </c>
      <c r="CA4490">
        <v>0.25</v>
      </c>
      <c r="CB4490">
        <v>3375</v>
      </c>
      <c r="CC4490">
        <v>432000</v>
      </c>
      <c r="CD4490">
        <v>0.1</v>
      </c>
      <c r="CE4490">
        <v>43200</v>
      </c>
      <c r="CF4490">
        <v>0.1</v>
      </c>
      <c r="CG4490">
        <v>4320</v>
      </c>
      <c r="CH4490">
        <v>38880</v>
      </c>
      <c r="CI4490">
        <v>388800</v>
      </c>
      <c r="CJ4490">
        <v>427680</v>
      </c>
      <c r="CK4490">
        <v>3341.25</v>
      </c>
    </row>
    <row r="4491" spans="67:89" x14ac:dyDescent="0.25">
      <c r="BO4491" s="1" t="s">
        <v>12436</v>
      </c>
      <c r="BP4491" s="1" t="s">
        <v>12437</v>
      </c>
      <c r="BQ4491" s="1" t="s">
        <v>11907</v>
      </c>
      <c r="BR4491" s="1" t="s">
        <v>12236</v>
      </c>
      <c r="BS4491" s="1" t="s">
        <v>12237</v>
      </c>
      <c r="BT4491">
        <v>263</v>
      </c>
      <c r="BU4491" s="1" t="s">
        <v>8</v>
      </c>
      <c r="BV4491" s="1" t="s">
        <v>146</v>
      </c>
      <c r="BW4491">
        <v>129.18</v>
      </c>
      <c r="BX4491" s="1" t="s">
        <v>11910</v>
      </c>
      <c r="BY4491">
        <v>4725</v>
      </c>
      <c r="BZ4491">
        <v>610375.5</v>
      </c>
      <c r="CA4491">
        <v>0.25</v>
      </c>
      <c r="CB4491">
        <v>3543.75</v>
      </c>
      <c r="CC4491">
        <v>457781.625</v>
      </c>
      <c r="CD4491">
        <v>0.1</v>
      </c>
      <c r="CE4491">
        <v>45778.162500000006</v>
      </c>
      <c r="CF4491">
        <v>0.1</v>
      </c>
      <c r="CG4491">
        <v>4577.8162500000008</v>
      </c>
      <c r="CH4491">
        <v>41200.346250000002</v>
      </c>
      <c r="CI4491">
        <v>412003.46250000002</v>
      </c>
      <c r="CJ4491">
        <v>453203.80875000003</v>
      </c>
      <c r="CK4491">
        <v>3508.3125</v>
      </c>
    </row>
    <row r="4492" spans="67:89" x14ac:dyDescent="0.25">
      <c r="BO4492" s="1" t="s">
        <v>12438</v>
      </c>
      <c r="BP4492" s="1" t="s">
        <v>12439</v>
      </c>
      <c r="BQ4492" s="1" t="s">
        <v>11907</v>
      </c>
      <c r="BR4492" s="1" t="s">
        <v>12236</v>
      </c>
      <c r="BS4492" s="1" t="s">
        <v>12237</v>
      </c>
      <c r="BT4492">
        <v>264</v>
      </c>
      <c r="BU4492" s="1" t="s">
        <v>8</v>
      </c>
      <c r="BV4492" s="1" t="s">
        <v>1961</v>
      </c>
      <c r="BW4492">
        <v>128</v>
      </c>
      <c r="BX4492" s="1" t="s">
        <v>11910</v>
      </c>
      <c r="BY4492">
        <v>4500</v>
      </c>
      <c r="BZ4492">
        <v>576000</v>
      </c>
      <c r="CA4492">
        <v>0.25</v>
      </c>
      <c r="CB4492">
        <v>3375</v>
      </c>
      <c r="CC4492">
        <v>432000</v>
      </c>
      <c r="CD4492">
        <v>0.1</v>
      </c>
      <c r="CE4492">
        <v>43200</v>
      </c>
      <c r="CF4492">
        <v>0.1</v>
      </c>
      <c r="CG4492">
        <v>4320</v>
      </c>
      <c r="CH4492">
        <v>38880</v>
      </c>
      <c r="CI4492">
        <v>388800</v>
      </c>
      <c r="CJ4492">
        <v>427680</v>
      </c>
      <c r="CK4492">
        <v>3341.25</v>
      </c>
    </row>
    <row r="4493" spans="67:89" x14ac:dyDescent="0.25">
      <c r="BO4493" s="1" t="s">
        <v>12440</v>
      </c>
      <c r="BP4493" s="1" t="s">
        <v>12441</v>
      </c>
      <c r="BQ4493" s="1" t="s">
        <v>11907</v>
      </c>
      <c r="BR4493" s="1" t="s">
        <v>12236</v>
      </c>
      <c r="BS4493" s="1" t="s">
        <v>12237</v>
      </c>
      <c r="BT4493">
        <v>265</v>
      </c>
      <c r="BU4493" s="1" t="s">
        <v>8</v>
      </c>
      <c r="BV4493" s="1" t="s">
        <v>1961</v>
      </c>
      <c r="BW4493">
        <v>128</v>
      </c>
      <c r="BX4493" s="1" t="s">
        <v>11910</v>
      </c>
      <c r="BY4493">
        <v>4500</v>
      </c>
      <c r="BZ4493">
        <v>576000</v>
      </c>
      <c r="CA4493">
        <v>0.25</v>
      </c>
      <c r="CB4493">
        <v>3375</v>
      </c>
      <c r="CC4493">
        <v>432000</v>
      </c>
      <c r="CD4493">
        <v>0.1</v>
      </c>
      <c r="CE4493">
        <v>43200</v>
      </c>
      <c r="CF4493">
        <v>0.1</v>
      </c>
      <c r="CG4493">
        <v>4320</v>
      </c>
      <c r="CH4493">
        <v>38880</v>
      </c>
      <c r="CI4493">
        <v>388800</v>
      </c>
      <c r="CJ4493">
        <v>427680</v>
      </c>
      <c r="CK4493">
        <v>3341.25</v>
      </c>
    </row>
    <row r="4494" spans="67:89" x14ac:dyDescent="0.25">
      <c r="BO4494" s="1" t="s">
        <v>12442</v>
      </c>
      <c r="BP4494" s="1" t="s">
        <v>12443</v>
      </c>
      <c r="BQ4494" s="1" t="s">
        <v>11907</v>
      </c>
      <c r="BR4494" s="1" t="s">
        <v>12236</v>
      </c>
      <c r="BS4494" s="1" t="s">
        <v>12237</v>
      </c>
      <c r="BT4494">
        <v>266</v>
      </c>
      <c r="BU4494" s="1" t="s">
        <v>8</v>
      </c>
      <c r="BV4494" s="1" t="s">
        <v>1961</v>
      </c>
      <c r="BW4494">
        <v>128</v>
      </c>
      <c r="BX4494" s="1" t="s">
        <v>11910</v>
      </c>
      <c r="BY4494">
        <v>4500</v>
      </c>
      <c r="BZ4494">
        <v>576000</v>
      </c>
      <c r="CA4494">
        <v>0.25</v>
      </c>
      <c r="CB4494">
        <v>3375</v>
      </c>
      <c r="CC4494">
        <v>432000</v>
      </c>
      <c r="CD4494">
        <v>0.1</v>
      </c>
      <c r="CE4494">
        <v>43200</v>
      </c>
      <c r="CF4494">
        <v>0.1</v>
      </c>
      <c r="CG4494">
        <v>4320</v>
      </c>
      <c r="CH4494">
        <v>38880</v>
      </c>
      <c r="CI4494">
        <v>388800</v>
      </c>
      <c r="CJ4494">
        <v>427680</v>
      </c>
      <c r="CK4494">
        <v>3341.25</v>
      </c>
    </row>
    <row r="4495" spans="67:89" x14ac:dyDescent="0.25">
      <c r="BO4495" s="1" t="s">
        <v>12444</v>
      </c>
      <c r="BP4495" s="1" t="s">
        <v>12445</v>
      </c>
      <c r="BQ4495" s="1" t="s">
        <v>11907</v>
      </c>
      <c r="BR4495" s="1" t="s">
        <v>12236</v>
      </c>
      <c r="BS4495" s="1" t="s">
        <v>12237</v>
      </c>
      <c r="BT4495">
        <v>267</v>
      </c>
      <c r="BU4495" s="1" t="s">
        <v>8</v>
      </c>
      <c r="BV4495" s="1" t="s">
        <v>1961</v>
      </c>
      <c r="BW4495">
        <v>128</v>
      </c>
      <c r="BX4495" s="1" t="s">
        <v>11910</v>
      </c>
      <c r="BY4495">
        <v>4500</v>
      </c>
      <c r="BZ4495">
        <v>576000</v>
      </c>
      <c r="CA4495">
        <v>0.25</v>
      </c>
      <c r="CB4495">
        <v>3375</v>
      </c>
      <c r="CC4495">
        <v>432000</v>
      </c>
      <c r="CD4495">
        <v>0.1</v>
      </c>
      <c r="CE4495">
        <v>43200</v>
      </c>
      <c r="CF4495">
        <v>0.1</v>
      </c>
      <c r="CG4495">
        <v>4320</v>
      </c>
      <c r="CH4495">
        <v>38880</v>
      </c>
      <c r="CI4495">
        <v>388800</v>
      </c>
      <c r="CJ4495">
        <v>427680</v>
      </c>
      <c r="CK4495">
        <v>3341.25</v>
      </c>
    </row>
    <row r="4496" spans="67:89" x14ac:dyDescent="0.25">
      <c r="BO4496" s="1" t="s">
        <v>12446</v>
      </c>
      <c r="BP4496" s="1" t="s">
        <v>12447</v>
      </c>
      <c r="BQ4496" s="1" t="s">
        <v>11907</v>
      </c>
      <c r="BR4496" s="1" t="s">
        <v>12236</v>
      </c>
      <c r="BS4496" s="1" t="s">
        <v>12237</v>
      </c>
      <c r="BT4496">
        <v>268</v>
      </c>
      <c r="BU4496" s="1" t="s">
        <v>8</v>
      </c>
      <c r="BV4496" s="1" t="s">
        <v>1961</v>
      </c>
      <c r="BW4496">
        <v>128</v>
      </c>
      <c r="BX4496" s="1" t="s">
        <v>11910</v>
      </c>
      <c r="BY4496">
        <v>4500</v>
      </c>
      <c r="BZ4496">
        <v>576000</v>
      </c>
      <c r="CA4496">
        <v>0.25</v>
      </c>
      <c r="CB4496">
        <v>3375</v>
      </c>
      <c r="CC4496">
        <v>432000</v>
      </c>
      <c r="CD4496">
        <v>0.1</v>
      </c>
      <c r="CE4496">
        <v>43200</v>
      </c>
      <c r="CF4496">
        <v>0.1</v>
      </c>
      <c r="CG4496">
        <v>4320</v>
      </c>
      <c r="CH4496">
        <v>38880</v>
      </c>
      <c r="CI4496">
        <v>388800</v>
      </c>
      <c r="CJ4496">
        <v>427680</v>
      </c>
      <c r="CK4496">
        <v>3341.25</v>
      </c>
    </row>
    <row r="4497" spans="67:89" x14ac:dyDescent="0.25">
      <c r="BO4497" s="1" t="s">
        <v>12448</v>
      </c>
      <c r="BP4497" s="1" t="s">
        <v>12449</v>
      </c>
      <c r="BQ4497" s="1" t="s">
        <v>11907</v>
      </c>
      <c r="BR4497" s="1" t="s">
        <v>12236</v>
      </c>
      <c r="BS4497" s="1" t="s">
        <v>12237</v>
      </c>
      <c r="BT4497">
        <v>269</v>
      </c>
      <c r="BU4497" s="1" t="s">
        <v>8</v>
      </c>
      <c r="BV4497" s="1" t="s">
        <v>1961</v>
      </c>
      <c r="BW4497">
        <v>128</v>
      </c>
      <c r="BX4497" s="1" t="s">
        <v>11910</v>
      </c>
      <c r="BY4497">
        <v>4500</v>
      </c>
      <c r="BZ4497">
        <v>576000</v>
      </c>
      <c r="CA4497">
        <v>0.25</v>
      </c>
      <c r="CB4497">
        <v>3375</v>
      </c>
      <c r="CC4497">
        <v>432000</v>
      </c>
      <c r="CD4497">
        <v>0.1</v>
      </c>
      <c r="CE4497">
        <v>43200</v>
      </c>
      <c r="CF4497">
        <v>0.1</v>
      </c>
      <c r="CG4497">
        <v>4320</v>
      </c>
      <c r="CH4497">
        <v>38880</v>
      </c>
      <c r="CI4497">
        <v>388800</v>
      </c>
      <c r="CJ4497">
        <v>427680</v>
      </c>
      <c r="CK4497">
        <v>3341.25</v>
      </c>
    </row>
    <row r="4498" spans="67:89" x14ac:dyDescent="0.25">
      <c r="BO4498" s="1" t="s">
        <v>12450</v>
      </c>
      <c r="BP4498" s="1" t="s">
        <v>12451</v>
      </c>
      <c r="BQ4498" s="1" t="s">
        <v>11907</v>
      </c>
      <c r="BR4498" s="1" t="s">
        <v>12236</v>
      </c>
      <c r="BS4498" s="1" t="s">
        <v>12237</v>
      </c>
      <c r="BT4498">
        <v>270</v>
      </c>
      <c r="BU4498" s="1" t="s">
        <v>8</v>
      </c>
      <c r="BV4498" s="1" t="s">
        <v>146</v>
      </c>
      <c r="BW4498">
        <v>143.63</v>
      </c>
      <c r="BX4498" s="1" t="s">
        <v>11910</v>
      </c>
      <c r="BY4498">
        <v>4725</v>
      </c>
      <c r="BZ4498">
        <v>678651.75</v>
      </c>
      <c r="CA4498">
        <v>0.25</v>
      </c>
      <c r="CB4498">
        <v>3543.75</v>
      </c>
      <c r="CC4498">
        <v>508988.8125</v>
      </c>
      <c r="CD4498">
        <v>0.1</v>
      </c>
      <c r="CE4498">
        <v>50898.881250000006</v>
      </c>
      <c r="CF4498">
        <v>0.1</v>
      </c>
      <c r="CG4498">
        <v>5089.8881250000013</v>
      </c>
      <c r="CH4498">
        <v>45808.993125000008</v>
      </c>
      <c r="CI4498">
        <v>458089.93125000002</v>
      </c>
      <c r="CJ4498">
        <v>503898.92437500006</v>
      </c>
      <c r="CK4498">
        <v>3508.3125000000005</v>
      </c>
    </row>
    <row r="4499" spans="67:89" x14ac:dyDescent="0.25">
      <c r="BO4499" s="1" t="s">
        <v>12452</v>
      </c>
      <c r="BP4499" s="1" t="s">
        <v>12453</v>
      </c>
      <c r="BQ4499" s="1" t="s">
        <v>11907</v>
      </c>
      <c r="BR4499" s="1" t="s">
        <v>12236</v>
      </c>
      <c r="BS4499" s="1" t="s">
        <v>12237</v>
      </c>
      <c r="BT4499">
        <v>271</v>
      </c>
      <c r="BU4499" s="1" t="s">
        <v>8</v>
      </c>
      <c r="BV4499" s="1" t="s">
        <v>260</v>
      </c>
      <c r="BW4499">
        <v>216.49</v>
      </c>
      <c r="BX4499" s="1" t="s">
        <v>11910</v>
      </c>
      <c r="BY4499">
        <v>4500</v>
      </c>
      <c r="BZ4499">
        <v>974205</v>
      </c>
      <c r="CA4499">
        <v>0.25</v>
      </c>
      <c r="CB4499">
        <v>3375</v>
      </c>
      <c r="CC4499">
        <v>730653.75</v>
      </c>
      <c r="CD4499">
        <v>0.1</v>
      </c>
      <c r="CE4499">
        <v>73065.375</v>
      </c>
      <c r="CF4499">
        <v>0.1</v>
      </c>
      <c r="CG4499">
        <v>7306.5375000000004</v>
      </c>
      <c r="CH4499">
        <v>65758.837499999994</v>
      </c>
      <c r="CI4499">
        <v>657588.375</v>
      </c>
      <c r="CJ4499">
        <v>723347.21250000002</v>
      </c>
      <c r="CK4499">
        <v>3341.25</v>
      </c>
    </row>
    <row r="4500" spans="67:89" x14ac:dyDescent="0.25">
      <c r="BO4500" s="1" t="s">
        <v>12454</v>
      </c>
      <c r="BP4500" s="1" t="s">
        <v>12455</v>
      </c>
      <c r="BQ4500" s="1" t="s">
        <v>11907</v>
      </c>
      <c r="BR4500" s="1" t="s">
        <v>12236</v>
      </c>
      <c r="BS4500" s="1" t="s">
        <v>12237</v>
      </c>
      <c r="BT4500">
        <v>272</v>
      </c>
      <c r="BU4500" s="1" t="s">
        <v>8</v>
      </c>
      <c r="BV4500" s="1" t="s">
        <v>260</v>
      </c>
      <c r="BW4500">
        <v>201.53</v>
      </c>
      <c r="BX4500" s="1" t="s">
        <v>11910</v>
      </c>
      <c r="BY4500">
        <v>4500</v>
      </c>
      <c r="BZ4500">
        <v>906885</v>
      </c>
      <c r="CA4500">
        <v>0.25</v>
      </c>
      <c r="CB4500">
        <v>3375</v>
      </c>
      <c r="CC4500">
        <v>680163.75</v>
      </c>
      <c r="CD4500">
        <v>0.1</v>
      </c>
      <c r="CE4500">
        <v>68016.375</v>
      </c>
      <c r="CF4500">
        <v>0.1</v>
      </c>
      <c r="CG4500">
        <v>6801.6375000000007</v>
      </c>
      <c r="CH4500">
        <v>61214.737500000003</v>
      </c>
      <c r="CI4500">
        <v>612147.375</v>
      </c>
      <c r="CJ4500">
        <v>673362.11250000005</v>
      </c>
      <c r="CK4500">
        <v>3341.25</v>
      </c>
    </row>
    <row r="4501" spans="67:89" x14ac:dyDescent="0.25">
      <c r="BO4501" s="1" t="s">
        <v>12456</v>
      </c>
      <c r="BP4501" s="1" t="s">
        <v>12457</v>
      </c>
      <c r="BQ4501" s="1" t="s">
        <v>11907</v>
      </c>
      <c r="BR4501" s="1" t="s">
        <v>12236</v>
      </c>
      <c r="BS4501" s="1" t="s">
        <v>12237</v>
      </c>
      <c r="BT4501">
        <v>273</v>
      </c>
      <c r="BU4501" s="1" t="s">
        <v>8</v>
      </c>
      <c r="BV4501" s="1" t="s">
        <v>1961</v>
      </c>
      <c r="BW4501">
        <v>186.56</v>
      </c>
      <c r="BX4501" s="1" t="s">
        <v>11910</v>
      </c>
      <c r="BY4501">
        <v>4500</v>
      </c>
      <c r="BZ4501">
        <v>839520</v>
      </c>
      <c r="CA4501">
        <v>0.25</v>
      </c>
      <c r="CB4501">
        <v>3375</v>
      </c>
      <c r="CC4501">
        <v>629640</v>
      </c>
      <c r="CD4501">
        <v>0.1</v>
      </c>
      <c r="CE4501">
        <v>62964</v>
      </c>
      <c r="CF4501">
        <v>0.1</v>
      </c>
      <c r="CG4501">
        <v>6296.4000000000005</v>
      </c>
      <c r="CH4501">
        <v>56667.6</v>
      </c>
      <c r="CI4501">
        <v>566676</v>
      </c>
      <c r="CJ4501">
        <v>623343.6</v>
      </c>
      <c r="CK4501">
        <v>3341.25</v>
      </c>
    </row>
    <row r="4502" spans="67:89" x14ac:dyDescent="0.25">
      <c r="BO4502" s="1" t="s">
        <v>12458</v>
      </c>
      <c r="BP4502" s="1" t="s">
        <v>12459</v>
      </c>
      <c r="BQ4502" s="1" t="s">
        <v>11907</v>
      </c>
      <c r="BR4502" s="1" t="s">
        <v>12236</v>
      </c>
      <c r="BS4502" s="1" t="s">
        <v>12237</v>
      </c>
      <c r="BT4502">
        <v>274</v>
      </c>
      <c r="BU4502" s="1" t="s">
        <v>8</v>
      </c>
      <c r="BV4502" s="1" t="s">
        <v>1961</v>
      </c>
      <c r="BW4502">
        <v>171.6</v>
      </c>
      <c r="BX4502" s="1" t="s">
        <v>11910</v>
      </c>
      <c r="BY4502">
        <v>4500</v>
      </c>
      <c r="BZ4502">
        <v>772200</v>
      </c>
      <c r="CA4502">
        <v>0.25</v>
      </c>
      <c r="CB4502">
        <v>3375</v>
      </c>
      <c r="CC4502">
        <v>579150</v>
      </c>
      <c r="CD4502">
        <v>0.1</v>
      </c>
      <c r="CE4502">
        <v>57915</v>
      </c>
      <c r="CF4502">
        <v>0.1</v>
      </c>
      <c r="CG4502">
        <v>5791.5</v>
      </c>
      <c r="CH4502">
        <v>52123.5</v>
      </c>
      <c r="CI4502">
        <v>521235</v>
      </c>
      <c r="CJ4502">
        <v>573358.5</v>
      </c>
      <c r="CK4502">
        <v>3341.25</v>
      </c>
    </row>
    <row r="4503" spans="67:89" x14ac:dyDescent="0.25">
      <c r="BO4503" s="1" t="s">
        <v>12460</v>
      </c>
      <c r="BP4503" s="1" t="s">
        <v>12461</v>
      </c>
      <c r="BQ4503" s="1" t="s">
        <v>11907</v>
      </c>
      <c r="BR4503" s="1" t="s">
        <v>12236</v>
      </c>
      <c r="BS4503" s="1" t="s">
        <v>12237</v>
      </c>
      <c r="BT4503">
        <v>275</v>
      </c>
      <c r="BU4503" s="1" t="s">
        <v>8</v>
      </c>
      <c r="BV4503" s="1" t="s">
        <v>1961</v>
      </c>
      <c r="BW4503">
        <v>156.63999999999999</v>
      </c>
      <c r="BX4503" s="1" t="s">
        <v>11910</v>
      </c>
      <c r="BY4503">
        <v>4500</v>
      </c>
      <c r="BZ4503">
        <v>704879.99999999988</v>
      </c>
      <c r="CA4503">
        <v>0.25</v>
      </c>
      <c r="CB4503">
        <v>3375</v>
      </c>
      <c r="CC4503">
        <v>528660</v>
      </c>
      <c r="CD4503">
        <v>0.1</v>
      </c>
      <c r="CE4503">
        <v>52866</v>
      </c>
      <c r="CF4503">
        <v>0.1</v>
      </c>
      <c r="CG4503">
        <v>5286.6</v>
      </c>
      <c r="CH4503">
        <v>47579.4</v>
      </c>
      <c r="CI4503">
        <v>475794</v>
      </c>
      <c r="CJ4503">
        <v>523373.4</v>
      </c>
      <c r="CK4503">
        <v>3341.2500000000005</v>
      </c>
    </row>
    <row r="4504" spans="67:89" x14ac:dyDescent="0.25">
      <c r="BO4504" s="1" t="s">
        <v>12462</v>
      </c>
      <c r="BP4504" s="1" t="s">
        <v>12463</v>
      </c>
      <c r="BQ4504" s="1" t="s">
        <v>11907</v>
      </c>
      <c r="BR4504" s="1" t="s">
        <v>12236</v>
      </c>
      <c r="BS4504" s="1" t="s">
        <v>12237</v>
      </c>
      <c r="BT4504">
        <v>276</v>
      </c>
      <c r="BU4504" s="1" t="s">
        <v>8</v>
      </c>
      <c r="BV4504" s="1" t="s">
        <v>1961</v>
      </c>
      <c r="BW4504">
        <v>141.66999999999999</v>
      </c>
      <c r="BX4504" s="1" t="s">
        <v>11910</v>
      </c>
      <c r="BY4504">
        <v>4500</v>
      </c>
      <c r="BZ4504">
        <v>637515</v>
      </c>
      <c r="CA4504">
        <v>0.25</v>
      </c>
      <c r="CB4504">
        <v>3375</v>
      </c>
      <c r="CC4504">
        <v>478136.24999999994</v>
      </c>
      <c r="CD4504">
        <v>0.1</v>
      </c>
      <c r="CE4504">
        <v>47813.625</v>
      </c>
      <c r="CF4504">
        <v>0.1</v>
      </c>
      <c r="CG4504">
        <v>4781.3625000000002</v>
      </c>
      <c r="CH4504">
        <v>43032.262499999997</v>
      </c>
      <c r="CI4504">
        <v>430322.62499999994</v>
      </c>
      <c r="CJ4504">
        <v>473354.88749999995</v>
      </c>
      <c r="CK4504">
        <v>3341.25</v>
      </c>
    </row>
    <row r="4505" spans="67:89" x14ac:dyDescent="0.25">
      <c r="BO4505" s="1" t="s">
        <v>12464</v>
      </c>
      <c r="BP4505" s="1" t="s">
        <v>12465</v>
      </c>
      <c r="BQ4505" s="1" t="s">
        <v>11907</v>
      </c>
      <c r="BR4505" s="1" t="s">
        <v>12236</v>
      </c>
      <c r="BS4505" s="1" t="s">
        <v>12237</v>
      </c>
      <c r="BT4505">
        <v>277</v>
      </c>
      <c r="BU4505" s="1" t="s">
        <v>8</v>
      </c>
      <c r="BV4505" s="1" t="s">
        <v>1961</v>
      </c>
      <c r="BW4505">
        <v>126.71</v>
      </c>
      <c r="BX4505" s="1" t="s">
        <v>11910</v>
      </c>
      <c r="BY4505">
        <v>4500</v>
      </c>
      <c r="BZ4505">
        <v>570195</v>
      </c>
      <c r="CA4505">
        <v>0.25</v>
      </c>
      <c r="CB4505">
        <v>3375</v>
      </c>
      <c r="CC4505">
        <v>427646.25</v>
      </c>
      <c r="CD4505">
        <v>0.1</v>
      </c>
      <c r="CE4505">
        <v>42764.625</v>
      </c>
      <c r="CF4505">
        <v>0.1</v>
      </c>
      <c r="CG4505">
        <v>4276.4625000000005</v>
      </c>
      <c r="CH4505">
        <v>38488.162499999999</v>
      </c>
      <c r="CI4505">
        <v>384881.625</v>
      </c>
      <c r="CJ4505">
        <v>423369.78749999998</v>
      </c>
      <c r="CK4505">
        <v>3341.25</v>
      </c>
    </row>
    <row r="4506" spans="67:89" x14ac:dyDescent="0.25">
      <c r="BO4506" s="1" t="s">
        <v>12466</v>
      </c>
      <c r="BP4506" s="1" t="s">
        <v>12467</v>
      </c>
      <c r="BQ4506" s="1" t="s">
        <v>11907</v>
      </c>
      <c r="BR4506" s="1" t="s">
        <v>12468</v>
      </c>
      <c r="BS4506" s="1" t="s">
        <v>12469</v>
      </c>
      <c r="BT4506">
        <v>278</v>
      </c>
      <c r="BU4506" s="1" t="s">
        <v>8</v>
      </c>
      <c r="BV4506" s="1" t="s">
        <v>146</v>
      </c>
      <c r="BW4506">
        <v>159.13</v>
      </c>
      <c r="BX4506" s="1" t="s">
        <v>11910</v>
      </c>
      <c r="BY4506">
        <v>5040</v>
      </c>
      <c r="BZ4506">
        <v>802015.2</v>
      </c>
      <c r="CA4506">
        <v>0.25</v>
      </c>
      <c r="CB4506">
        <v>3780</v>
      </c>
      <c r="CC4506">
        <v>601511.4</v>
      </c>
      <c r="CD4506">
        <v>0.1</v>
      </c>
      <c r="CE4506">
        <v>60151.140000000007</v>
      </c>
      <c r="CF4506">
        <v>0.1</v>
      </c>
      <c r="CG4506">
        <v>6015.1140000000014</v>
      </c>
      <c r="CH4506">
        <v>54136.026000000005</v>
      </c>
      <c r="CI4506">
        <v>541360.26</v>
      </c>
      <c r="CJ4506">
        <v>595496.28599999996</v>
      </c>
      <c r="CK4506">
        <v>3742.2</v>
      </c>
    </row>
    <row r="4507" spans="67:89" x14ac:dyDescent="0.25">
      <c r="BP4507" s="1" t="s">
        <v>12467</v>
      </c>
      <c r="BQ4507" s="1" t="s">
        <v>11907</v>
      </c>
      <c r="BR4507" s="1" t="s">
        <v>12468</v>
      </c>
      <c r="BS4507" s="1" t="s">
        <v>12469</v>
      </c>
      <c r="BT4507">
        <v>278</v>
      </c>
      <c r="BU4507" s="1" t="s">
        <v>8</v>
      </c>
      <c r="BV4507" s="1" t="s">
        <v>146</v>
      </c>
      <c r="BW4507">
        <v>159.13</v>
      </c>
      <c r="BX4507" s="1" t="s">
        <v>11910</v>
      </c>
      <c r="BY4507">
        <v>5040</v>
      </c>
      <c r="BZ4507">
        <v>802015.2</v>
      </c>
      <c r="CA4507">
        <v>0.25</v>
      </c>
      <c r="CB4507">
        <v>3780</v>
      </c>
      <c r="CC4507">
        <v>601511.4</v>
      </c>
      <c r="CD4507">
        <v>0.1</v>
      </c>
      <c r="CE4507">
        <v>60151.140000000007</v>
      </c>
      <c r="CF4507">
        <v>0.1</v>
      </c>
      <c r="CG4507">
        <v>6015.1140000000014</v>
      </c>
      <c r="CH4507">
        <v>54136.026000000005</v>
      </c>
      <c r="CI4507">
        <v>541360.26</v>
      </c>
      <c r="CJ4507">
        <v>595496.28599999996</v>
      </c>
      <c r="CK4507">
        <v>3742.2</v>
      </c>
    </row>
    <row r="4508" spans="67:89" x14ac:dyDescent="0.25">
      <c r="BO4508" s="1" t="s">
        <v>12470</v>
      </c>
      <c r="BP4508" s="1" t="s">
        <v>12471</v>
      </c>
      <c r="BQ4508" s="1" t="s">
        <v>11907</v>
      </c>
      <c r="BR4508" s="1" t="s">
        <v>12468</v>
      </c>
      <c r="BS4508" s="1" t="s">
        <v>12469</v>
      </c>
      <c r="BT4508">
        <v>279</v>
      </c>
      <c r="BU4508" s="1" t="s">
        <v>8</v>
      </c>
      <c r="BV4508" s="1" t="s">
        <v>1961</v>
      </c>
      <c r="BW4508">
        <v>136</v>
      </c>
      <c r="BX4508" s="1" t="s">
        <v>11910</v>
      </c>
      <c r="BY4508">
        <v>4800</v>
      </c>
      <c r="BZ4508">
        <v>652800</v>
      </c>
      <c r="CA4508">
        <v>0.25</v>
      </c>
      <c r="CB4508">
        <v>3600</v>
      </c>
      <c r="CC4508">
        <v>489600</v>
      </c>
      <c r="CD4508">
        <v>0.1</v>
      </c>
      <c r="CE4508">
        <v>48960</v>
      </c>
      <c r="CF4508">
        <v>0.1</v>
      </c>
      <c r="CG4508">
        <v>4896</v>
      </c>
      <c r="CH4508">
        <v>44064</v>
      </c>
      <c r="CI4508">
        <v>440640</v>
      </c>
      <c r="CJ4508">
        <v>484704</v>
      </c>
      <c r="CK4508">
        <v>3564</v>
      </c>
    </row>
    <row r="4509" spans="67:89" x14ac:dyDescent="0.25">
      <c r="BO4509" s="1" t="s">
        <v>12472</v>
      </c>
      <c r="BP4509" s="1" t="s">
        <v>12473</v>
      </c>
      <c r="BQ4509" s="1" t="s">
        <v>11907</v>
      </c>
      <c r="BR4509" s="1" t="s">
        <v>12468</v>
      </c>
      <c r="BS4509" s="1" t="s">
        <v>12469</v>
      </c>
      <c r="BT4509">
        <v>280</v>
      </c>
      <c r="BU4509" s="1" t="s">
        <v>8</v>
      </c>
      <c r="BV4509" s="1" t="s">
        <v>1961</v>
      </c>
      <c r="BW4509">
        <v>136</v>
      </c>
      <c r="BX4509" s="1" t="s">
        <v>11910</v>
      </c>
      <c r="BY4509">
        <v>4800</v>
      </c>
      <c r="BZ4509">
        <v>652800</v>
      </c>
      <c r="CA4509">
        <v>0.25</v>
      </c>
      <c r="CB4509">
        <v>3600</v>
      </c>
      <c r="CC4509">
        <v>489600</v>
      </c>
      <c r="CD4509">
        <v>0.1</v>
      </c>
      <c r="CE4509">
        <v>48960</v>
      </c>
      <c r="CF4509">
        <v>0.1</v>
      </c>
      <c r="CG4509">
        <v>4896</v>
      </c>
      <c r="CH4509">
        <v>44064</v>
      </c>
      <c r="CI4509">
        <v>440640</v>
      </c>
      <c r="CJ4509">
        <v>484704</v>
      </c>
      <c r="CK4509">
        <v>3564</v>
      </c>
    </row>
    <row r="4510" spans="67:89" x14ac:dyDescent="0.25">
      <c r="BO4510" s="1" t="s">
        <v>12474</v>
      </c>
      <c r="BP4510" s="1" t="s">
        <v>12475</v>
      </c>
      <c r="BQ4510" s="1" t="s">
        <v>11907</v>
      </c>
      <c r="BR4510" s="1" t="s">
        <v>12468</v>
      </c>
      <c r="BS4510" s="1" t="s">
        <v>12469</v>
      </c>
      <c r="BT4510">
        <v>281</v>
      </c>
      <c r="BU4510" s="1" t="s">
        <v>8</v>
      </c>
      <c r="BV4510" s="1" t="s">
        <v>1961</v>
      </c>
      <c r="BW4510">
        <v>136</v>
      </c>
      <c r="BX4510" s="1" t="s">
        <v>11910</v>
      </c>
      <c r="BY4510">
        <v>4800</v>
      </c>
      <c r="BZ4510">
        <v>652800</v>
      </c>
      <c r="CA4510">
        <v>0.25</v>
      </c>
      <c r="CB4510">
        <v>3600</v>
      </c>
      <c r="CC4510">
        <v>489600</v>
      </c>
      <c r="CD4510">
        <v>0.1</v>
      </c>
      <c r="CE4510">
        <v>48960</v>
      </c>
      <c r="CF4510">
        <v>0.1</v>
      </c>
      <c r="CG4510">
        <v>4896</v>
      </c>
      <c r="CH4510">
        <v>44064</v>
      </c>
      <c r="CI4510">
        <v>440640</v>
      </c>
      <c r="CJ4510">
        <v>484704</v>
      </c>
      <c r="CK4510">
        <v>3564</v>
      </c>
    </row>
    <row r="4511" spans="67:89" x14ac:dyDescent="0.25">
      <c r="BO4511" s="1" t="s">
        <v>12476</v>
      </c>
      <c r="BP4511" s="1" t="s">
        <v>12477</v>
      </c>
      <c r="BQ4511" s="1" t="s">
        <v>11907</v>
      </c>
      <c r="BR4511" s="1" t="s">
        <v>12468</v>
      </c>
      <c r="BS4511" s="1" t="s">
        <v>12469</v>
      </c>
      <c r="BT4511">
        <v>282</v>
      </c>
      <c r="BU4511" s="1" t="s">
        <v>8</v>
      </c>
      <c r="BV4511" s="1" t="s">
        <v>1961</v>
      </c>
      <c r="BW4511">
        <v>136</v>
      </c>
      <c r="BX4511" s="1" t="s">
        <v>11910</v>
      </c>
      <c r="BY4511">
        <v>4800</v>
      </c>
      <c r="BZ4511">
        <v>652800</v>
      </c>
      <c r="CA4511">
        <v>0.25</v>
      </c>
      <c r="CB4511">
        <v>3600</v>
      </c>
      <c r="CC4511">
        <v>489600</v>
      </c>
      <c r="CD4511">
        <v>0.1</v>
      </c>
      <c r="CE4511">
        <v>48960</v>
      </c>
      <c r="CF4511">
        <v>0.1</v>
      </c>
      <c r="CG4511">
        <v>4896</v>
      </c>
      <c r="CH4511">
        <v>44064</v>
      </c>
      <c r="CI4511">
        <v>440640</v>
      </c>
      <c r="CJ4511">
        <v>484704</v>
      </c>
      <c r="CK4511">
        <v>3564</v>
      </c>
    </row>
    <row r="4512" spans="67:89" x14ac:dyDescent="0.25">
      <c r="BO4512" s="1" t="s">
        <v>12478</v>
      </c>
      <c r="BP4512" s="1" t="s">
        <v>12479</v>
      </c>
      <c r="BQ4512" s="1" t="s">
        <v>11907</v>
      </c>
      <c r="BR4512" s="1" t="s">
        <v>12468</v>
      </c>
      <c r="BS4512" s="1" t="s">
        <v>12469</v>
      </c>
      <c r="BT4512">
        <v>283</v>
      </c>
      <c r="BU4512" s="1" t="s">
        <v>8</v>
      </c>
      <c r="BV4512" s="1" t="s">
        <v>1961</v>
      </c>
      <c r="BW4512">
        <v>136</v>
      </c>
      <c r="BX4512" s="1" t="s">
        <v>11910</v>
      </c>
      <c r="BY4512">
        <v>4800</v>
      </c>
      <c r="BZ4512">
        <v>652800</v>
      </c>
      <c r="CA4512">
        <v>0.25</v>
      </c>
      <c r="CB4512">
        <v>3600</v>
      </c>
      <c r="CC4512">
        <v>489600</v>
      </c>
      <c r="CD4512">
        <v>0.1</v>
      </c>
      <c r="CE4512">
        <v>48960</v>
      </c>
      <c r="CF4512">
        <v>0.1</v>
      </c>
      <c r="CG4512">
        <v>4896</v>
      </c>
      <c r="CH4512">
        <v>44064</v>
      </c>
      <c r="CI4512">
        <v>440640</v>
      </c>
      <c r="CJ4512">
        <v>484704</v>
      </c>
      <c r="CK4512">
        <v>3564</v>
      </c>
    </row>
    <row r="4513" spans="67:89" x14ac:dyDescent="0.25">
      <c r="BO4513" s="1" t="s">
        <v>12480</v>
      </c>
      <c r="BP4513" s="1" t="s">
        <v>12481</v>
      </c>
      <c r="BQ4513" s="1" t="s">
        <v>11907</v>
      </c>
      <c r="BR4513" s="1" t="s">
        <v>12468</v>
      </c>
      <c r="BS4513" s="1" t="s">
        <v>12469</v>
      </c>
      <c r="BT4513">
        <v>284</v>
      </c>
      <c r="BU4513" s="1" t="s">
        <v>8</v>
      </c>
      <c r="BV4513" s="1" t="s">
        <v>1961</v>
      </c>
      <c r="BW4513">
        <v>136</v>
      </c>
      <c r="BX4513" s="1" t="s">
        <v>11910</v>
      </c>
      <c r="BY4513">
        <v>4800</v>
      </c>
      <c r="BZ4513">
        <v>652800</v>
      </c>
      <c r="CA4513">
        <v>0.25</v>
      </c>
      <c r="CB4513">
        <v>3600</v>
      </c>
      <c r="CC4513">
        <v>489600</v>
      </c>
      <c r="CD4513">
        <v>0.1</v>
      </c>
      <c r="CE4513">
        <v>48960</v>
      </c>
      <c r="CF4513">
        <v>0.1</v>
      </c>
      <c r="CG4513">
        <v>4896</v>
      </c>
      <c r="CH4513">
        <v>44064</v>
      </c>
      <c r="CI4513">
        <v>440640</v>
      </c>
      <c r="CJ4513">
        <v>484704</v>
      </c>
      <c r="CK4513">
        <v>3564</v>
      </c>
    </row>
    <row r="4514" spans="67:89" x14ac:dyDescent="0.25">
      <c r="BO4514" s="1" t="s">
        <v>12482</v>
      </c>
      <c r="BP4514" s="1" t="s">
        <v>12483</v>
      </c>
      <c r="BQ4514" s="1" t="s">
        <v>11907</v>
      </c>
      <c r="BR4514" s="1" t="s">
        <v>12468</v>
      </c>
      <c r="BS4514" s="1" t="s">
        <v>12469</v>
      </c>
      <c r="BT4514">
        <v>285</v>
      </c>
      <c r="BU4514" s="1" t="s">
        <v>8</v>
      </c>
      <c r="BV4514" s="1" t="s">
        <v>1961</v>
      </c>
      <c r="BW4514">
        <v>136</v>
      </c>
      <c r="BX4514" s="1" t="s">
        <v>11910</v>
      </c>
      <c r="BY4514">
        <v>4800</v>
      </c>
      <c r="BZ4514">
        <v>652800</v>
      </c>
      <c r="CA4514">
        <v>0.25</v>
      </c>
      <c r="CB4514">
        <v>3600</v>
      </c>
      <c r="CC4514">
        <v>489600</v>
      </c>
      <c r="CD4514">
        <v>0.1</v>
      </c>
      <c r="CE4514">
        <v>48960</v>
      </c>
      <c r="CF4514">
        <v>0.1</v>
      </c>
      <c r="CG4514">
        <v>4896</v>
      </c>
      <c r="CH4514">
        <v>44064</v>
      </c>
      <c r="CI4514">
        <v>440640</v>
      </c>
      <c r="CJ4514">
        <v>484704</v>
      </c>
      <c r="CK4514">
        <v>3564</v>
      </c>
    </row>
    <row r="4515" spans="67:89" x14ac:dyDescent="0.25">
      <c r="BO4515" s="1" t="s">
        <v>12484</v>
      </c>
      <c r="BP4515" s="1" t="s">
        <v>12485</v>
      </c>
      <c r="BQ4515" s="1" t="s">
        <v>11907</v>
      </c>
      <c r="BR4515" s="1" t="s">
        <v>12468</v>
      </c>
      <c r="BS4515" s="1" t="s">
        <v>12469</v>
      </c>
      <c r="BT4515">
        <v>286</v>
      </c>
      <c r="BU4515" s="1" t="s">
        <v>8</v>
      </c>
      <c r="BV4515" s="1" t="s">
        <v>1961</v>
      </c>
      <c r="BW4515">
        <v>136</v>
      </c>
      <c r="BX4515" s="1" t="s">
        <v>11910</v>
      </c>
      <c r="BY4515">
        <v>4800</v>
      </c>
      <c r="BZ4515">
        <v>652800</v>
      </c>
      <c r="CA4515">
        <v>0.25</v>
      </c>
      <c r="CB4515">
        <v>3600</v>
      </c>
      <c r="CC4515">
        <v>489600</v>
      </c>
      <c r="CD4515">
        <v>0.1</v>
      </c>
      <c r="CE4515">
        <v>48960</v>
      </c>
      <c r="CF4515">
        <v>0.1</v>
      </c>
      <c r="CG4515">
        <v>4896</v>
      </c>
      <c r="CH4515">
        <v>44064</v>
      </c>
      <c r="CI4515">
        <v>440640</v>
      </c>
      <c r="CJ4515">
        <v>484704</v>
      </c>
      <c r="CK4515">
        <v>3564</v>
      </c>
    </row>
    <row r="4516" spans="67:89" x14ac:dyDescent="0.25">
      <c r="BO4516" s="1" t="s">
        <v>12486</v>
      </c>
      <c r="BP4516" s="1" t="s">
        <v>12487</v>
      </c>
      <c r="BQ4516" s="1" t="s">
        <v>11907</v>
      </c>
      <c r="BR4516" s="1" t="s">
        <v>12468</v>
      </c>
      <c r="BS4516" s="1" t="s">
        <v>12469</v>
      </c>
      <c r="BT4516">
        <v>287</v>
      </c>
      <c r="BU4516" s="1" t="s">
        <v>8</v>
      </c>
      <c r="BV4516" s="1" t="s">
        <v>1961</v>
      </c>
      <c r="BW4516">
        <v>136</v>
      </c>
      <c r="BX4516" s="1" t="s">
        <v>11910</v>
      </c>
      <c r="BY4516">
        <v>4800</v>
      </c>
      <c r="BZ4516">
        <v>652800</v>
      </c>
      <c r="CA4516">
        <v>0.25</v>
      </c>
      <c r="CB4516">
        <v>3600</v>
      </c>
      <c r="CC4516">
        <v>489600</v>
      </c>
      <c r="CD4516">
        <v>0.1</v>
      </c>
      <c r="CE4516">
        <v>48960</v>
      </c>
      <c r="CF4516">
        <v>0.1</v>
      </c>
      <c r="CG4516">
        <v>4896</v>
      </c>
      <c r="CH4516">
        <v>44064</v>
      </c>
      <c r="CI4516">
        <v>440640</v>
      </c>
      <c r="CJ4516">
        <v>484704</v>
      </c>
      <c r="CK4516">
        <v>3564</v>
      </c>
    </row>
    <row r="4517" spans="67:89" x14ac:dyDescent="0.25">
      <c r="BO4517" s="1" t="s">
        <v>12488</v>
      </c>
      <c r="BP4517" s="1" t="s">
        <v>12489</v>
      </c>
      <c r="BQ4517" s="1" t="s">
        <v>11907</v>
      </c>
      <c r="BR4517" s="1" t="s">
        <v>12468</v>
      </c>
      <c r="BS4517" s="1" t="s">
        <v>12469</v>
      </c>
      <c r="BT4517">
        <v>288</v>
      </c>
      <c r="BU4517" s="1" t="s">
        <v>8</v>
      </c>
      <c r="BV4517" s="1" t="s">
        <v>1961</v>
      </c>
      <c r="BW4517">
        <v>136</v>
      </c>
      <c r="BX4517" s="1" t="s">
        <v>11910</v>
      </c>
      <c r="BY4517">
        <v>4800</v>
      </c>
      <c r="BZ4517">
        <v>652800</v>
      </c>
      <c r="CA4517">
        <v>0.25</v>
      </c>
      <c r="CB4517">
        <v>3600</v>
      </c>
      <c r="CC4517">
        <v>489600</v>
      </c>
      <c r="CD4517">
        <v>0.1</v>
      </c>
      <c r="CE4517">
        <v>48960</v>
      </c>
      <c r="CF4517">
        <v>0.1</v>
      </c>
      <c r="CG4517">
        <v>4896</v>
      </c>
      <c r="CH4517">
        <v>44064</v>
      </c>
      <c r="CI4517">
        <v>440640</v>
      </c>
      <c r="CJ4517">
        <v>484704</v>
      </c>
      <c r="CK4517">
        <v>3564</v>
      </c>
    </row>
    <row r="4518" spans="67:89" x14ac:dyDescent="0.25">
      <c r="BO4518" s="1" t="s">
        <v>12490</v>
      </c>
      <c r="BP4518" s="1" t="s">
        <v>12491</v>
      </c>
      <c r="BQ4518" s="1" t="s">
        <v>11907</v>
      </c>
      <c r="BR4518" s="1" t="s">
        <v>12468</v>
      </c>
      <c r="BS4518" s="1" t="s">
        <v>12469</v>
      </c>
      <c r="BT4518">
        <v>289</v>
      </c>
      <c r="BU4518" s="1" t="s">
        <v>8</v>
      </c>
      <c r="BV4518" s="1" t="s">
        <v>1961</v>
      </c>
      <c r="BW4518">
        <v>136</v>
      </c>
      <c r="BX4518" s="1" t="s">
        <v>11910</v>
      </c>
      <c r="BY4518">
        <v>4800</v>
      </c>
      <c r="BZ4518">
        <v>652800</v>
      </c>
      <c r="CA4518">
        <v>0.25</v>
      </c>
      <c r="CB4518">
        <v>3600</v>
      </c>
      <c r="CC4518">
        <v>489600</v>
      </c>
      <c r="CD4518">
        <v>0.1</v>
      </c>
      <c r="CE4518">
        <v>48960</v>
      </c>
      <c r="CF4518">
        <v>0.1</v>
      </c>
      <c r="CG4518">
        <v>4896</v>
      </c>
      <c r="CH4518">
        <v>44064</v>
      </c>
      <c r="CI4518">
        <v>440640</v>
      </c>
      <c r="CJ4518">
        <v>484704</v>
      </c>
      <c r="CK4518">
        <v>3564</v>
      </c>
    </row>
    <row r="4519" spans="67:89" x14ac:dyDescent="0.25">
      <c r="BO4519" s="1" t="s">
        <v>12492</v>
      </c>
      <c r="BP4519" s="1" t="s">
        <v>12493</v>
      </c>
      <c r="BQ4519" s="1" t="s">
        <v>11907</v>
      </c>
      <c r="BR4519" s="1" t="s">
        <v>12468</v>
      </c>
      <c r="BS4519" s="1" t="s">
        <v>12469</v>
      </c>
      <c r="BT4519">
        <v>290</v>
      </c>
      <c r="BU4519" s="1" t="s">
        <v>8</v>
      </c>
      <c r="BV4519" s="1" t="s">
        <v>1961</v>
      </c>
      <c r="BW4519">
        <v>136</v>
      </c>
      <c r="BX4519" s="1" t="s">
        <v>11910</v>
      </c>
      <c r="BY4519">
        <v>4800</v>
      </c>
      <c r="BZ4519">
        <v>652800</v>
      </c>
      <c r="CA4519">
        <v>0.25</v>
      </c>
      <c r="CB4519">
        <v>3600</v>
      </c>
      <c r="CC4519">
        <v>489600</v>
      </c>
      <c r="CD4519">
        <v>0.1</v>
      </c>
      <c r="CE4519">
        <v>48960</v>
      </c>
      <c r="CF4519">
        <v>0.1</v>
      </c>
      <c r="CG4519">
        <v>4896</v>
      </c>
      <c r="CH4519">
        <v>44064</v>
      </c>
      <c r="CI4519">
        <v>440640</v>
      </c>
      <c r="CJ4519">
        <v>484704</v>
      </c>
      <c r="CK4519">
        <v>3564</v>
      </c>
    </row>
    <row r="4520" spans="67:89" x14ac:dyDescent="0.25">
      <c r="BO4520" s="1" t="s">
        <v>12494</v>
      </c>
      <c r="BP4520" s="1" t="s">
        <v>12495</v>
      </c>
      <c r="BQ4520" s="1" t="s">
        <v>11907</v>
      </c>
      <c r="BR4520" s="1" t="s">
        <v>12468</v>
      </c>
      <c r="BS4520" s="1" t="s">
        <v>12469</v>
      </c>
      <c r="BT4520">
        <v>291</v>
      </c>
      <c r="BU4520" s="1" t="s">
        <v>8</v>
      </c>
      <c r="BV4520" s="1" t="s">
        <v>1961</v>
      </c>
      <c r="BW4520">
        <v>136</v>
      </c>
      <c r="BX4520" s="1" t="s">
        <v>11910</v>
      </c>
      <c r="BY4520">
        <v>4800</v>
      </c>
      <c r="BZ4520">
        <v>652800</v>
      </c>
      <c r="CA4520">
        <v>0.25</v>
      </c>
      <c r="CB4520">
        <v>3600</v>
      </c>
      <c r="CC4520">
        <v>489600</v>
      </c>
      <c r="CD4520">
        <v>0.1</v>
      </c>
      <c r="CE4520">
        <v>48960</v>
      </c>
      <c r="CF4520">
        <v>0.1</v>
      </c>
      <c r="CG4520">
        <v>4896</v>
      </c>
      <c r="CH4520">
        <v>44064</v>
      </c>
      <c r="CI4520">
        <v>440640</v>
      </c>
      <c r="CJ4520">
        <v>484704</v>
      </c>
      <c r="CK4520">
        <v>3564</v>
      </c>
    </row>
    <row r="4521" spans="67:89" x14ac:dyDescent="0.25">
      <c r="BO4521" s="1" t="s">
        <v>12496</v>
      </c>
      <c r="BP4521" s="1" t="s">
        <v>12497</v>
      </c>
      <c r="BQ4521" s="1" t="s">
        <v>11907</v>
      </c>
      <c r="BR4521" s="1" t="s">
        <v>12468</v>
      </c>
      <c r="BS4521" s="1" t="s">
        <v>12469</v>
      </c>
      <c r="BT4521">
        <v>292</v>
      </c>
      <c r="BU4521" s="1" t="s">
        <v>8</v>
      </c>
      <c r="BV4521" s="1" t="s">
        <v>1961</v>
      </c>
      <c r="BW4521">
        <v>136</v>
      </c>
      <c r="BX4521" s="1" t="s">
        <v>11910</v>
      </c>
      <c r="BY4521">
        <v>4800</v>
      </c>
      <c r="BZ4521">
        <v>652800</v>
      </c>
      <c r="CA4521">
        <v>0.25</v>
      </c>
      <c r="CB4521">
        <v>3600</v>
      </c>
      <c r="CC4521">
        <v>489600</v>
      </c>
      <c r="CD4521">
        <v>0.1</v>
      </c>
      <c r="CE4521">
        <v>48960</v>
      </c>
      <c r="CF4521">
        <v>0.1</v>
      </c>
      <c r="CG4521">
        <v>4896</v>
      </c>
      <c r="CH4521">
        <v>44064</v>
      </c>
      <c r="CI4521">
        <v>440640</v>
      </c>
      <c r="CJ4521">
        <v>484704</v>
      </c>
      <c r="CK4521">
        <v>3564</v>
      </c>
    </row>
    <row r="4522" spans="67:89" x14ac:dyDescent="0.25">
      <c r="BO4522" s="1" t="s">
        <v>12498</v>
      </c>
      <c r="BP4522" s="1" t="s">
        <v>12499</v>
      </c>
      <c r="BQ4522" s="1" t="s">
        <v>11907</v>
      </c>
      <c r="BR4522" s="1" t="s">
        <v>12468</v>
      </c>
      <c r="BS4522" s="1" t="s">
        <v>12469</v>
      </c>
      <c r="BT4522">
        <v>293</v>
      </c>
      <c r="BU4522" s="1" t="s">
        <v>8</v>
      </c>
      <c r="BV4522" s="1" t="s">
        <v>1961</v>
      </c>
      <c r="BW4522">
        <v>136</v>
      </c>
      <c r="BX4522" s="1" t="s">
        <v>11910</v>
      </c>
      <c r="BY4522">
        <v>4800</v>
      </c>
      <c r="BZ4522">
        <v>652800</v>
      </c>
      <c r="CA4522">
        <v>0.25</v>
      </c>
      <c r="CB4522">
        <v>3600</v>
      </c>
      <c r="CC4522">
        <v>489600</v>
      </c>
      <c r="CD4522">
        <v>0.1</v>
      </c>
      <c r="CE4522">
        <v>48960</v>
      </c>
      <c r="CF4522">
        <v>0.1</v>
      </c>
      <c r="CG4522">
        <v>4896</v>
      </c>
      <c r="CH4522">
        <v>44064</v>
      </c>
      <c r="CI4522">
        <v>440640</v>
      </c>
      <c r="CJ4522">
        <v>484704</v>
      </c>
      <c r="CK4522">
        <v>3564</v>
      </c>
    </row>
    <row r="4523" spans="67:89" x14ac:dyDescent="0.25">
      <c r="BO4523" s="1" t="s">
        <v>12500</v>
      </c>
      <c r="BP4523" s="1" t="s">
        <v>12501</v>
      </c>
      <c r="BQ4523" s="1" t="s">
        <v>11907</v>
      </c>
      <c r="BR4523" s="1" t="s">
        <v>12468</v>
      </c>
      <c r="BS4523" s="1" t="s">
        <v>12469</v>
      </c>
      <c r="BT4523">
        <v>294</v>
      </c>
      <c r="BU4523" s="1" t="s">
        <v>8</v>
      </c>
      <c r="BV4523" s="1" t="s">
        <v>1961</v>
      </c>
      <c r="BW4523">
        <v>128</v>
      </c>
      <c r="BX4523" s="1" t="s">
        <v>11910</v>
      </c>
      <c r="BY4523">
        <v>4800</v>
      </c>
      <c r="BZ4523">
        <v>614400</v>
      </c>
      <c r="CA4523">
        <v>0.25</v>
      </c>
      <c r="CB4523">
        <v>3600</v>
      </c>
      <c r="CC4523">
        <v>460800</v>
      </c>
      <c r="CD4523">
        <v>0.1</v>
      </c>
      <c r="CE4523">
        <v>46080</v>
      </c>
      <c r="CF4523">
        <v>0.1</v>
      </c>
      <c r="CG4523">
        <v>4608</v>
      </c>
      <c r="CH4523">
        <v>41472</v>
      </c>
      <c r="CI4523">
        <v>414720</v>
      </c>
      <c r="CJ4523">
        <v>456192</v>
      </c>
      <c r="CK4523">
        <v>3564</v>
      </c>
    </row>
    <row r="4524" spans="67:89" x14ac:dyDescent="0.25">
      <c r="BO4524" s="1" t="s">
        <v>12502</v>
      </c>
      <c r="BP4524" s="1" t="s">
        <v>12503</v>
      </c>
      <c r="BQ4524" s="1" t="s">
        <v>11907</v>
      </c>
      <c r="BR4524" s="1" t="s">
        <v>12468</v>
      </c>
      <c r="BS4524" s="1" t="s">
        <v>12469</v>
      </c>
      <c r="BT4524">
        <v>295</v>
      </c>
      <c r="BU4524" s="1" t="s">
        <v>8</v>
      </c>
      <c r="BV4524" s="1" t="s">
        <v>1961</v>
      </c>
      <c r="BW4524">
        <v>128</v>
      </c>
      <c r="BX4524" s="1" t="s">
        <v>11910</v>
      </c>
      <c r="BY4524">
        <v>4800</v>
      </c>
      <c r="BZ4524">
        <v>614400</v>
      </c>
      <c r="CA4524">
        <v>0.25</v>
      </c>
      <c r="CB4524">
        <v>3600</v>
      </c>
      <c r="CC4524">
        <v>460800</v>
      </c>
      <c r="CD4524">
        <v>0.1</v>
      </c>
      <c r="CE4524">
        <v>46080</v>
      </c>
      <c r="CF4524">
        <v>0.1</v>
      </c>
      <c r="CG4524">
        <v>4608</v>
      </c>
      <c r="CH4524">
        <v>41472</v>
      </c>
      <c r="CI4524">
        <v>414720</v>
      </c>
      <c r="CJ4524">
        <v>456192</v>
      </c>
      <c r="CK4524">
        <v>3564</v>
      </c>
    </row>
    <row r="4525" spans="67:89" x14ac:dyDescent="0.25">
      <c r="BO4525" s="1" t="s">
        <v>12504</v>
      </c>
      <c r="BP4525" s="1" t="s">
        <v>12505</v>
      </c>
      <c r="BQ4525" s="1" t="s">
        <v>11907</v>
      </c>
      <c r="BR4525" s="1" t="s">
        <v>12468</v>
      </c>
      <c r="BS4525" s="1" t="s">
        <v>12469</v>
      </c>
      <c r="BT4525">
        <v>296</v>
      </c>
      <c r="BU4525" s="1" t="s">
        <v>8</v>
      </c>
      <c r="BV4525" s="1" t="s">
        <v>1961</v>
      </c>
      <c r="BW4525">
        <v>128</v>
      </c>
      <c r="BX4525" s="1" t="s">
        <v>11910</v>
      </c>
      <c r="BY4525">
        <v>4800</v>
      </c>
      <c r="BZ4525">
        <v>614400</v>
      </c>
      <c r="CA4525">
        <v>0.25</v>
      </c>
      <c r="CB4525">
        <v>3600</v>
      </c>
      <c r="CC4525">
        <v>460800</v>
      </c>
      <c r="CD4525">
        <v>0.1</v>
      </c>
      <c r="CE4525">
        <v>46080</v>
      </c>
      <c r="CF4525">
        <v>0.1</v>
      </c>
      <c r="CG4525">
        <v>4608</v>
      </c>
      <c r="CH4525">
        <v>41472</v>
      </c>
      <c r="CI4525">
        <v>414720</v>
      </c>
      <c r="CJ4525">
        <v>456192</v>
      </c>
      <c r="CK4525">
        <v>3564</v>
      </c>
    </row>
    <row r="4526" spans="67:89" x14ac:dyDescent="0.25">
      <c r="BO4526" s="1" t="s">
        <v>12506</v>
      </c>
      <c r="BP4526" s="1" t="s">
        <v>12507</v>
      </c>
      <c r="BQ4526" s="1" t="s">
        <v>11907</v>
      </c>
      <c r="BR4526" s="1" t="s">
        <v>12468</v>
      </c>
      <c r="BS4526" s="1" t="s">
        <v>12469</v>
      </c>
      <c r="BT4526">
        <v>297</v>
      </c>
      <c r="BU4526" s="1" t="s">
        <v>8</v>
      </c>
      <c r="BV4526" s="1" t="s">
        <v>1961</v>
      </c>
      <c r="BW4526">
        <v>128</v>
      </c>
      <c r="BX4526" s="1" t="s">
        <v>11910</v>
      </c>
      <c r="BY4526">
        <v>4800</v>
      </c>
      <c r="BZ4526">
        <v>614400</v>
      </c>
      <c r="CA4526">
        <v>0.25</v>
      </c>
      <c r="CB4526">
        <v>3600</v>
      </c>
      <c r="CC4526">
        <v>460800</v>
      </c>
      <c r="CD4526">
        <v>0.1</v>
      </c>
      <c r="CE4526">
        <v>46080</v>
      </c>
      <c r="CF4526">
        <v>0.1</v>
      </c>
      <c r="CG4526">
        <v>4608</v>
      </c>
      <c r="CH4526">
        <v>41472</v>
      </c>
      <c r="CI4526">
        <v>414720</v>
      </c>
      <c r="CJ4526">
        <v>456192</v>
      </c>
      <c r="CK4526">
        <v>3564</v>
      </c>
    </row>
    <row r="4527" spans="67:89" x14ac:dyDescent="0.25">
      <c r="BO4527" s="1" t="s">
        <v>12508</v>
      </c>
      <c r="BP4527" s="1" t="s">
        <v>12509</v>
      </c>
      <c r="BQ4527" s="1" t="s">
        <v>11907</v>
      </c>
      <c r="BR4527" s="1" t="s">
        <v>12468</v>
      </c>
      <c r="BS4527" s="1" t="s">
        <v>12469</v>
      </c>
      <c r="BT4527">
        <v>298</v>
      </c>
      <c r="BU4527" s="1" t="s">
        <v>8</v>
      </c>
      <c r="BV4527" s="1" t="s">
        <v>1961</v>
      </c>
      <c r="BW4527">
        <v>128</v>
      </c>
      <c r="BX4527" s="1" t="s">
        <v>11910</v>
      </c>
      <c r="BY4527">
        <v>4800</v>
      </c>
      <c r="BZ4527">
        <v>614400</v>
      </c>
      <c r="CA4527">
        <v>0.25</v>
      </c>
      <c r="CB4527">
        <v>3600</v>
      </c>
      <c r="CC4527">
        <v>460800</v>
      </c>
      <c r="CD4527">
        <v>0.1</v>
      </c>
      <c r="CE4527">
        <v>46080</v>
      </c>
      <c r="CF4527">
        <v>0.1</v>
      </c>
      <c r="CG4527">
        <v>4608</v>
      </c>
      <c r="CH4527">
        <v>41472</v>
      </c>
      <c r="CI4527">
        <v>414720</v>
      </c>
      <c r="CJ4527">
        <v>456192</v>
      </c>
      <c r="CK4527">
        <v>3564</v>
      </c>
    </row>
    <row r="4528" spans="67:89" x14ac:dyDescent="0.25">
      <c r="BO4528" s="1" t="s">
        <v>12510</v>
      </c>
      <c r="BP4528" s="1" t="s">
        <v>12511</v>
      </c>
      <c r="BQ4528" s="1" t="s">
        <v>11907</v>
      </c>
      <c r="BR4528" s="1" t="s">
        <v>12468</v>
      </c>
      <c r="BS4528" s="1" t="s">
        <v>12469</v>
      </c>
      <c r="BT4528">
        <v>299</v>
      </c>
      <c r="BU4528" s="1" t="s">
        <v>8</v>
      </c>
      <c r="BV4528" s="1" t="s">
        <v>1961</v>
      </c>
      <c r="BW4528">
        <v>128</v>
      </c>
      <c r="BX4528" s="1" t="s">
        <v>11910</v>
      </c>
      <c r="BY4528">
        <v>4800</v>
      </c>
      <c r="BZ4528">
        <v>614400</v>
      </c>
      <c r="CA4528">
        <v>0.25</v>
      </c>
      <c r="CB4528">
        <v>3600</v>
      </c>
      <c r="CC4528">
        <v>460800</v>
      </c>
      <c r="CD4528">
        <v>0.1</v>
      </c>
      <c r="CE4528">
        <v>46080</v>
      </c>
      <c r="CF4528">
        <v>0.1</v>
      </c>
      <c r="CG4528">
        <v>4608</v>
      </c>
      <c r="CH4528">
        <v>41472</v>
      </c>
      <c r="CI4528">
        <v>414720</v>
      </c>
      <c r="CJ4528">
        <v>456192</v>
      </c>
      <c r="CK4528">
        <v>3564</v>
      </c>
    </row>
    <row r="4529" spans="67:89" x14ac:dyDescent="0.25">
      <c r="BO4529" s="1" t="s">
        <v>12512</v>
      </c>
      <c r="BP4529" s="1" t="s">
        <v>12513</v>
      </c>
      <c r="BQ4529" s="1" t="s">
        <v>11907</v>
      </c>
      <c r="BR4529" s="1" t="s">
        <v>12468</v>
      </c>
      <c r="BS4529" s="1" t="s">
        <v>12469</v>
      </c>
      <c r="BT4529">
        <v>300</v>
      </c>
      <c r="BU4529" s="1" t="s">
        <v>8</v>
      </c>
      <c r="BV4529" s="1" t="s">
        <v>1961</v>
      </c>
      <c r="BW4529">
        <v>128</v>
      </c>
      <c r="BX4529" s="1" t="s">
        <v>11910</v>
      </c>
      <c r="BY4529">
        <v>4800</v>
      </c>
      <c r="BZ4529">
        <v>614400</v>
      </c>
      <c r="CA4529">
        <v>0.25</v>
      </c>
      <c r="CB4529">
        <v>3600</v>
      </c>
      <c r="CC4529">
        <v>460800</v>
      </c>
      <c r="CD4529">
        <v>0.1</v>
      </c>
      <c r="CE4529">
        <v>46080</v>
      </c>
      <c r="CF4529">
        <v>0.1</v>
      </c>
      <c r="CG4529">
        <v>4608</v>
      </c>
      <c r="CH4529">
        <v>41472</v>
      </c>
      <c r="CI4529">
        <v>414720</v>
      </c>
      <c r="CJ4529">
        <v>456192</v>
      </c>
      <c r="CK4529">
        <v>3564</v>
      </c>
    </row>
    <row r="4530" spans="67:89" x14ac:dyDescent="0.25">
      <c r="BO4530" s="1" t="s">
        <v>12514</v>
      </c>
      <c r="BP4530" s="1" t="s">
        <v>12515</v>
      </c>
      <c r="BQ4530" s="1" t="s">
        <v>11907</v>
      </c>
      <c r="BR4530" s="1" t="s">
        <v>12468</v>
      </c>
      <c r="BS4530" s="1" t="s">
        <v>12469</v>
      </c>
      <c r="BT4530">
        <v>301</v>
      </c>
      <c r="BU4530" s="1" t="s">
        <v>8</v>
      </c>
      <c r="BV4530" s="1" t="s">
        <v>1961</v>
      </c>
      <c r="BW4530">
        <v>128</v>
      </c>
      <c r="BX4530" s="1" t="s">
        <v>11910</v>
      </c>
      <c r="BY4530">
        <v>4800</v>
      </c>
      <c r="BZ4530">
        <v>614400</v>
      </c>
      <c r="CA4530">
        <v>0.25</v>
      </c>
      <c r="CB4530">
        <v>3600</v>
      </c>
      <c r="CC4530">
        <v>460800</v>
      </c>
      <c r="CD4530">
        <v>0.1</v>
      </c>
      <c r="CE4530">
        <v>46080</v>
      </c>
      <c r="CF4530">
        <v>0.1</v>
      </c>
      <c r="CG4530">
        <v>4608</v>
      </c>
      <c r="CH4530">
        <v>41472</v>
      </c>
      <c r="CI4530">
        <v>414720</v>
      </c>
      <c r="CJ4530">
        <v>456192</v>
      </c>
      <c r="CK4530">
        <v>3564</v>
      </c>
    </row>
    <row r="4531" spans="67:89" x14ac:dyDescent="0.25">
      <c r="BO4531" s="1" t="s">
        <v>12516</v>
      </c>
      <c r="BP4531" s="1" t="s">
        <v>12517</v>
      </c>
      <c r="BQ4531" s="1" t="s">
        <v>11907</v>
      </c>
      <c r="BR4531" s="1" t="s">
        <v>12468</v>
      </c>
      <c r="BS4531" s="1" t="s">
        <v>12469</v>
      </c>
      <c r="BT4531">
        <v>302</v>
      </c>
      <c r="BU4531" s="1" t="s">
        <v>8</v>
      </c>
      <c r="BV4531" s="1" t="s">
        <v>1961</v>
      </c>
      <c r="BW4531">
        <v>128</v>
      </c>
      <c r="BX4531" s="1" t="s">
        <v>11910</v>
      </c>
      <c r="BY4531">
        <v>4800</v>
      </c>
      <c r="BZ4531">
        <v>614400</v>
      </c>
      <c r="CA4531">
        <v>0.25</v>
      </c>
      <c r="CB4531">
        <v>3600</v>
      </c>
      <c r="CC4531">
        <v>460800</v>
      </c>
      <c r="CD4531">
        <v>0.1</v>
      </c>
      <c r="CE4531">
        <v>46080</v>
      </c>
      <c r="CF4531">
        <v>0.1</v>
      </c>
      <c r="CG4531">
        <v>4608</v>
      </c>
      <c r="CH4531">
        <v>41472</v>
      </c>
      <c r="CI4531">
        <v>414720</v>
      </c>
      <c r="CJ4531">
        <v>456192</v>
      </c>
      <c r="CK4531">
        <v>3564</v>
      </c>
    </row>
    <row r="4532" spans="67:89" x14ac:dyDescent="0.25">
      <c r="BO4532" s="1" t="s">
        <v>12518</v>
      </c>
      <c r="BP4532" s="1" t="s">
        <v>12519</v>
      </c>
      <c r="BQ4532" s="1" t="s">
        <v>11907</v>
      </c>
      <c r="BR4532" s="1" t="s">
        <v>12468</v>
      </c>
      <c r="BS4532" s="1" t="s">
        <v>12469</v>
      </c>
      <c r="BT4532">
        <v>303</v>
      </c>
      <c r="BU4532" s="1" t="s">
        <v>8</v>
      </c>
      <c r="BV4532" s="1" t="s">
        <v>1961</v>
      </c>
      <c r="BW4532">
        <v>128</v>
      </c>
      <c r="BX4532" s="1" t="s">
        <v>11910</v>
      </c>
      <c r="BY4532">
        <v>4800</v>
      </c>
      <c r="BZ4532">
        <v>614400</v>
      </c>
      <c r="CA4532">
        <v>0.25</v>
      </c>
      <c r="CB4532">
        <v>3600</v>
      </c>
      <c r="CC4532">
        <v>460800</v>
      </c>
      <c r="CD4532">
        <v>0.1</v>
      </c>
      <c r="CE4532">
        <v>46080</v>
      </c>
      <c r="CF4532">
        <v>0.1</v>
      </c>
      <c r="CG4532">
        <v>4608</v>
      </c>
      <c r="CH4532">
        <v>41472</v>
      </c>
      <c r="CI4532">
        <v>414720</v>
      </c>
      <c r="CJ4532">
        <v>456192</v>
      </c>
      <c r="CK4532">
        <v>3564</v>
      </c>
    </row>
    <row r="4533" spans="67:89" x14ac:dyDescent="0.25">
      <c r="BO4533" s="1" t="s">
        <v>12520</v>
      </c>
      <c r="BP4533" s="1" t="s">
        <v>12521</v>
      </c>
      <c r="BQ4533" s="1" t="s">
        <v>11907</v>
      </c>
      <c r="BR4533" s="1" t="s">
        <v>12468</v>
      </c>
      <c r="BS4533" s="1" t="s">
        <v>12469</v>
      </c>
      <c r="BT4533">
        <v>304</v>
      </c>
      <c r="BU4533" s="1" t="s">
        <v>8</v>
      </c>
      <c r="BV4533" s="1" t="s">
        <v>146</v>
      </c>
      <c r="BW4533">
        <v>173.81</v>
      </c>
      <c r="BX4533" s="1" t="s">
        <v>11910</v>
      </c>
      <c r="BY4533">
        <v>5040</v>
      </c>
      <c r="BZ4533">
        <v>876002.4</v>
      </c>
      <c r="CA4533">
        <v>0.25</v>
      </c>
      <c r="CB4533">
        <v>3780</v>
      </c>
      <c r="CC4533">
        <v>657001.80000000005</v>
      </c>
      <c r="CD4533">
        <v>0.1</v>
      </c>
      <c r="CE4533">
        <v>65700.180000000008</v>
      </c>
      <c r="CF4533">
        <v>0</v>
      </c>
      <c r="CG4533">
        <v>0</v>
      </c>
      <c r="CH4533">
        <v>65700.180000000008</v>
      </c>
      <c r="CI4533">
        <v>591301.62</v>
      </c>
      <c r="CJ4533">
        <v>657001.80000000005</v>
      </c>
      <c r="CK4533">
        <v>3780</v>
      </c>
    </row>
    <row r="4534" spans="67:89" x14ac:dyDescent="0.25">
      <c r="BP4534" s="1" t="s">
        <v>12521</v>
      </c>
      <c r="BQ4534" s="1" t="s">
        <v>11907</v>
      </c>
      <c r="BR4534" s="1" t="s">
        <v>12468</v>
      </c>
      <c r="BS4534" s="1" t="s">
        <v>12469</v>
      </c>
      <c r="BT4534">
        <v>304</v>
      </c>
      <c r="BU4534" s="1" t="s">
        <v>8</v>
      </c>
      <c r="BV4534" s="1" t="s">
        <v>146</v>
      </c>
      <c r="BW4534">
        <v>173.81</v>
      </c>
      <c r="BX4534" s="1" t="s">
        <v>11910</v>
      </c>
      <c r="BY4534">
        <v>5040</v>
      </c>
      <c r="BZ4534">
        <v>876002.4</v>
      </c>
      <c r="CA4534">
        <v>0.25</v>
      </c>
      <c r="CB4534">
        <v>3780</v>
      </c>
      <c r="CC4534">
        <v>657001.80000000005</v>
      </c>
      <c r="CD4534">
        <v>0.1</v>
      </c>
      <c r="CE4534">
        <v>65700.180000000008</v>
      </c>
      <c r="CF4534">
        <v>0</v>
      </c>
      <c r="CG4534">
        <v>0</v>
      </c>
      <c r="CH4534">
        <v>65700.180000000008</v>
      </c>
      <c r="CI4534">
        <v>591301.62</v>
      </c>
      <c r="CJ4534">
        <v>657001.80000000005</v>
      </c>
      <c r="CK4534">
        <v>3780</v>
      </c>
    </row>
    <row r="4535" spans="67:89" x14ac:dyDescent="0.25">
      <c r="BO4535" s="1" t="s">
        <v>12522</v>
      </c>
      <c r="BP4535" s="1" t="s">
        <v>12523</v>
      </c>
      <c r="BQ4535" s="1" t="s">
        <v>11907</v>
      </c>
      <c r="BR4535" s="1" t="s">
        <v>12468</v>
      </c>
      <c r="BS4535" s="1" t="s">
        <v>12469</v>
      </c>
      <c r="BT4535">
        <v>305</v>
      </c>
      <c r="BU4535" s="1" t="s">
        <v>8</v>
      </c>
      <c r="BV4535" s="1" t="s">
        <v>146</v>
      </c>
      <c r="BW4535">
        <v>196.95</v>
      </c>
      <c r="BX4535" s="1" t="s">
        <v>11910</v>
      </c>
      <c r="BY4535">
        <v>5040</v>
      </c>
      <c r="BZ4535">
        <v>992628</v>
      </c>
      <c r="CA4535">
        <v>0.25</v>
      </c>
      <c r="CB4535">
        <v>3780</v>
      </c>
      <c r="CC4535">
        <v>744471</v>
      </c>
      <c r="CD4535">
        <v>0.1</v>
      </c>
      <c r="CE4535">
        <v>74447.100000000006</v>
      </c>
      <c r="CF4535">
        <v>0.1</v>
      </c>
      <c r="CG4535">
        <v>7444.7100000000009</v>
      </c>
      <c r="CH4535">
        <v>67002.39</v>
      </c>
      <c r="CI4535">
        <v>670023.9</v>
      </c>
      <c r="CJ4535">
        <v>737026.29</v>
      </c>
      <c r="CK4535">
        <v>3742.2000000000003</v>
      </c>
    </row>
    <row r="4536" spans="67:89" x14ac:dyDescent="0.25">
      <c r="BO4536" s="1" t="s">
        <v>12524</v>
      </c>
      <c r="BP4536" s="1" t="s">
        <v>12525</v>
      </c>
      <c r="BQ4536" s="1" t="s">
        <v>11907</v>
      </c>
      <c r="BR4536" s="1" t="s">
        <v>12468</v>
      </c>
      <c r="BS4536" s="1" t="s">
        <v>12469</v>
      </c>
      <c r="BT4536">
        <v>306</v>
      </c>
      <c r="BU4536" s="1" t="s">
        <v>8</v>
      </c>
      <c r="BV4536" s="1" t="s">
        <v>1961</v>
      </c>
      <c r="BW4536">
        <v>170</v>
      </c>
      <c r="BX4536" s="1" t="s">
        <v>11910</v>
      </c>
      <c r="BY4536">
        <v>4800</v>
      </c>
      <c r="BZ4536">
        <v>816000</v>
      </c>
      <c r="CA4536">
        <v>0.25</v>
      </c>
      <c r="CB4536">
        <v>3600</v>
      </c>
      <c r="CC4536">
        <v>612000</v>
      </c>
      <c r="CD4536">
        <v>0.1</v>
      </c>
      <c r="CE4536">
        <v>61200</v>
      </c>
      <c r="CF4536">
        <v>0.1</v>
      </c>
      <c r="CG4536">
        <v>6120</v>
      </c>
      <c r="CH4536">
        <v>55080</v>
      </c>
      <c r="CI4536">
        <v>550800</v>
      </c>
      <c r="CJ4536">
        <v>605880</v>
      </c>
      <c r="CK4536">
        <v>3564</v>
      </c>
    </row>
    <row r="4537" spans="67:89" x14ac:dyDescent="0.25">
      <c r="BO4537" s="1" t="s">
        <v>12526</v>
      </c>
      <c r="BP4537" s="1" t="s">
        <v>12527</v>
      </c>
      <c r="BQ4537" s="1" t="s">
        <v>11907</v>
      </c>
      <c r="BR4537" s="1" t="s">
        <v>12468</v>
      </c>
      <c r="BS4537" s="1" t="s">
        <v>12469</v>
      </c>
      <c r="BT4537">
        <v>307</v>
      </c>
      <c r="BU4537" s="1" t="s">
        <v>8</v>
      </c>
      <c r="BV4537" s="1" t="s">
        <v>1961</v>
      </c>
      <c r="BW4537">
        <v>170</v>
      </c>
      <c r="BX4537" s="1" t="s">
        <v>11910</v>
      </c>
      <c r="BY4537">
        <v>4800</v>
      </c>
      <c r="BZ4537">
        <v>816000</v>
      </c>
      <c r="CA4537">
        <v>0.25</v>
      </c>
      <c r="CB4537">
        <v>3600</v>
      </c>
      <c r="CC4537">
        <v>612000</v>
      </c>
      <c r="CD4537">
        <v>0.1</v>
      </c>
      <c r="CE4537">
        <v>61200</v>
      </c>
      <c r="CF4537">
        <v>0.1</v>
      </c>
      <c r="CG4537">
        <v>6120</v>
      </c>
      <c r="CH4537">
        <v>55080</v>
      </c>
      <c r="CI4537">
        <v>550800</v>
      </c>
      <c r="CJ4537">
        <v>605880</v>
      </c>
      <c r="CK4537">
        <v>3564</v>
      </c>
    </row>
    <row r="4538" spans="67:89" x14ac:dyDescent="0.25">
      <c r="BO4538" s="1" t="s">
        <v>12528</v>
      </c>
      <c r="BP4538" s="1" t="s">
        <v>12529</v>
      </c>
      <c r="BQ4538" s="1" t="s">
        <v>11907</v>
      </c>
      <c r="BR4538" s="1" t="s">
        <v>12468</v>
      </c>
      <c r="BS4538" s="1" t="s">
        <v>12469</v>
      </c>
      <c r="BT4538">
        <v>308</v>
      </c>
      <c r="BU4538" s="1" t="s">
        <v>8</v>
      </c>
      <c r="BV4538" s="1" t="s">
        <v>1961</v>
      </c>
      <c r="BW4538">
        <v>170</v>
      </c>
      <c r="BX4538" s="1" t="s">
        <v>11910</v>
      </c>
      <c r="BY4538">
        <v>4800</v>
      </c>
      <c r="BZ4538">
        <v>816000</v>
      </c>
      <c r="CA4538">
        <v>0.25</v>
      </c>
      <c r="CB4538">
        <v>3600</v>
      </c>
      <c r="CC4538">
        <v>612000</v>
      </c>
      <c r="CD4538">
        <v>0.1</v>
      </c>
      <c r="CE4538">
        <v>61200</v>
      </c>
      <c r="CF4538">
        <v>0.1</v>
      </c>
      <c r="CG4538">
        <v>6120</v>
      </c>
      <c r="CH4538">
        <v>55080</v>
      </c>
      <c r="CI4538">
        <v>550800</v>
      </c>
      <c r="CJ4538">
        <v>605880</v>
      </c>
      <c r="CK4538">
        <v>3564</v>
      </c>
    </row>
    <row r="4539" spans="67:89" x14ac:dyDescent="0.25">
      <c r="BO4539" s="1" t="s">
        <v>12530</v>
      </c>
      <c r="BP4539" s="1" t="s">
        <v>12531</v>
      </c>
      <c r="BQ4539" s="1" t="s">
        <v>11907</v>
      </c>
      <c r="BR4539" s="1" t="s">
        <v>12468</v>
      </c>
      <c r="BS4539" s="1" t="s">
        <v>12469</v>
      </c>
      <c r="BT4539">
        <v>309</v>
      </c>
      <c r="BU4539" s="1" t="s">
        <v>8</v>
      </c>
      <c r="BV4539" s="1" t="s">
        <v>1961</v>
      </c>
      <c r="BW4539">
        <v>170</v>
      </c>
      <c r="BX4539" s="1" t="s">
        <v>11910</v>
      </c>
      <c r="BY4539">
        <v>4800</v>
      </c>
      <c r="BZ4539">
        <v>816000</v>
      </c>
      <c r="CA4539">
        <v>0.25</v>
      </c>
      <c r="CB4539">
        <v>3600</v>
      </c>
      <c r="CC4539">
        <v>612000</v>
      </c>
      <c r="CD4539">
        <v>0.1</v>
      </c>
      <c r="CE4539">
        <v>61200</v>
      </c>
      <c r="CF4539">
        <v>0.1</v>
      </c>
      <c r="CG4539">
        <v>6120</v>
      </c>
      <c r="CH4539">
        <v>55080</v>
      </c>
      <c r="CI4539">
        <v>550800</v>
      </c>
      <c r="CJ4539">
        <v>605880</v>
      </c>
      <c r="CK4539">
        <v>3564</v>
      </c>
    </row>
    <row r="4540" spans="67:89" x14ac:dyDescent="0.25">
      <c r="BO4540" s="1" t="s">
        <v>12532</v>
      </c>
      <c r="BP4540" s="1" t="s">
        <v>12533</v>
      </c>
      <c r="BQ4540" s="1" t="s">
        <v>11907</v>
      </c>
      <c r="BR4540" s="1" t="s">
        <v>12468</v>
      </c>
      <c r="BS4540" s="1" t="s">
        <v>12469</v>
      </c>
      <c r="BT4540">
        <v>310</v>
      </c>
      <c r="BU4540" s="1" t="s">
        <v>8</v>
      </c>
      <c r="BV4540" s="1" t="s">
        <v>1961</v>
      </c>
      <c r="BW4540">
        <v>170</v>
      </c>
      <c r="BX4540" s="1" t="s">
        <v>11910</v>
      </c>
      <c r="BY4540">
        <v>4800</v>
      </c>
      <c r="BZ4540">
        <v>816000</v>
      </c>
      <c r="CA4540">
        <v>0.25</v>
      </c>
      <c r="CB4540">
        <v>3600</v>
      </c>
      <c r="CC4540">
        <v>612000</v>
      </c>
      <c r="CD4540">
        <v>0.1</v>
      </c>
      <c r="CE4540">
        <v>61200</v>
      </c>
      <c r="CF4540">
        <v>0.1</v>
      </c>
      <c r="CG4540">
        <v>6120</v>
      </c>
      <c r="CH4540">
        <v>55080</v>
      </c>
      <c r="CI4540">
        <v>550800</v>
      </c>
      <c r="CJ4540">
        <v>605880</v>
      </c>
      <c r="CK4540">
        <v>3564</v>
      </c>
    </row>
    <row r="4541" spans="67:89" x14ac:dyDescent="0.25">
      <c r="BO4541" s="1" t="s">
        <v>12534</v>
      </c>
      <c r="BP4541" s="1" t="s">
        <v>12535</v>
      </c>
      <c r="BQ4541" s="1" t="s">
        <v>11907</v>
      </c>
      <c r="BR4541" s="1" t="s">
        <v>12468</v>
      </c>
      <c r="BS4541" s="1" t="s">
        <v>12469</v>
      </c>
      <c r="BT4541">
        <v>311</v>
      </c>
      <c r="BU4541" s="1" t="s">
        <v>8</v>
      </c>
      <c r="BV4541" s="1" t="s">
        <v>1961</v>
      </c>
      <c r="BW4541">
        <v>170</v>
      </c>
      <c r="BX4541" s="1" t="s">
        <v>11910</v>
      </c>
      <c r="BY4541">
        <v>4800</v>
      </c>
      <c r="BZ4541">
        <v>816000</v>
      </c>
      <c r="CA4541">
        <v>0.25</v>
      </c>
      <c r="CB4541">
        <v>3600</v>
      </c>
      <c r="CC4541">
        <v>612000</v>
      </c>
      <c r="CD4541">
        <v>0.1</v>
      </c>
      <c r="CE4541">
        <v>61200</v>
      </c>
      <c r="CF4541">
        <v>0.1</v>
      </c>
      <c r="CG4541">
        <v>6120</v>
      </c>
      <c r="CH4541">
        <v>55080</v>
      </c>
      <c r="CI4541">
        <v>550800</v>
      </c>
      <c r="CJ4541">
        <v>605880</v>
      </c>
      <c r="CK4541">
        <v>3564</v>
      </c>
    </row>
    <row r="4542" spans="67:89" x14ac:dyDescent="0.25">
      <c r="BO4542" s="1" t="s">
        <v>12536</v>
      </c>
      <c r="BP4542" s="1" t="s">
        <v>12537</v>
      </c>
      <c r="BQ4542" s="1" t="s">
        <v>11907</v>
      </c>
      <c r="BR4542" s="1" t="s">
        <v>12468</v>
      </c>
      <c r="BS4542" s="1" t="s">
        <v>12469</v>
      </c>
      <c r="BT4542">
        <v>312</v>
      </c>
      <c r="BU4542" s="1" t="s">
        <v>8</v>
      </c>
      <c r="BV4542" s="1" t="s">
        <v>1961</v>
      </c>
      <c r="BW4542">
        <v>170</v>
      </c>
      <c r="BX4542" s="1" t="s">
        <v>11910</v>
      </c>
      <c r="BY4542">
        <v>4800</v>
      </c>
      <c r="BZ4542">
        <v>816000</v>
      </c>
      <c r="CA4542">
        <v>0.25</v>
      </c>
      <c r="CB4542">
        <v>3600</v>
      </c>
      <c r="CC4542">
        <v>612000</v>
      </c>
      <c r="CD4542">
        <v>0.1</v>
      </c>
      <c r="CE4542">
        <v>61200</v>
      </c>
      <c r="CF4542">
        <v>0.1</v>
      </c>
      <c r="CG4542">
        <v>6120</v>
      </c>
      <c r="CH4542">
        <v>55080</v>
      </c>
      <c r="CI4542">
        <v>550800</v>
      </c>
      <c r="CJ4542">
        <v>605880</v>
      </c>
      <c r="CK4542">
        <v>3564</v>
      </c>
    </row>
    <row r="4543" spans="67:89" x14ac:dyDescent="0.25">
      <c r="BO4543" s="1" t="s">
        <v>12538</v>
      </c>
      <c r="BP4543" s="1" t="s">
        <v>12539</v>
      </c>
      <c r="BQ4543" s="1" t="s">
        <v>11907</v>
      </c>
      <c r="BR4543" s="1" t="s">
        <v>12468</v>
      </c>
      <c r="BS4543" s="1" t="s">
        <v>12469</v>
      </c>
      <c r="BT4543">
        <v>313</v>
      </c>
      <c r="BU4543" s="1" t="s">
        <v>8</v>
      </c>
      <c r="BV4543" s="1" t="s">
        <v>1961</v>
      </c>
      <c r="BW4543">
        <v>170</v>
      </c>
      <c r="BX4543" s="1" t="s">
        <v>11910</v>
      </c>
      <c r="BY4543">
        <v>4800</v>
      </c>
      <c r="BZ4543">
        <v>816000</v>
      </c>
      <c r="CA4543">
        <v>0.25</v>
      </c>
      <c r="CB4543">
        <v>3600</v>
      </c>
      <c r="CC4543">
        <v>612000</v>
      </c>
      <c r="CD4543">
        <v>0.1</v>
      </c>
      <c r="CE4543">
        <v>61200</v>
      </c>
      <c r="CF4543">
        <v>0.1</v>
      </c>
      <c r="CG4543">
        <v>6120</v>
      </c>
      <c r="CH4543">
        <v>55080</v>
      </c>
      <c r="CI4543">
        <v>550800</v>
      </c>
      <c r="CJ4543">
        <v>605880</v>
      </c>
      <c r="CK4543">
        <v>3564</v>
      </c>
    </row>
    <row r="4544" spans="67:89" x14ac:dyDescent="0.25">
      <c r="BO4544" s="1" t="s">
        <v>12540</v>
      </c>
      <c r="BP4544" s="1" t="s">
        <v>12541</v>
      </c>
      <c r="BQ4544" s="1" t="s">
        <v>11907</v>
      </c>
      <c r="BR4544" s="1" t="s">
        <v>12468</v>
      </c>
      <c r="BS4544" s="1" t="s">
        <v>12469</v>
      </c>
      <c r="BT4544">
        <v>314</v>
      </c>
      <c r="BU4544" s="1" t="s">
        <v>8</v>
      </c>
      <c r="BV4544" s="1" t="s">
        <v>1961</v>
      </c>
      <c r="BW4544">
        <v>170</v>
      </c>
      <c r="BX4544" s="1" t="s">
        <v>11910</v>
      </c>
      <c r="BY4544">
        <v>4800</v>
      </c>
      <c r="BZ4544">
        <v>816000</v>
      </c>
      <c r="CA4544">
        <v>0.25</v>
      </c>
      <c r="CB4544">
        <v>3600</v>
      </c>
      <c r="CC4544">
        <v>612000</v>
      </c>
      <c r="CD4544">
        <v>0.1</v>
      </c>
      <c r="CE4544">
        <v>61200</v>
      </c>
      <c r="CF4544">
        <v>0.1</v>
      </c>
      <c r="CG4544">
        <v>6120</v>
      </c>
      <c r="CH4544">
        <v>55080</v>
      </c>
      <c r="CI4544">
        <v>550800</v>
      </c>
      <c r="CJ4544">
        <v>605880</v>
      </c>
      <c r="CK4544">
        <v>3564</v>
      </c>
    </row>
    <row r="4545" spans="67:89" x14ac:dyDescent="0.25">
      <c r="BO4545" s="1" t="s">
        <v>12542</v>
      </c>
      <c r="BP4545" s="1" t="s">
        <v>12543</v>
      </c>
      <c r="BQ4545" s="1" t="s">
        <v>11907</v>
      </c>
      <c r="BR4545" s="1" t="s">
        <v>12468</v>
      </c>
      <c r="BS4545" s="1" t="s">
        <v>12469</v>
      </c>
      <c r="BT4545">
        <v>315</v>
      </c>
      <c r="BU4545" s="1" t="s">
        <v>8</v>
      </c>
      <c r="BV4545" s="1" t="s">
        <v>1961</v>
      </c>
      <c r="BW4545">
        <v>170</v>
      </c>
      <c r="BX4545" s="1" t="s">
        <v>11910</v>
      </c>
      <c r="BY4545">
        <v>4800</v>
      </c>
      <c r="BZ4545">
        <v>816000</v>
      </c>
      <c r="CA4545">
        <v>0.25</v>
      </c>
      <c r="CB4545">
        <v>3600</v>
      </c>
      <c r="CC4545">
        <v>612000</v>
      </c>
      <c r="CD4545">
        <v>0.1</v>
      </c>
      <c r="CE4545">
        <v>61200</v>
      </c>
      <c r="CF4545">
        <v>0.1</v>
      </c>
      <c r="CG4545">
        <v>6120</v>
      </c>
      <c r="CH4545">
        <v>55080</v>
      </c>
      <c r="CI4545">
        <v>550800</v>
      </c>
      <c r="CJ4545">
        <v>605880</v>
      </c>
      <c r="CK4545">
        <v>3564</v>
      </c>
    </row>
    <row r="4546" spans="67:89" x14ac:dyDescent="0.25">
      <c r="BO4546" s="1" t="s">
        <v>12544</v>
      </c>
      <c r="BP4546" s="1" t="s">
        <v>12545</v>
      </c>
      <c r="BQ4546" s="1" t="s">
        <v>11907</v>
      </c>
      <c r="BR4546" s="1" t="s">
        <v>12468</v>
      </c>
      <c r="BS4546" s="1" t="s">
        <v>12469</v>
      </c>
      <c r="BT4546">
        <v>316</v>
      </c>
      <c r="BU4546" s="1" t="s">
        <v>8</v>
      </c>
      <c r="BV4546" s="1" t="s">
        <v>1961</v>
      </c>
      <c r="BW4546">
        <v>170</v>
      </c>
      <c r="BX4546" s="1" t="s">
        <v>11910</v>
      </c>
      <c r="BY4546">
        <v>4800</v>
      </c>
      <c r="BZ4546">
        <v>816000</v>
      </c>
      <c r="CA4546">
        <v>0.25</v>
      </c>
      <c r="CB4546">
        <v>3600</v>
      </c>
      <c r="CC4546">
        <v>612000</v>
      </c>
      <c r="CD4546">
        <v>0.1</v>
      </c>
      <c r="CE4546">
        <v>61200</v>
      </c>
      <c r="CF4546">
        <v>0.1</v>
      </c>
      <c r="CG4546">
        <v>6120</v>
      </c>
      <c r="CH4546">
        <v>55080</v>
      </c>
      <c r="CI4546">
        <v>550800</v>
      </c>
      <c r="CJ4546">
        <v>605880</v>
      </c>
      <c r="CK4546">
        <v>3564</v>
      </c>
    </row>
    <row r="4547" spans="67:89" x14ac:dyDescent="0.25">
      <c r="BO4547" s="1" t="s">
        <v>12546</v>
      </c>
      <c r="BP4547" s="1" t="s">
        <v>12547</v>
      </c>
      <c r="BQ4547" s="1" t="s">
        <v>11907</v>
      </c>
      <c r="BR4547" s="1" t="s">
        <v>12468</v>
      </c>
      <c r="BS4547" s="1" t="s">
        <v>12469</v>
      </c>
      <c r="BT4547">
        <v>317</v>
      </c>
      <c r="BU4547" s="1" t="s">
        <v>8</v>
      </c>
      <c r="BV4547" s="1" t="s">
        <v>1961</v>
      </c>
      <c r="BW4547">
        <v>170</v>
      </c>
      <c r="BX4547" s="1" t="s">
        <v>11910</v>
      </c>
      <c r="BY4547">
        <v>4800</v>
      </c>
      <c r="BZ4547">
        <v>816000</v>
      </c>
      <c r="CA4547">
        <v>0.25</v>
      </c>
      <c r="CB4547">
        <v>3600</v>
      </c>
      <c r="CC4547">
        <v>612000</v>
      </c>
      <c r="CD4547">
        <v>0.1</v>
      </c>
      <c r="CE4547">
        <v>61200</v>
      </c>
      <c r="CF4547">
        <v>0.1</v>
      </c>
      <c r="CG4547">
        <v>6120</v>
      </c>
      <c r="CH4547">
        <v>55080</v>
      </c>
      <c r="CI4547">
        <v>550800</v>
      </c>
      <c r="CJ4547">
        <v>605880</v>
      </c>
      <c r="CK4547">
        <v>3564</v>
      </c>
    </row>
    <row r="4548" spans="67:89" x14ac:dyDescent="0.25">
      <c r="BO4548" s="1" t="s">
        <v>12548</v>
      </c>
      <c r="BP4548" s="1" t="s">
        <v>12549</v>
      </c>
      <c r="BQ4548" s="1" t="s">
        <v>11907</v>
      </c>
      <c r="BR4548" s="1" t="s">
        <v>12468</v>
      </c>
      <c r="BS4548" s="1" t="s">
        <v>12469</v>
      </c>
      <c r="BT4548">
        <v>318</v>
      </c>
      <c r="BU4548" s="1" t="s">
        <v>8</v>
      </c>
      <c r="BV4548" s="1" t="s">
        <v>1961</v>
      </c>
      <c r="BW4548">
        <v>160</v>
      </c>
      <c r="BX4548" s="1" t="s">
        <v>11910</v>
      </c>
      <c r="BY4548">
        <v>4800</v>
      </c>
      <c r="BZ4548">
        <v>768000</v>
      </c>
      <c r="CA4548">
        <v>0.25</v>
      </c>
      <c r="CB4548">
        <v>3600</v>
      </c>
      <c r="CC4548">
        <v>576000</v>
      </c>
      <c r="CD4548">
        <v>0.1</v>
      </c>
      <c r="CE4548">
        <v>57600</v>
      </c>
      <c r="CF4548">
        <v>0.1</v>
      </c>
      <c r="CG4548">
        <v>5760</v>
      </c>
      <c r="CH4548">
        <v>51840</v>
      </c>
      <c r="CI4548">
        <v>518400</v>
      </c>
      <c r="CJ4548">
        <v>570240</v>
      </c>
      <c r="CK4548">
        <v>3564</v>
      </c>
    </row>
    <row r="4549" spans="67:89" x14ac:dyDescent="0.25">
      <c r="BO4549" s="1" t="s">
        <v>12550</v>
      </c>
      <c r="BP4549" s="1" t="s">
        <v>12551</v>
      </c>
      <c r="BQ4549" s="1" t="s">
        <v>11907</v>
      </c>
      <c r="BR4549" s="1" t="s">
        <v>12468</v>
      </c>
      <c r="BS4549" s="1" t="s">
        <v>12469</v>
      </c>
      <c r="BT4549">
        <v>319</v>
      </c>
      <c r="BU4549" s="1" t="s">
        <v>8</v>
      </c>
      <c r="BV4549" s="1" t="s">
        <v>1961</v>
      </c>
      <c r="BW4549">
        <v>160</v>
      </c>
      <c r="BX4549" s="1" t="s">
        <v>11910</v>
      </c>
      <c r="BY4549">
        <v>4800</v>
      </c>
      <c r="BZ4549">
        <v>768000</v>
      </c>
      <c r="CA4549">
        <v>0.25</v>
      </c>
      <c r="CB4549">
        <v>3600</v>
      </c>
      <c r="CC4549">
        <v>576000</v>
      </c>
      <c r="CD4549">
        <v>0.1</v>
      </c>
      <c r="CE4549">
        <v>57600</v>
      </c>
      <c r="CF4549">
        <v>0.1</v>
      </c>
      <c r="CG4549">
        <v>5760</v>
      </c>
      <c r="CH4549">
        <v>51840</v>
      </c>
      <c r="CI4549">
        <v>518400</v>
      </c>
      <c r="CJ4549">
        <v>570240</v>
      </c>
      <c r="CK4549">
        <v>3564</v>
      </c>
    </row>
    <row r="4550" spans="67:89" x14ac:dyDescent="0.25">
      <c r="BO4550" s="1" t="s">
        <v>12552</v>
      </c>
      <c r="BP4550" s="1" t="s">
        <v>12553</v>
      </c>
      <c r="BQ4550" s="1" t="s">
        <v>11907</v>
      </c>
      <c r="BR4550" s="1" t="s">
        <v>12468</v>
      </c>
      <c r="BS4550" s="1" t="s">
        <v>12469</v>
      </c>
      <c r="BT4550">
        <v>320</v>
      </c>
      <c r="BU4550" s="1" t="s">
        <v>8</v>
      </c>
      <c r="BV4550" s="1" t="s">
        <v>1961</v>
      </c>
      <c r="BW4550">
        <v>160</v>
      </c>
      <c r="BX4550" s="1" t="s">
        <v>11910</v>
      </c>
      <c r="BY4550">
        <v>4800</v>
      </c>
      <c r="BZ4550">
        <v>768000</v>
      </c>
      <c r="CA4550">
        <v>0.25</v>
      </c>
      <c r="CB4550">
        <v>3600</v>
      </c>
      <c r="CC4550">
        <v>576000</v>
      </c>
      <c r="CD4550">
        <v>0.1</v>
      </c>
      <c r="CE4550">
        <v>57600</v>
      </c>
      <c r="CF4550">
        <v>0.1</v>
      </c>
      <c r="CG4550">
        <v>5760</v>
      </c>
      <c r="CH4550">
        <v>51840</v>
      </c>
      <c r="CI4550">
        <v>518400</v>
      </c>
      <c r="CJ4550">
        <v>570240</v>
      </c>
      <c r="CK4550">
        <v>3564</v>
      </c>
    </row>
    <row r="4551" spans="67:89" x14ac:dyDescent="0.25">
      <c r="BO4551" s="1" t="s">
        <v>12554</v>
      </c>
      <c r="BP4551" s="1" t="s">
        <v>12555</v>
      </c>
      <c r="BQ4551" s="1" t="s">
        <v>11907</v>
      </c>
      <c r="BR4551" s="1" t="s">
        <v>12468</v>
      </c>
      <c r="BS4551" s="1" t="s">
        <v>12469</v>
      </c>
      <c r="BT4551">
        <v>321</v>
      </c>
      <c r="BU4551" s="1" t="s">
        <v>8</v>
      </c>
      <c r="BV4551" s="1" t="s">
        <v>1961</v>
      </c>
      <c r="BW4551">
        <v>160</v>
      </c>
      <c r="BX4551" s="1" t="s">
        <v>11910</v>
      </c>
      <c r="BY4551">
        <v>4800</v>
      </c>
      <c r="BZ4551">
        <v>768000</v>
      </c>
      <c r="CA4551">
        <v>0.25</v>
      </c>
      <c r="CB4551">
        <v>3600</v>
      </c>
      <c r="CC4551">
        <v>576000</v>
      </c>
      <c r="CD4551">
        <v>0.1</v>
      </c>
      <c r="CE4551">
        <v>57600</v>
      </c>
      <c r="CF4551">
        <v>0.1</v>
      </c>
      <c r="CG4551">
        <v>5760</v>
      </c>
      <c r="CH4551">
        <v>51840</v>
      </c>
      <c r="CI4551">
        <v>518400</v>
      </c>
      <c r="CJ4551">
        <v>570240</v>
      </c>
      <c r="CK4551">
        <v>3564</v>
      </c>
    </row>
    <row r="4552" spans="67:89" x14ac:dyDescent="0.25">
      <c r="BO4552" s="1" t="s">
        <v>12556</v>
      </c>
      <c r="BP4552" s="1" t="s">
        <v>12557</v>
      </c>
      <c r="BQ4552" s="1" t="s">
        <v>11907</v>
      </c>
      <c r="BR4552" s="1" t="s">
        <v>12468</v>
      </c>
      <c r="BS4552" s="1" t="s">
        <v>12469</v>
      </c>
      <c r="BT4552">
        <v>322</v>
      </c>
      <c r="BU4552" s="1" t="s">
        <v>8</v>
      </c>
      <c r="BV4552" s="1" t="s">
        <v>1961</v>
      </c>
      <c r="BW4552">
        <v>160</v>
      </c>
      <c r="BX4552" s="1" t="s">
        <v>11910</v>
      </c>
      <c r="BY4552">
        <v>4800</v>
      </c>
      <c r="BZ4552">
        <v>768000</v>
      </c>
      <c r="CA4552">
        <v>0.25</v>
      </c>
      <c r="CB4552">
        <v>3600</v>
      </c>
      <c r="CC4552">
        <v>576000</v>
      </c>
      <c r="CD4552">
        <v>0.1</v>
      </c>
      <c r="CE4552">
        <v>57600</v>
      </c>
      <c r="CF4552">
        <v>0.1</v>
      </c>
      <c r="CG4552">
        <v>5760</v>
      </c>
      <c r="CH4552">
        <v>51840</v>
      </c>
      <c r="CI4552">
        <v>518400</v>
      </c>
      <c r="CJ4552">
        <v>570240</v>
      </c>
      <c r="CK4552">
        <v>3564</v>
      </c>
    </row>
    <row r="4553" spans="67:89" x14ac:dyDescent="0.25">
      <c r="BO4553" s="1" t="s">
        <v>12558</v>
      </c>
      <c r="BP4553" s="1" t="s">
        <v>12559</v>
      </c>
      <c r="BQ4553" s="1" t="s">
        <v>11907</v>
      </c>
      <c r="BR4553" s="1" t="s">
        <v>12468</v>
      </c>
      <c r="BS4553" s="1" t="s">
        <v>12469</v>
      </c>
      <c r="BT4553">
        <v>323</v>
      </c>
      <c r="BU4553" s="1" t="s">
        <v>8</v>
      </c>
      <c r="BV4553" s="1" t="s">
        <v>1961</v>
      </c>
      <c r="BW4553">
        <v>160</v>
      </c>
      <c r="BX4553" s="1" t="s">
        <v>11910</v>
      </c>
      <c r="BY4553">
        <v>4800</v>
      </c>
      <c r="BZ4553">
        <v>768000</v>
      </c>
      <c r="CA4553">
        <v>0.25</v>
      </c>
      <c r="CB4553">
        <v>3600</v>
      </c>
      <c r="CC4553">
        <v>576000</v>
      </c>
      <c r="CD4553">
        <v>0.1</v>
      </c>
      <c r="CE4553">
        <v>57600</v>
      </c>
      <c r="CF4553">
        <v>0.1</v>
      </c>
      <c r="CG4553">
        <v>5760</v>
      </c>
      <c r="CH4553">
        <v>51840</v>
      </c>
      <c r="CI4553">
        <v>518400</v>
      </c>
      <c r="CJ4553">
        <v>570240</v>
      </c>
      <c r="CK4553">
        <v>3564</v>
      </c>
    </row>
    <row r="4554" spans="67:89" x14ac:dyDescent="0.25">
      <c r="BO4554" s="1" t="s">
        <v>12560</v>
      </c>
      <c r="BP4554" s="1" t="s">
        <v>12561</v>
      </c>
      <c r="BQ4554" s="1" t="s">
        <v>11907</v>
      </c>
      <c r="BR4554" s="1" t="s">
        <v>12468</v>
      </c>
      <c r="BS4554" s="1" t="s">
        <v>12469</v>
      </c>
      <c r="BT4554">
        <v>324</v>
      </c>
      <c r="BU4554" s="1" t="s">
        <v>8</v>
      </c>
      <c r="BV4554" s="1" t="s">
        <v>146</v>
      </c>
      <c r="BW4554">
        <v>197.54</v>
      </c>
      <c r="BX4554" s="1" t="s">
        <v>11910</v>
      </c>
      <c r="BY4554">
        <v>5040</v>
      </c>
      <c r="BZ4554">
        <v>995601.6</v>
      </c>
      <c r="CA4554">
        <v>0.25</v>
      </c>
      <c r="CB4554">
        <v>3780</v>
      </c>
      <c r="CC4554">
        <v>746701.2</v>
      </c>
      <c r="CD4554">
        <v>0.1</v>
      </c>
      <c r="CE4554">
        <v>74670.12</v>
      </c>
      <c r="CF4554">
        <v>0.1</v>
      </c>
      <c r="CG4554">
        <v>7467.0119999999997</v>
      </c>
      <c r="CH4554">
        <v>67203.107999999993</v>
      </c>
      <c r="CI4554">
        <v>672031.08</v>
      </c>
      <c r="CJ4554">
        <v>739234.18799999997</v>
      </c>
      <c r="CK4554">
        <v>3742.2</v>
      </c>
    </row>
    <row r="4555" spans="67:89" x14ac:dyDescent="0.25">
      <c r="BO4555" s="1" t="s">
        <v>12562</v>
      </c>
      <c r="BP4555" s="1" t="s">
        <v>12563</v>
      </c>
      <c r="BQ4555" s="1" t="s">
        <v>11907</v>
      </c>
      <c r="BR4555" s="1" t="s">
        <v>12468</v>
      </c>
      <c r="BS4555" s="1" t="s">
        <v>12469</v>
      </c>
      <c r="BT4555">
        <v>325</v>
      </c>
      <c r="BU4555" s="1" t="s">
        <v>8</v>
      </c>
      <c r="BV4555" s="1" t="s">
        <v>146</v>
      </c>
      <c r="BW4555">
        <v>189.42</v>
      </c>
      <c r="BX4555" s="1" t="s">
        <v>11910</v>
      </c>
      <c r="BY4555">
        <v>5040</v>
      </c>
      <c r="BZ4555">
        <v>954676.79999999993</v>
      </c>
      <c r="CA4555">
        <v>0.25</v>
      </c>
      <c r="CB4555">
        <v>3780</v>
      </c>
      <c r="CC4555">
        <v>716007.6</v>
      </c>
      <c r="CD4555">
        <v>0.1</v>
      </c>
      <c r="CE4555">
        <v>71600.759999999995</v>
      </c>
      <c r="CF4555">
        <v>0.1</v>
      </c>
      <c r="CG4555">
        <v>7160.076</v>
      </c>
      <c r="CH4555">
        <v>64440.683999999994</v>
      </c>
      <c r="CI4555">
        <v>644406.84</v>
      </c>
      <c r="CJ4555">
        <v>708847.52399999998</v>
      </c>
      <c r="CK4555">
        <v>3742.2000000000003</v>
      </c>
    </row>
    <row r="4556" spans="67:89" x14ac:dyDescent="0.25">
      <c r="BP4556" s="1" t="s">
        <v>12563</v>
      </c>
      <c r="BQ4556" s="1" t="s">
        <v>11907</v>
      </c>
      <c r="BR4556" s="1" t="s">
        <v>12468</v>
      </c>
      <c r="BS4556" s="1" t="s">
        <v>12469</v>
      </c>
      <c r="BT4556">
        <v>325</v>
      </c>
      <c r="BU4556" s="1" t="s">
        <v>8</v>
      </c>
      <c r="BV4556" s="1" t="s">
        <v>146</v>
      </c>
      <c r="BW4556">
        <v>189.42</v>
      </c>
      <c r="BX4556" s="1" t="s">
        <v>11910</v>
      </c>
      <c r="BY4556">
        <v>5040</v>
      </c>
      <c r="BZ4556">
        <v>954676.79999999993</v>
      </c>
      <c r="CA4556">
        <v>0.25</v>
      </c>
      <c r="CB4556">
        <v>3780</v>
      </c>
      <c r="CC4556">
        <v>716007.6</v>
      </c>
      <c r="CD4556">
        <v>0.1</v>
      </c>
      <c r="CE4556">
        <v>71600.759999999995</v>
      </c>
      <c r="CF4556">
        <v>0.1</v>
      </c>
      <c r="CG4556">
        <v>7160.076</v>
      </c>
      <c r="CH4556">
        <v>64440.683999999994</v>
      </c>
      <c r="CI4556">
        <v>644406.84</v>
      </c>
      <c r="CJ4556">
        <v>708847.52399999998</v>
      </c>
      <c r="CK4556">
        <v>3742.2000000000003</v>
      </c>
    </row>
    <row r="4557" spans="67:89" x14ac:dyDescent="0.25">
      <c r="BO4557" s="1" t="s">
        <v>12564</v>
      </c>
      <c r="BP4557" s="1" t="s">
        <v>12565</v>
      </c>
      <c r="BQ4557" s="1" t="s">
        <v>11907</v>
      </c>
      <c r="BR4557" s="1" t="s">
        <v>12468</v>
      </c>
      <c r="BS4557" s="1" t="s">
        <v>12469</v>
      </c>
      <c r="BT4557">
        <v>326</v>
      </c>
      <c r="BU4557" s="1" t="s">
        <v>8</v>
      </c>
      <c r="BV4557" s="1" t="s">
        <v>1961</v>
      </c>
      <c r="BW4557">
        <v>161.5</v>
      </c>
      <c r="BX4557" s="1" t="s">
        <v>11910</v>
      </c>
      <c r="BY4557">
        <v>4800</v>
      </c>
      <c r="BZ4557">
        <v>775200</v>
      </c>
      <c r="CA4557">
        <v>0.25</v>
      </c>
      <c r="CB4557">
        <v>3600</v>
      </c>
      <c r="CC4557">
        <v>581400</v>
      </c>
      <c r="CD4557">
        <v>0.1</v>
      </c>
      <c r="CE4557">
        <v>58140</v>
      </c>
      <c r="CF4557">
        <v>0.1</v>
      </c>
      <c r="CG4557">
        <v>5814</v>
      </c>
      <c r="CH4557">
        <v>52326</v>
      </c>
      <c r="CI4557">
        <v>523260</v>
      </c>
      <c r="CJ4557">
        <v>575586</v>
      </c>
      <c r="CK4557">
        <v>3564</v>
      </c>
    </row>
    <row r="4558" spans="67:89" x14ac:dyDescent="0.25">
      <c r="BO4558" s="1" t="s">
        <v>12566</v>
      </c>
      <c r="BP4558" s="1" t="s">
        <v>12567</v>
      </c>
      <c r="BQ4558" s="1" t="s">
        <v>11907</v>
      </c>
      <c r="BR4558" s="1" t="s">
        <v>12468</v>
      </c>
      <c r="BS4558" s="1" t="s">
        <v>12469</v>
      </c>
      <c r="BT4558">
        <v>327</v>
      </c>
      <c r="BU4558" s="1" t="s">
        <v>8</v>
      </c>
      <c r="BV4558" s="1" t="s">
        <v>1961</v>
      </c>
      <c r="BW4558">
        <v>161.5</v>
      </c>
      <c r="BX4558" s="1" t="s">
        <v>11910</v>
      </c>
      <c r="BY4558">
        <v>4800</v>
      </c>
      <c r="BZ4558">
        <v>775200</v>
      </c>
      <c r="CA4558">
        <v>0.25</v>
      </c>
      <c r="CB4558">
        <v>3600</v>
      </c>
      <c r="CC4558">
        <v>581400</v>
      </c>
      <c r="CD4558">
        <v>0.1</v>
      </c>
      <c r="CE4558">
        <v>58140</v>
      </c>
      <c r="CF4558">
        <v>0.1</v>
      </c>
      <c r="CG4558">
        <v>5814</v>
      </c>
      <c r="CH4558">
        <v>52326</v>
      </c>
      <c r="CI4558">
        <v>523260</v>
      </c>
      <c r="CJ4558">
        <v>575586</v>
      </c>
      <c r="CK4558">
        <v>3564</v>
      </c>
    </row>
    <row r="4559" spans="67:89" x14ac:dyDescent="0.25">
      <c r="BO4559" s="1" t="s">
        <v>12568</v>
      </c>
      <c r="BP4559" s="1" t="s">
        <v>12569</v>
      </c>
      <c r="BQ4559" s="1" t="s">
        <v>11907</v>
      </c>
      <c r="BR4559" s="1" t="s">
        <v>12468</v>
      </c>
      <c r="BS4559" s="1" t="s">
        <v>12469</v>
      </c>
      <c r="BT4559">
        <v>328</v>
      </c>
      <c r="BU4559" s="1" t="s">
        <v>8</v>
      </c>
      <c r="BV4559" s="1" t="s">
        <v>1961</v>
      </c>
      <c r="BW4559">
        <v>161.5</v>
      </c>
      <c r="BX4559" s="1" t="s">
        <v>11910</v>
      </c>
      <c r="BY4559">
        <v>4800</v>
      </c>
      <c r="BZ4559">
        <v>775200</v>
      </c>
      <c r="CA4559">
        <v>0.25</v>
      </c>
      <c r="CB4559">
        <v>3600</v>
      </c>
      <c r="CC4559">
        <v>581400</v>
      </c>
      <c r="CD4559">
        <v>0.1</v>
      </c>
      <c r="CE4559">
        <v>58140</v>
      </c>
      <c r="CF4559">
        <v>0.1</v>
      </c>
      <c r="CG4559">
        <v>5814</v>
      </c>
      <c r="CH4559">
        <v>52326</v>
      </c>
      <c r="CI4559">
        <v>523260</v>
      </c>
      <c r="CJ4559">
        <v>575586</v>
      </c>
      <c r="CK4559">
        <v>3564</v>
      </c>
    </row>
    <row r="4560" spans="67:89" x14ac:dyDescent="0.25">
      <c r="BO4560" s="1" t="s">
        <v>12570</v>
      </c>
      <c r="BP4560" s="1" t="s">
        <v>12571</v>
      </c>
      <c r="BQ4560" s="1" t="s">
        <v>11907</v>
      </c>
      <c r="BR4560" s="1" t="s">
        <v>12468</v>
      </c>
      <c r="BS4560" s="1" t="s">
        <v>12469</v>
      </c>
      <c r="BT4560">
        <v>329</v>
      </c>
      <c r="BU4560" s="1" t="s">
        <v>8</v>
      </c>
      <c r="BV4560" s="1" t="s">
        <v>1961</v>
      </c>
      <c r="BW4560">
        <v>161.5</v>
      </c>
      <c r="BX4560" s="1" t="s">
        <v>11910</v>
      </c>
      <c r="BY4560">
        <v>4800</v>
      </c>
      <c r="BZ4560">
        <v>775200</v>
      </c>
      <c r="CA4560">
        <v>0.25</v>
      </c>
      <c r="CB4560">
        <v>3600</v>
      </c>
      <c r="CC4560">
        <v>581400</v>
      </c>
      <c r="CD4560">
        <v>0.1</v>
      </c>
      <c r="CE4560">
        <v>58140</v>
      </c>
      <c r="CF4560">
        <v>0.1</v>
      </c>
      <c r="CG4560">
        <v>5814</v>
      </c>
      <c r="CH4560">
        <v>52326</v>
      </c>
      <c r="CI4560">
        <v>523260</v>
      </c>
      <c r="CJ4560">
        <v>575586</v>
      </c>
      <c r="CK4560">
        <v>3564</v>
      </c>
    </row>
    <row r="4561" spans="67:89" x14ac:dyDescent="0.25">
      <c r="BO4561" s="1" t="s">
        <v>12572</v>
      </c>
      <c r="BP4561" s="1" t="s">
        <v>12573</v>
      </c>
      <c r="BQ4561" s="1" t="s">
        <v>11907</v>
      </c>
      <c r="BR4561" s="1" t="s">
        <v>12468</v>
      </c>
      <c r="BS4561" s="1" t="s">
        <v>12469</v>
      </c>
      <c r="BT4561">
        <v>330</v>
      </c>
      <c r="BU4561" s="1" t="s">
        <v>8</v>
      </c>
      <c r="BV4561" s="1" t="s">
        <v>1961</v>
      </c>
      <c r="BW4561">
        <v>161.5</v>
      </c>
      <c r="BX4561" s="1" t="s">
        <v>11910</v>
      </c>
      <c r="BY4561">
        <v>4800</v>
      </c>
      <c r="BZ4561">
        <v>775200</v>
      </c>
      <c r="CA4561">
        <v>0.25</v>
      </c>
      <c r="CB4561">
        <v>3600</v>
      </c>
      <c r="CC4561">
        <v>581400</v>
      </c>
      <c r="CD4561">
        <v>0.1</v>
      </c>
      <c r="CE4561">
        <v>58140</v>
      </c>
      <c r="CF4561">
        <v>0.1</v>
      </c>
      <c r="CG4561">
        <v>5814</v>
      </c>
      <c r="CH4561">
        <v>52326</v>
      </c>
      <c r="CI4561">
        <v>523260</v>
      </c>
      <c r="CJ4561">
        <v>575586</v>
      </c>
      <c r="CK4561">
        <v>3564</v>
      </c>
    </row>
    <row r="4562" spans="67:89" x14ac:dyDescent="0.25">
      <c r="BO4562" s="1" t="s">
        <v>12574</v>
      </c>
      <c r="BP4562" s="1" t="s">
        <v>12575</v>
      </c>
      <c r="BQ4562" s="1" t="s">
        <v>11907</v>
      </c>
      <c r="BR4562" s="1" t="s">
        <v>12468</v>
      </c>
      <c r="BS4562" s="1" t="s">
        <v>12469</v>
      </c>
      <c r="BT4562">
        <v>331</v>
      </c>
      <c r="BU4562" s="1" t="s">
        <v>8</v>
      </c>
      <c r="BV4562" s="1" t="s">
        <v>1961</v>
      </c>
      <c r="BW4562">
        <v>161.5</v>
      </c>
      <c r="BX4562" s="1" t="s">
        <v>11910</v>
      </c>
      <c r="BY4562">
        <v>4800</v>
      </c>
      <c r="BZ4562">
        <v>775200</v>
      </c>
      <c r="CA4562">
        <v>0.25</v>
      </c>
      <c r="CB4562">
        <v>3600</v>
      </c>
      <c r="CC4562">
        <v>581400</v>
      </c>
      <c r="CD4562">
        <v>0.1</v>
      </c>
      <c r="CE4562">
        <v>58140</v>
      </c>
      <c r="CF4562">
        <v>0.1</v>
      </c>
      <c r="CG4562">
        <v>5814</v>
      </c>
      <c r="CH4562">
        <v>52326</v>
      </c>
      <c r="CI4562">
        <v>523260</v>
      </c>
      <c r="CJ4562">
        <v>575586</v>
      </c>
      <c r="CK4562">
        <v>3564</v>
      </c>
    </row>
    <row r="4563" spans="67:89" x14ac:dyDescent="0.25">
      <c r="BO4563" s="1" t="s">
        <v>12576</v>
      </c>
      <c r="BP4563" s="1" t="s">
        <v>12577</v>
      </c>
      <c r="BQ4563" s="1" t="s">
        <v>11907</v>
      </c>
      <c r="BR4563" s="1" t="s">
        <v>12468</v>
      </c>
      <c r="BS4563" s="1" t="s">
        <v>12469</v>
      </c>
      <c r="BT4563">
        <v>332</v>
      </c>
      <c r="BU4563" s="1" t="s">
        <v>8</v>
      </c>
      <c r="BV4563" s="1" t="s">
        <v>1961</v>
      </c>
      <c r="BW4563">
        <v>161.5</v>
      </c>
      <c r="BX4563" s="1" t="s">
        <v>11910</v>
      </c>
      <c r="BY4563">
        <v>4800</v>
      </c>
      <c r="BZ4563">
        <v>775200</v>
      </c>
      <c r="CA4563">
        <v>0.25</v>
      </c>
      <c r="CB4563">
        <v>3600</v>
      </c>
      <c r="CC4563">
        <v>581400</v>
      </c>
      <c r="CD4563">
        <v>0.1</v>
      </c>
      <c r="CE4563">
        <v>58140</v>
      </c>
      <c r="CF4563">
        <v>0.1</v>
      </c>
      <c r="CG4563">
        <v>5814</v>
      </c>
      <c r="CH4563">
        <v>52326</v>
      </c>
      <c r="CI4563">
        <v>523260</v>
      </c>
      <c r="CJ4563">
        <v>575586</v>
      </c>
      <c r="CK4563">
        <v>3564</v>
      </c>
    </row>
    <row r="4564" spans="67:89" x14ac:dyDescent="0.25">
      <c r="BO4564" s="1" t="s">
        <v>12578</v>
      </c>
      <c r="BP4564" s="1" t="s">
        <v>12579</v>
      </c>
      <c r="BQ4564" s="1" t="s">
        <v>11907</v>
      </c>
      <c r="BR4564" s="1" t="s">
        <v>12468</v>
      </c>
      <c r="BS4564" s="1" t="s">
        <v>12469</v>
      </c>
      <c r="BT4564">
        <v>333</v>
      </c>
      <c r="BU4564" s="1" t="s">
        <v>8</v>
      </c>
      <c r="BV4564" s="1" t="s">
        <v>1961</v>
      </c>
      <c r="BW4564">
        <v>161.5</v>
      </c>
      <c r="BX4564" s="1" t="s">
        <v>11910</v>
      </c>
      <c r="BY4564">
        <v>4800</v>
      </c>
      <c r="BZ4564">
        <v>775200</v>
      </c>
      <c r="CA4564">
        <v>0.25</v>
      </c>
      <c r="CB4564">
        <v>3600</v>
      </c>
      <c r="CC4564">
        <v>581400</v>
      </c>
      <c r="CD4564">
        <v>0.1</v>
      </c>
      <c r="CE4564">
        <v>58140</v>
      </c>
      <c r="CF4564">
        <v>0.1</v>
      </c>
      <c r="CG4564">
        <v>5814</v>
      </c>
      <c r="CH4564">
        <v>52326</v>
      </c>
      <c r="CI4564">
        <v>523260</v>
      </c>
      <c r="CJ4564">
        <v>575586</v>
      </c>
      <c r="CK4564">
        <v>3564</v>
      </c>
    </row>
    <row r="4565" spans="67:89" x14ac:dyDescent="0.25">
      <c r="BO4565" s="1" t="s">
        <v>12580</v>
      </c>
      <c r="BP4565" s="1" t="s">
        <v>12581</v>
      </c>
      <c r="BQ4565" s="1" t="s">
        <v>11907</v>
      </c>
      <c r="BR4565" s="1" t="s">
        <v>12468</v>
      </c>
      <c r="BS4565" s="1" t="s">
        <v>12469</v>
      </c>
      <c r="BT4565">
        <v>334</v>
      </c>
      <c r="BU4565" s="1" t="s">
        <v>8</v>
      </c>
      <c r="BV4565" s="1" t="s">
        <v>1961</v>
      </c>
      <c r="BW4565">
        <v>161.5</v>
      </c>
      <c r="BX4565" s="1" t="s">
        <v>11910</v>
      </c>
      <c r="BY4565">
        <v>4800</v>
      </c>
      <c r="BZ4565">
        <v>775200</v>
      </c>
      <c r="CA4565">
        <v>0.25</v>
      </c>
      <c r="CB4565">
        <v>3600</v>
      </c>
      <c r="CC4565">
        <v>581400</v>
      </c>
      <c r="CD4565">
        <v>0.1</v>
      </c>
      <c r="CE4565">
        <v>58140</v>
      </c>
      <c r="CF4565">
        <v>0.1</v>
      </c>
      <c r="CG4565">
        <v>5814</v>
      </c>
      <c r="CH4565">
        <v>52326</v>
      </c>
      <c r="CI4565">
        <v>523260</v>
      </c>
      <c r="CJ4565">
        <v>575586</v>
      </c>
      <c r="CK4565">
        <v>3564</v>
      </c>
    </row>
    <row r="4566" spans="67:89" x14ac:dyDescent="0.25">
      <c r="BO4566" s="1" t="s">
        <v>12582</v>
      </c>
      <c r="BP4566" s="1" t="s">
        <v>12583</v>
      </c>
      <c r="BQ4566" s="1" t="s">
        <v>11907</v>
      </c>
      <c r="BR4566" s="1" t="s">
        <v>12468</v>
      </c>
      <c r="BS4566" s="1" t="s">
        <v>12469</v>
      </c>
      <c r="BT4566">
        <v>335</v>
      </c>
      <c r="BU4566" s="1" t="s">
        <v>8</v>
      </c>
      <c r="BV4566" s="1" t="s">
        <v>1961</v>
      </c>
      <c r="BW4566">
        <v>161.5</v>
      </c>
      <c r="BX4566" s="1" t="s">
        <v>11910</v>
      </c>
      <c r="BY4566">
        <v>4800</v>
      </c>
      <c r="BZ4566">
        <v>775200</v>
      </c>
      <c r="CA4566">
        <v>0.25</v>
      </c>
      <c r="CB4566">
        <v>3600</v>
      </c>
      <c r="CC4566">
        <v>581400</v>
      </c>
      <c r="CD4566">
        <v>0.1</v>
      </c>
      <c r="CE4566">
        <v>58140</v>
      </c>
      <c r="CF4566">
        <v>0.1</v>
      </c>
      <c r="CG4566">
        <v>5814</v>
      </c>
      <c r="CH4566">
        <v>52326</v>
      </c>
      <c r="CI4566">
        <v>523260</v>
      </c>
      <c r="CJ4566">
        <v>575586</v>
      </c>
      <c r="CK4566">
        <v>3564</v>
      </c>
    </row>
    <row r="4567" spans="67:89" x14ac:dyDescent="0.25">
      <c r="BO4567" s="1" t="s">
        <v>12584</v>
      </c>
      <c r="BP4567" s="1" t="s">
        <v>12585</v>
      </c>
      <c r="BQ4567" s="1" t="s">
        <v>11907</v>
      </c>
      <c r="BR4567" s="1" t="s">
        <v>12468</v>
      </c>
      <c r="BS4567" s="1" t="s">
        <v>12469</v>
      </c>
      <c r="BT4567">
        <v>336</v>
      </c>
      <c r="BU4567" s="1" t="s">
        <v>8</v>
      </c>
      <c r="BV4567" s="1" t="s">
        <v>1961</v>
      </c>
      <c r="BW4567">
        <v>161.5</v>
      </c>
      <c r="BX4567" s="1" t="s">
        <v>11910</v>
      </c>
      <c r="BY4567">
        <v>4800</v>
      </c>
      <c r="BZ4567">
        <v>775200</v>
      </c>
      <c r="CA4567">
        <v>0.25</v>
      </c>
      <c r="CB4567">
        <v>3600</v>
      </c>
      <c r="CC4567">
        <v>581400</v>
      </c>
      <c r="CD4567">
        <v>0.1</v>
      </c>
      <c r="CE4567">
        <v>58140</v>
      </c>
      <c r="CF4567">
        <v>0.1</v>
      </c>
      <c r="CG4567">
        <v>5814</v>
      </c>
      <c r="CH4567">
        <v>52326</v>
      </c>
      <c r="CI4567">
        <v>523260</v>
      </c>
      <c r="CJ4567">
        <v>575586</v>
      </c>
      <c r="CK4567">
        <v>3564</v>
      </c>
    </row>
    <row r="4568" spans="67:89" x14ac:dyDescent="0.25">
      <c r="BO4568" s="1" t="s">
        <v>12586</v>
      </c>
      <c r="BP4568" s="1" t="s">
        <v>12587</v>
      </c>
      <c r="BQ4568" s="1" t="s">
        <v>11907</v>
      </c>
      <c r="BR4568" s="1" t="s">
        <v>12468</v>
      </c>
      <c r="BS4568" s="1" t="s">
        <v>12469</v>
      </c>
      <c r="BT4568">
        <v>337</v>
      </c>
      <c r="BU4568" s="1" t="s">
        <v>8</v>
      </c>
      <c r="BV4568" s="1" t="s">
        <v>1961</v>
      </c>
      <c r="BW4568">
        <v>161.5</v>
      </c>
      <c r="BX4568" s="1" t="s">
        <v>11910</v>
      </c>
      <c r="BY4568">
        <v>4800</v>
      </c>
      <c r="BZ4568">
        <v>775200</v>
      </c>
      <c r="CA4568">
        <v>0.25</v>
      </c>
      <c r="CB4568">
        <v>3600</v>
      </c>
      <c r="CC4568">
        <v>581400</v>
      </c>
      <c r="CD4568">
        <v>0.1</v>
      </c>
      <c r="CE4568">
        <v>58140</v>
      </c>
      <c r="CF4568">
        <v>0.1</v>
      </c>
      <c r="CG4568">
        <v>5814</v>
      </c>
      <c r="CH4568">
        <v>52326</v>
      </c>
      <c r="CI4568">
        <v>523260</v>
      </c>
      <c r="CJ4568">
        <v>575586</v>
      </c>
      <c r="CK4568">
        <v>3564</v>
      </c>
    </row>
    <row r="4569" spans="67:89" x14ac:dyDescent="0.25">
      <c r="BO4569" s="1" t="s">
        <v>12588</v>
      </c>
      <c r="BP4569" s="1" t="s">
        <v>12589</v>
      </c>
      <c r="BQ4569" s="1" t="s">
        <v>11907</v>
      </c>
      <c r="BR4569" s="1" t="s">
        <v>12468</v>
      </c>
      <c r="BS4569" s="1" t="s">
        <v>12469</v>
      </c>
      <c r="BT4569">
        <v>338</v>
      </c>
      <c r="BU4569" s="1" t="s">
        <v>8</v>
      </c>
      <c r="BV4569" s="1" t="s">
        <v>1961</v>
      </c>
      <c r="BW4569">
        <v>152</v>
      </c>
      <c r="BX4569" s="1" t="s">
        <v>11910</v>
      </c>
      <c r="BY4569">
        <v>4800</v>
      </c>
      <c r="BZ4569">
        <v>729600</v>
      </c>
      <c r="CA4569">
        <v>0.25</v>
      </c>
      <c r="CB4569">
        <v>3600</v>
      </c>
      <c r="CC4569">
        <v>547200</v>
      </c>
      <c r="CD4569">
        <v>0.1</v>
      </c>
      <c r="CE4569">
        <v>54720</v>
      </c>
      <c r="CF4569">
        <v>0.1</v>
      </c>
      <c r="CG4569">
        <v>5472</v>
      </c>
      <c r="CH4569">
        <v>49248</v>
      </c>
      <c r="CI4569">
        <v>492480</v>
      </c>
      <c r="CJ4569">
        <v>541728</v>
      </c>
      <c r="CK4569">
        <v>3564</v>
      </c>
    </row>
    <row r="4570" spans="67:89" x14ac:dyDescent="0.25">
      <c r="BO4570" s="1" t="s">
        <v>12590</v>
      </c>
      <c r="BP4570" s="1" t="s">
        <v>12591</v>
      </c>
      <c r="BQ4570" s="1" t="s">
        <v>11907</v>
      </c>
      <c r="BR4570" s="1" t="s">
        <v>12468</v>
      </c>
      <c r="BS4570" s="1" t="s">
        <v>12469</v>
      </c>
      <c r="BT4570">
        <v>339</v>
      </c>
      <c r="BU4570" s="1" t="s">
        <v>8</v>
      </c>
      <c r="BV4570" s="1" t="s">
        <v>1961</v>
      </c>
      <c r="BW4570">
        <v>152</v>
      </c>
      <c r="BX4570" s="1" t="s">
        <v>11910</v>
      </c>
      <c r="BY4570">
        <v>4800</v>
      </c>
      <c r="BZ4570">
        <v>729600</v>
      </c>
      <c r="CA4570">
        <v>0.25</v>
      </c>
      <c r="CB4570">
        <v>3600</v>
      </c>
      <c r="CC4570">
        <v>547200</v>
      </c>
      <c r="CD4570">
        <v>0.1</v>
      </c>
      <c r="CE4570">
        <v>54720</v>
      </c>
      <c r="CF4570">
        <v>0.1</v>
      </c>
      <c r="CG4570">
        <v>5472</v>
      </c>
      <c r="CH4570">
        <v>49248</v>
      </c>
      <c r="CI4570">
        <v>492480</v>
      </c>
      <c r="CJ4570">
        <v>541728</v>
      </c>
      <c r="CK4570">
        <v>3564</v>
      </c>
    </row>
    <row r="4571" spans="67:89" x14ac:dyDescent="0.25">
      <c r="BO4571" s="1" t="s">
        <v>12592</v>
      </c>
      <c r="BP4571" s="1" t="s">
        <v>12593</v>
      </c>
      <c r="BQ4571" s="1" t="s">
        <v>11907</v>
      </c>
      <c r="BR4571" s="1" t="s">
        <v>12468</v>
      </c>
      <c r="BS4571" s="1" t="s">
        <v>12469</v>
      </c>
      <c r="BT4571">
        <v>340</v>
      </c>
      <c r="BU4571" s="1" t="s">
        <v>8</v>
      </c>
      <c r="BV4571" s="1" t="s">
        <v>1961</v>
      </c>
      <c r="BW4571">
        <v>152</v>
      </c>
      <c r="BX4571" s="1" t="s">
        <v>11910</v>
      </c>
      <c r="BY4571">
        <v>4800</v>
      </c>
      <c r="BZ4571">
        <v>729600</v>
      </c>
      <c r="CA4571">
        <v>0.25</v>
      </c>
      <c r="CB4571">
        <v>3600</v>
      </c>
      <c r="CC4571">
        <v>547200</v>
      </c>
      <c r="CD4571">
        <v>0.1</v>
      </c>
      <c r="CE4571">
        <v>54720</v>
      </c>
      <c r="CF4571">
        <v>0.1</v>
      </c>
      <c r="CG4571">
        <v>5472</v>
      </c>
      <c r="CH4571">
        <v>49248</v>
      </c>
      <c r="CI4571">
        <v>492480</v>
      </c>
      <c r="CJ4571">
        <v>541728</v>
      </c>
      <c r="CK4571">
        <v>3564</v>
      </c>
    </row>
    <row r="4572" spans="67:89" x14ac:dyDescent="0.25">
      <c r="BO4572" s="1" t="s">
        <v>12594</v>
      </c>
      <c r="BP4572" s="1" t="s">
        <v>12595</v>
      </c>
      <c r="BQ4572" s="1" t="s">
        <v>11907</v>
      </c>
      <c r="BR4572" s="1" t="s">
        <v>12468</v>
      </c>
      <c r="BS4572" s="1" t="s">
        <v>12469</v>
      </c>
      <c r="BT4572">
        <v>341</v>
      </c>
      <c r="BU4572" s="1" t="s">
        <v>8</v>
      </c>
      <c r="BV4572" s="1" t="s">
        <v>1961</v>
      </c>
      <c r="BW4572">
        <v>152</v>
      </c>
      <c r="BX4572" s="1" t="s">
        <v>11910</v>
      </c>
      <c r="BY4572">
        <v>4800</v>
      </c>
      <c r="BZ4572">
        <v>729600</v>
      </c>
      <c r="CA4572">
        <v>0.25</v>
      </c>
      <c r="CB4572">
        <v>3600</v>
      </c>
      <c r="CC4572">
        <v>547200</v>
      </c>
      <c r="CD4572">
        <v>0.1</v>
      </c>
      <c r="CE4572">
        <v>54720</v>
      </c>
      <c r="CF4572">
        <v>0.1</v>
      </c>
      <c r="CG4572">
        <v>5472</v>
      </c>
      <c r="CH4572">
        <v>49248</v>
      </c>
      <c r="CI4572">
        <v>492480</v>
      </c>
      <c r="CJ4572">
        <v>541728</v>
      </c>
      <c r="CK4572">
        <v>3564</v>
      </c>
    </row>
    <row r="4573" spans="67:89" x14ac:dyDescent="0.25">
      <c r="BO4573" s="1" t="s">
        <v>12596</v>
      </c>
      <c r="BP4573" s="1" t="s">
        <v>12597</v>
      </c>
      <c r="BQ4573" s="1" t="s">
        <v>11907</v>
      </c>
      <c r="BR4573" s="1" t="s">
        <v>12468</v>
      </c>
      <c r="BS4573" s="1" t="s">
        <v>12469</v>
      </c>
      <c r="BT4573">
        <v>342</v>
      </c>
      <c r="BU4573" s="1" t="s">
        <v>8</v>
      </c>
      <c r="BV4573" s="1" t="s">
        <v>1961</v>
      </c>
      <c r="BW4573">
        <v>152</v>
      </c>
      <c r="BX4573" s="1" t="s">
        <v>11910</v>
      </c>
      <c r="BY4573">
        <v>4800</v>
      </c>
      <c r="BZ4573">
        <v>729600</v>
      </c>
      <c r="CA4573">
        <v>0.25</v>
      </c>
      <c r="CB4573">
        <v>3600</v>
      </c>
      <c r="CC4573">
        <v>547200</v>
      </c>
      <c r="CD4573">
        <v>0.1</v>
      </c>
      <c r="CE4573">
        <v>54720</v>
      </c>
      <c r="CF4573">
        <v>0.1</v>
      </c>
      <c r="CG4573">
        <v>5472</v>
      </c>
      <c r="CH4573">
        <v>49248</v>
      </c>
      <c r="CI4573">
        <v>492480</v>
      </c>
      <c r="CJ4573">
        <v>541728</v>
      </c>
      <c r="CK4573">
        <v>3564</v>
      </c>
    </row>
    <row r="4574" spans="67:89" x14ac:dyDescent="0.25">
      <c r="BO4574" s="1" t="s">
        <v>12598</v>
      </c>
      <c r="BP4574" s="1" t="s">
        <v>12599</v>
      </c>
      <c r="BQ4574" s="1" t="s">
        <v>11907</v>
      </c>
      <c r="BR4574" s="1" t="s">
        <v>12468</v>
      </c>
      <c r="BS4574" s="1" t="s">
        <v>12469</v>
      </c>
      <c r="BT4574">
        <v>343</v>
      </c>
      <c r="BU4574" s="1" t="s">
        <v>8</v>
      </c>
      <c r="BV4574" s="1" t="s">
        <v>1961</v>
      </c>
      <c r="BW4574">
        <v>152</v>
      </c>
      <c r="BX4574" s="1" t="s">
        <v>11910</v>
      </c>
      <c r="BY4574">
        <v>4800</v>
      </c>
      <c r="BZ4574">
        <v>729600</v>
      </c>
      <c r="CA4574">
        <v>0.25</v>
      </c>
      <c r="CB4574">
        <v>3600</v>
      </c>
      <c r="CC4574">
        <v>547200</v>
      </c>
      <c r="CD4574">
        <v>0.1</v>
      </c>
      <c r="CE4574">
        <v>54720</v>
      </c>
      <c r="CF4574">
        <v>0.1</v>
      </c>
      <c r="CG4574">
        <v>5472</v>
      </c>
      <c r="CH4574">
        <v>49248</v>
      </c>
      <c r="CI4574">
        <v>492480</v>
      </c>
      <c r="CJ4574">
        <v>541728</v>
      </c>
      <c r="CK4574">
        <v>3564</v>
      </c>
    </row>
    <row r="4575" spans="67:89" x14ac:dyDescent="0.25">
      <c r="BO4575" s="1" t="s">
        <v>12600</v>
      </c>
      <c r="BP4575" s="1" t="s">
        <v>12601</v>
      </c>
      <c r="BQ4575" s="1" t="s">
        <v>11907</v>
      </c>
      <c r="BR4575" s="1" t="s">
        <v>12468</v>
      </c>
      <c r="BS4575" s="1" t="s">
        <v>12469</v>
      </c>
      <c r="BT4575">
        <v>344</v>
      </c>
      <c r="BU4575" s="1" t="s">
        <v>8</v>
      </c>
      <c r="BV4575" s="1" t="s">
        <v>146</v>
      </c>
      <c r="BW4575">
        <v>185.35</v>
      </c>
      <c r="BX4575" s="1" t="s">
        <v>11910</v>
      </c>
      <c r="BY4575">
        <v>5040</v>
      </c>
      <c r="BZ4575">
        <v>934164</v>
      </c>
      <c r="CA4575">
        <v>0.25</v>
      </c>
      <c r="CB4575">
        <v>3780</v>
      </c>
      <c r="CC4575">
        <v>700623</v>
      </c>
      <c r="CD4575">
        <v>0.1</v>
      </c>
      <c r="CE4575">
        <v>70062.3</v>
      </c>
      <c r="CF4575">
        <v>0</v>
      </c>
      <c r="CG4575">
        <v>0</v>
      </c>
      <c r="CH4575">
        <v>70062.3</v>
      </c>
      <c r="CI4575">
        <v>630560.69999999995</v>
      </c>
      <c r="CJ4575">
        <v>700623</v>
      </c>
      <c r="CK4575">
        <v>3780</v>
      </c>
    </row>
    <row r="4576" spans="67:89" x14ac:dyDescent="0.25">
      <c r="BO4576" s="1" t="s">
        <v>12602</v>
      </c>
      <c r="BP4576" s="1" t="s">
        <v>12603</v>
      </c>
      <c r="BQ4576" s="1" t="s">
        <v>11907</v>
      </c>
      <c r="BR4576" s="1" t="s">
        <v>12468</v>
      </c>
      <c r="BS4576" s="1" t="s">
        <v>12469</v>
      </c>
      <c r="BT4576">
        <v>345</v>
      </c>
      <c r="BU4576" s="1" t="s">
        <v>8</v>
      </c>
      <c r="BV4576" s="1" t="s">
        <v>146</v>
      </c>
      <c r="BW4576">
        <v>155.63</v>
      </c>
      <c r="BX4576" s="1" t="s">
        <v>11910</v>
      </c>
      <c r="BY4576">
        <v>5040</v>
      </c>
      <c r="BZ4576">
        <v>784375.2</v>
      </c>
      <c r="CA4576">
        <v>0.25</v>
      </c>
      <c r="CB4576">
        <v>3780</v>
      </c>
      <c r="CC4576">
        <v>588281.4</v>
      </c>
      <c r="CD4576">
        <v>0.1</v>
      </c>
      <c r="CE4576">
        <v>58828.140000000007</v>
      </c>
      <c r="CF4576">
        <v>0.1</v>
      </c>
      <c r="CG4576">
        <v>5882.8140000000012</v>
      </c>
      <c r="CH4576">
        <v>52945.326000000008</v>
      </c>
      <c r="CI4576">
        <v>529453.26</v>
      </c>
      <c r="CJ4576">
        <v>582398.58600000001</v>
      </c>
      <c r="CK4576">
        <v>3742.2000000000003</v>
      </c>
    </row>
    <row r="4577" spans="67:89" x14ac:dyDescent="0.25">
      <c r="BO4577" s="1" t="s">
        <v>12604</v>
      </c>
      <c r="BP4577" s="1" t="s">
        <v>12605</v>
      </c>
      <c r="BQ4577" s="1" t="s">
        <v>11907</v>
      </c>
      <c r="BR4577" s="1" t="s">
        <v>12468</v>
      </c>
      <c r="BS4577" s="1" t="s">
        <v>12469</v>
      </c>
      <c r="BT4577">
        <v>346</v>
      </c>
      <c r="BU4577" s="1" t="s">
        <v>8</v>
      </c>
      <c r="BV4577" s="1" t="s">
        <v>1961</v>
      </c>
      <c r="BW4577">
        <v>136</v>
      </c>
      <c r="BX4577" s="1" t="s">
        <v>11910</v>
      </c>
      <c r="BY4577">
        <v>4800</v>
      </c>
      <c r="BZ4577">
        <v>652800</v>
      </c>
      <c r="CA4577">
        <v>0.25</v>
      </c>
      <c r="CB4577">
        <v>3600</v>
      </c>
      <c r="CC4577">
        <v>489600</v>
      </c>
      <c r="CD4577">
        <v>0.1</v>
      </c>
      <c r="CE4577">
        <v>48960</v>
      </c>
      <c r="CF4577">
        <v>0.1</v>
      </c>
      <c r="CG4577">
        <v>4896</v>
      </c>
      <c r="CH4577">
        <v>44064</v>
      </c>
      <c r="CI4577">
        <v>440640</v>
      </c>
      <c r="CJ4577">
        <v>484704</v>
      </c>
      <c r="CK4577">
        <v>3564</v>
      </c>
    </row>
    <row r="4578" spans="67:89" x14ac:dyDescent="0.25">
      <c r="BO4578" s="1" t="s">
        <v>12606</v>
      </c>
      <c r="BP4578" s="1" t="s">
        <v>12607</v>
      </c>
      <c r="BQ4578" s="1" t="s">
        <v>11907</v>
      </c>
      <c r="BR4578" s="1" t="s">
        <v>12468</v>
      </c>
      <c r="BS4578" s="1" t="s">
        <v>12469</v>
      </c>
      <c r="BT4578">
        <v>347</v>
      </c>
      <c r="BU4578" s="1" t="s">
        <v>8</v>
      </c>
      <c r="BV4578" s="1" t="s">
        <v>1961</v>
      </c>
      <c r="BW4578">
        <v>136</v>
      </c>
      <c r="BX4578" s="1" t="s">
        <v>11910</v>
      </c>
      <c r="BY4578">
        <v>4800</v>
      </c>
      <c r="BZ4578">
        <v>652800</v>
      </c>
      <c r="CA4578">
        <v>0.25</v>
      </c>
      <c r="CB4578">
        <v>3600</v>
      </c>
      <c r="CC4578">
        <v>489600</v>
      </c>
      <c r="CD4578">
        <v>0.1</v>
      </c>
      <c r="CE4578">
        <v>48960</v>
      </c>
      <c r="CF4578">
        <v>0.1</v>
      </c>
      <c r="CG4578">
        <v>4896</v>
      </c>
      <c r="CH4578">
        <v>44064</v>
      </c>
      <c r="CI4578">
        <v>440640</v>
      </c>
      <c r="CJ4578">
        <v>484704</v>
      </c>
      <c r="CK4578">
        <v>3564</v>
      </c>
    </row>
    <row r="4579" spans="67:89" x14ac:dyDescent="0.25">
      <c r="BO4579" s="1" t="s">
        <v>12608</v>
      </c>
      <c r="BP4579" s="1" t="s">
        <v>12609</v>
      </c>
      <c r="BQ4579" s="1" t="s">
        <v>11907</v>
      </c>
      <c r="BR4579" s="1" t="s">
        <v>12468</v>
      </c>
      <c r="BS4579" s="1" t="s">
        <v>12469</v>
      </c>
      <c r="BT4579">
        <v>348</v>
      </c>
      <c r="BU4579" s="1" t="s">
        <v>8</v>
      </c>
      <c r="BV4579" s="1" t="s">
        <v>1961</v>
      </c>
      <c r="BW4579">
        <v>136</v>
      </c>
      <c r="BX4579" s="1" t="s">
        <v>11910</v>
      </c>
      <c r="BY4579">
        <v>4800</v>
      </c>
      <c r="BZ4579">
        <v>652800</v>
      </c>
      <c r="CA4579">
        <v>0.25</v>
      </c>
      <c r="CB4579">
        <v>3600</v>
      </c>
      <c r="CC4579">
        <v>489600</v>
      </c>
      <c r="CD4579">
        <v>0.1</v>
      </c>
      <c r="CE4579">
        <v>48960</v>
      </c>
      <c r="CF4579">
        <v>0.1</v>
      </c>
      <c r="CG4579">
        <v>4896</v>
      </c>
      <c r="CH4579">
        <v>44064</v>
      </c>
      <c r="CI4579">
        <v>440640</v>
      </c>
      <c r="CJ4579">
        <v>484704</v>
      </c>
      <c r="CK4579">
        <v>3564</v>
      </c>
    </row>
    <row r="4580" spans="67:89" x14ac:dyDescent="0.25">
      <c r="BO4580" s="1" t="s">
        <v>12610</v>
      </c>
      <c r="BP4580" s="1" t="s">
        <v>12611</v>
      </c>
      <c r="BQ4580" s="1" t="s">
        <v>11907</v>
      </c>
      <c r="BR4580" s="1" t="s">
        <v>12468</v>
      </c>
      <c r="BS4580" s="1" t="s">
        <v>12469</v>
      </c>
      <c r="BT4580">
        <v>349</v>
      </c>
      <c r="BU4580" s="1" t="s">
        <v>8</v>
      </c>
      <c r="BV4580" s="1" t="s">
        <v>1961</v>
      </c>
      <c r="BW4580">
        <v>136</v>
      </c>
      <c r="BX4580" s="1" t="s">
        <v>11910</v>
      </c>
      <c r="BY4580">
        <v>4800</v>
      </c>
      <c r="BZ4580">
        <v>652800</v>
      </c>
      <c r="CA4580">
        <v>0.25</v>
      </c>
      <c r="CB4580">
        <v>3600</v>
      </c>
      <c r="CC4580">
        <v>489600</v>
      </c>
      <c r="CD4580">
        <v>0.1</v>
      </c>
      <c r="CE4580">
        <v>48960</v>
      </c>
      <c r="CF4580">
        <v>0.1</v>
      </c>
      <c r="CG4580">
        <v>4896</v>
      </c>
      <c r="CH4580">
        <v>44064</v>
      </c>
      <c r="CI4580">
        <v>440640</v>
      </c>
      <c r="CJ4580">
        <v>484704</v>
      </c>
      <c r="CK4580">
        <v>3564</v>
      </c>
    </row>
    <row r="4581" spans="67:89" x14ac:dyDescent="0.25">
      <c r="BO4581" s="1" t="s">
        <v>12612</v>
      </c>
      <c r="BP4581" s="1" t="s">
        <v>12613</v>
      </c>
      <c r="BQ4581" s="1" t="s">
        <v>11907</v>
      </c>
      <c r="BR4581" s="1" t="s">
        <v>12468</v>
      </c>
      <c r="BS4581" s="1" t="s">
        <v>12469</v>
      </c>
      <c r="BT4581">
        <v>350</v>
      </c>
      <c r="BU4581" s="1" t="s">
        <v>8</v>
      </c>
      <c r="BV4581" s="1" t="s">
        <v>1961</v>
      </c>
      <c r="BW4581">
        <v>136</v>
      </c>
      <c r="BX4581" s="1" t="s">
        <v>11910</v>
      </c>
      <c r="BY4581">
        <v>4800</v>
      </c>
      <c r="BZ4581">
        <v>652800</v>
      </c>
      <c r="CA4581">
        <v>0.25</v>
      </c>
      <c r="CB4581">
        <v>3600</v>
      </c>
      <c r="CC4581">
        <v>489600</v>
      </c>
      <c r="CD4581">
        <v>0.1</v>
      </c>
      <c r="CE4581">
        <v>48960</v>
      </c>
      <c r="CF4581">
        <v>0.1</v>
      </c>
      <c r="CG4581">
        <v>4896</v>
      </c>
      <c r="CH4581">
        <v>44064</v>
      </c>
      <c r="CI4581">
        <v>440640</v>
      </c>
      <c r="CJ4581">
        <v>484704</v>
      </c>
      <c r="CK4581">
        <v>3564</v>
      </c>
    </row>
    <row r="4582" spans="67:89" x14ac:dyDescent="0.25">
      <c r="BO4582" s="1" t="s">
        <v>12614</v>
      </c>
      <c r="BP4582" s="1" t="s">
        <v>12615</v>
      </c>
      <c r="BQ4582" s="1" t="s">
        <v>11907</v>
      </c>
      <c r="BR4582" s="1" t="s">
        <v>12468</v>
      </c>
      <c r="BS4582" s="1" t="s">
        <v>12469</v>
      </c>
      <c r="BT4582">
        <v>351</v>
      </c>
      <c r="BU4582" s="1" t="s">
        <v>8</v>
      </c>
      <c r="BV4582" s="1" t="s">
        <v>1961</v>
      </c>
      <c r="BW4582">
        <v>136</v>
      </c>
      <c r="BX4582" s="1" t="s">
        <v>11910</v>
      </c>
      <c r="BY4582">
        <v>4800</v>
      </c>
      <c r="BZ4582">
        <v>652800</v>
      </c>
      <c r="CA4582">
        <v>0.25</v>
      </c>
      <c r="CB4582">
        <v>3600</v>
      </c>
      <c r="CC4582">
        <v>489600</v>
      </c>
      <c r="CD4582">
        <v>0.1</v>
      </c>
      <c r="CE4582">
        <v>48960</v>
      </c>
      <c r="CF4582">
        <v>0.1</v>
      </c>
      <c r="CG4582">
        <v>4896</v>
      </c>
      <c r="CH4582">
        <v>44064</v>
      </c>
      <c r="CI4582">
        <v>440640</v>
      </c>
      <c r="CJ4582">
        <v>484704</v>
      </c>
      <c r="CK4582">
        <v>3564</v>
      </c>
    </row>
    <row r="4583" spans="67:89" x14ac:dyDescent="0.25">
      <c r="BO4583" s="1" t="s">
        <v>12616</v>
      </c>
      <c r="BP4583" s="1" t="s">
        <v>12617</v>
      </c>
      <c r="BQ4583" s="1" t="s">
        <v>11907</v>
      </c>
      <c r="BR4583" s="1" t="s">
        <v>12468</v>
      </c>
      <c r="BS4583" s="1" t="s">
        <v>12469</v>
      </c>
      <c r="BT4583">
        <v>352</v>
      </c>
      <c r="BU4583" s="1" t="s">
        <v>8</v>
      </c>
      <c r="BV4583" s="1" t="s">
        <v>1961</v>
      </c>
      <c r="BW4583">
        <v>136</v>
      </c>
      <c r="BX4583" s="1" t="s">
        <v>11910</v>
      </c>
      <c r="BY4583">
        <v>4800</v>
      </c>
      <c r="BZ4583">
        <v>652800</v>
      </c>
      <c r="CA4583">
        <v>0.25</v>
      </c>
      <c r="CB4583">
        <v>3600</v>
      </c>
      <c r="CC4583">
        <v>489600</v>
      </c>
      <c r="CD4583">
        <v>0.1</v>
      </c>
      <c r="CE4583">
        <v>48960</v>
      </c>
      <c r="CF4583">
        <v>0.1</v>
      </c>
      <c r="CG4583">
        <v>4896</v>
      </c>
      <c r="CH4583">
        <v>44064</v>
      </c>
      <c r="CI4583">
        <v>440640</v>
      </c>
      <c r="CJ4583">
        <v>484704</v>
      </c>
      <c r="CK4583">
        <v>3564</v>
      </c>
    </row>
    <row r="4584" spans="67:89" x14ac:dyDescent="0.25">
      <c r="BO4584" s="1" t="s">
        <v>12618</v>
      </c>
      <c r="BP4584" s="1" t="s">
        <v>12619</v>
      </c>
      <c r="BQ4584" s="1" t="s">
        <v>11907</v>
      </c>
      <c r="BR4584" s="1" t="s">
        <v>12468</v>
      </c>
      <c r="BS4584" s="1" t="s">
        <v>12469</v>
      </c>
      <c r="BT4584">
        <v>353</v>
      </c>
      <c r="BU4584" s="1" t="s">
        <v>8</v>
      </c>
      <c r="BV4584" s="1" t="s">
        <v>1961</v>
      </c>
      <c r="BW4584">
        <v>136</v>
      </c>
      <c r="BX4584" s="1" t="s">
        <v>11910</v>
      </c>
      <c r="BY4584">
        <v>4800</v>
      </c>
      <c r="BZ4584">
        <v>652800</v>
      </c>
      <c r="CA4584">
        <v>0.25</v>
      </c>
      <c r="CB4584">
        <v>3600</v>
      </c>
      <c r="CC4584">
        <v>489600</v>
      </c>
      <c r="CD4584">
        <v>0.1</v>
      </c>
      <c r="CE4584">
        <v>48960</v>
      </c>
      <c r="CF4584">
        <v>0.1</v>
      </c>
      <c r="CG4584">
        <v>4896</v>
      </c>
      <c r="CH4584">
        <v>44064</v>
      </c>
      <c r="CI4584">
        <v>440640</v>
      </c>
      <c r="CJ4584">
        <v>484704</v>
      </c>
      <c r="CK4584">
        <v>3564</v>
      </c>
    </row>
    <row r="4585" spans="67:89" x14ac:dyDescent="0.25">
      <c r="BO4585" s="1" t="s">
        <v>12620</v>
      </c>
      <c r="BP4585" s="1" t="s">
        <v>12621</v>
      </c>
      <c r="BQ4585" s="1" t="s">
        <v>11907</v>
      </c>
      <c r="BR4585" s="1" t="s">
        <v>12468</v>
      </c>
      <c r="BS4585" s="1" t="s">
        <v>12469</v>
      </c>
      <c r="BT4585">
        <v>354</v>
      </c>
      <c r="BU4585" s="1" t="s">
        <v>8</v>
      </c>
      <c r="BV4585" s="1" t="s">
        <v>1961</v>
      </c>
      <c r="BW4585">
        <v>136</v>
      </c>
      <c r="BX4585" s="1" t="s">
        <v>11910</v>
      </c>
      <c r="BY4585">
        <v>4800</v>
      </c>
      <c r="BZ4585">
        <v>652800</v>
      </c>
      <c r="CA4585">
        <v>0.25</v>
      </c>
      <c r="CB4585">
        <v>3600</v>
      </c>
      <c r="CC4585">
        <v>489600</v>
      </c>
      <c r="CD4585">
        <v>0.1</v>
      </c>
      <c r="CE4585">
        <v>48960</v>
      </c>
      <c r="CF4585">
        <v>0.1</v>
      </c>
      <c r="CG4585">
        <v>4896</v>
      </c>
      <c r="CH4585">
        <v>44064</v>
      </c>
      <c r="CI4585">
        <v>440640</v>
      </c>
      <c r="CJ4585">
        <v>484704</v>
      </c>
      <c r="CK4585">
        <v>3564</v>
      </c>
    </row>
    <row r="4586" spans="67:89" x14ac:dyDescent="0.25">
      <c r="BO4586" s="1" t="s">
        <v>12622</v>
      </c>
      <c r="BP4586" s="1" t="s">
        <v>12623</v>
      </c>
      <c r="BQ4586" s="1" t="s">
        <v>11907</v>
      </c>
      <c r="BR4586" s="1" t="s">
        <v>12468</v>
      </c>
      <c r="BS4586" s="1" t="s">
        <v>12469</v>
      </c>
      <c r="BT4586">
        <v>355</v>
      </c>
      <c r="BU4586" s="1" t="s">
        <v>8</v>
      </c>
      <c r="BV4586" s="1" t="s">
        <v>1961</v>
      </c>
      <c r="BW4586">
        <v>136</v>
      </c>
      <c r="BX4586" s="1" t="s">
        <v>11910</v>
      </c>
      <c r="BY4586">
        <v>4800</v>
      </c>
      <c r="BZ4586">
        <v>652800</v>
      </c>
      <c r="CA4586">
        <v>0.25</v>
      </c>
      <c r="CB4586">
        <v>3600</v>
      </c>
      <c r="CC4586">
        <v>489600</v>
      </c>
      <c r="CD4586">
        <v>0.1</v>
      </c>
      <c r="CE4586">
        <v>48960</v>
      </c>
      <c r="CF4586">
        <v>0.1</v>
      </c>
      <c r="CG4586">
        <v>4896</v>
      </c>
      <c r="CH4586">
        <v>44064</v>
      </c>
      <c r="CI4586">
        <v>440640</v>
      </c>
      <c r="CJ4586">
        <v>484704</v>
      </c>
      <c r="CK4586">
        <v>3564</v>
      </c>
    </row>
    <row r="4587" spans="67:89" x14ac:dyDescent="0.25">
      <c r="BO4587" s="1" t="s">
        <v>12624</v>
      </c>
      <c r="BP4587" s="1" t="s">
        <v>12625</v>
      </c>
      <c r="BQ4587" s="1" t="s">
        <v>11907</v>
      </c>
      <c r="BR4587" s="1" t="s">
        <v>12468</v>
      </c>
      <c r="BS4587" s="1" t="s">
        <v>12469</v>
      </c>
      <c r="BT4587">
        <v>356</v>
      </c>
      <c r="BU4587" s="1" t="s">
        <v>8</v>
      </c>
      <c r="BV4587" s="1" t="s">
        <v>1961</v>
      </c>
      <c r="BW4587">
        <v>136</v>
      </c>
      <c r="BX4587" s="1" t="s">
        <v>11910</v>
      </c>
      <c r="BY4587">
        <v>4800</v>
      </c>
      <c r="BZ4587">
        <v>652800</v>
      </c>
      <c r="CA4587">
        <v>0.25</v>
      </c>
      <c r="CB4587">
        <v>3600</v>
      </c>
      <c r="CC4587">
        <v>489600</v>
      </c>
      <c r="CD4587">
        <v>0.1</v>
      </c>
      <c r="CE4587">
        <v>48960</v>
      </c>
      <c r="CF4587">
        <v>0.1</v>
      </c>
      <c r="CG4587">
        <v>4896</v>
      </c>
      <c r="CH4587">
        <v>44064</v>
      </c>
      <c r="CI4587">
        <v>440640</v>
      </c>
      <c r="CJ4587">
        <v>484704</v>
      </c>
      <c r="CK4587">
        <v>3564</v>
      </c>
    </row>
    <row r="4588" spans="67:89" x14ac:dyDescent="0.25">
      <c r="BO4588" s="1" t="s">
        <v>12626</v>
      </c>
      <c r="BP4588" s="1" t="s">
        <v>12627</v>
      </c>
      <c r="BQ4588" s="1" t="s">
        <v>11907</v>
      </c>
      <c r="BR4588" s="1" t="s">
        <v>12468</v>
      </c>
      <c r="BS4588" s="1" t="s">
        <v>12469</v>
      </c>
      <c r="BT4588">
        <v>357</v>
      </c>
      <c r="BU4588" s="1" t="s">
        <v>8</v>
      </c>
      <c r="BV4588" s="1" t="s">
        <v>1961</v>
      </c>
      <c r="BW4588">
        <v>136</v>
      </c>
      <c r="BX4588" s="1" t="s">
        <v>11910</v>
      </c>
      <c r="BY4588">
        <v>4800</v>
      </c>
      <c r="BZ4588">
        <v>652800</v>
      </c>
      <c r="CA4588">
        <v>0.25</v>
      </c>
      <c r="CB4588">
        <v>3600</v>
      </c>
      <c r="CC4588">
        <v>489600</v>
      </c>
      <c r="CD4588">
        <v>0.1</v>
      </c>
      <c r="CE4588">
        <v>48960</v>
      </c>
      <c r="CF4588">
        <v>0.1</v>
      </c>
      <c r="CG4588">
        <v>4896</v>
      </c>
      <c r="CH4588">
        <v>44064</v>
      </c>
      <c r="CI4588">
        <v>440640</v>
      </c>
      <c r="CJ4588">
        <v>484704</v>
      </c>
      <c r="CK4588">
        <v>3564</v>
      </c>
    </row>
    <row r="4589" spans="67:89" x14ac:dyDescent="0.25">
      <c r="BO4589" s="1" t="s">
        <v>12628</v>
      </c>
      <c r="BP4589" s="1" t="s">
        <v>12629</v>
      </c>
      <c r="BQ4589" s="1" t="s">
        <v>11907</v>
      </c>
      <c r="BR4589" s="1" t="s">
        <v>12468</v>
      </c>
      <c r="BS4589" s="1" t="s">
        <v>12469</v>
      </c>
      <c r="BT4589">
        <v>358</v>
      </c>
      <c r="BU4589" s="1" t="s">
        <v>8</v>
      </c>
      <c r="BV4589" s="1" t="s">
        <v>1961</v>
      </c>
      <c r="BW4589">
        <v>128</v>
      </c>
      <c r="BX4589" s="1" t="s">
        <v>11910</v>
      </c>
      <c r="BY4589">
        <v>4800</v>
      </c>
      <c r="BZ4589">
        <v>614400</v>
      </c>
      <c r="CA4589">
        <v>0.25</v>
      </c>
      <c r="CB4589">
        <v>3600</v>
      </c>
      <c r="CC4589">
        <v>460800</v>
      </c>
      <c r="CD4589">
        <v>0.1</v>
      </c>
      <c r="CE4589">
        <v>46080</v>
      </c>
      <c r="CF4589">
        <v>0.1</v>
      </c>
      <c r="CG4589">
        <v>4608</v>
      </c>
      <c r="CH4589">
        <v>41472</v>
      </c>
      <c r="CI4589">
        <v>414720</v>
      </c>
      <c r="CJ4589">
        <v>456192</v>
      </c>
      <c r="CK4589">
        <v>3564</v>
      </c>
    </row>
    <row r="4590" spans="67:89" x14ac:dyDescent="0.25">
      <c r="BO4590" s="1" t="s">
        <v>12630</v>
      </c>
      <c r="BP4590" s="1" t="s">
        <v>12631</v>
      </c>
      <c r="BQ4590" s="1" t="s">
        <v>11907</v>
      </c>
      <c r="BR4590" s="1" t="s">
        <v>12468</v>
      </c>
      <c r="BS4590" s="1" t="s">
        <v>12469</v>
      </c>
      <c r="BT4590">
        <v>359</v>
      </c>
      <c r="BU4590" s="1" t="s">
        <v>8</v>
      </c>
      <c r="BV4590" s="1" t="s">
        <v>1961</v>
      </c>
      <c r="BW4590">
        <v>128</v>
      </c>
      <c r="BX4590" s="1" t="s">
        <v>11910</v>
      </c>
      <c r="BY4590">
        <v>4800</v>
      </c>
      <c r="BZ4590">
        <v>614400</v>
      </c>
      <c r="CA4590">
        <v>0.28999999999999998</v>
      </c>
      <c r="CB4590">
        <v>3408</v>
      </c>
      <c r="CC4590">
        <v>436224</v>
      </c>
      <c r="CD4590">
        <v>0.1</v>
      </c>
      <c r="CE4590">
        <v>43622.400000000001</v>
      </c>
      <c r="CF4590">
        <v>0.1</v>
      </c>
      <c r="CG4590">
        <v>4362.2400000000007</v>
      </c>
      <c r="CH4590">
        <v>39260.160000000003</v>
      </c>
      <c r="CI4590">
        <v>392601.59999999998</v>
      </c>
      <c r="CJ4590">
        <v>431861.76000000001</v>
      </c>
      <c r="CK4590">
        <v>3373.92</v>
      </c>
    </row>
    <row r="4591" spans="67:89" x14ac:dyDescent="0.25">
      <c r="BO4591" s="1" t="s">
        <v>12632</v>
      </c>
      <c r="BP4591" s="1" t="s">
        <v>12633</v>
      </c>
      <c r="BQ4591" s="1" t="s">
        <v>11907</v>
      </c>
      <c r="BR4591" s="1" t="s">
        <v>12468</v>
      </c>
      <c r="BS4591" s="1" t="s">
        <v>12469</v>
      </c>
      <c r="BT4591">
        <v>360</v>
      </c>
      <c r="BU4591" s="1" t="s">
        <v>8</v>
      </c>
      <c r="BV4591" s="1" t="s">
        <v>146</v>
      </c>
      <c r="BW4591">
        <v>173.81</v>
      </c>
      <c r="BX4591" s="1" t="s">
        <v>11910</v>
      </c>
      <c r="BY4591">
        <v>5040</v>
      </c>
      <c r="BZ4591">
        <v>876002.4</v>
      </c>
      <c r="CA4591">
        <v>0.25</v>
      </c>
      <c r="CB4591">
        <v>3780</v>
      </c>
      <c r="CC4591">
        <v>657001.80000000005</v>
      </c>
      <c r="CD4591">
        <v>0.1</v>
      </c>
      <c r="CE4591">
        <v>65700.180000000008</v>
      </c>
      <c r="CF4591">
        <v>0.1</v>
      </c>
      <c r="CG4591">
        <v>6570.0180000000009</v>
      </c>
      <c r="CH4591">
        <v>59130.162000000004</v>
      </c>
      <c r="CI4591">
        <v>591301.62</v>
      </c>
      <c r="CJ4591">
        <v>650431.78200000001</v>
      </c>
      <c r="CK4591">
        <v>3742.2</v>
      </c>
    </row>
    <row r="4592" spans="67:89" x14ac:dyDescent="0.25">
      <c r="BO4592" s="1" t="s">
        <v>12634</v>
      </c>
      <c r="BP4592" s="1" t="s">
        <v>12635</v>
      </c>
      <c r="BQ4592" s="1" t="s">
        <v>11907</v>
      </c>
      <c r="BR4592" s="1" t="s">
        <v>12468</v>
      </c>
      <c r="BS4592" s="1" t="s">
        <v>12469</v>
      </c>
      <c r="BT4592">
        <v>361</v>
      </c>
      <c r="BU4592" s="1" t="s">
        <v>8</v>
      </c>
      <c r="BV4592" s="1" t="s">
        <v>146</v>
      </c>
      <c r="BW4592">
        <v>173.81399999999999</v>
      </c>
      <c r="BX4592" s="1" t="s">
        <v>11910</v>
      </c>
      <c r="BY4592">
        <v>5040</v>
      </c>
      <c r="BZ4592">
        <v>876022.55999999994</v>
      </c>
      <c r="CA4592">
        <v>0.25</v>
      </c>
      <c r="CB4592">
        <v>3780</v>
      </c>
      <c r="CC4592">
        <v>657016.91999999993</v>
      </c>
      <c r="CD4592">
        <v>0.1</v>
      </c>
      <c r="CE4592">
        <v>65701.691999999995</v>
      </c>
      <c r="CF4592">
        <v>0.1</v>
      </c>
      <c r="CG4592">
        <v>6570.1692000000003</v>
      </c>
      <c r="CH4592">
        <v>59131.522799999992</v>
      </c>
      <c r="CI4592">
        <v>591315.22799999989</v>
      </c>
      <c r="CJ4592">
        <v>650446.75079999992</v>
      </c>
      <c r="CK4592">
        <v>3742.2</v>
      </c>
    </row>
    <row r="4593" spans="67:89" x14ac:dyDescent="0.25">
      <c r="BO4593" s="1" t="s">
        <v>12636</v>
      </c>
      <c r="BP4593" s="1" t="s">
        <v>12637</v>
      </c>
      <c r="BQ4593" s="1" t="s">
        <v>11907</v>
      </c>
      <c r="BR4593" s="1" t="s">
        <v>12468</v>
      </c>
      <c r="BS4593" s="1" t="s">
        <v>12469</v>
      </c>
      <c r="BT4593">
        <v>362</v>
      </c>
      <c r="BU4593" s="1" t="s">
        <v>8</v>
      </c>
      <c r="BV4593" s="1" t="s">
        <v>1961</v>
      </c>
      <c r="BW4593">
        <v>128</v>
      </c>
      <c r="BX4593" s="1" t="s">
        <v>11910</v>
      </c>
      <c r="BY4593">
        <v>4800</v>
      </c>
      <c r="BZ4593">
        <v>614400</v>
      </c>
      <c r="CA4593">
        <v>0.25</v>
      </c>
      <c r="CB4593">
        <v>3600</v>
      </c>
      <c r="CC4593">
        <v>460800</v>
      </c>
      <c r="CD4593">
        <v>0.1</v>
      </c>
      <c r="CE4593">
        <v>46080</v>
      </c>
      <c r="CF4593">
        <v>0.1</v>
      </c>
      <c r="CG4593">
        <v>4608</v>
      </c>
      <c r="CH4593">
        <v>41472</v>
      </c>
      <c r="CI4593">
        <v>414720</v>
      </c>
      <c r="CJ4593">
        <v>456192</v>
      </c>
      <c r="CK4593">
        <v>3564</v>
      </c>
    </row>
    <row r="4594" spans="67:89" x14ac:dyDescent="0.25">
      <c r="BO4594" s="1" t="s">
        <v>12638</v>
      </c>
      <c r="BP4594" s="1" t="s">
        <v>12639</v>
      </c>
      <c r="BQ4594" s="1" t="s">
        <v>11907</v>
      </c>
      <c r="BR4594" s="1" t="s">
        <v>12468</v>
      </c>
      <c r="BS4594" s="1" t="s">
        <v>12469</v>
      </c>
      <c r="BT4594">
        <v>363</v>
      </c>
      <c r="BU4594" s="1" t="s">
        <v>8</v>
      </c>
      <c r="BV4594" s="1" t="s">
        <v>1961</v>
      </c>
      <c r="BW4594">
        <v>128</v>
      </c>
      <c r="BX4594" s="1" t="s">
        <v>11910</v>
      </c>
      <c r="BY4594">
        <v>4800</v>
      </c>
      <c r="BZ4594">
        <v>614400</v>
      </c>
      <c r="CA4594">
        <v>0.25</v>
      </c>
      <c r="CB4594">
        <v>3600</v>
      </c>
      <c r="CC4594">
        <v>460800</v>
      </c>
      <c r="CD4594">
        <v>0.1</v>
      </c>
      <c r="CE4594">
        <v>46080</v>
      </c>
      <c r="CF4594">
        <v>0.1</v>
      </c>
      <c r="CG4594">
        <v>4608</v>
      </c>
      <c r="CH4594">
        <v>41472</v>
      </c>
      <c r="CI4594">
        <v>414720</v>
      </c>
      <c r="CJ4594">
        <v>456192</v>
      </c>
      <c r="CK4594">
        <v>3564</v>
      </c>
    </row>
    <row r="4595" spans="67:89" x14ac:dyDescent="0.25">
      <c r="BO4595" s="1" t="s">
        <v>12640</v>
      </c>
      <c r="BP4595" s="1" t="s">
        <v>12641</v>
      </c>
      <c r="BQ4595" s="1" t="s">
        <v>11907</v>
      </c>
      <c r="BR4595" s="1" t="s">
        <v>12468</v>
      </c>
      <c r="BS4595" s="1" t="s">
        <v>12469</v>
      </c>
      <c r="BT4595">
        <v>364</v>
      </c>
      <c r="BU4595" s="1" t="s">
        <v>8</v>
      </c>
      <c r="BV4595" s="1" t="s">
        <v>1961</v>
      </c>
      <c r="BW4595">
        <v>136</v>
      </c>
      <c r="BX4595" s="1" t="s">
        <v>11910</v>
      </c>
      <c r="BY4595">
        <v>4800</v>
      </c>
      <c r="BZ4595">
        <v>652800</v>
      </c>
      <c r="CA4595">
        <v>0.25</v>
      </c>
      <c r="CB4595">
        <v>3600</v>
      </c>
      <c r="CC4595">
        <v>489600</v>
      </c>
      <c r="CD4595">
        <v>0.1</v>
      </c>
      <c r="CE4595">
        <v>48960</v>
      </c>
      <c r="CF4595">
        <v>0.1</v>
      </c>
      <c r="CG4595">
        <v>4896</v>
      </c>
      <c r="CH4595">
        <v>44064</v>
      </c>
      <c r="CI4595">
        <v>440640</v>
      </c>
      <c r="CJ4595">
        <v>484704</v>
      </c>
      <c r="CK4595">
        <v>3564</v>
      </c>
    </row>
    <row r="4596" spans="67:89" x14ac:dyDescent="0.25">
      <c r="BO4596" s="1" t="s">
        <v>12642</v>
      </c>
      <c r="BP4596" s="1" t="s">
        <v>12643</v>
      </c>
      <c r="BQ4596" s="1" t="s">
        <v>11907</v>
      </c>
      <c r="BR4596" s="1" t="s">
        <v>12468</v>
      </c>
      <c r="BS4596" s="1" t="s">
        <v>12469</v>
      </c>
      <c r="BT4596">
        <v>365</v>
      </c>
      <c r="BU4596" s="1" t="s">
        <v>8</v>
      </c>
      <c r="BV4596" s="1" t="s">
        <v>1961</v>
      </c>
      <c r="BW4596">
        <v>136</v>
      </c>
      <c r="BX4596" s="1" t="s">
        <v>11910</v>
      </c>
      <c r="BY4596">
        <v>4800</v>
      </c>
      <c r="BZ4596">
        <v>652800</v>
      </c>
      <c r="CA4596">
        <v>0.25</v>
      </c>
      <c r="CB4596">
        <v>3600</v>
      </c>
      <c r="CC4596">
        <v>489600</v>
      </c>
      <c r="CD4596">
        <v>0.1</v>
      </c>
      <c r="CE4596">
        <v>48960</v>
      </c>
      <c r="CF4596">
        <v>0.1</v>
      </c>
      <c r="CG4596">
        <v>4896</v>
      </c>
      <c r="CH4596">
        <v>44064</v>
      </c>
      <c r="CI4596">
        <v>440640</v>
      </c>
      <c r="CJ4596">
        <v>484704</v>
      </c>
      <c r="CK4596">
        <v>3564</v>
      </c>
    </row>
    <row r="4597" spans="67:89" x14ac:dyDescent="0.25">
      <c r="BO4597" s="1" t="s">
        <v>12644</v>
      </c>
      <c r="BP4597" s="1" t="s">
        <v>12645</v>
      </c>
      <c r="BQ4597" s="1" t="s">
        <v>11907</v>
      </c>
      <c r="BR4597" s="1" t="s">
        <v>12468</v>
      </c>
      <c r="BS4597" s="1" t="s">
        <v>12469</v>
      </c>
      <c r="BT4597">
        <v>366</v>
      </c>
      <c r="BU4597" s="1" t="s">
        <v>8</v>
      </c>
      <c r="BV4597" s="1" t="s">
        <v>1961</v>
      </c>
      <c r="BW4597">
        <v>136</v>
      </c>
      <c r="BX4597" s="1" t="s">
        <v>11910</v>
      </c>
      <c r="BY4597">
        <v>4800</v>
      </c>
      <c r="BZ4597">
        <v>652800</v>
      </c>
      <c r="CA4597">
        <v>0.25</v>
      </c>
      <c r="CB4597">
        <v>3600</v>
      </c>
      <c r="CC4597">
        <v>489600</v>
      </c>
      <c r="CD4597">
        <v>0.1</v>
      </c>
      <c r="CE4597">
        <v>48960</v>
      </c>
      <c r="CF4597">
        <v>0.1</v>
      </c>
      <c r="CG4597">
        <v>4896</v>
      </c>
      <c r="CH4597">
        <v>44064</v>
      </c>
      <c r="CI4597">
        <v>440640</v>
      </c>
      <c r="CJ4597">
        <v>484704</v>
      </c>
      <c r="CK4597">
        <v>3564</v>
      </c>
    </row>
    <row r="4598" spans="67:89" x14ac:dyDescent="0.25">
      <c r="BO4598" s="1" t="s">
        <v>12646</v>
      </c>
      <c r="BP4598" s="1" t="s">
        <v>12647</v>
      </c>
      <c r="BQ4598" s="1" t="s">
        <v>11907</v>
      </c>
      <c r="BR4598" s="1" t="s">
        <v>12468</v>
      </c>
      <c r="BS4598" s="1" t="s">
        <v>12469</v>
      </c>
      <c r="BT4598">
        <v>367</v>
      </c>
      <c r="BU4598" s="1" t="s">
        <v>8</v>
      </c>
      <c r="BV4598" s="1" t="s">
        <v>1961</v>
      </c>
      <c r="BW4598">
        <v>136</v>
      </c>
      <c r="BX4598" s="1" t="s">
        <v>11910</v>
      </c>
      <c r="BY4598">
        <v>4800</v>
      </c>
      <c r="BZ4598">
        <v>652800</v>
      </c>
      <c r="CA4598">
        <v>0.25</v>
      </c>
      <c r="CB4598">
        <v>3600</v>
      </c>
      <c r="CC4598">
        <v>489600</v>
      </c>
      <c r="CD4598">
        <v>0.1</v>
      </c>
      <c r="CE4598">
        <v>48960</v>
      </c>
      <c r="CF4598">
        <v>0.1</v>
      </c>
      <c r="CG4598">
        <v>4896</v>
      </c>
      <c r="CH4598">
        <v>44064</v>
      </c>
      <c r="CI4598">
        <v>440640</v>
      </c>
      <c r="CJ4598">
        <v>484704</v>
      </c>
      <c r="CK4598">
        <v>3564</v>
      </c>
    </row>
    <row r="4599" spans="67:89" x14ac:dyDescent="0.25">
      <c r="BO4599" s="1" t="s">
        <v>12648</v>
      </c>
      <c r="BP4599" s="1" t="s">
        <v>12649</v>
      </c>
      <c r="BQ4599" s="1" t="s">
        <v>11907</v>
      </c>
      <c r="BR4599" s="1" t="s">
        <v>12468</v>
      </c>
      <c r="BS4599" s="1" t="s">
        <v>12469</v>
      </c>
      <c r="BT4599">
        <v>368</v>
      </c>
      <c r="BU4599" s="1" t="s">
        <v>8</v>
      </c>
      <c r="BV4599" s="1" t="s">
        <v>1961</v>
      </c>
      <c r="BW4599">
        <v>136</v>
      </c>
      <c r="BX4599" s="1" t="s">
        <v>11910</v>
      </c>
      <c r="BY4599">
        <v>4800</v>
      </c>
      <c r="BZ4599">
        <v>652800</v>
      </c>
      <c r="CA4599">
        <v>0.25</v>
      </c>
      <c r="CB4599">
        <v>3600</v>
      </c>
      <c r="CC4599">
        <v>489600</v>
      </c>
      <c r="CD4599">
        <v>0.1</v>
      </c>
      <c r="CE4599">
        <v>48960</v>
      </c>
      <c r="CF4599">
        <v>0.1</v>
      </c>
      <c r="CG4599">
        <v>4896</v>
      </c>
      <c r="CH4599">
        <v>44064</v>
      </c>
      <c r="CI4599">
        <v>440640</v>
      </c>
      <c r="CJ4599">
        <v>484704</v>
      </c>
      <c r="CK4599">
        <v>3564</v>
      </c>
    </row>
    <row r="4600" spans="67:89" x14ac:dyDescent="0.25">
      <c r="BO4600" s="1" t="s">
        <v>12650</v>
      </c>
      <c r="BP4600" s="1" t="s">
        <v>12651</v>
      </c>
      <c r="BQ4600" s="1" t="s">
        <v>11907</v>
      </c>
      <c r="BR4600" s="1" t="s">
        <v>12468</v>
      </c>
      <c r="BS4600" s="1" t="s">
        <v>12469</v>
      </c>
      <c r="BT4600">
        <v>369</v>
      </c>
      <c r="BU4600" s="1" t="s">
        <v>8</v>
      </c>
      <c r="BV4600" s="1" t="s">
        <v>1961</v>
      </c>
      <c r="BW4600">
        <v>136</v>
      </c>
      <c r="BX4600" s="1" t="s">
        <v>11910</v>
      </c>
      <c r="BY4600">
        <v>4800</v>
      </c>
      <c r="BZ4600">
        <v>652800</v>
      </c>
      <c r="CA4600">
        <v>0.25</v>
      </c>
      <c r="CB4600">
        <v>3600</v>
      </c>
      <c r="CC4600">
        <v>489600</v>
      </c>
      <c r="CD4600">
        <v>0.1</v>
      </c>
      <c r="CE4600">
        <v>48960</v>
      </c>
      <c r="CF4600">
        <v>0.1</v>
      </c>
      <c r="CG4600">
        <v>4896</v>
      </c>
      <c r="CH4600">
        <v>44064</v>
      </c>
      <c r="CI4600">
        <v>440640</v>
      </c>
      <c r="CJ4600">
        <v>484704</v>
      </c>
      <c r="CK4600">
        <v>3564</v>
      </c>
    </row>
    <row r="4601" spans="67:89" x14ac:dyDescent="0.25">
      <c r="BO4601" s="1" t="s">
        <v>12652</v>
      </c>
      <c r="BP4601" s="1" t="s">
        <v>12653</v>
      </c>
      <c r="BQ4601" s="1" t="s">
        <v>11907</v>
      </c>
      <c r="BR4601" s="1" t="s">
        <v>12468</v>
      </c>
      <c r="BS4601" s="1" t="s">
        <v>12469</v>
      </c>
      <c r="BT4601">
        <v>370</v>
      </c>
      <c r="BU4601" s="1" t="s">
        <v>8</v>
      </c>
      <c r="BV4601" s="1" t="s">
        <v>1961</v>
      </c>
      <c r="BW4601">
        <v>136</v>
      </c>
      <c r="BX4601" s="1" t="s">
        <v>11910</v>
      </c>
      <c r="BY4601">
        <v>4800</v>
      </c>
      <c r="BZ4601">
        <v>652800</v>
      </c>
      <c r="CA4601">
        <v>0.25</v>
      </c>
      <c r="CB4601">
        <v>3600</v>
      </c>
      <c r="CC4601">
        <v>489600</v>
      </c>
      <c r="CD4601">
        <v>0.1</v>
      </c>
      <c r="CE4601">
        <v>48960</v>
      </c>
      <c r="CF4601">
        <v>0.1</v>
      </c>
      <c r="CG4601">
        <v>4896</v>
      </c>
      <c r="CH4601">
        <v>44064</v>
      </c>
      <c r="CI4601">
        <v>440640</v>
      </c>
      <c r="CJ4601">
        <v>484704</v>
      </c>
      <c r="CK4601">
        <v>3564</v>
      </c>
    </row>
    <row r="4602" spans="67:89" x14ac:dyDescent="0.25">
      <c r="BO4602" s="1" t="s">
        <v>12654</v>
      </c>
      <c r="BP4602" s="1" t="s">
        <v>12655</v>
      </c>
      <c r="BQ4602" s="1" t="s">
        <v>11907</v>
      </c>
      <c r="BR4602" s="1" t="s">
        <v>12468</v>
      </c>
      <c r="BS4602" s="1" t="s">
        <v>12469</v>
      </c>
      <c r="BT4602">
        <v>371</v>
      </c>
      <c r="BU4602" s="1" t="s">
        <v>8</v>
      </c>
      <c r="BV4602" s="1" t="s">
        <v>1961</v>
      </c>
      <c r="BW4602">
        <v>136</v>
      </c>
      <c r="BX4602" s="1" t="s">
        <v>11910</v>
      </c>
      <c r="BY4602">
        <v>4800</v>
      </c>
      <c r="BZ4602">
        <v>652800</v>
      </c>
      <c r="CA4602">
        <v>0.25</v>
      </c>
      <c r="CB4602">
        <v>3600</v>
      </c>
      <c r="CC4602">
        <v>489600</v>
      </c>
      <c r="CD4602">
        <v>0.1</v>
      </c>
      <c r="CE4602">
        <v>48960</v>
      </c>
      <c r="CF4602">
        <v>0.1</v>
      </c>
      <c r="CG4602">
        <v>4896</v>
      </c>
      <c r="CH4602">
        <v>44064</v>
      </c>
      <c r="CI4602">
        <v>440640</v>
      </c>
      <c r="CJ4602">
        <v>484704</v>
      </c>
      <c r="CK4602">
        <v>3564</v>
      </c>
    </row>
    <row r="4603" spans="67:89" x14ac:dyDescent="0.25">
      <c r="BO4603" s="1" t="s">
        <v>12656</v>
      </c>
      <c r="BP4603" s="1" t="s">
        <v>12657</v>
      </c>
      <c r="BQ4603" s="1" t="s">
        <v>11907</v>
      </c>
      <c r="BR4603" s="1" t="s">
        <v>12468</v>
      </c>
      <c r="BS4603" s="1" t="s">
        <v>12469</v>
      </c>
      <c r="BT4603">
        <v>372</v>
      </c>
      <c r="BU4603" s="1" t="s">
        <v>8</v>
      </c>
      <c r="BV4603" s="1" t="s">
        <v>1961</v>
      </c>
      <c r="BW4603">
        <v>136</v>
      </c>
      <c r="BX4603" s="1" t="s">
        <v>11910</v>
      </c>
      <c r="BY4603">
        <v>4800</v>
      </c>
      <c r="BZ4603">
        <v>652800</v>
      </c>
      <c r="CA4603">
        <v>0.25</v>
      </c>
      <c r="CB4603">
        <v>3600</v>
      </c>
      <c r="CC4603">
        <v>489600</v>
      </c>
      <c r="CD4603">
        <v>0.1</v>
      </c>
      <c r="CE4603">
        <v>48960</v>
      </c>
      <c r="CF4603">
        <v>0.1</v>
      </c>
      <c r="CG4603">
        <v>4896</v>
      </c>
      <c r="CH4603">
        <v>44064</v>
      </c>
      <c r="CI4603">
        <v>440640</v>
      </c>
      <c r="CJ4603">
        <v>484704</v>
      </c>
      <c r="CK4603">
        <v>3564</v>
      </c>
    </row>
    <row r="4604" spans="67:89" x14ac:dyDescent="0.25">
      <c r="BO4604" s="1" t="s">
        <v>12658</v>
      </c>
      <c r="BP4604" s="1" t="s">
        <v>12659</v>
      </c>
      <c r="BQ4604" s="1" t="s">
        <v>11907</v>
      </c>
      <c r="BR4604" s="1" t="s">
        <v>12468</v>
      </c>
      <c r="BS4604" s="1" t="s">
        <v>12469</v>
      </c>
      <c r="BT4604">
        <v>373</v>
      </c>
      <c r="BU4604" s="1" t="s">
        <v>8</v>
      </c>
      <c r="BV4604" s="1" t="s">
        <v>1961</v>
      </c>
      <c r="BW4604">
        <v>136</v>
      </c>
      <c r="BX4604" s="1" t="s">
        <v>11910</v>
      </c>
      <c r="BY4604">
        <v>4800</v>
      </c>
      <c r="BZ4604">
        <v>652800</v>
      </c>
      <c r="CA4604">
        <v>0.25</v>
      </c>
      <c r="CB4604">
        <v>3600</v>
      </c>
      <c r="CC4604">
        <v>489600</v>
      </c>
      <c r="CD4604">
        <v>0.1</v>
      </c>
      <c r="CE4604">
        <v>48960</v>
      </c>
      <c r="CF4604">
        <v>0.1</v>
      </c>
      <c r="CG4604">
        <v>4896</v>
      </c>
      <c r="CH4604">
        <v>44064</v>
      </c>
      <c r="CI4604">
        <v>440640</v>
      </c>
      <c r="CJ4604">
        <v>484704</v>
      </c>
      <c r="CK4604">
        <v>3564</v>
      </c>
    </row>
    <row r="4605" spans="67:89" x14ac:dyDescent="0.25">
      <c r="BO4605" s="1" t="s">
        <v>12660</v>
      </c>
      <c r="BP4605" s="1" t="s">
        <v>12661</v>
      </c>
      <c r="BQ4605" s="1" t="s">
        <v>11907</v>
      </c>
      <c r="BR4605" s="1" t="s">
        <v>12468</v>
      </c>
      <c r="BS4605" s="1" t="s">
        <v>12469</v>
      </c>
      <c r="BT4605">
        <v>374</v>
      </c>
      <c r="BU4605" s="1" t="s">
        <v>8</v>
      </c>
      <c r="BV4605" s="1" t="s">
        <v>1961</v>
      </c>
      <c r="BW4605">
        <v>136</v>
      </c>
      <c r="BX4605" s="1" t="s">
        <v>11910</v>
      </c>
      <c r="BY4605">
        <v>4800</v>
      </c>
      <c r="BZ4605">
        <v>652800</v>
      </c>
      <c r="CA4605">
        <v>0.25</v>
      </c>
      <c r="CB4605">
        <v>3600</v>
      </c>
      <c r="CC4605">
        <v>489600</v>
      </c>
      <c r="CD4605">
        <v>0.1</v>
      </c>
      <c r="CE4605">
        <v>48960</v>
      </c>
      <c r="CF4605">
        <v>0.1</v>
      </c>
      <c r="CG4605">
        <v>4896</v>
      </c>
      <c r="CH4605">
        <v>44064</v>
      </c>
      <c r="CI4605">
        <v>440640</v>
      </c>
      <c r="CJ4605">
        <v>484704</v>
      </c>
      <c r="CK4605">
        <v>3564</v>
      </c>
    </row>
    <row r="4606" spans="67:89" x14ac:dyDescent="0.25">
      <c r="BP4606" s="1" t="s">
        <v>12661</v>
      </c>
      <c r="BQ4606" s="1" t="s">
        <v>11907</v>
      </c>
      <c r="BR4606" s="1" t="s">
        <v>12468</v>
      </c>
      <c r="BS4606" s="1" t="s">
        <v>12469</v>
      </c>
      <c r="BT4606">
        <v>374</v>
      </c>
      <c r="BU4606" s="1" t="s">
        <v>8</v>
      </c>
      <c r="BV4606" s="1" t="s">
        <v>1961</v>
      </c>
      <c r="BW4606">
        <v>136</v>
      </c>
      <c r="BX4606" s="1" t="s">
        <v>11910</v>
      </c>
      <c r="BY4606">
        <v>4800</v>
      </c>
      <c r="BZ4606">
        <v>652800</v>
      </c>
      <c r="CA4606">
        <v>0.25</v>
      </c>
      <c r="CB4606">
        <v>3600</v>
      </c>
      <c r="CC4606">
        <v>489600</v>
      </c>
      <c r="CD4606">
        <v>0.1</v>
      </c>
      <c r="CE4606">
        <v>48960</v>
      </c>
      <c r="CF4606">
        <v>0.1</v>
      </c>
      <c r="CG4606">
        <v>4896</v>
      </c>
      <c r="CH4606">
        <v>44064</v>
      </c>
      <c r="CI4606">
        <v>440640</v>
      </c>
      <c r="CJ4606">
        <v>484704</v>
      </c>
      <c r="CK4606">
        <v>3564</v>
      </c>
    </row>
    <row r="4607" spans="67:89" x14ac:dyDescent="0.25">
      <c r="BO4607" s="1" t="s">
        <v>12662</v>
      </c>
      <c r="BP4607" s="1" t="s">
        <v>12663</v>
      </c>
      <c r="BQ4607" s="1" t="s">
        <v>11907</v>
      </c>
      <c r="BR4607" s="1" t="s">
        <v>12468</v>
      </c>
      <c r="BS4607" s="1" t="s">
        <v>12469</v>
      </c>
      <c r="BT4607">
        <v>375</v>
      </c>
      <c r="BU4607" s="1" t="s">
        <v>8</v>
      </c>
      <c r="BV4607" s="1" t="s">
        <v>146</v>
      </c>
      <c r="BW4607">
        <v>152.71</v>
      </c>
      <c r="BX4607" s="1" t="s">
        <v>11910</v>
      </c>
      <c r="BY4607">
        <v>5040</v>
      </c>
      <c r="BZ4607">
        <v>769658.4</v>
      </c>
      <c r="CA4607">
        <v>0.27</v>
      </c>
      <c r="CB4607">
        <v>3679.2</v>
      </c>
      <c r="CC4607">
        <v>561850.63199999998</v>
      </c>
      <c r="CD4607">
        <v>0.1</v>
      </c>
      <c r="CE4607">
        <v>56185.063200000004</v>
      </c>
      <c r="CF4607">
        <v>0.1</v>
      </c>
      <c r="CG4607">
        <v>5618.5063200000004</v>
      </c>
      <c r="CH4607">
        <v>50566.556880000004</v>
      </c>
      <c r="CI4607">
        <v>505665.56880000001</v>
      </c>
      <c r="CJ4607">
        <v>556232.12568000006</v>
      </c>
      <c r="CK4607">
        <v>3642.4080000000004</v>
      </c>
    </row>
    <row r="4608" spans="67:89" x14ac:dyDescent="0.25">
      <c r="BO4608" s="1" t="s">
        <v>12664</v>
      </c>
      <c r="BP4608" s="1" t="s">
        <v>12665</v>
      </c>
      <c r="BQ4608" s="1" t="s">
        <v>11907</v>
      </c>
      <c r="BR4608" s="1" t="s">
        <v>12468</v>
      </c>
      <c r="BS4608" s="1" t="s">
        <v>12469</v>
      </c>
      <c r="BT4608">
        <v>376</v>
      </c>
      <c r="BU4608" s="1" t="s">
        <v>8</v>
      </c>
      <c r="BV4608" s="1" t="s">
        <v>146</v>
      </c>
      <c r="BW4608">
        <v>157.03</v>
      </c>
      <c r="BX4608" s="1" t="s">
        <v>11910</v>
      </c>
      <c r="BY4608">
        <v>5040</v>
      </c>
      <c r="BZ4608">
        <v>791431.2</v>
      </c>
      <c r="CA4608">
        <v>0.23</v>
      </c>
      <c r="CB4608">
        <v>3880.8</v>
      </c>
      <c r="CC4608">
        <v>609402.02399999998</v>
      </c>
      <c r="CD4608">
        <v>0.1</v>
      </c>
      <c r="CE4608">
        <v>60940.202400000002</v>
      </c>
      <c r="CF4608">
        <v>0.1</v>
      </c>
      <c r="CG4608">
        <v>6094.0202400000007</v>
      </c>
      <c r="CH4608">
        <v>54846.182160000004</v>
      </c>
      <c r="CI4608">
        <v>548461.82160000002</v>
      </c>
      <c r="CJ4608">
        <v>603308.00375999999</v>
      </c>
      <c r="CK4608">
        <v>3841.9919999999997</v>
      </c>
    </row>
    <row r="4609" spans="67:89" x14ac:dyDescent="0.25">
      <c r="BO4609" s="1" t="s">
        <v>12666</v>
      </c>
      <c r="BP4609" s="1" t="s">
        <v>12667</v>
      </c>
      <c r="BQ4609" s="1" t="s">
        <v>11907</v>
      </c>
      <c r="BR4609" s="1" t="s">
        <v>12468</v>
      </c>
      <c r="BS4609" s="1" t="s">
        <v>12469</v>
      </c>
      <c r="BT4609">
        <v>377</v>
      </c>
      <c r="BU4609" s="1" t="s">
        <v>8</v>
      </c>
      <c r="BV4609" s="1" t="s">
        <v>1961</v>
      </c>
      <c r="BW4609">
        <v>144</v>
      </c>
      <c r="BX4609" s="1" t="s">
        <v>11910</v>
      </c>
      <c r="BY4609">
        <v>4800</v>
      </c>
      <c r="BZ4609">
        <v>691200</v>
      </c>
      <c r="CA4609">
        <v>0.25</v>
      </c>
      <c r="CB4609">
        <v>3600</v>
      </c>
      <c r="CC4609">
        <v>518400</v>
      </c>
      <c r="CD4609">
        <v>0.1</v>
      </c>
      <c r="CE4609">
        <v>51840</v>
      </c>
      <c r="CF4609">
        <v>0.1</v>
      </c>
      <c r="CG4609">
        <v>5184</v>
      </c>
      <c r="CH4609">
        <v>46656</v>
      </c>
      <c r="CI4609">
        <v>466560</v>
      </c>
      <c r="CJ4609">
        <v>513216</v>
      </c>
      <c r="CK4609">
        <v>3564</v>
      </c>
    </row>
    <row r="4610" spans="67:89" x14ac:dyDescent="0.25">
      <c r="BO4610" s="1" t="s">
        <v>12668</v>
      </c>
      <c r="BP4610" s="1" t="s">
        <v>12669</v>
      </c>
      <c r="BQ4610" s="1" t="s">
        <v>11907</v>
      </c>
      <c r="BR4610" s="1" t="s">
        <v>12468</v>
      </c>
      <c r="BS4610" s="1" t="s">
        <v>12469</v>
      </c>
      <c r="BT4610">
        <v>378</v>
      </c>
      <c r="BU4610" s="1" t="s">
        <v>8</v>
      </c>
      <c r="BV4610" s="1" t="s">
        <v>1961</v>
      </c>
      <c r="BW4610">
        <v>144</v>
      </c>
      <c r="BX4610" s="1" t="s">
        <v>11910</v>
      </c>
      <c r="BY4610">
        <v>4800</v>
      </c>
      <c r="BZ4610">
        <v>691200</v>
      </c>
      <c r="CA4610">
        <v>0.25</v>
      </c>
      <c r="CB4610">
        <v>3600</v>
      </c>
      <c r="CC4610">
        <v>518400</v>
      </c>
      <c r="CD4610">
        <v>0.1</v>
      </c>
      <c r="CE4610">
        <v>51840</v>
      </c>
      <c r="CF4610">
        <v>0.1</v>
      </c>
      <c r="CG4610">
        <v>5184</v>
      </c>
      <c r="CH4610">
        <v>46656</v>
      </c>
      <c r="CI4610">
        <v>466560</v>
      </c>
      <c r="CJ4610">
        <v>513216</v>
      </c>
      <c r="CK4610">
        <v>3564</v>
      </c>
    </row>
    <row r="4611" spans="67:89" x14ac:dyDescent="0.25">
      <c r="BO4611" s="1" t="s">
        <v>12670</v>
      </c>
      <c r="BP4611" s="1" t="s">
        <v>12671</v>
      </c>
      <c r="BQ4611" s="1" t="s">
        <v>11907</v>
      </c>
      <c r="BR4611" s="1" t="s">
        <v>12468</v>
      </c>
      <c r="BS4611" s="1" t="s">
        <v>12469</v>
      </c>
      <c r="BT4611">
        <v>379</v>
      </c>
      <c r="BU4611" s="1" t="s">
        <v>8</v>
      </c>
      <c r="BV4611" s="1" t="s">
        <v>1961</v>
      </c>
      <c r="BW4611">
        <v>144</v>
      </c>
      <c r="BX4611" s="1" t="s">
        <v>11910</v>
      </c>
      <c r="BY4611">
        <v>4800</v>
      </c>
      <c r="BZ4611">
        <v>691200</v>
      </c>
      <c r="CA4611">
        <v>0.25</v>
      </c>
      <c r="CB4611">
        <v>3600</v>
      </c>
      <c r="CC4611">
        <v>518400</v>
      </c>
      <c r="CD4611">
        <v>0.1</v>
      </c>
      <c r="CE4611">
        <v>51840</v>
      </c>
      <c r="CF4611">
        <v>0.1</v>
      </c>
      <c r="CG4611">
        <v>5184</v>
      </c>
      <c r="CH4611">
        <v>46656</v>
      </c>
      <c r="CI4611">
        <v>466560</v>
      </c>
      <c r="CJ4611">
        <v>513216</v>
      </c>
      <c r="CK4611">
        <v>3564</v>
      </c>
    </row>
    <row r="4612" spans="67:89" x14ac:dyDescent="0.25">
      <c r="BO4612" s="1" t="s">
        <v>12672</v>
      </c>
      <c r="BP4612" s="1" t="s">
        <v>12673</v>
      </c>
      <c r="BQ4612" s="1" t="s">
        <v>11907</v>
      </c>
      <c r="BR4612" s="1" t="s">
        <v>12468</v>
      </c>
      <c r="BS4612" s="1" t="s">
        <v>12469</v>
      </c>
      <c r="BT4612">
        <v>380</v>
      </c>
      <c r="BU4612" s="1" t="s">
        <v>8</v>
      </c>
      <c r="BV4612" s="1" t="s">
        <v>1961</v>
      </c>
      <c r="BW4612">
        <v>144</v>
      </c>
      <c r="BX4612" s="1" t="s">
        <v>11910</v>
      </c>
      <c r="BY4612">
        <v>4800</v>
      </c>
      <c r="BZ4612">
        <v>691200</v>
      </c>
      <c r="CA4612">
        <v>0.25</v>
      </c>
      <c r="CB4612">
        <v>3600</v>
      </c>
      <c r="CC4612">
        <v>518400</v>
      </c>
      <c r="CD4612">
        <v>0.1</v>
      </c>
      <c r="CE4612">
        <v>51840</v>
      </c>
      <c r="CF4612">
        <v>0.1</v>
      </c>
      <c r="CG4612">
        <v>5184</v>
      </c>
      <c r="CH4612">
        <v>46656</v>
      </c>
      <c r="CI4612">
        <v>466560</v>
      </c>
      <c r="CJ4612">
        <v>513216</v>
      </c>
      <c r="CK4612">
        <v>3564</v>
      </c>
    </row>
    <row r="4613" spans="67:89" x14ac:dyDescent="0.25">
      <c r="BO4613" s="1" t="s">
        <v>12674</v>
      </c>
      <c r="BP4613" s="1" t="s">
        <v>12675</v>
      </c>
      <c r="BQ4613" s="1" t="s">
        <v>11907</v>
      </c>
      <c r="BR4613" s="1" t="s">
        <v>12468</v>
      </c>
      <c r="BS4613" s="1" t="s">
        <v>12469</v>
      </c>
      <c r="BT4613">
        <v>381</v>
      </c>
      <c r="BU4613" s="1" t="s">
        <v>8</v>
      </c>
      <c r="BV4613" s="1" t="s">
        <v>1961</v>
      </c>
      <c r="BW4613">
        <v>136</v>
      </c>
      <c r="BX4613" s="1" t="s">
        <v>11910</v>
      </c>
      <c r="BY4613">
        <v>4800</v>
      </c>
      <c r="BZ4613">
        <v>652800</v>
      </c>
      <c r="CA4613">
        <v>0.25</v>
      </c>
      <c r="CB4613">
        <v>3600</v>
      </c>
      <c r="CC4613">
        <v>489600</v>
      </c>
      <c r="CD4613">
        <v>0.1</v>
      </c>
      <c r="CE4613">
        <v>48960</v>
      </c>
      <c r="CF4613">
        <v>0.1</v>
      </c>
      <c r="CG4613">
        <v>4896</v>
      </c>
      <c r="CH4613">
        <v>44064</v>
      </c>
      <c r="CI4613">
        <v>440640</v>
      </c>
      <c r="CJ4613">
        <v>484704</v>
      </c>
      <c r="CK4613">
        <v>3564</v>
      </c>
    </row>
    <row r="4614" spans="67:89" x14ac:dyDescent="0.25">
      <c r="BO4614" s="1" t="s">
        <v>12676</v>
      </c>
      <c r="BP4614" s="1" t="s">
        <v>12677</v>
      </c>
      <c r="BQ4614" s="1" t="s">
        <v>11907</v>
      </c>
      <c r="BR4614" s="1" t="s">
        <v>12468</v>
      </c>
      <c r="BS4614" s="1" t="s">
        <v>12469</v>
      </c>
      <c r="BT4614">
        <v>382</v>
      </c>
      <c r="BU4614" s="1" t="s">
        <v>8</v>
      </c>
      <c r="BV4614" s="1" t="s">
        <v>1961</v>
      </c>
      <c r="BW4614">
        <v>136</v>
      </c>
      <c r="BX4614" s="1" t="s">
        <v>11910</v>
      </c>
      <c r="BY4614">
        <v>4800</v>
      </c>
      <c r="BZ4614">
        <v>652800</v>
      </c>
      <c r="CA4614">
        <v>0.25</v>
      </c>
      <c r="CB4614">
        <v>3600</v>
      </c>
      <c r="CC4614">
        <v>489600</v>
      </c>
      <c r="CD4614">
        <v>0.1</v>
      </c>
      <c r="CE4614">
        <v>48960</v>
      </c>
      <c r="CF4614">
        <v>0.1</v>
      </c>
      <c r="CG4614">
        <v>4896</v>
      </c>
      <c r="CH4614">
        <v>44064</v>
      </c>
      <c r="CI4614">
        <v>440640</v>
      </c>
      <c r="CJ4614">
        <v>484704</v>
      </c>
      <c r="CK4614">
        <v>3564</v>
      </c>
    </row>
    <row r="4615" spans="67:89" x14ac:dyDescent="0.25">
      <c r="BO4615" s="1" t="s">
        <v>12678</v>
      </c>
      <c r="BP4615" s="1" t="s">
        <v>12679</v>
      </c>
      <c r="BQ4615" s="1" t="s">
        <v>11907</v>
      </c>
      <c r="BR4615" s="1" t="s">
        <v>12468</v>
      </c>
      <c r="BS4615" s="1" t="s">
        <v>12469</v>
      </c>
      <c r="BT4615">
        <v>383</v>
      </c>
      <c r="BU4615" s="1" t="s">
        <v>8</v>
      </c>
      <c r="BV4615" s="1" t="s">
        <v>1961</v>
      </c>
      <c r="BW4615">
        <v>136</v>
      </c>
      <c r="BX4615" s="1" t="s">
        <v>11910</v>
      </c>
      <c r="BY4615">
        <v>4800</v>
      </c>
      <c r="BZ4615">
        <v>652800</v>
      </c>
      <c r="CA4615">
        <v>0.25</v>
      </c>
      <c r="CB4615">
        <v>3600</v>
      </c>
      <c r="CC4615">
        <v>489600</v>
      </c>
      <c r="CD4615">
        <v>0.1</v>
      </c>
      <c r="CE4615">
        <v>48960</v>
      </c>
      <c r="CF4615">
        <v>0.1</v>
      </c>
      <c r="CG4615">
        <v>4896</v>
      </c>
      <c r="CH4615">
        <v>44064</v>
      </c>
      <c r="CI4615">
        <v>440640</v>
      </c>
      <c r="CJ4615">
        <v>484704</v>
      </c>
      <c r="CK4615">
        <v>3564</v>
      </c>
    </row>
    <row r="4616" spans="67:89" x14ac:dyDescent="0.25">
      <c r="BO4616" s="1" t="s">
        <v>12680</v>
      </c>
      <c r="BP4616" s="1" t="s">
        <v>12681</v>
      </c>
      <c r="BQ4616" s="1" t="s">
        <v>11907</v>
      </c>
      <c r="BR4616" s="1" t="s">
        <v>12468</v>
      </c>
      <c r="BS4616" s="1" t="s">
        <v>12469</v>
      </c>
      <c r="BT4616">
        <v>384</v>
      </c>
      <c r="BU4616" s="1" t="s">
        <v>8</v>
      </c>
      <c r="BV4616" s="1" t="s">
        <v>1961</v>
      </c>
      <c r="BW4616">
        <v>136</v>
      </c>
      <c r="BX4616" s="1" t="s">
        <v>11910</v>
      </c>
      <c r="BY4616">
        <v>4800</v>
      </c>
      <c r="BZ4616">
        <v>652800</v>
      </c>
      <c r="CA4616">
        <v>0.25</v>
      </c>
      <c r="CB4616">
        <v>3600</v>
      </c>
      <c r="CC4616">
        <v>489600</v>
      </c>
      <c r="CD4616">
        <v>0.1</v>
      </c>
      <c r="CE4616">
        <v>48960</v>
      </c>
      <c r="CF4616">
        <v>0.1</v>
      </c>
      <c r="CG4616">
        <v>4896</v>
      </c>
      <c r="CH4616">
        <v>44064</v>
      </c>
      <c r="CI4616">
        <v>440640</v>
      </c>
      <c r="CJ4616">
        <v>484704</v>
      </c>
      <c r="CK4616">
        <v>3564</v>
      </c>
    </row>
    <row r="4617" spans="67:89" x14ac:dyDescent="0.25">
      <c r="BO4617" s="1" t="s">
        <v>12682</v>
      </c>
      <c r="BP4617" s="1" t="s">
        <v>12683</v>
      </c>
      <c r="BQ4617" s="1" t="s">
        <v>11907</v>
      </c>
      <c r="BR4617" s="1" t="s">
        <v>12468</v>
      </c>
      <c r="BS4617" s="1" t="s">
        <v>12469</v>
      </c>
      <c r="BT4617">
        <v>385</v>
      </c>
      <c r="BU4617" s="1" t="s">
        <v>8</v>
      </c>
      <c r="BV4617" s="1" t="s">
        <v>1961</v>
      </c>
      <c r="BW4617">
        <v>136</v>
      </c>
      <c r="BX4617" s="1" t="s">
        <v>11910</v>
      </c>
      <c r="BY4617">
        <v>4800</v>
      </c>
      <c r="BZ4617">
        <v>652800</v>
      </c>
      <c r="CA4617">
        <v>0.25</v>
      </c>
      <c r="CB4617">
        <v>3600</v>
      </c>
      <c r="CC4617">
        <v>489600</v>
      </c>
      <c r="CD4617">
        <v>0.1</v>
      </c>
      <c r="CE4617">
        <v>48960</v>
      </c>
      <c r="CF4617">
        <v>0.1</v>
      </c>
      <c r="CG4617">
        <v>4896</v>
      </c>
      <c r="CH4617">
        <v>44064</v>
      </c>
      <c r="CI4617">
        <v>440640</v>
      </c>
      <c r="CJ4617">
        <v>484704</v>
      </c>
      <c r="CK4617">
        <v>3564</v>
      </c>
    </row>
    <row r="4618" spans="67:89" x14ac:dyDescent="0.25">
      <c r="BO4618" s="1" t="s">
        <v>12684</v>
      </c>
      <c r="BP4618" s="1" t="s">
        <v>12685</v>
      </c>
      <c r="BQ4618" s="1" t="s">
        <v>11907</v>
      </c>
      <c r="BR4618" s="1" t="s">
        <v>12468</v>
      </c>
      <c r="BS4618" s="1" t="s">
        <v>12469</v>
      </c>
      <c r="BT4618">
        <v>386</v>
      </c>
      <c r="BU4618" s="1" t="s">
        <v>8</v>
      </c>
      <c r="BV4618" s="1" t="s">
        <v>1961</v>
      </c>
      <c r="BW4618">
        <v>136</v>
      </c>
      <c r="BX4618" s="1" t="s">
        <v>11910</v>
      </c>
      <c r="BY4618">
        <v>4800</v>
      </c>
      <c r="BZ4618">
        <v>652800</v>
      </c>
      <c r="CA4618">
        <v>0.25</v>
      </c>
      <c r="CB4618">
        <v>3600</v>
      </c>
      <c r="CC4618">
        <v>489600</v>
      </c>
      <c r="CD4618">
        <v>0.1</v>
      </c>
      <c r="CE4618">
        <v>48960</v>
      </c>
      <c r="CF4618">
        <v>0.1</v>
      </c>
      <c r="CG4618">
        <v>4896</v>
      </c>
      <c r="CH4618">
        <v>44064</v>
      </c>
      <c r="CI4618">
        <v>440640</v>
      </c>
      <c r="CJ4618">
        <v>484704</v>
      </c>
      <c r="CK4618">
        <v>3564</v>
      </c>
    </row>
    <row r="4619" spans="67:89" x14ac:dyDescent="0.25">
      <c r="BO4619" s="1" t="s">
        <v>12686</v>
      </c>
      <c r="BP4619" s="1" t="s">
        <v>12687</v>
      </c>
      <c r="BQ4619" s="1" t="s">
        <v>11907</v>
      </c>
      <c r="BR4619" s="1" t="s">
        <v>12468</v>
      </c>
      <c r="BS4619" s="1" t="s">
        <v>12469</v>
      </c>
      <c r="BT4619">
        <v>387</v>
      </c>
      <c r="BU4619" s="1" t="s">
        <v>8</v>
      </c>
      <c r="BV4619" s="1" t="s">
        <v>1961</v>
      </c>
      <c r="BW4619">
        <v>136</v>
      </c>
      <c r="BX4619" s="1" t="s">
        <v>11910</v>
      </c>
      <c r="BY4619">
        <v>4800</v>
      </c>
      <c r="BZ4619">
        <v>652800</v>
      </c>
      <c r="CA4619">
        <v>0.25</v>
      </c>
      <c r="CB4619">
        <v>3600</v>
      </c>
      <c r="CC4619">
        <v>489600</v>
      </c>
      <c r="CD4619">
        <v>0.1</v>
      </c>
      <c r="CE4619">
        <v>48960</v>
      </c>
      <c r="CF4619">
        <v>0.1</v>
      </c>
      <c r="CG4619">
        <v>4896</v>
      </c>
      <c r="CH4619">
        <v>44064</v>
      </c>
      <c r="CI4619">
        <v>440640</v>
      </c>
      <c r="CJ4619">
        <v>484704</v>
      </c>
      <c r="CK4619">
        <v>3564</v>
      </c>
    </row>
    <row r="4620" spans="67:89" x14ac:dyDescent="0.25">
      <c r="BO4620" s="1" t="s">
        <v>12688</v>
      </c>
      <c r="BP4620" s="1" t="s">
        <v>12689</v>
      </c>
      <c r="BQ4620" s="1" t="s">
        <v>11907</v>
      </c>
      <c r="BR4620" s="1" t="s">
        <v>12468</v>
      </c>
      <c r="BS4620" s="1" t="s">
        <v>12469</v>
      </c>
      <c r="BT4620">
        <v>388</v>
      </c>
      <c r="BU4620" s="1" t="s">
        <v>8</v>
      </c>
      <c r="BV4620" s="1" t="s">
        <v>146</v>
      </c>
      <c r="BW4620">
        <v>173.81</v>
      </c>
      <c r="BX4620" s="1" t="s">
        <v>11910</v>
      </c>
      <c r="BY4620">
        <v>5040</v>
      </c>
      <c r="BZ4620">
        <v>876002.4</v>
      </c>
      <c r="CA4620">
        <v>0.25</v>
      </c>
      <c r="CB4620">
        <v>3780</v>
      </c>
      <c r="CC4620">
        <v>657001.80000000005</v>
      </c>
      <c r="CD4620">
        <v>0.1</v>
      </c>
      <c r="CE4620">
        <v>65700.180000000008</v>
      </c>
      <c r="CF4620">
        <v>0.1</v>
      </c>
      <c r="CG4620">
        <v>6570.0180000000009</v>
      </c>
      <c r="CH4620">
        <v>59130.162000000004</v>
      </c>
      <c r="CI4620">
        <v>591301.62</v>
      </c>
      <c r="CJ4620">
        <v>650431.78200000001</v>
      </c>
      <c r="CK4620">
        <v>3742.2</v>
      </c>
    </row>
    <row r="4621" spans="67:89" x14ac:dyDescent="0.25">
      <c r="BO4621" s="1" t="s">
        <v>12690</v>
      </c>
      <c r="BP4621" s="1" t="s">
        <v>12691</v>
      </c>
      <c r="BQ4621" s="1" t="s">
        <v>11907</v>
      </c>
      <c r="BR4621" s="1" t="s">
        <v>12468</v>
      </c>
      <c r="BS4621" s="1" t="s">
        <v>12469</v>
      </c>
      <c r="BT4621">
        <v>389</v>
      </c>
      <c r="BU4621" s="1" t="s">
        <v>8</v>
      </c>
      <c r="BV4621" s="1" t="s">
        <v>146</v>
      </c>
      <c r="BW4621">
        <v>173.81</v>
      </c>
      <c r="BX4621" s="1" t="s">
        <v>11910</v>
      </c>
      <c r="BY4621">
        <v>5040</v>
      </c>
      <c r="BZ4621">
        <v>876002.4</v>
      </c>
      <c r="CA4621">
        <v>0.25</v>
      </c>
      <c r="CB4621">
        <v>3780</v>
      </c>
      <c r="CC4621">
        <v>657001.80000000005</v>
      </c>
      <c r="CD4621">
        <v>0.1</v>
      </c>
      <c r="CE4621">
        <v>65700.180000000008</v>
      </c>
      <c r="CF4621">
        <v>0</v>
      </c>
      <c r="CG4621">
        <v>0</v>
      </c>
      <c r="CH4621">
        <v>65700.180000000008</v>
      </c>
      <c r="CI4621">
        <v>591301.62</v>
      </c>
      <c r="CJ4621">
        <v>657001.80000000005</v>
      </c>
      <c r="CK4621">
        <v>3780</v>
      </c>
    </row>
    <row r="4622" spans="67:89" x14ac:dyDescent="0.25">
      <c r="BO4622" s="1" t="s">
        <v>12692</v>
      </c>
      <c r="BP4622" s="1" t="s">
        <v>12693</v>
      </c>
      <c r="BQ4622" s="1" t="s">
        <v>11907</v>
      </c>
      <c r="BR4622" s="1" t="s">
        <v>12468</v>
      </c>
      <c r="BS4622" s="1" t="s">
        <v>12469</v>
      </c>
      <c r="BT4622">
        <v>390</v>
      </c>
      <c r="BU4622" s="1" t="s">
        <v>8</v>
      </c>
      <c r="BV4622" s="1" t="s">
        <v>1961</v>
      </c>
      <c r="BW4622">
        <v>136</v>
      </c>
      <c r="BX4622" s="1" t="s">
        <v>11910</v>
      </c>
      <c r="BY4622">
        <v>4800</v>
      </c>
      <c r="BZ4622">
        <v>652800</v>
      </c>
      <c r="CA4622">
        <v>0.25</v>
      </c>
      <c r="CB4622">
        <v>3600</v>
      </c>
      <c r="CC4622">
        <v>489600</v>
      </c>
      <c r="CD4622">
        <v>0.1</v>
      </c>
      <c r="CE4622">
        <v>48960</v>
      </c>
      <c r="CF4622">
        <v>0.1</v>
      </c>
      <c r="CG4622">
        <v>4896</v>
      </c>
      <c r="CH4622">
        <v>44064</v>
      </c>
      <c r="CI4622">
        <v>440640</v>
      </c>
      <c r="CJ4622">
        <v>484704</v>
      </c>
      <c r="CK4622">
        <v>3564</v>
      </c>
    </row>
    <row r="4623" spans="67:89" x14ac:dyDescent="0.25">
      <c r="BO4623" s="1" t="s">
        <v>12694</v>
      </c>
      <c r="BP4623" s="1" t="s">
        <v>12695</v>
      </c>
      <c r="BQ4623" s="1" t="s">
        <v>11907</v>
      </c>
      <c r="BR4623" s="1" t="s">
        <v>12468</v>
      </c>
      <c r="BS4623" s="1" t="s">
        <v>12469</v>
      </c>
      <c r="BT4623">
        <v>391</v>
      </c>
      <c r="BU4623" s="1" t="s">
        <v>8</v>
      </c>
      <c r="BV4623" s="1" t="s">
        <v>1961</v>
      </c>
      <c r="BW4623">
        <v>136</v>
      </c>
      <c r="BX4623" s="1" t="s">
        <v>11910</v>
      </c>
      <c r="BY4623">
        <v>4800</v>
      </c>
      <c r="BZ4623">
        <v>652800</v>
      </c>
      <c r="CA4623">
        <v>0.25</v>
      </c>
      <c r="CB4623">
        <v>3600</v>
      </c>
      <c r="CC4623">
        <v>489600</v>
      </c>
      <c r="CD4623">
        <v>0.1</v>
      </c>
      <c r="CE4623">
        <v>48960</v>
      </c>
      <c r="CF4623">
        <v>0.1</v>
      </c>
      <c r="CG4623">
        <v>4896</v>
      </c>
      <c r="CH4623">
        <v>44064</v>
      </c>
      <c r="CI4623">
        <v>440640</v>
      </c>
      <c r="CJ4623">
        <v>484704</v>
      </c>
      <c r="CK4623">
        <v>3564</v>
      </c>
    </row>
    <row r="4624" spans="67:89" x14ac:dyDescent="0.25">
      <c r="BO4624" s="1" t="s">
        <v>12696</v>
      </c>
      <c r="BP4624" s="1" t="s">
        <v>12697</v>
      </c>
      <c r="BQ4624" s="1" t="s">
        <v>11907</v>
      </c>
      <c r="BR4624" s="1" t="s">
        <v>12468</v>
      </c>
      <c r="BS4624" s="1" t="s">
        <v>12469</v>
      </c>
      <c r="BT4624">
        <v>392</v>
      </c>
      <c r="BU4624" s="1" t="s">
        <v>8</v>
      </c>
      <c r="BV4624" s="1" t="s">
        <v>1961</v>
      </c>
      <c r="BW4624">
        <v>136</v>
      </c>
      <c r="BX4624" s="1" t="s">
        <v>11910</v>
      </c>
      <c r="BY4624">
        <v>4800</v>
      </c>
      <c r="BZ4624">
        <v>652800</v>
      </c>
      <c r="CA4624">
        <v>0.25</v>
      </c>
      <c r="CB4624">
        <v>3600</v>
      </c>
      <c r="CC4624">
        <v>489600</v>
      </c>
      <c r="CD4624">
        <v>0.1</v>
      </c>
      <c r="CE4624">
        <v>48960</v>
      </c>
      <c r="CF4624">
        <v>0.1</v>
      </c>
      <c r="CG4624">
        <v>4896</v>
      </c>
      <c r="CH4624">
        <v>44064</v>
      </c>
      <c r="CI4624">
        <v>440640</v>
      </c>
      <c r="CJ4624">
        <v>484704</v>
      </c>
      <c r="CK4624">
        <v>3564</v>
      </c>
    </row>
    <row r="4625" spans="67:89" x14ac:dyDescent="0.25">
      <c r="BO4625" s="1" t="s">
        <v>12698</v>
      </c>
      <c r="BP4625" s="1" t="s">
        <v>12699</v>
      </c>
      <c r="BQ4625" s="1" t="s">
        <v>11907</v>
      </c>
      <c r="BR4625" s="1" t="s">
        <v>12468</v>
      </c>
      <c r="BS4625" s="1" t="s">
        <v>12469</v>
      </c>
      <c r="BT4625">
        <v>393</v>
      </c>
      <c r="BU4625" s="1" t="s">
        <v>8</v>
      </c>
      <c r="BV4625" s="1" t="s">
        <v>1961</v>
      </c>
      <c r="BW4625">
        <v>136</v>
      </c>
      <c r="BX4625" s="1" t="s">
        <v>11910</v>
      </c>
      <c r="BY4625">
        <v>4800</v>
      </c>
      <c r="BZ4625">
        <v>652800</v>
      </c>
      <c r="CA4625">
        <v>0.25</v>
      </c>
      <c r="CB4625">
        <v>3600</v>
      </c>
      <c r="CC4625">
        <v>489600</v>
      </c>
      <c r="CD4625">
        <v>0.1</v>
      </c>
      <c r="CE4625">
        <v>48960</v>
      </c>
      <c r="CF4625">
        <v>0.1</v>
      </c>
      <c r="CG4625">
        <v>4896</v>
      </c>
      <c r="CH4625">
        <v>44064</v>
      </c>
      <c r="CI4625">
        <v>440640</v>
      </c>
      <c r="CJ4625">
        <v>484704</v>
      </c>
      <c r="CK4625">
        <v>3564</v>
      </c>
    </row>
    <row r="4626" spans="67:89" x14ac:dyDescent="0.25">
      <c r="BO4626" s="1" t="s">
        <v>12700</v>
      </c>
      <c r="BP4626" s="1" t="s">
        <v>12701</v>
      </c>
      <c r="BQ4626" s="1" t="s">
        <v>11907</v>
      </c>
      <c r="BR4626" s="1" t="s">
        <v>12468</v>
      </c>
      <c r="BS4626" s="1" t="s">
        <v>12469</v>
      </c>
      <c r="BT4626">
        <v>394</v>
      </c>
      <c r="BU4626" s="1" t="s">
        <v>8</v>
      </c>
      <c r="BV4626" s="1" t="s">
        <v>1961</v>
      </c>
      <c r="BW4626">
        <v>136</v>
      </c>
      <c r="BX4626" s="1" t="s">
        <v>11910</v>
      </c>
      <c r="BY4626">
        <v>4800</v>
      </c>
      <c r="BZ4626">
        <v>652800</v>
      </c>
      <c r="CA4626">
        <v>0.25</v>
      </c>
      <c r="CB4626">
        <v>3600</v>
      </c>
      <c r="CC4626">
        <v>489600</v>
      </c>
      <c r="CD4626">
        <v>0.1</v>
      </c>
      <c r="CE4626">
        <v>48960</v>
      </c>
      <c r="CF4626">
        <v>0.1</v>
      </c>
      <c r="CG4626">
        <v>4896</v>
      </c>
      <c r="CH4626">
        <v>44064</v>
      </c>
      <c r="CI4626">
        <v>440640</v>
      </c>
      <c r="CJ4626">
        <v>484704</v>
      </c>
      <c r="CK4626">
        <v>3564</v>
      </c>
    </row>
    <row r="4627" spans="67:89" x14ac:dyDescent="0.25">
      <c r="BO4627" s="1" t="s">
        <v>12702</v>
      </c>
      <c r="BP4627" s="1" t="s">
        <v>12703</v>
      </c>
      <c r="BQ4627" s="1" t="s">
        <v>11907</v>
      </c>
      <c r="BR4627" s="1" t="s">
        <v>12468</v>
      </c>
      <c r="BS4627" s="1" t="s">
        <v>12469</v>
      </c>
      <c r="BT4627">
        <v>395</v>
      </c>
      <c r="BU4627" s="1" t="s">
        <v>8</v>
      </c>
      <c r="BV4627" s="1" t="s">
        <v>1961</v>
      </c>
      <c r="BW4627">
        <v>136</v>
      </c>
      <c r="BX4627" s="1" t="s">
        <v>11910</v>
      </c>
      <c r="BY4627">
        <v>4800</v>
      </c>
      <c r="BZ4627">
        <v>652800</v>
      </c>
      <c r="CA4627">
        <v>0.25</v>
      </c>
      <c r="CB4627">
        <v>3600</v>
      </c>
      <c r="CC4627">
        <v>489600</v>
      </c>
      <c r="CD4627">
        <v>0.1</v>
      </c>
      <c r="CE4627">
        <v>48960</v>
      </c>
      <c r="CF4627">
        <v>0.1</v>
      </c>
      <c r="CG4627">
        <v>4896</v>
      </c>
      <c r="CH4627">
        <v>44064</v>
      </c>
      <c r="CI4627">
        <v>440640</v>
      </c>
      <c r="CJ4627">
        <v>484704</v>
      </c>
      <c r="CK4627">
        <v>3564</v>
      </c>
    </row>
    <row r="4628" spans="67:89" x14ac:dyDescent="0.25">
      <c r="BO4628" s="1" t="s">
        <v>12704</v>
      </c>
      <c r="BP4628" s="1" t="s">
        <v>12705</v>
      </c>
      <c r="BQ4628" s="1" t="s">
        <v>11907</v>
      </c>
      <c r="BR4628" s="1" t="s">
        <v>12468</v>
      </c>
      <c r="BS4628" s="1" t="s">
        <v>12469</v>
      </c>
      <c r="BT4628">
        <v>396</v>
      </c>
      <c r="BU4628" s="1" t="s">
        <v>8</v>
      </c>
      <c r="BV4628" s="1" t="s">
        <v>1961</v>
      </c>
      <c r="BW4628">
        <v>144</v>
      </c>
      <c r="BX4628" s="1" t="s">
        <v>11910</v>
      </c>
      <c r="BY4628">
        <v>4800</v>
      </c>
      <c r="BZ4628">
        <v>691200</v>
      </c>
      <c r="CA4628">
        <v>0.25</v>
      </c>
      <c r="CB4628">
        <v>3600</v>
      </c>
      <c r="CC4628">
        <v>518400</v>
      </c>
      <c r="CD4628">
        <v>0.1</v>
      </c>
      <c r="CE4628">
        <v>51840</v>
      </c>
      <c r="CF4628">
        <v>0.1</v>
      </c>
      <c r="CG4628">
        <v>5184</v>
      </c>
      <c r="CH4628">
        <v>46656</v>
      </c>
      <c r="CI4628">
        <v>466560</v>
      </c>
      <c r="CJ4628">
        <v>513216</v>
      </c>
      <c r="CK4628">
        <v>3564</v>
      </c>
    </row>
    <row r="4629" spans="67:89" x14ac:dyDescent="0.25">
      <c r="BO4629" s="1" t="s">
        <v>12706</v>
      </c>
      <c r="BP4629" s="1" t="s">
        <v>12707</v>
      </c>
      <c r="BQ4629" s="1" t="s">
        <v>11907</v>
      </c>
      <c r="BR4629" s="1" t="s">
        <v>12468</v>
      </c>
      <c r="BS4629" s="1" t="s">
        <v>12469</v>
      </c>
      <c r="BT4629">
        <v>397</v>
      </c>
      <c r="BU4629" s="1" t="s">
        <v>8</v>
      </c>
      <c r="BV4629" s="1" t="s">
        <v>1961</v>
      </c>
      <c r="BW4629">
        <v>144</v>
      </c>
      <c r="BX4629" s="1" t="s">
        <v>11910</v>
      </c>
      <c r="BY4629">
        <v>4800</v>
      </c>
      <c r="BZ4629">
        <v>691200</v>
      </c>
      <c r="CA4629">
        <v>0.25</v>
      </c>
      <c r="CB4629">
        <v>3600</v>
      </c>
      <c r="CC4629">
        <v>518400</v>
      </c>
      <c r="CD4629">
        <v>0.1</v>
      </c>
      <c r="CE4629">
        <v>51840</v>
      </c>
      <c r="CF4629">
        <v>0.1</v>
      </c>
      <c r="CG4629">
        <v>5184</v>
      </c>
      <c r="CH4629">
        <v>46656</v>
      </c>
      <c r="CI4629">
        <v>466560</v>
      </c>
      <c r="CJ4629">
        <v>513216</v>
      </c>
      <c r="CK4629">
        <v>3564</v>
      </c>
    </row>
    <row r="4630" spans="67:89" x14ac:dyDescent="0.25">
      <c r="BO4630" s="1" t="s">
        <v>12708</v>
      </c>
      <c r="BP4630" s="1" t="s">
        <v>12709</v>
      </c>
      <c r="BQ4630" s="1" t="s">
        <v>11907</v>
      </c>
      <c r="BR4630" s="1" t="s">
        <v>12468</v>
      </c>
      <c r="BS4630" s="1" t="s">
        <v>12469</v>
      </c>
      <c r="BT4630">
        <v>398</v>
      </c>
      <c r="BU4630" s="1" t="s">
        <v>8</v>
      </c>
      <c r="BV4630" s="1" t="s">
        <v>1961</v>
      </c>
      <c r="BW4630">
        <v>144</v>
      </c>
      <c r="BX4630" s="1" t="s">
        <v>11910</v>
      </c>
      <c r="BY4630">
        <v>4800</v>
      </c>
      <c r="BZ4630">
        <v>691200</v>
      </c>
      <c r="CA4630">
        <v>0.25</v>
      </c>
      <c r="CB4630">
        <v>3600</v>
      </c>
      <c r="CC4630">
        <v>518400</v>
      </c>
      <c r="CD4630">
        <v>0.1</v>
      </c>
      <c r="CE4630">
        <v>51840</v>
      </c>
      <c r="CF4630">
        <v>0.1</v>
      </c>
      <c r="CG4630">
        <v>5184</v>
      </c>
      <c r="CH4630">
        <v>46656</v>
      </c>
      <c r="CI4630">
        <v>466560</v>
      </c>
      <c r="CJ4630">
        <v>513216</v>
      </c>
      <c r="CK4630">
        <v>3564</v>
      </c>
    </row>
    <row r="4631" spans="67:89" x14ac:dyDescent="0.25">
      <c r="BO4631" s="1" t="s">
        <v>12710</v>
      </c>
      <c r="BP4631" s="1" t="s">
        <v>12711</v>
      </c>
      <c r="BQ4631" s="1" t="s">
        <v>11907</v>
      </c>
      <c r="BR4631" s="1" t="s">
        <v>12468</v>
      </c>
      <c r="BS4631" s="1" t="s">
        <v>12469</v>
      </c>
      <c r="BT4631">
        <v>399</v>
      </c>
      <c r="BU4631" s="1" t="s">
        <v>8</v>
      </c>
      <c r="BV4631" s="1" t="s">
        <v>1961</v>
      </c>
      <c r="BW4631">
        <v>144</v>
      </c>
      <c r="BX4631" s="1" t="s">
        <v>11910</v>
      </c>
      <c r="BY4631">
        <v>4800</v>
      </c>
      <c r="BZ4631">
        <v>691200</v>
      </c>
      <c r="CA4631">
        <v>0.25</v>
      </c>
      <c r="CB4631">
        <v>3600</v>
      </c>
      <c r="CC4631">
        <v>518400</v>
      </c>
      <c r="CD4631">
        <v>0.1</v>
      </c>
      <c r="CE4631">
        <v>51840</v>
      </c>
      <c r="CF4631">
        <v>0.1</v>
      </c>
      <c r="CG4631">
        <v>5184</v>
      </c>
      <c r="CH4631">
        <v>46656</v>
      </c>
      <c r="CI4631">
        <v>466560</v>
      </c>
      <c r="CJ4631">
        <v>513216</v>
      </c>
      <c r="CK4631">
        <v>3564</v>
      </c>
    </row>
    <row r="4632" spans="67:89" x14ac:dyDescent="0.25">
      <c r="BO4632" s="1" t="s">
        <v>12712</v>
      </c>
      <c r="BP4632" s="1" t="s">
        <v>12713</v>
      </c>
      <c r="BQ4632" s="1" t="s">
        <v>11907</v>
      </c>
      <c r="BR4632" s="1" t="s">
        <v>12468</v>
      </c>
      <c r="BS4632" s="1" t="s">
        <v>12469</v>
      </c>
      <c r="BT4632">
        <v>400</v>
      </c>
      <c r="BU4632" s="1" t="s">
        <v>8</v>
      </c>
      <c r="BV4632" s="1" t="s">
        <v>146</v>
      </c>
      <c r="BW4632">
        <v>154.11000000000001</v>
      </c>
      <c r="BX4632" s="1" t="s">
        <v>11910</v>
      </c>
      <c r="BY4632">
        <v>5040</v>
      </c>
      <c r="BZ4632">
        <v>776714.4</v>
      </c>
      <c r="CA4632">
        <v>0.28999999999999998</v>
      </c>
      <c r="CB4632">
        <v>3578.4</v>
      </c>
      <c r="CC4632">
        <v>551467.22400000005</v>
      </c>
      <c r="CD4632">
        <v>0.1</v>
      </c>
      <c r="CE4632">
        <v>55146.722400000006</v>
      </c>
      <c r="CF4632">
        <v>0.1</v>
      </c>
      <c r="CG4632">
        <v>5514.6722400000008</v>
      </c>
      <c r="CH4632">
        <v>49632.050160000006</v>
      </c>
      <c r="CI4632">
        <v>496320.50160000002</v>
      </c>
      <c r="CJ4632">
        <v>545952.55176000006</v>
      </c>
      <c r="CK4632">
        <v>3542.616</v>
      </c>
    </row>
    <row r="4633" spans="67:89" x14ac:dyDescent="0.25">
      <c r="BP4633" s="1" t="s">
        <v>12713</v>
      </c>
      <c r="BQ4633" s="1" t="s">
        <v>11907</v>
      </c>
      <c r="BR4633" s="1" t="s">
        <v>12468</v>
      </c>
      <c r="BS4633" s="1" t="s">
        <v>12469</v>
      </c>
      <c r="BT4633">
        <v>400</v>
      </c>
      <c r="BU4633" s="1" t="s">
        <v>8</v>
      </c>
      <c r="BV4633" s="1" t="s">
        <v>146</v>
      </c>
      <c r="BW4633">
        <v>154.11000000000001</v>
      </c>
      <c r="BX4633" s="1" t="s">
        <v>11910</v>
      </c>
      <c r="BY4633">
        <v>5040</v>
      </c>
      <c r="BZ4633">
        <v>776714.4</v>
      </c>
      <c r="CA4633">
        <v>0.28999999999999998</v>
      </c>
      <c r="CB4633">
        <v>3578.4</v>
      </c>
      <c r="CC4633">
        <v>551467.22400000005</v>
      </c>
      <c r="CD4633">
        <v>0.1</v>
      </c>
      <c r="CE4633">
        <v>55146.722400000006</v>
      </c>
      <c r="CF4633">
        <v>0.1</v>
      </c>
      <c r="CG4633">
        <v>5514.6722400000008</v>
      </c>
      <c r="CH4633">
        <v>49632.050160000006</v>
      </c>
      <c r="CI4633">
        <v>496320.50160000002</v>
      </c>
      <c r="CJ4633">
        <v>545952.55176000006</v>
      </c>
      <c r="CK4633">
        <v>3542.616</v>
      </c>
    </row>
    <row r="4634" spans="67:89" x14ac:dyDescent="0.25">
      <c r="BO4634" s="1" t="s">
        <v>12714</v>
      </c>
      <c r="BP4634" s="1" t="s">
        <v>12715</v>
      </c>
      <c r="BQ4634" s="1" t="s">
        <v>11907</v>
      </c>
      <c r="BR4634" s="1" t="s">
        <v>12468</v>
      </c>
      <c r="BS4634" s="1" t="s">
        <v>12469</v>
      </c>
      <c r="BT4634">
        <v>401</v>
      </c>
      <c r="BU4634" s="1" t="s">
        <v>8</v>
      </c>
      <c r="BV4634" s="1" t="s">
        <v>146</v>
      </c>
      <c r="BW4634">
        <v>178.97</v>
      </c>
      <c r="BX4634" s="1" t="s">
        <v>11910</v>
      </c>
      <c r="BY4634">
        <v>5040</v>
      </c>
      <c r="BZ4634">
        <v>902008.8</v>
      </c>
      <c r="CA4634">
        <v>0.25</v>
      </c>
      <c r="CB4634">
        <v>3780</v>
      </c>
      <c r="CC4634">
        <v>676506.6</v>
      </c>
      <c r="CD4634">
        <v>0.1</v>
      </c>
      <c r="CE4634">
        <v>67650.66</v>
      </c>
      <c r="CF4634">
        <v>0.1</v>
      </c>
      <c r="CG4634">
        <v>6765.0660000000007</v>
      </c>
      <c r="CH4634">
        <v>60885.594000000005</v>
      </c>
      <c r="CI4634">
        <v>608855.93999999994</v>
      </c>
      <c r="CJ4634">
        <v>669741.53399999999</v>
      </c>
      <c r="CK4634">
        <v>3742.2</v>
      </c>
    </row>
    <row r="4635" spans="67:89" x14ac:dyDescent="0.25">
      <c r="BO4635" s="1" t="s">
        <v>12716</v>
      </c>
      <c r="BP4635" s="1" t="s">
        <v>12717</v>
      </c>
      <c r="BQ4635" s="1" t="s">
        <v>11907</v>
      </c>
      <c r="BR4635" s="1" t="s">
        <v>12468</v>
      </c>
      <c r="BS4635" s="1" t="s">
        <v>12469</v>
      </c>
      <c r="BT4635">
        <v>402</v>
      </c>
      <c r="BU4635" s="1" t="s">
        <v>8</v>
      </c>
      <c r="BV4635" s="1" t="s">
        <v>1961</v>
      </c>
      <c r="BW4635">
        <v>140</v>
      </c>
      <c r="BX4635" s="1" t="s">
        <v>11910</v>
      </c>
      <c r="BY4635">
        <v>4800</v>
      </c>
      <c r="BZ4635">
        <v>672000</v>
      </c>
      <c r="CA4635">
        <v>0.25</v>
      </c>
      <c r="CB4635">
        <v>3600</v>
      </c>
      <c r="CC4635">
        <v>504000</v>
      </c>
      <c r="CD4635">
        <v>0.1</v>
      </c>
      <c r="CE4635">
        <v>50400</v>
      </c>
      <c r="CF4635">
        <v>0.1</v>
      </c>
      <c r="CG4635">
        <v>5040</v>
      </c>
      <c r="CH4635">
        <v>45360</v>
      </c>
      <c r="CI4635">
        <v>453600</v>
      </c>
      <c r="CJ4635">
        <v>498960</v>
      </c>
      <c r="CK4635">
        <v>3564</v>
      </c>
    </row>
    <row r="4636" spans="67:89" x14ac:dyDescent="0.25">
      <c r="BO4636" s="1" t="s">
        <v>12718</v>
      </c>
      <c r="BP4636" s="1" t="s">
        <v>12719</v>
      </c>
      <c r="BQ4636" s="1" t="s">
        <v>11907</v>
      </c>
      <c r="BR4636" s="1" t="s">
        <v>12468</v>
      </c>
      <c r="BS4636" s="1" t="s">
        <v>12469</v>
      </c>
      <c r="BT4636">
        <v>403</v>
      </c>
      <c r="BU4636" s="1" t="s">
        <v>8</v>
      </c>
      <c r="BV4636" s="1" t="s">
        <v>1961</v>
      </c>
      <c r="BW4636">
        <v>140</v>
      </c>
      <c r="BX4636" s="1" t="s">
        <v>11910</v>
      </c>
      <c r="BY4636">
        <v>4800</v>
      </c>
      <c r="BZ4636">
        <v>672000</v>
      </c>
      <c r="CA4636">
        <v>0.25</v>
      </c>
      <c r="CB4636">
        <v>3600</v>
      </c>
      <c r="CC4636">
        <v>504000</v>
      </c>
      <c r="CD4636">
        <v>0.1</v>
      </c>
      <c r="CE4636">
        <v>50400</v>
      </c>
      <c r="CF4636">
        <v>0.1</v>
      </c>
      <c r="CG4636">
        <v>5040</v>
      </c>
      <c r="CH4636">
        <v>45360</v>
      </c>
      <c r="CI4636">
        <v>453600</v>
      </c>
      <c r="CJ4636">
        <v>498960</v>
      </c>
      <c r="CK4636">
        <v>3564</v>
      </c>
    </row>
    <row r="4637" spans="67:89" x14ac:dyDescent="0.25">
      <c r="BO4637" s="1" t="s">
        <v>12720</v>
      </c>
      <c r="BP4637" s="1" t="s">
        <v>12721</v>
      </c>
      <c r="BQ4637" s="1" t="s">
        <v>11907</v>
      </c>
      <c r="BR4637" s="1" t="s">
        <v>12468</v>
      </c>
      <c r="BS4637" s="1" t="s">
        <v>12469</v>
      </c>
      <c r="BT4637">
        <v>404</v>
      </c>
      <c r="BU4637" s="1" t="s">
        <v>8</v>
      </c>
      <c r="BV4637" s="1" t="s">
        <v>1961</v>
      </c>
      <c r="BW4637">
        <v>140</v>
      </c>
      <c r="BX4637" s="1" t="s">
        <v>11910</v>
      </c>
      <c r="BY4637">
        <v>4800</v>
      </c>
      <c r="BZ4637">
        <v>672000</v>
      </c>
      <c r="CA4637">
        <v>0.25</v>
      </c>
      <c r="CB4637">
        <v>3600</v>
      </c>
      <c r="CC4637">
        <v>504000</v>
      </c>
      <c r="CD4637">
        <v>0.1</v>
      </c>
      <c r="CE4637">
        <v>50400</v>
      </c>
      <c r="CF4637">
        <v>0.1</v>
      </c>
      <c r="CG4637">
        <v>5040</v>
      </c>
      <c r="CH4637">
        <v>45360</v>
      </c>
      <c r="CI4637">
        <v>453600</v>
      </c>
      <c r="CJ4637">
        <v>498960</v>
      </c>
      <c r="CK4637">
        <v>3564</v>
      </c>
    </row>
    <row r="4638" spans="67:89" x14ac:dyDescent="0.25">
      <c r="BO4638" s="1" t="s">
        <v>9410</v>
      </c>
      <c r="BP4638" s="1" t="s">
        <v>12722</v>
      </c>
      <c r="BQ4638" s="1" t="s">
        <v>11907</v>
      </c>
      <c r="BR4638" s="1" t="s">
        <v>12468</v>
      </c>
      <c r="BS4638" s="1" t="s">
        <v>12469</v>
      </c>
      <c r="BT4638">
        <v>405</v>
      </c>
      <c r="BU4638" s="1" t="s">
        <v>8</v>
      </c>
      <c r="BV4638" s="1" t="s">
        <v>1961</v>
      </c>
      <c r="BW4638">
        <v>140</v>
      </c>
      <c r="BX4638" s="1" t="s">
        <v>11910</v>
      </c>
      <c r="BY4638">
        <v>4800</v>
      </c>
      <c r="BZ4638">
        <v>672000</v>
      </c>
      <c r="CA4638">
        <v>0.27</v>
      </c>
      <c r="CB4638">
        <v>3504</v>
      </c>
      <c r="CC4638">
        <v>490560</v>
      </c>
      <c r="CD4638">
        <v>0.1</v>
      </c>
      <c r="CE4638">
        <v>49056</v>
      </c>
      <c r="CF4638">
        <v>0</v>
      </c>
      <c r="CG4638">
        <v>0</v>
      </c>
      <c r="CH4638">
        <v>49056</v>
      </c>
      <c r="CI4638">
        <v>441504</v>
      </c>
      <c r="CJ4638">
        <v>490560</v>
      </c>
      <c r="CK4638">
        <v>3504</v>
      </c>
    </row>
    <row r="4639" spans="67:89" x14ac:dyDescent="0.25">
      <c r="BO4639" s="1" t="s">
        <v>12723</v>
      </c>
      <c r="BP4639" s="1" t="s">
        <v>12724</v>
      </c>
      <c r="BQ4639" s="1" t="s">
        <v>11907</v>
      </c>
      <c r="BR4639" s="1" t="s">
        <v>12468</v>
      </c>
      <c r="BS4639" s="1" t="s">
        <v>12469</v>
      </c>
      <c r="BT4639">
        <v>406</v>
      </c>
      <c r="BU4639" s="1" t="s">
        <v>8</v>
      </c>
      <c r="BV4639" s="1" t="s">
        <v>1961</v>
      </c>
      <c r="BW4639">
        <v>140</v>
      </c>
      <c r="BX4639" s="1" t="s">
        <v>11910</v>
      </c>
      <c r="BY4639">
        <v>4800</v>
      </c>
      <c r="BZ4639">
        <v>672000</v>
      </c>
      <c r="CA4639">
        <v>0.25</v>
      </c>
      <c r="CB4639">
        <v>3600</v>
      </c>
      <c r="CC4639">
        <v>504000</v>
      </c>
      <c r="CD4639">
        <v>0.1</v>
      </c>
      <c r="CE4639">
        <v>50400</v>
      </c>
      <c r="CF4639">
        <v>0.1</v>
      </c>
      <c r="CG4639">
        <v>5040</v>
      </c>
      <c r="CH4639">
        <v>45360</v>
      </c>
      <c r="CI4639">
        <v>453600</v>
      </c>
      <c r="CJ4639">
        <v>498960</v>
      </c>
      <c r="CK4639">
        <v>3564</v>
      </c>
    </row>
    <row r="4640" spans="67:89" x14ac:dyDescent="0.25">
      <c r="BO4640" s="1" t="s">
        <v>12725</v>
      </c>
      <c r="BP4640" s="1" t="s">
        <v>12726</v>
      </c>
      <c r="BQ4640" s="1" t="s">
        <v>11907</v>
      </c>
      <c r="BR4640" s="1" t="s">
        <v>12468</v>
      </c>
      <c r="BS4640" s="1" t="s">
        <v>12469</v>
      </c>
      <c r="BT4640">
        <v>407</v>
      </c>
      <c r="BU4640" s="1" t="s">
        <v>8</v>
      </c>
      <c r="BV4640" s="1" t="s">
        <v>1961</v>
      </c>
      <c r="BW4640">
        <v>140</v>
      </c>
      <c r="BX4640" s="1" t="s">
        <v>11910</v>
      </c>
      <c r="BY4640">
        <v>4800</v>
      </c>
      <c r="BZ4640">
        <v>672000</v>
      </c>
      <c r="CA4640">
        <v>0.25</v>
      </c>
      <c r="CB4640">
        <v>3600</v>
      </c>
      <c r="CC4640">
        <v>504000</v>
      </c>
      <c r="CD4640">
        <v>0.1</v>
      </c>
      <c r="CE4640">
        <v>50400</v>
      </c>
      <c r="CF4640">
        <v>0.1</v>
      </c>
      <c r="CG4640">
        <v>5040</v>
      </c>
      <c r="CH4640">
        <v>45360</v>
      </c>
      <c r="CI4640">
        <v>453600</v>
      </c>
      <c r="CJ4640">
        <v>498960</v>
      </c>
      <c r="CK4640">
        <v>3564</v>
      </c>
    </row>
    <row r="4641" spans="67:89" x14ac:dyDescent="0.25">
      <c r="BO4641" s="1" t="s">
        <v>12727</v>
      </c>
      <c r="BP4641" s="1" t="s">
        <v>12728</v>
      </c>
      <c r="BQ4641" s="1" t="s">
        <v>11907</v>
      </c>
      <c r="BR4641" s="1" t="s">
        <v>12468</v>
      </c>
      <c r="BS4641" s="1" t="s">
        <v>12469</v>
      </c>
      <c r="BT4641">
        <v>408</v>
      </c>
      <c r="BU4641" s="1" t="s">
        <v>8</v>
      </c>
      <c r="BV4641" s="1" t="s">
        <v>1961</v>
      </c>
      <c r="BW4641">
        <v>140</v>
      </c>
      <c r="BX4641" s="1" t="s">
        <v>11910</v>
      </c>
      <c r="BY4641">
        <v>4800</v>
      </c>
      <c r="BZ4641">
        <v>672000</v>
      </c>
      <c r="CA4641">
        <v>0.25</v>
      </c>
      <c r="CB4641">
        <v>3600</v>
      </c>
      <c r="CC4641">
        <v>504000</v>
      </c>
      <c r="CD4641">
        <v>0.1</v>
      </c>
      <c r="CE4641">
        <v>50400</v>
      </c>
      <c r="CF4641">
        <v>0.1</v>
      </c>
      <c r="CG4641">
        <v>5040</v>
      </c>
      <c r="CH4641">
        <v>45360</v>
      </c>
      <c r="CI4641">
        <v>453600</v>
      </c>
      <c r="CJ4641">
        <v>498960</v>
      </c>
      <c r="CK4641">
        <v>3564</v>
      </c>
    </row>
    <row r="4642" spans="67:89" x14ac:dyDescent="0.25">
      <c r="BO4642" s="1" t="s">
        <v>12729</v>
      </c>
      <c r="BP4642" s="1" t="s">
        <v>12730</v>
      </c>
      <c r="BQ4642" s="1" t="s">
        <v>11907</v>
      </c>
      <c r="BR4642" s="1" t="s">
        <v>12468</v>
      </c>
      <c r="BS4642" s="1" t="s">
        <v>12469</v>
      </c>
      <c r="BT4642">
        <v>409</v>
      </c>
      <c r="BU4642" s="1" t="s">
        <v>8</v>
      </c>
      <c r="BV4642" s="1" t="s">
        <v>1961</v>
      </c>
      <c r="BW4642">
        <v>140</v>
      </c>
      <c r="BX4642" s="1" t="s">
        <v>11910</v>
      </c>
      <c r="BY4642">
        <v>4800</v>
      </c>
      <c r="BZ4642">
        <v>672000</v>
      </c>
      <c r="CA4642">
        <v>0.25</v>
      </c>
      <c r="CB4642">
        <v>3600</v>
      </c>
      <c r="CC4642">
        <v>504000</v>
      </c>
      <c r="CD4642">
        <v>0.1</v>
      </c>
      <c r="CE4642">
        <v>50400</v>
      </c>
      <c r="CF4642">
        <v>0.1</v>
      </c>
      <c r="CG4642">
        <v>5040</v>
      </c>
      <c r="CH4642">
        <v>45360</v>
      </c>
      <c r="CI4642">
        <v>453600</v>
      </c>
      <c r="CJ4642">
        <v>498960</v>
      </c>
      <c r="CK4642">
        <v>3564</v>
      </c>
    </row>
    <row r="4643" spans="67:89" x14ac:dyDescent="0.25">
      <c r="BO4643" s="1" t="s">
        <v>12731</v>
      </c>
      <c r="BP4643" s="1" t="s">
        <v>12732</v>
      </c>
      <c r="BQ4643" s="1" t="s">
        <v>11907</v>
      </c>
      <c r="BR4643" s="1" t="s">
        <v>12468</v>
      </c>
      <c r="BS4643" s="1" t="s">
        <v>12469</v>
      </c>
      <c r="BT4643">
        <v>410</v>
      </c>
      <c r="BU4643" s="1" t="s">
        <v>8</v>
      </c>
      <c r="BV4643" s="1" t="s">
        <v>1961</v>
      </c>
      <c r="BW4643">
        <v>140</v>
      </c>
      <c r="BX4643" s="1" t="s">
        <v>11910</v>
      </c>
      <c r="BY4643">
        <v>4800</v>
      </c>
      <c r="BZ4643">
        <v>672000</v>
      </c>
      <c r="CA4643">
        <v>0.23</v>
      </c>
      <c r="CB4643">
        <v>3696</v>
      </c>
      <c r="CC4643">
        <v>517440</v>
      </c>
      <c r="CD4643">
        <v>0.1</v>
      </c>
      <c r="CE4643">
        <v>51744</v>
      </c>
      <c r="CF4643">
        <v>0.1</v>
      </c>
      <c r="CG4643">
        <v>5174.4000000000005</v>
      </c>
      <c r="CH4643">
        <v>47000</v>
      </c>
      <c r="CI4643">
        <v>465696</v>
      </c>
      <c r="CJ4643">
        <v>512696</v>
      </c>
      <c r="CK4643">
        <v>3662.1142857142859</v>
      </c>
    </row>
    <row r="4644" spans="67:89" x14ac:dyDescent="0.25">
      <c r="BO4644" s="1" t="s">
        <v>12733</v>
      </c>
      <c r="BP4644" s="1" t="s">
        <v>12734</v>
      </c>
      <c r="BQ4644" s="1" t="s">
        <v>11907</v>
      </c>
      <c r="BR4644" s="1" t="s">
        <v>12468</v>
      </c>
      <c r="BS4644" s="1" t="s">
        <v>12469</v>
      </c>
      <c r="BT4644">
        <v>411</v>
      </c>
      <c r="BU4644" s="1" t="s">
        <v>8</v>
      </c>
      <c r="BV4644" s="1" t="s">
        <v>146</v>
      </c>
      <c r="BW4644">
        <v>194.81</v>
      </c>
      <c r="BX4644" s="1" t="s">
        <v>11910</v>
      </c>
      <c r="BY4644">
        <v>5040</v>
      </c>
      <c r="BZ4644">
        <v>981842.4</v>
      </c>
      <c r="CA4644">
        <v>0.28999999999999998</v>
      </c>
      <c r="CB4644">
        <v>3578.4</v>
      </c>
      <c r="CC4644">
        <v>697108.10400000005</v>
      </c>
      <c r="CD4644">
        <v>0.1</v>
      </c>
      <c r="CE4644">
        <v>69710.810400000002</v>
      </c>
      <c r="CF4644">
        <v>0.1</v>
      </c>
      <c r="CG4644">
        <v>6971.0810400000009</v>
      </c>
      <c r="CH4644">
        <v>62739.729359999998</v>
      </c>
      <c r="CI4644">
        <v>627397.29360000009</v>
      </c>
      <c r="CJ4644">
        <v>690137.02296000009</v>
      </c>
      <c r="CK4644">
        <v>3542.6160000000004</v>
      </c>
    </row>
    <row r="4645" spans="67:89" x14ac:dyDescent="0.25">
      <c r="BO4645" s="1" t="s">
        <v>12736</v>
      </c>
      <c r="BP4645" s="1" t="s">
        <v>12737</v>
      </c>
      <c r="BQ4645" s="1" t="s">
        <v>11907</v>
      </c>
      <c r="BR4645" s="1" t="s">
        <v>12468</v>
      </c>
      <c r="BS4645" s="1" t="s">
        <v>12469</v>
      </c>
      <c r="BT4645">
        <v>412</v>
      </c>
      <c r="BU4645" s="1" t="s">
        <v>8</v>
      </c>
      <c r="BV4645" s="1" t="s">
        <v>146</v>
      </c>
      <c r="BW4645">
        <v>194.81</v>
      </c>
      <c r="BX4645" s="1" t="s">
        <v>11910</v>
      </c>
      <c r="BY4645">
        <v>5040</v>
      </c>
      <c r="BZ4645">
        <v>981842.4</v>
      </c>
      <c r="CA4645">
        <v>0.23</v>
      </c>
      <c r="CB4645">
        <v>3880.8</v>
      </c>
      <c r="CC4645">
        <v>756018.64800000004</v>
      </c>
      <c r="CD4645">
        <v>0.1</v>
      </c>
      <c r="CE4645">
        <v>75601.86480000001</v>
      </c>
      <c r="CF4645">
        <v>0.1</v>
      </c>
      <c r="CG4645">
        <v>7560.1864800000012</v>
      </c>
      <c r="CH4645">
        <v>68041.678320000006</v>
      </c>
      <c r="CI4645">
        <v>680416.78320000006</v>
      </c>
      <c r="CJ4645">
        <v>748458.46152000013</v>
      </c>
      <c r="CK4645">
        <v>3841.9920000000006</v>
      </c>
    </row>
    <row r="4646" spans="67:89" x14ac:dyDescent="0.25">
      <c r="BO4646" s="1" t="s">
        <v>12738</v>
      </c>
      <c r="BP4646" s="1" t="s">
        <v>12739</v>
      </c>
      <c r="BQ4646" s="1" t="s">
        <v>11907</v>
      </c>
      <c r="BR4646" s="1" t="s">
        <v>12468</v>
      </c>
      <c r="BS4646" s="1" t="s">
        <v>12469</v>
      </c>
      <c r="BT4646">
        <v>413</v>
      </c>
      <c r="BU4646" s="1" t="s">
        <v>8</v>
      </c>
      <c r="BV4646" s="1" t="s">
        <v>1961</v>
      </c>
      <c r="BW4646">
        <v>157.5</v>
      </c>
      <c r="BX4646" s="1" t="s">
        <v>11910</v>
      </c>
      <c r="BY4646">
        <v>4800</v>
      </c>
      <c r="BZ4646">
        <v>756000</v>
      </c>
      <c r="CA4646">
        <v>0.25</v>
      </c>
      <c r="CB4646">
        <v>3600</v>
      </c>
      <c r="CC4646">
        <v>567000</v>
      </c>
      <c r="CD4646">
        <v>0.1</v>
      </c>
      <c r="CE4646">
        <v>56700</v>
      </c>
      <c r="CF4646">
        <v>0.1</v>
      </c>
      <c r="CG4646">
        <v>5670</v>
      </c>
      <c r="CH4646">
        <v>51030</v>
      </c>
      <c r="CI4646">
        <v>510300</v>
      </c>
      <c r="CJ4646">
        <v>561330</v>
      </c>
      <c r="CK4646">
        <v>3564</v>
      </c>
    </row>
    <row r="4647" spans="67:89" x14ac:dyDescent="0.25">
      <c r="BO4647" s="1" t="s">
        <v>12740</v>
      </c>
      <c r="BP4647" s="1" t="s">
        <v>12741</v>
      </c>
      <c r="BQ4647" s="1" t="s">
        <v>11907</v>
      </c>
      <c r="BR4647" s="1" t="s">
        <v>12468</v>
      </c>
      <c r="BS4647" s="1" t="s">
        <v>12469</v>
      </c>
      <c r="BT4647">
        <v>414</v>
      </c>
      <c r="BU4647" s="1" t="s">
        <v>8</v>
      </c>
      <c r="BV4647" s="1" t="s">
        <v>1961</v>
      </c>
      <c r="BW4647">
        <v>157.5</v>
      </c>
      <c r="BX4647" s="1" t="s">
        <v>11910</v>
      </c>
      <c r="BY4647">
        <v>4800</v>
      </c>
      <c r="BZ4647">
        <v>756000</v>
      </c>
      <c r="CA4647">
        <v>0.25</v>
      </c>
      <c r="CB4647">
        <v>3600</v>
      </c>
      <c r="CC4647">
        <v>567000</v>
      </c>
      <c r="CD4647">
        <v>0.1</v>
      </c>
      <c r="CE4647">
        <v>56700</v>
      </c>
      <c r="CF4647">
        <v>0.1</v>
      </c>
      <c r="CG4647">
        <v>5670</v>
      </c>
      <c r="CH4647">
        <v>51030</v>
      </c>
      <c r="CI4647">
        <v>510300</v>
      </c>
      <c r="CJ4647">
        <v>561330</v>
      </c>
      <c r="CK4647">
        <v>3564</v>
      </c>
    </row>
    <row r="4648" spans="67:89" x14ac:dyDescent="0.25">
      <c r="BO4648" s="1" t="s">
        <v>12742</v>
      </c>
      <c r="BP4648" s="1" t="s">
        <v>12743</v>
      </c>
      <c r="BQ4648" s="1" t="s">
        <v>11907</v>
      </c>
      <c r="BR4648" s="1" t="s">
        <v>12468</v>
      </c>
      <c r="BS4648" s="1" t="s">
        <v>12469</v>
      </c>
      <c r="BT4648">
        <v>415</v>
      </c>
      <c r="BU4648" s="1" t="s">
        <v>8</v>
      </c>
      <c r="BV4648" s="1" t="s">
        <v>1961</v>
      </c>
      <c r="BW4648">
        <v>157.5</v>
      </c>
      <c r="BX4648" s="1" t="s">
        <v>11910</v>
      </c>
      <c r="BY4648">
        <v>4800</v>
      </c>
      <c r="BZ4648">
        <v>756000</v>
      </c>
      <c r="CA4648">
        <v>0.25</v>
      </c>
      <c r="CB4648">
        <v>3600</v>
      </c>
      <c r="CC4648">
        <v>567000</v>
      </c>
      <c r="CD4648">
        <v>0.1</v>
      </c>
      <c r="CE4648">
        <v>56700</v>
      </c>
      <c r="CF4648">
        <v>0.1</v>
      </c>
      <c r="CG4648">
        <v>5670</v>
      </c>
      <c r="CH4648">
        <v>51030</v>
      </c>
      <c r="CI4648">
        <v>510300</v>
      </c>
      <c r="CJ4648">
        <v>561330</v>
      </c>
      <c r="CK4648">
        <v>3564</v>
      </c>
    </row>
    <row r="4649" spans="67:89" x14ac:dyDescent="0.25">
      <c r="BO4649" s="1" t="s">
        <v>12744</v>
      </c>
      <c r="BP4649" s="1" t="s">
        <v>12745</v>
      </c>
      <c r="BQ4649" s="1" t="s">
        <v>11907</v>
      </c>
      <c r="BR4649" s="1" t="s">
        <v>12468</v>
      </c>
      <c r="BS4649" s="1" t="s">
        <v>12469</v>
      </c>
      <c r="BT4649">
        <v>416</v>
      </c>
      <c r="BU4649" s="1" t="s">
        <v>8</v>
      </c>
      <c r="BV4649" s="1" t="s">
        <v>1961</v>
      </c>
      <c r="BW4649">
        <v>157.5</v>
      </c>
      <c r="BX4649" s="1" t="s">
        <v>11910</v>
      </c>
      <c r="BY4649">
        <v>4800</v>
      </c>
      <c r="BZ4649">
        <v>756000</v>
      </c>
      <c r="CA4649">
        <v>0.25</v>
      </c>
      <c r="CB4649">
        <v>3600</v>
      </c>
      <c r="CC4649">
        <v>567000</v>
      </c>
      <c r="CD4649">
        <v>0.1</v>
      </c>
      <c r="CE4649">
        <v>56700</v>
      </c>
      <c r="CF4649">
        <v>0.1</v>
      </c>
      <c r="CG4649">
        <v>5670</v>
      </c>
      <c r="CH4649">
        <v>51030</v>
      </c>
      <c r="CI4649">
        <v>510300</v>
      </c>
      <c r="CJ4649">
        <v>561330</v>
      </c>
      <c r="CK4649">
        <v>3564</v>
      </c>
    </row>
    <row r="4650" spans="67:89" x14ac:dyDescent="0.25">
      <c r="BO4650" s="1" t="s">
        <v>12746</v>
      </c>
      <c r="BP4650" s="1" t="s">
        <v>12747</v>
      </c>
      <c r="BQ4650" s="1" t="s">
        <v>11907</v>
      </c>
      <c r="BR4650" s="1" t="s">
        <v>12468</v>
      </c>
      <c r="BS4650" s="1" t="s">
        <v>12469</v>
      </c>
      <c r="BT4650">
        <v>417</v>
      </c>
      <c r="BU4650" s="1" t="s">
        <v>8</v>
      </c>
      <c r="BV4650" s="1" t="s">
        <v>1961</v>
      </c>
      <c r="BW4650">
        <v>157.5</v>
      </c>
      <c r="BX4650" s="1" t="s">
        <v>11910</v>
      </c>
      <c r="BY4650">
        <v>4800</v>
      </c>
      <c r="BZ4650">
        <v>756000</v>
      </c>
      <c r="CA4650">
        <v>0.25</v>
      </c>
      <c r="CB4650">
        <v>3600</v>
      </c>
      <c r="CC4650">
        <v>567000</v>
      </c>
      <c r="CD4650">
        <v>0.1</v>
      </c>
      <c r="CE4650">
        <v>56700</v>
      </c>
      <c r="CF4650">
        <v>0.1</v>
      </c>
      <c r="CG4650">
        <v>5670</v>
      </c>
      <c r="CH4650">
        <v>51030</v>
      </c>
      <c r="CI4650">
        <v>510300</v>
      </c>
      <c r="CJ4650">
        <v>561330</v>
      </c>
      <c r="CK4650">
        <v>3564</v>
      </c>
    </row>
    <row r="4651" spans="67:89" x14ac:dyDescent="0.25">
      <c r="BO4651" s="1" t="s">
        <v>12748</v>
      </c>
      <c r="BP4651" s="1" t="s">
        <v>12749</v>
      </c>
      <c r="BQ4651" s="1" t="s">
        <v>11907</v>
      </c>
      <c r="BR4651" s="1" t="s">
        <v>12468</v>
      </c>
      <c r="BS4651" s="1" t="s">
        <v>12469</v>
      </c>
      <c r="BT4651">
        <v>418</v>
      </c>
      <c r="BU4651" s="1" t="s">
        <v>8</v>
      </c>
      <c r="BV4651" s="1" t="s">
        <v>1961</v>
      </c>
      <c r="BW4651">
        <v>157.5</v>
      </c>
      <c r="BX4651" s="1" t="s">
        <v>11910</v>
      </c>
      <c r="BY4651">
        <v>4800</v>
      </c>
      <c r="BZ4651">
        <v>756000</v>
      </c>
      <c r="CA4651">
        <v>0.25</v>
      </c>
      <c r="CB4651">
        <v>3600</v>
      </c>
      <c r="CC4651">
        <v>567000</v>
      </c>
      <c r="CD4651">
        <v>0.1</v>
      </c>
      <c r="CE4651">
        <v>56700</v>
      </c>
      <c r="CF4651">
        <v>0.1</v>
      </c>
      <c r="CG4651">
        <v>5670</v>
      </c>
      <c r="CH4651">
        <v>51030</v>
      </c>
      <c r="CI4651">
        <v>510300</v>
      </c>
      <c r="CJ4651">
        <v>561330</v>
      </c>
      <c r="CK4651">
        <v>3564</v>
      </c>
    </row>
    <row r="4652" spans="67:89" x14ac:dyDescent="0.25">
      <c r="BO4652" s="1" t="s">
        <v>12750</v>
      </c>
      <c r="BP4652" s="1" t="s">
        <v>12751</v>
      </c>
      <c r="BQ4652" s="1" t="s">
        <v>11907</v>
      </c>
      <c r="BR4652" s="1" t="s">
        <v>12468</v>
      </c>
      <c r="BS4652" s="1" t="s">
        <v>12469</v>
      </c>
      <c r="BT4652">
        <v>419</v>
      </c>
      <c r="BU4652" s="1" t="s">
        <v>8</v>
      </c>
      <c r="BV4652" s="1" t="s">
        <v>1961</v>
      </c>
      <c r="BW4652">
        <v>157.5</v>
      </c>
      <c r="BX4652" s="1" t="s">
        <v>11910</v>
      </c>
      <c r="BY4652">
        <v>4800</v>
      </c>
      <c r="BZ4652">
        <v>756000</v>
      </c>
      <c r="CA4652">
        <v>0.25</v>
      </c>
      <c r="CB4652">
        <v>3600</v>
      </c>
      <c r="CC4652">
        <v>567000</v>
      </c>
      <c r="CD4652">
        <v>0.1</v>
      </c>
      <c r="CE4652">
        <v>56700</v>
      </c>
      <c r="CF4652">
        <v>0.1</v>
      </c>
      <c r="CG4652">
        <v>5670</v>
      </c>
      <c r="CH4652">
        <v>51030</v>
      </c>
      <c r="CI4652">
        <v>510300</v>
      </c>
      <c r="CJ4652">
        <v>561330</v>
      </c>
      <c r="CK4652">
        <v>3564</v>
      </c>
    </row>
    <row r="4653" spans="67:89" x14ac:dyDescent="0.25">
      <c r="BO4653" s="1" t="s">
        <v>12752</v>
      </c>
      <c r="BP4653" s="1" t="s">
        <v>12753</v>
      </c>
      <c r="BQ4653" s="1" t="s">
        <v>11907</v>
      </c>
      <c r="BR4653" s="1" t="s">
        <v>12468</v>
      </c>
      <c r="BS4653" s="1" t="s">
        <v>12469</v>
      </c>
      <c r="BT4653">
        <v>420</v>
      </c>
      <c r="BU4653" s="1" t="s">
        <v>8</v>
      </c>
      <c r="BV4653" s="1" t="s">
        <v>146</v>
      </c>
      <c r="BW4653">
        <v>170.27</v>
      </c>
      <c r="BX4653" s="1" t="s">
        <v>11910</v>
      </c>
      <c r="BY4653">
        <v>5040</v>
      </c>
      <c r="BZ4653">
        <v>858160.8</v>
      </c>
      <c r="CA4653">
        <v>0.26</v>
      </c>
      <c r="CB4653">
        <v>3729.6</v>
      </c>
      <c r="CC4653">
        <v>635038.99199999997</v>
      </c>
      <c r="CD4653">
        <v>0.1</v>
      </c>
      <c r="CE4653">
        <v>63503.8992</v>
      </c>
      <c r="CF4653">
        <v>0.1</v>
      </c>
      <c r="CG4653">
        <v>6350.3899200000005</v>
      </c>
      <c r="CH4653">
        <v>57153.509279999998</v>
      </c>
      <c r="CI4653">
        <v>571535.09279999998</v>
      </c>
      <c r="CJ4653">
        <v>628688.60207999998</v>
      </c>
      <c r="CK4653">
        <v>3692.3039999999996</v>
      </c>
    </row>
    <row r="4654" spans="67:89" x14ac:dyDescent="0.25">
      <c r="BO4654" s="1" t="s">
        <v>12754</v>
      </c>
      <c r="BP4654" s="1" t="s">
        <v>12755</v>
      </c>
      <c r="BQ4654" s="1" t="s">
        <v>11907</v>
      </c>
      <c r="BR4654" s="1" t="s">
        <v>12468</v>
      </c>
      <c r="BS4654" s="1" t="s">
        <v>12469</v>
      </c>
      <c r="BT4654">
        <v>421</v>
      </c>
      <c r="BU4654" s="1" t="s">
        <v>8</v>
      </c>
      <c r="BV4654" s="1" t="s">
        <v>171</v>
      </c>
      <c r="BW4654">
        <v>221.21</v>
      </c>
      <c r="BX4654" s="1" t="s">
        <v>11910</v>
      </c>
      <c r="BY4654">
        <v>5040</v>
      </c>
      <c r="BZ4654">
        <v>1114898.4000000001</v>
      </c>
      <c r="CA4654">
        <v>0.26</v>
      </c>
      <c r="CB4654">
        <v>3729.6</v>
      </c>
      <c r="CC4654">
        <v>825024.81599999999</v>
      </c>
      <c r="CD4654">
        <v>0.1</v>
      </c>
      <c r="CE4654">
        <v>82502.481599999999</v>
      </c>
      <c r="CF4654">
        <v>0.1</v>
      </c>
      <c r="CG4654">
        <v>8250.248160000001</v>
      </c>
      <c r="CH4654">
        <v>74252.233439999996</v>
      </c>
      <c r="CI4654">
        <v>742522.33440000005</v>
      </c>
      <c r="CJ4654">
        <v>816774.56784000003</v>
      </c>
      <c r="CK4654">
        <v>3692.3040000000001</v>
      </c>
    </row>
    <row r="4655" spans="67:89" x14ac:dyDescent="0.25">
      <c r="BO4655" s="1" t="s">
        <v>12756</v>
      </c>
      <c r="BP4655" s="1" t="s">
        <v>12757</v>
      </c>
      <c r="BQ4655" s="1" t="s">
        <v>11907</v>
      </c>
      <c r="BR4655" s="1" t="s">
        <v>12468</v>
      </c>
      <c r="BS4655" s="1" t="s">
        <v>12469</v>
      </c>
      <c r="BT4655">
        <v>422</v>
      </c>
      <c r="BU4655" s="1" t="s">
        <v>8</v>
      </c>
      <c r="BV4655" s="1" t="s">
        <v>1961</v>
      </c>
      <c r="BW4655">
        <v>180</v>
      </c>
      <c r="BX4655" s="1" t="s">
        <v>11910</v>
      </c>
      <c r="BY4655">
        <v>4800</v>
      </c>
      <c r="BZ4655">
        <v>864000</v>
      </c>
      <c r="CA4655">
        <v>0.28999999999999998</v>
      </c>
      <c r="CB4655">
        <v>3408</v>
      </c>
      <c r="CC4655">
        <v>613440</v>
      </c>
      <c r="CD4655">
        <v>0.1</v>
      </c>
      <c r="CE4655">
        <v>61344</v>
      </c>
      <c r="CF4655">
        <v>0.1</v>
      </c>
      <c r="CG4655">
        <v>6134.4000000000005</v>
      </c>
      <c r="CH4655">
        <v>55209.599999999999</v>
      </c>
      <c r="CI4655">
        <v>552096</v>
      </c>
      <c r="CJ4655">
        <v>607305.6</v>
      </c>
      <c r="CK4655">
        <v>3373.92</v>
      </c>
    </row>
    <row r="4656" spans="67:89" x14ac:dyDescent="0.25">
      <c r="BO4656" s="1" t="s">
        <v>12758</v>
      </c>
      <c r="BP4656" s="1" t="s">
        <v>12759</v>
      </c>
      <c r="BQ4656" s="1" t="s">
        <v>11907</v>
      </c>
      <c r="BR4656" s="1" t="s">
        <v>12468</v>
      </c>
      <c r="BS4656" s="1" t="s">
        <v>12469</v>
      </c>
      <c r="BT4656">
        <v>423</v>
      </c>
      <c r="BU4656" s="1" t="s">
        <v>8</v>
      </c>
      <c r="BV4656" s="1" t="s">
        <v>1961</v>
      </c>
      <c r="BW4656">
        <v>180</v>
      </c>
      <c r="BX4656" s="1" t="s">
        <v>11910</v>
      </c>
      <c r="BY4656">
        <v>4800</v>
      </c>
      <c r="BZ4656">
        <v>864000</v>
      </c>
      <c r="CA4656">
        <v>0.28999999999999998</v>
      </c>
      <c r="CB4656">
        <v>3408</v>
      </c>
      <c r="CC4656">
        <v>613440</v>
      </c>
      <c r="CD4656">
        <v>0.1</v>
      </c>
      <c r="CE4656">
        <v>61344</v>
      </c>
      <c r="CF4656">
        <v>0</v>
      </c>
      <c r="CG4656">
        <v>0</v>
      </c>
      <c r="CH4656">
        <v>61344</v>
      </c>
      <c r="CI4656">
        <v>552096</v>
      </c>
      <c r="CJ4656">
        <v>613440</v>
      </c>
      <c r="CK4656">
        <v>3408</v>
      </c>
    </row>
    <row r="4657" spans="67:89" x14ac:dyDescent="0.25">
      <c r="BP4657" s="1" t="s">
        <v>12759</v>
      </c>
      <c r="BQ4657" s="1" t="s">
        <v>11907</v>
      </c>
      <c r="BR4657" s="1" t="s">
        <v>12468</v>
      </c>
      <c r="BS4657" s="1" t="s">
        <v>12469</v>
      </c>
      <c r="BT4657">
        <v>423</v>
      </c>
      <c r="BU4657" s="1" t="s">
        <v>8</v>
      </c>
      <c r="BV4657" s="1" t="s">
        <v>1961</v>
      </c>
      <c r="BW4657">
        <v>180</v>
      </c>
      <c r="BX4657" s="1" t="s">
        <v>11910</v>
      </c>
      <c r="BY4657">
        <v>4800</v>
      </c>
      <c r="BZ4657">
        <v>864000</v>
      </c>
      <c r="CA4657">
        <v>0.28999999999999998</v>
      </c>
      <c r="CB4657">
        <v>3408</v>
      </c>
      <c r="CC4657">
        <v>613440</v>
      </c>
      <c r="CD4657">
        <v>0.1</v>
      </c>
      <c r="CE4657">
        <v>61344</v>
      </c>
      <c r="CF4657">
        <v>0</v>
      </c>
      <c r="CG4657">
        <v>0</v>
      </c>
      <c r="CH4657">
        <v>61344</v>
      </c>
      <c r="CI4657">
        <v>552096</v>
      </c>
      <c r="CJ4657">
        <v>613440</v>
      </c>
      <c r="CK4657">
        <v>3408</v>
      </c>
    </row>
    <row r="4658" spans="67:89" x14ac:dyDescent="0.25">
      <c r="BO4658" s="1" t="s">
        <v>12760</v>
      </c>
      <c r="BP4658" s="1" t="s">
        <v>12761</v>
      </c>
      <c r="BQ4658" s="1" t="s">
        <v>11907</v>
      </c>
      <c r="BR4658" s="1" t="s">
        <v>12468</v>
      </c>
      <c r="BS4658" s="1" t="s">
        <v>12469</v>
      </c>
      <c r="BT4658">
        <v>424</v>
      </c>
      <c r="BU4658" s="1" t="s">
        <v>8</v>
      </c>
      <c r="BV4658" s="1" t="s">
        <v>1961</v>
      </c>
      <c r="BW4658">
        <v>180</v>
      </c>
      <c r="BX4658" s="1" t="s">
        <v>11910</v>
      </c>
      <c r="BY4658">
        <v>4800</v>
      </c>
      <c r="BZ4658">
        <v>864000</v>
      </c>
      <c r="CA4658">
        <v>0.3</v>
      </c>
      <c r="CB4658">
        <v>3360</v>
      </c>
      <c r="CC4658">
        <v>604800</v>
      </c>
      <c r="CD4658">
        <v>0.1</v>
      </c>
      <c r="CE4658">
        <v>60480</v>
      </c>
      <c r="CF4658">
        <v>0</v>
      </c>
      <c r="CG4658">
        <v>0</v>
      </c>
      <c r="CH4658">
        <v>60480</v>
      </c>
      <c r="CI4658">
        <v>544320</v>
      </c>
      <c r="CJ4658">
        <v>604800</v>
      </c>
      <c r="CK4658">
        <v>3360</v>
      </c>
    </row>
    <row r="4659" spans="67:89" x14ac:dyDescent="0.25">
      <c r="BP4659" s="1" t="s">
        <v>12761</v>
      </c>
      <c r="BQ4659" s="1" t="s">
        <v>11907</v>
      </c>
      <c r="BR4659" s="1" t="s">
        <v>12468</v>
      </c>
      <c r="BS4659" s="1" t="s">
        <v>12469</v>
      </c>
      <c r="BT4659">
        <v>424</v>
      </c>
      <c r="BU4659" s="1" t="s">
        <v>8</v>
      </c>
      <c r="BV4659" s="1" t="s">
        <v>1961</v>
      </c>
      <c r="BW4659">
        <v>180</v>
      </c>
      <c r="BX4659" s="1" t="s">
        <v>11910</v>
      </c>
      <c r="BY4659">
        <v>4800</v>
      </c>
      <c r="BZ4659">
        <v>864000</v>
      </c>
      <c r="CA4659">
        <v>0.3</v>
      </c>
      <c r="CB4659">
        <v>3360</v>
      </c>
      <c r="CC4659">
        <v>604800</v>
      </c>
      <c r="CD4659">
        <v>0.1</v>
      </c>
      <c r="CE4659">
        <v>60480</v>
      </c>
      <c r="CF4659">
        <v>0</v>
      </c>
      <c r="CG4659">
        <v>0</v>
      </c>
      <c r="CH4659">
        <v>60480</v>
      </c>
      <c r="CI4659">
        <v>544320</v>
      </c>
      <c r="CJ4659">
        <v>604800</v>
      </c>
      <c r="CK4659">
        <v>3360</v>
      </c>
    </row>
    <row r="4660" spans="67:89" x14ac:dyDescent="0.25">
      <c r="BO4660" s="1" t="s">
        <v>12762</v>
      </c>
      <c r="BP4660" s="1" t="s">
        <v>12763</v>
      </c>
      <c r="BQ4660" s="1" t="s">
        <v>11907</v>
      </c>
      <c r="BR4660" s="1" t="s">
        <v>12468</v>
      </c>
      <c r="BS4660" s="1" t="s">
        <v>12469</v>
      </c>
      <c r="BT4660">
        <v>425</v>
      </c>
      <c r="BU4660" s="1" t="s">
        <v>8</v>
      </c>
      <c r="BV4660" s="1" t="s">
        <v>1961</v>
      </c>
      <c r="BW4660">
        <v>180</v>
      </c>
      <c r="BX4660" s="1" t="s">
        <v>11910</v>
      </c>
      <c r="BY4660">
        <v>4800</v>
      </c>
      <c r="BZ4660">
        <v>864000</v>
      </c>
      <c r="CA4660">
        <v>0.25</v>
      </c>
      <c r="CB4660">
        <v>3600</v>
      </c>
      <c r="CC4660">
        <v>648000</v>
      </c>
      <c r="CD4660">
        <v>0.1</v>
      </c>
      <c r="CE4660">
        <v>64800</v>
      </c>
      <c r="CF4660">
        <v>0.1</v>
      </c>
      <c r="CG4660">
        <v>6480</v>
      </c>
      <c r="CH4660">
        <v>58320</v>
      </c>
      <c r="CI4660">
        <v>583200</v>
      </c>
      <c r="CJ4660">
        <v>641520</v>
      </c>
      <c r="CK4660">
        <v>3564</v>
      </c>
    </row>
    <row r="4661" spans="67:89" x14ac:dyDescent="0.25">
      <c r="BO4661" s="1" t="s">
        <v>12764</v>
      </c>
      <c r="BP4661" s="1" t="s">
        <v>12765</v>
      </c>
      <c r="BQ4661" s="1" t="s">
        <v>11907</v>
      </c>
      <c r="BR4661" s="1" t="s">
        <v>12468</v>
      </c>
      <c r="BS4661" s="1" t="s">
        <v>12469</v>
      </c>
      <c r="BT4661">
        <v>426</v>
      </c>
      <c r="BU4661" s="1" t="s">
        <v>8</v>
      </c>
      <c r="BV4661" s="1" t="s">
        <v>1961</v>
      </c>
      <c r="BW4661">
        <v>180</v>
      </c>
      <c r="BX4661" s="1" t="s">
        <v>11910</v>
      </c>
      <c r="BY4661">
        <v>4800</v>
      </c>
      <c r="BZ4661">
        <v>864000</v>
      </c>
      <c r="CA4661">
        <v>0.25</v>
      </c>
      <c r="CB4661">
        <v>3600</v>
      </c>
      <c r="CC4661">
        <v>648000</v>
      </c>
      <c r="CD4661">
        <v>0.1</v>
      </c>
      <c r="CE4661">
        <v>64800</v>
      </c>
      <c r="CF4661">
        <v>0.1</v>
      </c>
      <c r="CG4661">
        <v>6480</v>
      </c>
      <c r="CH4661">
        <v>58320</v>
      </c>
      <c r="CI4661">
        <v>583200</v>
      </c>
      <c r="CJ4661">
        <v>641520</v>
      </c>
      <c r="CK4661">
        <v>3564</v>
      </c>
    </row>
    <row r="4662" spans="67:89" x14ac:dyDescent="0.25">
      <c r="BO4662" s="1" t="s">
        <v>12735</v>
      </c>
      <c r="BP4662" s="1" t="s">
        <v>12766</v>
      </c>
      <c r="BQ4662" s="1" t="s">
        <v>11907</v>
      </c>
      <c r="BR4662" s="1" t="s">
        <v>12468</v>
      </c>
      <c r="BS4662" s="1" t="s">
        <v>12469</v>
      </c>
      <c r="BT4662">
        <v>427</v>
      </c>
      <c r="BU4662" s="1" t="s">
        <v>8</v>
      </c>
      <c r="BV4662" s="1" t="s">
        <v>171</v>
      </c>
      <c r="BW4662">
        <v>251.59</v>
      </c>
      <c r="BX4662" s="1" t="s">
        <v>11910</v>
      </c>
      <c r="BY4662">
        <v>5040</v>
      </c>
      <c r="BZ4662">
        <v>1268013.6000000001</v>
      </c>
      <c r="CA4662">
        <v>0.25</v>
      </c>
      <c r="CB4662">
        <v>3780</v>
      </c>
      <c r="CC4662">
        <v>951010.20000000007</v>
      </c>
      <c r="CD4662">
        <v>0.1</v>
      </c>
      <c r="CE4662">
        <v>95101.020000000019</v>
      </c>
      <c r="CF4662">
        <v>0.1</v>
      </c>
      <c r="CG4662">
        <v>9510.1020000000026</v>
      </c>
      <c r="CH4662">
        <v>85590.91800000002</v>
      </c>
      <c r="CI4662">
        <v>855909.18</v>
      </c>
      <c r="CJ4662">
        <v>941500.09800000011</v>
      </c>
      <c r="CK4662">
        <v>3742.2000000000003</v>
      </c>
    </row>
    <row r="4663" spans="67:89" x14ac:dyDescent="0.25">
      <c r="BO4663" s="1" t="s">
        <v>12767</v>
      </c>
      <c r="BP4663" s="1" t="s">
        <v>12768</v>
      </c>
      <c r="BQ4663" s="1" t="s">
        <v>11907</v>
      </c>
      <c r="BR4663" s="1" t="s">
        <v>12468</v>
      </c>
      <c r="BS4663" s="1" t="s">
        <v>12469</v>
      </c>
      <c r="BT4663">
        <v>428</v>
      </c>
      <c r="BU4663" s="1" t="s">
        <v>8</v>
      </c>
      <c r="BV4663" s="1" t="s">
        <v>171</v>
      </c>
      <c r="BW4663">
        <v>233.69</v>
      </c>
      <c r="BX4663" s="1" t="s">
        <v>11910</v>
      </c>
      <c r="BY4663">
        <v>5040</v>
      </c>
      <c r="BZ4663">
        <v>1177797.6000000001</v>
      </c>
      <c r="CA4663">
        <v>0.23</v>
      </c>
      <c r="CB4663">
        <v>3880.8</v>
      </c>
      <c r="CC4663">
        <v>906904.152</v>
      </c>
      <c r="CD4663">
        <v>0.1</v>
      </c>
      <c r="CE4663">
        <v>90690.415200000003</v>
      </c>
      <c r="CF4663">
        <v>0.1</v>
      </c>
      <c r="CG4663">
        <v>9069.0415200000007</v>
      </c>
      <c r="CH4663">
        <v>81621.373680000004</v>
      </c>
      <c r="CI4663">
        <v>816213.73679999996</v>
      </c>
      <c r="CJ4663">
        <v>897835.11047999992</v>
      </c>
      <c r="CK4663">
        <v>3841.9919999999997</v>
      </c>
    </row>
    <row r="4664" spans="67:89" x14ac:dyDescent="0.25">
      <c r="BO4664" s="1" t="s">
        <v>12769</v>
      </c>
      <c r="BP4664" s="1" t="s">
        <v>12770</v>
      </c>
      <c r="BQ4664" s="1" t="s">
        <v>11907</v>
      </c>
      <c r="BR4664" s="1" t="s">
        <v>12468</v>
      </c>
      <c r="BS4664" s="1" t="s">
        <v>12469</v>
      </c>
      <c r="BT4664">
        <v>429</v>
      </c>
      <c r="BU4664" s="1" t="s">
        <v>8</v>
      </c>
      <c r="BV4664" s="1" t="s">
        <v>146</v>
      </c>
      <c r="BW4664">
        <v>180</v>
      </c>
      <c r="BX4664" s="1" t="s">
        <v>11910</v>
      </c>
      <c r="BY4664">
        <v>5040</v>
      </c>
      <c r="BZ4664">
        <v>907200</v>
      </c>
      <c r="CA4664">
        <v>0.23</v>
      </c>
      <c r="CB4664">
        <v>3880.8</v>
      </c>
      <c r="CC4664">
        <v>698544</v>
      </c>
      <c r="CD4664">
        <v>0.1</v>
      </c>
      <c r="CE4664">
        <v>69854.400000000009</v>
      </c>
      <c r="CF4664">
        <v>0</v>
      </c>
      <c r="CG4664">
        <v>0</v>
      </c>
      <c r="CH4664">
        <v>69854.400000000009</v>
      </c>
      <c r="CI4664">
        <v>628689.6</v>
      </c>
      <c r="CJ4664">
        <v>698544</v>
      </c>
      <c r="CK4664">
        <v>3880.8</v>
      </c>
    </row>
    <row r="4665" spans="67:89" x14ac:dyDescent="0.25">
      <c r="BO4665" s="1" t="s">
        <v>12771</v>
      </c>
      <c r="BP4665" s="1" t="s">
        <v>12772</v>
      </c>
      <c r="BQ4665" s="1" t="s">
        <v>11907</v>
      </c>
      <c r="BR4665" s="1" t="s">
        <v>12468</v>
      </c>
      <c r="BS4665" s="1" t="s">
        <v>12469</v>
      </c>
      <c r="BT4665">
        <v>430</v>
      </c>
      <c r="BU4665" s="1" t="s">
        <v>8</v>
      </c>
      <c r="BV4665" s="1" t="s">
        <v>146</v>
      </c>
      <c r="BW4665">
        <v>180</v>
      </c>
      <c r="BX4665" s="1" t="s">
        <v>11910</v>
      </c>
      <c r="BY4665">
        <v>5040</v>
      </c>
      <c r="BZ4665">
        <v>907200</v>
      </c>
      <c r="CA4665">
        <v>0.26</v>
      </c>
      <c r="CB4665">
        <v>3729.6</v>
      </c>
      <c r="CC4665">
        <v>671328</v>
      </c>
      <c r="CD4665">
        <v>0.1</v>
      </c>
      <c r="CE4665">
        <v>67132.800000000003</v>
      </c>
      <c r="CF4665">
        <v>0.1</v>
      </c>
      <c r="CG4665">
        <v>6713.2800000000007</v>
      </c>
      <c r="CH4665">
        <v>60419.520000000004</v>
      </c>
      <c r="CI4665">
        <v>604195.19999999995</v>
      </c>
      <c r="CJ4665">
        <v>664614.72</v>
      </c>
      <c r="CK4665">
        <v>3692.3039999999996</v>
      </c>
    </row>
    <row r="4666" spans="67:89" x14ac:dyDescent="0.25">
      <c r="BO4666" s="1" t="s">
        <v>12773</v>
      </c>
      <c r="BP4666" s="1" t="s">
        <v>12774</v>
      </c>
      <c r="BQ4666" s="1" t="s">
        <v>11907</v>
      </c>
      <c r="BR4666" s="1" t="s">
        <v>12468</v>
      </c>
      <c r="BS4666" s="1" t="s">
        <v>12469</v>
      </c>
      <c r="BT4666">
        <v>431</v>
      </c>
      <c r="BU4666" s="1" t="s">
        <v>8</v>
      </c>
      <c r="BV4666" s="1" t="s">
        <v>146</v>
      </c>
      <c r="BW4666">
        <v>180</v>
      </c>
      <c r="BX4666" s="1" t="s">
        <v>11910</v>
      </c>
      <c r="BY4666">
        <v>5040</v>
      </c>
      <c r="BZ4666">
        <v>907200</v>
      </c>
      <c r="CA4666">
        <v>0.25</v>
      </c>
      <c r="CB4666">
        <v>3780</v>
      </c>
      <c r="CC4666">
        <v>680400</v>
      </c>
      <c r="CD4666">
        <v>0.1</v>
      </c>
      <c r="CE4666">
        <v>68040</v>
      </c>
      <c r="CF4666">
        <v>0.1</v>
      </c>
      <c r="CG4666">
        <v>6804</v>
      </c>
      <c r="CH4666">
        <v>61236</v>
      </c>
      <c r="CI4666">
        <v>612360</v>
      </c>
      <c r="CJ4666">
        <v>673596</v>
      </c>
      <c r="CK4666">
        <v>3742.2</v>
      </c>
    </row>
    <row r="4667" spans="67:89" x14ac:dyDescent="0.25">
      <c r="BO4667" s="1" t="s">
        <v>12775</v>
      </c>
      <c r="BP4667" s="1" t="s">
        <v>12776</v>
      </c>
      <c r="BQ4667" s="1" t="s">
        <v>11907</v>
      </c>
      <c r="BR4667" s="1" t="s">
        <v>12468</v>
      </c>
      <c r="BS4667" s="1" t="s">
        <v>12469</v>
      </c>
      <c r="BT4667">
        <v>432</v>
      </c>
      <c r="BU4667" s="1" t="s">
        <v>8</v>
      </c>
      <c r="BV4667" s="1" t="s">
        <v>146</v>
      </c>
      <c r="BW4667">
        <v>180</v>
      </c>
      <c r="BX4667" s="1" t="s">
        <v>11910</v>
      </c>
      <c r="BY4667">
        <v>5040</v>
      </c>
      <c r="BZ4667">
        <v>907200</v>
      </c>
      <c r="CA4667">
        <v>0.25</v>
      </c>
      <c r="CB4667">
        <v>3780</v>
      </c>
      <c r="CC4667">
        <v>680400</v>
      </c>
      <c r="CD4667">
        <v>0.1</v>
      </c>
      <c r="CE4667">
        <v>68040</v>
      </c>
      <c r="CF4667">
        <v>0.1</v>
      </c>
      <c r="CG4667">
        <v>6804</v>
      </c>
      <c r="CH4667">
        <v>61236</v>
      </c>
      <c r="CI4667">
        <v>612360</v>
      </c>
      <c r="CJ4667">
        <v>673596</v>
      </c>
      <c r="CK4667">
        <v>3742.2</v>
      </c>
    </row>
    <row r="4668" spans="67:89" x14ac:dyDescent="0.25">
      <c r="BO4668" s="1" t="s">
        <v>12777</v>
      </c>
      <c r="BP4668" s="1" t="s">
        <v>12778</v>
      </c>
      <c r="BQ4668" s="1" t="s">
        <v>11907</v>
      </c>
      <c r="BR4668" s="1" t="s">
        <v>12468</v>
      </c>
      <c r="BS4668" s="1" t="s">
        <v>12469</v>
      </c>
      <c r="BT4668">
        <v>433</v>
      </c>
      <c r="BU4668" s="1" t="s">
        <v>8</v>
      </c>
      <c r="BV4668" s="1" t="s">
        <v>171</v>
      </c>
      <c r="BW4668">
        <v>202.04</v>
      </c>
      <c r="BX4668" s="1" t="s">
        <v>11910</v>
      </c>
      <c r="BY4668">
        <v>5040</v>
      </c>
      <c r="BZ4668">
        <v>1018281.6</v>
      </c>
      <c r="CA4668">
        <v>0.25</v>
      </c>
      <c r="CB4668">
        <v>3780</v>
      </c>
      <c r="CC4668">
        <v>763711.2</v>
      </c>
      <c r="CD4668">
        <v>0.1</v>
      </c>
      <c r="CE4668">
        <v>76371.12</v>
      </c>
      <c r="CF4668">
        <v>0</v>
      </c>
      <c r="CG4668">
        <v>0</v>
      </c>
      <c r="CH4668">
        <v>76371.12</v>
      </c>
      <c r="CI4668">
        <v>687340.08</v>
      </c>
      <c r="CJ4668">
        <v>763711.2</v>
      </c>
      <c r="CK4668">
        <v>3780</v>
      </c>
    </row>
    <row r="4669" spans="67:89" x14ac:dyDescent="0.25">
      <c r="BO4669" s="1" t="s">
        <v>12779</v>
      </c>
      <c r="BP4669" s="1" t="s">
        <v>12780</v>
      </c>
      <c r="BQ4669" s="1" t="s">
        <v>11907</v>
      </c>
      <c r="BR4669" s="1" t="s">
        <v>12468</v>
      </c>
      <c r="BS4669" s="1" t="s">
        <v>12469</v>
      </c>
      <c r="BT4669">
        <v>434</v>
      </c>
      <c r="BU4669" s="1" t="s">
        <v>8</v>
      </c>
      <c r="BV4669" s="1" t="s">
        <v>146</v>
      </c>
      <c r="BW4669">
        <v>157.18</v>
      </c>
      <c r="BX4669" s="1" t="s">
        <v>11910</v>
      </c>
      <c r="BY4669">
        <v>5040</v>
      </c>
      <c r="BZ4669">
        <v>792187.20000000007</v>
      </c>
      <c r="CA4669">
        <v>0.26</v>
      </c>
      <c r="CB4669">
        <v>3729.6</v>
      </c>
      <c r="CC4669">
        <v>586218.52800000005</v>
      </c>
      <c r="CD4669">
        <v>0.1</v>
      </c>
      <c r="CE4669">
        <v>58621.852800000008</v>
      </c>
      <c r="CF4669">
        <v>0.1</v>
      </c>
      <c r="CG4669">
        <v>5862.1852800000015</v>
      </c>
      <c r="CH4669">
        <v>52759.667520000003</v>
      </c>
      <c r="CI4669">
        <v>527596.66520000005</v>
      </c>
      <c r="CJ4669">
        <v>580356.33272000006</v>
      </c>
      <c r="CK4669">
        <v>3692.3039363786743</v>
      </c>
    </row>
    <row r="4670" spans="67:89" x14ac:dyDescent="0.25">
      <c r="BO4670" s="1" t="s">
        <v>12781</v>
      </c>
      <c r="BP4670" s="1" t="s">
        <v>12782</v>
      </c>
      <c r="BQ4670" s="1" t="s">
        <v>11907</v>
      </c>
      <c r="BR4670" s="1" t="s">
        <v>12468</v>
      </c>
      <c r="BS4670" s="1" t="s">
        <v>12469</v>
      </c>
      <c r="BT4670">
        <v>435</v>
      </c>
      <c r="BU4670" s="1" t="s">
        <v>8</v>
      </c>
      <c r="BV4670" s="1" t="s">
        <v>146</v>
      </c>
      <c r="BW4670">
        <v>136</v>
      </c>
      <c r="BX4670" s="1" t="s">
        <v>11910</v>
      </c>
      <c r="BY4670">
        <v>5040</v>
      </c>
      <c r="BZ4670">
        <v>685440</v>
      </c>
      <c r="CA4670">
        <v>0.25</v>
      </c>
      <c r="CB4670">
        <v>3780</v>
      </c>
      <c r="CC4670">
        <v>514080</v>
      </c>
      <c r="CD4670">
        <v>0.1</v>
      </c>
      <c r="CE4670">
        <v>51408</v>
      </c>
      <c r="CF4670">
        <v>0</v>
      </c>
      <c r="CG4670">
        <v>0</v>
      </c>
      <c r="CH4670">
        <v>51408</v>
      </c>
      <c r="CI4670">
        <v>462672</v>
      </c>
      <c r="CJ4670">
        <v>514080</v>
      </c>
      <c r="CK4670">
        <v>3780</v>
      </c>
    </row>
    <row r="4671" spans="67:89" x14ac:dyDescent="0.25">
      <c r="BO4671" s="1" t="s">
        <v>12783</v>
      </c>
      <c r="BP4671" s="1" t="s">
        <v>12784</v>
      </c>
      <c r="BQ4671" s="1" t="s">
        <v>11907</v>
      </c>
      <c r="BR4671" s="1" t="s">
        <v>12468</v>
      </c>
      <c r="BS4671" s="1" t="s">
        <v>12469</v>
      </c>
      <c r="BT4671">
        <v>436</v>
      </c>
      <c r="BU4671" s="1" t="s">
        <v>8</v>
      </c>
      <c r="BV4671" s="1" t="s">
        <v>146</v>
      </c>
      <c r="BW4671">
        <v>136</v>
      </c>
      <c r="BX4671" s="1" t="s">
        <v>11910</v>
      </c>
      <c r="BY4671">
        <v>5040</v>
      </c>
      <c r="BZ4671">
        <v>685440</v>
      </c>
      <c r="CA4671">
        <v>0.26</v>
      </c>
      <c r="CB4671">
        <v>3729.6</v>
      </c>
      <c r="CC4671">
        <v>507225.59999999998</v>
      </c>
      <c r="CD4671">
        <v>0.1</v>
      </c>
      <c r="CE4671">
        <v>50722.559999999998</v>
      </c>
      <c r="CF4671">
        <v>0.1</v>
      </c>
      <c r="CG4671">
        <v>5072.2560000000003</v>
      </c>
      <c r="CH4671">
        <v>45650.303999999996</v>
      </c>
      <c r="CI4671">
        <v>456503.03999999998</v>
      </c>
      <c r="CJ4671">
        <v>502153.34399999998</v>
      </c>
      <c r="CK4671">
        <v>3692.3040000000001</v>
      </c>
    </row>
    <row r="4672" spans="67:89" x14ac:dyDescent="0.25">
      <c r="BO4672" s="1" t="s">
        <v>12785</v>
      </c>
      <c r="BP4672" s="1" t="s">
        <v>12786</v>
      </c>
      <c r="BQ4672" s="1" t="s">
        <v>11907</v>
      </c>
      <c r="BR4672" s="1" t="s">
        <v>12468</v>
      </c>
      <c r="BS4672" s="1" t="s">
        <v>12469</v>
      </c>
      <c r="BT4672">
        <v>437</v>
      </c>
      <c r="BU4672" s="1" t="s">
        <v>8</v>
      </c>
      <c r="BV4672" s="1" t="s">
        <v>146</v>
      </c>
      <c r="BW4672">
        <v>136</v>
      </c>
      <c r="BX4672" s="1" t="s">
        <v>11910</v>
      </c>
      <c r="BY4672">
        <v>5040</v>
      </c>
      <c r="BZ4672">
        <v>685440</v>
      </c>
      <c r="CA4672">
        <v>0.26</v>
      </c>
      <c r="CB4672">
        <v>3729.6</v>
      </c>
      <c r="CC4672">
        <v>507225.59999999998</v>
      </c>
      <c r="CD4672">
        <v>0.1</v>
      </c>
      <c r="CE4672">
        <v>50722.559999999998</v>
      </c>
      <c r="CF4672">
        <v>0.1</v>
      </c>
      <c r="CG4672">
        <v>5072.2560000000003</v>
      </c>
      <c r="CH4672">
        <v>45650.303999999996</v>
      </c>
      <c r="CI4672">
        <v>456503.03999999998</v>
      </c>
      <c r="CJ4672">
        <v>502153.34399999998</v>
      </c>
      <c r="CK4672">
        <v>3692.3040000000001</v>
      </c>
    </row>
    <row r="4673" spans="67:89" x14ac:dyDescent="0.25">
      <c r="BO4673" s="1" t="s">
        <v>12787</v>
      </c>
      <c r="BP4673" s="1" t="s">
        <v>12788</v>
      </c>
      <c r="BQ4673" s="1" t="s">
        <v>11907</v>
      </c>
      <c r="BR4673" s="1" t="s">
        <v>12468</v>
      </c>
      <c r="BS4673" s="1" t="s">
        <v>12469</v>
      </c>
      <c r="BT4673">
        <v>438</v>
      </c>
      <c r="BU4673" s="1" t="s">
        <v>8</v>
      </c>
      <c r="BV4673" s="1" t="s">
        <v>146</v>
      </c>
      <c r="BW4673">
        <v>136</v>
      </c>
      <c r="BX4673" s="1" t="s">
        <v>11910</v>
      </c>
      <c r="BY4673">
        <v>5040</v>
      </c>
      <c r="BZ4673">
        <v>685440</v>
      </c>
      <c r="CA4673">
        <v>0.26</v>
      </c>
      <c r="CB4673">
        <v>3729.6</v>
      </c>
      <c r="CC4673">
        <v>507225.59999999998</v>
      </c>
      <c r="CD4673">
        <v>0.1</v>
      </c>
      <c r="CE4673">
        <v>50722.559999999998</v>
      </c>
      <c r="CF4673">
        <v>0.1</v>
      </c>
      <c r="CG4673">
        <v>5072.2560000000003</v>
      </c>
      <c r="CH4673">
        <v>45650.303999999996</v>
      </c>
      <c r="CI4673">
        <v>456503.03999999998</v>
      </c>
      <c r="CJ4673">
        <v>502153.34399999998</v>
      </c>
      <c r="CK4673">
        <v>3692.3040000000001</v>
      </c>
    </row>
    <row r="4674" spans="67:89" x14ac:dyDescent="0.25">
      <c r="BO4674" s="1" t="s">
        <v>12789</v>
      </c>
      <c r="BP4674" s="1" t="s">
        <v>12790</v>
      </c>
      <c r="BQ4674" s="1" t="s">
        <v>11907</v>
      </c>
      <c r="BR4674" s="1" t="s">
        <v>12468</v>
      </c>
      <c r="BS4674" s="1" t="s">
        <v>12469</v>
      </c>
      <c r="BT4674">
        <v>439</v>
      </c>
      <c r="BU4674" s="1" t="s">
        <v>8</v>
      </c>
      <c r="BV4674" s="1" t="s">
        <v>146</v>
      </c>
      <c r="BW4674">
        <v>136</v>
      </c>
      <c r="BX4674" s="1" t="s">
        <v>11910</v>
      </c>
      <c r="BY4674">
        <v>5040</v>
      </c>
      <c r="BZ4674">
        <v>685440</v>
      </c>
      <c r="CA4674">
        <v>0.26</v>
      </c>
      <c r="CB4674">
        <v>3729.6</v>
      </c>
      <c r="CC4674">
        <v>507225.59999999998</v>
      </c>
      <c r="CD4674">
        <v>0.1</v>
      </c>
      <c r="CE4674">
        <v>50722.559999999998</v>
      </c>
      <c r="CF4674">
        <v>0.1</v>
      </c>
      <c r="CG4674">
        <v>5072.2560000000003</v>
      </c>
      <c r="CH4674">
        <v>45650.303999999996</v>
      </c>
      <c r="CI4674">
        <v>456503.03999999998</v>
      </c>
      <c r="CJ4674">
        <v>502153.34399999998</v>
      </c>
      <c r="CK4674">
        <v>3692.3040000000001</v>
      </c>
    </row>
    <row r="4675" spans="67:89" x14ac:dyDescent="0.25">
      <c r="BO4675" s="1" t="s">
        <v>12791</v>
      </c>
      <c r="BP4675" s="1" t="s">
        <v>12792</v>
      </c>
      <c r="BQ4675" s="1" t="s">
        <v>11907</v>
      </c>
      <c r="BR4675" s="1" t="s">
        <v>12468</v>
      </c>
      <c r="BS4675" s="1" t="s">
        <v>12469</v>
      </c>
      <c r="BT4675">
        <v>440</v>
      </c>
      <c r="BU4675" s="1" t="s">
        <v>8</v>
      </c>
      <c r="BV4675" s="1" t="s">
        <v>1961</v>
      </c>
      <c r="BW4675">
        <v>136</v>
      </c>
      <c r="BX4675" s="1" t="s">
        <v>11910</v>
      </c>
      <c r="BY4675">
        <v>4800</v>
      </c>
      <c r="BZ4675">
        <v>652800</v>
      </c>
      <c r="CA4675">
        <v>0.25</v>
      </c>
      <c r="CB4675">
        <v>3600</v>
      </c>
      <c r="CC4675">
        <v>489600</v>
      </c>
      <c r="CD4675">
        <v>0.1</v>
      </c>
      <c r="CE4675">
        <v>48960</v>
      </c>
      <c r="CF4675">
        <v>0.1</v>
      </c>
      <c r="CG4675">
        <v>4896</v>
      </c>
      <c r="CH4675">
        <v>44064</v>
      </c>
      <c r="CI4675">
        <v>440640</v>
      </c>
      <c r="CJ4675">
        <v>484704</v>
      </c>
      <c r="CK4675">
        <v>3564</v>
      </c>
    </row>
    <row r="4676" spans="67:89" x14ac:dyDescent="0.25">
      <c r="BO4676" s="1" t="s">
        <v>12793</v>
      </c>
      <c r="BP4676" s="1" t="s">
        <v>12794</v>
      </c>
      <c r="BQ4676" s="1" t="s">
        <v>11907</v>
      </c>
      <c r="BR4676" s="1" t="s">
        <v>12468</v>
      </c>
      <c r="BS4676" s="1" t="s">
        <v>12469</v>
      </c>
      <c r="BT4676">
        <v>441</v>
      </c>
      <c r="BU4676" s="1" t="s">
        <v>8</v>
      </c>
      <c r="BV4676" s="1" t="s">
        <v>1961</v>
      </c>
      <c r="BW4676">
        <v>136</v>
      </c>
      <c r="BX4676" s="1" t="s">
        <v>11910</v>
      </c>
      <c r="BY4676">
        <v>4800</v>
      </c>
      <c r="BZ4676">
        <v>652800</v>
      </c>
      <c r="CA4676">
        <v>0.25</v>
      </c>
      <c r="CB4676">
        <v>3600</v>
      </c>
      <c r="CC4676">
        <v>489600</v>
      </c>
      <c r="CD4676">
        <v>0.15297386399999999</v>
      </c>
      <c r="CE4676">
        <v>74896.003814399999</v>
      </c>
      <c r="CF4676">
        <v>0.1</v>
      </c>
      <c r="CG4676">
        <v>4896</v>
      </c>
      <c r="CH4676">
        <v>70000.003814399999</v>
      </c>
      <c r="CI4676">
        <v>414703.9961856</v>
      </c>
      <c r="CJ4676">
        <v>484704</v>
      </c>
      <c r="CK4676">
        <v>3564</v>
      </c>
    </row>
    <row r="4677" spans="67:89" x14ac:dyDescent="0.25">
      <c r="BO4677" s="1" t="s">
        <v>12795</v>
      </c>
      <c r="BP4677" s="1" t="s">
        <v>12796</v>
      </c>
      <c r="BQ4677" s="1" t="s">
        <v>11907</v>
      </c>
      <c r="BR4677" s="1" t="s">
        <v>12468</v>
      </c>
      <c r="BS4677" s="1" t="s">
        <v>12469</v>
      </c>
      <c r="BT4677">
        <v>442</v>
      </c>
      <c r="BU4677" s="1" t="s">
        <v>8</v>
      </c>
      <c r="BV4677" s="1" t="s">
        <v>1961</v>
      </c>
      <c r="BW4677">
        <v>128</v>
      </c>
      <c r="BX4677" s="1" t="s">
        <v>11910</v>
      </c>
      <c r="BY4677">
        <v>4800</v>
      </c>
      <c r="BZ4677">
        <v>614400</v>
      </c>
      <c r="CA4677">
        <v>0.25</v>
      </c>
      <c r="CB4677">
        <v>3600</v>
      </c>
      <c r="CC4677">
        <v>460800</v>
      </c>
      <c r="CD4677">
        <v>0.20531250000000001</v>
      </c>
      <c r="CE4677">
        <v>94608</v>
      </c>
      <c r="CF4677">
        <v>0.1</v>
      </c>
      <c r="CG4677">
        <v>4608</v>
      </c>
      <c r="CH4677">
        <v>90000</v>
      </c>
      <c r="CI4677">
        <v>366192</v>
      </c>
      <c r="CJ4677">
        <v>456192</v>
      </c>
      <c r="CK4677">
        <v>3564</v>
      </c>
    </row>
    <row r="4678" spans="67:89" x14ac:dyDescent="0.25">
      <c r="BO4678" s="1" t="s">
        <v>12797</v>
      </c>
      <c r="BP4678" s="1" t="s">
        <v>12798</v>
      </c>
      <c r="BQ4678" s="1" t="s">
        <v>11907</v>
      </c>
      <c r="BR4678" s="1" t="s">
        <v>12468</v>
      </c>
      <c r="BS4678" s="1" t="s">
        <v>12469</v>
      </c>
      <c r="BT4678">
        <v>443</v>
      </c>
      <c r="BU4678" s="1" t="s">
        <v>8</v>
      </c>
      <c r="BV4678" s="1" t="s">
        <v>1961</v>
      </c>
      <c r="BW4678">
        <v>128</v>
      </c>
      <c r="BX4678" s="1" t="s">
        <v>11910</v>
      </c>
      <c r="BY4678">
        <v>4800</v>
      </c>
      <c r="BZ4678">
        <v>614400</v>
      </c>
      <c r="CA4678">
        <v>0.25</v>
      </c>
      <c r="CB4678">
        <v>3600</v>
      </c>
      <c r="CC4678">
        <v>460800</v>
      </c>
      <c r="CD4678">
        <v>0.1</v>
      </c>
      <c r="CE4678">
        <v>46080</v>
      </c>
      <c r="CF4678">
        <v>0.1</v>
      </c>
      <c r="CG4678">
        <v>4608</v>
      </c>
      <c r="CH4678">
        <v>41472</v>
      </c>
      <c r="CI4678">
        <v>414720</v>
      </c>
      <c r="CJ4678">
        <v>456192</v>
      </c>
      <c r="CK4678">
        <v>3564</v>
      </c>
    </row>
    <row r="4679" spans="67:89" x14ac:dyDescent="0.25">
      <c r="BO4679" s="1" t="s">
        <v>12799</v>
      </c>
      <c r="BP4679" s="1" t="s">
        <v>12800</v>
      </c>
      <c r="BQ4679" s="1" t="s">
        <v>11907</v>
      </c>
      <c r="BR4679" s="1" t="s">
        <v>12468</v>
      </c>
      <c r="BS4679" s="1" t="s">
        <v>12469</v>
      </c>
      <c r="BT4679">
        <v>444</v>
      </c>
      <c r="BU4679" s="1" t="s">
        <v>8</v>
      </c>
      <c r="BV4679" s="1" t="s">
        <v>1961</v>
      </c>
      <c r="BW4679">
        <v>128</v>
      </c>
      <c r="BX4679" s="1" t="s">
        <v>11910</v>
      </c>
      <c r="BY4679">
        <v>4800</v>
      </c>
      <c r="BZ4679">
        <v>614400</v>
      </c>
      <c r="CA4679">
        <v>0.25</v>
      </c>
      <c r="CB4679">
        <v>3600</v>
      </c>
      <c r="CC4679">
        <v>460800</v>
      </c>
      <c r="CD4679">
        <v>0.1</v>
      </c>
      <c r="CE4679">
        <v>46080</v>
      </c>
      <c r="CF4679">
        <v>0.1</v>
      </c>
      <c r="CG4679">
        <v>4608</v>
      </c>
      <c r="CH4679">
        <v>41472</v>
      </c>
      <c r="CI4679">
        <v>414720</v>
      </c>
      <c r="CJ4679">
        <v>456192</v>
      </c>
      <c r="CK4679">
        <v>3564</v>
      </c>
    </row>
    <row r="4680" spans="67:89" x14ac:dyDescent="0.25">
      <c r="BP4680" s="1" t="s">
        <v>12800</v>
      </c>
      <c r="BQ4680" s="1" t="s">
        <v>11907</v>
      </c>
      <c r="BR4680" s="1" t="s">
        <v>12468</v>
      </c>
      <c r="BS4680" s="1" t="s">
        <v>12469</v>
      </c>
      <c r="BT4680">
        <v>444</v>
      </c>
      <c r="BU4680" s="1" t="s">
        <v>8</v>
      </c>
      <c r="BV4680" s="1" t="s">
        <v>1961</v>
      </c>
      <c r="BW4680">
        <v>128</v>
      </c>
      <c r="BX4680" s="1" t="s">
        <v>11910</v>
      </c>
      <c r="BY4680">
        <v>4800</v>
      </c>
      <c r="BZ4680">
        <v>614400</v>
      </c>
      <c r="CA4680">
        <v>0.3</v>
      </c>
      <c r="CB4680">
        <v>3360</v>
      </c>
      <c r="CC4680">
        <v>430080</v>
      </c>
      <c r="CD4680">
        <v>0.1</v>
      </c>
      <c r="CE4680">
        <v>43008</v>
      </c>
      <c r="CF4680">
        <v>0</v>
      </c>
      <c r="CG4680">
        <v>0</v>
      </c>
      <c r="CH4680">
        <v>43008</v>
      </c>
      <c r="CI4680">
        <v>387072</v>
      </c>
      <c r="CJ4680">
        <v>430080</v>
      </c>
      <c r="CK4680">
        <v>3360</v>
      </c>
    </row>
    <row r="4681" spans="67:89" x14ac:dyDescent="0.25">
      <c r="BO4681" s="1" t="s">
        <v>12801</v>
      </c>
      <c r="BP4681" s="1" t="s">
        <v>12802</v>
      </c>
      <c r="BQ4681" s="1" t="s">
        <v>11907</v>
      </c>
      <c r="BR4681" s="1" t="s">
        <v>12468</v>
      </c>
      <c r="BS4681" s="1" t="s">
        <v>12469</v>
      </c>
      <c r="BT4681">
        <v>445</v>
      </c>
      <c r="BU4681" s="1" t="s">
        <v>8</v>
      </c>
      <c r="BV4681" s="1" t="s">
        <v>1961</v>
      </c>
      <c r="BW4681">
        <v>128</v>
      </c>
      <c r="BX4681" s="1" t="s">
        <v>11910</v>
      </c>
      <c r="BY4681">
        <v>4800</v>
      </c>
      <c r="BZ4681">
        <v>614400</v>
      </c>
      <c r="CA4681">
        <v>0.25</v>
      </c>
      <c r="CB4681">
        <v>3600</v>
      </c>
      <c r="CC4681">
        <v>460800</v>
      </c>
      <c r="CD4681">
        <v>0.1</v>
      </c>
      <c r="CE4681">
        <v>46080</v>
      </c>
      <c r="CF4681">
        <v>0.1</v>
      </c>
      <c r="CG4681">
        <v>4608</v>
      </c>
      <c r="CH4681">
        <v>41472</v>
      </c>
      <c r="CI4681">
        <v>414720</v>
      </c>
      <c r="CJ4681">
        <v>456192</v>
      </c>
      <c r="CK4681">
        <v>3564</v>
      </c>
    </row>
    <row r="4682" spans="67:89" x14ac:dyDescent="0.25">
      <c r="BO4682" s="1" t="s">
        <v>12803</v>
      </c>
      <c r="BP4682" s="1" t="s">
        <v>12804</v>
      </c>
      <c r="BQ4682" s="1" t="s">
        <v>11907</v>
      </c>
      <c r="BR4682" s="1" t="s">
        <v>12468</v>
      </c>
      <c r="BS4682" s="1" t="s">
        <v>12469</v>
      </c>
      <c r="BT4682">
        <v>446</v>
      </c>
      <c r="BU4682" s="1" t="s">
        <v>8</v>
      </c>
      <c r="BV4682" s="1" t="s">
        <v>1961</v>
      </c>
      <c r="BW4682">
        <v>128</v>
      </c>
      <c r="BX4682" s="1" t="s">
        <v>11910</v>
      </c>
      <c r="BY4682">
        <v>4800</v>
      </c>
      <c r="BZ4682">
        <v>614400</v>
      </c>
      <c r="CA4682">
        <v>0.25</v>
      </c>
      <c r="CB4682">
        <v>3600</v>
      </c>
      <c r="CC4682">
        <v>460800</v>
      </c>
      <c r="CD4682">
        <v>0.1</v>
      </c>
      <c r="CE4682">
        <v>46080</v>
      </c>
      <c r="CF4682">
        <v>0.1</v>
      </c>
      <c r="CG4682">
        <v>4608</v>
      </c>
      <c r="CH4682">
        <v>41472</v>
      </c>
      <c r="CI4682">
        <v>414720</v>
      </c>
      <c r="CJ4682">
        <v>456192</v>
      </c>
      <c r="CK4682">
        <v>3564</v>
      </c>
    </row>
    <row r="4683" spans="67:89" x14ac:dyDescent="0.25">
      <c r="BO4683" s="1" t="s">
        <v>12805</v>
      </c>
      <c r="BP4683" s="1" t="s">
        <v>12806</v>
      </c>
      <c r="BQ4683" s="1" t="s">
        <v>11907</v>
      </c>
      <c r="BR4683" s="1" t="s">
        <v>12468</v>
      </c>
      <c r="BS4683" s="1" t="s">
        <v>12469</v>
      </c>
      <c r="BT4683">
        <v>447</v>
      </c>
      <c r="BU4683" s="1" t="s">
        <v>8</v>
      </c>
      <c r="BV4683" s="1" t="s">
        <v>1961</v>
      </c>
      <c r="BW4683">
        <v>128</v>
      </c>
      <c r="BX4683" s="1" t="s">
        <v>11910</v>
      </c>
      <c r="BY4683">
        <v>4800</v>
      </c>
      <c r="BZ4683">
        <v>614400</v>
      </c>
      <c r="CA4683">
        <v>0.25</v>
      </c>
      <c r="CB4683">
        <v>3600</v>
      </c>
      <c r="CC4683">
        <v>460800</v>
      </c>
      <c r="CD4683">
        <v>0.1</v>
      </c>
      <c r="CE4683">
        <v>46080</v>
      </c>
      <c r="CF4683">
        <v>0.1</v>
      </c>
      <c r="CG4683">
        <v>4608</v>
      </c>
      <c r="CH4683">
        <v>41472</v>
      </c>
      <c r="CI4683">
        <v>414720</v>
      </c>
      <c r="CJ4683">
        <v>456192</v>
      </c>
      <c r="CK4683">
        <v>3564</v>
      </c>
    </row>
    <row r="4684" spans="67:89" x14ac:dyDescent="0.25">
      <c r="BO4684" s="1" t="s">
        <v>12807</v>
      </c>
      <c r="BP4684" s="1" t="s">
        <v>12808</v>
      </c>
      <c r="BQ4684" s="1" t="s">
        <v>11907</v>
      </c>
      <c r="BR4684" s="1" t="s">
        <v>12468</v>
      </c>
      <c r="BS4684" s="1" t="s">
        <v>12469</v>
      </c>
      <c r="BT4684">
        <v>448</v>
      </c>
      <c r="BU4684" s="1" t="s">
        <v>8</v>
      </c>
      <c r="BV4684" s="1" t="s">
        <v>1961</v>
      </c>
      <c r="BW4684">
        <v>128</v>
      </c>
      <c r="BX4684" s="1" t="s">
        <v>11910</v>
      </c>
      <c r="BY4684">
        <v>4800</v>
      </c>
      <c r="BZ4684">
        <v>614400</v>
      </c>
      <c r="CA4684">
        <v>0.25</v>
      </c>
      <c r="CB4684">
        <v>3600</v>
      </c>
      <c r="CC4684">
        <v>460800</v>
      </c>
      <c r="CD4684">
        <v>0.1</v>
      </c>
      <c r="CE4684">
        <v>46080</v>
      </c>
      <c r="CF4684">
        <v>0.1</v>
      </c>
      <c r="CG4684">
        <v>4608</v>
      </c>
      <c r="CH4684">
        <v>41472</v>
      </c>
      <c r="CI4684">
        <v>414720</v>
      </c>
      <c r="CJ4684">
        <v>456192</v>
      </c>
      <c r="CK4684">
        <v>3564</v>
      </c>
    </row>
    <row r="4685" spans="67:89" x14ac:dyDescent="0.25">
      <c r="BO4685" s="1" t="s">
        <v>12809</v>
      </c>
      <c r="BP4685" s="1" t="s">
        <v>12810</v>
      </c>
      <c r="BQ4685" s="1" t="s">
        <v>11907</v>
      </c>
      <c r="BR4685" s="1" t="s">
        <v>12468</v>
      </c>
      <c r="BS4685" s="1" t="s">
        <v>12469</v>
      </c>
      <c r="BT4685">
        <v>449</v>
      </c>
      <c r="BU4685" s="1" t="s">
        <v>8</v>
      </c>
      <c r="BV4685" s="1" t="s">
        <v>1961</v>
      </c>
      <c r="BW4685">
        <v>128</v>
      </c>
      <c r="BX4685" s="1" t="s">
        <v>11910</v>
      </c>
      <c r="BY4685">
        <v>4800</v>
      </c>
      <c r="BZ4685">
        <v>614400</v>
      </c>
      <c r="CA4685">
        <v>0.25</v>
      </c>
      <c r="CB4685">
        <v>3600</v>
      </c>
      <c r="CC4685">
        <v>460800</v>
      </c>
      <c r="CD4685">
        <v>0.1</v>
      </c>
      <c r="CE4685">
        <v>46080</v>
      </c>
      <c r="CF4685">
        <v>0.1</v>
      </c>
      <c r="CG4685">
        <v>4608</v>
      </c>
      <c r="CH4685">
        <v>41472</v>
      </c>
      <c r="CI4685">
        <v>414720</v>
      </c>
      <c r="CJ4685">
        <v>456192</v>
      </c>
      <c r="CK4685">
        <v>3564</v>
      </c>
    </row>
    <row r="4686" spans="67:89" x14ac:dyDescent="0.25">
      <c r="BO4686" s="1" t="s">
        <v>12811</v>
      </c>
      <c r="BP4686" s="1" t="s">
        <v>12812</v>
      </c>
      <c r="BQ4686" s="1" t="s">
        <v>11907</v>
      </c>
      <c r="BR4686" s="1" t="s">
        <v>12468</v>
      </c>
      <c r="BS4686" s="1" t="s">
        <v>12469</v>
      </c>
      <c r="BT4686">
        <v>450</v>
      </c>
      <c r="BU4686" s="1" t="s">
        <v>8</v>
      </c>
      <c r="BV4686" s="1" t="s">
        <v>1961</v>
      </c>
      <c r="BW4686">
        <v>128</v>
      </c>
      <c r="BX4686" s="1" t="s">
        <v>11910</v>
      </c>
      <c r="BY4686">
        <v>4800</v>
      </c>
      <c r="BZ4686">
        <v>614400</v>
      </c>
      <c r="CA4686">
        <v>0.25</v>
      </c>
      <c r="CB4686">
        <v>3600</v>
      </c>
      <c r="CC4686">
        <v>460800</v>
      </c>
      <c r="CD4686">
        <v>0.1</v>
      </c>
      <c r="CE4686">
        <v>46080</v>
      </c>
      <c r="CF4686">
        <v>0.1</v>
      </c>
      <c r="CG4686">
        <v>4608</v>
      </c>
      <c r="CH4686">
        <v>41472</v>
      </c>
      <c r="CI4686">
        <v>414720</v>
      </c>
      <c r="CJ4686">
        <v>456192</v>
      </c>
      <c r="CK4686">
        <v>3564</v>
      </c>
    </row>
    <row r="4687" spans="67:89" x14ac:dyDescent="0.25">
      <c r="BO4687" s="1" t="s">
        <v>12813</v>
      </c>
      <c r="BP4687" s="1" t="s">
        <v>12814</v>
      </c>
      <c r="BQ4687" s="1" t="s">
        <v>11907</v>
      </c>
      <c r="BR4687" s="1" t="s">
        <v>12468</v>
      </c>
      <c r="BS4687" s="1" t="s">
        <v>12469</v>
      </c>
      <c r="BT4687">
        <v>451</v>
      </c>
      <c r="BU4687" s="1" t="s">
        <v>8</v>
      </c>
      <c r="BV4687" s="1" t="s">
        <v>1961</v>
      </c>
      <c r="BW4687">
        <v>128</v>
      </c>
      <c r="BX4687" s="1" t="s">
        <v>11910</v>
      </c>
      <c r="BY4687">
        <v>4800</v>
      </c>
      <c r="BZ4687">
        <v>614400</v>
      </c>
      <c r="CA4687">
        <v>0.25</v>
      </c>
      <c r="CB4687">
        <v>3600</v>
      </c>
      <c r="CC4687">
        <v>460800</v>
      </c>
      <c r="CD4687">
        <v>0.1</v>
      </c>
      <c r="CE4687">
        <v>46080</v>
      </c>
      <c r="CF4687">
        <v>0.1</v>
      </c>
      <c r="CG4687">
        <v>4608</v>
      </c>
      <c r="CH4687">
        <v>41472</v>
      </c>
      <c r="CI4687">
        <v>414720</v>
      </c>
      <c r="CJ4687">
        <v>456192</v>
      </c>
      <c r="CK4687">
        <v>3564</v>
      </c>
    </row>
    <row r="4688" spans="67:89" x14ac:dyDescent="0.25">
      <c r="BO4688" s="1" t="s">
        <v>12815</v>
      </c>
      <c r="BP4688" s="1" t="s">
        <v>12816</v>
      </c>
      <c r="BQ4688" s="1" t="s">
        <v>11907</v>
      </c>
      <c r="BR4688" s="1" t="s">
        <v>12468</v>
      </c>
      <c r="BS4688" s="1" t="s">
        <v>12469</v>
      </c>
      <c r="BT4688">
        <v>452</v>
      </c>
      <c r="BU4688" s="1" t="s">
        <v>8</v>
      </c>
      <c r="BV4688" s="1" t="s">
        <v>1961</v>
      </c>
      <c r="BW4688">
        <v>128</v>
      </c>
      <c r="BX4688" s="1" t="s">
        <v>11910</v>
      </c>
      <c r="BY4688">
        <v>4800</v>
      </c>
      <c r="BZ4688">
        <v>614400</v>
      </c>
      <c r="CA4688">
        <v>0.25</v>
      </c>
      <c r="CB4688">
        <v>3600</v>
      </c>
      <c r="CC4688">
        <v>460800</v>
      </c>
      <c r="CD4688">
        <v>0.1</v>
      </c>
      <c r="CE4688">
        <v>46080</v>
      </c>
      <c r="CF4688">
        <v>0.1</v>
      </c>
      <c r="CG4688">
        <v>4608</v>
      </c>
      <c r="CH4688">
        <v>41472</v>
      </c>
      <c r="CI4688">
        <v>414720</v>
      </c>
      <c r="CJ4688">
        <v>456192</v>
      </c>
      <c r="CK4688">
        <v>3564</v>
      </c>
    </row>
    <row r="4689" spans="67:89" x14ac:dyDescent="0.25">
      <c r="BO4689" s="1" t="s">
        <v>12817</v>
      </c>
      <c r="BP4689" s="1" t="s">
        <v>12818</v>
      </c>
      <c r="BQ4689" s="1" t="s">
        <v>11907</v>
      </c>
      <c r="BR4689" s="1" t="s">
        <v>12468</v>
      </c>
      <c r="BS4689" s="1" t="s">
        <v>12469</v>
      </c>
      <c r="BT4689">
        <v>453</v>
      </c>
      <c r="BU4689" s="1" t="s">
        <v>8</v>
      </c>
      <c r="BV4689" s="1" t="s">
        <v>1961</v>
      </c>
      <c r="BW4689">
        <v>128</v>
      </c>
      <c r="BX4689" s="1" t="s">
        <v>11910</v>
      </c>
      <c r="BY4689">
        <v>4800</v>
      </c>
      <c r="BZ4689">
        <v>614400</v>
      </c>
      <c r="CA4689">
        <v>0.25</v>
      </c>
      <c r="CB4689">
        <v>3600</v>
      </c>
      <c r="CC4689">
        <v>460800</v>
      </c>
      <c r="CD4689">
        <v>0.1</v>
      </c>
      <c r="CE4689">
        <v>46080</v>
      </c>
      <c r="CF4689">
        <v>0.1</v>
      </c>
      <c r="CG4689">
        <v>4608</v>
      </c>
      <c r="CH4689">
        <v>41472</v>
      </c>
      <c r="CI4689">
        <v>414720</v>
      </c>
      <c r="CJ4689">
        <v>456192</v>
      </c>
      <c r="CK4689">
        <v>3564</v>
      </c>
    </row>
    <row r="4690" spans="67:89" x14ac:dyDescent="0.25">
      <c r="BO4690" s="1" t="s">
        <v>12819</v>
      </c>
      <c r="BP4690" s="1" t="s">
        <v>12820</v>
      </c>
      <c r="BQ4690" s="1" t="s">
        <v>11907</v>
      </c>
      <c r="BR4690" s="1" t="s">
        <v>12468</v>
      </c>
      <c r="BS4690" s="1" t="s">
        <v>12469</v>
      </c>
      <c r="BT4690">
        <v>454</v>
      </c>
      <c r="BU4690" s="1" t="s">
        <v>8</v>
      </c>
      <c r="BV4690" s="1" t="s">
        <v>1961</v>
      </c>
      <c r="BW4690">
        <v>128</v>
      </c>
      <c r="BX4690" s="1" t="s">
        <v>11910</v>
      </c>
      <c r="BY4690">
        <v>4800</v>
      </c>
      <c r="BZ4690">
        <v>614400</v>
      </c>
      <c r="CA4690">
        <v>0.25</v>
      </c>
      <c r="CB4690">
        <v>3600</v>
      </c>
      <c r="CC4690">
        <v>460800</v>
      </c>
      <c r="CD4690">
        <v>0.1</v>
      </c>
      <c r="CE4690">
        <v>46080</v>
      </c>
      <c r="CF4690">
        <v>0.1</v>
      </c>
      <c r="CG4690">
        <v>4608</v>
      </c>
      <c r="CH4690">
        <v>41472</v>
      </c>
      <c r="CI4690">
        <v>414720</v>
      </c>
      <c r="CJ4690">
        <v>456192</v>
      </c>
      <c r="CK4690">
        <v>3564</v>
      </c>
    </row>
    <row r="4691" spans="67:89" x14ac:dyDescent="0.25">
      <c r="BO4691" s="1" t="s">
        <v>12821</v>
      </c>
      <c r="BP4691" s="1" t="s">
        <v>12822</v>
      </c>
      <c r="BQ4691" s="1" t="s">
        <v>11907</v>
      </c>
      <c r="BR4691" s="1" t="s">
        <v>12468</v>
      </c>
      <c r="BS4691" s="1" t="s">
        <v>12469</v>
      </c>
      <c r="BT4691">
        <v>455</v>
      </c>
      <c r="BU4691" s="1" t="s">
        <v>8</v>
      </c>
      <c r="BV4691" s="1" t="s">
        <v>1961</v>
      </c>
      <c r="BW4691">
        <v>128</v>
      </c>
      <c r="BX4691" s="1" t="s">
        <v>11910</v>
      </c>
      <c r="BY4691">
        <v>4800</v>
      </c>
      <c r="BZ4691">
        <v>614400</v>
      </c>
      <c r="CA4691">
        <v>0.25</v>
      </c>
      <c r="CB4691">
        <v>3600</v>
      </c>
      <c r="CC4691">
        <v>460800</v>
      </c>
      <c r="CD4691">
        <v>0.1</v>
      </c>
      <c r="CE4691">
        <v>46080</v>
      </c>
      <c r="CF4691">
        <v>0.1</v>
      </c>
      <c r="CG4691">
        <v>4608</v>
      </c>
      <c r="CH4691">
        <v>41472</v>
      </c>
      <c r="CI4691">
        <v>414720</v>
      </c>
      <c r="CJ4691">
        <v>456192</v>
      </c>
      <c r="CK4691">
        <v>3564</v>
      </c>
    </row>
    <row r="4692" spans="67:89" x14ac:dyDescent="0.25">
      <c r="BO4692" s="1" t="s">
        <v>12823</v>
      </c>
      <c r="BP4692" s="1" t="s">
        <v>12824</v>
      </c>
      <c r="BQ4692" s="1" t="s">
        <v>11907</v>
      </c>
      <c r="BR4692" s="1" t="s">
        <v>12468</v>
      </c>
      <c r="BS4692" s="1" t="s">
        <v>12469</v>
      </c>
      <c r="BT4692">
        <v>456</v>
      </c>
      <c r="BU4692" s="1" t="s">
        <v>8</v>
      </c>
      <c r="BV4692" s="1" t="s">
        <v>1961</v>
      </c>
      <c r="BW4692">
        <v>128</v>
      </c>
      <c r="BX4692" s="1" t="s">
        <v>11910</v>
      </c>
      <c r="BY4692">
        <v>4800</v>
      </c>
      <c r="BZ4692">
        <v>614400</v>
      </c>
      <c r="CA4692">
        <v>0.25</v>
      </c>
      <c r="CB4692">
        <v>3600</v>
      </c>
      <c r="CC4692">
        <v>460800</v>
      </c>
      <c r="CD4692">
        <v>0.1</v>
      </c>
      <c r="CE4692">
        <v>46080</v>
      </c>
      <c r="CF4692">
        <v>0.1</v>
      </c>
      <c r="CG4692">
        <v>4608</v>
      </c>
      <c r="CH4692">
        <v>41472</v>
      </c>
      <c r="CI4692">
        <v>414720</v>
      </c>
      <c r="CJ4692">
        <v>456192</v>
      </c>
      <c r="CK4692">
        <v>3564</v>
      </c>
    </row>
    <row r="4693" spans="67:89" x14ac:dyDescent="0.25">
      <c r="BO4693" s="1" t="s">
        <v>12825</v>
      </c>
      <c r="BP4693" s="1" t="s">
        <v>12826</v>
      </c>
      <c r="BQ4693" s="1" t="s">
        <v>11907</v>
      </c>
      <c r="BR4693" s="1" t="s">
        <v>12468</v>
      </c>
      <c r="BS4693" s="1" t="s">
        <v>12469</v>
      </c>
      <c r="BT4693">
        <v>457</v>
      </c>
      <c r="BU4693" s="1" t="s">
        <v>8</v>
      </c>
      <c r="BV4693" s="1" t="s">
        <v>1961</v>
      </c>
      <c r="BW4693">
        <v>128</v>
      </c>
      <c r="BX4693" s="1" t="s">
        <v>11910</v>
      </c>
      <c r="BY4693">
        <v>4800</v>
      </c>
      <c r="BZ4693">
        <v>614400</v>
      </c>
      <c r="CA4693">
        <v>0.25</v>
      </c>
      <c r="CB4693">
        <v>3600</v>
      </c>
      <c r="CC4693">
        <v>460800</v>
      </c>
      <c r="CD4693">
        <v>0.1</v>
      </c>
      <c r="CE4693">
        <v>46080</v>
      </c>
      <c r="CF4693">
        <v>0.1</v>
      </c>
      <c r="CG4693">
        <v>4608</v>
      </c>
      <c r="CH4693">
        <v>41472</v>
      </c>
      <c r="CI4693">
        <v>414720</v>
      </c>
      <c r="CJ4693">
        <v>456192</v>
      </c>
      <c r="CK4693">
        <v>3564</v>
      </c>
    </row>
    <row r="4694" spans="67:89" x14ac:dyDescent="0.25">
      <c r="BO4694" s="1" t="s">
        <v>12827</v>
      </c>
      <c r="BP4694" s="1" t="s">
        <v>12828</v>
      </c>
      <c r="BQ4694" s="1" t="s">
        <v>11907</v>
      </c>
      <c r="BR4694" s="1" t="s">
        <v>12468</v>
      </c>
      <c r="BS4694" s="1" t="s">
        <v>12469</v>
      </c>
      <c r="BT4694">
        <v>458</v>
      </c>
      <c r="BU4694" s="1" t="s">
        <v>8</v>
      </c>
      <c r="BV4694" s="1" t="s">
        <v>1961</v>
      </c>
      <c r="BW4694">
        <v>128</v>
      </c>
      <c r="BX4694" s="1" t="s">
        <v>11910</v>
      </c>
      <c r="BY4694">
        <v>4800</v>
      </c>
      <c r="BZ4694">
        <v>614400</v>
      </c>
      <c r="CA4694">
        <v>0.25</v>
      </c>
      <c r="CB4694">
        <v>3600</v>
      </c>
      <c r="CC4694">
        <v>460800</v>
      </c>
      <c r="CD4694">
        <v>0.1</v>
      </c>
      <c r="CE4694">
        <v>46080</v>
      </c>
      <c r="CF4694">
        <v>0.1</v>
      </c>
      <c r="CG4694">
        <v>4608</v>
      </c>
      <c r="CH4694">
        <v>41472</v>
      </c>
      <c r="CI4694">
        <v>414720</v>
      </c>
      <c r="CJ4694">
        <v>456192</v>
      </c>
      <c r="CK4694">
        <v>3564</v>
      </c>
    </row>
    <row r="4695" spans="67:89" x14ac:dyDescent="0.25">
      <c r="BO4695" s="1" t="s">
        <v>12829</v>
      </c>
      <c r="BP4695" s="1" t="s">
        <v>12830</v>
      </c>
      <c r="BQ4695" s="1" t="s">
        <v>11907</v>
      </c>
      <c r="BR4695" s="1" t="s">
        <v>12468</v>
      </c>
      <c r="BS4695" s="1" t="s">
        <v>12469</v>
      </c>
      <c r="BT4695">
        <v>459</v>
      </c>
      <c r="BU4695" s="1" t="s">
        <v>8</v>
      </c>
      <c r="BV4695" s="1" t="s">
        <v>1961</v>
      </c>
      <c r="BW4695">
        <v>128</v>
      </c>
      <c r="BX4695" s="1" t="s">
        <v>11910</v>
      </c>
      <c r="BY4695">
        <v>4800</v>
      </c>
      <c r="BZ4695">
        <v>614400</v>
      </c>
      <c r="CA4695">
        <v>0.25</v>
      </c>
      <c r="CB4695">
        <v>3600</v>
      </c>
      <c r="CC4695">
        <v>460800</v>
      </c>
      <c r="CD4695">
        <v>0.1</v>
      </c>
      <c r="CE4695">
        <v>46080</v>
      </c>
      <c r="CF4695">
        <v>0.1</v>
      </c>
      <c r="CG4695">
        <v>4608</v>
      </c>
      <c r="CH4695">
        <v>41472</v>
      </c>
      <c r="CI4695">
        <v>414720</v>
      </c>
      <c r="CJ4695">
        <v>456192</v>
      </c>
      <c r="CK4695">
        <v>3564</v>
      </c>
    </row>
    <row r="4696" spans="67:89" x14ac:dyDescent="0.25">
      <c r="BO4696" s="1" t="s">
        <v>12831</v>
      </c>
      <c r="BP4696" s="1" t="s">
        <v>12832</v>
      </c>
      <c r="BQ4696" s="1" t="s">
        <v>11907</v>
      </c>
      <c r="BR4696" s="1" t="s">
        <v>12468</v>
      </c>
      <c r="BS4696" s="1" t="s">
        <v>12469</v>
      </c>
      <c r="BT4696">
        <v>460</v>
      </c>
      <c r="BU4696" s="1" t="s">
        <v>8</v>
      </c>
      <c r="BV4696" s="1" t="s">
        <v>1961</v>
      </c>
      <c r="BW4696">
        <v>128</v>
      </c>
      <c r="BX4696" s="1" t="s">
        <v>11910</v>
      </c>
      <c r="BY4696">
        <v>4800</v>
      </c>
      <c r="BZ4696">
        <v>614400</v>
      </c>
      <c r="CA4696">
        <v>0.25</v>
      </c>
      <c r="CB4696">
        <v>3600</v>
      </c>
      <c r="CC4696">
        <v>460800</v>
      </c>
      <c r="CD4696">
        <v>0.1</v>
      </c>
      <c r="CE4696">
        <v>46080</v>
      </c>
      <c r="CF4696">
        <v>0.1</v>
      </c>
      <c r="CG4696">
        <v>4608</v>
      </c>
      <c r="CH4696">
        <v>41472</v>
      </c>
      <c r="CI4696">
        <v>414720</v>
      </c>
      <c r="CJ4696">
        <v>456192</v>
      </c>
      <c r="CK4696">
        <v>3564</v>
      </c>
    </row>
    <row r="4697" spans="67:89" x14ac:dyDescent="0.25">
      <c r="BO4697" s="1" t="s">
        <v>12833</v>
      </c>
      <c r="BP4697" s="1" t="s">
        <v>12834</v>
      </c>
      <c r="BQ4697" s="1" t="s">
        <v>11907</v>
      </c>
      <c r="BR4697" s="1" t="s">
        <v>12468</v>
      </c>
      <c r="BS4697" s="1" t="s">
        <v>12469</v>
      </c>
      <c r="BT4697">
        <v>461</v>
      </c>
      <c r="BU4697" s="1" t="s">
        <v>8</v>
      </c>
      <c r="BV4697" s="1" t="s">
        <v>1961</v>
      </c>
      <c r="BW4697">
        <v>128</v>
      </c>
      <c r="BX4697" s="1" t="s">
        <v>11910</v>
      </c>
      <c r="BY4697">
        <v>4800</v>
      </c>
      <c r="BZ4697">
        <v>614400</v>
      </c>
      <c r="CA4697">
        <v>0.25</v>
      </c>
      <c r="CB4697">
        <v>3600</v>
      </c>
      <c r="CC4697">
        <v>460800</v>
      </c>
      <c r="CD4697">
        <v>0.1</v>
      </c>
      <c r="CE4697">
        <v>46080</v>
      </c>
      <c r="CF4697">
        <v>0.1</v>
      </c>
      <c r="CG4697">
        <v>4608</v>
      </c>
      <c r="CH4697">
        <v>41472</v>
      </c>
      <c r="CI4697">
        <v>414720</v>
      </c>
      <c r="CJ4697">
        <v>456192</v>
      </c>
      <c r="CK4697">
        <v>3564</v>
      </c>
    </row>
    <row r="4698" spans="67:89" x14ac:dyDescent="0.25">
      <c r="BO4698" s="1" t="s">
        <v>12835</v>
      </c>
      <c r="BP4698" s="1" t="s">
        <v>12836</v>
      </c>
      <c r="BQ4698" s="1" t="s">
        <v>11907</v>
      </c>
      <c r="BR4698" s="1" t="s">
        <v>12468</v>
      </c>
      <c r="BS4698" s="1" t="s">
        <v>12469</v>
      </c>
      <c r="BT4698">
        <v>462</v>
      </c>
      <c r="BU4698" s="1" t="s">
        <v>8</v>
      </c>
      <c r="BV4698" s="1" t="s">
        <v>146</v>
      </c>
      <c r="BW4698">
        <v>173.81399999999999</v>
      </c>
      <c r="BX4698" s="1" t="s">
        <v>11910</v>
      </c>
      <c r="BY4698">
        <v>5040</v>
      </c>
      <c r="BZ4698">
        <v>876022.55999999994</v>
      </c>
      <c r="CA4698">
        <v>0.25</v>
      </c>
      <c r="CB4698">
        <v>3780</v>
      </c>
      <c r="CC4698">
        <v>657016.91999999993</v>
      </c>
      <c r="CD4698">
        <v>0.1</v>
      </c>
      <c r="CE4698">
        <v>65701.691999999995</v>
      </c>
      <c r="CF4698">
        <v>0.1</v>
      </c>
      <c r="CG4698">
        <v>6570.1692000000003</v>
      </c>
      <c r="CH4698">
        <v>59131.522799999992</v>
      </c>
      <c r="CI4698">
        <v>591315.22799999989</v>
      </c>
      <c r="CJ4698">
        <v>650446.75079999992</v>
      </c>
      <c r="CK4698">
        <v>3742.2</v>
      </c>
    </row>
    <row r="4699" spans="67:89" x14ac:dyDescent="0.25">
      <c r="BO4699" s="1" t="s">
        <v>74</v>
      </c>
      <c r="BP4699" s="1" t="s">
        <v>12837</v>
      </c>
      <c r="BQ4699" s="1" t="s">
        <v>10132</v>
      </c>
      <c r="BR4699" s="1" t="s">
        <v>12838</v>
      </c>
      <c r="BS4699" s="1" t="s">
        <v>38</v>
      </c>
      <c r="BT4699">
        <v>1</v>
      </c>
      <c r="BU4699" s="1" t="s">
        <v>9</v>
      </c>
      <c r="BV4699" s="1" t="s">
        <v>60</v>
      </c>
      <c r="BW4699">
        <v>160</v>
      </c>
      <c r="BX4699" s="1" t="s">
        <v>38</v>
      </c>
      <c r="BY4699">
        <v>4500</v>
      </c>
      <c r="BZ4699">
        <v>720000</v>
      </c>
      <c r="CA4699">
        <v>0.25</v>
      </c>
      <c r="CB4699">
        <v>3375</v>
      </c>
      <c r="CC4699">
        <v>540000</v>
      </c>
      <c r="CD4699">
        <v>0.1</v>
      </c>
      <c r="CE4699">
        <v>54000</v>
      </c>
      <c r="CF4699">
        <v>0.1</v>
      </c>
      <c r="CG4699">
        <v>5400</v>
      </c>
      <c r="CH4699">
        <v>48600</v>
      </c>
      <c r="CI4699">
        <v>486000</v>
      </c>
      <c r="CJ4699">
        <v>534600</v>
      </c>
      <c r="CK4699">
        <v>3341.25</v>
      </c>
    </row>
    <row r="4700" spans="67:89" x14ac:dyDescent="0.25">
      <c r="BO4700" s="1" t="s">
        <v>80</v>
      </c>
      <c r="BP4700" s="1" t="s">
        <v>12839</v>
      </c>
      <c r="BQ4700" s="1" t="s">
        <v>10132</v>
      </c>
      <c r="BR4700" s="1" t="s">
        <v>12838</v>
      </c>
      <c r="BS4700" s="1" t="s">
        <v>38</v>
      </c>
      <c r="BT4700">
        <v>2</v>
      </c>
      <c r="BU4700" s="1" t="s">
        <v>9</v>
      </c>
      <c r="BV4700" s="1" t="s">
        <v>60</v>
      </c>
      <c r="BW4700">
        <v>160</v>
      </c>
      <c r="BX4700" s="1" t="s">
        <v>38</v>
      </c>
      <c r="BY4700">
        <v>4500</v>
      </c>
      <c r="BZ4700">
        <v>720000</v>
      </c>
      <c r="CA4700">
        <v>0.3</v>
      </c>
      <c r="CB4700">
        <v>3150</v>
      </c>
      <c r="CC4700">
        <v>504000</v>
      </c>
      <c r="CD4700">
        <v>0.1</v>
      </c>
      <c r="CE4700">
        <v>50400</v>
      </c>
      <c r="CF4700">
        <v>0.1</v>
      </c>
      <c r="CG4700">
        <v>5040</v>
      </c>
      <c r="CH4700">
        <v>45360</v>
      </c>
      <c r="CI4700">
        <v>453600</v>
      </c>
      <c r="CJ4700">
        <v>498960</v>
      </c>
      <c r="CK4700">
        <v>3118.5</v>
      </c>
    </row>
    <row r="4701" spans="67:89" x14ac:dyDescent="0.25">
      <c r="BO4701" s="1" t="s">
        <v>87</v>
      </c>
      <c r="BP4701" s="1" t="s">
        <v>12840</v>
      </c>
      <c r="BQ4701" s="1" t="s">
        <v>10132</v>
      </c>
      <c r="BR4701" s="1" t="s">
        <v>12838</v>
      </c>
      <c r="BS4701" s="1" t="s">
        <v>38</v>
      </c>
      <c r="BT4701">
        <v>3</v>
      </c>
      <c r="BU4701" s="1" t="s">
        <v>9</v>
      </c>
      <c r="BV4701" s="1" t="s">
        <v>60</v>
      </c>
      <c r="BW4701">
        <v>160</v>
      </c>
      <c r="BX4701" s="1" t="s">
        <v>38</v>
      </c>
      <c r="BY4701">
        <v>4500</v>
      </c>
      <c r="BZ4701">
        <v>720000</v>
      </c>
      <c r="CA4701">
        <v>0.3</v>
      </c>
      <c r="CB4701">
        <v>3150</v>
      </c>
      <c r="CC4701">
        <v>504000</v>
      </c>
      <c r="CD4701">
        <v>0.1</v>
      </c>
      <c r="CE4701">
        <v>50400</v>
      </c>
      <c r="CF4701">
        <v>0.1</v>
      </c>
      <c r="CG4701">
        <v>5040</v>
      </c>
      <c r="CH4701">
        <v>45360</v>
      </c>
      <c r="CI4701">
        <v>453600</v>
      </c>
      <c r="CJ4701">
        <v>498960</v>
      </c>
      <c r="CK4701">
        <v>3118.5</v>
      </c>
    </row>
    <row r="4702" spans="67:89" x14ac:dyDescent="0.25">
      <c r="BO4702" s="1" t="s">
        <v>93</v>
      </c>
      <c r="BP4702" s="1" t="s">
        <v>12841</v>
      </c>
      <c r="BQ4702" s="1" t="s">
        <v>10132</v>
      </c>
      <c r="BR4702" s="1" t="s">
        <v>12838</v>
      </c>
      <c r="BS4702" s="1" t="s">
        <v>38</v>
      </c>
      <c r="BT4702">
        <v>4</v>
      </c>
      <c r="BU4702" s="1" t="s">
        <v>9</v>
      </c>
      <c r="BV4702" s="1" t="s">
        <v>60</v>
      </c>
      <c r="BW4702">
        <v>160</v>
      </c>
      <c r="BX4702" s="1" t="s">
        <v>38</v>
      </c>
      <c r="BY4702">
        <v>4500</v>
      </c>
      <c r="BZ4702">
        <v>720000</v>
      </c>
      <c r="CA4702">
        <v>0.3</v>
      </c>
      <c r="CB4702">
        <v>3150</v>
      </c>
      <c r="CC4702">
        <v>504000</v>
      </c>
      <c r="CD4702">
        <v>0.1</v>
      </c>
      <c r="CE4702">
        <v>50400</v>
      </c>
      <c r="CF4702">
        <v>0.1</v>
      </c>
      <c r="CG4702">
        <v>5040</v>
      </c>
      <c r="CH4702">
        <v>45360</v>
      </c>
      <c r="CI4702">
        <v>453600</v>
      </c>
      <c r="CJ4702">
        <v>498960</v>
      </c>
      <c r="CK4702">
        <v>3118.5</v>
      </c>
    </row>
    <row r="4703" spans="67:89" x14ac:dyDescent="0.25">
      <c r="BO4703" s="1" t="s">
        <v>97</v>
      </c>
      <c r="BP4703" s="1" t="s">
        <v>12842</v>
      </c>
      <c r="BQ4703" s="1" t="s">
        <v>10132</v>
      </c>
      <c r="BR4703" s="1" t="s">
        <v>12838</v>
      </c>
      <c r="BS4703" s="1" t="s">
        <v>38</v>
      </c>
      <c r="BT4703">
        <v>5</v>
      </c>
      <c r="BU4703" s="1" t="s">
        <v>9</v>
      </c>
      <c r="BV4703" s="1" t="s">
        <v>60</v>
      </c>
      <c r="BW4703">
        <v>160</v>
      </c>
      <c r="BX4703" s="1" t="s">
        <v>38</v>
      </c>
      <c r="BY4703">
        <v>4500</v>
      </c>
      <c r="BZ4703">
        <v>720000</v>
      </c>
      <c r="CA4703">
        <v>0.3</v>
      </c>
      <c r="CB4703">
        <v>3150</v>
      </c>
      <c r="CC4703">
        <v>504000</v>
      </c>
      <c r="CD4703">
        <v>0.1</v>
      </c>
      <c r="CE4703">
        <v>50400</v>
      </c>
      <c r="CF4703">
        <v>0.1</v>
      </c>
      <c r="CG4703">
        <v>5040</v>
      </c>
      <c r="CH4703">
        <v>45360</v>
      </c>
      <c r="CI4703">
        <v>453600</v>
      </c>
      <c r="CJ4703">
        <v>498960</v>
      </c>
      <c r="CK4703">
        <v>3118.5</v>
      </c>
    </row>
    <row r="4704" spans="67:89" x14ac:dyDescent="0.25">
      <c r="BO4704" s="1" t="s">
        <v>102</v>
      </c>
      <c r="BP4704" s="1" t="s">
        <v>12843</v>
      </c>
      <c r="BQ4704" s="1" t="s">
        <v>10132</v>
      </c>
      <c r="BR4704" s="1" t="s">
        <v>12838</v>
      </c>
      <c r="BS4704" s="1" t="s">
        <v>38</v>
      </c>
      <c r="BT4704">
        <v>6</v>
      </c>
      <c r="BU4704" s="1" t="s">
        <v>9</v>
      </c>
      <c r="BV4704" s="1" t="s">
        <v>60</v>
      </c>
      <c r="BW4704">
        <v>160</v>
      </c>
      <c r="BX4704" s="1" t="s">
        <v>38</v>
      </c>
      <c r="BY4704">
        <v>4500</v>
      </c>
      <c r="BZ4704">
        <v>720000</v>
      </c>
      <c r="CA4704">
        <v>0.3</v>
      </c>
      <c r="CB4704">
        <v>3150</v>
      </c>
      <c r="CC4704">
        <v>504000</v>
      </c>
      <c r="CD4704">
        <v>0.1</v>
      </c>
      <c r="CE4704">
        <v>50400</v>
      </c>
      <c r="CF4704">
        <v>0.1</v>
      </c>
      <c r="CG4704">
        <v>5040</v>
      </c>
      <c r="CH4704">
        <v>45360</v>
      </c>
      <c r="CI4704">
        <v>453600</v>
      </c>
      <c r="CJ4704">
        <v>498960</v>
      </c>
      <c r="CK4704">
        <v>3118.5</v>
      </c>
    </row>
    <row r="4705" spans="67:89" x14ac:dyDescent="0.25">
      <c r="BO4705" s="1" t="s">
        <v>108</v>
      </c>
      <c r="BP4705" s="1" t="s">
        <v>12844</v>
      </c>
      <c r="BQ4705" s="1" t="s">
        <v>10132</v>
      </c>
      <c r="BR4705" s="1" t="s">
        <v>12838</v>
      </c>
      <c r="BS4705" s="1" t="s">
        <v>38</v>
      </c>
      <c r="BT4705">
        <v>7</v>
      </c>
      <c r="BU4705" s="1" t="s">
        <v>9</v>
      </c>
      <c r="BV4705" s="1" t="s">
        <v>60</v>
      </c>
      <c r="BW4705">
        <v>160</v>
      </c>
      <c r="BX4705" s="1" t="s">
        <v>38</v>
      </c>
      <c r="BY4705">
        <v>4500</v>
      </c>
      <c r="BZ4705">
        <v>720000</v>
      </c>
      <c r="CA4705">
        <v>0.25</v>
      </c>
      <c r="CB4705">
        <v>3375</v>
      </c>
      <c r="CC4705">
        <v>540000</v>
      </c>
      <c r="CD4705">
        <v>0.1</v>
      </c>
      <c r="CE4705">
        <v>54000</v>
      </c>
      <c r="CF4705">
        <v>0.1</v>
      </c>
      <c r="CG4705">
        <v>5400</v>
      </c>
      <c r="CH4705">
        <v>48600</v>
      </c>
      <c r="CI4705">
        <v>486000</v>
      </c>
      <c r="CJ4705">
        <v>534600</v>
      </c>
      <c r="CK4705">
        <v>3341.25</v>
      </c>
    </row>
    <row r="4706" spans="67:89" x14ac:dyDescent="0.25">
      <c r="BO4706" s="1" t="s">
        <v>112</v>
      </c>
      <c r="BP4706" s="1" t="s">
        <v>12845</v>
      </c>
      <c r="BQ4706" s="1" t="s">
        <v>10132</v>
      </c>
      <c r="BR4706" s="1" t="s">
        <v>12838</v>
      </c>
      <c r="BS4706" s="1" t="s">
        <v>38</v>
      </c>
      <c r="BT4706">
        <v>8</v>
      </c>
      <c r="BU4706" s="1" t="s">
        <v>9</v>
      </c>
      <c r="BV4706" s="1" t="s">
        <v>60</v>
      </c>
      <c r="BW4706">
        <v>160</v>
      </c>
      <c r="BX4706" s="1" t="s">
        <v>38</v>
      </c>
      <c r="BY4706">
        <v>4500</v>
      </c>
      <c r="BZ4706">
        <v>720000</v>
      </c>
      <c r="CA4706">
        <v>0.28000000000000003</v>
      </c>
      <c r="CB4706">
        <v>3240</v>
      </c>
      <c r="CC4706">
        <v>518400</v>
      </c>
      <c r="CD4706">
        <v>0.1</v>
      </c>
      <c r="CE4706">
        <v>51840</v>
      </c>
      <c r="CF4706">
        <v>0.1</v>
      </c>
      <c r="CG4706">
        <v>5184</v>
      </c>
      <c r="CH4706">
        <v>46656</v>
      </c>
      <c r="CI4706">
        <v>466560</v>
      </c>
      <c r="CJ4706">
        <v>513216</v>
      </c>
      <c r="CK4706">
        <v>3207.6</v>
      </c>
    </row>
    <row r="4707" spans="67:89" x14ac:dyDescent="0.25">
      <c r="BP4707" s="1" t="s">
        <v>12845</v>
      </c>
      <c r="BQ4707" s="1" t="s">
        <v>10132</v>
      </c>
      <c r="BR4707" s="1" t="s">
        <v>12838</v>
      </c>
      <c r="BS4707" s="1" t="s">
        <v>38</v>
      </c>
      <c r="BT4707">
        <v>8</v>
      </c>
      <c r="BU4707" s="1" t="s">
        <v>9</v>
      </c>
      <c r="BV4707" s="1" t="s">
        <v>60</v>
      </c>
      <c r="BW4707">
        <v>160</v>
      </c>
      <c r="BX4707" s="1" t="s">
        <v>38</v>
      </c>
      <c r="BY4707">
        <v>4500</v>
      </c>
      <c r="BZ4707">
        <v>720000</v>
      </c>
      <c r="CA4707">
        <v>0.3</v>
      </c>
      <c r="CB4707">
        <v>3150</v>
      </c>
      <c r="CC4707">
        <v>504000</v>
      </c>
      <c r="CD4707">
        <v>0.1</v>
      </c>
      <c r="CE4707">
        <v>50400</v>
      </c>
      <c r="CF4707">
        <v>0.1</v>
      </c>
      <c r="CG4707">
        <v>5040</v>
      </c>
      <c r="CH4707">
        <v>45360</v>
      </c>
      <c r="CI4707">
        <v>453600</v>
      </c>
      <c r="CJ4707">
        <v>498960</v>
      </c>
      <c r="CK4707">
        <v>3118.5</v>
      </c>
    </row>
    <row r="4708" spans="67:89" x14ac:dyDescent="0.25">
      <c r="BO4708" s="1" t="s">
        <v>116</v>
      </c>
      <c r="BP4708" s="1" t="s">
        <v>12846</v>
      </c>
      <c r="BQ4708" s="1" t="s">
        <v>10132</v>
      </c>
      <c r="BR4708" s="1" t="s">
        <v>12838</v>
      </c>
      <c r="BS4708" s="1" t="s">
        <v>38</v>
      </c>
      <c r="BT4708">
        <v>9</v>
      </c>
      <c r="BU4708" s="1" t="s">
        <v>9</v>
      </c>
      <c r="BV4708" s="1" t="s">
        <v>60</v>
      </c>
      <c r="BW4708">
        <v>160</v>
      </c>
      <c r="BX4708" s="1" t="s">
        <v>38</v>
      </c>
      <c r="BY4708">
        <v>4500</v>
      </c>
      <c r="BZ4708">
        <v>720000</v>
      </c>
      <c r="CA4708">
        <v>0.27</v>
      </c>
      <c r="CB4708">
        <v>3285</v>
      </c>
      <c r="CC4708">
        <v>525600</v>
      </c>
      <c r="CD4708">
        <v>0.1</v>
      </c>
      <c r="CE4708">
        <v>52560</v>
      </c>
      <c r="CF4708">
        <v>0.1</v>
      </c>
      <c r="CG4708">
        <v>5256</v>
      </c>
      <c r="CH4708">
        <v>47304</v>
      </c>
      <c r="CI4708">
        <v>473040</v>
      </c>
      <c r="CJ4708">
        <v>520344</v>
      </c>
      <c r="CK4708">
        <v>3252.15</v>
      </c>
    </row>
    <row r="4709" spans="67:89" x14ac:dyDescent="0.25">
      <c r="BP4709" s="1" t="s">
        <v>12846</v>
      </c>
      <c r="BQ4709" s="1" t="s">
        <v>10132</v>
      </c>
      <c r="BR4709" s="1" t="s">
        <v>12838</v>
      </c>
      <c r="BS4709" s="1" t="s">
        <v>38</v>
      </c>
      <c r="BT4709">
        <v>9</v>
      </c>
      <c r="BU4709" s="1" t="s">
        <v>9</v>
      </c>
      <c r="BV4709" s="1" t="s">
        <v>60</v>
      </c>
      <c r="BW4709">
        <v>160</v>
      </c>
      <c r="BX4709" s="1" t="s">
        <v>38</v>
      </c>
      <c r="BY4709">
        <v>4500</v>
      </c>
      <c r="BZ4709">
        <v>720000</v>
      </c>
      <c r="CA4709">
        <v>0.3</v>
      </c>
      <c r="CB4709">
        <v>3150</v>
      </c>
      <c r="CC4709">
        <v>504000</v>
      </c>
      <c r="CD4709">
        <v>0.1</v>
      </c>
      <c r="CE4709">
        <v>50400</v>
      </c>
      <c r="CF4709">
        <v>0.1</v>
      </c>
      <c r="CG4709">
        <v>5040</v>
      </c>
      <c r="CH4709">
        <v>45360</v>
      </c>
      <c r="CI4709">
        <v>453600</v>
      </c>
      <c r="CJ4709">
        <v>498960</v>
      </c>
      <c r="CK4709">
        <v>3118.5</v>
      </c>
    </row>
    <row r="4710" spans="67:89" x14ac:dyDescent="0.25">
      <c r="BO4710" s="1" t="s">
        <v>120</v>
      </c>
      <c r="BP4710" s="1" t="s">
        <v>12847</v>
      </c>
      <c r="BQ4710" s="1" t="s">
        <v>10132</v>
      </c>
      <c r="BR4710" s="1" t="s">
        <v>12838</v>
      </c>
      <c r="BS4710" s="1" t="s">
        <v>38</v>
      </c>
      <c r="BT4710">
        <v>10</v>
      </c>
      <c r="BU4710" s="1" t="s">
        <v>9</v>
      </c>
      <c r="BV4710" s="1" t="s">
        <v>60</v>
      </c>
      <c r="BW4710">
        <v>160</v>
      </c>
      <c r="BX4710" s="1" t="s">
        <v>38</v>
      </c>
      <c r="BY4710">
        <v>4500</v>
      </c>
      <c r="BZ4710">
        <v>720000</v>
      </c>
      <c r="CA4710">
        <v>0.3</v>
      </c>
      <c r="CB4710">
        <v>3150</v>
      </c>
      <c r="CC4710">
        <v>504000</v>
      </c>
      <c r="CD4710">
        <v>0.1</v>
      </c>
      <c r="CE4710">
        <v>50400</v>
      </c>
      <c r="CF4710">
        <v>0.1</v>
      </c>
      <c r="CG4710">
        <v>5040</v>
      </c>
      <c r="CH4710">
        <v>45360</v>
      </c>
      <c r="CI4710">
        <v>453600</v>
      </c>
      <c r="CJ4710">
        <v>498960</v>
      </c>
      <c r="CK4710">
        <v>3118.5</v>
      </c>
    </row>
    <row r="4711" spans="67:89" x14ac:dyDescent="0.25">
      <c r="BO4711" s="1" t="s">
        <v>124</v>
      </c>
      <c r="BP4711" s="1" t="s">
        <v>12848</v>
      </c>
      <c r="BQ4711" s="1" t="s">
        <v>10132</v>
      </c>
      <c r="BR4711" s="1" t="s">
        <v>12838</v>
      </c>
      <c r="BS4711" s="1" t="s">
        <v>38</v>
      </c>
      <c r="BT4711">
        <v>11</v>
      </c>
      <c r="BU4711" s="1" t="s">
        <v>9</v>
      </c>
      <c r="BV4711" s="1" t="s">
        <v>60</v>
      </c>
      <c r="BW4711">
        <v>160</v>
      </c>
      <c r="BX4711" s="1" t="s">
        <v>38</v>
      </c>
      <c r="BY4711">
        <v>4500</v>
      </c>
      <c r="BZ4711">
        <v>720000</v>
      </c>
      <c r="CA4711">
        <v>0.3</v>
      </c>
      <c r="CB4711">
        <v>3150</v>
      </c>
      <c r="CC4711">
        <v>504000</v>
      </c>
      <c r="CD4711">
        <v>0.1</v>
      </c>
      <c r="CE4711">
        <v>50400</v>
      </c>
      <c r="CF4711">
        <v>0.1</v>
      </c>
      <c r="CG4711">
        <v>5040</v>
      </c>
      <c r="CH4711">
        <v>45360</v>
      </c>
      <c r="CI4711">
        <v>453600</v>
      </c>
      <c r="CJ4711">
        <v>498960</v>
      </c>
      <c r="CK4711">
        <v>3118.5</v>
      </c>
    </row>
    <row r="4712" spans="67:89" x14ac:dyDescent="0.25">
      <c r="BO4712" s="1" t="s">
        <v>127</v>
      </c>
      <c r="BP4712" s="1" t="s">
        <v>12849</v>
      </c>
      <c r="BQ4712" s="1" t="s">
        <v>10132</v>
      </c>
      <c r="BR4712" s="1" t="s">
        <v>12838</v>
      </c>
      <c r="BS4712" s="1" t="s">
        <v>38</v>
      </c>
      <c r="BT4712">
        <v>12</v>
      </c>
      <c r="BU4712" s="1" t="s">
        <v>9</v>
      </c>
      <c r="BV4712" s="1" t="s">
        <v>60</v>
      </c>
      <c r="BW4712">
        <v>160</v>
      </c>
      <c r="BX4712" s="1" t="s">
        <v>38</v>
      </c>
      <c r="BY4712">
        <v>4500</v>
      </c>
      <c r="BZ4712">
        <v>720000</v>
      </c>
      <c r="CA4712">
        <v>0.3</v>
      </c>
      <c r="CB4712">
        <v>3150</v>
      </c>
      <c r="CC4712">
        <v>504000</v>
      </c>
      <c r="CD4712">
        <v>0.1</v>
      </c>
      <c r="CE4712">
        <v>50400</v>
      </c>
      <c r="CF4712">
        <v>0.1</v>
      </c>
      <c r="CG4712">
        <v>5040</v>
      </c>
      <c r="CH4712">
        <v>45360</v>
      </c>
      <c r="CI4712">
        <v>453600</v>
      </c>
      <c r="CJ4712">
        <v>498960</v>
      </c>
      <c r="CK4712">
        <v>3118.5</v>
      </c>
    </row>
    <row r="4713" spans="67:89" x14ac:dyDescent="0.25">
      <c r="BO4713" s="1" t="s">
        <v>131</v>
      </c>
      <c r="BP4713" s="1" t="s">
        <v>12850</v>
      </c>
      <c r="BQ4713" s="1" t="s">
        <v>10132</v>
      </c>
      <c r="BR4713" s="1" t="s">
        <v>12838</v>
      </c>
      <c r="BS4713" s="1" t="s">
        <v>38</v>
      </c>
      <c r="BT4713">
        <v>13</v>
      </c>
      <c r="BU4713" s="1" t="s">
        <v>9</v>
      </c>
      <c r="BV4713" s="1" t="s">
        <v>60</v>
      </c>
      <c r="BW4713">
        <v>160</v>
      </c>
      <c r="BX4713" s="1" t="s">
        <v>38</v>
      </c>
      <c r="BY4713">
        <v>4500</v>
      </c>
      <c r="BZ4713">
        <v>720000</v>
      </c>
      <c r="CA4713">
        <v>0.3</v>
      </c>
      <c r="CB4713">
        <v>3150</v>
      </c>
      <c r="CC4713">
        <v>504000</v>
      </c>
      <c r="CD4713">
        <v>0.1</v>
      </c>
      <c r="CE4713">
        <v>50400</v>
      </c>
      <c r="CF4713">
        <v>0.1</v>
      </c>
      <c r="CG4713">
        <v>5040</v>
      </c>
      <c r="CH4713">
        <v>45360</v>
      </c>
      <c r="CI4713">
        <v>453600</v>
      </c>
      <c r="CJ4713">
        <v>498960</v>
      </c>
      <c r="CK4713">
        <v>3118.5</v>
      </c>
    </row>
    <row r="4714" spans="67:89" x14ac:dyDescent="0.25">
      <c r="BO4714" s="1" t="s">
        <v>135</v>
      </c>
      <c r="BP4714" s="1" t="s">
        <v>12851</v>
      </c>
      <c r="BQ4714" s="1" t="s">
        <v>10132</v>
      </c>
      <c r="BR4714" s="1" t="s">
        <v>12838</v>
      </c>
      <c r="BS4714" s="1" t="s">
        <v>38</v>
      </c>
      <c r="BT4714">
        <v>14</v>
      </c>
      <c r="BU4714" s="1" t="s">
        <v>9</v>
      </c>
      <c r="BV4714" s="1" t="s">
        <v>60</v>
      </c>
      <c r="BW4714">
        <v>160</v>
      </c>
      <c r="BX4714" s="1" t="s">
        <v>38</v>
      </c>
      <c r="BY4714">
        <v>4500</v>
      </c>
      <c r="BZ4714">
        <v>720000</v>
      </c>
      <c r="CA4714">
        <v>0.25</v>
      </c>
      <c r="CB4714">
        <v>3375</v>
      </c>
      <c r="CC4714">
        <v>540000</v>
      </c>
      <c r="CD4714">
        <v>0.1</v>
      </c>
      <c r="CE4714">
        <v>54000</v>
      </c>
      <c r="CF4714">
        <v>0.1</v>
      </c>
      <c r="CG4714">
        <v>5400</v>
      </c>
      <c r="CH4714">
        <v>48600</v>
      </c>
      <c r="CI4714">
        <v>486000</v>
      </c>
      <c r="CJ4714">
        <v>534600</v>
      </c>
      <c r="CK4714">
        <v>3341.25</v>
      </c>
    </row>
    <row r="4715" spans="67:89" x14ac:dyDescent="0.25">
      <c r="BO4715" s="1" t="s">
        <v>138</v>
      </c>
      <c r="BP4715" s="1" t="s">
        <v>12852</v>
      </c>
      <c r="BQ4715" s="1" t="s">
        <v>10132</v>
      </c>
      <c r="BR4715" s="1" t="s">
        <v>12838</v>
      </c>
      <c r="BS4715" s="1" t="s">
        <v>38</v>
      </c>
      <c r="BT4715">
        <v>15</v>
      </c>
      <c r="BU4715" s="1" t="s">
        <v>9</v>
      </c>
      <c r="BV4715" s="1" t="s">
        <v>60</v>
      </c>
      <c r="BW4715">
        <v>160</v>
      </c>
      <c r="BX4715" s="1" t="s">
        <v>38</v>
      </c>
      <c r="BY4715">
        <v>4500</v>
      </c>
      <c r="BZ4715">
        <v>720000</v>
      </c>
      <c r="CA4715">
        <v>0.27</v>
      </c>
      <c r="CB4715">
        <v>3285</v>
      </c>
      <c r="CC4715">
        <v>525600</v>
      </c>
      <c r="CD4715">
        <v>0.1</v>
      </c>
      <c r="CE4715">
        <v>52560</v>
      </c>
      <c r="CF4715">
        <v>0.1</v>
      </c>
      <c r="CG4715">
        <v>5256</v>
      </c>
      <c r="CH4715">
        <v>47304</v>
      </c>
      <c r="CI4715">
        <v>473040</v>
      </c>
      <c r="CJ4715">
        <v>520344</v>
      </c>
      <c r="CK4715">
        <v>3252.15</v>
      </c>
    </row>
    <row r="4716" spans="67:89" x14ac:dyDescent="0.25">
      <c r="BO4716" s="1" t="s">
        <v>142</v>
      </c>
      <c r="BP4716" s="1" t="s">
        <v>12853</v>
      </c>
      <c r="BQ4716" s="1" t="s">
        <v>10132</v>
      </c>
      <c r="BR4716" s="1" t="s">
        <v>12838</v>
      </c>
      <c r="BS4716" s="1" t="s">
        <v>38</v>
      </c>
      <c r="BT4716">
        <v>16</v>
      </c>
      <c r="BU4716" s="1" t="s">
        <v>9</v>
      </c>
      <c r="BV4716" s="1" t="s">
        <v>60</v>
      </c>
      <c r="BW4716">
        <v>160</v>
      </c>
      <c r="BX4716" s="1" t="s">
        <v>38</v>
      </c>
      <c r="BY4716">
        <v>4500</v>
      </c>
      <c r="BZ4716">
        <v>720000</v>
      </c>
      <c r="CA4716">
        <v>0.3</v>
      </c>
      <c r="CB4716">
        <v>3150</v>
      </c>
      <c r="CC4716">
        <v>504000</v>
      </c>
      <c r="CD4716">
        <v>0.1</v>
      </c>
      <c r="CE4716">
        <v>50400</v>
      </c>
      <c r="CF4716">
        <v>0.1</v>
      </c>
      <c r="CG4716">
        <v>5040</v>
      </c>
      <c r="CH4716">
        <v>45360</v>
      </c>
      <c r="CI4716">
        <v>453600</v>
      </c>
      <c r="CJ4716">
        <v>498960</v>
      </c>
      <c r="CK4716">
        <v>3118.5</v>
      </c>
    </row>
    <row r="4717" spans="67:89" x14ac:dyDescent="0.25">
      <c r="BO4717" s="1" t="s">
        <v>145</v>
      </c>
      <c r="BP4717" s="1" t="s">
        <v>12854</v>
      </c>
      <c r="BQ4717" s="1" t="s">
        <v>10132</v>
      </c>
      <c r="BR4717" s="1" t="s">
        <v>12838</v>
      </c>
      <c r="BS4717" s="1" t="s">
        <v>38</v>
      </c>
      <c r="BT4717">
        <v>17</v>
      </c>
      <c r="BU4717" s="1" t="s">
        <v>9</v>
      </c>
      <c r="BV4717" s="1" t="s">
        <v>146</v>
      </c>
      <c r="BW4717">
        <v>180</v>
      </c>
      <c r="BX4717" s="1" t="s">
        <v>38</v>
      </c>
      <c r="BY4717">
        <v>4725</v>
      </c>
      <c r="BZ4717">
        <v>850500</v>
      </c>
      <c r="CA4717">
        <v>0.3</v>
      </c>
      <c r="CB4717">
        <v>3307.5</v>
      </c>
      <c r="CC4717">
        <v>595350</v>
      </c>
      <c r="CD4717">
        <v>0.1</v>
      </c>
      <c r="CE4717">
        <v>59535</v>
      </c>
      <c r="CF4717">
        <v>0.1</v>
      </c>
      <c r="CG4717">
        <v>5953.5</v>
      </c>
      <c r="CH4717">
        <v>53581.5</v>
      </c>
      <c r="CI4717">
        <v>535815</v>
      </c>
      <c r="CJ4717">
        <v>589396.5</v>
      </c>
      <c r="CK4717">
        <v>3274.4250000000002</v>
      </c>
    </row>
    <row r="4718" spans="67:89" x14ac:dyDescent="0.25">
      <c r="BO4718" s="1" t="s">
        <v>150</v>
      </c>
      <c r="BP4718" s="1" t="s">
        <v>12855</v>
      </c>
      <c r="BQ4718" s="1" t="s">
        <v>10132</v>
      </c>
      <c r="BR4718" s="1" t="s">
        <v>12838</v>
      </c>
      <c r="BS4718" s="1" t="s">
        <v>38</v>
      </c>
      <c r="BT4718">
        <v>18</v>
      </c>
      <c r="BU4718" s="1" t="s">
        <v>9</v>
      </c>
      <c r="BV4718" s="1" t="s">
        <v>146</v>
      </c>
      <c r="BW4718">
        <v>180</v>
      </c>
      <c r="BX4718" s="1" t="s">
        <v>38</v>
      </c>
      <c r="BY4718">
        <v>4725</v>
      </c>
      <c r="BZ4718">
        <v>850500</v>
      </c>
      <c r="CA4718">
        <v>0.3</v>
      </c>
      <c r="CB4718">
        <v>3307.5</v>
      </c>
      <c r="CC4718">
        <v>595350</v>
      </c>
      <c r="CD4718">
        <v>0.1</v>
      </c>
      <c r="CE4718">
        <v>59535</v>
      </c>
      <c r="CF4718">
        <v>0</v>
      </c>
      <c r="CG4718">
        <v>0</v>
      </c>
      <c r="CH4718">
        <v>59535</v>
      </c>
      <c r="CI4718">
        <v>535815</v>
      </c>
      <c r="CJ4718">
        <v>595350</v>
      </c>
      <c r="CK4718">
        <v>3307.5</v>
      </c>
    </row>
    <row r="4719" spans="67:89" x14ac:dyDescent="0.25">
      <c r="BP4719" s="1" t="s">
        <v>12855</v>
      </c>
      <c r="BQ4719" s="1" t="s">
        <v>10132</v>
      </c>
      <c r="BR4719" s="1" t="s">
        <v>12838</v>
      </c>
      <c r="BS4719" s="1" t="s">
        <v>38</v>
      </c>
      <c r="BT4719">
        <v>18</v>
      </c>
      <c r="BU4719" s="1" t="s">
        <v>9</v>
      </c>
      <c r="BV4719" s="1" t="s">
        <v>146</v>
      </c>
      <c r="BW4719">
        <v>180</v>
      </c>
      <c r="BX4719" s="1" t="s">
        <v>38</v>
      </c>
      <c r="BY4719">
        <v>4725</v>
      </c>
      <c r="BZ4719">
        <v>850500</v>
      </c>
      <c r="CA4719">
        <v>0.3</v>
      </c>
      <c r="CB4719">
        <v>3307.5</v>
      </c>
      <c r="CC4719">
        <v>595350</v>
      </c>
      <c r="CD4719">
        <v>0.1</v>
      </c>
      <c r="CE4719">
        <v>59535</v>
      </c>
      <c r="CF4719">
        <v>0</v>
      </c>
      <c r="CG4719">
        <v>0</v>
      </c>
      <c r="CH4719">
        <v>59535</v>
      </c>
      <c r="CI4719">
        <v>535815</v>
      </c>
      <c r="CJ4719">
        <v>595350</v>
      </c>
      <c r="CK4719">
        <v>3307.5</v>
      </c>
    </row>
    <row r="4720" spans="67:89" x14ac:dyDescent="0.25">
      <c r="BO4720" s="1" t="s">
        <v>155</v>
      </c>
      <c r="BP4720" s="1" t="s">
        <v>12856</v>
      </c>
      <c r="BQ4720" s="1" t="s">
        <v>10132</v>
      </c>
      <c r="BR4720" s="1" t="s">
        <v>12838</v>
      </c>
      <c r="BS4720" s="1" t="s">
        <v>38</v>
      </c>
      <c r="BT4720">
        <v>19</v>
      </c>
      <c r="BU4720" s="1" t="s">
        <v>9</v>
      </c>
      <c r="BV4720" s="1" t="s">
        <v>146</v>
      </c>
      <c r="BW4720">
        <v>180</v>
      </c>
      <c r="BX4720" s="1" t="s">
        <v>38</v>
      </c>
      <c r="BY4720">
        <v>5300</v>
      </c>
      <c r="BZ4720">
        <v>954000</v>
      </c>
      <c r="CA4720">
        <v>0.25</v>
      </c>
      <c r="CB4720">
        <v>3975</v>
      </c>
      <c r="CC4720">
        <v>715500</v>
      </c>
      <c r="CD4720">
        <v>0.1</v>
      </c>
      <c r="CE4720">
        <v>71550</v>
      </c>
      <c r="CF4720">
        <v>0.1</v>
      </c>
      <c r="CG4720">
        <v>7155</v>
      </c>
      <c r="CH4720">
        <v>64395</v>
      </c>
      <c r="CI4720">
        <v>643950</v>
      </c>
      <c r="CJ4720">
        <v>708345</v>
      </c>
      <c r="CK4720">
        <v>3935.25</v>
      </c>
    </row>
    <row r="4721" spans="67:89" x14ac:dyDescent="0.25">
      <c r="BP4721" s="1" t="s">
        <v>12856</v>
      </c>
      <c r="BQ4721" s="1" t="s">
        <v>10132</v>
      </c>
      <c r="BR4721" s="1" t="s">
        <v>12838</v>
      </c>
      <c r="BS4721" s="1" t="s">
        <v>38</v>
      </c>
      <c r="BT4721">
        <v>19</v>
      </c>
      <c r="BU4721" s="1" t="s">
        <v>9</v>
      </c>
      <c r="BV4721" s="1" t="s">
        <v>146</v>
      </c>
      <c r="BW4721">
        <v>180</v>
      </c>
      <c r="BX4721" s="1" t="s">
        <v>38</v>
      </c>
      <c r="BY4721">
        <v>5300</v>
      </c>
      <c r="BZ4721">
        <v>850500</v>
      </c>
      <c r="CA4721">
        <v>0.3</v>
      </c>
      <c r="CB4721">
        <v>3307.5</v>
      </c>
      <c r="CC4721">
        <v>595350</v>
      </c>
      <c r="CD4721">
        <v>0.1</v>
      </c>
      <c r="CE4721">
        <v>59535</v>
      </c>
      <c r="CF4721">
        <v>0.1</v>
      </c>
      <c r="CG4721">
        <v>5953.5</v>
      </c>
      <c r="CH4721">
        <v>53581.5</v>
      </c>
      <c r="CI4721">
        <v>535815</v>
      </c>
      <c r="CJ4721">
        <v>589396.5</v>
      </c>
      <c r="CK4721">
        <v>3274.4250000000002</v>
      </c>
    </row>
    <row r="4722" spans="67:89" x14ac:dyDescent="0.25">
      <c r="BO4722" s="1" t="s">
        <v>160</v>
      </c>
      <c r="BP4722" s="1" t="s">
        <v>12857</v>
      </c>
      <c r="BQ4722" s="1" t="s">
        <v>10132</v>
      </c>
      <c r="BR4722" s="1" t="s">
        <v>12838</v>
      </c>
      <c r="BS4722" s="1" t="s">
        <v>38</v>
      </c>
      <c r="BT4722">
        <v>20</v>
      </c>
      <c r="BU4722" s="1" t="s">
        <v>9</v>
      </c>
      <c r="BV4722" s="1" t="s">
        <v>146</v>
      </c>
      <c r="BW4722">
        <v>180</v>
      </c>
      <c r="BX4722" s="1" t="s">
        <v>38</v>
      </c>
      <c r="BY4722">
        <v>4725</v>
      </c>
      <c r="BZ4722">
        <v>850500</v>
      </c>
      <c r="CA4722">
        <v>0.3</v>
      </c>
      <c r="CB4722">
        <v>3307.5</v>
      </c>
      <c r="CC4722">
        <v>595350</v>
      </c>
      <c r="CD4722">
        <v>0.1</v>
      </c>
      <c r="CE4722">
        <v>59535</v>
      </c>
      <c r="CF4722">
        <v>0</v>
      </c>
      <c r="CG4722">
        <v>0</v>
      </c>
      <c r="CH4722">
        <v>59535</v>
      </c>
      <c r="CI4722">
        <v>535815</v>
      </c>
      <c r="CJ4722">
        <v>595350</v>
      </c>
      <c r="CK4722">
        <v>3307.5</v>
      </c>
    </row>
    <row r="4723" spans="67:89" x14ac:dyDescent="0.25">
      <c r="BO4723" s="1" t="s">
        <v>165</v>
      </c>
      <c r="BP4723" s="1" t="s">
        <v>12858</v>
      </c>
      <c r="BQ4723" s="1" t="s">
        <v>10132</v>
      </c>
      <c r="BR4723" s="1" t="s">
        <v>12838</v>
      </c>
      <c r="BS4723" s="1" t="s">
        <v>38</v>
      </c>
      <c r="BT4723">
        <v>21</v>
      </c>
      <c r="BU4723" s="1" t="s">
        <v>9</v>
      </c>
      <c r="BV4723" s="1" t="s">
        <v>146</v>
      </c>
      <c r="BW4723">
        <v>193.25</v>
      </c>
      <c r="BX4723" s="1" t="s">
        <v>38</v>
      </c>
      <c r="BY4723">
        <v>4725</v>
      </c>
      <c r="BZ4723">
        <v>913106.25</v>
      </c>
      <c r="CA4723">
        <v>0.3</v>
      </c>
      <c r="CB4723">
        <v>3307.5</v>
      </c>
      <c r="CC4723">
        <v>639174.375</v>
      </c>
      <c r="CD4723">
        <v>0.1</v>
      </c>
      <c r="CE4723">
        <v>63917.4375</v>
      </c>
      <c r="CF4723">
        <v>0.1</v>
      </c>
      <c r="CG4723">
        <v>6391.7437500000005</v>
      </c>
      <c r="CH4723">
        <v>57525.693749999999</v>
      </c>
      <c r="CI4723">
        <v>575256.9375</v>
      </c>
      <c r="CJ4723">
        <v>632782.63124999998</v>
      </c>
      <c r="CK4723">
        <v>3274.4249999999997</v>
      </c>
    </row>
    <row r="4724" spans="67:89" x14ac:dyDescent="0.25">
      <c r="BO4724" s="1" t="s">
        <v>170</v>
      </c>
      <c r="BP4724" s="1" t="s">
        <v>12859</v>
      </c>
      <c r="BQ4724" s="1" t="s">
        <v>10132</v>
      </c>
      <c r="BR4724" s="1" t="s">
        <v>12838</v>
      </c>
      <c r="BS4724" s="1" t="s">
        <v>38</v>
      </c>
      <c r="BT4724">
        <v>22</v>
      </c>
      <c r="BU4724" s="1" t="s">
        <v>9</v>
      </c>
      <c r="BV4724" s="1" t="s">
        <v>171</v>
      </c>
      <c r="BW4724">
        <v>301.33999999999997</v>
      </c>
      <c r="BX4724" s="1" t="s">
        <v>38</v>
      </c>
      <c r="BY4724">
        <v>4725</v>
      </c>
      <c r="BZ4724">
        <v>1423831.4999999998</v>
      </c>
      <c r="CA4724">
        <v>0.27</v>
      </c>
      <c r="CB4724">
        <v>3449.25</v>
      </c>
      <c r="CC4724">
        <v>1039396.9949999999</v>
      </c>
      <c r="CD4724">
        <v>0.1</v>
      </c>
      <c r="CE4724">
        <v>103939.69949999999</v>
      </c>
      <c r="CF4724">
        <v>0.1</v>
      </c>
      <c r="CG4724">
        <v>10393.969949999999</v>
      </c>
      <c r="CH4724">
        <v>93545.729549999989</v>
      </c>
      <c r="CI4724">
        <v>935457.29549999989</v>
      </c>
      <c r="CJ4724">
        <v>1029003.0250499998</v>
      </c>
      <c r="CK4724">
        <v>3414.7574999999997</v>
      </c>
    </row>
    <row r="4725" spans="67:89" x14ac:dyDescent="0.25">
      <c r="BO4725" s="1" t="s">
        <v>175</v>
      </c>
      <c r="BP4725" s="1" t="s">
        <v>12860</v>
      </c>
      <c r="BQ4725" s="1" t="s">
        <v>10132</v>
      </c>
      <c r="BR4725" s="1" t="s">
        <v>12838</v>
      </c>
      <c r="BS4725" s="1" t="s">
        <v>38</v>
      </c>
      <c r="BT4725">
        <v>23</v>
      </c>
      <c r="BU4725" s="1" t="s">
        <v>9</v>
      </c>
      <c r="BV4725" s="1" t="s">
        <v>60</v>
      </c>
      <c r="BW4725">
        <v>160</v>
      </c>
      <c r="BX4725" s="1" t="s">
        <v>38</v>
      </c>
      <c r="BY4725">
        <v>4500</v>
      </c>
      <c r="BZ4725">
        <v>720000</v>
      </c>
      <c r="CA4725">
        <v>0.3</v>
      </c>
      <c r="CB4725">
        <v>3150</v>
      </c>
      <c r="CC4725">
        <v>504000</v>
      </c>
      <c r="CD4725">
        <v>0.1</v>
      </c>
      <c r="CE4725">
        <v>50400</v>
      </c>
      <c r="CF4725">
        <v>0.1</v>
      </c>
      <c r="CG4725">
        <v>5040</v>
      </c>
      <c r="CH4725">
        <v>45360</v>
      </c>
      <c r="CI4725">
        <v>453600</v>
      </c>
      <c r="CJ4725">
        <v>498960</v>
      </c>
      <c r="CK4725">
        <v>3118.5</v>
      </c>
    </row>
    <row r="4726" spans="67:89" x14ac:dyDescent="0.25">
      <c r="BO4726" s="1" t="s">
        <v>180</v>
      </c>
      <c r="BP4726" s="1" t="s">
        <v>12861</v>
      </c>
      <c r="BQ4726" s="1" t="s">
        <v>10132</v>
      </c>
      <c r="BR4726" s="1" t="s">
        <v>12838</v>
      </c>
      <c r="BS4726" s="1" t="s">
        <v>38</v>
      </c>
      <c r="BT4726">
        <v>24</v>
      </c>
      <c r="BU4726" s="1" t="s">
        <v>9</v>
      </c>
      <c r="BV4726" s="1" t="s">
        <v>60</v>
      </c>
      <c r="BW4726">
        <v>160</v>
      </c>
      <c r="BX4726" s="1" t="s">
        <v>38</v>
      </c>
      <c r="BY4726">
        <v>4500</v>
      </c>
      <c r="BZ4726">
        <v>720000</v>
      </c>
      <c r="CA4726">
        <v>0.25</v>
      </c>
      <c r="CB4726">
        <v>3375</v>
      </c>
      <c r="CC4726">
        <v>540000</v>
      </c>
      <c r="CD4726">
        <v>0</v>
      </c>
      <c r="CE4726">
        <v>0</v>
      </c>
      <c r="CF4726">
        <v>0</v>
      </c>
      <c r="CG4726">
        <v>0</v>
      </c>
      <c r="CH4726">
        <v>0</v>
      </c>
      <c r="CI4726">
        <v>540000</v>
      </c>
      <c r="CJ4726">
        <v>540000</v>
      </c>
      <c r="CK4726">
        <v>3375</v>
      </c>
    </row>
    <row r="4727" spans="67:89" x14ac:dyDescent="0.25">
      <c r="BP4727" s="1" t="s">
        <v>12861</v>
      </c>
      <c r="BQ4727" s="1" t="s">
        <v>10132</v>
      </c>
      <c r="BR4727" s="1" t="s">
        <v>12838</v>
      </c>
      <c r="BS4727" s="1" t="s">
        <v>38</v>
      </c>
      <c r="BT4727">
        <v>24</v>
      </c>
      <c r="BU4727" s="1" t="s">
        <v>9</v>
      </c>
      <c r="BV4727" s="1" t="s">
        <v>60</v>
      </c>
      <c r="BW4727">
        <v>160</v>
      </c>
      <c r="BX4727" s="1" t="s">
        <v>38</v>
      </c>
      <c r="BY4727">
        <v>4500</v>
      </c>
      <c r="BZ4727">
        <v>720000</v>
      </c>
      <c r="CA4727">
        <v>0.25</v>
      </c>
      <c r="CB4727">
        <v>3375</v>
      </c>
      <c r="CC4727">
        <v>540000</v>
      </c>
      <c r="CD4727">
        <v>0.1</v>
      </c>
      <c r="CE4727">
        <v>54000</v>
      </c>
      <c r="CF4727">
        <v>0</v>
      </c>
      <c r="CG4727">
        <v>0</v>
      </c>
      <c r="CH4727">
        <v>54000</v>
      </c>
      <c r="CI4727">
        <v>486000</v>
      </c>
      <c r="CJ4727">
        <v>540000</v>
      </c>
      <c r="CK4727">
        <v>3375</v>
      </c>
    </row>
    <row r="4728" spans="67:89" x14ac:dyDescent="0.25">
      <c r="BO4728" s="1" t="s">
        <v>183</v>
      </c>
      <c r="BP4728" s="1" t="s">
        <v>12862</v>
      </c>
      <c r="BQ4728" s="1" t="s">
        <v>10132</v>
      </c>
      <c r="BR4728" s="1" t="s">
        <v>12838</v>
      </c>
      <c r="BS4728" s="1" t="s">
        <v>38</v>
      </c>
      <c r="BT4728">
        <v>25</v>
      </c>
      <c r="BU4728" s="1" t="s">
        <v>9</v>
      </c>
      <c r="BV4728" s="1" t="s">
        <v>60</v>
      </c>
      <c r="BW4728">
        <v>180</v>
      </c>
      <c r="BX4728" s="1" t="s">
        <v>38</v>
      </c>
      <c r="BY4728">
        <v>4500</v>
      </c>
      <c r="BZ4728">
        <v>810000</v>
      </c>
      <c r="CA4728">
        <v>0.3</v>
      </c>
      <c r="CB4728">
        <v>3150</v>
      </c>
      <c r="CC4728">
        <v>567000</v>
      </c>
      <c r="CD4728">
        <v>0.1</v>
      </c>
      <c r="CE4728">
        <v>56700</v>
      </c>
      <c r="CF4728">
        <v>0.1</v>
      </c>
      <c r="CG4728">
        <v>5670</v>
      </c>
      <c r="CH4728">
        <v>51030</v>
      </c>
      <c r="CI4728">
        <v>510300</v>
      </c>
      <c r="CJ4728">
        <v>561330</v>
      </c>
      <c r="CK4728">
        <v>3118.5</v>
      </c>
    </row>
    <row r="4729" spans="67:89" x14ac:dyDescent="0.25">
      <c r="BO4729" s="1" t="s">
        <v>186</v>
      </c>
      <c r="BP4729" s="1" t="s">
        <v>12863</v>
      </c>
      <c r="BQ4729" s="1" t="s">
        <v>10132</v>
      </c>
      <c r="BR4729" s="1" t="s">
        <v>12838</v>
      </c>
      <c r="BS4729" s="1" t="s">
        <v>38</v>
      </c>
      <c r="BT4729">
        <v>26</v>
      </c>
      <c r="BU4729" s="1" t="s">
        <v>9</v>
      </c>
      <c r="BV4729" s="1" t="s">
        <v>60</v>
      </c>
      <c r="BW4729">
        <v>180</v>
      </c>
      <c r="BX4729" s="1" t="s">
        <v>38</v>
      </c>
      <c r="BY4729">
        <v>4500</v>
      </c>
      <c r="BZ4729">
        <v>810000</v>
      </c>
      <c r="CA4729">
        <v>0.25</v>
      </c>
      <c r="CB4729">
        <v>3375</v>
      </c>
      <c r="CC4729">
        <v>607500</v>
      </c>
      <c r="CD4729">
        <v>0.1</v>
      </c>
      <c r="CE4729">
        <v>60750</v>
      </c>
      <c r="CF4729">
        <v>0</v>
      </c>
      <c r="CG4729">
        <v>0</v>
      </c>
      <c r="CH4729">
        <v>60750</v>
      </c>
      <c r="CI4729">
        <v>546750</v>
      </c>
      <c r="CJ4729">
        <v>607500</v>
      </c>
      <c r="CK4729">
        <v>3375</v>
      </c>
    </row>
    <row r="4730" spans="67:89" x14ac:dyDescent="0.25">
      <c r="BO4730" s="1" t="s">
        <v>189</v>
      </c>
      <c r="BP4730" s="1" t="s">
        <v>12864</v>
      </c>
      <c r="BQ4730" s="1" t="s">
        <v>10132</v>
      </c>
      <c r="BR4730" s="1" t="s">
        <v>12838</v>
      </c>
      <c r="BS4730" s="1" t="s">
        <v>38</v>
      </c>
      <c r="BT4730">
        <v>27</v>
      </c>
      <c r="BU4730" s="1" t="s">
        <v>9</v>
      </c>
      <c r="BV4730" s="1" t="s">
        <v>146</v>
      </c>
      <c r="BW4730">
        <v>180</v>
      </c>
      <c r="BX4730" s="1" t="s">
        <v>38</v>
      </c>
      <c r="BY4730">
        <v>4725</v>
      </c>
      <c r="BZ4730">
        <v>850500</v>
      </c>
      <c r="CA4730">
        <v>0.3</v>
      </c>
      <c r="CB4730">
        <v>3307.5</v>
      </c>
      <c r="CC4730">
        <v>595350</v>
      </c>
      <c r="CD4730">
        <v>0.1</v>
      </c>
      <c r="CE4730">
        <v>59535</v>
      </c>
      <c r="CF4730">
        <v>0</v>
      </c>
      <c r="CG4730">
        <v>0</v>
      </c>
      <c r="CH4730">
        <v>59535</v>
      </c>
      <c r="CI4730">
        <v>535815</v>
      </c>
      <c r="CJ4730">
        <v>595350</v>
      </c>
      <c r="CK4730">
        <v>3307.5</v>
      </c>
    </row>
    <row r="4731" spans="67:89" x14ac:dyDescent="0.25">
      <c r="BO4731" s="1" t="s">
        <v>191</v>
      </c>
      <c r="BP4731" s="1" t="s">
        <v>12865</v>
      </c>
      <c r="BQ4731" s="1" t="s">
        <v>10132</v>
      </c>
      <c r="BR4731" s="1" t="s">
        <v>12838</v>
      </c>
      <c r="BS4731" s="1" t="s">
        <v>38</v>
      </c>
      <c r="BT4731">
        <v>28</v>
      </c>
      <c r="BU4731" s="1" t="s">
        <v>9</v>
      </c>
      <c r="BV4731" s="1" t="s">
        <v>146</v>
      </c>
      <c r="BW4731">
        <v>180</v>
      </c>
      <c r="BX4731" s="1" t="s">
        <v>38</v>
      </c>
      <c r="BY4731">
        <v>4725</v>
      </c>
      <c r="BZ4731">
        <v>850500</v>
      </c>
      <c r="CA4731">
        <v>0.3</v>
      </c>
      <c r="CB4731">
        <v>3307.5</v>
      </c>
      <c r="CC4731">
        <v>595350</v>
      </c>
      <c r="CD4731">
        <v>0.1</v>
      </c>
      <c r="CE4731">
        <v>59535</v>
      </c>
      <c r="CF4731">
        <v>0</v>
      </c>
      <c r="CG4731">
        <v>0</v>
      </c>
      <c r="CH4731">
        <v>59535</v>
      </c>
      <c r="CI4731">
        <v>535815</v>
      </c>
      <c r="CJ4731">
        <v>595350</v>
      </c>
      <c r="CK4731">
        <v>3307.5</v>
      </c>
    </row>
    <row r="4732" spans="67:89" x14ac:dyDescent="0.25">
      <c r="BO4732" s="1" t="s">
        <v>193</v>
      </c>
      <c r="BP4732" s="1" t="s">
        <v>12866</v>
      </c>
      <c r="BQ4732" s="1" t="s">
        <v>10132</v>
      </c>
      <c r="BR4732" s="1" t="s">
        <v>12838</v>
      </c>
      <c r="BS4732" s="1" t="s">
        <v>38</v>
      </c>
      <c r="BT4732">
        <v>29</v>
      </c>
      <c r="BU4732" s="1" t="s">
        <v>9</v>
      </c>
      <c r="BV4732" s="1" t="s">
        <v>146</v>
      </c>
      <c r="BW4732">
        <v>179.75</v>
      </c>
      <c r="BX4732" s="1" t="s">
        <v>38</v>
      </c>
      <c r="BY4732">
        <v>4725</v>
      </c>
      <c r="BZ4732">
        <v>849318.75</v>
      </c>
      <c r="CA4732">
        <v>0.25</v>
      </c>
      <c r="CB4732">
        <v>3543.75</v>
      </c>
      <c r="CC4732">
        <v>636989.0625</v>
      </c>
      <c r="CD4732">
        <v>0.1</v>
      </c>
      <c r="CE4732">
        <v>63698.90625</v>
      </c>
      <c r="CF4732">
        <v>0.1</v>
      </c>
      <c r="CG4732">
        <v>6369.890625</v>
      </c>
      <c r="CH4732">
        <v>57329.015625</v>
      </c>
      <c r="CI4732">
        <v>573290.15625</v>
      </c>
      <c r="CJ4732">
        <v>630619.171875</v>
      </c>
      <c r="CK4732">
        <v>3508.3125</v>
      </c>
    </row>
    <row r="4733" spans="67:89" x14ac:dyDescent="0.25">
      <c r="BO4733" s="1" t="s">
        <v>195</v>
      </c>
      <c r="BP4733" s="1" t="s">
        <v>12867</v>
      </c>
      <c r="BQ4733" s="1" t="s">
        <v>10132</v>
      </c>
      <c r="BR4733" s="1" t="s">
        <v>12838</v>
      </c>
      <c r="BS4733" s="1" t="s">
        <v>38</v>
      </c>
      <c r="BT4733">
        <v>30</v>
      </c>
      <c r="BU4733" s="1" t="s">
        <v>9</v>
      </c>
      <c r="BV4733" s="1" t="s">
        <v>146</v>
      </c>
      <c r="BW4733">
        <v>176.49</v>
      </c>
      <c r="BX4733" s="1" t="s">
        <v>38</v>
      </c>
      <c r="BY4733">
        <v>4725</v>
      </c>
      <c r="BZ4733">
        <v>833915.25</v>
      </c>
      <c r="CA4733">
        <v>0.25</v>
      </c>
      <c r="CB4733">
        <v>3543.75</v>
      </c>
      <c r="CC4733">
        <v>625436.4375</v>
      </c>
      <c r="CD4733">
        <v>0.16988834297010397</v>
      </c>
      <c r="CE4733">
        <v>106254.36</v>
      </c>
      <c r="CF4733">
        <v>0.1</v>
      </c>
      <c r="CG4733">
        <v>6254.364375000001</v>
      </c>
      <c r="CH4733">
        <v>99999.995624999996</v>
      </c>
      <c r="CI4733">
        <v>519182.0675</v>
      </c>
      <c r="CJ4733">
        <v>619182.073125</v>
      </c>
      <c r="CK4733">
        <v>3508.3125</v>
      </c>
    </row>
    <row r="4734" spans="67:89" x14ac:dyDescent="0.25">
      <c r="BO4734" s="1" t="s">
        <v>197</v>
      </c>
      <c r="BP4734" s="1" t="s">
        <v>12868</v>
      </c>
      <c r="BQ4734" s="1" t="s">
        <v>10132</v>
      </c>
      <c r="BR4734" s="1" t="s">
        <v>12838</v>
      </c>
      <c r="BS4734" s="1" t="s">
        <v>38</v>
      </c>
      <c r="BT4734">
        <v>31</v>
      </c>
      <c r="BU4734" s="1" t="s">
        <v>9</v>
      </c>
      <c r="BV4734" s="1" t="s">
        <v>146</v>
      </c>
      <c r="BW4734">
        <v>172.34</v>
      </c>
      <c r="BX4734" s="1" t="s">
        <v>38</v>
      </c>
      <c r="BY4734">
        <v>4725</v>
      </c>
      <c r="BZ4734">
        <v>814306.5</v>
      </c>
      <c r="CA4734">
        <v>0.3</v>
      </c>
      <c r="CB4734">
        <v>3307.5</v>
      </c>
      <c r="CC4734">
        <v>570014.55000000005</v>
      </c>
      <c r="CD4734">
        <v>0.1</v>
      </c>
      <c r="CE4734">
        <v>57001.455000000009</v>
      </c>
      <c r="CF4734">
        <v>0.1</v>
      </c>
      <c r="CG4734">
        <v>5700.1455000000014</v>
      </c>
      <c r="CH4734">
        <v>51301.30950000001</v>
      </c>
      <c r="CI4734">
        <v>513013.09500000003</v>
      </c>
      <c r="CJ4734">
        <v>564314.40450000006</v>
      </c>
      <c r="CK4734">
        <v>3274.4250000000002</v>
      </c>
    </row>
    <row r="4735" spans="67:89" x14ac:dyDescent="0.25">
      <c r="BO4735" s="1" t="s">
        <v>199</v>
      </c>
      <c r="BP4735" s="1" t="s">
        <v>12869</v>
      </c>
      <c r="BQ4735" s="1" t="s">
        <v>10132</v>
      </c>
      <c r="BR4735" s="1" t="s">
        <v>12838</v>
      </c>
      <c r="BS4735" s="1" t="s">
        <v>38</v>
      </c>
      <c r="BT4735">
        <v>32</v>
      </c>
      <c r="BU4735" s="1" t="s">
        <v>9</v>
      </c>
      <c r="BV4735" s="1" t="s">
        <v>146</v>
      </c>
      <c r="BW4735">
        <v>168.2</v>
      </c>
      <c r="BX4735" s="1" t="s">
        <v>38</v>
      </c>
      <c r="BY4735">
        <v>4725</v>
      </c>
      <c r="BZ4735">
        <v>794745</v>
      </c>
      <c r="CA4735">
        <v>0.3</v>
      </c>
      <c r="CB4735">
        <v>3307.5</v>
      </c>
      <c r="CC4735">
        <v>556321.5</v>
      </c>
      <c r="CD4735">
        <v>0.1</v>
      </c>
      <c r="CE4735">
        <v>55632.15</v>
      </c>
      <c r="CF4735">
        <v>0.1</v>
      </c>
      <c r="CG4735">
        <v>5563.2150000000001</v>
      </c>
      <c r="CH4735">
        <v>50068.934999999998</v>
      </c>
      <c r="CI4735">
        <v>500689.35</v>
      </c>
      <c r="CJ4735">
        <v>550758.28499999992</v>
      </c>
      <c r="CK4735">
        <v>3274.4249999999997</v>
      </c>
    </row>
    <row r="4736" spans="67:89" x14ac:dyDescent="0.25">
      <c r="BO4736" s="1" t="s">
        <v>201</v>
      </c>
      <c r="BP4736" s="1" t="s">
        <v>12870</v>
      </c>
      <c r="BQ4736" s="1" t="s">
        <v>10132</v>
      </c>
      <c r="BR4736" s="1" t="s">
        <v>12838</v>
      </c>
      <c r="BS4736" s="1" t="s">
        <v>38</v>
      </c>
      <c r="BT4736">
        <v>33</v>
      </c>
      <c r="BU4736" s="1" t="s">
        <v>9</v>
      </c>
      <c r="BV4736" s="1" t="s">
        <v>146</v>
      </c>
      <c r="BW4736">
        <v>164.05</v>
      </c>
      <c r="BX4736" s="1" t="s">
        <v>38</v>
      </c>
      <c r="BY4736">
        <v>4725</v>
      </c>
      <c r="BZ4736">
        <v>775136.25</v>
      </c>
      <c r="CA4736">
        <v>0.23</v>
      </c>
      <c r="CB4736">
        <v>3638.25</v>
      </c>
      <c r="CC4736">
        <v>596854.91250000009</v>
      </c>
      <c r="CD4736">
        <v>0.1</v>
      </c>
      <c r="CE4736">
        <v>59685.491250000014</v>
      </c>
      <c r="CF4736">
        <v>0.1</v>
      </c>
      <c r="CG4736">
        <v>5968.5491250000014</v>
      </c>
      <c r="CH4736">
        <v>53716.942125000016</v>
      </c>
      <c r="CI4736">
        <v>537169.42125000013</v>
      </c>
      <c r="CJ4736">
        <v>590886.36337500019</v>
      </c>
      <c r="CK4736">
        <v>3601.8675000000007</v>
      </c>
    </row>
    <row r="4737" spans="67:89" x14ac:dyDescent="0.25">
      <c r="BO4737" s="1" t="s">
        <v>203</v>
      </c>
      <c r="BP4737" s="1" t="s">
        <v>12871</v>
      </c>
      <c r="BQ4737" s="1" t="s">
        <v>10132</v>
      </c>
      <c r="BR4737" s="1" t="s">
        <v>12838</v>
      </c>
      <c r="BS4737" s="1" t="s">
        <v>38</v>
      </c>
      <c r="BT4737">
        <v>34</v>
      </c>
      <c r="BU4737" s="1" t="s">
        <v>9</v>
      </c>
      <c r="BV4737" s="1" t="s">
        <v>171</v>
      </c>
      <c r="BW4737">
        <v>254.76</v>
      </c>
      <c r="BX4737" s="1" t="s">
        <v>38</v>
      </c>
      <c r="BY4737">
        <v>4725</v>
      </c>
      <c r="BZ4737">
        <v>1203741</v>
      </c>
      <c r="CA4737">
        <v>0.3</v>
      </c>
      <c r="CB4737">
        <v>3307.5</v>
      </c>
      <c r="CC4737">
        <v>842618.7</v>
      </c>
      <c r="CD4737">
        <v>0.1</v>
      </c>
      <c r="CE4737">
        <v>84261.87</v>
      </c>
      <c r="CF4737">
        <v>0.1</v>
      </c>
      <c r="CG4737">
        <v>8426.1869999999999</v>
      </c>
      <c r="CH4737">
        <v>75835.68299999999</v>
      </c>
      <c r="CI4737">
        <v>758356.83</v>
      </c>
      <c r="CJ4737">
        <v>834192.51299999992</v>
      </c>
      <c r="CK4737">
        <v>3274.4249999999997</v>
      </c>
    </row>
    <row r="4738" spans="67:89" x14ac:dyDescent="0.25">
      <c r="BO4738" s="1" t="s">
        <v>205</v>
      </c>
      <c r="BP4738" s="1" t="s">
        <v>12872</v>
      </c>
      <c r="BQ4738" s="1" t="s">
        <v>10132</v>
      </c>
      <c r="BR4738" s="1" t="s">
        <v>12838</v>
      </c>
      <c r="BS4738" s="1" t="s">
        <v>38</v>
      </c>
      <c r="BT4738">
        <v>35</v>
      </c>
      <c r="BU4738" s="1" t="s">
        <v>9</v>
      </c>
      <c r="BV4738" s="1" t="s">
        <v>171</v>
      </c>
      <c r="BW4738">
        <v>256.95999999999998</v>
      </c>
      <c r="BX4738" s="1" t="s">
        <v>38</v>
      </c>
      <c r="BY4738">
        <v>4725</v>
      </c>
      <c r="BZ4738">
        <v>1214136</v>
      </c>
      <c r="CA4738">
        <v>0.27</v>
      </c>
      <c r="CB4738">
        <v>3449.25</v>
      </c>
      <c r="CC4738">
        <v>886319.27999999991</v>
      </c>
      <c r="CD4738">
        <v>0.1</v>
      </c>
      <c r="CE4738">
        <v>88631.928</v>
      </c>
      <c r="CF4738">
        <v>0.1</v>
      </c>
      <c r="CG4738">
        <v>8863.1928000000007</v>
      </c>
      <c r="CH4738">
        <v>79768.735199999996</v>
      </c>
      <c r="CI4738">
        <v>797687.35199999996</v>
      </c>
      <c r="CJ4738">
        <v>877456.08719999995</v>
      </c>
      <c r="CK4738">
        <v>3414.7575000000002</v>
      </c>
    </row>
    <row r="4739" spans="67:89" x14ac:dyDescent="0.25">
      <c r="BP4739" s="1" t="s">
        <v>12872</v>
      </c>
      <c r="BQ4739" s="1" t="s">
        <v>10132</v>
      </c>
      <c r="BR4739" s="1" t="s">
        <v>12838</v>
      </c>
      <c r="BS4739" s="1" t="s">
        <v>38</v>
      </c>
      <c r="BT4739">
        <v>35</v>
      </c>
      <c r="BU4739" s="1" t="s">
        <v>9</v>
      </c>
      <c r="BV4739" s="1" t="s">
        <v>171</v>
      </c>
      <c r="BW4739">
        <v>256.95999999999998</v>
      </c>
      <c r="BX4739" s="1" t="s">
        <v>38</v>
      </c>
      <c r="BY4739">
        <v>4725</v>
      </c>
      <c r="BZ4739">
        <v>1214136</v>
      </c>
      <c r="CA4739">
        <v>0.25</v>
      </c>
      <c r="CB4739">
        <v>3543.75</v>
      </c>
      <c r="CC4739">
        <v>910601.99999999988</v>
      </c>
      <c r="CD4739">
        <v>0.1</v>
      </c>
      <c r="CE4739">
        <v>91060.2</v>
      </c>
      <c r="CF4739">
        <v>0</v>
      </c>
      <c r="CG4739">
        <v>0</v>
      </c>
      <c r="CH4739">
        <v>91060.2</v>
      </c>
      <c r="CI4739">
        <v>819541.79999999993</v>
      </c>
      <c r="CJ4739">
        <v>910601.99999999988</v>
      </c>
      <c r="CK4739">
        <v>3543.75</v>
      </c>
    </row>
    <row r="4740" spans="67:89" x14ac:dyDescent="0.25">
      <c r="BP4740" s="1" t="s">
        <v>12872</v>
      </c>
      <c r="BQ4740" s="1" t="s">
        <v>10132</v>
      </c>
      <c r="BR4740" s="1" t="s">
        <v>12838</v>
      </c>
      <c r="BS4740" s="1" t="s">
        <v>38</v>
      </c>
      <c r="BT4740">
        <v>35</v>
      </c>
      <c r="BU4740" s="1" t="s">
        <v>9</v>
      </c>
      <c r="BV4740" s="1" t="s">
        <v>171</v>
      </c>
      <c r="BW4740">
        <v>256.95999999999998</v>
      </c>
      <c r="BX4740" s="1" t="s">
        <v>38</v>
      </c>
      <c r="BY4740">
        <v>4725</v>
      </c>
      <c r="BZ4740">
        <v>1214136</v>
      </c>
      <c r="CA4740">
        <v>0.3</v>
      </c>
      <c r="CB4740">
        <v>3307.5</v>
      </c>
      <c r="CC4740">
        <v>849895.2</v>
      </c>
      <c r="CD4740">
        <v>0.1</v>
      </c>
      <c r="CE4740">
        <v>84989.52</v>
      </c>
      <c r="CF4740">
        <v>0</v>
      </c>
      <c r="CG4740">
        <v>0</v>
      </c>
      <c r="CH4740">
        <v>84989.52</v>
      </c>
      <c r="CI4740">
        <v>764905.67999999993</v>
      </c>
      <c r="CJ4740">
        <v>849895.2</v>
      </c>
      <c r="CK4740">
        <v>3307.5</v>
      </c>
    </row>
    <row r="4741" spans="67:89" x14ac:dyDescent="0.25">
      <c r="BO4741" s="1" t="s">
        <v>207</v>
      </c>
      <c r="BP4741" s="1" t="s">
        <v>12873</v>
      </c>
      <c r="BQ4741" s="1" t="s">
        <v>10132</v>
      </c>
      <c r="BR4741" s="1" t="s">
        <v>12838</v>
      </c>
      <c r="BS4741" s="1" t="s">
        <v>38</v>
      </c>
      <c r="BT4741">
        <v>36</v>
      </c>
      <c r="BU4741" s="1" t="s">
        <v>9</v>
      </c>
      <c r="BV4741" s="1" t="s">
        <v>60</v>
      </c>
      <c r="BW4741">
        <v>180</v>
      </c>
      <c r="BX4741" s="1" t="s">
        <v>38</v>
      </c>
      <c r="BY4741">
        <v>4500</v>
      </c>
      <c r="BZ4741">
        <v>810000</v>
      </c>
      <c r="CA4741">
        <v>0.3</v>
      </c>
      <c r="CB4741">
        <v>3150</v>
      </c>
      <c r="CC4741">
        <v>567000</v>
      </c>
      <c r="CD4741">
        <v>0.1</v>
      </c>
      <c r="CE4741">
        <v>56700</v>
      </c>
      <c r="CF4741">
        <v>0.1</v>
      </c>
      <c r="CG4741">
        <v>5670</v>
      </c>
      <c r="CH4741">
        <v>51030</v>
      </c>
      <c r="CI4741">
        <v>510300</v>
      </c>
      <c r="CJ4741">
        <v>561330</v>
      </c>
      <c r="CK4741">
        <v>3118.5</v>
      </c>
    </row>
    <row r="4742" spans="67:89" x14ac:dyDescent="0.25">
      <c r="BO4742" s="1" t="s">
        <v>209</v>
      </c>
      <c r="BP4742" s="1" t="s">
        <v>12874</v>
      </c>
      <c r="BQ4742" s="1" t="s">
        <v>10132</v>
      </c>
      <c r="BR4742" s="1" t="s">
        <v>12838</v>
      </c>
      <c r="BS4742" s="1" t="s">
        <v>38</v>
      </c>
      <c r="BT4742">
        <v>37</v>
      </c>
      <c r="BU4742" s="1" t="s">
        <v>9</v>
      </c>
      <c r="BV4742" s="1" t="s">
        <v>60</v>
      </c>
      <c r="BW4742">
        <v>180</v>
      </c>
      <c r="BX4742" s="1" t="s">
        <v>38</v>
      </c>
      <c r="BY4742">
        <v>4750</v>
      </c>
      <c r="BZ4742">
        <v>855000</v>
      </c>
      <c r="CA4742">
        <v>0.3</v>
      </c>
      <c r="CB4742">
        <v>3325</v>
      </c>
      <c r="CC4742">
        <v>598500</v>
      </c>
      <c r="CD4742">
        <v>0.16708437761069339</v>
      </c>
      <c r="CE4742">
        <v>100000</v>
      </c>
      <c r="CF4742">
        <v>0</v>
      </c>
      <c r="CG4742">
        <v>0</v>
      </c>
      <c r="CH4742">
        <v>100000</v>
      </c>
      <c r="CI4742">
        <v>498500</v>
      </c>
      <c r="CJ4742">
        <v>598500</v>
      </c>
      <c r="CK4742">
        <v>3325</v>
      </c>
    </row>
    <row r="4743" spans="67:89" x14ac:dyDescent="0.25">
      <c r="BP4743" s="1" t="s">
        <v>12874</v>
      </c>
      <c r="BQ4743" s="1" t="s">
        <v>10132</v>
      </c>
      <c r="BR4743" s="1" t="s">
        <v>12838</v>
      </c>
      <c r="BS4743" s="1" t="s">
        <v>38</v>
      </c>
      <c r="BT4743">
        <v>37</v>
      </c>
      <c r="BU4743" s="1" t="s">
        <v>9</v>
      </c>
      <c r="BV4743" s="1" t="s">
        <v>60</v>
      </c>
      <c r="BW4743">
        <v>180</v>
      </c>
      <c r="BX4743" s="1" t="s">
        <v>38</v>
      </c>
      <c r="BY4743">
        <v>4500</v>
      </c>
      <c r="BZ4743">
        <v>810000</v>
      </c>
      <c r="CA4743">
        <v>0.27</v>
      </c>
      <c r="CB4743">
        <v>3285</v>
      </c>
      <c r="CC4743">
        <v>591300</v>
      </c>
      <c r="CD4743">
        <v>0.1</v>
      </c>
      <c r="CE4743">
        <v>59130</v>
      </c>
      <c r="CF4743">
        <v>0.1</v>
      </c>
      <c r="CG4743">
        <v>5913</v>
      </c>
      <c r="CH4743">
        <v>53217</v>
      </c>
      <c r="CI4743">
        <v>532170</v>
      </c>
      <c r="CJ4743">
        <v>585387</v>
      </c>
      <c r="CK4743">
        <v>3252.15</v>
      </c>
    </row>
    <row r="4744" spans="67:89" x14ac:dyDescent="0.25">
      <c r="BP4744" s="1" t="s">
        <v>12874</v>
      </c>
      <c r="BQ4744" s="1" t="s">
        <v>10132</v>
      </c>
      <c r="BR4744" s="1" t="s">
        <v>12838</v>
      </c>
      <c r="BS4744" s="1" t="s">
        <v>38</v>
      </c>
      <c r="BT4744">
        <v>37</v>
      </c>
      <c r="BU4744" s="1" t="s">
        <v>9</v>
      </c>
      <c r="BV4744" s="1" t="s">
        <v>60</v>
      </c>
      <c r="BW4744">
        <v>180</v>
      </c>
      <c r="BX4744" s="1" t="s">
        <v>38</v>
      </c>
      <c r="BY4744">
        <v>4500</v>
      </c>
      <c r="BZ4744">
        <v>810000</v>
      </c>
      <c r="CA4744">
        <v>0.25</v>
      </c>
      <c r="CB4744">
        <v>3375</v>
      </c>
      <c r="CC4744">
        <v>607500</v>
      </c>
      <c r="CD4744">
        <v>0.1</v>
      </c>
      <c r="CE4744">
        <v>60750</v>
      </c>
      <c r="CF4744">
        <v>0</v>
      </c>
      <c r="CG4744">
        <v>0</v>
      </c>
      <c r="CH4744">
        <v>60750</v>
      </c>
      <c r="CI4744">
        <v>546750</v>
      </c>
      <c r="CJ4744">
        <v>607500</v>
      </c>
      <c r="CK4744">
        <v>3375</v>
      </c>
    </row>
    <row r="4745" spans="67:89" x14ac:dyDescent="0.25">
      <c r="BO4745" s="1" t="s">
        <v>211</v>
      </c>
      <c r="BP4745" s="1" t="s">
        <v>12875</v>
      </c>
      <c r="BQ4745" s="1" t="s">
        <v>10132</v>
      </c>
      <c r="BR4745" s="1" t="s">
        <v>12838</v>
      </c>
      <c r="BS4745" s="1" t="s">
        <v>38</v>
      </c>
      <c r="BT4745">
        <v>38</v>
      </c>
      <c r="BU4745" s="1" t="s">
        <v>9</v>
      </c>
      <c r="BV4745" s="1" t="s">
        <v>60</v>
      </c>
      <c r="BW4745">
        <v>180</v>
      </c>
      <c r="BX4745" s="1" t="s">
        <v>38</v>
      </c>
      <c r="BY4745">
        <v>4500</v>
      </c>
      <c r="BZ4745">
        <v>810000</v>
      </c>
      <c r="CA4745">
        <v>0.27</v>
      </c>
      <c r="CB4745">
        <v>3285</v>
      </c>
      <c r="CC4745">
        <v>591300</v>
      </c>
      <c r="CD4745">
        <v>0.1</v>
      </c>
      <c r="CE4745">
        <v>59130</v>
      </c>
      <c r="CF4745">
        <v>0.1</v>
      </c>
      <c r="CG4745">
        <v>5913</v>
      </c>
      <c r="CH4745">
        <v>53217</v>
      </c>
      <c r="CI4745">
        <v>532170</v>
      </c>
      <c r="CJ4745">
        <v>585387</v>
      </c>
      <c r="CK4745">
        <v>3252.15</v>
      </c>
    </row>
    <row r="4746" spans="67:89" x14ac:dyDescent="0.25">
      <c r="BP4746" s="1" t="s">
        <v>12875</v>
      </c>
      <c r="BQ4746" s="1" t="s">
        <v>10132</v>
      </c>
      <c r="BR4746" s="1" t="s">
        <v>12838</v>
      </c>
      <c r="BS4746" s="1" t="s">
        <v>38</v>
      </c>
      <c r="BT4746">
        <v>38</v>
      </c>
      <c r="BU4746" s="1" t="s">
        <v>9</v>
      </c>
      <c r="BV4746" s="1" t="s">
        <v>60</v>
      </c>
      <c r="BW4746">
        <v>180</v>
      </c>
      <c r="BX4746" s="1" t="s">
        <v>38</v>
      </c>
      <c r="BY4746">
        <v>4500</v>
      </c>
      <c r="BZ4746">
        <v>810000</v>
      </c>
      <c r="CA4746">
        <v>0.3</v>
      </c>
      <c r="CB4746">
        <v>3150</v>
      </c>
      <c r="CC4746">
        <v>567000</v>
      </c>
      <c r="CD4746">
        <v>0.1</v>
      </c>
      <c r="CE4746">
        <v>56700</v>
      </c>
      <c r="CF4746">
        <v>0.1</v>
      </c>
      <c r="CG4746">
        <v>5670</v>
      </c>
      <c r="CH4746">
        <v>51030</v>
      </c>
      <c r="CI4746">
        <v>510300</v>
      </c>
      <c r="CJ4746">
        <v>561330</v>
      </c>
      <c r="CK4746">
        <v>3118.5</v>
      </c>
    </row>
    <row r="4747" spans="67:89" x14ac:dyDescent="0.25">
      <c r="BO4747" s="1" t="s">
        <v>213</v>
      </c>
      <c r="BP4747" s="1" t="s">
        <v>12876</v>
      </c>
      <c r="BQ4747" s="1" t="s">
        <v>10132</v>
      </c>
      <c r="BR4747" s="1" t="s">
        <v>12838</v>
      </c>
      <c r="BS4747" s="1" t="s">
        <v>38</v>
      </c>
      <c r="BT4747">
        <v>39</v>
      </c>
      <c r="BU4747" s="1" t="s">
        <v>9</v>
      </c>
      <c r="BV4747" s="1" t="s">
        <v>60</v>
      </c>
      <c r="BW4747">
        <v>180</v>
      </c>
      <c r="BX4747" s="1" t="s">
        <v>38</v>
      </c>
      <c r="BY4747">
        <v>4500</v>
      </c>
      <c r="BZ4747">
        <v>810000</v>
      </c>
      <c r="CA4747">
        <v>0.27</v>
      </c>
      <c r="CB4747">
        <v>3285</v>
      </c>
      <c r="CC4747">
        <v>591300</v>
      </c>
      <c r="CD4747">
        <v>0.1</v>
      </c>
      <c r="CE4747">
        <v>59130</v>
      </c>
      <c r="CF4747">
        <v>0</v>
      </c>
      <c r="CG4747">
        <v>0</v>
      </c>
      <c r="CH4747">
        <v>59130</v>
      </c>
      <c r="CI4747">
        <v>532170</v>
      </c>
      <c r="CJ4747">
        <v>591300</v>
      </c>
      <c r="CK4747">
        <v>3285</v>
      </c>
    </row>
    <row r="4748" spans="67:89" x14ac:dyDescent="0.25">
      <c r="BP4748" s="1" t="s">
        <v>12876</v>
      </c>
      <c r="BQ4748" s="1" t="s">
        <v>10132</v>
      </c>
      <c r="BR4748" s="1" t="s">
        <v>12838</v>
      </c>
      <c r="BS4748" s="1" t="s">
        <v>38</v>
      </c>
      <c r="BT4748">
        <v>39</v>
      </c>
      <c r="BU4748" s="1" t="s">
        <v>9</v>
      </c>
      <c r="BV4748" s="1" t="s">
        <v>60</v>
      </c>
      <c r="BW4748">
        <v>180</v>
      </c>
      <c r="BX4748" s="1" t="s">
        <v>38</v>
      </c>
      <c r="BY4748">
        <v>4500</v>
      </c>
      <c r="BZ4748">
        <v>810000</v>
      </c>
      <c r="CA4748">
        <v>0.3</v>
      </c>
      <c r="CB4748">
        <v>3150</v>
      </c>
      <c r="CC4748">
        <v>567000</v>
      </c>
      <c r="CD4748">
        <v>0</v>
      </c>
      <c r="CE4748">
        <v>0</v>
      </c>
      <c r="CF4748">
        <v>0</v>
      </c>
      <c r="CG4748">
        <v>0</v>
      </c>
      <c r="CH4748">
        <v>0</v>
      </c>
      <c r="CI4748">
        <v>567000</v>
      </c>
      <c r="CJ4748">
        <v>567000</v>
      </c>
      <c r="CK4748">
        <v>3150</v>
      </c>
    </row>
    <row r="4749" spans="67:89" x14ac:dyDescent="0.25">
      <c r="BO4749" s="1" t="s">
        <v>215</v>
      </c>
      <c r="BP4749" s="1" t="s">
        <v>12877</v>
      </c>
      <c r="BQ4749" s="1" t="s">
        <v>10132</v>
      </c>
      <c r="BR4749" s="1" t="s">
        <v>12838</v>
      </c>
      <c r="BS4749" s="1" t="s">
        <v>38</v>
      </c>
      <c r="BT4749">
        <v>40</v>
      </c>
      <c r="BU4749" s="1" t="s">
        <v>9</v>
      </c>
      <c r="BV4749" s="1" t="s">
        <v>60</v>
      </c>
      <c r="BW4749">
        <v>180</v>
      </c>
      <c r="BX4749" s="1" t="s">
        <v>38</v>
      </c>
      <c r="BY4749">
        <v>4500</v>
      </c>
      <c r="BZ4749">
        <v>810000</v>
      </c>
      <c r="CA4749">
        <v>0.2</v>
      </c>
      <c r="CB4749">
        <v>3600</v>
      </c>
      <c r="CC4749">
        <v>648000</v>
      </c>
      <c r="CD4749">
        <v>0</v>
      </c>
      <c r="CE4749">
        <v>0</v>
      </c>
      <c r="CF4749">
        <v>0</v>
      </c>
      <c r="CG4749">
        <v>0</v>
      </c>
      <c r="CH4749">
        <v>0</v>
      </c>
      <c r="CI4749">
        <v>648000</v>
      </c>
      <c r="CJ4749">
        <v>648000</v>
      </c>
      <c r="CK4749">
        <v>3600</v>
      </c>
    </row>
    <row r="4750" spans="67:89" x14ac:dyDescent="0.25">
      <c r="BO4750" s="1" t="s">
        <v>217</v>
      </c>
      <c r="BP4750" s="1" t="s">
        <v>12878</v>
      </c>
      <c r="BQ4750" s="1" t="s">
        <v>10132</v>
      </c>
      <c r="BR4750" s="1" t="s">
        <v>12838</v>
      </c>
      <c r="BS4750" s="1" t="s">
        <v>38</v>
      </c>
      <c r="BT4750">
        <v>41</v>
      </c>
      <c r="BU4750" s="1" t="s">
        <v>9</v>
      </c>
      <c r="BV4750" s="1" t="s">
        <v>60</v>
      </c>
      <c r="BW4750">
        <v>180</v>
      </c>
      <c r="BX4750" s="1" t="s">
        <v>38</v>
      </c>
      <c r="BY4750">
        <v>4500</v>
      </c>
      <c r="BZ4750">
        <v>810000</v>
      </c>
      <c r="CA4750">
        <v>0.25</v>
      </c>
      <c r="CB4750">
        <v>3375</v>
      </c>
      <c r="CC4750">
        <v>607500</v>
      </c>
      <c r="CD4750">
        <v>0.1</v>
      </c>
      <c r="CE4750">
        <v>60750</v>
      </c>
      <c r="CF4750">
        <v>0.1</v>
      </c>
      <c r="CG4750">
        <v>6075</v>
      </c>
      <c r="CH4750">
        <v>54675</v>
      </c>
      <c r="CI4750">
        <v>546750</v>
      </c>
      <c r="CJ4750">
        <v>601425</v>
      </c>
      <c r="CK4750">
        <v>3341.25</v>
      </c>
    </row>
    <row r="4751" spans="67:89" x14ac:dyDescent="0.25">
      <c r="BO4751" s="1" t="s">
        <v>219</v>
      </c>
      <c r="BP4751" s="1" t="s">
        <v>12879</v>
      </c>
      <c r="BQ4751" s="1" t="s">
        <v>10132</v>
      </c>
      <c r="BR4751" s="1" t="s">
        <v>12838</v>
      </c>
      <c r="BS4751" s="1" t="s">
        <v>38</v>
      </c>
      <c r="BT4751">
        <v>42</v>
      </c>
      <c r="BU4751" s="1" t="s">
        <v>9</v>
      </c>
      <c r="BV4751" s="1" t="s">
        <v>60</v>
      </c>
      <c r="BW4751">
        <v>180</v>
      </c>
      <c r="BX4751" s="1" t="s">
        <v>38</v>
      </c>
      <c r="BY4751">
        <v>4500</v>
      </c>
      <c r="BZ4751">
        <v>810000</v>
      </c>
      <c r="CA4751">
        <v>0.25</v>
      </c>
      <c r="CB4751">
        <v>3375</v>
      </c>
      <c r="CC4751">
        <v>607500</v>
      </c>
      <c r="CD4751">
        <v>0.1</v>
      </c>
      <c r="CE4751">
        <v>60750</v>
      </c>
      <c r="CF4751">
        <v>0.1</v>
      </c>
      <c r="CG4751">
        <v>6075</v>
      </c>
      <c r="CH4751">
        <v>54675</v>
      </c>
      <c r="CI4751">
        <v>546750</v>
      </c>
      <c r="CJ4751">
        <v>601425</v>
      </c>
      <c r="CK4751">
        <v>3341.25</v>
      </c>
    </row>
    <row r="4752" spans="67:89" x14ac:dyDescent="0.25">
      <c r="BO4752" s="1" t="s">
        <v>221</v>
      </c>
      <c r="BP4752" s="1" t="s">
        <v>12880</v>
      </c>
      <c r="BQ4752" s="1" t="s">
        <v>10132</v>
      </c>
      <c r="BR4752" s="1" t="s">
        <v>12838</v>
      </c>
      <c r="BS4752" s="1" t="s">
        <v>38</v>
      </c>
      <c r="BT4752">
        <v>43</v>
      </c>
      <c r="BU4752" s="1" t="s">
        <v>9</v>
      </c>
      <c r="BV4752" s="1" t="s">
        <v>60</v>
      </c>
      <c r="BW4752">
        <v>180</v>
      </c>
      <c r="BX4752" s="1" t="s">
        <v>38</v>
      </c>
      <c r="BY4752">
        <v>4500</v>
      </c>
      <c r="BZ4752">
        <v>810000</v>
      </c>
      <c r="CA4752">
        <v>0.27</v>
      </c>
      <c r="CB4752">
        <v>3285</v>
      </c>
      <c r="CC4752">
        <v>591300</v>
      </c>
      <c r="CD4752">
        <v>0.1</v>
      </c>
      <c r="CE4752">
        <v>59130</v>
      </c>
      <c r="CF4752">
        <v>0.1</v>
      </c>
      <c r="CG4752">
        <v>5913</v>
      </c>
      <c r="CH4752">
        <v>53217</v>
      </c>
      <c r="CI4752">
        <v>532170</v>
      </c>
      <c r="CJ4752">
        <v>585387</v>
      </c>
      <c r="CK4752">
        <v>3252.15</v>
      </c>
    </row>
    <row r="4753" spans="67:89" x14ac:dyDescent="0.25">
      <c r="BP4753" s="1" t="s">
        <v>12880</v>
      </c>
      <c r="BQ4753" s="1" t="s">
        <v>10132</v>
      </c>
      <c r="BR4753" s="1" t="s">
        <v>12838</v>
      </c>
      <c r="BS4753" s="1" t="s">
        <v>38</v>
      </c>
      <c r="BT4753">
        <v>43</v>
      </c>
      <c r="BU4753" s="1" t="s">
        <v>9</v>
      </c>
      <c r="BV4753" s="1" t="s">
        <v>60</v>
      </c>
      <c r="BW4753">
        <v>180</v>
      </c>
      <c r="BX4753" s="1" t="s">
        <v>38</v>
      </c>
      <c r="BY4753">
        <v>4500</v>
      </c>
      <c r="BZ4753">
        <v>810000</v>
      </c>
      <c r="CA4753">
        <v>0.25</v>
      </c>
      <c r="CB4753">
        <v>3375</v>
      </c>
      <c r="CC4753">
        <v>607500</v>
      </c>
      <c r="CD4753">
        <v>0.1</v>
      </c>
      <c r="CE4753">
        <v>60750</v>
      </c>
      <c r="CF4753">
        <v>0</v>
      </c>
      <c r="CG4753">
        <v>0</v>
      </c>
      <c r="CH4753">
        <v>60750</v>
      </c>
      <c r="CI4753">
        <v>546750</v>
      </c>
      <c r="CJ4753">
        <v>607500</v>
      </c>
      <c r="CK4753">
        <v>3375</v>
      </c>
    </row>
    <row r="4754" spans="67:89" x14ac:dyDescent="0.25">
      <c r="BO4754" s="1" t="s">
        <v>223</v>
      </c>
      <c r="BP4754" s="1" t="s">
        <v>12881</v>
      </c>
      <c r="BQ4754" s="1" t="s">
        <v>10132</v>
      </c>
      <c r="BR4754" s="1" t="s">
        <v>12838</v>
      </c>
      <c r="BS4754" s="1" t="s">
        <v>38</v>
      </c>
      <c r="BT4754">
        <v>44</v>
      </c>
      <c r="BU4754" s="1" t="s">
        <v>9</v>
      </c>
      <c r="BV4754" s="1" t="s">
        <v>60</v>
      </c>
      <c r="BW4754">
        <v>160</v>
      </c>
      <c r="BX4754" s="1" t="s">
        <v>38</v>
      </c>
      <c r="BY4754">
        <v>4500</v>
      </c>
      <c r="BZ4754">
        <v>720000</v>
      </c>
      <c r="CA4754">
        <v>0.3</v>
      </c>
      <c r="CB4754">
        <v>3150</v>
      </c>
      <c r="CC4754">
        <v>504000</v>
      </c>
      <c r="CD4754">
        <v>0.1</v>
      </c>
      <c r="CE4754">
        <v>50400</v>
      </c>
      <c r="CF4754">
        <v>0.1</v>
      </c>
      <c r="CG4754">
        <v>5040</v>
      </c>
      <c r="CH4754">
        <v>45360</v>
      </c>
      <c r="CI4754">
        <v>453600</v>
      </c>
      <c r="CJ4754">
        <v>498960</v>
      </c>
      <c r="CK4754">
        <v>3118.5</v>
      </c>
    </row>
    <row r="4755" spans="67:89" x14ac:dyDescent="0.25">
      <c r="BP4755" s="1" t="s">
        <v>12881</v>
      </c>
      <c r="BQ4755" s="1" t="s">
        <v>10132</v>
      </c>
      <c r="BR4755" s="1" t="s">
        <v>12838</v>
      </c>
      <c r="BS4755" s="1" t="s">
        <v>38</v>
      </c>
      <c r="BT4755">
        <v>44</v>
      </c>
      <c r="BU4755" s="1" t="s">
        <v>9</v>
      </c>
      <c r="BV4755" s="1" t="s">
        <v>60</v>
      </c>
      <c r="BW4755">
        <v>160</v>
      </c>
      <c r="BX4755" s="1" t="s">
        <v>38</v>
      </c>
      <c r="BY4755">
        <v>4500</v>
      </c>
      <c r="BZ4755">
        <v>720000</v>
      </c>
      <c r="CA4755">
        <v>0.3</v>
      </c>
      <c r="CB4755">
        <v>3150</v>
      </c>
      <c r="CC4755">
        <v>504000</v>
      </c>
      <c r="CD4755">
        <v>0.1</v>
      </c>
      <c r="CE4755">
        <v>50400</v>
      </c>
      <c r="CF4755">
        <v>0.1</v>
      </c>
      <c r="CG4755">
        <v>5040</v>
      </c>
      <c r="CH4755">
        <v>45360</v>
      </c>
      <c r="CI4755">
        <v>453600</v>
      </c>
      <c r="CJ4755">
        <v>498960</v>
      </c>
      <c r="CK4755">
        <v>3118.5</v>
      </c>
    </row>
    <row r="4756" spans="67:89" x14ac:dyDescent="0.25">
      <c r="BO4756" s="1" t="s">
        <v>225</v>
      </c>
      <c r="BP4756" s="1" t="s">
        <v>12882</v>
      </c>
      <c r="BQ4756" s="1" t="s">
        <v>10132</v>
      </c>
      <c r="BR4756" s="1" t="s">
        <v>12838</v>
      </c>
      <c r="BS4756" s="1" t="s">
        <v>38</v>
      </c>
      <c r="BT4756">
        <v>45</v>
      </c>
      <c r="BU4756" s="1" t="s">
        <v>9</v>
      </c>
      <c r="BV4756" s="1" t="s">
        <v>60</v>
      </c>
      <c r="BW4756">
        <v>160</v>
      </c>
      <c r="BX4756" s="1" t="s">
        <v>38</v>
      </c>
      <c r="BY4756">
        <v>4500</v>
      </c>
      <c r="BZ4756">
        <v>720000</v>
      </c>
      <c r="CA4756">
        <v>0.28000000000000003</v>
      </c>
      <c r="CB4756">
        <v>3240</v>
      </c>
      <c r="CC4756">
        <v>518400</v>
      </c>
      <c r="CD4756">
        <v>0</v>
      </c>
      <c r="CE4756">
        <v>0</v>
      </c>
      <c r="CF4756">
        <v>0</v>
      </c>
      <c r="CG4756">
        <v>0</v>
      </c>
      <c r="CH4756">
        <v>0</v>
      </c>
      <c r="CI4756">
        <v>518400</v>
      </c>
      <c r="CJ4756">
        <v>518400</v>
      </c>
      <c r="CK4756">
        <v>3240</v>
      </c>
    </row>
    <row r="4757" spans="67:89" x14ac:dyDescent="0.25">
      <c r="BO4757" s="1" t="s">
        <v>227</v>
      </c>
      <c r="BP4757" s="1" t="s">
        <v>12883</v>
      </c>
      <c r="BQ4757" s="1" t="s">
        <v>10132</v>
      </c>
      <c r="BR4757" s="1" t="s">
        <v>12838</v>
      </c>
      <c r="BS4757" s="1" t="s">
        <v>38</v>
      </c>
      <c r="BT4757">
        <v>46</v>
      </c>
      <c r="BU4757" s="1" t="s">
        <v>9</v>
      </c>
      <c r="BV4757" s="1" t="s">
        <v>60</v>
      </c>
      <c r="BW4757">
        <v>160</v>
      </c>
      <c r="BX4757" s="1" t="s">
        <v>38</v>
      </c>
      <c r="BY4757">
        <v>4500</v>
      </c>
      <c r="BZ4757">
        <v>720000</v>
      </c>
      <c r="CA4757">
        <v>0.25</v>
      </c>
      <c r="CB4757">
        <v>3375</v>
      </c>
      <c r="CC4757">
        <v>540000</v>
      </c>
      <c r="CD4757">
        <v>0.1</v>
      </c>
      <c r="CE4757">
        <v>54000</v>
      </c>
      <c r="CF4757">
        <v>0</v>
      </c>
      <c r="CG4757">
        <v>0</v>
      </c>
      <c r="CH4757">
        <v>54000</v>
      </c>
      <c r="CI4757">
        <v>486000</v>
      </c>
      <c r="CJ4757">
        <v>540000</v>
      </c>
      <c r="CK4757">
        <v>3375</v>
      </c>
    </row>
    <row r="4758" spans="67:89" x14ac:dyDescent="0.25">
      <c r="BO4758" s="1" t="s">
        <v>229</v>
      </c>
      <c r="BP4758" s="1" t="s">
        <v>12884</v>
      </c>
      <c r="BQ4758" s="1" t="s">
        <v>10132</v>
      </c>
      <c r="BR4758" s="1" t="s">
        <v>12838</v>
      </c>
      <c r="BS4758" s="1" t="s">
        <v>38</v>
      </c>
      <c r="BT4758">
        <v>47</v>
      </c>
      <c r="BU4758" s="1" t="s">
        <v>9</v>
      </c>
      <c r="BV4758" s="1" t="s">
        <v>60</v>
      </c>
      <c r="BW4758">
        <v>160</v>
      </c>
      <c r="BX4758" s="1" t="s">
        <v>38</v>
      </c>
      <c r="BY4758">
        <v>4500</v>
      </c>
      <c r="BZ4758">
        <v>720000</v>
      </c>
      <c r="CA4758">
        <v>0.3</v>
      </c>
      <c r="CB4758">
        <v>3150</v>
      </c>
      <c r="CC4758">
        <v>504000</v>
      </c>
      <c r="CD4758">
        <v>0.1</v>
      </c>
      <c r="CE4758">
        <v>50400</v>
      </c>
      <c r="CF4758">
        <v>0.1</v>
      </c>
      <c r="CG4758">
        <v>5040</v>
      </c>
      <c r="CH4758">
        <v>45360</v>
      </c>
      <c r="CI4758">
        <v>453600</v>
      </c>
      <c r="CJ4758">
        <v>498960</v>
      </c>
      <c r="CK4758">
        <v>3118.5</v>
      </c>
    </row>
    <row r="4759" spans="67:89" x14ac:dyDescent="0.25">
      <c r="BO4759" s="1" t="s">
        <v>231</v>
      </c>
      <c r="BP4759" s="1" t="s">
        <v>12885</v>
      </c>
      <c r="BQ4759" s="1" t="s">
        <v>10132</v>
      </c>
      <c r="BR4759" s="1" t="s">
        <v>12838</v>
      </c>
      <c r="BS4759" s="1" t="s">
        <v>38</v>
      </c>
      <c r="BT4759">
        <v>48</v>
      </c>
      <c r="BU4759" s="1" t="s">
        <v>9</v>
      </c>
      <c r="BV4759" s="1" t="s">
        <v>60</v>
      </c>
      <c r="BW4759">
        <v>160</v>
      </c>
      <c r="BX4759" s="1" t="s">
        <v>38</v>
      </c>
      <c r="BY4759">
        <v>4500</v>
      </c>
      <c r="BZ4759">
        <v>720000</v>
      </c>
      <c r="CA4759">
        <v>0.3</v>
      </c>
      <c r="CB4759">
        <v>3150</v>
      </c>
      <c r="CC4759">
        <v>504000</v>
      </c>
      <c r="CD4759">
        <v>0.1</v>
      </c>
      <c r="CE4759">
        <v>50400</v>
      </c>
      <c r="CF4759">
        <v>0.1</v>
      </c>
      <c r="CG4759">
        <v>5040</v>
      </c>
      <c r="CH4759">
        <v>45360</v>
      </c>
      <c r="CI4759">
        <v>453600</v>
      </c>
      <c r="CJ4759">
        <v>498960</v>
      </c>
      <c r="CK4759">
        <v>3118.5</v>
      </c>
    </row>
    <row r="4760" spans="67:89" x14ac:dyDescent="0.25">
      <c r="BO4760" s="1" t="s">
        <v>233</v>
      </c>
      <c r="BP4760" s="1" t="s">
        <v>12886</v>
      </c>
      <c r="BQ4760" s="1" t="s">
        <v>10132</v>
      </c>
      <c r="BR4760" s="1" t="s">
        <v>12838</v>
      </c>
      <c r="BS4760" s="1" t="s">
        <v>38</v>
      </c>
      <c r="BT4760">
        <v>49</v>
      </c>
      <c r="BU4760" s="1" t="s">
        <v>9</v>
      </c>
      <c r="BV4760" s="1" t="s">
        <v>60</v>
      </c>
      <c r="BW4760">
        <v>160</v>
      </c>
      <c r="BX4760" s="1" t="s">
        <v>38</v>
      </c>
      <c r="BY4760">
        <v>4500</v>
      </c>
      <c r="BZ4760">
        <v>720000</v>
      </c>
      <c r="CA4760">
        <v>0.3</v>
      </c>
      <c r="CB4760">
        <v>3150</v>
      </c>
      <c r="CC4760">
        <v>504000</v>
      </c>
      <c r="CD4760">
        <v>0.1</v>
      </c>
      <c r="CE4760">
        <v>50400</v>
      </c>
      <c r="CF4760">
        <v>0.1</v>
      </c>
      <c r="CG4760">
        <v>5040</v>
      </c>
      <c r="CH4760">
        <v>45360</v>
      </c>
      <c r="CI4760">
        <v>453600</v>
      </c>
      <c r="CJ4760">
        <v>498960</v>
      </c>
      <c r="CK4760">
        <v>3118.5</v>
      </c>
    </row>
    <row r="4761" spans="67:89" x14ac:dyDescent="0.25">
      <c r="BO4761" s="1" t="s">
        <v>235</v>
      </c>
      <c r="BP4761" s="1" t="s">
        <v>12887</v>
      </c>
      <c r="BQ4761" s="1" t="s">
        <v>10132</v>
      </c>
      <c r="BR4761" s="1" t="s">
        <v>12838</v>
      </c>
      <c r="BS4761" s="1" t="s">
        <v>38</v>
      </c>
      <c r="BT4761">
        <v>50</v>
      </c>
      <c r="BU4761" s="1" t="s">
        <v>9</v>
      </c>
      <c r="BV4761" s="1" t="s">
        <v>60</v>
      </c>
      <c r="BW4761">
        <v>160</v>
      </c>
      <c r="BX4761" s="1" t="s">
        <v>38</v>
      </c>
      <c r="BY4761">
        <v>4500</v>
      </c>
      <c r="BZ4761">
        <v>720000</v>
      </c>
      <c r="CA4761">
        <v>0.27</v>
      </c>
      <c r="CB4761">
        <v>3285</v>
      </c>
      <c r="CC4761">
        <v>525600</v>
      </c>
      <c r="CD4761">
        <v>0.1</v>
      </c>
      <c r="CE4761">
        <v>52560</v>
      </c>
      <c r="CF4761">
        <v>0.1</v>
      </c>
      <c r="CG4761">
        <v>5256</v>
      </c>
      <c r="CH4761">
        <v>47304</v>
      </c>
      <c r="CI4761">
        <v>473040</v>
      </c>
      <c r="CJ4761">
        <v>520344</v>
      </c>
      <c r="CK4761">
        <v>3252.15</v>
      </c>
    </row>
    <row r="4762" spans="67:89" x14ac:dyDescent="0.25">
      <c r="BP4762" s="1" t="s">
        <v>12887</v>
      </c>
      <c r="BQ4762" s="1" t="s">
        <v>10132</v>
      </c>
      <c r="BR4762" s="1" t="s">
        <v>12838</v>
      </c>
      <c r="BS4762" s="1" t="s">
        <v>38</v>
      </c>
      <c r="BT4762">
        <v>50</v>
      </c>
      <c r="BU4762" s="1" t="s">
        <v>9</v>
      </c>
      <c r="BV4762" s="1" t="s">
        <v>60</v>
      </c>
      <c r="BW4762">
        <v>160</v>
      </c>
      <c r="BX4762" s="1" t="s">
        <v>38</v>
      </c>
      <c r="BY4762">
        <v>4500</v>
      </c>
      <c r="BZ4762">
        <v>720000</v>
      </c>
      <c r="CA4762">
        <v>0.25</v>
      </c>
      <c r="CB4762">
        <v>3375</v>
      </c>
      <c r="CC4762">
        <v>540000</v>
      </c>
      <c r="CD4762">
        <v>0.1</v>
      </c>
      <c r="CE4762">
        <v>54000</v>
      </c>
      <c r="CF4762">
        <v>0.1</v>
      </c>
      <c r="CG4762">
        <v>5400</v>
      </c>
      <c r="CH4762">
        <v>48600</v>
      </c>
      <c r="CI4762">
        <v>486000</v>
      </c>
      <c r="CJ4762">
        <v>534600</v>
      </c>
      <c r="CK4762">
        <v>3341.25</v>
      </c>
    </row>
    <row r="4763" spans="67:89" x14ac:dyDescent="0.25">
      <c r="BO4763" s="1" t="s">
        <v>237</v>
      </c>
      <c r="BP4763" s="1" t="s">
        <v>12888</v>
      </c>
      <c r="BQ4763" s="1" t="s">
        <v>10132</v>
      </c>
      <c r="BR4763" s="1" t="s">
        <v>12838</v>
      </c>
      <c r="BS4763" s="1" t="s">
        <v>38</v>
      </c>
      <c r="BT4763">
        <v>51</v>
      </c>
      <c r="BU4763" s="1" t="s">
        <v>9</v>
      </c>
      <c r="BV4763" s="1" t="s">
        <v>60</v>
      </c>
      <c r="BW4763">
        <v>160</v>
      </c>
      <c r="BX4763" s="1" t="s">
        <v>38</v>
      </c>
      <c r="BY4763">
        <v>4500</v>
      </c>
      <c r="BZ4763">
        <v>720000</v>
      </c>
      <c r="CA4763">
        <v>0.3</v>
      </c>
      <c r="CB4763">
        <v>3150</v>
      </c>
      <c r="CC4763">
        <v>504000</v>
      </c>
      <c r="CD4763">
        <v>0.1</v>
      </c>
      <c r="CE4763">
        <v>50400</v>
      </c>
      <c r="CF4763">
        <v>0.1</v>
      </c>
      <c r="CG4763">
        <v>5040</v>
      </c>
      <c r="CH4763">
        <v>45360</v>
      </c>
      <c r="CI4763">
        <v>453600</v>
      </c>
      <c r="CJ4763">
        <v>498960</v>
      </c>
      <c r="CK4763">
        <v>3118.5</v>
      </c>
    </row>
    <row r="4764" spans="67:89" x14ac:dyDescent="0.25">
      <c r="BO4764" s="1" t="s">
        <v>239</v>
      </c>
      <c r="BP4764" s="1" t="s">
        <v>12889</v>
      </c>
      <c r="BQ4764" s="1" t="s">
        <v>10132</v>
      </c>
      <c r="BR4764" s="1" t="s">
        <v>12838</v>
      </c>
      <c r="BS4764" s="1" t="s">
        <v>38</v>
      </c>
      <c r="BT4764">
        <v>52</v>
      </c>
      <c r="BU4764" s="1" t="s">
        <v>9</v>
      </c>
      <c r="BV4764" s="1" t="s">
        <v>60</v>
      </c>
      <c r="BW4764">
        <v>160</v>
      </c>
      <c r="BX4764" s="1" t="s">
        <v>38</v>
      </c>
      <c r="BY4764">
        <v>4500</v>
      </c>
      <c r="BZ4764">
        <v>720000</v>
      </c>
      <c r="CA4764">
        <v>0.25</v>
      </c>
      <c r="CB4764">
        <v>3375</v>
      </c>
      <c r="CC4764">
        <v>540000</v>
      </c>
      <c r="CD4764">
        <v>0.1</v>
      </c>
      <c r="CE4764">
        <v>54000</v>
      </c>
      <c r="CF4764">
        <v>0.1</v>
      </c>
      <c r="CG4764">
        <v>5400</v>
      </c>
      <c r="CH4764">
        <v>48600</v>
      </c>
      <c r="CI4764">
        <v>486000</v>
      </c>
      <c r="CJ4764">
        <v>534600</v>
      </c>
      <c r="CK4764">
        <v>3341.25</v>
      </c>
    </row>
    <row r="4765" spans="67:89" x14ac:dyDescent="0.25">
      <c r="BO4765" s="1" t="s">
        <v>241</v>
      </c>
      <c r="BP4765" s="1" t="s">
        <v>12890</v>
      </c>
      <c r="BQ4765" s="1" t="s">
        <v>10132</v>
      </c>
      <c r="BR4765" s="1" t="s">
        <v>12838</v>
      </c>
      <c r="BS4765" s="1" t="s">
        <v>38</v>
      </c>
      <c r="BT4765">
        <v>53</v>
      </c>
      <c r="BU4765" s="1" t="s">
        <v>9</v>
      </c>
      <c r="BV4765" s="1" t="s">
        <v>60</v>
      </c>
      <c r="BW4765">
        <v>160</v>
      </c>
      <c r="BX4765" s="1" t="s">
        <v>38</v>
      </c>
      <c r="BY4765">
        <v>4500</v>
      </c>
      <c r="BZ4765">
        <v>720000</v>
      </c>
      <c r="CA4765">
        <v>0.27</v>
      </c>
      <c r="CB4765">
        <v>3285</v>
      </c>
      <c r="CC4765">
        <v>525600</v>
      </c>
      <c r="CD4765">
        <v>0.1</v>
      </c>
      <c r="CE4765">
        <v>57560</v>
      </c>
      <c r="CF4765">
        <v>0.1</v>
      </c>
      <c r="CG4765">
        <v>5256</v>
      </c>
      <c r="CH4765">
        <v>52304</v>
      </c>
      <c r="CI4765">
        <v>468040</v>
      </c>
      <c r="CJ4765">
        <v>520344</v>
      </c>
      <c r="CK4765">
        <v>3252.15</v>
      </c>
    </row>
    <row r="4766" spans="67:89" x14ac:dyDescent="0.25">
      <c r="BO4766" s="1" t="s">
        <v>243</v>
      </c>
      <c r="BP4766" s="1" t="s">
        <v>12891</v>
      </c>
      <c r="BQ4766" s="1" t="s">
        <v>10132</v>
      </c>
      <c r="BR4766" s="1" t="s">
        <v>12838</v>
      </c>
      <c r="BS4766" s="1" t="s">
        <v>38</v>
      </c>
      <c r="BT4766">
        <v>54</v>
      </c>
      <c r="BU4766" s="1" t="s">
        <v>9</v>
      </c>
      <c r="BV4766" s="1" t="s">
        <v>60</v>
      </c>
      <c r="BW4766">
        <v>160</v>
      </c>
      <c r="BX4766" s="1" t="s">
        <v>38</v>
      </c>
      <c r="BY4766">
        <v>4500</v>
      </c>
      <c r="BZ4766">
        <v>720000</v>
      </c>
      <c r="CA4766">
        <v>0.3</v>
      </c>
      <c r="CB4766">
        <v>3150</v>
      </c>
      <c r="CC4766">
        <v>504000</v>
      </c>
      <c r="CD4766">
        <v>0.1</v>
      </c>
      <c r="CE4766">
        <v>50400</v>
      </c>
      <c r="CF4766">
        <v>0.1</v>
      </c>
      <c r="CG4766">
        <v>5040</v>
      </c>
      <c r="CH4766">
        <v>45360</v>
      </c>
      <c r="CI4766">
        <v>453600</v>
      </c>
      <c r="CJ4766">
        <v>498960</v>
      </c>
      <c r="CK4766">
        <v>3118.5</v>
      </c>
    </row>
    <row r="4767" spans="67:89" x14ac:dyDescent="0.25">
      <c r="BO4767" s="1" t="s">
        <v>245</v>
      </c>
      <c r="BP4767" s="1" t="s">
        <v>12892</v>
      </c>
      <c r="BQ4767" s="1" t="s">
        <v>10132</v>
      </c>
      <c r="BR4767" s="1" t="s">
        <v>12838</v>
      </c>
      <c r="BS4767" s="1" t="s">
        <v>38</v>
      </c>
      <c r="BT4767">
        <v>55</v>
      </c>
      <c r="BU4767" s="1" t="s">
        <v>9</v>
      </c>
      <c r="BV4767" s="1" t="s">
        <v>60</v>
      </c>
      <c r="BW4767">
        <v>160</v>
      </c>
      <c r="BX4767" s="1" t="s">
        <v>38</v>
      </c>
      <c r="BY4767">
        <v>4750</v>
      </c>
      <c r="BZ4767">
        <v>760000</v>
      </c>
      <c r="CA4767">
        <v>0.3</v>
      </c>
      <c r="CB4767">
        <v>3325</v>
      </c>
      <c r="CC4767">
        <v>532000</v>
      </c>
      <c r="CD4767">
        <v>0.23556390977443609</v>
      </c>
      <c r="CE4767">
        <v>125320</v>
      </c>
      <c r="CF4767">
        <v>0.1</v>
      </c>
      <c r="CG4767">
        <v>5320</v>
      </c>
      <c r="CH4767">
        <v>120000</v>
      </c>
      <c r="CI4767">
        <v>406680</v>
      </c>
      <c r="CJ4767">
        <v>526680</v>
      </c>
      <c r="CK4767">
        <v>3291.75</v>
      </c>
    </row>
    <row r="4768" spans="67:89" x14ac:dyDescent="0.25">
      <c r="BP4768" s="1" t="s">
        <v>12892</v>
      </c>
      <c r="BQ4768" s="1" t="s">
        <v>10132</v>
      </c>
      <c r="BR4768" s="1" t="s">
        <v>12838</v>
      </c>
      <c r="BS4768" s="1" t="s">
        <v>38</v>
      </c>
      <c r="BT4768">
        <v>55</v>
      </c>
      <c r="BU4768" s="1" t="s">
        <v>9</v>
      </c>
      <c r="BV4768" s="1" t="s">
        <v>60</v>
      </c>
      <c r="BW4768">
        <v>160</v>
      </c>
      <c r="BX4768" s="1" t="s">
        <v>38</v>
      </c>
      <c r="BY4768">
        <v>4500</v>
      </c>
      <c r="BZ4768">
        <v>720000</v>
      </c>
      <c r="CA4768">
        <v>0.3</v>
      </c>
      <c r="CB4768">
        <v>3150</v>
      </c>
      <c r="CC4768">
        <v>504000</v>
      </c>
      <c r="CD4768">
        <v>0.1</v>
      </c>
      <c r="CE4768">
        <v>50400</v>
      </c>
      <c r="CF4768">
        <v>0.1</v>
      </c>
      <c r="CG4768">
        <v>5040</v>
      </c>
      <c r="CH4768">
        <v>45360</v>
      </c>
      <c r="CI4768">
        <v>453600</v>
      </c>
      <c r="CJ4768">
        <v>498960</v>
      </c>
      <c r="CK4768">
        <v>3118.5</v>
      </c>
    </row>
    <row r="4769" spans="67:89" x14ac:dyDescent="0.25">
      <c r="BO4769" s="1" t="s">
        <v>247</v>
      </c>
      <c r="BP4769" s="1" t="s">
        <v>12893</v>
      </c>
      <c r="BQ4769" s="1" t="s">
        <v>10132</v>
      </c>
      <c r="BR4769" s="1" t="s">
        <v>12838</v>
      </c>
      <c r="BS4769" s="1" t="s">
        <v>38</v>
      </c>
      <c r="BT4769">
        <v>56</v>
      </c>
      <c r="BU4769" s="1" t="s">
        <v>9</v>
      </c>
      <c r="BV4769" s="1" t="s">
        <v>60</v>
      </c>
      <c r="BW4769">
        <v>160</v>
      </c>
      <c r="BX4769" s="1" t="s">
        <v>38</v>
      </c>
      <c r="BY4769">
        <v>4500</v>
      </c>
      <c r="BZ4769">
        <v>720000</v>
      </c>
      <c r="CA4769">
        <v>0.3</v>
      </c>
      <c r="CB4769">
        <v>3150</v>
      </c>
      <c r="CC4769">
        <v>504000</v>
      </c>
      <c r="CD4769">
        <v>0.10920634920634921</v>
      </c>
      <c r="CE4769">
        <v>55040</v>
      </c>
      <c r="CF4769">
        <v>0.1</v>
      </c>
      <c r="CG4769">
        <v>5040</v>
      </c>
      <c r="CH4769">
        <v>50000</v>
      </c>
      <c r="CI4769">
        <v>448960</v>
      </c>
      <c r="CJ4769">
        <v>498960</v>
      </c>
      <c r="CK4769">
        <v>3118.5</v>
      </c>
    </row>
    <row r="4770" spans="67:89" x14ac:dyDescent="0.25">
      <c r="BO4770" s="1" t="s">
        <v>249</v>
      </c>
      <c r="BP4770" s="1" t="s">
        <v>12894</v>
      </c>
      <c r="BQ4770" s="1" t="s">
        <v>10132</v>
      </c>
      <c r="BR4770" s="1" t="s">
        <v>12838</v>
      </c>
      <c r="BS4770" s="1" t="s">
        <v>38</v>
      </c>
      <c r="BT4770">
        <v>57</v>
      </c>
      <c r="BU4770" s="1" t="s">
        <v>9</v>
      </c>
      <c r="BV4770" s="1" t="s">
        <v>60</v>
      </c>
      <c r="BW4770">
        <v>160</v>
      </c>
      <c r="BX4770" s="1" t="s">
        <v>38</v>
      </c>
      <c r="BY4770">
        <v>4500</v>
      </c>
      <c r="BZ4770">
        <v>720000</v>
      </c>
      <c r="CA4770">
        <v>0.3</v>
      </c>
      <c r="CB4770">
        <v>3150</v>
      </c>
      <c r="CC4770">
        <v>504000</v>
      </c>
      <c r="CD4770">
        <v>0.1</v>
      </c>
      <c r="CE4770">
        <v>50400</v>
      </c>
      <c r="CF4770">
        <v>0</v>
      </c>
      <c r="CG4770">
        <v>0</v>
      </c>
      <c r="CH4770">
        <v>50400</v>
      </c>
      <c r="CI4770">
        <v>453600</v>
      </c>
      <c r="CJ4770">
        <v>504000</v>
      </c>
      <c r="CK4770">
        <v>3150</v>
      </c>
    </row>
    <row r="4771" spans="67:89" x14ac:dyDescent="0.25">
      <c r="BO4771" s="1" t="s">
        <v>251</v>
      </c>
      <c r="BP4771" s="1" t="s">
        <v>12895</v>
      </c>
      <c r="BQ4771" s="1" t="s">
        <v>10132</v>
      </c>
      <c r="BR4771" s="1" t="s">
        <v>12838</v>
      </c>
      <c r="BS4771" s="1" t="s">
        <v>38</v>
      </c>
      <c r="BT4771">
        <v>58</v>
      </c>
      <c r="BU4771" s="1" t="s">
        <v>9</v>
      </c>
      <c r="BV4771" s="1" t="s">
        <v>171</v>
      </c>
      <c r="BW4771">
        <v>214.15</v>
      </c>
      <c r="BX4771" s="1" t="s">
        <v>38</v>
      </c>
      <c r="BY4771">
        <v>4990</v>
      </c>
      <c r="BZ4771">
        <v>1068608.5</v>
      </c>
      <c r="CA4771">
        <v>0.3</v>
      </c>
      <c r="CB4771">
        <v>3493</v>
      </c>
      <c r="CC4771">
        <v>748025.95000000007</v>
      </c>
      <c r="CD4771">
        <v>0.1</v>
      </c>
      <c r="CE4771">
        <v>74802.595000000016</v>
      </c>
      <c r="CF4771">
        <v>0.1</v>
      </c>
      <c r="CG4771">
        <v>7480.2595000000019</v>
      </c>
      <c r="CH4771">
        <v>67322.335500000016</v>
      </c>
      <c r="CI4771">
        <v>673223.3550000001</v>
      </c>
      <c r="CJ4771">
        <v>740545.69050000014</v>
      </c>
      <c r="CK4771">
        <v>3458.0700000000006</v>
      </c>
    </row>
    <row r="4772" spans="67:89" x14ac:dyDescent="0.25">
      <c r="BP4772" s="1" t="s">
        <v>12895</v>
      </c>
      <c r="BQ4772" s="1" t="s">
        <v>10132</v>
      </c>
      <c r="BR4772" s="1" t="s">
        <v>12838</v>
      </c>
      <c r="BS4772" s="1" t="s">
        <v>38</v>
      </c>
      <c r="BT4772">
        <v>58</v>
      </c>
      <c r="BU4772" s="1" t="s">
        <v>9</v>
      </c>
      <c r="BV4772" s="1" t="s">
        <v>171</v>
      </c>
      <c r="BW4772">
        <v>214.15</v>
      </c>
      <c r="BX4772" s="1" t="s">
        <v>38</v>
      </c>
      <c r="BY4772">
        <v>4725</v>
      </c>
      <c r="BZ4772">
        <v>1011858.75</v>
      </c>
      <c r="CA4772">
        <v>0.3</v>
      </c>
      <c r="CB4772">
        <v>3307.5</v>
      </c>
      <c r="CC4772">
        <v>708301.125</v>
      </c>
      <c r="CD4772">
        <v>0.1</v>
      </c>
      <c r="CE4772">
        <v>70830.112500000003</v>
      </c>
      <c r="CF4772">
        <v>0.1</v>
      </c>
      <c r="CG4772">
        <v>7083.0112500000005</v>
      </c>
      <c r="CH4772">
        <v>63747.10125</v>
      </c>
      <c r="CI4772">
        <v>637471.01249999995</v>
      </c>
      <c r="CJ4772">
        <v>701218.1137499999</v>
      </c>
      <c r="CK4772">
        <v>3274.4249999999993</v>
      </c>
    </row>
    <row r="4773" spans="67:89" x14ac:dyDescent="0.25">
      <c r="BO4773" s="1" t="s">
        <v>253</v>
      </c>
      <c r="BP4773" s="1" t="s">
        <v>12896</v>
      </c>
      <c r="BQ4773" s="1" t="s">
        <v>10132</v>
      </c>
      <c r="BR4773" s="1" t="s">
        <v>12838</v>
      </c>
      <c r="BS4773" s="1" t="s">
        <v>38</v>
      </c>
      <c r="BT4773">
        <v>59</v>
      </c>
      <c r="BU4773" s="1" t="s">
        <v>9</v>
      </c>
      <c r="BV4773" s="1" t="s">
        <v>171</v>
      </c>
      <c r="BW4773">
        <v>231.52</v>
      </c>
      <c r="BX4773" s="1" t="s">
        <v>38</v>
      </c>
      <c r="BY4773">
        <v>4725</v>
      </c>
      <c r="BZ4773">
        <v>1093932</v>
      </c>
      <c r="CA4773">
        <v>0.3</v>
      </c>
      <c r="CB4773">
        <v>3307.5</v>
      </c>
      <c r="CC4773">
        <v>765752.4</v>
      </c>
      <c r="CD4773">
        <v>0.1</v>
      </c>
      <c r="CE4773">
        <v>76575.240000000005</v>
      </c>
      <c r="CF4773">
        <v>0</v>
      </c>
      <c r="CG4773">
        <v>0</v>
      </c>
      <c r="CH4773">
        <v>76575.240000000005</v>
      </c>
      <c r="CI4773">
        <v>689177.16</v>
      </c>
      <c r="CJ4773">
        <v>765752.4</v>
      </c>
      <c r="CK4773">
        <v>3307.5</v>
      </c>
    </row>
    <row r="4774" spans="67:89" x14ac:dyDescent="0.25">
      <c r="BO4774" s="1" t="s">
        <v>255</v>
      </c>
      <c r="BP4774" s="1" t="s">
        <v>12897</v>
      </c>
      <c r="BQ4774" s="1" t="s">
        <v>10132</v>
      </c>
      <c r="BR4774" s="1" t="s">
        <v>12838</v>
      </c>
      <c r="BS4774" s="1" t="s">
        <v>38</v>
      </c>
      <c r="BT4774">
        <v>60</v>
      </c>
      <c r="BU4774" s="1" t="s">
        <v>9</v>
      </c>
      <c r="BV4774" s="1" t="s">
        <v>60</v>
      </c>
      <c r="BW4774">
        <v>166</v>
      </c>
      <c r="BX4774" s="1" t="s">
        <v>38</v>
      </c>
      <c r="BY4774">
        <v>4500</v>
      </c>
      <c r="BZ4774">
        <v>747000</v>
      </c>
      <c r="CA4774">
        <v>0.3</v>
      </c>
      <c r="CB4774">
        <v>3150</v>
      </c>
      <c r="CC4774">
        <v>522900</v>
      </c>
      <c r="CD4774">
        <v>0.1</v>
      </c>
      <c r="CE4774">
        <v>52290</v>
      </c>
      <c r="CF4774">
        <v>0.1</v>
      </c>
      <c r="CG4774">
        <v>5229</v>
      </c>
      <c r="CH4774">
        <v>47061</v>
      </c>
      <c r="CI4774">
        <v>470610</v>
      </c>
      <c r="CJ4774">
        <v>517671</v>
      </c>
      <c r="CK4774">
        <v>3118.5</v>
      </c>
    </row>
    <row r="4775" spans="67:89" x14ac:dyDescent="0.25">
      <c r="BO4775" s="1" t="s">
        <v>257</v>
      </c>
      <c r="BP4775" s="1" t="s">
        <v>12898</v>
      </c>
      <c r="BQ4775" s="1" t="s">
        <v>10132</v>
      </c>
      <c r="BR4775" s="1" t="s">
        <v>12838</v>
      </c>
      <c r="BS4775" s="1" t="s">
        <v>38</v>
      </c>
      <c r="BT4775">
        <v>61</v>
      </c>
      <c r="BU4775" s="1" t="s">
        <v>9</v>
      </c>
      <c r="BV4775" s="1" t="s">
        <v>146</v>
      </c>
      <c r="BW4775">
        <v>160</v>
      </c>
      <c r="BX4775" s="1" t="s">
        <v>38</v>
      </c>
      <c r="BY4775">
        <v>4725</v>
      </c>
      <c r="BZ4775">
        <v>756000</v>
      </c>
      <c r="CA4775">
        <v>0.3</v>
      </c>
      <c r="CB4775">
        <v>3307.5</v>
      </c>
      <c r="CC4775">
        <v>529200</v>
      </c>
      <c r="CD4775">
        <v>0.1</v>
      </c>
      <c r="CE4775">
        <v>52920</v>
      </c>
      <c r="CF4775">
        <v>0.1</v>
      </c>
      <c r="CG4775">
        <v>5292</v>
      </c>
      <c r="CH4775">
        <v>47628</v>
      </c>
      <c r="CI4775">
        <v>476280</v>
      </c>
      <c r="CJ4775">
        <v>523908</v>
      </c>
      <c r="CK4775">
        <v>3274.4250000000002</v>
      </c>
    </row>
    <row r="4776" spans="67:89" x14ac:dyDescent="0.25">
      <c r="BO4776" s="1" t="s">
        <v>259</v>
      </c>
      <c r="BP4776" s="1" t="s">
        <v>12899</v>
      </c>
      <c r="BQ4776" s="1" t="s">
        <v>10132</v>
      </c>
      <c r="BR4776" s="1" t="s">
        <v>12838</v>
      </c>
      <c r="BS4776" s="1" t="s">
        <v>38</v>
      </c>
      <c r="BT4776">
        <v>62</v>
      </c>
      <c r="BU4776" s="1" t="s">
        <v>9</v>
      </c>
      <c r="BV4776" s="1" t="s">
        <v>260</v>
      </c>
      <c r="BW4776">
        <v>223.52</v>
      </c>
      <c r="BX4776" s="1" t="s">
        <v>38</v>
      </c>
      <c r="BY4776">
        <v>4500</v>
      </c>
      <c r="BZ4776">
        <v>1005840</v>
      </c>
      <c r="CA4776">
        <v>0.27</v>
      </c>
      <c r="CB4776">
        <v>3285</v>
      </c>
      <c r="CC4776">
        <v>734263.20000000007</v>
      </c>
      <c r="CD4776">
        <v>0.1</v>
      </c>
      <c r="CE4776">
        <v>73426.320000000007</v>
      </c>
      <c r="CF4776">
        <v>0.1</v>
      </c>
      <c r="CG4776">
        <v>7342.6320000000014</v>
      </c>
      <c r="CH4776">
        <v>66083.688000000009</v>
      </c>
      <c r="CI4776">
        <v>660836.88000000012</v>
      </c>
      <c r="CJ4776">
        <v>726920.56800000009</v>
      </c>
      <c r="CK4776">
        <v>3252.15</v>
      </c>
    </row>
    <row r="4777" spans="67:89" x14ac:dyDescent="0.25">
      <c r="BO4777" s="1" t="s">
        <v>262</v>
      </c>
      <c r="BP4777" s="1" t="s">
        <v>12900</v>
      </c>
      <c r="BQ4777" s="1" t="s">
        <v>10132</v>
      </c>
      <c r="BR4777" s="1" t="s">
        <v>12838</v>
      </c>
      <c r="BS4777" s="1" t="s">
        <v>38</v>
      </c>
      <c r="BT4777">
        <v>63</v>
      </c>
      <c r="BU4777" s="1" t="s">
        <v>9</v>
      </c>
      <c r="BV4777" s="1" t="s">
        <v>171</v>
      </c>
      <c r="BW4777">
        <v>216.98</v>
      </c>
      <c r="BX4777" s="1" t="s">
        <v>38</v>
      </c>
      <c r="BY4777">
        <v>4725</v>
      </c>
      <c r="BZ4777">
        <v>1025230.5</v>
      </c>
      <c r="CA4777">
        <v>0.25</v>
      </c>
      <c r="CB4777">
        <v>3543.75</v>
      </c>
      <c r="CC4777">
        <v>768922.875</v>
      </c>
      <c r="CD4777">
        <v>0.1</v>
      </c>
      <c r="CE4777">
        <v>76892.287500000006</v>
      </c>
      <c r="CF4777">
        <v>0.1</v>
      </c>
      <c r="CG4777">
        <v>7689.2287500000011</v>
      </c>
      <c r="CH4777">
        <v>69203.058750000011</v>
      </c>
      <c r="CI4777">
        <v>692030.58750000002</v>
      </c>
      <c r="CJ4777">
        <v>761233.64624999999</v>
      </c>
      <c r="CK4777">
        <v>3508.3125</v>
      </c>
    </row>
    <row r="4778" spans="67:89" x14ac:dyDescent="0.25">
      <c r="BO4778" s="1" t="s">
        <v>264</v>
      </c>
      <c r="BP4778" s="1" t="s">
        <v>12901</v>
      </c>
      <c r="BQ4778" s="1" t="s">
        <v>10132</v>
      </c>
      <c r="BR4778" s="1" t="s">
        <v>12838</v>
      </c>
      <c r="BS4778" s="1" t="s">
        <v>38</v>
      </c>
      <c r="BT4778">
        <v>64</v>
      </c>
      <c r="BU4778" s="1" t="s">
        <v>9</v>
      </c>
      <c r="BV4778" s="1" t="s">
        <v>171</v>
      </c>
      <c r="BW4778">
        <v>228.5</v>
      </c>
      <c r="BX4778" s="1" t="s">
        <v>38</v>
      </c>
      <c r="BY4778">
        <v>4725</v>
      </c>
      <c r="BZ4778">
        <v>1079662.5</v>
      </c>
      <c r="CA4778">
        <v>0.3</v>
      </c>
      <c r="CB4778">
        <v>3307.5</v>
      </c>
      <c r="CC4778">
        <v>755763.75</v>
      </c>
      <c r="CD4778">
        <v>0.1</v>
      </c>
      <c r="CE4778">
        <v>75576.375</v>
      </c>
      <c r="CF4778">
        <v>0.1</v>
      </c>
      <c r="CG4778">
        <v>7557.6375000000007</v>
      </c>
      <c r="CH4778">
        <v>68018.737500000003</v>
      </c>
      <c r="CI4778">
        <v>680187.375</v>
      </c>
      <c r="CJ4778">
        <v>748206.11250000005</v>
      </c>
      <c r="CK4778">
        <v>3274.4250000000002</v>
      </c>
    </row>
    <row r="4779" spans="67:89" x14ac:dyDescent="0.25">
      <c r="BO4779" s="1" t="s">
        <v>266</v>
      </c>
      <c r="BP4779" s="1" t="s">
        <v>12902</v>
      </c>
      <c r="BQ4779" s="1" t="s">
        <v>10132</v>
      </c>
      <c r="BR4779" s="1" t="s">
        <v>12838</v>
      </c>
      <c r="BS4779" s="1" t="s">
        <v>38</v>
      </c>
      <c r="BT4779">
        <v>65</v>
      </c>
      <c r="BU4779" s="1" t="s">
        <v>9</v>
      </c>
      <c r="BV4779" s="1" t="s">
        <v>60</v>
      </c>
      <c r="BW4779">
        <v>180</v>
      </c>
      <c r="BX4779" s="1" t="s">
        <v>38</v>
      </c>
      <c r="BY4779">
        <v>4500</v>
      </c>
      <c r="BZ4779">
        <v>810000</v>
      </c>
      <c r="CA4779">
        <v>0.3</v>
      </c>
      <c r="CB4779">
        <v>3150</v>
      </c>
      <c r="CC4779">
        <v>567000</v>
      </c>
      <c r="CD4779">
        <v>0.1</v>
      </c>
      <c r="CE4779">
        <v>56700</v>
      </c>
      <c r="CF4779">
        <v>0.1</v>
      </c>
      <c r="CG4779">
        <v>5670</v>
      </c>
      <c r="CH4779">
        <v>51030</v>
      </c>
      <c r="CI4779">
        <v>510300</v>
      </c>
      <c r="CJ4779">
        <v>561330</v>
      </c>
      <c r="CK4779">
        <v>3118.5</v>
      </c>
    </row>
    <row r="4780" spans="67:89" x14ac:dyDescent="0.25">
      <c r="BO4780" s="1" t="s">
        <v>268</v>
      </c>
      <c r="BP4780" s="1" t="s">
        <v>12903</v>
      </c>
      <c r="BQ4780" s="1" t="s">
        <v>10132</v>
      </c>
      <c r="BR4780" s="1" t="s">
        <v>12838</v>
      </c>
      <c r="BS4780" s="1" t="s">
        <v>38</v>
      </c>
      <c r="BT4780">
        <v>66</v>
      </c>
      <c r="BU4780" s="1" t="s">
        <v>9</v>
      </c>
      <c r="BV4780" s="1" t="s">
        <v>60</v>
      </c>
      <c r="BW4780">
        <v>180</v>
      </c>
      <c r="BX4780" s="1" t="s">
        <v>38</v>
      </c>
      <c r="BY4780">
        <v>4500</v>
      </c>
      <c r="BZ4780">
        <v>810000</v>
      </c>
      <c r="CA4780">
        <v>0.25</v>
      </c>
      <c r="CB4780">
        <v>3375</v>
      </c>
      <c r="CC4780">
        <v>607500</v>
      </c>
      <c r="CD4780">
        <v>0.1</v>
      </c>
      <c r="CE4780">
        <v>60750</v>
      </c>
      <c r="CF4780">
        <v>0</v>
      </c>
      <c r="CG4780">
        <v>0</v>
      </c>
      <c r="CH4780">
        <v>60750</v>
      </c>
      <c r="CI4780">
        <v>546750</v>
      </c>
      <c r="CJ4780">
        <v>607500</v>
      </c>
      <c r="CK4780">
        <v>3375</v>
      </c>
    </row>
    <row r="4781" spans="67:89" x14ac:dyDescent="0.25">
      <c r="BO4781" s="1" t="s">
        <v>270</v>
      </c>
      <c r="BP4781" s="1" t="s">
        <v>12904</v>
      </c>
      <c r="BQ4781" s="1" t="s">
        <v>10132</v>
      </c>
      <c r="BR4781" s="1" t="s">
        <v>12838</v>
      </c>
      <c r="BS4781" s="1" t="s">
        <v>38</v>
      </c>
      <c r="BT4781">
        <v>67</v>
      </c>
      <c r="BU4781" s="1" t="s">
        <v>9</v>
      </c>
      <c r="BV4781" s="1" t="s">
        <v>60</v>
      </c>
      <c r="BW4781">
        <v>160</v>
      </c>
      <c r="BX4781" s="1" t="s">
        <v>38</v>
      </c>
      <c r="BY4781">
        <v>4500</v>
      </c>
      <c r="BZ4781">
        <v>720000</v>
      </c>
      <c r="CA4781">
        <v>0.3</v>
      </c>
      <c r="CB4781">
        <v>3150</v>
      </c>
      <c r="CC4781">
        <v>504000</v>
      </c>
      <c r="CD4781">
        <v>0.1</v>
      </c>
      <c r="CE4781">
        <v>50400</v>
      </c>
      <c r="CF4781">
        <v>0.1</v>
      </c>
      <c r="CG4781">
        <v>5040</v>
      </c>
      <c r="CH4781">
        <v>45360</v>
      </c>
      <c r="CI4781">
        <v>453600</v>
      </c>
      <c r="CJ4781">
        <v>498960</v>
      </c>
      <c r="CK4781">
        <v>3118.5</v>
      </c>
    </row>
    <row r="4782" spans="67:89" x14ac:dyDescent="0.25">
      <c r="BO4782" s="1" t="s">
        <v>272</v>
      </c>
      <c r="BP4782" s="1" t="s">
        <v>12905</v>
      </c>
      <c r="BQ4782" s="1" t="s">
        <v>10132</v>
      </c>
      <c r="BR4782" s="1" t="s">
        <v>12838</v>
      </c>
      <c r="BS4782" s="1" t="s">
        <v>38</v>
      </c>
      <c r="BT4782">
        <v>68</v>
      </c>
      <c r="BU4782" s="1" t="s">
        <v>9</v>
      </c>
      <c r="BV4782" s="1" t="s">
        <v>146</v>
      </c>
      <c r="BW4782">
        <v>160</v>
      </c>
      <c r="BX4782" s="1" t="s">
        <v>38</v>
      </c>
      <c r="BY4782">
        <v>4725</v>
      </c>
      <c r="BZ4782">
        <v>756000</v>
      </c>
      <c r="CA4782">
        <v>0.3</v>
      </c>
      <c r="CB4782">
        <v>3307.5</v>
      </c>
      <c r="CC4782">
        <v>529200</v>
      </c>
      <c r="CD4782">
        <v>0.1</v>
      </c>
      <c r="CE4782">
        <v>52920</v>
      </c>
      <c r="CF4782">
        <v>0.1</v>
      </c>
      <c r="CG4782">
        <v>5292</v>
      </c>
      <c r="CH4782">
        <v>47628</v>
      </c>
      <c r="CI4782">
        <v>476280</v>
      </c>
      <c r="CJ4782">
        <v>523908</v>
      </c>
      <c r="CK4782">
        <v>3274.4250000000002</v>
      </c>
    </row>
    <row r="4783" spans="67:89" x14ac:dyDescent="0.25">
      <c r="BO4783" s="1" t="s">
        <v>274</v>
      </c>
      <c r="BP4783" s="1" t="s">
        <v>12906</v>
      </c>
      <c r="BQ4783" s="1" t="s">
        <v>10132</v>
      </c>
      <c r="BR4783" s="1" t="s">
        <v>12838</v>
      </c>
      <c r="BS4783" s="1" t="s">
        <v>38</v>
      </c>
      <c r="BT4783">
        <v>69</v>
      </c>
      <c r="BU4783" s="1" t="s">
        <v>9</v>
      </c>
      <c r="BV4783" s="1" t="s">
        <v>146</v>
      </c>
      <c r="BW4783">
        <v>160</v>
      </c>
      <c r="BX4783" s="1" t="s">
        <v>38</v>
      </c>
      <c r="BY4783">
        <v>4725</v>
      </c>
      <c r="BZ4783">
        <v>756000</v>
      </c>
      <c r="CA4783">
        <v>0.3</v>
      </c>
      <c r="CB4783">
        <v>3307.5</v>
      </c>
      <c r="CC4783">
        <v>529200</v>
      </c>
      <c r="CD4783">
        <v>0.1</v>
      </c>
      <c r="CE4783">
        <v>52920</v>
      </c>
      <c r="CF4783">
        <v>0</v>
      </c>
      <c r="CG4783">
        <v>0</v>
      </c>
      <c r="CH4783">
        <v>52920</v>
      </c>
      <c r="CI4783">
        <v>476280</v>
      </c>
      <c r="CJ4783">
        <v>529200</v>
      </c>
      <c r="CK4783">
        <v>3307.5</v>
      </c>
    </row>
    <row r="4784" spans="67:89" x14ac:dyDescent="0.25">
      <c r="BO4784" s="1" t="s">
        <v>276</v>
      </c>
      <c r="BP4784" s="1" t="s">
        <v>12907</v>
      </c>
      <c r="BQ4784" s="1" t="s">
        <v>10132</v>
      </c>
      <c r="BR4784" s="1" t="s">
        <v>12838</v>
      </c>
      <c r="BS4784" s="1" t="s">
        <v>38</v>
      </c>
      <c r="BT4784">
        <v>70</v>
      </c>
      <c r="BU4784" s="1" t="s">
        <v>9</v>
      </c>
      <c r="BV4784" s="1" t="s">
        <v>60</v>
      </c>
      <c r="BW4784">
        <v>160</v>
      </c>
      <c r="BX4784" s="1" t="s">
        <v>38</v>
      </c>
      <c r="BY4784">
        <v>4500</v>
      </c>
      <c r="BZ4784">
        <v>720000</v>
      </c>
      <c r="CA4784">
        <v>0.25</v>
      </c>
      <c r="CB4784">
        <v>3375</v>
      </c>
      <c r="CC4784">
        <v>540000</v>
      </c>
      <c r="CD4784">
        <v>0.1</v>
      </c>
      <c r="CE4784">
        <v>54000</v>
      </c>
      <c r="CF4784">
        <v>0.1</v>
      </c>
      <c r="CG4784">
        <v>5400</v>
      </c>
      <c r="CH4784">
        <v>48600</v>
      </c>
      <c r="CI4784">
        <v>486000</v>
      </c>
      <c r="CJ4784">
        <v>534600</v>
      </c>
      <c r="CK4784">
        <v>3341.25</v>
      </c>
    </row>
    <row r="4785" spans="67:89" x14ac:dyDescent="0.25">
      <c r="BO4785" s="1" t="s">
        <v>278</v>
      </c>
      <c r="BP4785" s="1" t="s">
        <v>12908</v>
      </c>
      <c r="BQ4785" s="1" t="s">
        <v>10132</v>
      </c>
      <c r="BR4785" s="1" t="s">
        <v>12838</v>
      </c>
      <c r="BS4785" s="1" t="s">
        <v>38</v>
      </c>
      <c r="BT4785">
        <v>71</v>
      </c>
      <c r="BU4785" s="1" t="s">
        <v>9</v>
      </c>
      <c r="BV4785" s="1" t="s">
        <v>60</v>
      </c>
      <c r="BW4785">
        <v>160</v>
      </c>
      <c r="BX4785" s="1" t="s">
        <v>38</v>
      </c>
      <c r="BY4785">
        <v>4500</v>
      </c>
      <c r="BZ4785">
        <v>720000</v>
      </c>
      <c r="CA4785">
        <v>0.3</v>
      </c>
      <c r="CB4785">
        <v>3150</v>
      </c>
      <c r="CC4785">
        <v>504000</v>
      </c>
      <c r="CD4785">
        <v>0.39700000000000002</v>
      </c>
      <c r="CE4785">
        <v>200088</v>
      </c>
      <c r="CF4785">
        <v>0.1</v>
      </c>
      <c r="CG4785">
        <v>5040</v>
      </c>
      <c r="CH4785">
        <v>195048</v>
      </c>
      <c r="CI4785">
        <v>303912</v>
      </c>
      <c r="CJ4785">
        <v>498960</v>
      </c>
      <c r="CK4785">
        <v>3118.5</v>
      </c>
    </row>
    <row r="4786" spans="67:89" x14ac:dyDescent="0.25">
      <c r="BO4786" s="1" t="s">
        <v>280</v>
      </c>
      <c r="BP4786" s="1" t="s">
        <v>12909</v>
      </c>
      <c r="BQ4786" s="1" t="s">
        <v>10132</v>
      </c>
      <c r="BR4786" s="1" t="s">
        <v>12838</v>
      </c>
      <c r="BS4786" s="1" t="s">
        <v>38</v>
      </c>
      <c r="BT4786">
        <v>72</v>
      </c>
      <c r="BU4786" s="1" t="s">
        <v>9</v>
      </c>
      <c r="BV4786" s="1" t="s">
        <v>60</v>
      </c>
      <c r="BW4786">
        <v>160</v>
      </c>
      <c r="BX4786" s="1" t="s">
        <v>38</v>
      </c>
      <c r="BY4786">
        <v>4500</v>
      </c>
      <c r="BZ4786">
        <v>720000</v>
      </c>
      <c r="CA4786">
        <v>0.3</v>
      </c>
      <c r="CB4786">
        <v>3150</v>
      </c>
      <c r="CC4786">
        <v>504000</v>
      </c>
      <c r="CD4786">
        <v>0.39700000000000002</v>
      </c>
      <c r="CE4786">
        <v>200088</v>
      </c>
      <c r="CF4786">
        <v>0.1</v>
      </c>
      <c r="CG4786">
        <v>5040</v>
      </c>
      <c r="CH4786">
        <v>195048</v>
      </c>
      <c r="CI4786">
        <v>303912</v>
      </c>
      <c r="CJ4786">
        <v>498960</v>
      </c>
      <c r="CK4786">
        <v>3118.5</v>
      </c>
    </row>
    <row r="4787" spans="67:89" x14ac:dyDescent="0.25">
      <c r="BO4787" s="1" t="s">
        <v>282</v>
      </c>
      <c r="BP4787" s="1" t="s">
        <v>12910</v>
      </c>
      <c r="BQ4787" s="1" t="s">
        <v>10132</v>
      </c>
      <c r="BR4787" s="1" t="s">
        <v>12838</v>
      </c>
      <c r="BS4787" s="1" t="s">
        <v>38</v>
      </c>
      <c r="BT4787">
        <v>73</v>
      </c>
      <c r="BU4787" s="1" t="s">
        <v>9</v>
      </c>
      <c r="BV4787" s="1" t="s">
        <v>60</v>
      </c>
      <c r="BW4787">
        <v>160</v>
      </c>
      <c r="BX4787" s="1" t="s">
        <v>38</v>
      </c>
      <c r="BY4787">
        <v>4500</v>
      </c>
      <c r="BZ4787">
        <v>720000</v>
      </c>
      <c r="CA4787">
        <v>0.25</v>
      </c>
      <c r="CB4787">
        <v>3375</v>
      </c>
      <c r="CC4787">
        <v>540000</v>
      </c>
      <c r="CD4787">
        <v>0.1</v>
      </c>
      <c r="CE4787">
        <v>54000</v>
      </c>
      <c r="CF4787">
        <v>0.1</v>
      </c>
      <c r="CG4787">
        <v>5400</v>
      </c>
      <c r="CH4787">
        <v>48600</v>
      </c>
      <c r="CI4787">
        <v>486000</v>
      </c>
      <c r="CJ4787">
        <v>534600</v>
      </c>
      <c r="CK4787">
        <v>3341.25</v>
      </c>
    </row>
    <row r="4788" spans="67:89" x14ac:dyDescent="0.25">
      <c r="BO4788" s="1" t="s">
        <v>284</v>
      </c>
      <c r="BP4788" s="1" t="s">
        <v>12911</v>
      </c>
      <c r="BQ4788" s="1" t="s">
        <v>10132</v>
      </c>
      <c r="BR4788" s="1" t="s">
        <v>12838</v>
      </c>
      <c r="BS4788" s="1" t="s">
        <v>38</v>
      </c>
      <c r="BT4788">
        <v>74</v>
      </c>
      <c r="BU4788" s="1" t="s">
        <v>9</v>
      </c>
      <c r="BV4788" s="1" t="s">
        <v>60</v>
      </c>
      <c r="BW4788">
        <v>160</v>
      </c>
      <c r="BX4788" s="1" t="s">
        <v>38</v>
      </c>
      <c r="BY4788">
        <v>4500</v>
      </c>
      <c r="BZ4788">
        <v>720000</v>
      </c>
      <c r="CA4788">
        <v>0.3</v>
      </c>
      <c r="CB4788">
        <v>3150</v>
      </c>
      <c r="CC4788">
        <v>504000</v>
      </c>
      <c r="CD4788">
        <v>0.1</v>
      </c>
      <c r="CE4788">
        <v>50400</v>
      </c>
      <c r="CF4788">
        <v>0.1</v>
      </c>
      <c r="CG4788">
        <v>5040</v>
      </c>
      <c r="CH4788">
        <v>45360</v>
      </c>
      <c r="CI4788">
        <v>453600</v>
      </c>
      <c r="CJ4788">
        <v>498960</v>
      </c>
      <c r="CK4788">
        <v>3118.5</v>
      </c>
    </row>
    <row r="4789" spans="67:89" x14ac:dyDescent="0.25">
      <c r="BO4789" s="1" t="s">
        <v>286</v>
      </c>
      <c r="BP4789" s="1" t="s">
        <v>12912</v>
      </c>
      <c r="BQ4789" s="1" t="s">
        <v>10132</v>
      </c>
      <c r="BR4789" s="1" t="s">
        <v>12838</v>
      </c>
      <c r="BS4789" s="1" t="s">
        <v>38</v>
      </c>
      <c r="BT4789">
        <v>75</v>
      </c>
      <c r="BU4789" s="1" t="s">
        <v>9</v>
      </c>
      <c r="BV4789" s="1" t="s">
        <v>146</v>
      </c>
      <c r="BW4789">
        <v>161.29</v>
      </c>
      <c r="BX4789" s="1" t="s">
        <v>38</v>
      </c>
      <c r="BY4789">
        <v>4725</v>
      </c>
      <c r="BZ4789">
        <v>762095.25</v>
      </c>
      <c r="CA4789">
        <v>0.3</v>
      </c>
      <c r="CB4789">
        <v>3307.5</v>
      </c>
      <c r="CC4789">
        <v>533466.67499999993</v>
      </c>
      <c r="CD4789">
        <v>0.1</v>
      </c>
      <c r="CE4789">
        <v>53346.667499999996</v>
      </c>
      <c r="CF4789">
        <v>0</v>
      </c>
      <c r="CG4789">
        <v>0</v>
      </c>
      <c r="CH4789">
        <v>53346.667499999996</v>
      </c>
      <c r="CI4789">
        <v>480120.00749999995</v>
      </c>
      <c r="CJ4789">
        <v>533466.67499999993</v>
      </c>
      <c r="CK4789">
        <v>3307.4999999999995</v>
      </c>
    </row>
    <row r="4790" spans="67:89" x14ac:dyDescent="0.25">
      <c r="BO4790" s="1" t="s">
        <v>288</v>
      </c>
      <c r="BP4790" s="1" t="s">
        <v>12913</v>
      </c>
      <c r="BQ4790" s="1" t="s">
        <v>10132</v>
      </c>
      <c r="BR4790" s="1" t="s">
        <v>12838</v>
      </c>
      <c r="BS4790" s="1" t="s">
        <v>38</v>
      </c>
      <c r="BT4790">
        <v>76</v>
      </c>
      <c r="BU4790" s="1" t="s">
        <v>9</v>
      </c>
      <c r="BV4790" s="1" t="s">
        <v>146</v>
      </c>
      <c r="BW4790">
        <v>161.29</v>
      </c>
      <c r="BX4790" s="1" t="s">
        <v>38</v>
      </c>
      <c r="BY4790">
        <v>4725</v>
      </c>
      <c r="BZ4790">
        <v>762095.25</v>
      </c>
      <c r="CA4790">
        <v>0.3</v>
      </c>
      <c r="CB4790">
        <v>3307.5</v>
      </c>
      <c r="CC4790">
        <v>533466.67499999993</v>
      </c>
      <c r="CD4790">
        <v>0.1</v>
      </c>
      <c r="CE4790">
        <v>53346.667499999996</v>
      </c>
      <c r="CF4790">
        <v>0.1</v>
      </c>
      <c r="CG4790">
        <v>5334.6667500000003</v>
      </c>
      <c r="CH4790">
        <v>48012.000749999992</v>
      </c>
      <c r="CI4790">
        <v>480120.00749999995</v>
      </c>
      <c r="CJ4790">
        <v>528132.00824999996</v>
      </c>
      <c r="CK4790">
        <v>3274.4249999999997</v>
      </c>
    </row>
    <row r="4791" spans="67:89" x14ac:dyDescent="0.25">
      <c r="BO4791" s="1" t="s">
        <v>290</v>
      </c>
      <c r="BP4791" s="1" t="s">
        <v>12914</v>
      </c>
      <c r="BQ4791" s="1" t="s">
        <v>10132</v>
      </c>
      <c r="BR4791" s="1" t="s">
        <v>12838</v>
      </c>
      <c r="BS4791" s="1" t="s">
        <v>38</v>
      </c>
      <c r="BT4791">
        <v>77</v>
      </c>
      <c r="BU4791" s="1" t="s">
        <v>9</v>
      </c>
      <c r="BV4791" s="1" t="s">
        <v>60</v>
      </c>
      <c r="BW4791">
        <v>160</v>
      </c>
      <c r="BX4791" s="1" t="s">
        <v>38</v>
      </c>
      <c r="BY4791">
        <v>4500</v>
      </c>
      <c r="BZ4791">
        <v>720000</v>
      </c>
      <c r="CA4791">
        <v>0.25</v>
      </c>
      <c r="CB4791">
        <v>3375</v>
      </c>
      <c r="CC4791">
        <v>540000</v>
      </c>
      <c r="CD4791">
        <v>0.1</v>
      </c>
      <c r="CE4791">
        <v>54000</v>
      </c>
      <c r="CF4791">
        <v>0.1</v>
      </c>
      <c r="CG4791">
        <v>5400</v>
      </c>
      <c r="CH4791">
        <v>48600</v>
      </c>
      <c r="CI4791">
        <v>486000</v>
      </c>
      <c r="CJ4791">
        <v>534600</v>
      </c>
      <c r="CK4791">
        <v>3341.25</v>
      </c>
    </row>
    <row r="4792" spans="67:89" x14ac:dyDescent="0.25">
      <c r="BO4792" s="1" t="s">
        <v>292</v>
      </c>
      <c r="BP4792" s="1" t="s">
        <v>12915</v>
      </c>
      <c r="BQ4792" s="1" t="s">
        <v>10132</v>
      </c>
      <c r="BR4792" s="1" t="s">
        <v>12838</v>
      </c>
      <c r="BS4792" s="1" t="s">
        <v>38</v>
      </c>
      <c r="BT4792">
        <v>78</v>
      </c>
      <c r="BU4792" s="1" t="s">
        <v>9</v>
      </c>
      <c r="BV4792" s="1" t="s">
        <v>60</v>
      </c>
      <c r="BW4792">
        <v>160</v>
      </c>
      <c r="BX4792" s="1" t="s">
        <v>38</v>
      </c>
      <c r="BY4792">
        <v>4500</v>
      </c>
      <c r="BZ4792">
        <v>720000</v>
      </c>
      <c r="CA4792">
        <v>0.27</v>
      </c>
      <c r="CB4792">
        <v>3285</v>
      </c>
      <c r="CC4792">
        <v>525600</v>
      </c>
      <c r="CD4792">
        <v>0.1</v>
      </c>
      <c r="CE4792">
        <v>52560</v>
      </c>
      <c r="CF4792">
        <v>0.1</v>
      </c>
      <c r="CG4792">
        <v>5256</v>
      </c>
      <c r="CH4792">
        <v>47304</v>
      </c>
      <c r="CI4792">
        <v>473040</v>
      </c>
      <c r="CJ4792">
        <v>520344</v>
      </c>
      <c r="CK4792">
        <v>3252.15</v>
      </c>
    </row>
    <row r="4793" spans="67:89" x14ac:dyDescent="0.25">
      <c r="BO4793" s="1" t="s">
        <v>294</v>
      </c>
      <c r="BP4793" s="1" t="s">
        <v>12916</v>
      </c>
      <c r="BQ4793" s="1" t="s">
        <v>10132</v>
      </c>
      <c r="BR4793" s="1" t="s">
        <v>12838</v>
      </c>
      <c r="BS4793" s="1" t="s">
        <v>38</v>
      </c>
      <c r="BT4793">
        <v>79</v>
      </c>
      <c r="BU4793" s="1" t="s">
        <v>9</v>
      </c>
      <c r="BV4793" s="1" t="s">
        <v>60</v>
      </c>
      <c r="BW4793">
        <v>160</v>
      </c>
      <c r="BX4793" s="1" t="s">
        <v>38</v>
      </c>
      <c r="BY4793">
        <v>4500</v>
      </c>
      <c r="BZ4793">
        <v>720000</v>
      </c>
      <c r="CA4793">
        <v>0.25</v>
      </c>
      <c r="CB4793">
        <v>3375</v>
      </c>
      <c r="CC4793">
        <v>540000</v>
      </c>
      <c r="CD4793">
        <v>0.1</v>
      </c>
      <c r="CE4793">
        <v>54000</v>
      </c>
      <c r="CF4793">
        <v>0.1</v>
      </c>
      <c r="CG4793">
        <v>5400</v>
      </c>
      <c r="CH4793">
        <v>48600</v>
      </c>
      <c r="CI4793">
        <v>486000</v>
      </c>
      <c r="CJ4793">
        <v>534600</v>
      </c>
      <c r="CK4793">
        <v>3341.25</v>
      </c>
    </row>
    <row r="4794" spans="67:89" x14ac:dyDescent="0.25">
      <c r="BO4794" s="1" t="s">
        <v>296</v>
      </c>
      <c r="BP4794" s="1" t="s">
        <v>12917</v>
      </c>
      <c r="BQ4794" s="1" t="s">
        <v>10132</v>
      </c>
      <c r="BR4794" s="1" t="s">
        <v>12838</v>
      </c>
      <c r="BS4794" s="1" t="s">
        <v>38</v>
      </c>
      <c r="BT4794">
        <v>80</v>
      </c>
      <c r="BU4794" s="1" t="s">
        <v>9</v>
      </c>
      <c r="BV4794" s="1" t="s">
        <v>60</v>
      </c>
      <c r="BW4794">
        <v>160</v>
      </c>
      <c r="BX4794" s="1" t="s">
        <v>38</v>
      </c>
      <c r="BY4794">
        <v>4500</v>
      </c>
      <c r="BZ4794">
        <v>720000</v>
      </c>
      <c r="CA4794">
        <v>0.25</v>
      </c>
      <c r="CB4794">
        <v>3375</v>
      </c>
      <c r="CC4794">
        <v>540000</v>
      </c>
      <c r="CD4794">
        <v>0.1</v>
      </c>
      <c r="CE4794">
        <v>54000</v>
      </c>
      <c r="CF4794">
        <v>0</v>
      </c>
      <c r="CG4794">
        <v>0</v>
      </c>
      <c r="CH4794">
        <v>54000</v>
      </c>
      <c r="CI4794">
        <v>486000</v>
      </c>
      <c r="CJ4794">
        <v>540000</v>
      </c>
      <c r="CK4794">
        <v>3375</v>
      </c>
    </row>
    <row r="4795" spans="67:89" x14ac:dyDescent="0.25">
      <c r="BO4795" s="1" t="s">
        <v>298</v>
      </c>
      <c r="BP4795" s="1" t="s">
        <v>12918</v>
      </c>
      <c r="BQ4795" s="1" t="s">
        <v>10132</v>
      </c>
      <c r="BR4795" s="1" t="s">
        <v>12838</v>
      </c>
      <c r="BS4795" s="1" t="s">
        <v>38</v>
      </c>
      <c r="BT4795">
        <v>81</v>
      </c>
      <c r="BU4795" s="1" t="s">
        <v>9</v>
      </c>
      <c r="BV4795" s="1" t="s">
        <v>60</v>
      </c>
      <c r="BW4795">
        <v>160</v>
      </c>
      <c r="BX4795" s="1" t="s">
        <v>38</v>
      </c>
      <c r="BY4795">
        <v>4500</v>
      </c>
      <c r="BZ4795">
        <v>720000</v>
      </c>
      <c r="CA4795">
        <v>0.25</v>
      </c>
      <c r="CB4795">
        <v>3375</v>
      </c>
      <c r="CC4795">
        <v>540000</v>
      </c>
      <c r="CD4795">
        <v>0.1</v>
      </c>
      <c r="CE4795">
        <v>54000</v>
      </c>
      <c r="CF4795">
        <v>0.1</v>
      </c>
      <c r="CG4795">
        <v>5400</v>
      </c>
      <c r="CH4795">
        <v>48600</v>
      </c>
      <c r="CI4795">
        <v>486000</v>
      </c>
      <c r="CJ4795">
        <v>534600</v>
      </c>
      <c r="CK4795">
        <v>3341.25</v>
      </c>
    </row>
    <row r="4796" spans="67:89" x14ac:dyDescent="0.25">
      <c r="BO4796" s="1" t="s">
        <v>300</v>
      </c>
      <c r="BP4796" s="1" t="s">
        <v>12919</v>
      </c>
      <c r="BQ4796" s="1" t="s">
        <v>10132</v>
      </c>
      <c r="BR4796" s="1" t="s">
        <v>12838</v>
      </c>
      <c r="BS4796" s="1" t="s">
        <v>38</v>
      </c>
      <c r="BT4796">
        <v>82</v>
      </c>
      <c r="BU4796" s="1" t="s">
        <v>9</v>
      </c>
      <c r="BV4796" s="1" t="s">
        <v>146</v>
      </c>
      <c r="BW4796">
        <v>160</v>
      </c>
      <c r="BX4796" s="1" t="s">
        <v>38</v>
      </c>
      <c r="BY4796">
        <v>4725</v>
      </c>
      <c r="BZ4796">
        <v>756000</v>
      </c>
      <c r="CA4796">
        <v>0.3</v>
      </c>
      <c r="CB4796">
        <v>3307.5</v>
      </c>
      <c r="CC4796">
        <v>529200</v>
      </c>
      <c r="CD4796">
        <v>0.1</v>
      </c>
      <c r="CE4796">
        <v>52920</v>
      </c>
      <c r="CF4796">
        <v>0</v>
      </c>
      <c r="CG4796">
        <v>0</v>
      </c>
      <c r="CH4796">
        <v>52920</v>
      </c>
      <c r="CI4796">
        <v>476280</v>
      </c>
      <c r="CJ4796">
        <v>529200</v>
      </c>
      <c r="CK4796">
        <v>3307.5</v>
      </c>
    </row>
    <row r="4797" spans="67:89" x14ac:dyDescent="0.25">
      <c r="BO4797" s="1" t="s">
        <v>302</v>
      </c>
      <c r="BP4797" s="1" t="s">
        <v>12920</v>
      </c>
      <c r="BQ4797" s="1" t="s">
        <v>10132</v>
      </c>
      <c r="BR4797" s="1" t="s">
        <v>12838</v>
      </c>
      <c r="BS4797" s="1" t="s">
        <v>38</v>
      </c>
      <c r="BT4797">
        <v>83</v>
      </c>
      <c r="BU4797" s="1" t="s">
        <v>9</v>
      </c>
      <c r="BV4797" s="1" t="s">
        <v>146</v>
      </c>
      <c r="BW4797">
        <v>180</v>
      </c>
      <c r="BX4797" s="1" t="s">
        <v>38</v>
      </c>
      <c r="BY4797">
        <v>4725</v>
      </c>
      <c r="BZ4797">
        <v>850500</v>
      </c>
      <c r="CA4797">
        <v>0.25</v>
      </c>
      <c r="CB4797">
        <v>3543.75</v>
      </c>
      <c r="CC4797">
        <v>637875</v>
      </c>
      <c r="CD4797">
        <v>0.1</v>
      </c>
      <c r="CE4797">
        <v>63787.5</v>
      </c>
      <c r="CF4797">
        <v>0.1</v>
      </c>
      <c r="CG4797">
        <v>6378.75</v>
      </c>
      <c r="CH4797">
        <v>57408.75</v>
      </c>
      <c r="CI4797">
        <v>574087.5</v>
      </c>
      <c r="CJ4797">
        <v>631496.25</v>
      </c>
      <c r="CK4797">
        <v>3508.3125</v>
      </c>
    </row>
    <row r="4798" spans="67:89" x14ac:dyDescent="0.25">
      <c r="BO4798" s="1" t="s">
        <v>304</v>
      </c>
      <c r="BP4798" s="1" t="s">
        <v>12921</v>
      </c>
      <c r="BQ4798" s="1" t="s">
        <v>10132</v>
      </c>
      <c r="BR4798" s="1" t="s">
        <v>12838</v>
      </c>
      <c r="BS4798" s="1" t="s">
        <v>38</v>
      </c>
      <c r="BT4798">
        <v>84</v>
      </c>
      <c r="BU4798" s="1" t="s">
        <v>9</v>
      </c>
      <c r="BV4798" s="1" t="s">
        <v>60</v>
      </c>
      <c r="BW4798">
        <v>180</v>
      </c>
      <c r="BX4798" s="1" t="s">
        <v>38</v>
      </c>
      <c r="BY4798">
        <v>4500</v>
      </c>
      <c r="BZ4798">
        <v>810000</v>
      </c>
      <c r="CA4798">
        <v>0.27</v>
      </c>
      <c r="CB4798">
        <v>3285</v>
      </c>
      <c r="CC4798">
        <v>591300</v>
      </c>
      <c r="CD4798">
        <v>0.1</v>
      </c>
      <c r="CE4798">
        <v>59130</v>
      </c>
      <c r="CF4798">
        <v>0.1</v>
      </c>
      <c r="CG4798">
        <v>5913</v>
      </c>
      <c r="CH4798">
        <v>53217</v>
      </c>
      <c r="CI4798">
        <v>532170</v>
      </c>
      <c r="CJ4798">
        <v>585387</v>
      </c>
      <c r="CK4798">
        <v>3252.15</v>
      </c>
    </row>
    <row r="4799" spans="67:89" x14ac:dyDescent="0.25">
      <c r="BP4799" s="1" t="s">
        <v>12921</v>
      </c>
      <c r="BQ4799" s="1" t="s">
        <v>10132</v>
      </c>
      <c r="BR4799" s="1" t="s">
        <v>12838</v>
      </c>
      <c r="BS4799" s="1" t="s">
        <v>38</v>
      </c>
      <c r="BT4799">
        <v>84</v>
      </c>
      <c r="BU4799" s="1" t="s">
        <v>9</v>
      </c>
      <c r="BV4799" s="1" t="s">
        <v>60</v>
      </c>
      <c r="BW4799">
        <v>180</v>
      </c>
      <c r="BX4799" s="1" t="s">
        <v>38</v>
      </c>
      <c r="BY4799">
        <v>4500</v>
      </c>
      <c r="BZ4799">
        <v>810000</v>
      </c>
      <c r="CA4799">
        <v>0.28000000000000003</v>
      </c>
      <c r="CB4799">
        <v>3240</v>
      </c>
      <c r="CC4799">
        <v>583200</v>
      </c>
      <c r="CD4799">
        <v>0.1</v>
      </c>
      <c r="CE4799">
        <v>58320</v>
      </c>
      <c r="CF4799">
        <v>0.1</v>
      </c>
      <c r="CG4799">
        <v>5832</v>
      </c>
      <c r="CH4799">
        <v>52488</v>
      </c>
      <c r="CI4799">
        <v>524880</v>
      </c>
      <c r="CJ4799">
        <v>577368</v>
      </c>
      <c r="CK4799">
        <v>3207.6</v>
      </c>
    </row>
    <row r="4800" spans="67:89" x14ac:dyDescent="0.25">
      <c r="BO4800" s="1" t="s">
        <v>306</v>
      </c>
      <c r="BP4800" s="1" t="s">
        <v>12922</v>
      </c>
      <c r="BQ4800" s="1" t="s">
        <v>10132</v>
      </c>
      <c r="BR4800" s="1" t="s">
        <v>12838</v>
      </c>
      <c r="BS4800" s="1" t="s">
        <v>38</v>
      </c>
      <c r="BT4800">
        <v>85</v>
      </c>
      <c r="BU4800" s="1" t="s">
        <v>9</v>
      </c>
      <c r="BV4800" s="1" t="s">
        <v>60</v>
      </c>
      <c r="BW4800">
        <v>180</v>
      </c>
      <c r="BX4800" s="1" t="s">
        <v>38</v>
      </c>
      <c r="BY4800">
        <v>4500</v>
      </c>
      <c r="BZ4800">
        <v>810000</v>
      </c>
      <c r="CA4800">
        <v>0.27</v>
      </c>
      <c r="CB4800">
        <v>3285</v>
      </c>
      <c r="CC4800">
        <v>591300</v>
      </c>
      <c r="CD4800">
        <v>0.1</v>
      </c>
      <c r="CE4800">
        <v>59130</v>
      </c>
      <c r="CF4800">
        <v>0.1</v>
      </c>
      <c r="CG4800">
        <v>5913</v>
      </c>
      <c r="CH4800">
        <v>53217</v>
      </c>
      <c r="CI4800">
        <v>532170</v>
      </c>
      <c r="CJ4800">
        <v>585387</v>
      </c>
      <c r="CK4800">
        <v>3252.15</v>
      </c>
    </row>
    <row r="4801" spans="67:89" x14ac:dyDescent="0.25">
      <c r="BO4801" s="1" t="s">
        <v>308</v>
      </c>
      <c r="BP4801" s="1" t="s">
        <v>12923</v>
      </c>
      <c r="BQ4801" s="1" t="s">
        <v>10132</v>
      </c>
      <c r="BR4801" s="1" t="s">
        <v>12838</v>
      </c>
      <c r="BS4801" s="1" t="s">
        <v>38</v>
      </c>
      <c r="BT4801">
        <v>86</v>
      </c>
      <c r="BU4801" s="1" t="s">
        <v>9</v>
      </c>
      <c r="BV4801" s="1" t="s">
        <v>60</v>
      </c>
      <c r="BW4801">
        <v>180</v>
      </c>
      <c r="BX4801" s="1" t="s">
        <v>38</v>
      </c>
      <c r="BY4801">
        <v>4500</v>
      </c>
      <c r="BZ4801">
        <v>810000</v>
      </c>
      <c r="CA4801">
        <v>0.27</v>
      </c>
      <c r="CB4801">
        <v>3285</v>
      </c>
      <c r="CC4801">
        <v>591300</v>
      </c>
      <c r="CD4801">
        <v>0.1</v>
      </c>
      <c r="CE4801">
        <v>59130</v>
      </c>
      <c r="CF4801">
        <v>0.1</v>
      </c>
      <c r="CG4801">
        <v>5913</v>
      </c>
      <c r="CH4801">
        <v>53217</v>
      </c>
      <c r="CI4801">
        <v>532170</v>
      </c>
      <c r="CJ4801">
        <v>585387</v>
      </c>
      <c r="CK4801">
        <v>3252.15</v>
      </c>
    </row>
    <row r="4802" spans="67:89" x14ac:dyDescent="0.25">
      <c r="BP4802" s="1" t="s">
        <v>12923</v>
      </c>
      <c r="BQ4802" s="1" t="s">
        <v>10132</v>
      </c>
      <c r="BR4802" s="1" t="s">
        <v>12838</v>
      </c>
      <c r="BS4802" s="1" t="s">
        <v>38</v>
      </c>
      <c r="BT4802">
        <v>86</v>
      </c>
      <c r="BU4802" s="1" t="s">
        <v>9</v>
      </c>
      <c r="BV4802" s="1" t="s">
        <v>60</v>
      </c>
      <c r="BW4802">
        <v>180</v>
      </c>
      <c r="BX4802" s="1" t="s">
        <v>38</v>
      </c>
      <c r="BY4802">
        <v>4500</v>
      </c>
      <c r="BZ4802">
        <v>810000</v>
      </c>
      <c r="CA4802">
        <v>0.25</v>
      </c>
      <c r="CB4802">
        <v>3375</v>
      </c>
      <c r="CC4802">
        <v>607500</v>
      </c>
      <c r="CD4802">
        <v>0.1</v>
      </c>
      <c r="CE4802">
        <v>60750</v>
      </c>
      <c r="CF4802">
        <v>0</v>
      </c>
      <c r="CG4802">
        <v>0</v>
      </c>
      <c r="CH4802">
        <v>60750</v>
      </c>
      <c r="CI4802">
        <v>546750</v>
      </c>
      <c r="CJ4802">
        <v>607500</v>
      </c>
      <c r="CK4802">
        <v>3375</v>
      </c>
    </row>
    <row r="4803" spans="67:89" x14ac:dyDescent="0.25">
      <c r="BO4803" s="1" t="s">
        <v>310</v>
      </c>
      <c r="BP4803" s="1" t="s">
        <v>12924</v>
      </c>
      <c r="BQ4803" s="1" t="s">
        <v>10132</v>
      </c>
      <c r="BR4803" s="1" t="s">
        <v>12838</v>
      </c>
      <c r="BS4803" s="1" t="s">
        <v>38</v>
      </c>
      <c r="BT4803">
        <v>87</v>
      </c>
      <c r="BU4803" s="1" t="s">
        <v>9</v>
      </c>
      <c r="BV4803" s="1" t="s">
        <v>60</v>
      </c>
      <c r="BW4803">
        <v>180</v>
      </c>
      <c r="BX4803" s="1" t="s">
        <v>38</v>
      </c>
      <c r="BY4803">
        <v>4500</v>
      </c>
      <c r="BZ4803">
        <v>810000</v>
      </c>
      <c r="CA4803">
        <v>0.3</v>
      </c>
      <c r="CB4803">
        <v>3150</v>
      </c>
      <c r="CC4803">
        <v>567000</v>
      </c>
      <c r="CD4803">
        <v>0.1</v>
      </c>
      <c r="CE4803">
        <v>56700</v>
      </c>
      <c r="CF4803">
        <v>0.1</v>
      </c>
      <c r="CG4803">
        <v>5670</v>
      </c>
      <c r="CH4803">
        <v>51030</v>
      </c>
      <c r="CI4803">
        <v>510300</v>
      </c>
      <c r="CJ4803">
        <v>561330</v>
      </c>
      <c r="CK4803">
        <v>3118.5</v>
      </c>
    </row>
    <row r="4804" spans="67:89" x14ac:dyDescent="0.25">
      <c r="BP4804" s="1" t="s">
        <v>12924</v>
      </c>
      <c r="BQ4804" s="1" t="s">
        <v>10132</v>
      </c>
      <c r="BR4804" s="1" t="s">
        <v>12838</v>
      </c>
      <c r="BS4804" s="1" t="s">
        <v>38</v>
      </c>
      <c r="BT4804">
        <v>87</v>
      </c>
      <c r="BU4804" s="1" t="s">
        <v>9</v>
      </c>
      <c r="BV4804" s="1" t="s">
        <v>60</v>
      </c>
      <c r="BW4804">
        <v>180</v>
      </c>
      <c r="BX4804" s="1" t="s">
        <v>38</v>
      </c>
      <c r="BY4804">
        <v>4500</v>
      </c>
      <c r="BZ4804">
        <v>810000</v>
      </c>
      <c r="CA4804">
        <v>0.28000000000000003</v>
      </c>
      <c r="CB4804">
        <v>3240</v>
      </c>
      <c r="CC4804">
        <v>583200</v>
      </c>
      <c r="CD4804">
        <v>0.1</v>
      </c>
      <c r="CE4804">
        <v>58320</v>
      </c>
      <c r="CF4804">
        <v>0.1</v>
      </c>
      <c r="CG4804">
        <v>5832</v>
      </c>
      <c r="CH4804">
        <v>52488</v>
      </c>
      <c r="CI4804">
        <v>524880</v>
      </c>
      <c r="CJ4804">
        <v>577368</v>
      </c>
      <c r="CK4804">
        <v>3207.6</v>
      </c>
    </row>
    <row r="4805" spans="67:89" x14ac:dyDescent="0.25">
      <c r="BP4805" s="1" t="s">
        <v>12924</v>
      </c>
      <c r="BQ4805" s="1" t="s">
        <v>10132</v>
      </c>
      <c r="BR4805" s="1" t="s">
        <v>12838</v>
      </c>
      <c r="BS4805" s="1" t="s">
        <v>38</v>
      </c>
      <c r="BT4805">
        <v>87</v>
      </c>
      <c r="BU4805" s="1" t="s">
        <v>9</v>
      </c>
      <c r="BV4805" s="1" t="s">
        <v>60</v>
      </c>
      <c r="BW4805">
        <v>180</v>
      </c>
      <c r="BX4805" s="1" t="s">
        <v>38</v>
      </c>
      <c r="BY4805">
        <v>4500</v>
      </c>
      <c r="BZ4805">
        <v>810000</v>
      </c>
      <c r="CA4805">
        <v>0.27</v>
      </c>
      <c r="CB4805">
        <v>3285</v>
      </c>
      <c r="CC4805">
        <v>591300</v>
      </c>
      <c r="CD4805">
        <v>0.1</v>
      </c>
      <c r="CE4805">
        <v>59130</v>
      </c>
      <c r="CF4805">
        <v>0</v>
      </c>
      <c r="CG4805">
        <v>0</v>
      </c>
      <c r="CH4805">
        <v>59130</v>
      </c>
      <c r="CI4805">
        <v>532170</v>
      </c>
      <c r="CJ4805">
        <v>591300</v>
      </c>
      <c r="CK4805">
        <v>3285</v>
      </c>
    </row>
    <row r="4806" spans="67:89" x14ac:dyDescent="0.25">
      <c r="BO4806" s="1" t="s">
        <v>312</v>
      </c>
      <c r="BP4806" s="1" t="s">
        <v>12925</v>
      </c>
      <c r="BQ4806" s="1" t="s">
        <v>10132</v>
      </c>
      <c r="BR4806" s="1" t="s">
        <v>12838</v>
      </c>
      <c r="BS4806" s="1" t="s">
        <v>38</v>
      </c>
      <c r="BT4806">
        <v>88</v>
      </c>
      <c r="BU4806" s="1" t="s">
        <v>9</v>
      </c>
      <c r="BV4806" s="1" t="s">
        <v>171</v>
      </c>
      <c r="BW4806">
        <v>221.29</v>
      </c>
      <c r="BX4806" s="1" t="s">
        <v>38</v>
      </c>
      <c r="BY4806">
        <v>4725</v>
      </c>
      <c r="BZ4806">
        <v>1045595.25</v>
      </c>
      <c r="CA4806">
        <v>0.27</v>
      </c>
      <c r="CB4806">
        <v>3449.25</v>
      </c>
      <c r="CC4806">
        <v>763284.53249999997</v>
      </c>
      <c r="CD4806">
        <v>0.1</v>
      </c>
      <c r="CE4806">
        <v>76328.453250000006</v>
      </c>
      <c r="CF4806">
        <v>0.1</v>
      </c>
      <c r="CG4806">
        <v>7632.8453250000011</v>
      </c>
      <c r="CH4806">
        <v>68695.607925000004</v>
      </c>
      <c r="CI4806">
        <v>686956.07924999995</v>
      </c>
      <c r="CJ4806">
        <v>755651.68717499997</v>
      </c>
      <c r="CK4806">
        <v>3414.7575000000002</v>
      </c>
    </row>
    <row r="4807" spans="67:89" x14ac:dyDescent="0.25">
      <c r="BP4807" s="1" t="s">
        <v>12925</v>
      </c>
      <c r="BQ4807" s="1" t="s">
        <v>10132</v>
      </c>
      <c r="BR4807" s="1" t="s">
        <v>12838</v>
      </c>
      <c r="BS4807" s="1" t="s">
        <v>38</v>
      </c>
      <c r="BT4807">
        <v>88</v>
      </c>
      <c r="BU4807" s="1" t="s">
        <v>9</v>
      </c>
      <c r="BV4807" s="1" t="s">
        <v>171</v>
      </c>
      <c r="BW4807">
        <v>221.29</v>
      </c>
      <c r="BX4807" s="1" t="s">
        <v>38</v>
      </c>
      <c r="BY4807">
        <v>4725</v>
      </c>
      <c r="BZ4807">
        <v>1045595.25</v>
      </c>
      <c r="CA4807">
        <v>0.27</v>
      </c>
      <c r="CB4807">
        <v>3449.25</v>
      </c>
      <c r="CC4807">
        <v>763284.53249999997</v>
      </c>
      <c r="CD4807">
        <v>0.1</v>
      </c>
      <c r="CE4807">
        <v>76328.453250000006</v>
      </c>
      <c r="CF4807">
        <v>0</v>
      </c>
      <c r="CG4807">
        <v>0</v>
      </c>
      <c r="CH4807">
        <v>76328.453250000006</v>
      </c>
      <c r="CI4807">
        <v>686956.07924999995</v>
      </c>
      <c r="CJ4807">
        <v>763284.53249999997</v>
      </c>
      <c r="CK4807">
        <v>3449.25</v>
      </c>
    </row>
    <row r="4808" spans="67:89" x14ac:dyDescent="0.25">
      <c r="BP4808" s="1" t="s">
        <v>12925</v>
      </c>
      <c r="BQ4808" s="1" t="s">
        <v>10132</v>
      </c>
      <c r="BR4808" s="1" t="s">
        <v>12838</v>
      </c>
      <c r="BS4808" s="1" t="s">
        <v>38</v>
      </c>
      <c r="BT4808">
        <v>88</v>
      </c>
      <c r="BU4808" s="1" t="s">
        <v>9</v>
      </c>
      <c r="BV4808" s="1" t="s">
        <v>171</v>
      </c>
      <c r="BW4808">
        <v>221.29</v>
      </c>
      <c r="BX4808" s="1" t="s">
        <v>38</v>
      </c>
      <c r="BY4808">
        <v>4725</v>
      </c>
      <c r="BZ4808">
        <v>1045595.25</v>
      </c>
      <c r="CA4808">
        <v>0.3</v>
      </c>
      <c r="CB4808">
        <v>3307.5</v>
      </c>
      <c r="CC4808">
        <v>731916.67499999993</v>
      </c>
      <c r="CD4808">
        <v>0.1</v>
      </c>
      <c r="CE4808">
        <v>73191.667499999996</v>
      </c>
      <c r="CF4808">
        <v>0</v>
      </c>
      <c r="CG4808">
        <v>0</v>
      </c>
      <c r="CH4808">
        <v>73191.667499999996</v>
      </c>
      <c r="CI4808">
        <v>658725.00749999995</v>
      </c>
      <c r="CJ4808">
        <v>731916.67499999993</v>
      </c>
      <c r="CK4808">
        <v>3307.5</v>
      </c>
    </row>
    <row r="4809" spans="67:89" x14ac:dyDescent="0.25">
      <c r="BO4809" s="1" t="s">
        <v>314</v>
      </c>
      <c r="BP4809" s="1" t="s">
        <v>12926</v>
      </c>
      <c r="BQ4809" s="1" t="s">
        <v>10132</v>
      </c>
      <c r="BR4809" s="1" t="s">
        <v>12838</v>
      </c>
      <c r="BS4809" s="1" t="s">
        <v>38</v>
      </c>
      <c r="BT4809">
        <v>89</v>
      </c>
      <c r="BU4809" s="1" t="s">
        <v>9</v>
      </c>
      <c r="BV4809" s="1" t="s">
        <v>171</v>
      </c>
      <c r="BW4809">
        <v>221.29</v>
      </c>
      <c r="BX4809" s="1" t="s">
        <v>38</v>
      </c>
      <c r="BY4809">
        <v>4725</v>
      </c>
      <c r="BZ4809">
        <v>1045595.25</v>
      </c>
      <c r="CA4809">
        <v>0.3</v>
      </c>
      <c r="CB4809">
        <v>3307.5</v>
      </c>
      <c r="CC4809">
        <v>731916.67499999993</v>
      </c>
      <c r="CD4809">
        <v>0.1</v>
      </c>
      <c r="CE4809">
        <v>73191.667499999996</v>
      </c>
      <c r="CF4809">
        <v>0.1</v>
      </c>
      <c r="CG4809">
        <v>7319.1667500000003</v>
      </c>
      <c r="CH4809">
        <v>65872.500749999992</v>
      </c>
      <c r="CI4809">
        <v>658725.00749999995</v>
      </c>
      <c r="CJ4809">
        <v>724597.50824999996</v>
      </c>
      <c r="CK4809">
        <v>3274.4249999999997</v>
      </c>
    </row>
    <row r="4810" spans="67:89" x14ac:dyDescent="0.25">
      <c r="BO4810" s="1" t="s">
        <v>316</v>
      </c>
      <c r="BP4810" s="1" t="s">
        <v>12927</v>
      </c>
      <c r="BQ4810" s="1" t="s">
        <v>10132</v>
      </c>
      <c r="BR4810" s="1" t="s">
        <v>12838</v>
      </c>
      <c r="BS4810" s="1" t="s">
        <v>38</v>
      </c>
      <c r="BT4810">
        <v>90</v>
      </c>
      <c r="BU4810" s="1" t="s">
        <v>9</v>
      </c>
      <c r="BV4810" s="1" t="s">
        <v>60</v>
      </c>
      <c r="BW4810">
        <v>180</v>
      </c>
      <c r="BX4810" s="1" t="s">
        <v>38</v>
      </c>
      <c r="BY4810">
        <v>4750</v>
      </c>
      <c r="BZ4810">
        <v>855000</v>
      </c>
      <c r="CA4810">
        <v>0.33</v>
      </c>
      <c r="CB4810">
        <v>3182.5</v>
      </c>
      <c r="CC4810">
        <v>572850</v>
      </c>
      <c r="CD4810">
        <v>0.1</v>
      </c>
      <c r="CE4810">
        <v>57285</v>
      </c>
      <c r="CF4810">
        <v>0.1</v>
      </c>
      <c r="CG4810">
        <v>5728.5</v>
      </c>
      <c r="CH4810">
        <v>51556.5</v>
      </c>
      <c r="CI4810">
        <v>515565</v>
      </c>
      <c r="CJ4810">
        <v>567121.5</v>
      </c>
      <c r="CK4810">
        <v>3150.6750000000002</v>
      </c>
    </row>
    <row r="4811" spans="67:89" x14ac:dyDescent="0.25">
      <c r="BP4811" s="1" t="s">
        <v>12927</v>
      </c>
      <c r="BQ4811" s="1" t="s">
        <v>10132</v>
      </c>
      <c r="BR4811" s="1" t="s">
        <v>12838</v>
      </c>
      <c r="BS4811" s="1" t="s">
        <v>38</v>
      </c>
      <c r="BT4811">
        <v>90</v>
      </c>
      <c r="BU4811" s="1" t="s">
        <v>9</v>
      </c>
      <c r="BV4811" s="1" t="s">
        <v>60</v>
      </c>
      <c r="BW4811">
        <v>180</v>
      </c>
      <c r="BX4811" s="1" t="s">
        <v>38</v>
      </c>
      <c r="BY4811">
        <v>4500</v>
      </c>
      <c r="BZ4811">
        <v>810000</v>
      </c>
      <c r="CA4811">
        <v>0.3</v>
      </c>
      <c r="CB4811">
        <v>3150</v>
      </c>
      <c r="CC4811">
        <v>567000</v>
      </c>
      <c r="CD4811">
        <v>0.1</v>
      </c>
      <c r="CE4811">
        <v>56700</v>
      </c>
      <c r="CF4811">
        <v>0.1</v>
      </c>
      <c r="CG4811">
        <v>5670</v>
      </c>
      <c r="CH4811">
        <v>51030</v>
      </c>
      <c r="CI4811">
        <v>510300</v>
      </c>
      <c r="CJ4811">
        <v>561330</v>
      </c>
      <c r="CK4811">
        <v>3118.5</v>
      </c>
    </row>
    <row r="4812" spans="67:89" x14ac:dyDescent="0.25">
      <c r="BO4812" s="1" t="s">
        <v>318</v>
      </c>
      <c r="BP4812" s="1" t="s">
        <v>12928</v>
      </c>
      <c r="BQ4812" s="1" t="s">
        <v>10132</v>
      </c>
      <c r="BR4812" s="1" t="s">
        <v>12838</v>
      </c>
      <c r="BS4812" s="1" t="s">
        <v>38</v>
      </c>
      <c r="BT4812">
        <v>91</v>
      </c>
      <c r="BU4812" s="1" t="s">
        <v>9</v>
      </c>
      <c r="BV4812" s="1" t="s">
        <v>60</v>
      </c>
      <c r="BW4812">
        <v>180</v>
      </c>
      <c r="BX4812" s="1" t="s">
        <v>38</v>
      </c>
      <c r="BY4812">
        <v>4500</v>
      </c>
      <c r="BZ4812">
        <v>810000</v>
      </c>
      <c r="CA4812">
        <v>0.27</v>
      </c>
      <c r="CB4812">
        <v>3285</v>
      </c>
      <c r="CC4812">
        <v>591300</v>
      </c>
      <c r="CD4812">
        <v>0.1</v>
      </c>
      <c r="CE4812">
        <v>59130</v>
      </c>
      <c r="CF4812">
        <v>0.1</v>
      </c>
      <c r="CG4812">
        <v>5913</v>
      </c>
      <c r="CH4812">
        <v>53217</v>
      </c>
      <c r="CI4812">
        <v>532170</v>
      </c>
      <c r="CJ4812">
        <v>585387</v>
      </c>
      <c r="CK4812">
        <v>3252.15</v>
      </c>
    </row>
    <row r="4813" spans="67:89" x14ac:dyDescent="0.25">
      <c r="BO4813" s="1" t="s">
        <v>320</v>
      </c>
      <c r="BP4813" s="1" t="s">
        <v>12929</v>
      </c>
      <c r="BQ4813" s="1" t="s">
        <v>10132</v>
      </c>
      <c r="BR4813" s="1" t="s">
        <v>12838</v>
      </c>
      <c r="BS4813" s="1" t="s">
        <v>38</v>
      </c>
      <c r="BT4813">
        <v>92</v>
      </c>
      <c r="BU4813" s="1" t="s">
        <v>9</v>
      </c>
      <c r="BV4813" s="1" t="s">
        <v>60</v>
      </c>
      <c r="BW4813">
        <v>180</v>
      </c>
      <c r="BX4813" s="1" t="s">
        <v>38</v>
      </c>
      <c r="BY4813">
        <v>4500</v>
      </c>
      <c r="BZ4813">
        <v>810000</v>
      </c>
      <c r="CA4813">
        <v>0.32</v>
      </c>
      <c r="CB4813">
        <v>3060</v>
      </c>
      <c r="CC4813">
        <v>550800</v>
      </c>
      <c r="CD4813">
        <v>0.1</v>
      </c>
      <c r="CE4813">
        <v>55080</v>
      </c>
      <c r="CF4813">
        <v>0.1</v>
      </c>
      <c r="CG4813">
        <v>5508</v>
      </c>
      <c r="CH4813">
        <v>49572</v>
      </c>
      <c r="CI4813">
        <v>495720</v>
      </c>
      <c r="CJ4813">
        <v>545292</v>
      </c>
      <c r="CK4813">
        <v>3029.4</v>
      </c>
    </row>
    <row r="4814" spans="67:89" x14ac:dyDescent="0.25">
      <c r="BO4814" s="1" t="s">
        <v>322</v>
      </c>
      <c r="BP4814" s="1" t="s">
        <v>12930</v>
      </c>
      <c r="BQ4814" s="1" t="s">
        <v>10132</v>
      </c>
      <c r="BR4814" s="1" t="s">
        <v>12838</v>
      </c>
      <c r="BS4814" s="1" t="s">
        <v>38</v>
      </c>
      <c r="BT4814">
        <v>93</v>
      </c>
      <c r="BU4814" s="1" t="s">
        <v>9</v>
      </c>
      <c r="BV4814" s="1" t="s">
        <v>60</v>
      </c>
      <c r="BW4814">
        <v>180</v>
      </c>
      <c r="BX4814" s="1" t="s">
        <v>38</v>
      </c>
      <c r="BY4814">
        <v>4500</v>
      </c>
      <c r="BZ4814">
        <v>810000</v>
      </c>
      <c r="CA4814">
        <v>0.25</v>
      </c>
      <c r="CB4814">
        <v>3375</v>
      </c>
      <c r="CC4814">
        <v>607500</v>
      </c>
      <c r="CD4814">
        <v>0.1</v>
      </c>
      <c r="CE4814">
        <v>60750</v>
      </c>
      <c r="CF4814">
        <v>0.1</v>
      </c>
      <c r="CG4814">
        <v>6075</v>
      </c>
      <c r="CH4814">
        <v>54675</v>
      </c>
      <c r="CI4814">
        <v>546750</v>
      </c>
      <c r="CJ4814">
        <v>601425</v>
      </c>
      <c r="CK4814">
        <v>3341.25</v>
      </c>
    </row>
    <row r="4815" spans="67:89" x14ac:dyDescent="0.25">
      <c r="BO4815" s="1" t="s">
        <v>324</v>
      </c>
      <c r="BP4815" s="1" t="s">
        <v>12931</v>
      </c>
      <c r="BQ4815" s="1" t="s">
        <v>10132</v>
      </c>
      <c r="BR4815" s="1" t="s">
        <v>12838</v>
      </c>
      <c r="BS4815" s="1" t="s">
        <v>38</v>
      </c>
      <c r="BT4815">
        <v>94</v>
      </c>
      <c r="BU4815" s="1" t="s">
        <v>9</v>
      </c>
      <c r="BV4815" s="1" t="s">
        <v>146</v>
      </c>
      <c r="BW4815">
        <v>180</v>
      </c>
      <c r="BX4815" s="1" t="s">
        <v>38</v>
      </c>
      <c r="BY4815">
        <v>4725</v>
      </c>
      <c r="BZ4815">
        <v>850500</v>
      </c>
      <c r="CA4815">
        <v>0.3</v>
      </c>
      <c r="CB4815">
        <v>3307.5</v>
      </c>
      <c r="CC4815">
        <v>595350</v>
      </c>
      <c r="CD4815">
        <v>0.1</v>
      </c>
      <c r="CE4815">
        <v>59535</v>
      </c>
      <c r="CF4815">
        <v>0.1</v>
      </c>
      <c r="CG4815">
        <v>5953.5</v>
      </c>
      <c r="CH4815">
        <v>53581.5</v>
      </c>
      <c r="CI4815">
        <v>535815</v>
      </c>
      <c r="CJ4815">
        <v>589396.5</v>
      </c>
      <c r="CK4815">
        <v>3274.4250000000002</v>
      </c>
    </row>
    <row r="4816" spans="67:89" x14ac:dyDescent="0.25">
      <c r="BO4816" s="1" t="s">
        <v>326</v>
      </c>
      <c r="BP4816" s="1" t="s">
        <v>12932</v>
      </c>
      <c r="BQ4816" s="1" t="s">
        <v>10132</v>
      </c>
      <c r="BR4816" s="1" t="s">
        <v>12838</v>
      </c>
      <c r="BS4816" s="1" t="s">
        <v>38</v>
      </c>
      <c r="BT4816">
        <v>95</v>
      </c>
      <c r="BU4816" s="1" t="s">
        <v>9</v>
      </c>
      <c r="BV4816" s="1" t="s">
        <v>171</v>
      </c>
      <c r="BW4816">
        <v>207</v>
      </c>
      <c r="BX4816" s="1" t="s">
        <v>38</v>
      </c>
      <c r="BY4816">
        <v>4725</v>
      </c>
      <c r="BZ4816">
        <v>978075</v>
      </c>
      <c r="CA4816">
        <v>0.3</v>
      </c>
      <c r="CB4816">
        <v>3307.5</v>
      </c>
      <c r="CC4816">
        <v>684652.5</v>
      </c>
      <c r="CD4816">
        <v>0.1</v>
      </c>
      <c r="CE4816">
        <v>68465.25</v>
      </c>
      <c r="CF4816">
        <v>0</v>
      </c>
      <c r="CG4816">
        <v>0</v>
      </c>
      <c r="CH4816">
        <v>68465.25</v>
      </c>
      <c r="CI4816">
        <v>616187.25</v>
      </c>
      <c r="CJ4816">
        <v>684652.5</v>
      </c>
      <c r="CK4816">
        <v>3307.5</v>
      </c>
    </row>
    <row r="4817" spans="67:89" x14ac:dyDescent="0.25">
      <c r="BO4817" s="1" t="s">
        <v>328</v>
      </c>
      <c r="BP4817" s="1" t="s">
        <v>12933</v>
      </c>
      <c r="BQ4817" s="1" t="s">
        <v>10132</v>
      </c>
      <c r="BR4817" s="1" t="s">
        <v>12838</v>
      </c>
      <c r="BS4817" s="1" t="s">
        <v>38</v>
      </c>
      <c r="BT4817">
        <v>96</v>
      </c>
      <c r="BU4817" s="1" t="s">
        <v>9</v>
      </c>
      <c r="BV4817" s="1" t="s">
        <v>171</v>
      </c>
      <c r="BW4817">
        <v>207</v>
      </c>
      <c r="BX4817" s="1" t="s">
        <v>38</v>
      </c>
      <c r="BY4817">
        <v>4725</v>
      </c>
      <c r="BZ4817">
        <v>978075</v>
      </c>
      <c r="CA4817">
        <v>0.3</v>
      </c>
      <c r="CB4817">
        <v>3307.5</v>
      </c>
      <c r="CC4817">
        <v>684652.5</v>
      </c>
      <c r="CD4817">
        <v>0.1</v>
      </c>
      <c r="CE4817">
        <v>68465.25</v>
      </c>
      <c r="CF4817">
        <v>0.1</v>
      </c>
      <c r="CG4817">
        <v>6846.5250000000005</v>
      </c>
      <c r="CH4817">
        <v>61618.724999999999</v>
      </c>
      <c r="CI4817">
        <v>616187.25</v>
      </c>
      <c r="CJ4817">
        <v>677805.97499999998</v>
      </c>
      <c r="CK4817">
        <v>3274.4249999999997</v>
      </c>
    </row>
    <row r="4818" spans="67:89" x14ac:dyDescent="0.25">
      <c r="BO4818" s="1" t="s">
        <v>330</v>
      </c>
      <c r="BP4818" s="1" t="s">
        <v>12934</v>
      </c>
      <c r="BQ4818" s="1" t="s">
        <v>10132</v>
      </c>
      <c r="BR4818" s="1" t="s">
        <v>12838</v>
      </c>
      <c r="BS4818" s="1" t="s">
        <v>38</v>
      </c>
      <c r="BT4818">
        <v>97</v>
      </c>
      <c r="BU4818" s="1" t="s">
        <v>9</v>
      </c>
      <c r="BV4818" s="1" t="s">
        <v>171</v>
      </c>
      <c r="BW4818">
        <v>207</v>
      </c>
      <c r="BX4818" s="1" t="s">
        <v>38</v>
      </c>
      <c r="BY4818">
        <v>4725</v>
      </c>
      <c r="BZ4818">
        <v>978075</v>
      </c>
      <c r="CA4818">
        <v>0.3</v>
      </c>
      <c r="CB4818">
        <v>3307.5</v>
      </c>
      <c r="CC4818">
        <v>684652.5</v>
      </c>
      <c r="CD4818">
        <v>0.1</v>
      </c>
      <c r="CE4818">
        <v>68465.25</v>
      </c>
      <c r="CF4818">
        <v>0</v>
      </c>
      <c r="CG4818">
        <v>0</v>
      </c>
      <c r="CH4818">
        <v>68465.25</v>
      </c>
      <c r="CI4818">
        <v>616187.25</v>
      </c>
      <c r="CJ4818">
        <v>684652.5</v>
      </c>
      <c r="CK4818">
        <v>3307.5</v>
      </c>
    </row>
    <row r="4819" spans="67:89" x14ac:dyDescent="0.25">
      <c r="BO4819" s="1" t="s">
        <v>332</v>
      </c>
      <c r="BP4819" s="1" t="s">
        <v>12935</v>
      </c>
      <c r="BQ4819" s="1" t="s">
        <v>10132</v>
      </c>
      <c r="BR4819" s="1" t="s">
        <v>12838</v>
      </c>
      <c r="BS4819" s="1" t="s">
        <v>38</v>
      </c>
      <c r="BT4819">
        <v>98</v>
      </c>
      <c r="BU4819" s="1" t="s">
        <v>9</v>
      </c>
      <c r="BV4819" s="1" t="s">
        <v>171</v>
      </c>
      <c r="BW4819">
        <v>207</v>
      </c>
      <c r="BX4819" s="1" t="s">
        <v>38</v>
      </c>
      <c r="BY4819">
        <v>4725</v>
      </c>
      <c r="BZ4819">
        <v>978075</v>
      </c>
      <c r="CA4819">
        <v>0.3</v>
      </c>
      <c r="CB4819">
        <v>3307.5</v>
      </c>
      <c r="CC4819">
        <v>684652.5</v>
      </c>
      <c r="CD4819">
        <v>0.1</v>
      </c>
      <c r="CE4819">
        <v>68465.25</v>
      </c>
      <c r="CF4819">
        <v>0.1</v>
      </c>
      <c r="CG4819">
        <v>6846.5250000000005</v>
      </c>
      <c r="CH4819">
        <v>61618.724999999999</v>
      </c>
      <c r="CI4819">
        <v>616187.25</v>
      </c>
      <c r="CJ4819">
        <v>677805.97499999998</v>
      </c>
      <c r="CK4819">
        <v>3274.4249999999997</v>
      </c>
    </row>
    <row r="4820" spans="67:89" x14ac:dyDescent="0.25">
      <c r="BO4820" s="1" t="s">
        <v>334</v>
      </c>
      <c r="BP4820" s="1" t="s">
        <v>12936</v>
      </c>
      <c r="BQ4820" s="1" t="s">
        <v>10132</v>
      </c>
      <c r="BR4820" s="1" t="s">
        <v>12838</v>
      </c>
      <c r="BS4820" s="1" t="s">
        <v>38</v>
      </c>
      <c r="BT4820">
        <v>99</v>
      </c>
      <c r="BU4820" s="1" t="s">
        <v>9</v>
      </c>
      <c r="BV4820" s="1" t="s">
        <v>171</v>
      </c>
      <c r="BW4820">
        <v>207</v>
      </c>
      <c r="BX4820" s="1" t="s">
        <v>38</v>
      </c>
      <c r="BY4820">
        <v>4725</v>
      </c>
      <c r="BZ4820">
        <v>978075</v>
      </c>
      <c r="CA4820">
        <v>0.3</v>
      </c>
      <c r="CB4820">
        <v>3307.5</v>
      </c>
      <c r="CC4820">
        <v>684652.5</v>
      </c>
      <c r="CD4820">
        <v>0.1</v>
      </c>
      <c r="CE4820">
        <v>68465.25</v>
      </c>
      <c r="CF4820">
        <v>0.1</v>
      </c>
      <c r="CG4820">
        <v>6846.5250000000005</v>
      </c>
      <c r="CH4820">
        <v>61618.724999999999</v>
      </c>
      <c r="CI4820">
        <v>616187.25</v>
      </c>
      <c r="CJ4820">
        <v>677805.97499999998</v>
      </c>
      <c r="CK4820">
        <v>3274.4249999999997</v>
      </c>
    </row>
    <row r="4821" spans="67:89" x14ac:dyDescent="0.25">
      <c r="BO4821" s="1" t="s">
        <v>336</v>
      </c>
      <c r="BP4821" s="1" t="s">
        <v>12937</v>
      </c>
      <c r="BQ4821" s="1" t="s">
        <v>10132</v>
      </c>
      <c r="BR4821" s="1" t="s">
        <v>12838</v>
      </c>
      <c r="BS4821" s="1" t="s">
        <v>38</v>
      </c>
      <c r="BT4821">
        <v>100</v>
      </c>
      <c r="BU4821" s="1" t="s">
        <v>9</v>
      </c>
      <c r="BV4821" s="1" t="s">
        <v>171</v>
      </c>
      <c r="BW4821">
        <v>254.48</v>
      </c>
      <c r="BX4821" s="1" t="s">
        <v>38</v>
      </c>
      <c r="BY4821">
        <v>4725</v>
      </c>
      <c r="BZ4821">
        <v>1202418</v>
      </c>
      <c r="CA4821">
        <v>0.3</v>
      </c>
      <c r="CB4821">
        <v>3307.5</v>
      </c>
      <c r="CC4821">
        <v>841692.6</v>
      </c>
      <c r="CD4821">
        <v>0.10356147838296309</v>
      </c>
      <c r="CE4821">
        <v>87166.93</v>
      </c>
      <c r="CF4821">
        <v>0.1</v>
      </c>
      <c r="CG4821">
        <v>8416.9260000000013</v>
      </c>
      <c r="CH4821">
        <v>78750.003999999986</v>
      </c>
      <c r="CI4821">
        <v>754525.66999999993</v>
      </c>
      <c r="CJ4821">
        <v>833275.67399999988</v>
      </c>
      <c r="CK4821">
        <v>3274.4249999999997</v>
      </c>
    </row>
    <row r="4822" spans="67:89" x14ac:dyDescent="0.25">
      <c r="BO4822" s="1" t="s">
        <v>338</v>
      </c>
      <c r="BP4822" s="1" t="s">
        <v>12938</v>
      </c>
      <c r="BQ4822" s="1" t="s">
        <v>10132</v>
      </c>
      <c r="BR4822" s="1" t="s">
        <v>12838</v>
      </c>
      <c r="BS4822" s="1" t="s">
        <v>39</v>
      </c>
      <c r="BT4822">
        <v>1</v>
      </c>
      <c r="BU4822" s="1" t="s">
        <v>9</v>
      </c>
      <c r="BV4822" s="1" t="s">
        <v>339</v>
      </c>
      <c r="BW4822">
        <v>436.97</v>
      </c>
      <c r="BX4822" s="1" t="s">
        <v>38</v>
      </c>
      <c r="BY4822">
        <v>4500</v>
      </c>
      <c r="BZ4822">
        <v>1966365.0000000002</v>
      </c>
      <c r="CA4822">
        <v>0.3</v>
      </c>
      <c r="CB4822">
        <v>3150</v>
      </c>
      <c r="CC4822">
        <v>1376455.5</v>
      </c>
      <c r="CD4822">
        <v>0.1</v>
      </c>
      <c r="CE4822">
        <v>137645.55000000002</v>
      </c>
      <c r="CF4822">
        <v>0.1</v>
      </c>
      <c r="CG4822">
        <v>13764.555000000002</v>
      </c>
      <c r="CH4822">
        <v>123880.99500000001</v>
      </c>
      <c r="CI4822">
        <v>1238809.95</v>
      </c>
      <c r="CJ4822">
        <v>1362690.9450000001</v>
      </c>
      <c r="CK4822">
        <v>3118.5</v>
      </c>
    </row>
    <row r="4823" spans="67:89" x14ac:dyDescent="0.25">
      <c r="BO4823" s="1" t="s">
        <v>341</v>
      </c>
      <c r="BP4823" s="1" t="s">
        <v>12939</v>
      </c>
      <c r="BQ4823" s="1" t="s">
        <v>10132</v>
      </c>
      <c r="BR4823" s="1" t="s">
        <v>12838</v>
      </c>
      <c r="BS4823" s="1" t="s">
        <v>39</v>
      </c>
      <c r="BT4823">
        <v>2</v>
      </c>
      <c r="BU4823" s="1" t="s">
        <v>9</v>
      </c>
      <c r="BV4823" s="1" t="s">
        <v>260</v>
      </c>
      <c r="BW4823">
        <v>240</v>
      </c>
      <c r="BX4823" s="1" t="s">
        <v>38</v>
      </c>
      <c r="BY4823">
        <v>4500</v>
      </c>
      <c r="BZ4823">
        <v>1080000</v>
      </c>
      <c r="CA4823">
        <v>0.3</v>
      </c>
      <c r="CB4823">
        <v>3150</v>
      </c>
      <c r="CC4823">
        <v>756000</v>
      </c>
      <c r="CD4823">
        <v>0.1</v>
      </c>
      <c r="CE4823">
        <v>75600</v>
      </c>
      <c r="CF4823">
        <v>0.1</v>
      </c>
      <c r="CG4823">
        <v>7560</v>
      </c>
      <c r="CH4823">
        <v>68040</v>
      </c>
      <c r="CI4823">
        <v>680400</v>
      </c>
      <c r="CJ4823">
        <v>748440</v>
      </c>
      <c r="CK4823">
        <v>3118.5</v>
      </c>
    </row>
    <row r="4824" spans="67:89" x14ac:dyDescent="0.25">
      <c r="BO4824" s="1" t="s">
        <v>343</v>
      </c>
      <c r="BP4824" s="1" t="s">
        <v>12940</v>
      </c>
      <c r="BQ4824" s="1" t="s">
        <v>10132</v>
      </c>
      <c r="BR4824" s="1" t="s">
        <v>12838</v>
      </c>
      <c r="BS4824" s="1" t="s">
        <v>39</v>
      </c>
      <c r="BT4824">
        <v>3</v>
      </c>
      <c r="BU4824" s="1" t="s">
        <v>9</v>
      </c>
      <c r="BV4824" s="1" t="s">
        <v>260</v>
      </c>
      <c r="BW4824">
        <v>240</v>
      </c>
      <c r="BX4824" s="1" t="s">
        <v>38</v>
      </c>
      <c r="BY4824">
        <v>4500</v>
      </c>
      <c r="BZ4824">
        <v>1080000</v>
      </c>
      <c r="CA4824">
        <v>0.3</v>
      </c>
      <c r="CB4824">
        <v>3150</v>
      </c>
      <c r="CC4824">
        <v>756000</v>
      </c>
      <c r="CD4824">
        <v>0.1</v>
      </c>
      <c r="CE4824">
        <v>75600</v>
      </c>
      <c r="CF4824">
        <v>0.1</v>
      </c>
      <c r="CG4824">
        <v>7560</v>
      </c>
      <c r="CH4824">
        <v>68040</v>
      </c>
      <c r="CI4824">
        <v>680400</v>
      </c>
      <c r="CJ4824">
        <v>748440</v>
      </c>
      <c r="CK4824">
        <v>3118.5</v>
      </c>
    </row>
    <row r="4825" spans="67:89" x14ac:dyDescent="0.25">
      <c r="BO4825" s="1" t="s">
        <v>345</v>
      </c>
      <c r="BP4825" s="1" t="s">
        <v>12941</v>
      </c>
      <c r="BQ4825" s="1" t="s">
        <v>10132</v>
      </c>
      <c r="BR4825" s="1" t="s">
        <v>12838</v>
      </c>
      <c r="BS4825" s="1" t="s">
        <v>39</v>
      </c>
      <c r="BT4825">
        <v>4</v>
      </c>
      <c r="BU4825" s="1" t="s">
        <v>9</v>
      </c>
      <c r="BV4825" s="1" t="s">
        <v>260</v>
      </c>
      <c r="BW4825">
        <v>240</v>
      </c>
      <c r="BX4825" s="1" t="s">
        <v>38</v>
      </c>
      <c r="BY4825">
        <v>4500</v>
      </c>
      <c r="BZ4825">
        <v>1080000</v>
      </c>
      <c r="CA4825">
        <v>0.3</v>
      </c>
      <c r="CB4825">
        <v>3150</v>
      </c>
      <c r="CC4825">
        <v>756000</v>
      </c>
      <c r="CD4825">
        <v>0.1</v>
      </c>
      <c r="CE4825">
        <v>75600</v>
      </c>
      <c r="CF4825">
        <v>0.1</v>
      </c>
      <c r="CG4825">
        <v>7560</v>
      </c>
      <c r="CH4825">
        <v>68040</v>
      </c>
      <c r="CI4825">
        <v>680400</v>
      </c>
      <c r="CJ4825">
        <v>748440</v>
      </c>
      <c r="CK4825">
        <v>3118.5</v>
      </c>
    </row>
    <row r="4826" spans="67:89" x14ac:dyDescent="0.25">
      <c r="BO4826" s="1" t="s">
        <v>347</v>
      </c>
      <c r="BP4826" s="1" t="s">
        <v>12942</v>
      </c>
      <c r="BQ4826" s="1" t="s">
        <v>10132</v>
      </c>
      <c r="BR4826" s="1" t="s">
        <v>12838</v>
      </c>
      <c r="BS4826" s="1" t="s">
        <v>39</v>
      </c>
      <c r="BT4826">
        <v>5</v>
      </c>
      <c r="BU4826" s="1" t="s">
        <v>9</v>
      </c>
      <c r="BV4826" s="1" t="s">
        <v>260</v>
      </c>
      <c r="BW4826">
        <v>240</v>
      </c>
      <c r="BX4826" s="1" t="s">
        <v>38</v>
      </c>
      <c r="BY4826">
        <v>4500</v>
      </c>
      <c r="BZ4826">
        <v>1080000</v>
      </c>
      <c r="CA4826">
        <v>0.25</v>
      </c>
      <c r="CB4826">
        <v>3375</v>
      </c>
      <c r="CC4826">
        <v>810000</v>
      </c>
      <c r="CD4826">
        <v>0.1</v>
      </c>
      <c r="CE4826">
        <v>81000</v>
      </c>
      <c r="CF4826">
        <v>0.1</v>
      </c>
      <c r="CG4826">
        <v>8100</v>
      </c>
      <c r="CH4826">
        <v>72900</v>
      </c>
      <c r="CI4826">
        <v>729000</v>
      </c>
      <c r="CJ4826">
        <v>801900</v>
      </c>
      <c r="CK4826">
        <v>3341.25</v>
      </c>
    </row>
    <row r="4827" spans="67:89" x14ac:dyDescent="0.25">
      <c r="BO4827" s="1" t="s">
        <v>349</v>
      </c>
      <c r="BP4827" s="1" t="s">
        <v>12943</v>
      </c>
      <c r="BQ4827" s="1" t="s">
        <v>10132</v>
      </c>
      <c r="BR4827" s="1" t="s">
        <v>12838</v>
      </c>
      <c r="BS4827" s="1" t="s">
        <v>39</v>
      </c>
      <c r="BT4827">
        <v>6</v>
      </c>
      <c r="BU4827" s="1" t="s">
        <v>9</v>
      </c>
      <c r="BV4827" s="1" t="s">
        <v>171</v>
      </c>
      <c r="BW4827">
        <v>240</v>
      </c>
      <c r="BX4827" s="1" t="s">
        <v>38</v>
      </c>
      <c r="BY4827">
        <v>4725</v>
      </c>
      <c r="BZ4827">
        <v>1134000</v>
      </c>
      <c r="CA4827">
        <v>0.32</v>
      </c>
      <c r="CB4827">
        <v>3213</v>
      </c>
      <c r="CC4827">
        <v>771120</v>
      </c>
      <c r="CD4827">
        <v>0.1</v>
      </c>
      <c r="CE4827">
        <v>77112</v>
      </c>
      <c r="CF4827">
        <v>0.1</v>
      </c>
      <c r="CG4827">
        <v>7711.2000000000007</v>
      </c>
      <c r="CH4827">
        <v>69400.800000000003</v>
      </c>
      <c r="CI4827">
        <v>694008</v>
      </c>
      <c r="CJ4827">
        <v>763408.8</v>
      </c>
      <c r="CK4827">
        <v>3180.8700000000003</v>
      </c>
    </row>
    <row r="4828" spans="67:89" x14ac:dyDescent="0.25">
      <c r="BO4828" s="1" t="s">
        <v>351</v>
      </c>
      <c r="BP4828" s="1" t="s">
        <v>12944</v>
      </c>
      <c r="BQ4828" s="1" t="s">
        <v>10132</v>
      </c>
      <c r="BR4828" s="1" t="s">
        <v>12838</v>
      </c>
      <c r="BS4828" s="1" t="s">
        <v>39</v>
      </c>
      <c r="BT4828">
        <v>7</v>
      </c>
      <c r="BU4828" s="1" t="s">
        <v>9</v>
      </c>
      <c r="BV4828" s="1" t="s">
        <v>171</v>
      </c>
      <c r="BW4828">
        <v>240</v>
      </c>
      <c r="BX4828" s="1" t="s">
        <v>38</v>
      </c>
      <c r="BY4828">
        <v>4725</v>
      </c>
      <c r="BZ4828">
        <v>1134000</v>
      </c>
      <c r="CA4828">
        <v>0.27</v>
      </c>
      <c r="CB4828">
        <v>3449.25</v>
      </c>
      <c r="CC4828">
        <v>827820</v>
      </c>
      <c r="CD4828">
        <v>0.1</v>
      </c>
      <c r="CE4828">
        <v>82782</v>
      </c>
      <c r="CF4828">
        <v>0.1</v>
      </c>
      <c r="CG4828">
        <v>8278.2000000000007</v>
      </c>
      <c r="CH4828">
        <v>74503.8</v>
      </c>
      <c r="CI4828">
        <v>745038</v>
      </c>
      <c r="CJ4828">
        <v>819541.8</v>
      </c>
      <c r="CK4828">
        <v>3414.7575000000002</v>
      </c>
    </row>
    <row r="4829" spans="67:89" x14ac:dyDescent="0.25">
      <c r="BO4829" s="1" t="s">
        <v>353</v>
      </c>
      <c r="BP4829" s="1" t="s">
        <v>12945</v>
      </c>
      <c r="BQ4829" s="1" t="s">
        <v>10132</v>
      </c>
      <c r="BR4829" s="1" t="s">
        <v>12838</v>
      </c>
      <c r="BS4829" s="1" t="s">
        <v>39</v>
      </c>
      <c r="BT4829">
        <v>8</v>
      </c>
      <c r="BU4829" s="1" t="s">
        <v>9</v>
      </c>
      <c r="BV4829" s="1" t="s">
        <v>171</v>
      </c>
      <c r="BW4829">
        <v>240</v>
      </c>
      <c r="BX4829" s="1" t="s">
        <v>38</v>
      </c>
      <c r="BY4829">
        <v>4725</v>
      </c>
      <c r="BZ4829">
        <v>1134000</v>
      </c>
      <c r="CA4829">
        <v>0.3</v>
      </c>
      <c r="CB4829">
        <v>3307.5</v>
      </c>
      <c r="CC4829">
        <v>793800</v>
      </c>
      <c r="CD4829">
        <v>0.1</v>
      </c>
      <c r="CE4829">
        <v>79380</v>
      </c>
      <c r="CF4829">
        <v>0.1</v>
      </c>
      <c r="CG4829">
        <v>7938</v>
      </c>
      <c r="CH4829">
        <v>71442</v>
      </c>
      <c r="CI4829">
        <v>714420</v>
      </c>
      <c r="CJ4829">
        <v>785862</v>
      </c>
      <c r="CK4829">
        <v>3274.4250000000002</v>
      </c>
    </row>
    <row r="4830" spans="67:89" x14ac:dyDescent="0.25">
      <c r="BO4830" s="1" t="s">
        <v>355</v>
      </c>
      <c r="BP4830" s="1" t="s">
        <v>12946</v>
      </c>
      <c r="BQ4830" s="1" t="s">
        <v>10132</v>
      </c>
      <c r="BR4830" s="1" t="s">
        <v>12838</v>
      </c>
      <c r="BS4830" s="1" t="s">
        <v>39</v>
      </c>
      <c r="BT4830">
        <v>9</v>
      </c>
      <c r="BU4830" s="1" t="s">
        <v>9</v>
      </c>
      <c r="BV4830" s="1" t="s">
        <v>171</v>
      </c>
      <c r="BW4830">
        <v>240</v>
      </c>
      <c r="BX4830" s="1" t="s">
        <v>38</v>
      </c>
      <c r="BY4830">
        <v>4725</v>
      </c>
      <c r="BZ4830">
        <v>1134000</v>
      </c>
      <c r="CA4830">
        <v>0.3</v>
      </c>
      <c r="CB4830">
        <v>3307.5</v>
      </c>
      <c r="CC4830">
        <v>793800</v>
      </c>
      <c r="CD4830">
        <v>0.1</v>
      </c>
      <c r="CE4830">
        <v>79380</v>
      </c>
      <c r="CF4830">
        <v>0.1</v>
      </c>
      <c r="CG4830">
        <v>7938</v>
      </c>
      <c r="CH4830">
        <v>71442</v>
      </c>
      <c r="CI4830">
        <v>714420</v>
      </c>
      <c r="CJ4830">
        <v>785862</v>
      </c>
      <c r="CK4830">
        <v>3274.4250000000002</v>
      </c>
    </row>
    <row r="4831" spans="67:89" x14ac:dyDescent="0.25">
      <c r="BO4831" s="1" t="s">
        <v>357</v>
      </c>
      <c r="BP4831" s="1" t="s">
        <v>12947</v>
      </c>
      <c r="BQ4831" s="1" t="s">
        <v>10132</v>
      </c>
      <c r="BR4831" s="1" t="s">
        <v>12838</v>
      </c>
      <c r="BS4831" s="1" t="s">
        <v>39</v>
      </c>
      <c r="BT4831">
        <v>10</v>
      </c>
      <c r="BU4831" s="1" t="s">
        <v>9</v>
      </c>
      <c r="BV4831" s="1" t="s">
        <v>171</v>
      </c>
      <c r="BW4831">
        <v>240</v>
      </c>
      <c r="BX4831" s="1" t="s">
        <v>38</v>
      </c>
      <c r="BY4831">
        <v>4725</v>
      </c>
      <c r="BZ4831">
        <v>1134000</v>
      </c>
      <c r="CA4831">
        <v>0.3</v>
      </c>
      <c r="CB4831">
        <v>3307.5</v>
      </c>
      <c r="CC4831">
        <v>793800</v>
      </c>
      <c r="CD4831">
        <v>0.1</v>
      </c>
      <c r="CE4831">
        <v>79380</v>
      </c>
      <c r="CF4831">
        <v>0.1</v>
      </c>
      <c r="CG4831">
        <v>7938</v>
      </c>
      <c r="CH4831">
        <v>71442</v>
      </c>
      <c r="CI4831">
        <v>714420</v>
      </c>
      <c r="CJ4831">
        <v>785862</v>
      </c>
      <c r="CK4831">
        <v>3274.4250000000002</v>
      </c>
    </row>
    <row r="4832" spans="67:89" x14ac:dyDescent="0.25">
      <c r="BO4832" s="1" t="s">
        <v>359</v>
      </c>
      <c r="BP4832" s="1" t="s">
        <v>12948</v>
      </c>
      <c r="BQ4832" s="1" t="s">
        <v>10132</v>
      </c>
      <c r="BR4832" s="1" t="s">
        <v>12838</v>
      </c>
      <c r="BS4832" s="1" t="s">
        <v>39</v>
      </c>
      <c r="BT4832">
        <v>11</v>
      </c>
      <c r="BU4832" s="1" t="s">
        <v>9</v>
      </c>
      <c r="BV4832" s="1" t="s">
        <v>171</v>
      </c>
      <c r="BW4832">
        <v>240</v>
      </c>
      <c r="BX4832" s="1" t="s">
        <v>38</v>
      </c>
      <c r="BY4832">
        <v>4725</v>
      </c>
      <c r="BZ4832">
        <v>1134000</v>
      </c>
      <c r="CA4832">
        <v>0.3</v>
      </c>
      <c r="CB4832">
        <v>3307.5</v>
      </c>
      <c r="CC4832">
        <v>793800</v>
      </c>
      <c r="CD4832">
        <v>0.1</v>
      </c>
      <c r="CE4832">
        <v>79380</v>
      </c>
      <c r="CF4832">
        <v>0.1</v>
      </c>
      <c r="CG4832">
        <v>7938</v>
      </c>
      <c r="CH4832">
        <v>71442</v>
      </c>
      <c r="CI4832">
        <v>714420</v>
      </c>
      <c r="CJ4832">
        <v>785862</v>
      </c>
      <c r="CK4832">
        <v>3274.4250000000002</v>
      </c>
    </row>
    <row r="4833" spans="67:89" x14ac:dyDescent="0.25">
      <c r="BO4833" s="1" t="s">
        <v>361</v>
      </c>
      <c r="BP4833" s="1" t="s">
        <v>12949</v>
      </c>
      <c r="BQ4833" s="1" t="s">
        <v>10132</v>
      </c>
      <c r="BR4833" s="1" t="s">
        <v>12838</v>
      </c>
      <c r="BS4833" s="1" t="s">
        <v>39</v>
      </c>
      <c r="BT4833">
        <v>12</v>
      </c>
      <c r="BU4833" s="1" t="s">
        <v>9</v>
      </c>
      <c r="BV4833" s="1" t="s">
        <v>260</v>
      </c>
      <c r="BW4833">
        <v>240</v>
      </c>
      <c r="BX4833" s="1" t="s">
        <v>38</v>
      </c>
      <c r="BY4833">
        <v>4500</v>
      </c>
      <c r="BZ4833">
        <v>1080000</v>
      </c>
      <c r="CA4833">
        <v>0.27</v>
      </c>
      <c r="CB4833">
        <v>3285</v>
      </c>
      <c r="CC4833">
        <v>788400</v>
      </c>
      <c r="CD4833">
        <v>0.1</v>
      </c>
      <c r="CE4833">
        <v>78840</v>
      </c>
      <c r="CF4833">
        <v>0.1</v>
      </c>
      <c r="CG4833">
        <v>7884</v>
      </c>
      <c r="CH4833">
        <v>70956</v>
      </c>
      <c r="CI4833">
        <v>709560</v>
      </c>
      <c r="CJ4833">
        <v>780516</v>
      </c>
      <c r="CK4833">
        <v>3252.15</v>
      </c>
    </row>
    <row r="4834" spans="67:89" x14ac:dyDescent="0.25">
      <c r="BO4834" s="1" t="s">
        <v>363</v>
      </c>
      <c r="BP4834" s="1" t="s">
        <v>12950</v>
      </c>
      <c r="BQ4834" s="1" t="s">
        <v>10132</v>
      </c>
      <c r="BR4834" s="1" t="s">
        <v>12838</v>
      </c>
      <c r="BS4834" s="1" t="s">
        <v>39</v>
      </c>
      <c r="BT4834">
        <v>13</v>
      </c>
      <c r="BU4834" s="1" t="s">
        <v>9</v>
      </c>
      <c r="BV4834" s="1" t="s">
        <v>260</v>
      </c>
      <c r="BW4834">
        <v>240</v>
      </c>
      <c r="BX4834" s="1" t="s">
        <v>38</v>
      </c>
      <c r="BY4834">
        <v>4500</v>
      </c>
      <c r="BZ4834">
        <v>1080000</v>
      </c>
      <c r="CA4834">
        <v>0.28000000000000003</v>
      </c>
      <c r="CB4834">
        <v>3240</v>
      </c>
      <c r="CC4834">
        <v>777600</v>
      </c>
      <c r="CD4834">
        <v>0.1</v>
      </c>
      <c r="CE4834">
        <v>77760</v>
      </c>
      <c r="CF4834">
        <v>0.1</v>
      </c>
      <c r="CG4834">
        <v>7776</v>
      </c>
      <c r="CH4834">
        <v>69984</v>
      </c>
      <c r="CI4834">
        <v>699840</v>
      </c>
      <c r="CJ4834">
        <v>769824</v>
      </c>
      <c r="CK4834">
        <v>3207.6</v>
      </c>
    </row>
    <row r="4835" spans="67:89" x14ac:dyDescent="0.25">
      <c r="BO4835" s="1" t="s">
        <v>365</v>
      </c>
      <c r="BP4835" s="1" t="s">
        <v>12951</v>
      </c>
      <c r="BQ4835" s="1" t="s">
        <v>10132</v>
      </c>
      <c r="BR4835" s="1" t="s">
        <v>12838</v>
      </c>
      <c r="BS4835" s="1" t="s">
        <v>39</v>
      </c>
      <c r="BT4835">
        <v>14</v>
      </c>
      <c r="BU4835" s="1" t="s">
        <v>9</v>
      </c>
      <c r="BV4835" s="1" t="s">
        <v>260</v>
      </c>
      <c r="BW4835">
        <v>240</v>
      </c>
      <c r="BX4835" s="1" t="s">
        <v>38</v>
      </c>
      <c r="BY4835">
        <v>4500</v>
      </c>
      <c r="BZ4835">
        <v>1080000</v>
      </c>
      <c r="CA4835">
        <v>0.25</v>
      </c>
      <c r="CB4835">
        <v>3375</v>
      </c>
      <c r="CC4835">
        <v>810000</v>
      </c>
      <c r="CD4835">
        <v>0.1</v>
      </c>
      <c r="CE4835">
        <v>81000</v>
      </c>
      <c r="CF4835">
        <v>0.1</v>
      </c>
      <c r="CG4835">
        <v>8100</v>
      </c>
      <c r="CH4835">
        <v>72900</v>
      </c>
      <c r="CI4835">
        <v>729000</v>
      </c>
      <c r="CJ4835">
        <v>801900</v>
      </c>
      <c r="CK4835">
        <v>3341.25</v>
      </c>
    </row>
    <row r="4836" spans="67:89" x14ac:dyDescent="0.25">
      <c r="BO4836" s="1" t="s">
        <v>367</v>
      </c>
      <c r="BP4836" s="1" t="s">
        <v>12952</v>
      </c>
      <c r="BQ4836" s="1" t="s">
        <v>10132</v>
      </c>
      <c r="BR4836" s="1" t="s">
        <v>12838</v>
      </c>
      <c r="BS4836" s="1" t="s">
        <v>39</v>
      </c>
      <c r="BT4836">
        <v>15</v>
      </c>
      <c r="BU4836" s="1" t="s">
        <v>9</v>
      </c>
      <c r="BV4836" s="1" t="s">
        <v>260</v>
      </c>
      <c r="BW4836">
        <v>240</v>
      </c>
      <c r="BX4836" s="1" t="s">
        <v>38</v>
      </c>
      <c r="BY4836">
        <v>4500</v>
      </c>
      <c r="BZ4836">
        <v>1080000</v>
      </c>
      <c r="CA4836">
        <v>0.3</v>
      </c>
      <c r="CB4836">
        <v>3150</v>
      </c>
      <c r="CC4836">
        <v>756000</v>
      </c>
      <c r="CD4836">
        <v>0.1</v>
      </c>
      <c r="CE4836">
        <v>75600</v>
      </c>
      <c r="CF4836">
        <v>0.1</v>
      </c>
      <c r="CG4836">
        <v>7560</v>
      </c>
      <c r="CH4836">
        <v>68040</v>
      </c>
      <c r="CI4836">
        <v>680400</v>
      </c>
      <c r="CJ4836">
        <v>748440</v>
      </c>
      <c r="CK4836">
        <v>3118.5</v>
      </c>
    </row>
    <row r="4837" spans="67:89" x14ac:dyDescent="0.25">
      <c r="BO4837" s="1" t="s">
        <v>369</v>
      </c>
      <c r="BP4837" s="1" t="s">
        <v>12953</v>
      </c>
      <c r="BQ4837" s="1" t="s">
        <v>10132</v>
      </c>
      <c r="BR4837" s="1" t="s">
        <v>12838</v>
      </c>
      <c r="BS4837" s="1" t="s">
        <v>39</v>
      </c>
      <c r="BT4837">
        <v>16</v>
      </c>
      <c r="BU4837" s="1" t="s">
        <v>9</v>
      </c>
      <c r="BV4837" s="1" t="s">
        <v>260</v>
      </c>
      <c r="BW4837">
        <v>240</v>
      </c>
      <c r="BX4837" s="1" t="s">
        <v>38</v>
      </c>
      <c r="BY4837">
        <v>4500</v>
      </c>
      <c r="BZ4837">
        <v>1080000</v>
      </c>
      <c r="CA4837">
        <v>0.3</v>
      </c>
      <c r="CB4837">
        <v>3150</v>
      </c>
      <c r="CC4837">
        <v>756000</v>
      </c>
      <c r="CD4837">
        <v>0.1</v>
      </c>
      <c r="CE4837">
        <v>75600</v>
      </c>
      <c r="CF4837">
        <v>0.1</v>
      </c>
      <c r="CG4837">
        <v>7560</v>
      </c>
      <c r="CH4837">
        <v>68040</v>
      </c>
      <c r="CI4837">
        <v>680400</v>
      </c>
      <c r="CJ4837">
        <v>748440</v>
      </c>
      <c r="CK4837">
        <v>3118.5</v>
      </c>
    </row>
    <row r="4838" spans="67:89" x14ac:dyDescent="0.25">
      <c r="BO4838" s="1" t="s">
        <v>371</v>
      </c>
      <c r="BP4838" s="1" t="s">
        <v>12954</v>
      </c>
      <c r="BQ4838" s="1" t="s">
        <v>10132</v>
      </c>
      <c r="BR4838" s="1" t="s">
        <v>12838</v>
      </c>
      <c r="BS4838" s="1" t="s">
        <v>39</v>
      </c>
      <c r="BT4838">
        <v>17</v>
      </c>
      <c r="BU4838" s="1" t="s">
        <v>9</v>
      </c>
      <c r="BV4838" s="1" t="s">
        <v>260</v>
      </c>
      <c r="BW4838">
        <v>240</v>
      </c>
      <c r="BX4838" s="1" t="s">
        <v>38</v>
      </c>
      <c r="BY4838">
        <v>4500</v>
      </c>
      <c r="BZ4838">
        <v>1080000</v>
      </c>
      <c r="CA4838">
        <v>0.3</v>
      </c>
      <c r="CB4838">
        <v>3150</v>
      </c>
      <c r="CC4838">
        <v>756000</v>
      </c>
      <c r="CD4838">
        <v>0.1</v>
      </c>
      <c r="CE4838">
        <v>75600</v>
      </c>
      <c r="CF4838">
        <v>0.1</v>
      </c>
      <c r="CG4838">
        <v>7560</v>
      </c>
      <c r="CH4838">
        <v>68040</v>
      </c>
      <c r="CI4838">
        <v>680400</v>
      </c>
      <c r="CJ4838">
        <v>748440</v>
      </c>
      <c r="CK4838">
        <v>3118.5</v>
      </c>
    </row>
    <row r="4839" spans="67:89" x14ac:dyDescent="0.25">
      <c r="BO4839" s="1" t="s">
        <v>373</v>
      </c>
      <c r="BP4839" s="1" t="s">
        <v>12955</v>
      </c>
      <c r="BQ4839" s="1" t="s">
        <v>10132</v>
      </c>
      <c r="BR4839" s="1" t="s">
        <v>12838</v>
      </c>
      <c r="BS4839" s="1" t="s">
        <v>39</v>
      </c>
      <c r="BT4839">
        <v>18</v>
      </c>
      <c r="BU4839" s="1" t="s">
        <v>9</v>
      </c>
      <c r="BV4839" s="1" t="s">
        <v>260</v>
      </c>
      <c r="BW4839">
        <v>240</v>
      </c>
      <c r="BX4839" s="1" t="s">
        <v>38</v>
      </c>
      <c r="BY4839">
        <v>4500</v>
      </c>
      <c r="BZ4839">
        <v>1080000</v>
      </c>
      <c r="CA4839">
        <v>0.3</v>
      </c>
      <c r="CB4839">
        <v>3150</v>
      </c>
      <c r="CC4839">
        <v>756000</v>
      </c>
      <c r="CD4839">
        <v>0.1</v>
      </c>
      <c r="CE4839">
        <v>75600</v>
      </c>
      <c r="CF4839">
        <v>0.1</v>
      </c>
      <c r="CG4839">
        <v>7560</v>
      </c>
      <c r="CH4839">
        <v>68040</v>
      </c>
      <c r="CI4839">
        <v>680400</v>
      </c>
      <c r="CJ4839">
        <v>748440</v>
      </c>
      <c r="CK4839">
        <v>3118.5</v>
      </c>
    </row>
    <row r="4840" spans="67:89" x14ac:dyDescent="0.25">
      <c r="BO4840" s="1" t="s">
        <v>375</v>
      </c>
      <c r="BP4840" s="1" t="s">
        <v>12956</v>
      </c>
      <c r="BQ4840" s="1" t="s">
        <v>10132</v>
      </c>
      <c r="BR4840" s="1" t="s">
        <v>12838</v>
      </c>
      <c r="BS4840" s="1" t="s">
        <v>39</v>
      </c>
      <c r="BT4840">
        <v>19</v>
      </c>
      <c r="BU4840" s="1" t="s">
        <v>9</v>
      </c>
      <c r="BV4840" s="1" t="s">
        <v>260</v>
      </c>
      <c r="BW4840">
        <v>240</v>
      </c>
      <c r="BX4840" s="1" t="s">
        <v>38</v>
      </c>
      <c r="BY4840">
        <v>4500</v>
      </c>
      <c r="BZ4840">
        <v>1080000</v>
      </c>
      <c r="CA4840">
        <v>0.27</v>
      </c>
      <c r="CB4840">
        <v>3285</v>
      </c>
      <c r="CC4840">
        <v>788400</v>
      </c>
      <c r="CD4840">
        <v>0.1</v>
      </c>
      <c r="CE4840">
        <v>78840</v>
      </c>
      <c r="CF4840">
        <v>0.1</v>
      </c>
      <c r="CG4840">
        <v>7884</v>
      </c>
      <c r="CH4840">
        <v>70956</v>
      </c>
      <c r="CI4840">
        <v>709560</v>
      </c>
      <c r="CJ4840">
        <v>780516</v>
      </c>
      <c r="CK4840">
        <v>3252.15</v>
      </c>
    </row>
    <row r="4841" spans="67:89" x14ac:dyDescent="0.25">
      <c r="BO4841" s="1" t="s">
        <v>377</v>
      </c>
      <c r="BP4841" s="1" t="s">
        <v>12957</v>
      </c>
      <c r="BQ4841" s="1" t="s">
        <v>10132</v>
      </c>
      <c r="BR4841" s="1" t="s">
        <v>12838</v>
      </c>
      <c r="BS4841" s="1" t="s">
        <v>39</v>
      </c>
      <c r="BT4841">
        <v>20</v>
      </c>
      <c r="BU4841" s="1" t="s">
        <v>9</v>
      </c>
      <c r="BV4841" s="1" t="s">
        <v>260</v>
      </c>
      <c r="BW4841">
        <v>229.44</v>
      </c>
      <c r="BX4841" s="1" t="s">
        <v>38</v>
      </c>
      <c r="BY4841">
        <v>4500</v>
      </c>
      <c r="BZ4841">
        <v>1032480</v>
      </c>
      <c r="CA4841">
        <v>0.3</v>
      </c>
      <c r="CB4841">
        <v>3150</v>
      </c>
      <c r="CC4841">
        <v>722736</v>
      </c>
      <c r="CD4841">
        <v>0.1</v>
      </c>
      <c r="CE4841">
        <v>72273.600000000006</v>
      </c>
      <c r="CF4841">
        <v>0.1</v>
      </c>
      <c r="CG4841">
        <v>7227.3600000000006</v>
      </c>
      <c r="CH4841">
        <v>65046.240000000005</v>
      </c>
      <c r="CI4841">
        <v>650462.4</v>
      </c>
      <c r="CJ4841">
        <v>715508.64</v>
      </c>
      <c r="CK4841">
        <v>3118.5</v>
      </c>
    </row>
    <row r="4842" spans="67:89" x14ac:dyDescent="0.25">
      <c r="BO4842" s="1" t="s">
        <v>379</v>
      </c>
      <c r="BP4842" s="1" t="s">
        <v>12958</v>
      </c>
      <c r="BQ4842" s="1" t="s">
        <v>10132</v>
      </c>
      <c r="BR4842" s="1" t="s">
        <v>12838</v>
      </c>
      <c r="BS4842" s="1" t="s">
        <v>39</v>
      </c>
      <c r="BT4842">
        <v>21</v>
      </c>
      <c r="BU4842" s="1" t="s">
        <v>9</v>
      </c>
      <c r="BV4842" s="1" t="s">
        <v>260</v>
      </c>
      <c r="BW4842">
        <v>229.2</v>
      </c>
      <c r="BX4842" s="1" t="s">
        <v>38</v>
      </c>
      <c r="BY4842">
        <v>4500</v>
      </c>
      <c r="BZ4842">
        <v>1031400</v>
      </c>
      <c r="CA4842">
        <v>0.3</v>
      </c>
      <c r="CB4842">
        <v>3150</v>
      </c>
      <c r="CC4842">
        <v>721980</v>
      </c>
      <c r="CD4842">
        <v>0.1</v>
      </c>
      <c r="CE4842">
        <v>72198</v>
      </c>
      <c r="CF4842">
        <v>0</v>
      </c>
      <c r="CG4842">
        <v>0</v>
      </c>
      <c r="CH4842">
        <v>72198</v>
      </c>
      <c r="CI4842">
        <v>649782</v>
      </c>
      <c r="CJ4842">
        <v>721980</v>
      </c>
      <c r="CK4842">
        <v>3150</v>
      </c>
    </row>
    <row r="4843" spans="67:89" x14ac:dyDescent="0.25">
      <c r="BP4843" s="1" t="s">
        <v>12958</v>
      </c>
      <c r="BQ4843" s="1" t="s">
        <v>10132</v>
      </c>
      <c r="BR4843" s="1" t="s">
        <v>12838</v>
      </c>
      <c r="BS4843" s="1" t="s">
        <v>39</v>
      </c>
      <c r="BT4843">
        <v>21</v>
      </c>
      <c r="BU4843" s="1" t="s">
        <v>9</v>
      </c>
      <c r="BV4843" s="1" t="s">
        <v>260</v>
      </c>
      <c r="BW4843">
        <v>229.2</v>
      </c>
      <c r="BX4843" s="1" t="s">
        <v>38</v>
      </c>
      <c r="BY4843">
        <v>4500</v>
      </c>
      <c r="BZ4843">
        <v>1031400</v>
      </c>
      <c r="CA4843">
        <v>0.25</v>
      </c>
      <c r="CB4843">
        <v>3375</v>
      </c>
      <c r="CC4843">
        <v>773550</v>
      </c>
      <c r="CD4843">
        <v>0.1</v>
      </c>
      <c r="CE4843">
        <v>77355</v>
      </c>
      <c r="CF4843">
        <v>0.1</v>
      </c>
      <c r="CG4843">
        <v>7735.5</v>
      </c>
      <c r="CH4843">
        <v>69619.5</v>
      </c>
      <c r="CI4843">
        <v>696195</v>
      </c>
      <c r="CJ4843">
        <v>765814.5</v>
      </c>
      <c r="CK4843">
        <v>3341.25</v>
      </c>
    </row>
    <row r="4844" spans="67:89" x14ac:dyDescent="0.25">
      <c r="BO4844" s="1" t="s">
        <v>381</v>
      </c>
      <c r="BP4844" s="1" t="s">
        <v>12959</v>
      </c>
      <c r="BQ4844" s="1" t="s">
        <v>10132</v>
      </c>
      <c r="BR4844" s="1" t="s">
        <v>12838</v>
      </c>
      <c r="BS4844" s="1" t="s">
        <v>39</v>
      </c>
      <c r="BT4844">
        <v>22</v>
      </c>
      <c r="BU4844" s="1" t="s">
        <v>9</v>
      </c>
      <c r="BV4844" s="1" t="s">
        <v>260</v>
      </c>
      <c r="BW4844">
        <v>346.9</v>
      </c>
      <c r="BX4844" s="1" t="s">
        <v>38</v>
      </c>
      <c r="BY4844">
        <v>4500</v>
      </c>
      <c r="BZ4844">
        <v>1561050</v>
      </c>
      <c r="CA4844">
        <v>0.27</v>
      </c>
      <c r="CB4844">
        <v>3285</v>
      </c>
      <c r="CC4844">
        <v>1139566.5</v>
      </c>
      <c r="CD4844">
        <v>0.1</v>
      </c>
      <c r="CE4844">
        <v>113956.65000000001</v>
      </c>
      <c r="CF4844">
        <v>0.1</v>
      </c>
      <c r="CG4844">
        <v>11395.665000000001</v>
      </c>
      <c r="CH4844">
        <v>102560.98500000002</v>
      </c>
      <c r="CI4844">
        <v>1025609.85</v>
      </c>
      <c r="CJ4844">
        <v>1128170.835</v>
      </c>
      <c r="CK4844">
        <v>3252.15</v>
      </c>
    </row>
    <row r="4845" spans="67:89" x14ac:dyDescent="0.25">
      <c r="BO4845" s="1" t="s">
        <v>383</v>
      </c>
      <c r="BP4845" s="1" t="s">
        <v>12960</v>
      </c>
      <c r="BQ4845" s="1" t="s">
        <v>10132</v>
      </c>
      <c r="BR4845" s="1" t="s">
        <v>12838</v>
      </c>
      <c r="BS4845" s="1" t="s">
        <v>39</v>
      </c>
      <c r="BT4845">
        <v>23</v>
      </c>
      <c r="BU4845" s="1" t="s">
        <v>9</v>
      </c>
      <c r="BV4845" s="1" t="s">
        <v>260</v>
      </c>
      <c r="BW4845">
        <v>346.9</v>
      </c>
      <c r="BX4845" s="1" t="s">
        <v>38</v>
      </c>
      <c r="BY4845">
        <v>4500</v>
      </c>
      <c r="BZ4845">
        <v>1561050</v>
      </c>
      <c r="CA4845">
        <v>0.3</v>
      </c>
      <c r="CB4845">
        <v>3150</v>
      </c>
      <c r="CC4845">
        <v>1092735</v>
      </c>
      <c r="CD4845">
        <v>0.1</v>
      </c>
      <c r="CE4845">
        <v>109273.5</v>
      </c>
      <c r="CF4845">
        <v>0</v>
      </c>
      <c r="CG4845">
        <v>0</v>
      </c>
      <c r="CH4845">
        <v>109273.5</v>
      </c>
      <c r="CI4845">
        <v>983461.5</v>
      </c>
      <c r="CJ4845">
        <v>1092735</v>
      </c>
      <c r="CK4845">
        <v>3150</v>
      </c>
    </row>
    <row r="4846" spans="67:89" x14ac:dyDescent="0.25">
      <c r="BP4846" s="1" t="s">
        <v>12960</v>
      </c>
      <c r="BQ4846" s="1" t="s">
        <v>10132</v>
      </c>
      <c r="BR4846" s="1" t="s">
        <v>12838</v>
      </c>
      <c r="BS4846" s="1" t="s">
        <v>39</v>
      </c>
      <c r="BT4846">
        <v>23</v>
      </c>
      <c r="BU4846" s="1" t="s">
        <v>9</v>
      </c>
      <c r="BV4846" s="1" t="s">
        <v>260</v>
      </c>
      <c r="BW4846">
        <v>346.9</v>
      </c>
      <c r="BX4846" s="1" t="s">
        <v>38</v>
      </c>
      <c r="BY4846">
        <v>4500</v>
      </c>
      <c r="BZ4846">
        <v>1561050</v>
      </c>
      <c r="CA4846">
        <v>0.3</v>
      </c>
      <c r="CB4846">
        <v>3150</v>
      </c>
      <c r="CC4846">
        <v>1092735</v>
      </c>
      <c r="CD4846">
        <v>0.1</v>
      </c>
      <c r="CE4846">
        <v>109273.5</v>
      </c>
      <c r="CF4846">
        <v>0.1</v>
      </c>
      <c r="CG4846">
        <v>10927.35</v>
      </c>
      <c r="CH4846">
        <v>98346.15</v>
      </c>
      <c r="CI4846">
        <v>983461.5</v>
      </c>
      <c r="CJ4846">
        <v>1081807.6499999999</v>
      </c>
      <c r="CK4846">
        <v>3118.5</v>
      </c>
    </row>
    <row r="4847" spans="67:89" x14ac:dyDescent="0.25">
      <c r="BO4847" s="1" t="s">
        <v>385</v>
      </c>
      <c r="BP4847" s="1" t="s">
        <v>12961</v>
      </c>
      <c r="BQ4847" s="1" t="s">
        <v>10132</v>
      </c>
      <c r="BR4847" s="1" t="s">
        <v>12838</v>
      </c>
      <c r="BS4847" s="1" t="s">
        <v>39</v>
      </c>
      <c r="BT4847">
        <v>24</v>
      </c>
      <c r="BU4847" s="1" t="s">
        <v>9</v>
      </c>
      <c r="BV4847" s="1" t="s">
        <v>260</v>
      </c>
      <c r="BW4847">
        <v>240</v>
      </c>
      <c r="BX4847" s="1" t="s">
        <v>38</v>
      </c>
      <c r="BY4847">
        <v>4500</v>
      </c>
      <c r="BZ4847">
        <v>1080000</v>
      </c>
      <c r="CA4847">
        <v>0.3</v>
      </c>
      <c r="CB4847">
        <v>3150</v>
      </c>
      <c r="CC4847">
        <v>756000</v>
      </c>
      <c r="CD4847">
        <v>0.1</v>
      </c>
      <c r="CE4847">
        <v>75600</v>
      </c>
      <c r="CF4847">
        <v>0.1</v>
      </c>
      <c r="CG4847">
        <v>7560</v>
      </c>
      <c r="CH4847">
        <v>68040</v>
      </c>
      <c r="CI4847">
        <v>680400</v>
      </c>
      <c r="CJ4847">
        <v>748440</v>
      </c>
      <c r="CK4847">
        <v>3118.5</v>
      </c>
    </row>
    <row r="4848" spans="67:89" x14ac:dyDescent="0.25">
      <c r="BO4848" s="1" t="s">
        <v>387</v>
      </c>
      <c r="BP4848" s="1" t="s">
        <v>12962</v>
      </c>
      <c r="BQ4848" s="1" t="s">
        <v>10132</v>
      </c>
      <c r="BR4848" s="1" t="s">
        <v>12838</v>
      </c>
      <c r="BS4848" s="1" t="s">
        <v>39</v>
      </c>
      <c r="BT4848">
        <v>25</v>
      </c>
      <c r="BU4848" s="1" t="s">
        <v>9</v>
      </c>
      <c r="BV4848" s="1" t="s">
        <v>260</v>
      </c>
      <c r="BW4848">
        <v>240</v>
      </c>
      <c r="BX4848" s="1" t="s">
        <v>38</v>
      </c>
      <c r="BY4848">
        <v>4500</v>
      </c>
      <c r="BZ4848">
        <v>1080000</v>
      </c>
      <c r="CA4848">
        <v>0.3</v>
      </c>
      <c r="CB4848">
        <v>3150</v>
      </c>
      <c r="CC4848">
        <v>756000</v>
      </c>
      <c r="CD4848">
        <v>0.1</v>
      </c>
      <c r="CE4848">
        <v>75600</v>
      </c>
      <c r="CF4848">
        <v>0.1</v>
      </c>
      <c r="CG4848">
        <v>7560</v>
      </c>
      <c r="CH4848">
        <v>68040</v>
      </c>
      <c r="CI4848">
        <v>680400</v>
      </c>
      <c r="CJ4848">
        <v>748440</v>
      </c>
      <c r="CK4848">
        <v>3118.5</v>
      </c>
    </row>
    <row r="4849" spans="67:89" x14ac:dyDescent="0.25">
      <c r="BO4849" s="1" t="s">
        <v>389</v>
      </c>
      <c r="BP4849" s="1" t="s">
        <v>12963</v>
      </c>
      <c r="BQ4849" s="1" t="s">
        <v>10132</v>
      </c>
      <c r="BR4849" s="1" t="s">
        <v>12838</v>
      </c>
      <c r="BS4849" s="1" t="s">
        <v>39</v>
      </c>
      <c r="BT4849">
        <v>26</v>
      </c>
      <c r="BU4849" s="1" t="s">
        <v>9</v>
      </c>
      <c r="BV4849" s="1" t="s">
        <v>260</v>
      </c>
      <c r="BW4849">
        <v>240</v>
      </c>
      <c r="BX4849" s="1" t="s">
        <v>38</v>
      </c>
      <c r="BY4849">
        <v>4500</v>
      </c>
      <c r="BZ4849">
        <v>1080000</v>
      </c>
      <c r="CA4849">
        <v>0.25</v>
      </c>
      <c r="CB4849">
        <v>3375</v>
      </c>
      <c r="CC4849">
        <v>810000</v>
      </c>
      <c r="CD4849">
        <v>0.1</v>
      </c>
      <c r="CE4849">
        <v>81000</v>
      </c>
      <c r="CF4849">
        <v>0.1</v>
      </c>
      <c r="CG4849">
        <v>8100</v>
      </c>
      <c r="CH4849">
        <v>72900</v>
      </c>
      <c r="CI4849">
        <v>729000</v>
      </c>
      <c r="CJ4849">
        <v>801900</v>
      </c>
      <c r="CK4849">
        <v>3341.25</v>
      </c>
    </row>
    <row r="4850" spans="67:89" x14ac:dyDescent="0.25">
      <c r="BO4850" s="1" t="s">
        <v>391</v>
      </c>
      <c r="BP4850" s="1" t="s">
        <v>12964</v>
      </c>
      <c r="BQ4850" s="1" t="s">
        <v>10132</v>
      </c>
      <c r="BR4850" s="1" t="s">
        <v>12838</v>
      </c>
      <c r="BS4850" s="1" t="s">
        <v>39</v>
      </c>
      <c r="BT4850">
        <v>27</v>
      </c>
      <c r="BU4850" s="1" t="s">
        <v>9</v>
      </c>
      <c r="BV4850" s="1" t="s">
        <v>260</v>
      </c>
      <c r="BW4850">
        <v>240</v>
      </c>
      <c r="BX4850" s="1" t="s">
        <v>38</v>
      </c>
      <c r="BY4850">
        <v>4500</v>
      </c>
      <c r="BZ4850">
        <v>1080000</v>
      </c>
      <c r="CA4850">
        <v>0.3</v>
      </c>
      <c r="CB4850">
        <v>3150</v>
      </c>
      <c r="CC4850">
        <v>756000</v>
      </c>
      <c r="CD4850">
        <v>0.1</v>
      </c>
      <c r="CE4850">
        <v>75600</v>
      </c>
      <c r="CF4850">
        <v>0.1</v>
      </c>
      <c r="CG4850">
        <v>7560</v>
      </c>
      <c r="CH4850">
        <v>68040</v>
      </c>
      <c r="CI4850">
        <v>680400</v>
      </c>
      <c r="CJ4850">
        <v>748440</v>
      </c>
      <c r="CK4850">
        <v>3118.5</v>
      </c>
    </row>
    <row r="4851" spans="67:89" x14ac:dyDescent="0.25">
      <c r="BO4851" s="1" t="s">
        <v>393</v>
      </c>
      <c r="BP4851" s="1" t="s">
        <v>12965</v>
      </c>
      <c r="BQ4851" s="1" t="s">
        <v>10132</v>
      </c>
      <c r="BR4851" s="1" t="s">
        <v>12838</v>
      </c>
      <c r="BS4851" s="1" t="s">
        <v>39</v>
      </c>
      <c r="BT4851">
        <v>28</v>
      </c>
      <c r="BU4851" s="1" t="s">
        <v>9</v>
      </c>
      <c r="BV4851" s="1" t="s">
        <v>260</v>
      </c>
      <c r="BW4851">
        <v>240</v>
      </c>
      <c r="BX4851" s="1" t="s">
        <v>38</v>
      </c>
      <c r="BY4851">
        <v>4500</v>
      </c>
      <c r="BZ4851">
        <v>1080000</v>
      </c>
      <c r="CA4851">
        <v>0.27</v>
      </c>
      <c r="CB4851">
        <v>3285</v>
      </c>
      <c r="CC4851">
        <v>788400</v>
      </c>
      <c r="CD4851">
        <v>0.1</v>
      </c>
      <c r="CE4851">
        <v>78840</v>
      </c>
      <c r="CF4851">
        <v>0.1</v>
      </c>
      <c r="CG4851">
        <v>7884</v>
      </c>
      <c r="CH4851">
        <v>70956</v>
      </c>
      <c r="CI4851">
        <v>709560</v>
      </c>
      <c r="CJ4851">
        <v>780516</v>
      </c>
      <c r="CK4851">
        <v>3252.15</v>
      </c>
    </row>
    <row r="4852" spans="67:89" x14ac:dyDescent="0.25">
      <c r="BP4852" s="1" t="s">
        <v>12965</v>
      </c>
      <c r="BQ4852" s="1" t="s">
        <v>10132</v>
      </c>
      <c r="BR4852" s="1" t="s">
        <v>12838</v>
      </c>
      <c r="BS4852" s="1" t="s">
        <v>39</v>
      </c>
      <c r="BT4852">
        <v>28</v>
      </c>
      <c r="BU4852" s="1" t="s">
        <v>9</v>
      </c>
      <c r="BV4852" s="1" t="s">
        <v>260</v>
      </c>
      <c r="BW4852">
        <v>240</v>
      </c>
      <c r="BX4852" s="1" t="s">
        <v>38</v>
      </c>
      <c r="BY4852">
        <v>4500</v>
      </c>
      <c r="BZ4852">
        <v>1080000</v>
      </c>
      <c r="CA4852">
        <v>0.27</v>
      </c>
      <c r="CB4852">
        <v>3285</v>
      </c>
      <c r="CC4852">
        <v>788400</v>
      </c>
      <c r="CD4852">
        <v>0.1</v>
      </c>
      <c r="CE4852">
        <v>78840</v>
      </c>
      <c r="CF4852">
        <v>0.1</v>
      </c>
      <c r="CG4852">
        <v>7884</v>
      </c>
      <c r="CH4852">
        <v>70956</v>
      </c>
      <c r="CI4852">
        <v>709560</v>
      </c>
      <c r="CJ4852">
        <v>780516</v>
      </c>
      <c r="CK4852">
        <v>3252.15</v>
      </c>
    </row>
    <row r="4853" spans="67:89" x14ac:dyDescent="0.25">
      <c r="BO4853" s="1" t="s">
        <v>395</v>
      </c>
      <c r="BP4853" s="1" t="s">
        <v>12966</v>
      </c>
      <c r="BQ4853" s="1" t="s">
        <v>10132</v>
      </c>
      <c r="BR4853" s="1" t="s">
        <v>12838</v>
      </c>
      <c r="BS4853" s="1" t="s">
        <v>39</v>
      </c>
      <c r="BT4853">
        <v>29</v>
      </c>
      <c r="BU4853" s="1" t="s">
        <v>9</v>
      </c>
      <c r="BV4853" s="1" t="s">
        <v>260</v>
      </c>
      <c r="BW4853">
        <v>240</v>
      </c>
      <c r="BX4853" s="1" t="s">
        <v>38</v>
      </c>
      <c r="BY4853">
        <v>4750</v>
      </c>
      <c r="BZ4853">
        <v>1140000</v>
      </c>
      <c r="CA4853">
        <v>0.3</v>
      </c>
      <c r="CB4853">
        <v>3325</v>
      </c>
      <c r="CC4853">
        <v>798000</v>
      </c>
      <c r="CD4853">
        <v>0.1</v>
      </c>
      <c r="CE4853">
        <v>79800</v>
      </c>
      <c r="CF4853">
        <v>0.1</v>
      </c>
      <c r="CG4853">
        <v>7980</v>
      </c>
      <c r="CH4853">
        <v>71820</v>
      </c>
      <c r="CI4853">
        <v>718200</v>
      </c>
      <c r="CJ4853">
        <v>790020</v>
      </c>
      <c r="CK4853">
        <v>3291.75</v>
      </c>
    </row>
    <row r="4854" spans="67:89" x14ac:dyDescent="0.25">
      <c r="BP4854" s="1" t="s">
        <v>12966</v>
      </c>
      <c r="BQ4854" s="1" t="s">
        <v>10132</v>
      </c>
      <c r="BR4854" s="1" t="s">
        <v>12838</v>
      </c>
      <c r="BS4854" s="1" t="s">
        <v>39</v>
      </c>
      <c r="BT4854">
        <v>29</v>
      </c>
      <c r="BU4854" s="1" t="s">
        <v>9</v>
      </c>
      <c r="BV4854" s="1" t="s">
        <v>260</v>
      </c>
      <c r="BW4854">
        <v>240</v>
      </c>
      <c r="BX4854" s="1" t="s">
        <v>38</v>
      </c>
      <c r="BY4854">
        <v>4500</v>
      </c>
      <c r="BZ4854">
        <v>1080000</v>
      </c>
      <c r="CA4854">
        <v>0.25</v>
      </c>
      <c r="CB4854">
        <v>3375</v>
      </c>
      <c r="CC4854">
        <v>810000</v>
      </c>
      <c r="CD4854">
        <v>0.1</v>
      </c>
      <c r="CE4854">
        <v>81000</v>
      </c>
      <c r="CF4854">
        <v>0.1</v>
      </c>
      <c r="CG4854">
        <v>8100</v>
      </c>
      <c r="CH4854">
        <v>72900</v>
      </c>
      <c r="CI4854">
        <v>729000</v>
      </c>
      <c r="CJ4854">
        <v>801900</v>
      </c>
      <c r="CK4854">
        <v>3341.25</v>
      </c>
    </row>
    <row r="4855" spans="67:89" x14ac:dyDescent="0.25">
      <c r="BP4855" s="1" t="s">
        <v>12966</v>
      </c>
      <c r="BQ4855" s="1" t="s">
        <v>10132</v>
      </c>
      <c r="BR4855" s="1" t="s">
        <v>12838</v>
      </c>
      <c r="BS4855" s="1" t="s">
        <v>39</v>
      </c>
      <c r="BT4855">
        <v>29</v>
      </c>
      <c r="BU4855" s="1" t="s">
        <v>9</v>
      </c>
      <c r="BV4855" s="1" t="s">
        <v>260</v>
      </c>
      <c r="BW4855">
        <v>240</v>
      </c>
      <c r="BX4855" s="1" t="s">
        <v>38</v>
      </c>
      <c r="BY4855">
        <v>4500</v>
      </c>
      <c r="BZ4855">
        <v>1080000</v>
      </c>
      <c r="CA4855">
        <v>0.27</v>
      </c>
      <c r="CB4855">
        <v>3285</v>
      </c>
      <c r="CC4855">
        <v>788400</v>
      </c>
      <c r="CD4855">
        <v>0.1</v>
      </c>
      <c r="CE4855">
        <v>78840</v>
      </c>
      <c r="CF4855">
        <v>0.1</v>
      </c>
      <c r="CG4855">
        <v>7884</v>
      </c>
      <c r="CH4855">
        <v>70956</v>
      </c>
      <c r="CI4855">
        <v>709560</v>
      </c>
      <c r="CJ4855">
        <v>780516</v>
      </c>
      <c r="CK4855">
        <v>3252.15</v>
      </c>
    </row>
    <row r="4856" spans="67:89" x14ac:dyDescent="0.25">
      <c r="BO4856" s="1" t="s">
        <v>397</v>
      </c>
      <c r="BP4856" s="1" t="s">
        <v>12967</v>
      </c>
      <c r="BQ4856" s="1" t="s">
        <v>10132</v>
      </c>
      <c r="BR4856" s="1" t="s">
        <v>12838</v>
      </c>
      <c r="BS4856" s="1" t="s">
        <v>39</v>
      </c>
      <c r="BT4856">
        <v>30</v>
      </c>
      <c r="BU4856" s="1" t="s">
        <v>9</v>
      </c>
      <c r="BV4856" s="1" t="s">
        <v>260</v>
      </c>
      <c r="BW4856">
        <v>240</v>
      </c>
      <c r="BX4856" s="1" t="s">
        <v>38</v>
      </c>
      <c r="BY4856">
        <v>4750</v>
      </c>
      <c r="BZ4856">
        <v>1140000</v>
      </c>
      <c r="CA4856">
        <v>0.25</v>
      </c>
      <c r="CB4856">
        <v>3562.5</v>
      </c>
      <c r="CC4856">
        <v>855000</v>
      </c>
      <c r="CD4856">
        <v>0.1</v>
      </c>
      <c r="CE4856">
        <v>85500</v>
      </c>
      <c r="CF4856">
        <v>0.1</v>
      </c>
      <c r="CG4856">
        <v>8550</v>
      </c>
      <c r="CH4856">
        <v>76950</v>
      </c>
      <c r="CI4856">
        <v>769500</v>
      </c>
      <c r="CJ4856">
        <v>846450</v>
      </c>
      <c r="CK4856">
        <v>3526.875</v>
      </c>
    </row>
    <row r="4857" spans="67:89" x14ac:dyDescent="0.25">
      <c r="BP4857" s="1" t="s">
        <v>12967</v>
      </c>
      <c r="BQ4857" s="1" t="s">
        <v>10132</v>
      </c>
      <c r="BR4857" s="1" t="s">
        <v>12838</v>
      </c>
      <c r="BS4857" s="1" t="s">
        <v>39</v>
      </c>
      <c r="BT4857">
        <v>30</v>
      </c>
      <c r="BU4857" s="1" t="s">
        <v>9</v>
      </c>
      <c r="BV4857" s="1" t="s">
        <v>260</v>
      </c>
      <c r="BW4857">
        <v>240</v>
      </c>
      <c r="BX4857" s="1" t="s">
        <v>38</v>
      </c>
      <c r="BY4857">
        <v>4500</v>
      </c>
      <c r="BZ4857">
        <v>1080000</v>
      </c>
      <c r="CA4857">
        <v>0.27</v>
      </c>
      <c r="CB4857">
        <v>3285</v>
      </c>
      <c r="CC4857">
        <v>788400</v>
      </c>
      <c r="CD4857">
        <v>0</v>
      </c>
      <c r="CE4857">
        <v>78840</v>
      </c>
      <c r="CF4857">
        <v>0</v>
      </c>
      <c r="CG4857">
        <v>0</v>
      </c>
      <c r="CH4857">
        <v>78840</v>
      </c>
      <c r="CI4857">
        <v>709560</v>
      </c>
      <c r="CJ4857">
        <v>788400</v>
      </c>
      <c r="CK4857">
        <v>3285</v>
      </c>
    </row>
    <row r="4858" spans="67:89" x14ac:dyDescent="0.25">
      <c r="BO4858" s="1" t="s">
        <v>399</v>
      </c>
      <c r="BP4858" s="1" t="s">
        <v>12968</v>
      </c>
      <c r="BQ4858" s="1" t="s">
        <v>10132</v>
      </c>
      <c r="BR4858" s="1" t="s">
        <v>12838</v>
      </c>
      <c r="BS4858" s="1" t="s">
        <v>39</v>
      </c>
      <c r="BT4858">
        <v>31</v>
      </c>
      <c r="BU4858" s="1" t="s">
        <v>9</v>
      </c>
      <c r="BV4858" s="1" t="s">
        <v>260</v>
      </c>
      <c r="BW4858">
        <v>240</v>
      </c>
      <c r="BX4858" s="1" t="s">
        <v>38</v>
      </c>
      <c r="BY4858">
        <v>4750</v>
      </c>
      <c r="BZ4858">
        <v>1140000</v>
      </c>
      <c r="CA4858">
        <v>0.3</v>
      </c>
      <c r="CB4858">
        <v>3325</v>
      </c>
      <c r="CC4858">
        <v>798000</v>
      </c>
      <c r="CD4858">
        <v>0.1</v>
      </c>
      <c r="CE4858">
        <v>79800</v>
      </c>
      <c r="CF4858">
        <v>0.1</v>
      </c>
      <c r="CG4858">
        <v>7980</v>
      </c>
      <c r="CH4858">
        <v>71820</v>
      </c>
      <c r="CI4858">
        <v>718200</v>
      </c>
      <c r="CJ4858">
        <v>790020</v>
      </c>
      <c r="CK4858">
        <v>3291.75</v>
      </c>
    </row>
    <row r="4859" spans="67:89" x14ac:dyDescent="0.25">
      <c r="BP4859" s="1" t="s">
        <v>12968</v>
      </c>
      <c r="BQ4859" s="1" t="s">
        <v>10132</v>
      </c>
      <c r="BR4859" s="1" t="s">
        <v>12838</v>
      </c>
      <c r="BS4859" s="1" t="s">
        <v>39</v>
      </c>
      <c r="BT4859">
        <v>31</v>
      </c>
      <c r="BU4859" s="1" t="s">
        <v>9</v>
      </c>
      <c r="BV4859" s="1" t="s">
        <v>260</v>
      </c>
      <c r="BW4859">
        <v>240</v>
      </c>
      <c r="BX4859" s="1" t="s">
        <v>38</v>
      </c>
      <c r="BY4859">
        <v>4500</v>
      </c>
      <c r="BZ4859">
        <v>1080000</v>
      </c>
      <c r="CA4859">
        <v>0.25</v>
      </c>
      <c r="CB4859">
        <v>3375</v>
      </c>
      <c r="CC4859">
        <v>810000</v>
      </c>
      <c r="CD4859">
        <v>0.1</v>
      </c>
      <c r="CE4859">
        <v>81000</v>
      </c>
      <c r="CF4859">
        <v>0.1</v>
      </c>
      <c r="CG4859">
        <v>8100</v>
      </c>
      <c r="CH4859">
        <v>72900</v>
      </c>
      <c r="CI4859">
        <v>729000</v>
      </c>
      <c r="CJ4859">
        <v>801900</v>
      </c>
      <c r="CK4859">
        <v>3341.25</v>
      </c>
    </row>
    <row r="4860" spans="67:89" x14ac:dyDescent="0.25">
      <c r="BO4860" s="1" t="s">
        <v>401</v>
      </c>
      <c r="BP4860" s="1" t="s">
        <v>12969</v>
      </c>
      <c r="BQ4860" s="1" t="s">
        <v>10132</v>
      </c>
      <c r="BR4860" s="1" t="s">
        <v>12838</v>
      </c>
      <c r="BS4860" s="1" t="s">
        <v>39</v>
      </c>
      <c r="BT4860">
        <v>32</v>
      </c>
      <c r="BU4860" s="1" t="s">
        <v>9</v>
      </c>
      <c r="BV4860" s="1" t="s">
        <v>260</v>
      </c>
      <c r="BW4860">
        <v>240</v>
      </c>
      <c r="BX4860" s="1" t="s">
        <v>38</v>
      </c>
      <c r="BY4860">
        <v>4500</v>
      </c>
      <c r="BZ4860">
        <v>1080000</v>
      </c>
      <c r="CA4860">
        <v>0.27</v>
      </c>
      <c r="CB4860">
        <v>3285</v>
      </c>
      <c r="CC4860">
        <v>788400</v>
      </c>
      <c r="CD4860">
        <v>0.1</v>
      </c>
      <c r="CE4860">
        <v>78840</v>
      </c>
      <c r="CF4860">
        <v>0.1</v>
      </c>
      <c r="CG4860">
        <v>7884</v>
      </c>
      <c r="CH4860">
        <v>70956</v>
      </c>
      <c r="CI4860">
        <v>709560</v>
      </c>
      <c r="CJ4860">
        <v>780516</v>
      </c>
      <c r="CK4860">
        <v>3252.15</v>
      </c>
    </row>
    <row r="4861" spans="67:89" x14ac:dyDescent="0.25">
      <c r="BO4861" s="1" t="s">
        <v>403</v>
      </c>
      <c r="BP4861" s="1" t="s">
        <v>12970</v>
      </c>
      <c r="BQ4861" s="1" t="s">
        <v>10132</v>
      </c>
      <c r="BR4861" s="1" t="s">
        <v>12838</v>
      </c>
      <c r="BS4861" s="1" t="s">
        <v>39</v>
      </c>
      <c r="BT4861">
        <v>33</v>
      </c>
      <c r="BU4861" s="1" t="s">
        <v>9</v>
      </c>
      <c r="BV4861" s="1" t="s">
        <v>171</v>
      </c>
      <c r="BW4861">
        <v>363.17</v>
      </c>
      <c r="BX4861" s="1" t="s">
        <v>38</v>
      </c>
      <c r="BY4861">
        <v>4725</v>
      </c>
      <c r="BZ4861">
        <v>1715978.25</v>
      </c>
      <c r="CA4861">
        <v>0.3</v>
      </c>
      <c r="CB4861">
        <v>3307.5</v>
      </c>
      <c r="CC4861">
        <v>1201184.7750000001</v>
      </c>
      <c r="CD4861">
        <v>0.1</v>
      </c>
      <c r="CE4861">
        <v>120118.47750000002</v>
      </c>
      <c r="CF4861">
        <v>0.1</v>
      </c>
      <c r="CG4861">
        <v>12011.847750000003</v>
      </c>
      <c r="CH4861">
        <v>108106.62975000002</v>
      </c>
      <c r="CI4861">
        <v>1081066.2975000001</v>
      </c>
      <c r="CJ4861">
        <v>1189172.9272500002</v>
      </c>
      <c r="CK4861">
        <v>3274.4250000000002</v>
      </c>
    </row>
    <row r="4862" spans="67:89" x14ac:dyDescent="0.25">
      <c r="BP4862" s="1" t="s">
        <v>12970</v>
      </c>
      <c r="BQ4862" s="1" t="s">
        <v>10132</v>
      </c>
      <c r="BR4862" s="1" t="s">
        <v>12838</v>
      </c>
      <c r="BS4862" s="1" t="s">
        <v>39</v>
      </c>
      <c r="BT4862">
        <v>33</v>
      </c>
      <c r="BU4862" s="1" t="s">
        <v>9</v>
      </c>
      <c r="BV4862" s="1" t="s">
        <v>171</v>
      </c>
      <c r="BW4862">
        <v>363.17</v>
      </c>
      <c r="BX4862" s="1" t="s">
        <v>38</v>
      </c>
      <c r="BY4862">
        <v>4725</v>
      </c>
      <c r="BZ4862">
        <v>1715978.25</v>
      </c>
      <c r="CA4862">
        <v>0.32</v>
      </c>
      <c r="CB4862">
        <v>3213</v>
      </c>
      <c r="CC4862">
        <v>1166865.21</v>
      </c>
      <c r="CD4862">
        <v>0.1</v>
      </c>
      <c r="CE4862">
        <v>116686.52100000001</v>
      </c>
      <c r="CF4862">
        <v>0.1</v>
      </c>
      <c r="CG4862">
        <v>11668.652100000001</v>
      </c>
      <c r="CH4862">
        <v>105017.8689</v>
      </c>
      <c r="CI4862">
        <v>1050178.689</v>
      </c>
      <c r="CJ4862">
        <v>1155196.5578999999</v>
      </c>
      <c r="CK4862">
        <v>3180.8699999999994</v>
      </c>
    </row>
    <row r="4863" spans="67:89" x14ac:dyDescent="0.25">
      <c r="BO4863" s="1" t="s">
        <v>405</v>
      </c>
      <c r="BP4863" s="1" t="s">
        <v>12971</v>
      </c>
      <c r="BQ4863" s="1" t="s">
        <v>10132</v>
      </c>
      <c r="BR4863" s="1" t="s">
        <v>12838</v>
      </c>
      <c r="BS4863" s="1" t="s">
        <v>39</v>
      </c>
      <c r="BT4863">
        <v>34</v>
      </c>
      <c r="BU4863" s="1" t="s">
        <v>9</v>
      </c>
      <c r="BV4863" s="1" t="s">
        <v>339</v>
      </c>
      <c r="BW4863">
        <v>413.1</v>
      </c>
      <c r="BX4863" s="1" t="s">
        <v>38</v>
      </c>
      <c r="BY4863">
        <v>4500</v>
      </c>
      <c r="BZ4863">
        <v>1858950</v>
      </c>
      <c r="CA4863">
        <v>0.3</v>
      </c>
      <c r="CB4863">
        <v>3150</v>
      </c>
      <c r="CC4863">
        <v>1301265</v>
      </c>
      <c r="CD4863">
        <v>0.1</v>
      </c>
      <c r="CE4863">
        <v>130126.5</v>
      </c>
      <c r="CF4863">
        <v>0.1</v>
      </c>
      <c r="CG4863">
        <v>13012.650000000001</v>
      </c>
      <c r="CH4863">
        <v>117113.85</v>
      </c>
      <c r="CI4863">
        <v>1171138.5</v>
      </c>
      <c r="CJ4863">
        <v>1288252.3500000001</v>
      </c>
      <c r="CK4863">
        <v>3118.5</v>
      </c>
    </row>
    <row r="4864" spans="67:89" x14ac:dyDescent="0.25">
      <c r="BO4864" s="1" t="s">
        <v>407</v>
      </c>
      <c r="BP4864" s="1" t="s">
        <v>12972</v>
      </c>
      <c r="BQ4864" s="1" t="s">
        <v>10132</v>
      </c>
      <c r="BR4864" s="1" t="s">
        <v>12838</v>
      </c>
      <c r="BS4864" s="1" t="s">
        <v>39</v>
      </c>
      <c r="BT4864">
        <v>35</v>
      </c>
      <c r="BU4864" s="1" t="s">
        <v>9</v>
      </c>
      <c r="BV4864" s="1" t="s">
        <v>260</v>
      </c>
      <c r="BW4864">
        <v>264</v>
      </c>
      <c r="BX4864" s="1" t="s">
        <v>38</v>
      </c>
      <c r="BY4864">
        <v>4750</v>
      </c>
      <c r="BZ4864">
        <v>1254000</v>
      </c>
      <c r="CA4864">
        <v>0.33</v>
      </c>
      <c r="CB4864">
        <v>3182.5</v>
      </c>
      <c r="CC4864">
        <v>840180</v>
      </c>
      <c r="CD4864">
        <v>0.1</v>
      </c>
      <c r="CE4864">
        <v>84018</v>
      </c>
      <c r="CF4864">
        <v>0.1</v>
      </c>
      <c r="CG4864">
        <v>8401.8000000000011</v>
      </c>
      <c r="CH4864">
        <v>75616.2</v>
      </c>
      <c r="CI4864">
        <v>756162</v>
      </c>
      <c r="CJ4864">
        <v>831778.2</v>
      </c>
      <c r="CK4864">
        <v>3150.6749999999997</v>
      </c>
    </row>
    <row r="4865" spans="67:89" x14ac:dyDescent="0.25">
      <c r="BP4865" s="1" t="s">
        <v>12972</v>
      </c>
      <c r="BQ4865" s="1" t="s">
        <v>10132</v>
      </c>
      <c r="BR4865" s="1" t="s">
        <v>12838</v>
      </c>
      <c r="BS4865" s="1" t="s">
        <v>39</v>
      </c>
      <c r="BT4865">
        <v>35</v>
      </c>
      <c r="BU4865" s="1" t="s">
        <v>9</v>
      </c>
      <c r="BV4865" s="1" t="s">
        <v>260</v>
      </c>
      <c r="BW4865">
        <v>264</v>
      </c>
      <c r="BX4865" s="1" t="s">
        <v>38</v>
      </c>
      <c r="BY4865">
        <v>4500</v>
      </c>
      <c r="BZ4865">
        <v>1188000</v>
      </c>
      <c r="CA4865">
        <v>0.25</v>
      </c>
      <c r="CB4865">
        <v>3375</v>
      </c>
      <c r="CC4865">
        <v>891000</v>
      </c>
      <c r="CD4865">
        <v>0</v>
      </c>
      <c r="CE4865">
        <v>0</v>
      </c>
      <c r="CF4865">
        <v>0</v>
      </c>
      <c r="CG4865">
        <v>0</v>
      </c>
      <c r="CH4865">
        <v>0</v>
      </c>
      <c r="CI4865">
        <v>891000</v>
      </c>
      <c r="CJ4865">
        <v>891000</v>
      </c>
      <c r="CK4865">
        <v>3375</v>
      </c>
    </row>
    <row r="4866" spans="67:89" x14ac:dyDescent="0.25">
      <c r="BO4866" s="1" t="s">
        <v>409</v>
      </c>
      <c r="BP4866" s="1" t="s">
        <v>12973</v>
      </c>
      <c r="BQ4866" s="1" t="s">
        <v>10132</v>
      </c>
      <c r="BR4866" s="1" t="s">
        <v>12838</v>
      </c>
      <c r="BS4866" s="1" t="s">
        <v>39</v>
      </c>
      <c r="BT4866">
        <v>36</v>
      </c>
      <c r="BU4866" s="1" t="s">
        <v>9</v>
      </c>
      <c r="BV4866" s="1" t="s">
        <v>260</v>
      </c>
      <c r="BW4866">
        <v>264</v>
      </c>
      <c r="BX4866" s="1" t="s">
        <v>38</v>
      </c>
      <c r="BY4866">
        <v>4500</v>
      </c>
      <c r="BZ4866">
        <v>1188000</v>
      </c>
      <c r="CA4866">
        <v>0.3</v>
      </c>
      <c r="CB4866">
        <v>3150</v>
      </c>
      <c r="CC4866">
        <v>831600</v>
      </c>
      <c r="CD4866">
        <v>0.1</v>
      </c>
      <c r="CE4866">
        <v>83160</v>
      </c>
      <c r="CF4866">
        <v>0.1</v>
      </c>
      <c r="CG4866">
        <v>8316</v>
      </c>
      <c r="CH4866">
        <v>74844</v>
      </c>
      <c r="CI4866">
        <v>748440</v>
      </c>
      <c r="CJ4866">
        <v>823284</v>
      </c>
      <c r="CK4866">
        <v>3118.5</v>
      </c>
    </row>
    <row r="4867" spans="67:89" x14ac:dyDescent="0.25">
      <c r="BO4867" s="1" t="s">
        <v>411</v>
      </c>
      <c r="BP4867" s="1" t="s">
        <v>12974</v>
      </c>
      <c r="BQ4867" s="1" t="s">
        <v>10132</v>
      </c>
      <c r="BR4867" s="1" t="s">
        <v>12838</v>
      </c>
      <c r="BS4867" s="1" t="s">
        <v>39</v>
      </c>
      <c r="BT4867">
        <v>37</v>
      </c>
      <c r="BU4867" s="1" t="s">
        <v>9</v>
      </c>
      <c r="BV4867" s="1" t="s">
        <v>260</v>
      </c>
      <c r="BW4867">
        <v>264</v>
      </c>
      <c r="BX4867" s="1" t="s">
        <v>38</v>
      </c>
      <c r="BY4867">
        <v>4500</v>
      </c>
      <c r="BZ4867">
        <v>1188000</v>
      </c>
      <c r="CA4867">
        <v>0.27</v>
      </c>
      <c r="CB4867">
        <v>3285</v>
      </c>
      <c r="CC4867">
        <v>867240</v>
      </c>
      <c r="CD4867">
        <v>0.1</v>
      </c>
      <c r="CE4867">
        <v>86724</v>
      </c>
      <c r="CF4867">
        <v>0</v>
      </c>
      <c r="CG4867">
        <v>0</v>
      </c>
      <c r="CH4867">
        <v>86724</v>
      </c>
      <c r="CI4867">
        <v>780516</v>
      </c>
      <c r="CJ4867">
        <v>867240</v>
      </c>
      <c r="CK4867">
        <v>3285</v>
      </c>
    </row>
    <row r="4868" spans="67:89" x14ac:dyDescent="0.25">
      <c r="BO4868" s="1" t="s">
        <v>413</v>
      </c>
      <c r="BP4868" s="1" t="s">
        <v>12975</v>
      </c>
      <c r="BQ4868" s="1" t="s">
        <v>10132</v>
      </c>
      <c r="BR4868" s="1" t="s">
        <v>12838</v>
      </c>
      <c r="BS4868" s="1" t="s">
        <v>39</v>
      </c>
      <c r="BT4868">
        <v>38</v>
      </c>
      <c r="BU4868" s="1" t="s">
        <v>9</v>
      </c>
      <c r="BV4868" s="1" t="s">
        <v>260</v>
      </c>
      <c r="BW4868">
        <v>264</v>
      </c>
      <c r="BX4868" s="1" t="s">
        <v>38</v>
      </c>
      <c r="BY4868">
        <v>4750</v>
      </c>
      <c r="BZ4868">
        <v>1254000</v>
      </c>
      <c r="CA4868">
        <v>0.3</v>
      </c>
      <c r="CB4868">
        <v>3325</v>
      </c>
      <c r="CC4868">
        <v>877800</v>
      </c>
      <c r="CD4868">
        <v>0.1</v>
      </c>
      <c r="CE4868">
        <v>87780</v>
      </c>
      <c r="CF4868">
        <v>0.1</v>
      </c>
      <c r="CG4868">
        <v>8778</v>
      </c>
      <c r="CH4868">
        <v>79002</v>
      </c>
      <c r="CI4868">
        <v>790020</v>
      </c>
      <c r="CJ4868">
        <v>869022</v>
      </c>
      <c r="CK4868">
        <v>3291.75</v>
      </c>
    </row>
    <row r="4869" spans="67:89" x14ac:dyDescent="0.25">
      <c r="BP4869" s="1" t="s">
        <v>12975</v>
      </c>
      <c r="BQ4869" s="1" t="s">
        <v>10132</v>
      </c>
      <c r="BR4869" s="1" t="s">
        <v>12838</v>
      </c>
      <c r="BS4869" s="1" t="s">
        <v>39</v>
      </c>
      <c r="BT4869">
        <v>38</v>
      </c>
      <c r="BU4869" s="1" t="s">
        <v>9</v>
      </c>
      <c r="BV4869" s="1" t="s">
        <v>260</v>
      </c>
      <c r="BW4869">
        <v>264</v>
      </c>
      <c r="BX4869" s="1" t="s">
        <v>38</v>
      </c>
      <c r="BY4869">
        <v>4500</v>
      </c>
      <c r="BZ4869">
        <v>1188000</v>
      </c>
      <c r="CA4869">
        <v>0.3</v>
      </c>
      <c r="CB4869">
        <v>3150</v>
      </c>
      <c r="CC4869">
        <v>831600</v>
      </c>
      <c r="CD4869">
        <v>0.1</v>
      </c>
      <c r="CE4869">
        <v>83160</v>
      </c>
      <c r="CF4869">
        <v>0.1</v>
      </c>
      <c r="CG4869">
        <v>8316</v>
      </c>
      <c r="CH4869">
        <v>74844</v>
      </c>
      <c r="CI4869">
        <v>748440</v>
      </c>
      <c r="CJ4869">
        <v>823284</v>
      </c>
      <c r="CK4869">
        <v>3118.5</v>
      </c>
    </row>
    <row r="4870" spans="67:89" x14ac:dyDescent="0.25">
      <c r="BO4870" s="1" t="s">
        <v>415</v>
      </c>
      <c r="BP4870" s="1" t="s">
        <v>12976</v>
      </c>
      <c r="BQ4870" s="1" t="s">
        <v>10132</v>
      </c>
      <c r="BR4870" s="1" t="s">
        <v>12838</v>
      </c>
      <c r="BS4870" s="1" t="s">
        <v>39</v>
      </c>
      <c r="BT4870">
        <v>39</v>
      </c>
      <c r="BU4870" s="1" t="s">
        <v>9</v>
      </c>
      <c r="BV4870" s="1" t="s">
        <v>260</v>
      </c>
      <c r="BW4870">
        <v>264</v>
      </c>
      <c r="BX4870" s="1" t="s">
        <v>38</v>
      </c>
      <c r="BY4870">
        <v>4750</v>
      </c>
      <c r="BZ4870">
        <v>1254000</v>
      </c>
      <c r="CA4870">
        <v>0.3</v>
      </c>
      <c r="CB4870">
        <v>3325</v>
      </c>
      <c r="CC4870">
        <v>877800</v>
      </c>
      <c r="CD4870">
        <v>0.1</v>
      </c>
      <c r="CE4870">
        <v>87780</v>
      </c>
      <c r="CF4870">
        <v>0.1</v>
      </c>
      <c r="CG4870">
        <v>8778</v>
      </c>
      <c r="CH4870">
        <v>79002</v>
      </c>
      <c r="CI4870">
        <v>790020</v>
      </c>
      <c r="CJ4870">
        <v>869022</v>
      </c>
      <c r="CK4870">
        <v>3291.75</v>
      </c>
    </row>
    <row r="4871" spans="67:89" x14ac:dyDescent="0.25">
      <c r="BP4871" s="1" t="s">
        <v>12976</v>
      </c>
      <c r="BQ4871" s="1" t="s">
        <v>10132</v>
      </c>
      <c r="BR4871" s="1" t="s">
        <v>12838</v>
      </c>
      <c r="BS4871" s="1" t="s">
        <v>39</v>
      </c>
      <c r="BT4871">
        <v>39</v>
      </c>
      <c r="BU4871" s="1" t="s">
        <v>9</v>
      </c>
      <c r="BV4871" s="1" t="s">
        <v>260</v>
      </c>
      <c r="BW4871">
        <v>264</v>
      </c>
      <c r="BX4871" s="1" t="s">
        <v>38</v>
      </c>
      <c r="BY4871">
        <v>4500</v>
      </c>
      <c r="BZ4871">
        <v>1188000</v>
      </c>
      <c r="CA4871">
        <v>0.3</v>
      </c>
      <c r="CB4871">
        <v>3150</v>
      </c>
      <c r="CC4871">
        <v>831600</v>
      </c>
      <c r="CD4871">
        <v>0.1</v>
      </c>
      <c r="CE4871">
        <v>83160</v>
      </c>
      <c r="CF4871">
        <v>0.1</v>
      </c>
      <c r="CG4871">
        <v>8316</v>
      </c>
      <c r="CH4871">
        <v>74844</v>
      </c>
      <c r="CI4871">
        <v>748440</v>
      </c>
      <c r="CJ4871">
        <v>823284</v>
      </c>
      <c r="CK4871">
        <v>3118.5</v>
      </c>
    </row>
    <row r="4872" spans="67:89" x14ac:dyDescent="0.25">
      <c r="BO4872" s="1" t="s">
        <v>417</v>
      </c>
      <c r="BP4872" s="1" t="s">
        <v>12977</v>
      </c>
      <c r="BQ4872" s="1" t="s">
        <v>10132</v>
      </c>
      <c r="BR4872" s="1" t="s">
        <v>12838</v>
      </c>
      <c r="BS4872" s="1" t="s">
        <v>39</v>
      </c>
      <c r="BT4872">
        <v>40</v>
      </c>
      <c r="BU4872" s="1" t="s">
        <v>9</v>
      </c>
      <c r="BV4872" s="1" t="s">
        <v>260</v>
      </c>
      <c r="BW4872">
        <v>264</v>
      </c>
      <c r="BX4872" s="1" t="s">
        <v>38</v>
      </c>
      <c r="BY4872">
        <v>4750</v>
      </c>
      <c r="BZ4872">
        <v>1254000</v>
      </c>
      <c r="CA4872">
        <v>0.3</v>
      </c>
      <c r="CB4872">
        <v>3325</v>
      </c>
      <c r="CC4872">
        <v>877800</v>
      </c>
      <c r="CD4872">
        <v>0.1</v>
      </c>
      <c r="CE4872">
        <v>87780</v>
      </c>
      <c r="CF4872">
        <v>0.1</v>
      </c>
      <c r="CG4872">
        <v>8778</v>
      </c>
      <c r="CH4872">
        <v>79002</v>
      </c>
      <c r="CI4872">
        <v>790020</v>
      </c>
      <c r="CJ4872">
        <v>869022</v>
      </c>
      <c r="CK4872">
        <v>3291.75</v>
      </c>
    </row>
    <row r="4873" spans="67:89" x14ac:dyDescent="0.25">
      <c r="BP4873" s="1" t="s">
        <v>12977</v>
      </c>
      <c r="BQ4873" s="1" t="s">
        <v>10132</v>
      </c>
      <c r="BR4873" s="1" t="s">
        <v>12838</v>
      </c>
      <c r="BS4873" s="1" t="s">
        <v>39</v>
      </c>
      <c r="BT4873">
        <v>40</v>
      </c>
      <c r="BU4873" s="1" t="s">
        <v>9</v>
      </c>
      <c r="BV4873" s="1" t="s">
        <v>260</v>
      </c>
      <c r="BW4873">
        <v>264</v>
      </c>
      <c r="BX4873" s="1" t="s">
        <v>38</v>
      </c>
      <c r="BY4873">
        <v>4500</v>
      </c>
      <c r="BZ4873">
        <v>1188000</v>
      </c>
      <c r="CA4873">
        <v>0.3</v>
      </c>
      <c r="CB4873">
        <v>3150</v>
      </c>
      <c r="CC4873">
        <v>831600</v>
      </c>
      <c r="CD4873">
        <v>0.1</v>
      </c>
      <c r="CE4873">
        <v>83160</v>
      </c>
      <c r="CF4873">
        <v>0.1</v>
      </c>
      <c r="CG4873">
        <v>8316</v>
      </c>
      <c r="CH4873">
        <v>74844</v>
      </c>
      <c r="CI4873">
        <v>748440</v>
      </c>
      <c r="CJ4873">
        <v>823284</v>
      </c>
      <c r="CK4873">
        <v>3118.5</v>
      </c>
    </row>
    <row r="4874" spans="67:89" x14ac:dyDescent="0.25">
      <c r="BO4874" s="1" t="s">
        <v>419</v>
      </c>
      <c r="BP4874" s="1" t="s">
        <v>12978</v>
      </c>
      <c r="BQ4874" s="1" t="s">
        <v>10132</v>
      </c>
      <c r="BR4874" s="1" t="s">
        <v>12838</v>
      </c>
      <c r="BS4874" s="1" t="s">
        <v>39</v>
      </c>
      <c r="BT4874">
        <v>41</v>
      </c>
      <c r="BU4874" s="1" t="s">
        <v>9</v>
      </c>
      <c r="BV4874" s="1" t="s">
        <v>260</v>
      </c>
      <c r="BW4874">
        <v>264</v>
      </c>
      <c r="BX4874" s="1" t="s">
        <v>38</v>
      </c>
      <c r="BY4874">
        <v>4500</v>
      </c>
      <c r="BZ4874">
        <v>1188000</v>
      </c>
      <c r="CA4874">
        <v>0.3</v>
      </c>
      <c r="CB4874">
        <v>3150</v>
      </c>
      <c r="CC4874">
        <v>831600</v>
      </c>
      <c r="CD4874">
        <v>0.1</v>
      </c>
      <c r="CE4874">
        <v>83160</v>
      </c>
      <c r="CF4874">
        <v>0.1</v>
      </c>
      <c r="CG4874">
        <v>8316</v>
      </c>
      <c r="CH4874">
        <v>74844</v>
      </c>
      <c r="CI4874">
        <v>748440</v>
      </c>
      <c r="CJ4874">
        <v>823284</v>
      </c>
      <c r="CK4874">
        <v>3118.5</v>
      </c>
    </row>
    <row r="4875" spans="67:89" x14ac:dyDescent="0.25">
      <c r="BO4875" s="1" t="s">
        <v>421</v>
      </c>
      <c r="BP4875" s="1" t="s">
        <v>12979</v>
      </c>
      <c r="BQ4875" s="1" t="s">
        <v>10132</v>
      </c>
      <c r="BR4875" s="1" t="s">
        <v>12838</v>
      </c>
      <c r="BS4875" s="1" t="s">
        <v>39</v>
      </c>
      <c r="BT4875">
        <v>42</v>
      </c>
      <c r="BU4875" s="1" t="s">
        <v>9</v>
      </c>
      <c r="BV4875" s="1" t="s">
        <v>260</v>
      </c>
      <c r="BW4875">
        <v>264</v>
      </c>
      <c r="BX4875" s="1" t="s">
        <v>38</v>
      </c>
      <c r="BY4875">
        <v>4750</v>
      </c>
      <c r="BZ4875">
        <v>1254000</v>
      </c>
      <c r="CA4875">
        <v>0.3</v>
      </c>
      <c r="CB4875">
        <v>3325</v>
      </c>
      <c r="CC4875">
        <v>877800</v>
      </c>
      <c r="CD4875">
        <v>0.1</v>
      </c>
      <c r="CE4875">
        <v>87780</v>
      </c>
      <c r="CF4875">
        <v>0</v>
      </c>
      <c r="CG4875">
        <v>0</v>
      </c>
      <c r="CH4875">
        <v>87780</v>
      </c>
      <c r="CI4875">
        <v>790020</v>
      </c>
      <c r="CJ4875">
        <v>877800</v>
      </c>
      <c r="CK4875">
        <v>3325</v>
      </c>
    </row>
    <row r="4876" spans="67:89" x14ac:dyDescent="0.25">
      <c r="BP4876" s="1" t="s">
        <v>12979</v>
      </c>
      <c r="BQ4876" s="1" t="s">
        <v>10132</v>
      </c>
      <c r="BR4876" s="1" t="s">
        <v>12838</v>
      </c>
      <c r="BS4876" s="1" t="s">
        <v>39</v>
      </c>
      <c r="BT4876">
        <v>42</v>
      </c>
      <c r="BU4876" s="1" t="s">
        <v>9</v>
      </c>
      <c r="BV4876" s="1" t="s">
        <v>260</v>
      </c>
      <c r="BW4876">
        <v>264</v>
      </c>
      <c r="BX4876" s="1" t="s">
        <v>38</v>
      </c>
      <c r="BY4876">
        <v>4500</v>
      </c>
      <c r="BZ4876">
        <v>1188000</v>
      </c>
      <c r="CA4876">
        <v>0.3</v>
      </c>
      <c r="CB4876">
        <v>3150</v>
      </c>
      <c r="CC4876">
        <v>831600</v>
      </c>
      <c r="CD4876">
        <v>0.1</v>
      </c>
      <c r="CE4876">
        <v>83160</v>
      </c>
      <c r="CF4876">
        <v>0.1</v>
      </c>
      <c r="CG4876">
        <v>8316</v>
      </c>
      <c r="CH4876">
        <v>74844</v>
      </c>
      <c r="CI4876">
        <v>748440</v>
      </c>
      <c r="CJ4876">
        <v>823284</v>
      </c>
      <c r="CK4876">
        <v>3118.5</v>
      </c>
    </row>
    <row r="4877" spans="67:89" x14ac:dyDescent="0.25">
      <c r="BO4877" s="1" t="s">
        <v>423</v>
      </c>
      <c r="BP4877" s="1" t="s">
        <v>12980</v>
      </c>
      <c r="BQ4877" s="1" t="s">
        <v>10132</v>
      </c>
      <c r="BR4877" s="1" t="s">
        <v>12838</v>
      </c>
      <c r="BS4877" s="1" t="s">
        <v>39</v>
      </c>
      <c r="BT4877">
        <v>43</v>
      </c>
      <c r="BU4877" s="1" t="s">
        <v>9</v>
      </c>
      <c r="BV4877" s="1" t="s">
        <v>260</v>
      </c>
      <c r="BW4877">
        <v>263.64999999999998</v>
      </c>
      <c r="BX4877" s="1" t="s">
        <v>38</v>
      </c>
      <c r="BY4877">
        <v>4500</v>
      </c>
      <c r="BZ4877">
        <v>1186425</v>
      </c>
      <c r="CA4877">
        <v>0.27</v>
      </c>
      <c r="CB4877">
        <v>3285</v>
      </c>
      <c r="CC4877">
        <v>866090.24999999988</v>
      </c>
      <c r="CD4877">
        <v>0.1</v>
      </c>
      <c r="CE4877">
        <v>86609.024999999994</v>
      </c>
      <c r="CF4877">
        <v>0</v>
      </c>
      <c r="CG4877">
        <v>0</v>
      </c>
      <c r="CH4877">
        <v>86609.024999999994</v>
      </c>
      <c r="CI4877">
        <v>779481.22499999986</v>
      </c>
      <c r="CJ4877">
        <v>866090.24999999988</v>
      </c>
      <c r="CK4877">
        <v>3285</v>
      </c>
    </row>
    <row r="4878" spans="67:89" x14ac:dyDescent="0.25">
      <c r="BO4878" s="1" t="s">
        <v>425</v>
      </c>
      <c r="BP4878" s="1" t="s">
        <v>12981</v>
      </c>
      <c r="BQ4878" s="1" t="s">
        <v>10132</v>
      </c>
      <c r="BR4878" s="1" t="s">
        <v>12838</v>
      </c>
      <c r="BS4878" s="1" t="s">
        <v>39</v>
      </c>
      <c r="BT4878">
        <v>44</v>
      </c>
      <c r="BU4878" s="1" t="s">
        <v>9</v>
      </c>
      <c r="BV4878" s="1" t="s">
        <v>260</v>
      </c>
      <c r="BW4878">
        <v>259.43</v>
      </c>
      <c r="BX4878" s="1" t="s">
        <v>38</v>
      </c>
      <c r="BY4878">
        <v>4750</v>
      </c>
      <c r="BZ4878">
        <v>1232292.5</v>
      </c>
      <c r="CA4878">
        <v>0.3</v>
      </c>
      <c r="CB4878">
        <v>3325</v>
      </c>
      <c r="CC4878">
        <v>862604.75</v>
      </c>
      <c r="CD4878">
        <v>0.1</v>
      </c>
      <c r="CE4878">
        <v>86260.475000000006</v>
      </c>
      <c r="CF4878">
        <v>0.1</v>
      </c>
      <c r="CG4878">
        <v>8626.0475000000006</v>
      </c>
      <c r="CH4878">
        <v>77634.427500000005</v>
      </c>
      <c r="CI4878">
        <v>776344.27500000002</v>
      </c>
      <c r="CJ4878">
        <v>853978.70250000001</v>
      </c>
      <c r="CK4878">
        <v>3291.75</v>
      </c>
    </row>
    <row r="4879" spans="67:89" x14ac:dyDescent="0.25">
      <c r="BP4879" s="1" t="s">
        <v>12981</v>
      </c>
      <c r="BQ4879" s="1" t="s">
        <v>10132</v>
      </c>
      <c r="BR4879" s="1" t="s">
        <v>12838</v>
      </c>
      <c r="BS4879" s="1" t="s">
        <v>39</v>
      </c>
      <c r="BT4879">
        <v>44</v>
      </c>
      <c r="BU4879" s="1" t="s">
        <v>9</v>
      </c>
      <c r="BV4879" s="1" t="s">
        <v>260</v>
      </c>
      <c r="BW4879">
        <v>259.43</v>
      </c>
      <c r="BX4879" s="1" t="s">
        <v>38</v>
      </c>
      <c r="BY4879">
        <v>4750</v>
      </c>
      <c r="BZ4879">
        <v>1232292.5</v>
      </c>
      <c r="CA4879">
        <v>0.2</v>
      </c>
      <c r="CB4879">
        <v>3467.5</v>
      </c>
      <c r="CC4879">
        <v>899573.52500000002</v>
      </c>
      <c r="CD4879">
        <v>0.1</v>
      </c>
      <c r="CE4879">
        <v>89957.352500000008</v>
      </c>
      <c r="CF4879">
        <v>0</v>
      </c>
      <c r="CG4879">
        <v>0</v>
      </c>
      <c r="CH4879">
        <v>89957.352500000008</v>
      </c>
      <c r="CI4879">
        <v>809616.17249999999</v>
      </c>
      <c r="CJ4879">
        <v>899573.52500000002</v>
      </c>
      <c r="CK4879">
        <v>3467.5</v>
      </c>
    </row>
    <row r="4880" spans="67:89" x14ac:dyDescent="0.25">
      <c r="BO4880" s="1" t="s">
        <v>427</v>
      </c>
      <c r="BP4880" s="1" t="s">
        <v>12982</v>
      </c>
      <c r="BQ4880" s="1" t="s">
        <v>10132</v>
      </c>
      <c r="BR4880" s="1" t="s">
        <v>12838</v>
      </c>
      <c r="BS4880" s="1" t="s">
        <v>39</v>
      </c>
      <c r="BT4880">
        <v>45</v>
      </c>
      <c r="BU4880" s="1" t="s">
        <v>9</v>
      </c>
      <c r="BV4880" s="1" t="s">
        <v>260</v>
      </c>
      <c r="BW4880">
        <v>254.13</v>
      </c>
      <c r="BX4880" s="1" t="s">
        <v>38</v>
      </c>
      <c r="BY4880">
        <v>4500</v>
      </c>
      <c r="BZ4880">
        <v>1143585</v>
      </c>
      <c r="CA4880">
        <v>0.3</v>
      </c>
      <c r="CB4880">
        <v>3150</v>
      </c>
      <c r="CC4880">
        <v>800509.5</v>
      </c>
      <c r="CD4880">
        <v>0.1</v>
      </c>
      <c r="CE4880">
        <v>80050.950000000012</v>
      </c>
      <c r="CF4880">
        <v>0.1</v>
      </c>
      <c r="CG4880">
        <v>8005.0950000000012</v>
      </c>
      <c r="CH4880">
        <v>72045.85500000001</v>
      </c>
      <c r="CI4880">
        <v>720458.55</v>
      </c>
      <c r="CJ4880">
        <v>792504.40500000003</v>
      </c>
      <c r="CK4880">
        <v>3118.5</v>
      </c>
    </row>
    <row r="4881" spans="67:89" x14ac:dyDescent="0.25">
      <c r="BP4881" s="1" t="s">
        <v>12982</v>
      </c>
      <c r="BQ4881" s="1" t="s">
        <v>10132</v>
      </c>
      <c r="BR4881" s="1" t="s">
        <v>12838</v>
      </c>
      <c r="BS4881" s="1" t="s">
        <v>39</v>
      </c>
      <c r="BT4881">
        <v>45</v>
      </c>
      <c r="BU4881" s="1" t="s">
        <v>9</v>
      </c>
      <c r="BV4881" s="1" t="s">
        <v>260</v>
      </c>
      <c r="BW4881">
        <v>254.13</v>
      </c>
      <c r="BX4881" s="1" t="s">
        <v>38</v>
      </c>
      <c r="BY4881">
        <v>4500</v>
      </c>
      <c r="BZ4881">
        <v>1143585</v>
      </c>
      <c r="CA4881">
        <v>0.3</v>
      </c>
      <c r="CB4881">
        <v>3150</v>
      </c>
      <c r="CC4881">
        <v>800509.5</v>
      </c>
      <c r="CD4881">
        <v>0.1</v>
      </c>
      <c r="CE4881">
        <v>80050.950000000012</v>
      </c>
      <c r="CF4881">
        <v>0.1</v>
      </c>
      <c r="CG4881">
        <v>8005.0950000000012</v>
      </c>
      <c r="CH4881">
        <v>72045.85500000001</v>
      </c>
      <c r="CI4881">
        <v>720458.55</v>
      </c>
      <c r="CJ4881">
        <v>792504.40500000003</v>
      </c>
      <c r="CK4881">
        <v>3118.5</v>
      </c>
    </row>
    <row r="4882" spans="67:89" x14ac:dyDescent="0.25">
      <c r="BO4882" s="1" t="s">
        <v>429</v>
      </c>
      <c r="BP4882" s="1" t="s">
        <v>12983</v>
      </c>
      <c r="BQ4882" s="1" t="s">
        <v>10132</v>
      </c>
      <c r="BR4882" s="1" t="s">
        <v>12838</v>
      </c>
      <c r="BS4882" s="1" t="s">
        <v>39</v>
      </c>
      <c r="BT4882">
        <v>46</v>
      </c>
      <c r="BU4882" s="1" t="s">
        <v>9</v>
      </c>
      <c r="BV4882" s="1" t="s">
        <v>260</v>
      </c>
      <c r="BW4882">
        <v>354.12</v>
      </c>
      <c r="BX4882" s="1" t="s">
        <v>38</v>
      </c>
      <c r="BY4882">
        <v>4500</v>
      </c>
      <c r="BZ4882">
        <v>1593540</v>
      </c>
      <c r="CA4882">
        <v>0.28000000000000003</v>
      </c>
      <c r="CB4882">
        <v>3240</v>
      </c>
      <c r="CC4882">
        <v>1147348.8</v>
      </c>
      <c r="CD4882">
        <v>0.1</v>
      </c>
      <c r="CE4882">
        <v>114734.88</v>
      </c>
      <c r="CF4882">
        <v>0.1</v>
      </c>
      <c r="CG4882">
        <v>11473.488000000001</v>
      </c>
      <c r="CH4882">
        <v>103261.39200000001</v>
      </c>
      <c r="CI4882">
        <v>1032613.92</v>
      </c>
      <c r="CJ4882">
        <v>1135875.3120000002</v>
      </c>
      <c r="CK4882">
        <v>3207.6000000000004</v>
      </c>
    </row>
    <row r="4883" spans="67:89" x14ac:dyDescent="0.25">
      <c r="BP4883" s="1" t="s">
        <v>12983</v>
      </c>
      <c r="BQ4883" s="1" t="s">
        <v>10132</v>
      </c>
      <c r="BR4883" s="1" t="s">
        <v>12838</v>
      </c>
      <c r="BS4883" s="1" t="s">
        <v>39</v>
      </c>
      <c r="BT4883">
        <v>46</v>
      </c>
      <c r="BU4883" s="1" t="s">
        <v>9</v>
      </c>
      <c r="BV4883" s="1" t="s">
        <v>260</v>
      </c>
      <c r="BW4883">
        <v>354.12</v>
      </c>
      <c r="BX4883" s="1" t="s">
        <v>38</v>
      </c>
      <c r="BY4883">
        <v>4500</v>
      </c>
      <c r="BZ4883">
        <v>1593540</v>
      </c>
      <c r="CA4883">
        <v>0.3</v>
      </c>
      <c r="CB4883">
        <v>3150</v>
      </c>
      <c r="CC4883">
        <v>1115478</v>
      </c>
      <c r="CD4883">
        <v>0.1</v>
      </c>
      <c r="CE4883">
        <v>111547.8</v>
      </c>
      <c r="CF4883">
        <v>0.1</v>
      </c>
      <c r="CG4883">
        <v>11154.78</v>
      </c>
      <c r="CH4883">
        <v>100393.02</v>
      </c>
      <c r="CI4883">
        <v>1003930.2</v>
      </c>
      <c r="CJ4883">
        <v>1104323.22</v>
      </c>
      <c r="CK4883">
        <v>3118.5</v>
      </c>
    </row>
    <row r="4884" spans="67:89" x14ac:dyDescent="0.25">
      <c r="BO4884" s="1" t="s">
        <v>431</v>
      </c>
      <c r="BP4884" s="1" t="s">
        <v>12984</v>
      </c>
      <c r="BQ4884" s="1" t="s">
        <v>10132</v>
      </c>
      <c r="BR4884" s="1" t="s">
        <v>12838</v>
      </c>
      <c r="BS4884" s="1" t="s">
        <v>39</v>
      </c>
      <c r="BT4884">
        <v>47</v>
      </c>
      <c r="BU4884" s="1" t="s">
        <v>9</v>
      </c>
      <c r="BV4884" s="1" t="s">
        <v>171</v>
      </c>
      <c r="BW4884">
        <v>305.19</v>
      </c>
      <c r="BX4884" s="1" t="s">
        <v>38</v>
      </c>
      <c r="BY4884">
        <v>4725</v>
      </c>
      <c r="BZ4884">
        <v>1442022.75</v>
      </c>
      <c r="CA4884">
        <v>0.3</v>
      </c>
      <c r="CB4884">
        <v>3307.5</v>
      </c>
      <c r="CC4884">
        <v>1009415.925</v>
      </c>
      <c r="CD4884">
        <v>0.1</v>
      </c>
      <c r="CE4884">
        <v>100941.59250000001</v>
      </c>
      <c r="CF4884">
        <v>0.1</v>
      </c>
      <c r="CG4884">
        <v>10094.159250000002</v>
      </c>
      <c r="CH4884">
        <v>90847.433250000016</v>
      </c>
      <c r="CI4884">
        <v>908474.33250000002</v>
      </c>
      <c r="CJ4884">
        <v>999321.76575000002</v>
      </c>
      <c r="CK4884">
        <v>3274.4250000000002</v>
      </c>
    </row>
    <row r="4885" spans="67:89" x14ac:dyDescent="0.25">
      <c r="BO4885" s="1" t="s">
        <v>433</v>
      </c>
      <c r="BP4885" s="1" t="s">
        <v>12985</v>
      </c>
      <c r="BQ4885" s="1" t="s">
        <v>10132</v>
      </c>
      <c r="BR4885" s="1" t="s">
        <v>12838</v>
      </c>
      <c r="BS4885" s="1" t="s">
        <v>39</v>
      </c>
      <c r="BT4885">
        <v>48</v>
      </c>
      <c r="BU4885" s="1" t="s">
        <v>9</v>
      </c>
      <c r="BV4885" s="1" t="s">
        <v>171</v>
      </c>
      <c r="BW4885">
        <v>247.92</v>
      </c>
      <c r="BX4885" s="1" t="s">
        <v>38</v>
      </c>
      <c r="BY4885">
        <v>4725</v>
      </c>
      <c r="BZ4885">
        <v>1171422</v>
      </c>
      <c r="CA4885">
        <v>0.3</v>
      </c>
      <c r="CB4885">
        <v>3307.5</v>
      </c>
      <c r="CC4885">
        <v>819995.39999999991</v>
      </c>
      <c r="CD4885">
        <v>0.1</v>
      </c>
      <c r="CE4885">
        <v>81999.539999999994</v>
      </c>
      <c r="CF4885">
        <v>0.1</v>
      </c>
      <c r="CG4885">
        <v>8199.9539999999997</v>
      </c>
      <c r="CH4885">
        <v>73799.585999999996</v>
      </c>
      <c r="CI4885">
        <v>737995.85999999987</v>
      </c>
      <c r="CJ4885">
        <v>811795.44599999988</v>
      </c>
      <c r="CK4885">
        <v>3274.4249999999997</v>
      </c>
    </row>
    <row r="4886" spans="67:89" x14ac:dyDescent="0.25">
      <c r="BO4886" s="1" t="s">
        <v>435</v>
      </c>
      <c r="BP4886" s="1" t="s">
        <v>12986</v>
      </c>
      <c r="BQ4886" s="1" t="s">
        <v>10132</v>
      </c>
      <c r="BR4886" s="1" t="s">
        <v>12838</v>
      </c>
      <c r="BS4886" s="1" t="s">
        <v>39</v>
      </c>
      <c r="BT4886">
        <v>49</v>
      </c>
      <c r="BU4886" s="1" t="s">
        <v>9</v>
      </c>
      <c r="BV4886" s="1" t="s">
        <v>171</v>
      </c>
      <c r="BW4886">
        <v>247.92</v>
      </c>
      <c r="BX4886" s="1" t="s">
        <v>38</v>
      </c>
      <c r="BY4886">
        <v>4725</v>
      </c>
      <c r="BZ4886">
        <v>1171422</v>
      </c>
      <c r="CA4886">
        <v>0.27</v>
      </c>
      <c r="CB4886">
        <v>3449.25</v>
      </c>
      <c r="CC4886">
        <v>855138.05999999994</v>
      </c>
      <c r="CD4886">
        <v>0.1</v>
      </c>
      <c r="CE4886">
        <v>85513.805999999997</v>
      </c>
      <c r="CF4886">
        <v>0.1</v>
      </c>
      <c r="CG4886">
        <v>8551.3806000000004</v>
      </c>
      <c r="CH4886">
        <v>76962.425399999993</v>
      </c>
      <c r="CI4886">
        <v>769624.25399999996</v>
      </c>
      <c r="CJ4886">
        <v>846586.67939999991</v>
      </c>
      <c r="CK4886">
        <v>3414.7574999999997</v>
      </c>
    </row>
    <row r="4887" spans="67:89" x14ac:dyDescent="0.25">
      <c r="BP4887" s="1" t="s">
        <v>12986</v>
      </c>
      <c r="BQ4887" s="1" t="s">
        <v>10132</v>
      </c>
      <c r="BR4887" s="1" t="s">
        <v>12838</v>
      </c>
      <c r="BS4887" s="1" t="s">
        <v>39</v>
      </c>
      <c r="BT4887">
        <v>49</v>
      </c>
      <c r="BU4887" s="1" t="s">
        <v>9</v>
      </c>
      <c r="BV4887" s="1" t="s">
        <v>171</v>
      </c>
      <c r="BW4887">
        <v>247.92</v>
      </c>
      <c r="BX4887" s="1" t="s">
        <v>38</v>
      </c>
      <c r="BY4887">
        <v>4725</v>
      </c>
      <c r="BZ4887">
        <v>1171422</v>
      </c>
      <c r="CA4887">
        <v>0.3</v>
      </c>
      <c r="CB4887">
        <v>3307.5</v>
      </c>
      <c r="CC4887">
        <v>819995.39999999991</v>
      </c>
      <c r="CD4887">
        <v>0.1</v>
      </c>
      <c r="CE4887">
        <v>81999.539999999994</v>
      </c>
      <c r="CF4887">
        <v>0.1</v>
      </c>
      <c r="CG4887">
        <v>8199.9539999999997</v>
      </c>
      <c r="CH4887">
        <v>73799.585999999996</v>
      </c>
      <c r="CI4887">
        <v>737995.85999999987</v>
      </c>
      <c r="CJ4887">
        <v>811795.44599999988</v>
      </c>
      <c r="CK4887">
        <v>3274.4249999999997</v>
      </c>
    </row>
    <row r="4888" spans="67:89" x14ac:dyDescent="0.25">
      <c r="BO4888" s="1" t="s">
        <v>7489</v>
      </c>
      <c r="BP4888" s="1" t="s">
        <v>10766</v>
      </c>
      <c r="BQ4888" s="1" t="s">
        <v>7638</v>
      </c>
      <c r="BR4888" s="1" t="s">
        <v>9981</v>
      </c>
      <c r="BS4888" s="1" t="s">
        <v>44</v>
      </c>
      <c r="BT4888">
        <v>63</v>
      </c>
      <c r="BU4888" s="1" t="s">
        <v>7</v>
      </c>
      <c r="BV4888" s="1" t="s">
        <v>146</v>
      </c>
      <c r="BW4888">
        <v>157.5</v>
      </c>
      <c r="BX4888" s="1" t="s">
        <v>10495</v>
      </c>
      <c r="BY4888">
        <v>6200</v>
      </c>
      <c r="BZ4888">
        <v>976500</v>
      </c>
      <c r="CA4888">
        <v>0.3</v>
      </c>
      <c r="CB4888">
        <v>4340</v>
      </c>
      <c r="CC4888">
        <v>683550</v>
      </c>
      <c r="CD4888">
        <v>0.1</v>
      </c>
      <c r="CE4888">
        <v>68355</v>
      </c>
      <c r="CF4888">
        <v>0.1</v>
      </c>
      <c r="CG4888">
        <v>6835.5</v>
      </c>
      <c r="CH4888">
        <v>61519.5</v>
      </c>
      <c r="CI4888">
        <v>615195</v>
      </c>
      <c r="CJ4888">
        <v>676714.5</v>
      </c>
      <c r="CK4888">
        <v>4296.6000000000004</v>
      </c>
    </row>
    <row r="4889" spans="67:89" x14ac:dyDescent="0.25">
      <c r="BP4889" s="1" t="s">
        <v>12987</v>
      </c>
      <c r="BQ4889" s="1" t="s">
        <v>10132</v>
      </c>
      <c r="BR4889" s="1" t="s">
        <v>12838</v>
      </c>
      <c r="BS4889" s="1" t="s">
        <v>39</v>
      </c>
      <c r="BT4889">
        <v>50</v>
      </c>
      <c r="BU4889" s="1" t="s">
        <v>9</v>
      </c>
      <c r="BV4889" s="1" t="s">
        <v>171</v>
      </c>
      <c r="BW4889">
        <v>247.92</v>
      </c>
      <c r="BX4889" s="1" t="s">
        <v>38</v>
      </c>
      <c r="BY4889">
        <v>4725</v>
      </c>
      <c r="BZ4889">
        <v>1171422</v>
      </c>
      <c r="CA4889">
        <v>0.3</v>
      </c>
      <c r="CB4889">
        <v>3307.5</v>
      </c>
      <c r="CC4889">
        <v>819995.39999999991</v>
      </c>
      <c r="CD4889">
        <v>0.1</v>
      </c>
      <c r="CE4889">
        <v>81999.539999999994</v>
      </c>
      <c r="CF4889">
        <v>0.1</v>
      </c>
      <c r="CG4889">
        <v>8199.9539999999997</v>
      </c>
      <c r="CH4889">
        <v>73799.585999999996</v>
      </c>
      <c r="CI4889">
        <v>737995.85999999987</v>
      </c>
      <c r="CJ4889">
        <v>811795.44599999988</v>
      </c>
      <c r="CK4889">
        <v>3274.4249999999997</v>
      </c>
    </row>
    <row r="4890" spans="67:89" x14ac:dyDescent="0.25">
      <c r="BO4890" s="1" t="s">
        <v>437</v>
      </c>
      <c r="BP4890" s="1" t="s">
        <v>12988</v>
      </c>
      <c r="BQ4890" s="1" t="s">
        <v>10132</v>
      </c>
      <c r="BR4890" s="1" t="s">
        <v>12838</v>
      </c>
      <c r="BS4890" s="1" t="s">
        <v>39</v>
      </c>
      <c r="BT4890">
        <v>51</v>
      </c>
      <c r="BU4890" s="1" t="s">
        <v>9</v>
      </c>
      <c r="BV4890" s="1" t="s">
        <v>171</v>
      </c>
      <c r="BW4890">
        <v>247.92</v>
      </c>
      <c r="BX4890" s="1" t="s">
        <v>38</v>
      </c>
      <c r="BY4890">
        <v>4725</v>
      </c>
      <c r="BZ4890">
        <v>1171422</v>
      </c>
      <c r="CA4890">
        <v>0.25</v>
      </c>
      <c r="CB4890">
        <v>3543.75</v>
      </c>
      <c r="CC4890">
        <v>878566.5</v>
      </c>
      <c r="CD4890">
        <v>0.1</v>
      </c>
      <c r="CE4890">
        <v>87856.650000000009</v>
      </c>
      <c r="CF4890">
        <v>0.1</v>
      </c>
      <c r="CG4890">
        <v>8785.6650000000009</v>
      </c>
      <c r="CH4890">
        <v>79070.985000000015</v>
      </c>
      <c r="CI4890">
        <v>790709.85</v>
      </c>
      <c r="CJ4890">
        <v>869780.83499999996</v>
      </c>
      <c r="CK4890">
        <v>3508.3125</v>
      </c>
    </row>
    <row r="4891" spans="67:89" x14ac:dyDescent="0.25">
      <c r="BO4891" s="1" t="s">
        <v>439</v>
      </c>
      <c r="BP4891" s="1" t="s">
        <v>12989</v>
      </c>
      <c r="BQ4891" s="1" t="s">
        <v>10132</v>
      </c>
      <c r="BR4891" s="1" t="s">
        <v>12838</v>
      </c>
      <c r="BS4891" s="1" t="s">
        <v>39</v>
      </c>
      <c r="BT4891">
        <v>52</v>
      </c>
      <c r="BU4891" s="1" t="s">
        <v>9</v>
      </c>
      <c r="BV4891" s="1" t="s">
        <v>171</v>
      </c>
      <c r="BW4891">
        <v>247.92</v>
      </c>
      <c r="BX4891" s="1" t="s">
        <v>38</v>
      </c>
      <c r="BY4891">
        <v>4725</v>
      </c>
      <c r="BZ4891">
        <v>1171422</v>
      </c>
      <c r="CA4891">
        <v>0.3</v>
      </c>
      <c r="CB4891">
        <v>3307.5</v>
      </c>
      <c r="CC4891">
        <v>819995.39999999991</v>
      </c>
      <c r="CD4891">
        <v>0.1</v>
      </c>
      <c r="CE4891">
        <v>81999.539999999994</v>
      </c>
      <c r="CF4891">
        <v>0.1</v>
      </c>
      <c r="CG4891">
        <v>8199.9539999999997</v>
      </c>
      <c r="CH4891">
        <v>73799.585999999996</v>
      </c>
      <c r="CI4891">
        <v>737995.85999999987</v>
      </c>
      <c r="CJ4891">
        <v>811795.44599999988</v>
      </c>
      <c r="CK4891">
        <v>3274.4249999999997</v>
      </c>
    </row>
    <row r="4892" spans="67:89" x14ac:dyDescent="0.25">
      <c r="BO4892" s="1" t="s">
        <v>441</v>
      </c>
      <c r="BP4892" s="1" t="s">
        <v>12990</v>
      </c>
      <c r="BQ4892" s="1" t="s">
        <v>10132</v>
      </c>
      <c r="BR4892" s="1" t="s">
        <v>12838</v>
      </c>
      <c r="BS4892" s="1" t="s">
        <v>39</v>
      </c>
      <c r="BT4892">
        <v>53</v>
      </c>
      <c r="BU4892" s="1" t="s">
        <v>9</v>
      </c>
      <c r="BV4892" s="1" t="s">
        <v>171</v>
      </c>
      <c r="BW4892">
        <v>247.92</v>
      </c>
      <c r="BX4892" s="1" t="s">
        <v>38</v>
      </c>
      <c r="BY4892">
        <v>4725</v>
      </c>
      <c r="BZ4892">
        <v>1171422</v>
      </c>
      <c r="CA4892">
        <v>0.3</v>
      </c>
      <c r="CB4892">
        <v>3307.5</v>
      </c>
      <c r="CC4892">
        <v>819995.39999999991</v>
      </c>
      <c r="CD4892">
        <v>0.1</v>
      </c>
      <c r="CE4892">
        <v>81999.539999999994</v>
      </c>
      <c r="CF4892">
        <v>0.1</v>
      </c>
      <c r="CG4892">
        <v>8199.9539999999997</v>
      </c>
      <c r="CH4892">
        <v>73799.585999999996</v>
      </c>
      <c r="CI4892">
        <v>737995.85999999987</v>
      </c>
      <c r="CJ4892">
        <v>811795.44599999988</v>
      </c>
      <c r="CK4892">
        <v>3274.4249999999997</v>
      </c>
    </row>
    <row r="4893" spans="67:89" x14ac:dyDescent="0.25">
      <c r="BO4893" s="1" t="s">
        <v>443</v>
      </c>
      <c r="BP4893" s="1" t="s">
        <v>12991</v>
      </c>
      <c r="BQ4893" s="1" t="s">
        <v>10132</v>
      </c>
      <c r="BR4893" s="1" t="s">
        <v>12838</v>
      </c>
      <c r="BS4893" s="1" t="s">
        <v>39</v>
      </c>
      <c r="BT4893">
        <v>54</v>
      </c>
      <c r="BU4893" s="1" t="s">
        <v>9</v>
      </c>
      <c r="BV4893" s="1" t="s">
        <v>171</v>
      </c>
      <c r="BW4893">
        <v>369.95</v>
      </c>
      <c r="BX4893" s="1" t="s">
        <v>38</v>
      </c>
      <c r="BY4893">
        <v>4725</v>
      </c>
      <c r="BZ4893">
        <v>1748013.75</v>
      </c>
      <c r="CA4893">
        <v>0.27</v>
      </c>
      <c r="CB4893">
        <v>3449.25</v>
      </c>
      <c r="CC4893">
        <v>1276050.0374999999</v>
      </c>
      <c r="CD4893">
        <v>0.1</v>
      </c>
      <c r="CE4893">
        <v>127605.00374999999</v>
      </c>
      <c r="CF4893">
        <v>0.1</v>
      </c>
      <c r="CG4893">
        <v>12760.500375</v>
      </c>
      <c r="CH4893">
        <v>114844.50337499999</v>
      </c>
      <c r="CI4893">
        <v>1148445.0337499999</v>
      </c>
      <c r="CJ4893">
        <v>1263289.537125</v>
      </c>
      <c r="CK4893">
        <v>3414.7575000000002</v>
      </c>
    </row>
    <row r="4894" spans="67:89" x14ac:dyDescent="0.25">
      <c r="BO4894" s="1" t="s">
        <v>445</v>
      </c>
      <c r="BP4894" s="1" t="s">
        <v>12992</v>
      </c>
      <c r="BQ4894" s="1" t="s">
        <v>10132</v>
      </c>
      <c r="BR4894" s="1" t="s">
        <v>12838</v>
      </c>
      <c r="BS4894" s="1" t="s">
        <v>39</v>
      </c>
      <c r="BT4894">
        <v>55</v>
      </c>
      <c r="BU4894" s="1" t="s">
        <v>9</v>
      </c>
      <c r="BV4894" s="1" t="s">
        <v>260</v>
      </c>
      <c r="BW4894">
        <v>308.82</v>
      </c>
      <c r="BX4894" s="1" t="s">
        <v>38</v>
      </c>
      <c r="BY4894">
        <v>4500</v>
      </c>
      <c r="BZ4894">
        <v>1389690</v>
      </c>
      <c r="CA4894">
        <v>0.27</v>
      </c>
      <c r="CB4894">
        <v>3285</v>
      </c>
      <c r="CC4894">
        <v>1014473.7</v>
      </c>
      <c r="CD4894">
        <v>0.1</v>
      </c>
      <c r="CE4894">
        <v>101447.37</v>
      </c>
      <c r="CF4894">
        <v>0.1</v>
      </c>
      <c r="CG4894">
        <v>10144.737000000001</v>
      </c>
      <c r="CH4894">
        <v>91302.633000000002</v>
      </c>
      <c r="CI4894">
        <v>913026.33</v>
      </c>
      <c r="CJ4894">
        <v>1004328.963</v>
      </c>
      <c r="CK4894">
        <v>3252.15</v>
      </c>
    </row>
    <row r="4895" spans="67:89" x14ac:dyDescent="0.25">
      <c r="BO4895" s="1" t="s">
        <v>447</v>
      </c>
      <c r="BP4895" s="1" t="s">
        <v>12993</v>
      </c>
      <c r="BQ4895" s="1" t="s">
        <v>10132</v>
      </c>
      <c r="BR4895" s="1" t="s">
        <v>12838</v>
      </c>
      <c r="BS4895" s="1" t="s">
        <v>39</v>
      </c>
      <c r="BT4895">
        <v>56</v>
      </c>
      <c r="BU4895" s="1" t="s">
        <v>9</v>
      </c>
      <c r="BV4895" s="1" t="s">
        <v>260</v>
      </c>
      <c r="BW4895">
        <v>302.82</v>
      </c>
      <c r="BX4895" s="1" t="s">
        <v>38</v>
      </c>
      <c r="BY4895">
        <v>4500</v>
      </c>
      <c r="BZ4895">
        <v>1362690</v>
      </c>
      <c r="CA4895">
        <v>0.3</v>
      </c>
      <c r="CB4895">
        <v>3150</v>
      </c>
      <c r="CC4895">
        <v>953883</v>
      </c>
      <c r="CD4895">
        <v>0.1</v>
      </c>
      <c r="CE4895">
        <v>95388.3</v>
      </c>
      <c r="CF4895">
        <v>0.1</v>
      </c>
      <c r="CG4895">
        <v>9538.83</v>
      </c>
      <c r="CH4895">
        <v>85849.47</v>
      </c>
      <c r="CI4895">
        <v>858494.7</v>
      </c>
      <c r="CJ4895">
        <v>944344.16999999993</v>
      </c>
      <c r="CK4895">
        <v>3118.5</v>
      </c>
    </row>
    <row r="4896" spans="67:89" x14ac:dyDescent="0.25">
      <c r="BO4896" s="1" t="s">
        <v>449</v>
      </c>
      <c r="BP4896" s="1" t="s">
        <v>12994</v>
      </c>
      <c r="BQ4896" s="1" t="s">
        <v>10132</v>
      </c>
      <c r="BR4896" s="1" t="s">
        <v>12838</v>
      </c>
      <c r="BS4896" s="1" t="s">
        <v>39</v>
      </c>
      <c r="BT4896">
        <v>57</v>
      </c>
      <c r="BU4896" s="1" t="s">
        <v>9</v>
      </c>
      <c r="BV4896" s="1" t="s">
        <v>260</v>
      </c>
      <c r="BW4896">
        <v>296.83</v>
      </c>
      <c r="BX4896" s="1" t="s">
        <v>38</v>
      </c>
      <c r="BY4896">
        <v>4500</v>
      </c>
      <c r="BZ4896">
        <v>1335735</v>
      </c>
      <c r="CA4896">
        <v>0.27</v>
      </c>
      <c r="CB4896">
        <v>3285</v>
      </c>
      <c r="CC4896">
        <v>975086.54999999993</v>
      </c>
      <c r="CD4896">
        <v>0.1</v>
      </c>
      <c r="CE4896">
        <v>97508.654999999999</v>
      </c>
      <c r="CF4896">
        <v>0.1</v>
      </c>
      <c r="CG4896">
        <v>9750.8654999999999</v>
      </c>
      <c r="CH4896">
        <v>87757.789499999999</v>
      </c>
      <c r="CI4896">
        <v>877577.8949999999</v>
      </c>
      <c r="CJ4896">
        <v>965335.68449999986</v>
      </c>
      <c r="CK4896">
        <v>3252.1499999999996</v>
      </c>
    </row>
    <row r="4897" spans="67:89" x14ac:dyDescent="0.25">
      <c r="BO4897" s="1" t="s">
        <v>451</v>
      </c>
      <c r="BP4897" s="1" t="s">
        <v>12995</v>
      </c>
      <c r="BQ4897" s="1" t="s">
        <v>10132</v>
      </c>
      <c r="BR4897" s="1" t="s">
        <v>12838</v>
      </c>
      <c r="BS4897" s="1" t="s">
        <v>39</v>
      </c>
      <c r="BT4897">
        <v>58</v>
      </c>
      <c r="BU4897" s="1" t="s">
        <v>9</v>
      </c>
      <c r="BV4897" s="1" t="s">
        <v>260</v>
      </c>
      <c r="BW4897">
        <v>290.83</v>
      </c>
      <c r="BX4897" s="1" t="s">
        <v>38</v>
      </c>
      <c r="BY4897">
        <v>4500</v>
      </c>
      <c r="BZ4897">
        <v>1308735</v>
      </c>
      <c r="CA4897">
        <v>0.25</v>
      </c>
      <c r="CB4897">
        <v>3375</v>
      </c>
      <c r="CC4897">
        <v>981551.25</v>
      </c>
      <c r="CD4897">
        <v>0.1</v>
      </c>
      <c r="CE4897">
        <v>98155.125</v>
      </c>
      <c r="CF4897">
        <v>0</v>
      </c>
      <c r="CG4897">
        <v>0</v>
      </c>
      <c r="CH4897">
        <v>98155.125</v>
      </c>
      <c r="CI4897">
        <v>883396.125</v>
      </c>
      <c r="CJ4897">
        <v>981551.25</v>
      </c>
      <c r="CK4897">
        <v>3375</v>
      </c>
    </row>
    <row r="4898" spans="67:89" x14ac:dyDescent="0.25">
      <c r="BO4898" s="1" t="s">
        <v>453</v>
      </c>
      <c r="BP4898" s="1" t="s">
        <v>12996</v>
      </c>
      <c r="BQ4898" s="1" t="s">
        <v>10132</v>
      </c>
      <c r="BR4898" s="1" t="s">
        <v>12838</v>
      </c>
      <c r="BS4898" s="1" t="s">
        <v>39</v>
      </c>
      <c r="BT4898">
        <v>59</v>
      </c>
      <c r="BU4898" s="1" t="s">
        <v>9</v>
      </c>
      <c r="BV4898" s="1" t="s">
        <v>260</v>
      </c>
      <c r="BW4898">
        <v>284.83999999999997</v>
      </c>
      <c r="BX4898" s="1" t="s">
        <v>38</v>
      </c>
      <c r="BY4898">
        <v>4500</v>
      </c>
      <c r="BZ4898">
        <v>1281780</v>
      </c>
      <c r="CA4898">
        <v>0.27</v>
      </c>
      <c r="CB4898">
        <v>3285</v>
      </c>
      <c r="CC4898">
        <v>935699.39999999991</v>
      </c>
      <c r="CD4898">
        <v>0.1</v>
      </c>
      <c r="CE4898">
        <v>93569.94</v>
      </c>
      <c r="CF4898">
        <v>0.1</v>
      </c>
      <c r="CG4898">
        <v>9356.9940000000006</v>
      </c>
      <c r="CH4898">
        <v>84212.945999999996</v>
      </c>
      <c r="CI4898">
        <v>842129.46</v>
      </c>
      <c r="CJ4898">
        <v>926342.40599999996</v>
      </c>
      <c r="CK4898">
        <v>3252.15</v>
      </c>
    </row>
    <row r="4899" spans="67:89" x14ac:dyDescent="0.25">
      <c r="BP4899" s="1" t="s">
        <v>12996</v>
      </c>
      <c r="BQ4899" s="1" t="s">
        <v>10132</v>
      </c>
      <c r="BR4899" s="1" t="s">
        <v>12838</v>
      </c>
      <c r="BS4899" s="1" t="s">
        <v>39</v>
      </c>
      <c r="BT4899">
        <v>59</v>
      </c>
      <c r="BU4899" s="1" t="s">
        <v>9</v>
      </c>
      <c r="BV4899" s="1" t="s">
        <v>260</v>
      </c>
      <c r="BW4899">
        <v>284.83999999999997</v>
      </c>
      <c r="BX4899" s="1" t="s">
        <v>38</v>
      </c>
      <c r="BY4899">
        <v>4500</v>
      </c>
      <c r="BZ4899">
        <v>1281780</v>
      </c>
      <c r="CA4899">
        <v>0.3</v>
      </c>
      <c r="CB4899">
        <v>3150</v>
      </c>
      <c r="CC4899">
        <v>897245.99999999988</v>
      </c>
      <c r="CD4899">
        <v>0.1</v>
      </c>
      <c r="CE4899">
        <v>89724.599999999991</v>
      </c>
      <c r="CF4899">
        <v>0</v>
      </c>
      <c r="CG4899">
        <v>0</v>
      </c>
      <c r="CH4899">
        <v>89724.599999999991</v>
      </c>
      <c r="CI4899">
        <v>807521.39999999991</v>
      </c>
      <c r="CJ4899">
        <v>897245.99999999988</v>
      </c>
      <c r="CK4899">
        <v>3150</v>
      </c>
    </row>
    <row r="4900" spans="67:89" x14ac:dyDescent="0.25">
      <c r="BO4900" s="1" t="s">
        <v>455</v>
      </c>
      <c r="BP4900" s="1" t="s">
        <v>12997</v>
      </c>
      <c r="BQ4900" s="1" t="s">
        <v>10132</v>
      </c>
      <c r="BR4900" s="1" t="s">
        <v>12838</v>
      </c>
      <c r="BS4900" s="1" t="s">
        <v>39</v>
      </c>
      <c r="BT4900">
        <v>60</v>
      </c>
      <c r="BU4900" s="1" t="s">
        <v>9</v>
      </c>
      <c r="BV4900" s="1" t="s">
        <v>260</v>
      </c>
      <c r="BW4900">
        <v>278.85000000000002</v>
      </c>
      <c r="BX4900" s="1" t="s">
        <v>38</v>
      </c>
      <c r="BY4900">
        <v>4500</v>
      </c>
      <c r="BZ4900">
        <v>1254825</v>
      </c>
      <c r="CA4900">
        <v>0.32</v>
      </c>
      <c r="CB4900">
        <v>3060</v>
      </c>
      <c r="CC4900">
        <v>853281.00000000012</v>
      </c>
      <c r="CD4900">
        <v>0.1</v>
      </c>
      <c r="CE4900">
        <v>85328.10000000002</v>
      </c>
      <c r="CF4900">
        <v>0.1</v>
      </c>
      <c r="CG4900">
        <v>8532.8100000000031</v>
      </c>
      <c r="CH4900">
        <v>76795.290000000023</v>
      </c>
      <c r="CI4900">
        <v>767952.90000000014</v>
      </c>
      <c r="CJ4900">
        <v>844748.19000000018</v>
      </c>
      <c r="CK4900">
        <v>3029.4000000000005</v>
      </c>
    </row>
    <row r="4901" spans="67:89" x14ac:dyDescent="0.25">
      <c r="BO4901" s="1" t="s">
        <v>457</v>
      </c>
      <c r="BP4901" s="1" t="s">
        <v>12998</v>
      </c>
      <c r="BQ4901" s="1" t="s">
        <v>10132</v>
      </c>
      <c r="BR4901" s="1" t="s">
        <v>12838</v>
      </c>
      <c r="BS4901" s="1" t="s">
        <v>39</v>
      </c>
      <c r="BT4901">
        <v>61</v>
      </c>
      <c r="BU4901" s="1" t="s">
        <v>9</v>
      </c>
      <c r="BV4901" s="1" t="s">
        <v>260</v>
      </c>
      <c r="BW4901">
        <v>272.85000000000002</v>
      </c>
      <c r="BX4901" s="1" t="s">
        <v>38</v>
      </c>
      <c r="BY4901">
        <v>4500</v>
      </c>
      <c r="BZ4901">
        <v>1227825</v>
      </c>
      <c r="CA4901">
        <v>0.32</v>
      </c>
      <c r="CB4901">
        <v>3060</v>
      </c>
      <c r="CC4901">
        <v>834921.00000000012</v>
      </c>
      <c r="CD4901">
        <v>0.1</v>
      </c>
      <c r="CE4901">
        <v>83492.10000000002</v>
      </c>
      <c r="CF4901">
        <v>0.1</v>
      </c>
      <c r="CG4901">
        <v>8349.2100000000028</v>
      </c>
      <c r="CH4901">
        <v>75142.890000000014</v>
      </c>
      <c r="CI4901">
        <v>751428.90000000014</v>
      </c>
      <c r="CJ4901">
        <v>826571.79000000015</v>
      </c>
      <c r="CK4901">
        <v>3029.4</v>
      </c>
    </row>
    <row r="4902" spans="67:89" x14ac:dyDescent="0.25">
      <c r="BO4902" s="1" t="s">
        <v>459</v>
      </c>
      <c r="BP4902" s="1" t="s">
        <v>12999</v>
      </c>
      <c r="BQ4902" s="1" t="s">
        <v>10132</v>
      </c>
      <c r="BR4902" s="1" t="s">
        <v>12838</v>
      </c>
      <c r="BS4902" s="1" t="s">
        <v>39</v>
      </c>
      <c r="BT4902">
        <v>62</v>
      </c>
      <c r="BU4902" s="1" t="s">
        <v>9</v>
      </c>
      <c r="BV4902" s="1" t="s">
        <v>260</v>
      </c>
      <c r="BW4902">
        <v>266.86</v>
      </c>
      <c r="BX4902" s="1" t="s">
        <v>38</v>
      </c>
      <c r="BY4902">
        <v>4500</v>
      </c>
      <c r="BZ4902">
        <v>1200870</v>
      </c>
      <c r="CA4902">
        <v>0.3</v>
      </c>
      <c r="CB4902">
        <v>3150</v>
      </c>
      <c r="CC4902">
        <v>840609</v>
      </c>
      <c r="CD4902">
        <v>0.1</v>
      </c>
      <c r="CE4902">
        <v>84060.900000000009</v>
      </c>
      <c r="CF4902">
        <v>0</v>
      </c>
      <c r="CG4902">
        <v>0</v>
      </c>
      <c r="CH4902">
        <v>84060.900000000009</v>
      </c>
      <c r="CI4902">
        <v>756548.1</v>
      </c>
      <c r="CJ4902">
        <v>840609</v>
      </c>
      <c r="CK4902">
        <v>3150</v>
      </c>
    </row>
    <row r="4903" spans="67:89" x14ac:dyDescent="0.25">
      <c r="BO4903" s="1" t="s">
        <v>461</v>
      </c>
      <c r="BP4903" s="1" t="s">
        <v>13000</v>
      </c>
      <c r="BQ4903" s="1" t="s">
        <v>10132</v>
      </c>
      <c r="BR4903" s="1" t="s">
        <v>12838</v>
      </c>
      <c r="BS4903" s="1" t="s">
        <v>39</v>
      </c>
      <c r="BT4903">
        <v>63</v>
      </c>
      <c r="BU4903" s="1" t="s">
        <v>9</v>
      </c>
      <c r="BV4903" s="1" t="s">
        <v>171</v>
      </c>
      <c r="BW4903">
        <v>260.86</v>
      </c>
      <c r="BX4903" s="1" t="s">
        <v>38</v>
      </c>
      <c r="BY4903">
        <v>4725</v>
      </c>
      <c r="BZ4903">
        <v>1232563.5</v>
      </c>
      <c r="CA4903">
        <v>0.3</v>
      </c>
      <c r="CB4903">
        <v>3307.5</v>
      </c>
      <c r="CC4903">
        <v>862794.45000000007</v>
      </c>
      <c r="CD4903">
        <v>0.1</v>
      </c>
      <c r="CE4903">
        <v>86279.445000000007</v>
      </c>
      <c r="CF4903">
        <v>0.1</v>
      </c>
      <c r="CG4903">
        <v>8627.9445000000014</v>
      </c>
      <c r="CH4903">
        <v>77651.500500000009</v>
      </c>
      <c r="CI4903">
        <v>776515.00500000012</v>
      </c>
      <c r="CJ4903">
        <v>854166.50550000009</v>
      </c>
      <c r="CK4903">
        <v>3274.4250000000002</v>
      </c>
    </row>
    <row r="4904" spans="67:89" x14ac:dyDescent="0.25">
      <c r="BO4904" s="1" t="s">
        <v>463</v>
      </c>
      <c r="BP4904" s="1" t="s">
        <v>13001</v>
      </c>
      <c r="BQ4904" s="1" t="s">
        <v>10132</v>
      </c>
      <c r="BR4904" s="1" t="s">
        <v>12838</v>
      </c>
      <c r="BS4904" s="1" t="s">
        <v>39</v>
      </c>
      <c r="BT4904">
        <v>64</v>
      </c>
      <c r="BU4904" s="1" t="s">
        <v>9</v>
      </c>
      <c r="BV4904" s="1" t="s">
        <v>171</v>
      </c>
      <c r="BW4904">
        <v>300</v>
      </c>
      <c r="BX4904" s="1" t="s">
        <v>38</v>
      </c>
      <c r="BY4904">
        <v>4725</v>
      </c>
      <c r="BZ4904">
        <v>1417500</v>
      </c>
      <c r="CA4904">
        <v>0.3</v>
      </c>
      <c r="CB4904">
        <v>3307.5</v>
      </c>
      <c r="CC4904">
        <v>992250</v>
      </c>
      <c r="CD4904">
        <v>0.1</v>
      </c>
      <c r="CE4904">
        <v>99225</v>
      </c>
      <c r="CF4904">
        <v>0.1</v>
      </c>
      <c r="CG4904">
        <v>9922.5</v>
      </c>
      <c r="CH4904">
        <v>89302.5</v>
      </c>
      <c r="CI4904">
        <v>893025</v>
      </c>
      <c r="CJ4904">
        <v>982327.5</v>
      </c>
      <c r="CK4904">
        <v>3274.4250000000002</v>
      </c>
    </row>
    <row r="4905" spans="67:89" x14ac:dyDescent="0.25">
      <c r="BO4905" s="1" t="s">
        <v>465</v>
      </c>
      <c r="BP4905" s="1" t="s">
        <v>13002</v>
      </c>
      <c r="BQ4905" s="1" t="s">
        <v>10132</v>
      </c>
      <c r="BR4905" s="1" t="s">
        <v>12838</v>
      </c>
      <c r="BS4905" s="1" t="s">
        <v>39</v>
      </c>
      <c r="BT4905">
        <v>65</v>
      </c>
      <c r="BU4905" s="1" t="s">
        <v>9</v>
      </c>
      <c r="BV4905" s="1" t="s">
        <v>260</v>
      </c>
      <c r="BW4905">
        <v>300</v>
      </c>
      <c r="BX4905" s="1" t="s">
        <v>38</v>
      </c>
      <c r="BY4905">
        <v>4500</v>
      </c>
      <c r="BZ4905">
        <v>1350000</v>
      </c>
      <c r="CA4905">
        <v>0.3</v>
      </c>
      <c r="CB4905">
        <v>3150</v>
      </c>
      <c r="CC4905">
        <v>945000</v>
      </c>
      <c r="CD4905">
        <v>0.1</v>
      </c>
      <c r="CE4905">
        <v>94500</v>
      </c>
      <c r="CF4905">
        <v>0.1</v>
      </c>
      <c r="CG4905">
        <v>9450</v>
      </c>
      <c r="CH4905">
        <v>85050</v>
      </c>
      <c r="CI4905">
        <v>850500</v>
      </c>
      <c r="CJ4905">
        <v>935550</v>
      </c>
      <c r="CK4905">
        <v>3118.5</v>
      </c>
    </row>
    <row r="4906" spans="67:89" x14ac:dyDescent="0.25">
      <c r="BO4906" s="1" t="s">
        <v>7491</v>
      </c>
      <c r="BP4906" s="1" t="s">
        <v>13003</v>
      </c>
      <c r="BQ4906" s="1" t="s">
        <v>7638</v>
      </c>
      <c r="BR4906" s="1" t="s">
        <v>9981</v>
      </c>
      <c r="BS4906" s="1" t="s">
        <v>44</v>
      </c>
      <c r="BT4906">
        <v>73</v>
      </c>
      <c r="BU4906" s="1" t="s">
        <v>7</v>
      </c>
      <c r="BV4906" s="1" t="s">
        <v>60</v>
      </c>
      <c r="BW4906">
        <v>144</v>
      </c>
      <c r="BX4906" s="1" t="s">
        <v>10495</v>
      </c>
      <c r="BY4906">
        <v>5770.3</v>
      </c>
      <c r="BZ4906">
        <v>830923.20000000007</v>
      </c>
      <c r="CA4906">
        <v>0.3</v>
      </c>
      <c r="CB4906">
        <v>4039.21</v>
      </c>
      <c r="CC4906">
        <v>581646.24</v>
      </c>
      <c r="CD4906">
        <v>0.1</v>
      </c>
      <c r="CE4906">
        <v>58164.624000000003</v>
      </c>
      <c r="CF4906">
        <v>0.1</v>
      </c>
      <c r="CG4906">
        <v>5816.4624000000003</v>
      </c>
      <c r="CH4906">
        <v>52348.161600000007</v>
      </c>
      <c r="CI4906">
        <v>523481.61599999998</v>
      </c>
      <c r="CJ4906">
        <v>575829.77760000003</v>
      </c>
      <c r="CK4906">
        <v>3998.8179</v>
      </c>
    </row>
    <row r="4907" spans="67:89" x14ac:dyDescent="0.25">
      <c r="BO4907" s="1" t="s">
        <v>467</v>
      </c>
      <c r="BP4907" s="1" t="s">
        <v>13004</v>
      </c>
      <c r="BQ4907" s="1" t="s">
        <v>10132</v>
      </c>
      <c r="BR4907" s="1" t="s">
        <v>12838</v>
      </c>
      <c r="BS4907" s="1" t="s">
        <v>39</v>
      </c>
      <c r="BT4907">
        <v>67</v>
      </c>
      <c r="BU4907" s="1" t="s">
        <v>9</v>
      </c>
      <c r="BV4907" s="1" t="s">
        <v>260</v>
      </c>
      <c r="BW4907">
        <v>300</v>
      </c>
      <c r="BX4907" s="1" t="s">
        <v>38</v>
      </c>
      <c r="BY4907">
        <v>4500</v>
      </c>
      <c r="BZ4907">
        <v>1350000</v>
      </c>
      <c r="CA4907">
        <v>0.25</v>
      </c>
      <c r="CB4907">
        <v>3375</v>
      </c>
      <c r="CC4907">
        <v>1012500</v>
      </c>
      <c r="CD4907">
        <v>0.1</v>
      </c>
      <c r="CE4907">
        <v>101250</v>
      </c>
      <c r="CF4907">
        <v>0.1</v>
      </c>
      <c r="CG4907">
        <v>10125</v>
      </c>
      <c r="CH4907">
        <v>91125</v>
      </c>
      <c r="CI4907">
        <v>911250</v>
      </c>
      <c r="CJ4907">
        <v>1002375</v>
      </c>
      <c r="CK4907">
        <v>3341.25</v>
      </c>
    </row>
    <row r="4908" spans="67:89" x14ac:dyDescent="0.25">
      <c r="BO4908" s="1" t="s">
        <v>469</v>
      </c>
      <c r="BP4908" s="1" t="s">
        <v>13005</v>
      </c>
      <c r="BQ4908" s="1" t="s">
        <v>10132</v>
      </c>
      <c r="BR4908" s="1" t="s">
        <v>12838</v>
      </c>
      <c r="BS4908" s="1" t="s">
        <v>39</v>
      </c>
      <c r="BT4908">
        <v>68</v>
      </c>
      <c r="BU4908" s="1" t="s">
        <v>9</v>
      </c>
      <c r="BV4908" s="1" t="s">
        <v>260</v>
      </c>
      <c r="BW4908">
        <v>300</v>
      </c>
      <c r="BX4908" s="1" t="s">
        <v>38</v>
      </c>
      <c r="BY4908">
        <v>4500</v>
      </c>
      <c r="BZ4908">
        <v>1350000</v>
      </c>
      <c r="CA4908">
        <v>0.25</v>
      </c>
      <c r="CB4908">
        <v>3375</v>
      </c>
      <c r="CC4908">
        <v>1012500</v>
      </c>
      <c r="CD4908">
        <v>0.1</v>
      </c>
      <c r="CE4908">
        <v>101250</v>
      </c>
      <c r="CF4908">
        <v>0.1</v>
      </c>
      <c r="CG4908">
        <v>10125</v>
      </c>
      <c r="CH4908">
        <v>91125</v>
      </c>
      <c r="CI4908">
        <v>911250</v>
      </c>
      <c r="CJ4908">
        <v>1002375</v>
      </c>
      <c r="CK4908">
        <v>3341.25</v>
      </c>
    </row>
    <row r="4909" spans="67:89" x14ac:dyDescent="0.25">
      <c r="BO4909" s="1" t="s">
        <v>471</v>
      </c>
      <c r="BP4909" s="1" t="s">
        <v>13006</v>
      </c>
      <c r="BQ4909" s="1" t="s">
        <v>10132</v>
      </c>
      <c r="BR4909" s="1" t="s">
        <v>12838</v>
      </c>
      <c r="BS4909" s="1" t="s">
        <v>39</v>
      </c>
      <c r="BT4909">
        <v>69</v>
      </c>
      <c r="BU4909" s="1" t="s">
        <v>9</v>
      </c>
      <c r="BV4909" s="1" t="s">
        <v>260</v>
      </c>
      <c r="BW4909">
        <v>300</v>
      </c>
      <c r="BX4909" s="1" t="s">
        <v>38</v>
      </c>
      <c r="BY4909">
        <v>4500</v>
      </c>
      <c r="BZ4909">
        <v>1350000</v>
      </c>
      <c r="CA4909">
        <v>0.3</v>
      </c>
      <c r="CB4909">
        <v>3150</v>
      </c>
      <c r="CC4909">
        <v>945000</v>
      </c>
      <c r="CD4909">
        <v>0.1</v>
      </c>
      <c r="CE4909">
        <v>94500</v>
      </c>
      <c r="CF4909">
        <v>0.1</v>
      </c>
      <c r="CG4909">
        <v>9450</v>
      </c>
      <c r="CH4909">
        <v>85050</v>
      </c>
      <c r="CI4909">
        <v>850500</v>
      </c>
      <c r="CJ4909">
        <v>935550</v>
      </c>
      <c r="CK4909">
        <v>3118.5</v>
      </c>
    </row>
    <row r="4910" spans="67:89" x14ac:dyDescent="0.25">
      <c r="BO4910" s="1" t="s">
        <v>473</v>
      </c>
      <c r="BP4910" s="1" t="s">
        <v>13007</v>
      </c>
      <c r="BQ4910" s="1" t="s">
        <v>10132</v>
      </c>
      <c r="BR4910" s="1" t="s">
        <v>12838</v>
      </c>
      <c r="BS4910" s="1" t="s">
        <v>39</v>
      </c>
      <c r="BT4910">
        <v>70</v>
      </c>
      <c r="BU4910" s="1" t="s">
        <v>9</v>
      </c>
      <c r="BV4910" s="1" t="s">
        <v>260</v>
      </c>
      <c r="BW4910">
        <v>300</v>
      </c>
      <c r="BX4910" s="1" t="s">
        <v>38</v>
      </c>
      <c r="BY4910">
        <v>4500</v>
      </c>
      <c r="BZ4910">
        <v>1350000</v>
      </c>
      <c r="CA4910">
        <v>0.3</v>
      </c>
      <c r="CB4910">
        <v>3150</v>
      </c>
      <c r="CC4910">
        <v>945000</v>
      </c>
      <c r="CD4910">
        <v>0.1</v>
      </c>
      <c r="CE4910">
        <v>94500</v>
      </c>
      <c r="CF4910">
        <v>0.1</v>
      </c>
      <c r="CG4910">
        <v>9450</v>
      </c>
      <c r="CH4910">
        <v>85050</v>
      </c>
      <c r="CI4910">
        <v>850500</v>
      </c>
      <c r="CJ4910">
        <v>935550</v>
      </c>
      <c r="CK4910">
        <v>3118.5</v>
      </c>
    </row>
    <row r="4911" spans="67:89" x14ac:dyDescent="0.25">
      <c r="BO4911" s="1" t="s">
        <v>475</v>
      </c>
      <c r="BP4911" s="1" t="s">
        <v>13008</v>
      </c>
      <c r="BQ4911" s="1" t="s">
        <v>10132</v>
      </c>
      <c r="BR4911" s="1" t="s">
        <v>12838</v>
      </c>
      <c r="BS4911" s="1" t="s">
        <v>39</v>
      </c>
      <c r="BT4911">
        <v>71</v>
      </c>
      <c r="BU4911" s="1" t="s">
        <v>9</v>
      </c>
      <c r="BV4911" s="1" t="s">
        <v>171</v>
      </c>
      <c r="BW4911">
        <v>300</v>
      </c>
      <c r="BX4911" s="1" t="s">
        <v>38</v>
      </c>
      <c r="BY4911">
        <v>4725</v>
      </c>
      <c r="BZ4911">
        <v>1417500</v>
      </c>
      <c r="CA4911">
        <v>0.3</v>
      </c>
      <c r="CB4911">
        <v>3307.5</v>
      </c>
      <c r="CC4911">
        <v>992250</v>
      </c>
      <c r="CD4911">
        <v>0.1</v>
      </c>
      <c r="CE4911">
        <v>99225</v>
      </c>
      <c r="CF4911">
        <v>0.1</v>
      </c>
      <c r="CG4911">
        <v>9922.5</v>
      </c>
      <c r="CH4911">
        <v>89302.5</v>
      </c>
      <c r="CI4911">
        <v>893025</v>
      </c>
      <c r="CJ4911">
        <v>982327.5</v>
      </c>
      <c r="CK4911">
        <v>3274.4250000000002</v>
      </c>
    </row>
    <row r="4912" spans="67:89" x14ac:dyDescent="0.25">
      <c r="BO4912" s="1" t="s">
        <v>477</v>
      </c>
      <c r="BP4912" s="1" t="s">
        <v>13009</v>
      </c>
      <c r="BQ4912" s="1" t="s">
        <v>10132</v>
      </c>
      <c r="BR4912" s="1" t="s">
        <v>10133</v>
      </c>
      <c r="BS4912" s="1" t="s">
        <v>40</v>
      </c>
      <c r="BT4912">
        <v>1</v>
      </c>
      <c r="BU4912" s="1" t="s">
        <v>9</v>
      </c>
      <c r="BV4912" s="1" t="s">
        <v>60</v>
      </c>
      <c r="BW4912">
        <v>164.35</v>
      </c>
      <c r="BX4912" s="1" t="s">
        <v>38</v>
      </c>
      <c r="BY4912">
        <v>4500</v>
      </c>
      <c r="BZ4912">
        <v>739575</v>
      </c>
      <c r="CA4912">
        <v>0.23</v>
      </c>
      <c r="CB4912">
        <v>3465</v>
      </c>
      <c r="CC4912">
        <v>569472.75</v>
      </c>
      <c r="CD4912">
        <v>0.1</v>
      </c>
      <c r="CE4912">
        <v>56947.275000000001</v>
      </c>
      <c r="CF4912">
        <v>0.1</v>
      </c>
      <c r="CG4912">
        <v>5694.7275000000009</v>
      </c>
      <c r="CH4912">
        <v>51252.547500000001</v>
      </c>
      <c r="CI4912">
        <v>512525.47499999998</v>
      </c>
      <c r="CJ4912">
        <v>563778.02249999996</v>
      </c>
      <c r="CK4912">
        <v>3430.35</v>
      </c>
    </row>
    <row r="4913" spans="67:89" x14ac:dyDescent="0.25">
      <c r="BO4913" s="1" t="s">
        <v>479</v>
      </c>
      <c r="BP4913" s="1" t="s">
        <v>13010</v>
      </c>
      <c r="BQ4913" s="1" t="s">
        <v>10132</v>
      </c>
      <c r="BR4913" s="1" t="s">
        <v>10133</v>
      </c>
      <c r="BS4913" s="1" t="s">
        <v>40</v>
      </c>
      <c r="BT4913">
        <v>2</v>
      </c>
      <c r="BU4913" s="1" t="s">
        <v>9</v>
      </c>
      <c r="BV4913" s="1" t="s">
        <v>60</v>
      </c>
      <c r="BW4913">
        <v>164.35</v>
      </c>
      <c r="BX4913" s="1" t="s">
        <v>38</v>
      </c>
      <c r="BY4913">
        <v>4500</v>
      </c>
      <c r="BZ4913">
        <v>739575</v>
      </c>
      <c r="CA4913">
        <v>0.23</v>
      </c>
      <c r="CB4913">
        <v>3465</v>
      </c>
      <c r="CC4913">
        <v>569472.75</v>
      </c>
      <c r="CD4913">
        <v>0.1</v>
      </c>
      <c r="CE4913">
        <v>56947.275000000001</v>
      </c>
      <c r="CF4913">
        <v>0.1</v>
      </c>
      <c r="CG4913">
        <v>5694.7275000000009</v>
      </c>
      <c r="CH4913">
        <v>51252.547500000001</v>
      </c>
      <c r="CI4913">
        <v>512525.47499999998</v>
      </c>
      <c r="CJ4913">
        <v>563778.02249999996</v>
      </c>
      <c r="CK4913">
        <v>3430.35</v>
      </c>
    </row>
    <row r="4914" spans="67:89" x14ac:dyDescent="0.25">
      <c r="BO4914" s="1" t="s">
        <v>481</v>
      </c>
      <c r="BP4914" s="1" t="s">
        <v>13011</v>
      </c>
      <c r="BQ4914" s="1" t="s">
        <v>10132</v>
      </c>
      <c r="BR4914" s="1" t="s">
        <v>10133</v>
      </c>
      <c r="BS4914" s="1" t="s">
        <v>40</v>
      </c>
      <c r="BT4914">
        <v>3</v>
      </c>
      <c r="BU4914" s="1" t="s">
        <v>9</v>
      </c>
      <c r="BV4914" s="1" t="s">
        <v>60</v>
      </c>
      <c r="BW4914">
        <v>164.35</v>
      </c>
      <c r="BX4914" s="1" t="s">
        <v>38</v>
      </c>
      <c r="BY4914">
        <v>4500</v>
      </c>
      <c r="BZ4914">
        <v>739575</v>
      </c>
      <c r="CA4914">
        <v>0.23</v>
      </c>
      <c r="CB4914">
        <v>3465</v>
      </c>
      <c r="CC4914">
        <v>569472.75</v>
      </c>
      <c r="CD4914">
        <v>0.1</v>
      </c>
      <c r="CE4914">
        <v>56947.275000000001</v>
      </c>
      <c r="CF4914">
        <v>0.1</v>
      </c>
      <c r="CG4914">
        <v>5694.7275000000009</v>
      </c>
      <c r="CH4914">
        <v>51252.547500000001</v>
      </c>
      <c r="CI4914">
        <v>512525.47499999998</v>
      </c>
      <c r="CJ4914">
        <v>563778.02249999996</v>
      </c>
      <c r="CK4914">
        <v>3430.35</v>
      </c>
    </row>
    <row r="4915" spans="67:89" x14ac:dyDescent="0.25">
      <c r="BO4915" s="1" t="s">
        <v>483</v>
      </c>
      <c r="BP4915" s="1" t="s">
        <v>13012</v>
      </c>
      <c r="BQ4915" s="1" t="s">
        <v>10132</v>
      </c>
      <c r="BR4915" s="1" t="s">
        <v>10133</v>
      </c>
      <c r="BS4915" s="1" t="s">
        <v>40</v>
      </c>
      <c r="BT4915">
        <v>4</v>
      </c>
      <c r="BU4915" s="1" t="s">
        <v>9</v>
      </c>
      <c r="BV4915" s="1" t="s">
        <v>60</v>
      </c>
      <c r="BW4915">
        <v>164.35</v>
      </c>
      <c r="BX4915" s="1" t="s">
        <v>38</v>
      </c>
      <c r="BY4915">
        <v>4500</v>
      </c>
      <c r="BZ4915">
        <v>739575</v>
      </c>
      <c r="CA4915">
        <v>0.25</v>
      </c>
      <c r="CB4915">
        <v>3375</v>
      </c>
      <c r="CC4915">
        <v>554681.25</v>
      </c>
      <c r="CD4915">
        <v>0.1</v>
      </c>
      <c r="CE4915">
        <v>55468.125</v>
      </c>
      <c r="CF4915">
        <v>0.1</v>
      </c>
      <c r="CG4915">
        <v>5546.8125</v>
      </c>
      <c r="CH4915">
        <v>49921.3125</v>
      </c>
      <c r="CI4915">
        <v>499213.125</v>
      </c>
      <c r="CJ4915">
        <v>549134.4375</v>
      </c>
      <c r="CK4915">
        <v>3341.25</v>
      </c>
    </row>
    <row r="4916" spans="67:89" x14ac:dyDescent="0.25">
      <c r="BO4916" s="1" t="s">
        <v>485</v>
      </c>
      <c r="BP4916" s="1" t="s">
        <v>13013</v>
      </c>
      <c r="BQ4916" s="1" t="s">
        <v>10132</v>
      </c>
      <c r="BR4916" s="1" t="s">
        <v>10133</v>
      </c>
      <c r="BS4916" s="1" t="s">
        <v>40</v>
      </c>
      <c r="BT4916">
        <v>5</v>
      </c>
      <c r="BU4916" s="1" t="s">
        <v>9</v>
      </c>
      <c r="BV4916" s="1" t="s">
        <v>60</v>
      </c>
      <c r="BW4916">
        <v>164.35</v>
      </c>
      <c r="BX4916" s="1" t="s">
        <v>38</v>
      </c>
      <c r="BY4916">
        <v>4500</v>
      </c>
      <c r="BZ4916">
        <v>739575</v>
      </c>
      <c r="CA4916">
        <v>0.25</v>
      </c>
      <c r="CB4916">
        <v>3375</v>
      </c>
      <c r="CC4916">
        <v>554681.25</v>
      </c>
      <c r="CD4916">
        <v>0.1</v>
      </c>
      <c r="CE4916">
        <v>55468.125</v>
      </c>
      <c r="CF4916">
        <v>0.1</v>
      </c>
      <c r="CG4916">
        <v>5546.8125</v>
      </c>
      <c r="CH4916">
        <v>49921.3125</v>
      </c>
      <c r="CI4916">
        <v>499213.125</v>
      </c>
      <c r="CJ4916">
        <v>549134.4375</v>
      </c>
      <c r="CK4916">
        <v>3341.25</v>
      </c>
    </row>
    <row r="4917" spans="67:89" x14ac:dyDescent="0.25">
      <c r="BO4917" s="1" t="s">
        <v>487</v>
      </c>
      <c r="BP4917" s="1" t="s">
        <v>13014</v>
      </c>
      <c r="BQ4917" s="1" t="s">
        <v>10132</v>
      </c>
      <c r="BR4917" s="1" t="s">
        <v>10133</v>
      </c>
      <c r="BS4917" s="1" t="s">
        <v>40</v>
      </c>
      <c r="BT4917">
        <v>6</v>
      </c>
      <c r="BU4917" s="1" t="s">
        <v>9</v>
      </c>
      <c r="BV4917" s="1" t="s">
        <v>60</v>
      </c>
      <c r="BW4917">
        <v>164.35</v>
      </c>
      <c r="BX4917" s="1" t="s">
        <v>38</v>
      </c>
      <c r="BY4917">
        <v>4500</v>
      </c>
      <c r="BZ4917">
        <v>739575</v>
      </c>
      <c r="CA4917">
        <v>0.23</v>
      </c>
      <c r="CB4917">
        <v>3465</v>
      </c>
      <c r="CC4917">
        <v>569472.75</v>
      </c>
      <c r="CD4917">
        <v>0.1</v>
      </c>
      <c r="CE4917">
        <v>56947.275000000001</v>
      </c>
      <c r="CF4917">
        <v>0.1</v>
      </c>
      <c r="CG4917">
        <v>5694.7275000000009</v>
      </c>
      <c r="CH4917">
        <v>51252.547500000001</v>
      </c>
      <c r="CI4917">
        <v>512525.47499999998</v>
      </c>
      <c r="CJ4917">
        <v>563778.02249999996</v>
      </c>
      <c r="CK4917">
        <v>3430.35</v>
      </c>
    </row>
    <row r="4918" spans="67:89" x14ac:dyDescent="0.25">
      <c r="BO4918" s="1" t="s">
        <v>489</v>
      </c>
      <c r="BP4918" s="1" t="s">
        <v>13015</v>
      </c>
      <c r="BQ4918" s="1" t="s">
        <v>10132</v>
      </c>
      <c r="BR4918" s="1" t="s">
        <v>10133</v>
      </c>
      <c r="BS4918" s="1" t="s">
        <v>40</v>
      </c>
      <c r="BT4918">
        <v>7</v>
      </c>
      <c r="BU4918" s="1" t="s">
        <v>9</v>
      </c>
      <c r="BV4918" s="1" t="s">
        <v>60</v>
      </c>
      <c r="BW4918">
        <v>164.35</v>
      </c>
      <c r="BX4918" s="1" t="s">
        <v>38</v>
      </c>
      <c r="BY4918">
        <v>4500</v>
      </c>
      <c r="BZ4918">
        <v>739575</v>
      </c>
      <c r="CA4918">
        <v>0.23</v>
      </c>
      <c r="CB4918">
        <v>3465</v>
      </c>
      <c r="CC4918">
        <v>569472.75</v>
      </c>
      <c r="CD4918">
        <v>0.1</v>
      </c>
      <c r="CE4918">
        <v>56947.275000000001</v>
      </c>
      <c r="CF4918">
        <v>0.1</v>
      </c>
      <c r="CG4918">
        <v>5694.7275000000009</v>
      </c>
      <c r="CH4918">
        <v>51252.547500000001</v>
      </c>
      <c r="CI4918">
        <v>512525.47499999998</v>
      </c>
      <c r="CJ4918">
        <v>563778.02249999996</v>
      </c>
      <c r="CK4918">
        <v>3430.35</v>
      </c>
    </row>
    <row r="4919" spans="67:89" x14ac:dyDescent="0.25">
      <c r="BO4919" s="1" t="s">
        <v>491</v>
      </c>
      <c r="BP4919" s="1" t="s">
        <v>13016</v>
      </c>
      <c r="BQ4919" s="1" t="s">
        <v>10132</v>
      </c>
      <c r="BR4919" s="1" t="s">
        <v>10133</v>
      </c>
      <c r="BS4919" s="1" t="s">
        <v>40</v>
      </c>
      <c r="BT4919">
        <v>8</v>
      </c>
      <c r="BU4919" s="1" t="s">
        <v>9</v>
      </c>
      <c r="BV4919" s="1" t="s">
        <v>60</v>
      </c>
      <c r="BW4919">
        <v>164.35</v>
      </c>
      <c r="BX4919" s="1" t="s">
        <v>38</v>
      </c>
      <c r="BY4919">
        <v>4500</v>
      </c>
      <c r="BZ4919">
        <v>739575</v>
      </c>
      <c r="CA4919">
        <v>0.3</v>
      </c>
      <c r="CB4919">
        <v>3150</v>
      </c>
      <c r="CC4919">
        <v>517702.5</v>
      </c>
      <c r="CD4919">
        <v>1</v>
      </c>
      <c r="CE4919">
        <v>517702.5</v>
      </c>
      <c r="CF4919">
        <v>0</v>
      </c>
      <c r="CG4919">
        <v>0</v>
      </c>
      <c r="CH4919">
        <v>517702.5</v>
      </c>
      <c r="CI4919">
        <v>0</v>
      </c>
      <c r="CJ4919">
        <v>517702.5</v>
      </c>
      <c r="CK4919">
        <v>3150</v>
      </c>
    </row>
    <row r="4920" spans="67:89" x14ac:dyDescent="0.25">
      <c r="BO4920" s="1" t="s">
        <v>493</v>
      </c>
      <c r="BP4920" s="1" t="s">
        <v>13017</v>
      </c>
      <c r="BQ4920" s="1" t="s">
        <v>10132</v>
      </c>
      <c r="BR4920" s="1" t="s">
        <v>10133</v>
      </c>
      <c r="BS4920" s="1" t="s">
        <v>40</v>
      </c>
      <c r="BT4920">
        <v>9</v>
      </c>
      <c r="BU4920" s="1" t="s">
        <v>9</v>
      </c>
      <c r="BV4920" s="1" t="s">
        <v>260</v>
      </c>
      <c r="BW4920">
        <v>318.12</v>
      </c>
      <c r="BX4920" s="1" t="s">
        <v>38</v>
      </c>
      <c r="BY4920">
        <v>4500</v>
      </c>
      <c r="BZ4920">
        <v>1431540</v>
      </c>
      <c r="CA4920">
        <v>0.25</v>
      </c>
      <c r="CB4920">
        <v>3375</v>
      </c>
      <c r="CC4920">
        <v>1073655</v>
      </c>
      <c r="CD4920">
        <v>0.1</v>
      </c>
      <c r="CE4920">
        <v>107365.5</v>
      </c>
      <c r="CF4920">
        <v>0.1</v>
      </c>
      <c r="CG4920">
        <v>10736.550000000001</v>
      </c>
      <c r="CH4920">
        <v>96628.95</v>
      </c>
      <c r="CI4920">
        <v>966289.5</v>
      </c>
      <c r="CJ4920">
        <v>1062918.45</v>
      </c>
      <c r="CK4920">
        <v>3341.25</v>
      </c>
    </row>
    <row r="4921" spans="67:89" x14ac:dyDescent="0.25">
      <c r="BO4921" s="1" t="s">
        <v>495</v>
      </c>
      <c r="BP4921" s="1" t="s">
        <v>13018</v>
      </c>
      <c r="BQ4921" s="1" t="s">
        <v>10132</v>
      </c>
      <c r="BR4921" s="1" t="s">
        <v>10133</v>
      </c>
      <c r="BS4921" s="1" t="s">
        <v>40</v>
      </c>
      <c r="BT4921">
        <v>10</v>
      </c>
      <c r="BU4921" s="1" t="s">
        <v>9</v>
      </c>
      <c r="BV4921" s="1" t="s">
        <v>260</v>
      </c>
      <c r="BW4921">
        <v>283.77</v>
      </c>
      <c r="BX4921" s="1" t="s">
        <v>38</v>
      </c>
      <c r="BY4921">
        <v>4500</v>
      </c>
      <c r="BZ4921">
        <v>1276965</v>
      </c>
      <c r="CA4921">
        <v>0.25</v>
      </c>
      <c r="CB4921">
        <v>3375</v>
      </c>
      <c r="CC4921">
        <v>957723.74999999988</v>
      </c>
      <c r="CD4921">
        <v>0.1</v>
      </c>
      <c r="CE4921">
        <v>95772.375</v>
      </c>
      <c r="CF4921">
        <v>0.1</v>
      </c>
      <c r="CG4921">
        <v>9577.2375000000011</v>
      </c>
      <c r="CH4921">
        <v>86195.137499999997</v>
      </c>
      <c r="CI4921">
        <v>861951.37499999988</v>
      </c>
      <c r="CJ4921">
        <v>948146.51249999984</v>
      </c>
      <c r="CK4921">
        <v>3341.2499999999995</v>
      </c>
    </row>
    <row r="4922" spans="67:89" x14ac:dyDescent="0.25">
      <c r="BP4922" s="1" t="s">
        <v>13018</v>
      </c>
      <c r="BQ4922" s="1" t="s">
        <v>10132</v>
      </c>
      <c r="BR4922" s="1" t="s">
        <v>10133</v>
      </c>
      <c r="BS4922" s="1" t="s">
        <v>40</v>
      </c>
      <c r="BT4922">
        <v>10</v>
      </c>
      <c r="BU4922" s="1" t="s">
        <v>9</v>
      </c>
      <c r="BV4922" s="1" t="s">
        <v>260</v>
      </c>
      <c r="BW4922">
        <v>283.77</v>
      </c>
      <c r="BX4922" s="1" t="s">
        <v>38</v>
      </c>
      <c r="BY4922">
        <v>4500</v>
      </c>
      <c r="BZ4922">
        <v>1276965</v>
      </c>
      <c r="CA4922">
        <v>0.23</v>
      </c>
      <c r="CB4922">
        <v>3465</v>
      </c>
      <c r="CC4922">
        <v>983263.04999999993</v>
      </c>
      <c r="CD4922">
        <v>0.1</v>
      </c>
      <c r="CE4922">
        <v>98326.304999999993</v>
      </c>
      <c r="CF4922">
        <v>0.1</v>
      </c>
      <c r="CG4922">
        <v>9832.6304999999993</v>
      </c>
      <c r="CH4922">
        <v>88493.674499999994</v>
      </c>
      <c r="CI4922">
        <v>884936.74499999988</v>
      </c>
      <c r="CJ4922">
        <v>973430.41949999984</v>
      </c>
      <c r="CK4922">
        <v>3430.3499999999995</v>
      </c>
    </row>
    <row r="4923" spans="67:89" x14ac:dyDescent="0.25">
      <c r="BO4923" s="1" t="s">
        <v>497</v>
      </c>
      <c r="BP4923" s="1" t="s">
        <v>13019</v>
      </c>
      <c r="BQ4923" s="1" t="s">
        <v>10132</v>
      </c>
      <c r="BR4923" s="1" t="s">
        <v>10133</v>
      </c>
      <c r="BS4923" s="1" t="s">
        <v>40</v>
      </c>
      <c r="BT4923">
        <v>11</v>
      </c>
      <c r="BU4923" s="1" t="s">
        <v>9</v>
      </c>
      <c r="BV4923" s="1" t="s">
        <v>60</v>
      </c>
      <c r="BW4923">
        <v>160</v>
      </c>
      <c r="BX4923" s="1" t="s">
        <v>38</v>
      </c>
      <c r="BY4923">
        <v>4500</v>
      </c>
      <c r="BZ4923">
        <v>720000</v>
      </c>
      <c r="CA4923">
        <v>0.23</v>
      </c>
      <c r="CB4923">
        <v>3465</v>
      </c>
      <c r="CC4923">
        <v>554400</v>
      </c>
      <c r="CD4923">
        <v>0.1</v>
      </c>
      <c r="CE4923">
        <v>55440</v>
      </c>
      <c r="CF4923">
        <v>0.1</v>
      </c>
      <c r="CG4923">
        <v>5544</v>
      </c>
      <c r="CH4923">
        <v>49896</v>
      </c>
      <c r="CI4923">
        <v>498960</v>
      </c>
      <c r="CJ4923">
        <v>548856</v>
      </c>
      <c r="CK4923">
        <v>3430.35</v>
      </c>
    </row>
    <row r="4924" spans="67:89" x14ac:dyDescent="0.25">
      <c r="BO4924" s="1" t="s">
        <v>499</v>
      </c>
      <c r="BP4924" s="1" t="s">
        <v>13020</v>
      </c>
      <c r="BQ4924" s="1" t="s">
        <v>10132</v>
      </c>
      <c r="BR4924" s="1" t="s">
        <v>10133</v>
      </c>
      <c r="BS4924" s="1" t="s">
        <v>40</v>
      </c>
      <c r="BT4924">
        <v>12</v>
      </c>
      <c r="BU4924" s="1" t="s">
        <v>9</v>
      </c>
      <c r="BV4924" s="1" t="s">
        <v>60</v>
      </c>
      <c r="BW4924">
        <v>160</v>
      </c>
      <c r="BX4924" s="1" t="s">
        <v>38</v>
      </c>
      <c r="BY4924">
        <v>4500</v>
      </c>
      <c r="BZ4924">
        <v>720000</v>
      </c>
      <c r="CA4924">
        <v>0.23</v>
      </c>
      <c r="CB4924">
        <v>3465</v>
      </c>
      <c r="CC4924">
        <v>554400</v>
      </c>
      <c r="CD4924">
        <v>0.1</v>
      </c>
      <c r="CE4924">
        <v>55440</v>
      </c>
      <c r="CF4924">
        <v>0.1</v>
      </c>
      <c r="CG4924">
        <v>5544</v>
      </c>
      <c r="CH4924">
        <v>49896</v>
      </c>
      <c r="CI4924">
        <v>498960</v>
      </c>
      <c r="CJ4924">
        <v>548856</v>
      </c>
      <c r="CK4924">
        <v>3430.35</v>
      </c>
    </row>
    <row r="4925" spans="67:89" x14ac:dyDescent="0.25">
      <c r="BO4925" s="1" t="s">
        <v>501</v>
      </c>
      <c r="BP4925" s="1" t="s">
        <v>13021</v>
      </c>
      <c r="BQ4925" s="1" t="s">
        <v>10132</v>
      </c>
      <c r="BR4925" s="1" t="s">
        <v>10133</v>
      </c>
      <c r="BS4925" s="1" t="s">
        <v>40</v>
      </c>
      <c r="BT4925">
        <v>13</v>
      </c>
      <c r="BU4925" s="1" t="s">
        <v>9</v>
      </c>
      <c r="BV4925" s="1" t="s">
        <v>60</v>
      </c>
      <c r="BW4925">
        <v>160</v>
      </c>
      <c r="BX4925" s="1" t="s">
        <v>38</v>
      </c>
      <c r="BY4925">
        <v>4500</v>
      </c>
      <c r="BZ4925">
        <v>720000</v>
      </c>
      <c r="CA4925">
        <v>0.23</v>
      </c>
      <c r="CB4925">
        <v>3465</v>
      </c>
      <c r="CC4925">
        <v>554400</v>
      </c>
      <c r="CD4925">
        <v>0.1</v>
      </c>
      <c r="CE4925">
        <v>105544</v>
      </c>
      <c r="CF4925">
        <v>0.1</v>
      </c>
      <c r="CG4925">
        <v>5544</v>
      </c>
      <c r="CH4925">
        <v>100000</v>
      </c>
      <c r="CI4925">
        <v>448856</v>
      </c>
      <c r="CJ4925">
        <v>548856</v>
      </c>
      <c r="CK4925">
        <v>3430.35</v>
      </c>
    </row>
    <row r="4926" spans="67:89" x14ac:dyDescent="0.25">
      <c r="BO4926" s="1" t="s">
        <v>503</v>
      </c>
      <c r="BP4926" s="1" t="s">
        <v>13022</v>
      </c>
      <c r="BQ4926" s="1" t="s">
        <v>10132</v>
      </c>
      <c r="BR4926" s="1" t="s">
        <v>10133</v>
      </c>
      <c r="BS4926" s="1" t="s">
        <v>40</v>
      </c>
      <c r="BT4926">
        <v>14</v>
      </c>
      <c r="BU4926" s="1" t="s">
        <v>9</v>
      </c>
      <c r="BV4926" s="1" t="s">
        <v>60</v>
      </c>
      <c r="BW4926">
        <v>160</v>
      </c>
      <c r="BX4926" s="1" t="s">
        <v>38</v>
      </c>
      <c r="BY4926">
        <v>4500</v>
      </c>
      <c r="BZ4926">
        <v>720000</v>
      </c>
      <c r="CA4926">
        <v>0.23</v>
      </c>
      <c r="CB4926">
        <v>3465</v>
      </c>
      <c r="CC4926">
        <v>554400</v>
      </c>
      <c r="CD4926">
        <v>0.1</v>
      </c>
      <c r="CE4926">
        <v>55440</v>
      </c>
      <c r="CF4926">
        <v>0.1</v>
      </c>
      <c r="CG4926">
        <v>5544</v>
      </c>
      <c r="CH4926">
        <v>49896</v>
      </c>
      <c r="CI4926">
        <v>498960</v>
      </c>
      <c r="CJ4926">
        <v>548856</v>
      </c>
      <c r="CK4926">
        <v>3430.35</v>
      </c>
    </row>
    <row r="4927" spans="67:89" x14ac:dyDescent="0.25">
      <c r="BO4927" s="1" t="s">
        <v>505</v>
      </c>
      <c r="BP4927" s="1" t="s">
        <v>13023</v>
      </c>
      <c r="BQ4927" s="1" t="s">
        <v>10132</v>
      </c>
      <c r="BR4927" s="1" t="s">
        <v>10133</v>
      </c>
      <c r="BS4927" s="1" t="s">
        <v>40</v>
      </c>
      <c r="BT4927">
        <v>15</v>
      </c>
      <c r="BU4927" s="1" t="s">
        <v>9</v>
      </c>
      <c r="BV4927" s="1" t="s">
        <v>60</v>
      </c>
      <c r="BW4927">
        <v>180</v>
      </c>
      <c r="BX4927" s="1" t="s">
        <v>38</v>
      </c>
      <c r="BY4927">
        <v>4500</v>
      </c>
      <c r="BZ4927">
        <v>810000</v>
      </c>
      <c r="CA4927">
        <v>0.3</v>
      </c>
      <c r="CB4927">
        <v>3150</v>
      </c>
      <c r="CC4927">
        <v>567000</v>
      </c>
      <c r="CD4927">
        <v>0.1</v>
      </c>
      <c r="CE4927">
        <v>56700</v>
      </c>
      <c r="CF4927">
        <v>0</v>
      </c>
      <c r="CG4927">
        <v>0</v>
      </c>
      <c r="CH4927">
        <v>56700</v>
      </c>
      <c r="CI4927">
        <v>510300</v>
      </c>
      <c r="CJ4927">
        <v>567000</v>
      </c>
      <c r="CK4927">
        <v>3150</v>
      </c>
    </row>
    <row r="4928" spans="67:89" x14ac:dyDescent="0.25">
      <c r="BP4928" s="1" t="s">
        <v>13023</v>
      </c>
      <c r="BQ4928" s="1" t="s">
        <v>10132</v>
      </c>
      <c r="BR4928" s="1" t="s">
        <v>10133</v>
      </c>
      <c r="BS4928" s="1" t="s">
        <v>40</v>
      </c>
      <c r="BT4928">
        <v>15</v>
      </c>
      <c r="BU4928" s="1" t="s">
        <v>9</v>
      </c>
      <c r="BV4928" s="1" t="s">
        <v>60</v>
      </c>
      <c r="BW4928">
        <v>180</v>
      </c>
      <c r="BX4928" s="1" t="s">
        <v>38</v>
      </c>
      <c r="BY4928">
        <v>4500</v>
      </c>
      <c r="BZ4928">
        <v>810000</v>
      </c>
      <c r="CA4928">
        <v>0.25</v>
      </c>
      <c r="CB4928">
        <v>3375</v>
      </c>
      <c r="CC4928">
        <v>607500</v>
      </c>
      <c r="CD4928">
        <v>0.1</v>
      </c>
      <c r="CE4928">
        <v>60750</v>
      </c>
      <c r="CF4928">
        <v>0</v>
      </c>
      <c r="CG4928">
        <v>0</v>
      </c>
      <c r="CH4928">
        <v>60750</v>
      </c>
      <c r="CI4928">
        <v>546750</v>
      </c>
      <c r="CJ4928">
        <v>607500</v>
      </c>
      <c r="CK4928">
        <v>3375</v>
      </c>
    </row>
    <row r="4929" spans="67:89" x14ac:dyDescent="0.25">
      <c r="BO4929" s="1" t="s">
        <v>507</v>
      </c>
      <c r="BP4929" s="1" t="s">
        <v>13024</v>
      </c>
      <c r="BQ4929" s="1" t="s">
        <v>10132</v>
      </c>
      <c r="BR4929" s="1" t="s">
        <v>10133</v>
      </c>
      <c r="BS4929" s="1" t="s">
        <v>40</v>
      </c>
      <c r="BT4929">
        <v>16</v>
      </c>
      <c r="BU4929" s="1" t="s">
        <v>9</v>
      </c>
      <c r="BV4929" s="1" t="s">
        <v>60</v>
      </c>
      <c r="BW4929">
        <v>180</v>
      </c>
      <c r="BX4929" s="1" t="s">
        <v>38</v>
      </c>
      <c r="BY4929">
        <v>4500</v>
      </c>
      <c r="BZ4929">
        <v>810000</v>
      </c>
      <c r="CA4929">
        <v>0.25</v>
      </c>
      <c r="CB4929">
        <v>3375</v>
      </c>
      <c r="CC4929">
        <v>607500</v>
      </c>
      <c r="CD4929">
        <v>0.1</v>
      </c>
      <c r="CE4929">
        <v>60750</v>
      </c>
      <c r="CF4929">
        <v>0.1</v>
      </c>
      <c r="CG4929">
        <v>6075</v>
      </c>
      <c r="CH4929">
        <v>54675</v>
      </c>
      <c r="CI4929">
        <v>546750</v>
      </c>
      <c r="CJ4929">
        <v>601425</v>
      </c>
      <c r="CK4929">
        <v>3341.25</v>
      </c>
    </row>
    <row r="4930" spans="67:89" x14ac:dyDescent="0.25">
      <c r="BO4930" s="1" t="s">
        <v>509</v>
      </c>
      <c r="BP4930" s="1" t="s">
        <v>13025</v>
      </c>
      <c r="BQ4930" s="1" t="s">
        <v>10132</v>
      </c>
      <c r="BR4930" s="1" t="s">
        <v>10133</v>
      </c>
      <c r="BS4930" s="1" t="s">
        <v>40</v>
      </c>
      <c r="BT4930">
        <v>17</v>
      </c>
      <c r="BU4930" s="1" t="s">
        <v>9</v>
      </c>
      <c r="BV4930" s="1" t="s">
        <v>146</v>
      </c>
      <c r="BW4930">
        <v>180</v>
      </c>
      <c r="BX4930" s="1" t="s">
        <v>38</v>
      </c>
      <c r="BY4930">
        <v>4725</v>
      </c>
      <c r="BZ4930">
        <v>850500</v>
      </c>
      <c r="CA4930">
        <v>0.25</v>
      </c>
      <c r="CB4930">
        <v>3543.75</v>
      </c>
      <c r="CC4930">
        <v>637875</v>
      </c>
      <c r="CD4930">
        <v>0.1</v>
      </c>
      <c r="CE4930">
        <v>63787.5</v>
      </c>
      <c r="CF4930">
        <v>0.1</v>
      </c>
      <c r="CG4930">
        <v>6378.75</v>
      </c>
      <c r="CH4930">
        <v>57408.75</v>
      </c>
      <c r="CI4930">
        <v>574087.5</v>
      </c>
      <c r="CJ4930">
        <v>631496.25</v>
      </c>
      <c r="CK4930">
        <v>3508.3125</v>
      </c>
    </row>
    <row r="4931" spans="67:89" x14ac:dyDescent="0.25">
      <c r="BP4931" s="1" t="s">
        <v>13025</v>
      </c>
      <c r="BQ4931" s="1" t="s">
        <v>10132</v>
      </c>
      <c r="BR4931" s="1" t="s">
        <v>10133</v>
      </c>
      <c r="BS4931" s="1" t="s">
        <v>40</v>
      </c>
      <c r="BT4931">
        <v>17</v>
      </c>
      <c r="BU4931" s="1" t="s">
        <v>9</v>
      </c>
      <c r="BV4931" s="1" t="s">
        <v>146</v>
      </c>
      <c r="BW4931">
        <v>180</v>
      </c>
      <c r="BX4931" s="1" t="s">
        <v>38</v>
      </c>
      <c r="BY4931">
        <v>4725</v>
      </c>
      <c r="BZ4931">
        <v>850500</v>
      </c>
      <c r="CA4931">
        <v>0.25</v>
      </c>
      <c r="CB4931">
        <v>3543.75</v>
      </c>
      <c r="CC4931">
        <v>637875</v>
      </c>
      <c r="CD4931">
        <v>0.1</v>
      </c>
      <c r="CE4931">
        <v>63787.5</v>
      </c>
      <c r="CF4931">
        <v>0.1</v>
      </c>
      <c r="CG4931">
        <v>6378.75</v>
      </c>
      <c r="CH4931">
        <v>57408.75</v>
      </c>
      <c r="CI4931">
        <v>574087.5</v>
      </c>
      <c r="CJ4931">
        <v>631496.25</v>
      </c>
      <c r="CK4931">
        <v>3508.3125</v>
      </c>
    </row>
    <row r="4932" spans="67:89" x14ac:dyDescent="0.25">
      <c r="BO4932" s="1" t="s">
        <v>511</v>
      </c>
      <c r="BP4932" s="1" t="s">
        <v>13026</v>
      </c>
      <c r="BQ4932" s="1" t="s">
        <v>10132</v>
      </c>
      <c r="BR4932" s="1" t="s">
        <v>10133</v>
      </c>
      <c r="BS4932" s="1" t="s">
        <v>40</v>
      </c>
      <c r="BT4932">
        <v>18</v>
      </c>
      <c r="BU4932" s="1" t="s">
        <v>9</v>
      </c>
      <c r="BV4932" s="1" t="s">
        <v>171</v>
      </c>
      <c r="BW4932">
        <v>289.14</v>
      </c>
      <c r="BX4932" s="1" t="s">
        <v>38</v>
      </c>
      <c r="BY4932">
        <v>4725</v>
      </c>
      <c r="BZ4932">
        <v>1366186.5</v>
      </c>
      <c r="CA4932">
        <v>0.25</v>
      </c>
      <c r="CB4932">
        <v>3543.75</v>
      </c>
      <c r="CC4932">
        <v>1024639.875</v>
      </c>
      <c r="CD4932">
        <v>0.1</v>
      </c>
      <c r="CE4932">
        <v>102463.9875</v>
      </c>
      <c r="CF4932">
        <v>0.1</v>
      </c>
      <c r="CG4932">
        <v>10246.39875</v>
      </c>
      <c r="CH4932">
        <v>92217.588749999995</v>
      </c>
      <c r="CI4932">
        <v>922175.88749999995</v>
      </c>
      <c r="CJ4932">
        <v>1014393.4762499999</v>
      </c>
      <c r="CK4932">
        <v>3508.3125</v>
      </c>
    </row>
    <row r="4933" spans="67:89" x14ac:dyDescent="0.25">
      <c r="BO4933" s="1" t="s">
        <v>513</v>
      </c>
      <c r="BP4933" s="1" t="s">
        <v>13027</v>
      </c>
      <c r="BQ4933" s="1" t="s">
        <v>10132</v>
      </c>
      <c r="BR4933" s="1" t="s">
        <v>10133</v>
      </c>
      <c r="BS4933" s="1" t="s">
        <v>40</v>
      </c>
      <c r="BT4933">
        <v>19</v>
      </c>
      <c r="BU4933" s="1" t="s">
        <v>9</v>
      </c>
      <c r="BV4933" s="1" t="s">
        <v>171</v>
      </c>
      <c r="BW4933">
        <v>254.65</v>
      </c>
      <c r="BX4933" s="1" t="s">
        <v>38</v>
      </c>
      <c r="BY4933">
        <v>4725</v>
      </c>
      <c r="BZ4933">
        <v>1203221.25</v>
      </c>
      <c r="CA4933">
        <v>0.27</v>
      </c>
      <c r="CB4933">
        <v>3449.25</v>
      </c>
      <c r="CC4933">
        <v>878351.51250000007</v>
      </c>
      <c r="CD4933">
        <v>0.1</v>
      </c>
      <c r="CE4933">
        <v>87835.15125000001</v>
      </c>
      <c r="CF4933">
        <v>0.1</v>
      </c>
      <c r="CG4933">
        <v>8783.5151250000017</v>
      </c>
      <c r="CH4933">
        <v>79051.636125000005</v>
      </c>
      <c r="CI4933">
        <v>790516.36125000007</v>
      </c>
      <c r="CJ4933">
        <v>869567.99737500004</v>
      </c>
      <c r="CK4933">
        <v>3414.7575000000002</v>
      </c>
    </row>
    <row r="4934" spans="67:89" x14ac:dyDescent="0.25">
      <c r="BP4934" s="1" t="s">
        <v>13027</v>
      </c>
      <c r="BQ4934" s="1" t="s">
        <v>10132</v>
      </c>
      <c r="BR4934" s="1" t="s">
        <v>10133</v>
      </c>
      <c r="BS4934" s="1" t="s">
        <v>40</v>
      </c>
      <c r="BT4934">
        <v>19</v>
      </c>
      <c r="BU4934" s="1" t="s">
        <v>9</v>
      </c>
      <c r="BV4934" s="1" t="s">
        <v>171</v>
      </c>
      <c r="BW4934">
        <v>254.65</v>
      </c>
      <c r="BX4934" s="1" t="s">
        <v>38</v>
      </c>
      <c r="BY4934">
        <v>4725</v>
      </c>
      <c r="BZ4934">
        <v>1203221.25</v>
      </c>
      <c r="CA4934">
        <v>0.2</v>
      </c>
      <c r="CB4934">
        <v>3780</v>
      </c>
      <c r="CC4934">
        <v>962577</v>
      </c>
      <c r="CD4934">
        <v>0.1</v>
      </c>
      <c r="CE4934">
        <v>96257.700000000012</v>
      </c>
      <c r="CF4934">
        <v>0.1</v>
      </c>
      <c r="CG4934">
        <v>9625.7700000000023</v>
      </c>
      <c r="CH4934">
        <v>86631.930000000008</v>
      </c>
      <c r="CI4934">
        <v>866319.3</v>
      </c>
      <c r="CJ4934">
        <v>952951.2300000001</v>
      </c>
      <c r="CK4934">
        <v>3742.2000000000003</v>
      </c>
    </row>
    <row r="4935" spans="67:89" x14ac:dyDescent="0.25">
      <c r="BP4935" s="1" t="s">
        <v>13027</v>
      </c>
      <c r="BQ4935" s="1" t="s">
        <v>10132</v>
      </c>
      <c r="BR4935" s="1" t="s">
        <v>10133</v>
      </c>
      <c r="BS4935" s="1" t="s">
        <v>40</v>
      </c>
      <c r="BT4935">
        <v>19</v>
      </c>
      <c r="BU4935" s="1" t="s">
        <v>9</v>
      </c>
      <c r="BV4935" s="1" t="s">
        <v>171</v>
      </c>
      <c r="BW4935">
        <v>254.65</v>
      </c>
      <c r="BX4935" s="1" t="s">
        <v>38</v>
      </c>
      <c r="BY4935">
        <v>4725</v>
      </c>
      <c r="BZ4935">
        <v>1203221.25</v>
      </c>
      <c r="CA4935">
        <v>0.23</v>
      </c>
      <c r="CB4935">
        <v>3638.25</v>
      </c>
      <c r="CC4935">
        <v>926480.36250000005</v>
      </c>
      <c r="CD4935">
        <v>0.1</v>
      </c>
      <c r="CE4935">
        <v>92648.036250000005</v>
      </c>
      <c r="CF4935">
        <v>0.1</v>
      </c>
      <c r="CG4935">
        <v>9264.8036250000005</v>
      </c>
      <c r="CH4935">
        <v>83383.232625000004</v>
      </c>
      <c r="CI4935">
        <v>833832.32625000004</v>
      </c>
      <c r="CJ4935">
        <v>917215.5588750001</v>
      </c>
      <c r="CK4935">
        <v>3601.8675000000003</v>
      </c>
    </row>
    <row r="4936" spans="67:89" x14ac:dyDescent="0.25">
      <c r="BO4936" s="1" t="s">
        <v>515</v>
      </c>
      <c r="BP4936" s="1" t="s">
        <v>13028</v>
      </c>
      <c r="BQ4936" s="1" t="s">
        <v>10132</v>
      </c>
      <c r="BR4936" s="1" t="s">
        <v>10133</v>
      </c>
      <c r="BS4936" s="1" t="s">
        <v>40</v>
      </c>
      <c r="BT4936">
        <v>20</v>
      </c>
      <c r="BU4936" s="1" t="s">
        <v>9</v>
      </c>
      <c r="BV4936" s="1" t="s">
        <v>171</v>
      </c>
      <c r="BW4936">
        <v>207</v>
      </c>
      <c r="BX4936" s="1" t="s">
        <v>38</v>
      </c>
      <c r="BY4936">
        <v>4725</v>
      </c>
      <c r="BZ4936">
        <v>978075</v>
      </c>
      <c r="CA4936">
        <v>0.23</v>
      </c>
      <c r="CB4936">
        <v>3638.25</v>
      </c>
      <c r="CC4936">
        <v>753117.75</v>
      </c>
      <c r="CD4936">
        <v>0.1</v>
      </c>
      <c r="CE4936">
        <v>75311.775000000009</v>
      </c>
      <c r="CF4936">
        <v>0.1</v>
      </c>
      <c r="CG4936">
        <v>7531.1775000000016</v>
      </c>
      <c r="CH4936">
        <v>67780.597500000003</v>
      </c>
      <c r="CI4936">
        <v>677805.97499999998</v>
      </c>
      <c r="CJ4936">
        <v>745586.57250000001</v>
      </c>
      <c r="CK4936">
        <v>3601.8674999999998</v>
      </c>
    </row>
    <row r="4937" spans="67:89" x14ac:dyDescent="0.25">
      <c r="BO4937" s="1" t="s">
        <v>517</v>
      </c>
      <c r="BP4937" s="1" t="s">
        <v>13029</v>
      </c>
      <c r="BQ4937" s="1" t="s">
        <v>10132</v>
      </c>
      <c r="BR4937" s="1" t="s">
        <v>10133</v>
      </c>
      <c r="BS4937" s="1" t="s">
        <v>40</v>
      </c>
      <c r="BT4937">
        <v>21</v>
      </c>
      <c r="BU4937" s="1" t="s">
        <v>9</v>
      </c>
      <c r="BV4937" s="1" t="s">
        <v>171</v>
      </c>
      <c r="BW4937">
        <v>207</v>
      </c>
      <c r="BX4937" s="1" t="s">
        <v>38</v>
      </c>
      <c r="BY4937">
        <v>4725</v>
      </c>
      <c r="BZ4937">
        <v>978075</v>
      </c>
      <c r="CA4937">
        <v>0.23</v>
      </c>
      <c r="CB4937">
        <v>3638.25</v>
      </c>
      <c r="CC4937">
        <v>753117.75</v>
      </c>
      <c r="CD4937">
        <v>0.1</v>
      </c>
      <c r="CE4937">
        <v>75311.775000000009</v>
      </c>
      <c r="CF4937">
        <v>0.1</v>
      </c>
      <c r="CG4937">
        <v>7531.1775000000016</v>
      </c>
      <c r="CH4937">
        <v>67780.597500000003</v>
      </c>
      <c r="CI4937">
        <v>677805.97499999998</v>
      </c>
      <c r="CJ4937">
        <v>745586.57250000001</v>
      </c>
      <c r="CK4937">
        <v>3601.8674999999998</v>
      </c>
    </row>
    <row r="4938" spans="67:89" x14ac:dyDescent="0.25">
      <c r="BO4938" s="1" t="s">
        <v>519</v>
      </c>
      <c r="BP4938" s="1" t="s">
        <v>13030</v>
      </c>
      <c r="BQ4938" s="1" t="s">
        <v>10132</v>
      </c>
      <c r="BR4938" s="1" t="s">
        <v>10133</v>
      </c>
      <c r="BS4938" s="1" t="s">
        <v>40</v>
      </c>
      <c r="BT4938">
        <v>22</v>
      </c>
      <c r="BU4938" s="1" t="s">
        <v>9</v>
      </c>
      <c r="BV4938" s="1" t="s">
        <v>171</v>
      </c>
      <c r="BW4938">
        <v>207</v>
      </c>
      <c r="BX4938" s="1" t="s">
        <v>38</v>
      </c>
      <c r="BY4938">
        <v>4725</v>
      </c>
      <c r="BZ4938">
        <v>978075</v>
      </c>
      <c r="CA4938">
        <v>0.23</v>
      </c>
      <c r="CB4938">
        <v>3638.25</v>
      </c>
      <c r="CC4938">
        <v>753117.75</v>
      </c>
      <c r="CD4938">
        <v>0.1</v>
      </c>
      <c r="CE4938">
        <v>75311.775000000009</v>
      </c>
      <c r="CF4938">
        <v>0.1</v>
      </c>
      <c r="CG4938">
        <v>7531.1775000000016</v>
      </c>
      <c r="CH4938">
        <v>67780.597500000003</v>
      </c>
      <c r="CI4938">
        <v>677805.97499999998</v>
      </c>
      <c r="CJ4938">
        <v>745586.57250000001</v>
      </c>
      <c r="CK4938">
        <v>3601.8674999999998</v>
      </c>
    </row>
    <row r="4939" spans="67:89" x14ac:dyDescent="0.25">
      <c r="BO4939" s="1" t="s">
        <v>521</v>
      </c>
      <c r="BP4939" s="1" t="s">
        <v>13031</v>
      </c>
      <c r="BQ4939" s="1" t="s">
        <v>10132</v>
      </c>
      <c r="BR4939" s="1" t="s">
        <v>10133</v>
      </c>
      <c r="BS4939" s="1" t="s">
        <v>40</v>
      </c>
      <c r="BT4939">
        <v>23</v>
      </c>
      <c r="BU4939" s="1" t="s">
        <v>9</v>
      </c>
      <c r="BV4939" s="1" t="s">
        <v>171</v>
      </c>
      <c r="BW4939">
        <v>207</v>
      </c>
      <c r="BX4939" s="1" t="s">
        <v>38</v>
      </c>
      <c r="BY4939">
        <v>4725</v>
      </c>
      <c r="BZ4939">
        <v>978075</v>
      </c>
      <c r="CA4939">
        <v>0.23</v>
      </c>
      <c r="CB4939">
        <v>3638.25</v>
      </c>
      <c r="CC4939">
        <v>753117.75</v>
      </c>
      <c r="CD4939">
        <v>0.1</v>
      </c>
      <c r="CE4939">
        <v>75311.775000000009</v>
      </c>
      <c r="CF4939">
        <v>0.1</v>
      </c>
      <c r="CG4939">
        <v>7531.1775000000016</v>
      </c>
      <c r="CH4939">
        <v>67780.597500000003</v>
      </c>
      <c r="CI4939">
        <v>677805.97499999998</v>
      </c>
      <c r="CJ4939">
        <v>745586.57250000001</v>
      </c>
      <c r="CK4939">
        <v>3601.8674999999998</v>
      </c>
    </row>
    <row r="4940" spans="67:89" x14ac:dyDescent="0.25">
      <c r="BO4940" s="1" t="s">
        <v>523</v>
      </c>
      <c r="BP4940" s="1" t="s">
        <v>13032</v>
      </c>
      <c r="BQ4940" s="1" t="s">
        <v>10132</v>
      </c>
      <c r="BR4940" s="1" t="s">
        <v>10133</v>
      </c>
      <c r="BS4940" s="1" t="s">
        <v>40</v>
      </c>
      <c r="BT4940">
        <v>24</v>
      </c>
      <c r="BU4940" s="1" t="s">
        <v>9</v>
      </c>
      <c r="BV4940" s="1" t="s">
        <v>171</v>
      </c>
      <c r="BW4940">
        <v>207</v>
      </c>
      <c r="BX4940" s="1" t="s">
        <v>38</v>
      </c>
      <c r="BY4940">
        <v>4725</v>
      </c>
      <c r="BZ4940">
        <v>978075</v>
      </c>
      <c r="CA4940">
        <v>0.3</v>
      </c>
      <c r="CB4940">
        <v>3307.5</v>
      </c>
      <c r="CC4940">
        <v>684652.5</v>
      </c>
      <c r="CD4940">
        <v>0.1</v>
      </c>
      <c r="CE4940">
        <v>68465.25</v>
      </c>
      <c r="CF4940">
        <v>0.1</v>
      </c>
      <c r="CG4940">
        <v>6846.5250000000005</v>
      </c>
      <c r="CH4940">
        <v>61618.724999999999</v>
      </c>
      <c r="CI4940">
        <v>616187.25</v>
      </c>
      <c r="CJ4940">
        <v>677805.97499999998</v>
      </c>
      <c r="CK4940">
        <v>3274.4249999999997</v>
      </c>
    </row>
    <row r="4941" spans="67:89" x14ac:dyDescent="0.25">
      <c r="BP4941" s="1" t="s">
        <v>13032</v>
      </c>
      <c r="BQ4941" s="1" t="s">
        <v>10132</v>
      </c>
      <c r="BR4941" s="1" t="s">
        <v>10133</v>
      </c>
      <c r="BS4941" s="1" t="s">
        <v>40</v>
      </c>
      <c r="BT4941">
        <v>24</v>
      </c>
      <c r="BU4941" s="1" t="s">
        <v>9</v>
      </c>
      <c r="BV4941" s="1" t="s">
        <v>171</v>
      </c>
      <c r="BW4941">
        <v>207</v>
      </c>
      <c r="BX4941" s="1" t="s">
        <v>38</v>
      </c>
      <c r="BY4941">
        <v>4725</v>
      </c>
      <c r="BZ4941">
        <v>978075</v>
      </c>
      <c r="CA4941">
        <v>0.25</v>
      </c>
      <c r="CB4941">
        <v>3543.75</v>
      </c>
      <c r="CC4941">
        <v>733556.25</v>
      </c>
      <c r="CD4941">
        <v>0.1</v>
      </c>
      <c r="CE4941">
        <v>73355.625</v>
      </c>
      <c r="CF4941">
        <v>0.1</v>
      </c>
      <c r="CG4941">
        <v>7335.5625</v>
      </c>
      <c r="CH4941">
        <v>66020.0625</v>
      </c>
      <c r="CI4941">
        <v>660200.625</v>
      </c>
      <c r="CJ4941">
        <v>726220.6875</v>
      </c>
      <c r="CK4941">
        <v>3508.3125</v>
      </c>
    </row>
    <row r="4942" spans="67:89" x14ac:dyDescent="0.25">
      <c r="BO4942" s="1" t="s">
        <v>525</v>
      </c>
      <c r="BP4942" s="1" t="s">
        <v>13033</v>
      </c>
      <c r="BQ4942" s="1" t="s">
        <v>10132</v>
      </c>
      <c r="BR4942" s="1" t="s">
        <v>10133</v>
      </c>
      <c r="BS4942" s="1" t="s">
        <v>40</v>
      </c>
      <c r="BT4942">
        <v>25</v>
      </c>
      <c r="BU4942" s="1" t="s">
        <v>9</v>
      </c>
      <c r="BV4942" s="1" t="s">
        <v>146</v>
      </c>
      <c r="BW4942">
        <v>201.42</v>
      </c>
      <c r="BX4942" s="1" t="s">
        <v>38</v>
      </c>
      <c r="BY4942">
        <v>4725</v>
      </c>
      <c r="BZ4942">
        <v>951709.49999999988</v>
      </c>
      <c r="CA4942">
        <v>0.25</v>
      </c>
      <c r="CB4942">
        <v>3543.75</v>
      </c>
      <c r="CC4942">
        <v>713782.125</v>
      </c>
      <c r="CD4942">
        <v>0.1</v>
      </c>
      <c r="CE4942">
        <v>71378.212500000009</v>
      </c>
      <c r="CF4942">
        <v>0.1</v>
      </c>
      <c r="CG4942">
        <v>7137.8212500000009</v>
      </c>
      <c r="CH4942">
        <v>64240.391250000008</v>
      </c>
      <c r="CI4942">
        <v>642403.91249999998</v>
      </c>
      <c r="CJ4942">
        <v>706644.30374999996</v>
      </c>
      <c r="CK4942">
        <v>3508.3125</v>
      </c>
    </row>
    <row r="4943" spans="67:89" x14ac:dyDescent="0.25">
      <c r="BP4943" s="1" t="s">
        <v>13033</v>
      </c>
      <c r="BQ4943" s="1" t="s">
        <v>10132</v>
      </c>
      <c r="BR4943" s="1" t="s">
        <v>10133</v>
      </c>
      <c r="BS4943" s="1" t="s">
        <v>40</v>
      </c>
      <c r="BT4943">
        <v>25</v>
      </c>
      <c r="BU4943" s="1" t="s">
        <v>9</v>
      </c>
      <c r="BV4943" s="1" t="s">
        <v>146</v>
      </c>
      <c r="BW4943">
        <v>201.42</v>
      </c>
      <c r="BX4943" s="1" t="s">
        <v>38</v>
      </c>
      <c r="BY4943">
        <v>4725</v>
      </c>
      <c r="BZ4943">
        <v>951709.49999999988</v>
      </c>
      <c r="CA4943">
        <v>0.25</v>
      </c>
      <c r="CB4943">
        <v>3543.75</v>
      </c>
      <c r="CC4943">
        <v>713782.125</v>
      </c>
      <c r="CD4943">
        <v>0.1</v>
      </c>
      <c r="CE4943">
        <v>71378.212500000009</v>
      </c>
      <c r="CF4943">
        <v>0.1</v>
      </c>
      <c r="CG4943">
        <v>7137.8212500000009</v>
      </c>
      <c r="CH4943">
        <v>64240.391250000008</v>
      </c>
      <c r="CI4943">
        <v>642403.91249999998</v>
      </c>
      <c r="CJ4943">
        <v>706644.30374999996</v>
      </c>
      <c r="CK4943">
        <v>3508.3125</v>
      </c>
    </row>
    <row r="4944" spans="67:89" x14ac:dyDescent="0.25">
      <c r="BO4944" s="1" t="s">
        <v>527</v>
      </c>
      <c r="BP4944" s="1" t="s">
        <v>13034</v>
      </c>
      <c r="BQ4944" s="1" t="s">
        <v>10132</v>
      </c>
      <c r="BR4944" s="1" t="s">
        <v>10133</v>
      </c>
      <c r="BS4944" s="1" t="s">
        <v>40</v>
      </c>
      <c r="BT4944">
        <v>26</v>
      </c>
      <c r="BU4944" s="1" t="s">
        <v>9</v>
      </c>
      <c r="BV4944" s="1" t="s">
        <v>260</v>
      </c>
      <c r="BW4944">
        <v>205.88</v>
      </c>
      <c r="BX4944" s="1" t="s">
        <v>38</v>
      </c>
      <c r="BY4944">
        <v>4500</v>
      </c>
      <c r="BZ4944">
        <v>926460</v>
      </c>
      <c r="CA4944">
        <v>0.32</v>
      </c>
      <c r="CB4944">
        <v>3060</v>
      </c>
      <c r="CC4944">
        <v>629992.79999999993</v>
      </c>
      <c r="CD4944">
        <v>0.1</v>
      </c>
      <c r="CE4944">
        <v>62999.28</v>
      </c>
      <c r="CF4944">
        <v>0.1</v>
      </c>
      <c r="CG4944">
        <v>6299.9279999999999</v>
      </c>
      <c r="CH4944">
        <v>56699.351999999999</v>
      </c>
      <c r="CI4944">
        <v>566993.5199999999</v>
      </c>
      <c r="CJ4944">
        <v>623692.87199999986</v>
      </c>
      <c r="CK4944">
        <v>3029.3999999999992</v>
      </c>
    </row>
    <row r="4945" spans="67:89" x14ac:dyDescent="0.25">
      <c r="BP4945" s="1" t="s">
        <v>13034</v>
      </c>
      <c r="BQ4945" s="1" t="s">
        <v>10132</v>
      </c>
      <c r="BR4945" s="1" t="s">
        <v>10133</v>
      </c>
      <c r="BS4945" s="1" t="s">
        <v>40</v>
      </c>
      <c r="BT4945">
        <v>26</v>
      </c>
      <c r="BU4945" s="1" t="s">
        <v>9</v>
      </c>
      <c r="BV4945" s="1" t="s">
        <v>260</v>
      </c>
      <c r="BW4945">
        <v>205.88</v>
      </c>
      <c r="BX4945" s="1" t="s">
        <v>38</v>
      </c>
      <c r="BY4945">
        <v>4500</v>
      </c>
      <c r="BZ4945">
        <v>926460</v>
      </c>
      <c r="CA4945">
        <v>0.25</v>
      </c>
      <c r="CB4945">
        <v>3375</v>
      </c>
      <c r="CC4945">
        <v>694845</v>
      </c>
      <c r="CD4945">
        <v>0.1</v>
      </c>
      <c r="CE4945">
        <v>69484.5</v>
      </c>
      <c r="CF4945">
        <v>0.1</v>
      </c>
      <c r="CG4945">
        <v>6948.4500000000007</v>
      </c>
      <c r="CH4945">
        <v>62536.05</v>
      </c>
      <c r="CI4945">
        <v>625360.5</v>
      </c>
      <c r="CJ4945">
        <v>687896.55</v>
      </c>
      <c r="CK4945">
        <v>3341.2500000000005</v>
      </c>
    </row>
    <row r="4946" spans="67:89" x14ac:dyDescent="0.25">
      <c r="BO4946" s="1" t="s">
        <v>529</v>
      </c>
      <c r="BP4946" s="1" t="s">
        <v>13035</v>
      </c>
      <c r="BQ4946" s="1" t="s">
        <v>10132</v>
      </c>
      <c r="BR4946" s="1" t="s">
        <v>10133</v>
      </c>
      <c r="BS4946" s="1" t="s">
        <v>40</v>
      </c>
      <c r="BT4946">
        <v>27</v>
      </c>
      <c r="BU4946" s="1" t="s">
        <v>9</v>
      </c>
      <c r="BV4946" s="1" t="s">
        <v>60</v>
      </c>
      <c r="BW4946">
        <v>180</v>
      </c>
      <c r="BX4946" s="1" t="s">
        <v>38</v>
      </c>
      <c r="BY4946">
        <v>4500</v>
      </c>
      <c r="BZ4946">
        <v>810000</v>
      </c>
      <c r="CA4946">
        <v>0.25</v>
      </c>
      <c r="CB4946">
        <v>3375</v>
      </c>
      <c r="CC4946">
        <v>607500</v>
      </c>
      <c r="CD4946">
        <v>0.1</v>
      </c>
      <c r="CE4946">
        <v>60750</v>
      </c>
      <c r="CF4946">
        <v>0.1</v>
      </c>
      <c r="CG4946">
        <v>6075</v>
      </c>
      <c r="CH4946">
        <v>54675</v>
      </c>
      <c r="CI4946">
        <v>546750</v>
      </c>
      <c r="CJ4946">
        <v>601425</v>
      </c>
      <c r="CK4946">
        <v>3341.25</v>
      </c>
    </row>
    <row r="4947" spans="67:89" x14ac:dyDescent="0.25">
      <c r="BO4947" s="1" t="s">
        <v>531</v>
      </c>
      <c r="BP4947" s="1" t="s">
        <v>13036</v>
      </c>
      <c r="BQ4947" s="1" t="s">
        <v>10132</v>
      </c>
      <c r="BR4947" s="1" t="s">
        <v>10133</v>
      </c>
      <c r="BS4947" s="1" t="s">
        <v>40</v>
      </c>
      <c r="BT4947">
        <v>28</v>
      </c>
      <c r="BU4947" s="1" t="s">
        <v>9</v>
      </c>
      <c r="BV4947" s="1" t="s">
        <v>60</v>
      </c>
      <c r="BW4947">
        <v>180</v>
      </c>
      <c r="BX4947" s="1" t="s">
        <v>38</v>
      </c>
      <c r="BY4947">
        <v>4500</v>
      </c>
      <c r="BZ4947">
        <v>810000</v>
      </c>
      <c r="CA4947">
        <v>0.25</v>
      </c>
      <c r="CB4947">
        <v>3375</v>
      </c>
      <c r="CC4947">
        <v>607500</v>
      </c>
      <c r="CD4947">
        <v>0.1</v>
      </c>
      <c r="CE4947">
        <v>60750</v>
      </c>
      <c r="CF4947">
        <v>0.1</v>
      </c>
      <c r="CG4947">
        <v>6075</v>
      </c>
      <c r="CH4947">
        <v>54675</v>
      </c>
      <c r="CI4947">
        <v>546750</v>
      </c>
      <c r="CJ4947">
        <v>601425</v>
      </c>
      <c r="CK4947">
        <v>3341.25</v>
      </c>
    </row>
    <row r="4948" spans="67:89" x14ac:dyDescent="0.25">
      <c r="BO4948" s="1" t="s">
        <v>533</v>
      </c>
      <c r="BP4948" s="1" t="s">
        <v>13037</v>
      </c>
      <c r="BQ4948" s="1" t="s">
        <v>10132</v>
      </c>
      <c r="BR4948" s="1" t="s">
        <v>10133</v>
      </c>
      <c r="BS4948" s="1" t="s">
        <v>40</v>
      </c>
      <c r="BT4948">
        <v>29</v>
      </c>
      <c r="BU4948" s="1" t="s">
        <v>9</v>
      </c>
      <c r="BV4948" s="1" t="s">
        <v>60</v>
      </c>
      <c r="BW4948">
        <v>180</v>
      </c>
      <c r="BX4948" s="1" t="s">
        <v>38</v>
      </c>
      <c r="BY4948">
        <v>4500</v>
      </c>
      <c r="BZ4948">
        <v>810000</v>
      </c>
      <c r="CA4948">
        <v>0.25</v>
      </c>
      <c r="CB4948">
        <v>3375</v>
      </c>
      <c r="CC4948">
        <v>607500</v>
      </c>
      <c r="CD4948">
        <v>0.1</v>
      </c>
      <c r="CE4948">
        <v>60750</v>
      </c>
      <c r="CF4948">
        <v>0.1</v>
      </c>
      <c r="CG4948">
        <v>6075</v>
      </c>
      <c r="CH4948">
        <v>54675</v>
      </c>
      <c r="CI4948">
        <v>546750</v>
      </c>
      <c r="CJ4948">
        <v>601425</v>
      </c>
      <c r="CK4948">
        <v>3341.25</v>
      </c>
    </row>
    <row r="4949" spans="67:89" x14ac:dyDescent="0.25">
      <c r="BO4949" s="1" t="s">
        <v>535</v>
      </c>
      <c r="BP4949" s="1" t="s">
        <v>13038</v>
      </c>
      <c r="BQ4949" s="1" t="s">
        <v>10132</v>
      </c>
      <c r="BR4949" s="1" t="s">
        <v>10133</v>
      </c>
      <c r="BS4949" s="1" t="s">
        <v>40</v>
      </c>
      <c r="BT4949">
        <v>30</v>
      </c>
      <c r="BU4949" s="1" t="s">
        <v>9</v>
      </c>
      <c r="BV4949" s="1" t="s">
        <v>60</v>
      </c>
      <c r="BW4949">
        <v>180</v>
      </c>
      <c r="BX4949" s="1" t="s">
        <v>38</v>
      </c>
      <c r="BY4949">
        <v>4500</v>
      </c>
      <c r="BZ4949">
        <v>810000</v>
      </c>
      <c r="CA4949">
        <v>0.3</v>
      </c>
      <c r="CB4949">
        <v>3150</v>
      </c>
      <c r="CC4949">
        <v>567000</v>
      </c>
      <c r="CD4949">
        <v>0.1</v>
      </c>
      <c r="CE4949">
        <v>56700</v>
      </c>
      <c r="CF4949">
        <v>0</v>
      </c>
      <c r="CG4949">
        <v>0</v>
      </c>
      <c r="CH4949">
        <v>56700</v>
      </c>
      <c r="CI4949">
        <v>510300</v>
      </c>
      <c r="CJ4949">
        <v>567000</v>
      </c>
      <c r="CK4949">
        <v>3150</v>
      </c>
    </row>
    <row r="4950" spans="67:89" x14ac:dyDescent="0.25">
      <c r="BP4950" s="1" t="s">
        <v>13038</v>
      </c>
      <c r="BQ4950" s="1" t="s">
        <v>10132</v>
      </c>
      <c r="BR4950" s="1" t="s">
        <v>10133</v>
      </c>
      <c r="BS4950" s="1" t="s">
        <v>40</v>
      </c>
      <c r="BT4950">
        <v>30</v>
      </c>
      <c r="BU4950" s="1" t="s">
        <v>9</v>
      </c>
      <c r="BV4950" s="1" t="s">
        <v>60</v>
      </c>
      <c r="BW4950">
        <v>180</v>
      </c>
      <c r="BX4950" s="1" t="s">
        <v>38</v>
      </c>
      <c r="BY4950">
        <v>4500</v>
      </c>
      <c r="BZ4950">
        <v>810000</v>
      </c>
      <c r="CA4950">
        <v>0.25</v>
      </c>
      <c r="CB4950">
        <v>3375</v>
      </c>
      <c r="CC4950">
        <v>607500</v>
      </c>
      <c r="CD4950">
        <v>0.1</v>
      </c>
      <c r="CE4950">
        <v>60750</v>
      </c>
      <c r="CF4950">
        <v>0.1</v>
      </c>
      <c r="CG4950">
        <v>6075</v>
      </c>
      <c r="CH4950">
        <v>54675</v>
      </c>
      <c r="CI4950">
        <v>546750</v>
      </c>
      <c r="CJ4950">
        <v>601425</v>
      </c>
      <c r="CK4950">
        <v>3341.25</v>
      </c>
    </row>
    <row r="4951" spans="67:89" x14ac:dyDescent="0.25">
      <c r="BO4951" s="1" t="s">
        <v>537</v>
      </c>
      <c r="BP4951" s="1" t="s">
        <v>13039</v>
      </c>
      <c r="BQ4951" s="1" t="s">
        <v>10132</v>
      </c>
      <c r="BR4951" s="1" t="s">
        <v>10133</v>
      </c>
      <c r="BS4951" s="1" t="s">
        <v>40</v>
      </c>
      <c r="BT4951">
        <v>31</v>
      </c>
      <c r="BU4951" s="1" t="s">
        <v>9</v>
      </c>
      <c r="BV4951" s="1" t="s">
        <v>146</v>
      </c>
      <c r="BW4951">
        <v>169.44</v>
      </c>
      <c r="BX4951" s="1" t="s">
        <v>38</v>
      </c>
      <c r="BY4951">
        <v>4725</v>
      </c>
      <c r="BZ4951">
        <v>800604</v>
      </c>
      <c r="CA4951">
        <v>0.23</v>
      </c>
      <c r="CB4951">
        <v>3638.25</v>
      </c>
      <c r="CC4951">
        <v>616465.07999999996</v>
      </c>
      <c r="CD4951">
        <v>0.1</v>
      </c>
      <c r="CE4951">
        <v>61646.508000000002</v>
      </c>
      <c r="CF4951">
        <v>0.1</v>
      </c>
      <c r="CG4951">
        <v>6164.6508000000003</v>
      </c>
      <c r="CH4951">
        <v>55481.857199999999</v>
      </c>
      <c r="CI4951">
        <v>554818.57199999993</v>
      </c>
      <c r="CJ4951">
        <v>610300.4291999999</v>
      </c>
      <c r="CK4951">
        <v>3601.8674999999994</v>
      </c>
    </row>
    <row r="4952" spans="67:89" x14ac:dyDescent="0.25">
      <c r="BO4952" s="1" t="s">
        <v>539</v>
      </c>
      <c r="BP4952" s="1" t="s">
        <v>13040</v>
      </c>
      <c r="BQ4952" s="1" t="s">
        <v>10132</v>
      </c>
      <c r="BR4952" s="1" t="s">
        <v>10133</v>
      </c>
      <c r="BS4952" s="1" t="s">
        <v>40</v>
      </c>
      <c r="BT4952">
        <v>32</v>
      </c>
      <c r="BU4952" s="1" t="s">
        <v>9</v>
      </c>
      <c r="BV4952" s="1" t="s">
        <v>146</v>
      </c>
      <c r="BW4952">
        <v>183.57</v>
      </c>
      <c r="BX4952" s="1" t="s">
        <v>38</v>
      </c>
      <c r="BY4952">
        <v>4725</v>
      </c>
      <c r="BZ4952">
        <v>867368.25</v>
      </c>
      <c r="CA4952">
        <v>0.23</v>
      </c>
      <c r="CB4952">
        <v>3638.25</v>
      </c>
      <c r="CC4952">
        <v>667873.55249999999</v>
      </c>
      <c r="CD4952">
        <v>0.1</v>
      </c>
      <c r="CE4952">
        <v>66787.355250000008</v>
      </c>
      <c r="CF4952">
        <v>0.1</v>
      </c>
      <c r="CG4952">
        <v>6678.735525000001</v>
      </c>
      <c r="CH4952">
        <v>60108.619725000004</v>
      </c>
      <c r="CI4952">
        <v>601086.19724999997</v>
      </c>
      <c r="CJ4952">
        <v>661194.81697499997</v>
      </c>
      <c r="CK4952">
        <v>3601.8674999999998</v>
      </c>
    </row>
    <row r="4953" spans="67:89" x14ac:dyDescent="0.25">
      <c r="BO4953" s="1" t="s">
        <v>541</v>
      </c>
      <c r="BP4953" s="1" t="s">
        <v>13041</v>
      </c>
      <c r="BQ4953" s="1" t="s">
        <v>10132</v>
      </c>
      <c r="BR4953" s="1" t="s">
        <v>10133</v>
      </c>
      <c r="BS4953" s="1" t="s">
        <v>40</v>
      </c>
      <c r="BT4953">
        <v>33</v>
      </c>
      <c r="BU4953" s="1" t="s">
        <v>9</v>
      </c>
      <c r="BV4953" s="1" t="s">
        <v>60</v>
      </c>
      <c r="BW4953">
        <v>180</v>
      </c>
      <c r="BX4953" s="1" t="s">
        <v>38</v>
      </c>
      <c r="BY4953">
        <v>5050</v>
      </c>
      <c r="BZ4953">
        <v>909000</v>
      </c>
      <c r="CA4953">
        <v>0.28000000000000003</v>
      </c>
      <c r="CB4953">
        <v>3636</v>
      </c>
      <c r="CC4953">
        <v>654480</v>
      </c>
      <c r="CD4953">
        <v>0.1</v>
      </c>
      <c r="CE4953">
        <v>65448</v>
      </c>
      <c r="CF4953">
        <v>0</v>
      </c>
      <c r="CG4953">
        <v>0</v>
      </c>
      <c r="CH4953">
        <v>65448</v>
      </c>
      <c r="CI4953">
        <v>589032</v>
      </c>
      <c r="CJ4953">
        <v>654480</v>
      </c>
      <c r="CK4953">
        <v>3636</v>
      </c>
    </row>
    <row r="4954" spans="67:89" x14ac:dyDescent="0.25">
      <c r="BP4954" s="1" t="s">
        <v>13041</v>
      </c>
      <c r="BQ4954" s="1" t="s">
        <v>10132</v>
      </c>
      <c r="BR4954" s="1" t="s">
        <v>10133</v>
      </c>
      <c r="BS4954" s="1" t="s">
        <v>40</v>
      </c>
      <c r="BT4954">
        <v>33</v>
      </c>
      <c r="BU4954" s="1" t="s">
        <v>9</v>
      </c>
      <c r="BV4954" s="1" t="s">
        <v>60</v>
      </c>
      <c r="BW4954">
        <v>180</v>
      </c>
      <c r="BX4954" s="1" t="s">
        <v>38</v>
      </c>
      <c r="BY4954">
        <v>5050</v>
      </c>
      <c r="BZ4954">
        <v>909000</v>
      </c>
      <c r="CA4954">
        <v>0.28000000000000003</v>
      </c>
      <c r="CB4954">
        <v>3636</v>
      </c>
      <c r="CC4954">
        <v>654480</v>
      </c>
      <c r="CD4954">
        <v>0.1</v>
      </c>
      <c r="CE4954">
        <v>65448</v>
      </c>
      <c r="CF4954">
        <v>0</v>
      </c>
      <c r="CG4954">
        <v>0</v>
      </c>
      <c r="CH4954">
        <v>65448</v>
      </c>
      <c r="CI4954">
        <v>589032</v>
      </c>
      <c r="CJ4954">
        <v>654480</v>
      </c>
      <c r="CK4954">
        <v>3636</v>
      </c>
    </row>
    <row r="4955" spans="67:89" x14ac:dyDescent="0.25">
      <c r="BP4955" s="1" t="s">
        <v>13041</v>
      </c>
      <c r="BQ4955" s="1" t="s">
        <v>10132</v>
      </c>
      <c r="BR4955" s="1" t="s">
        <v>10133</v>
      </c>
      <c r="BS4955" s="1" t="s">
        <v>40</v>
      </c>
      <c r="BT4955">
        <v>33</v>
      </c>
      <c r="BU4955" s="1" t="s">
        <v>9</v>
      </c>
      <c r="BV4955" s="1" t="s">
        <v>60</v>
      </c>
      <c r="BW4955">
        <v>180</v>
      </c>
      <c r="BX4955" s="1" t="s">
        <v>38</v>
      </c>
      <c r="BY4955">
        <v>4500</v>
      </c>
      <c r="BZ4955">
        <v>810000</v>
      </c>
      <c r="CA4955">
        <v>0.25</v>
      </c>
      <c r="CB4955">
        <v>3375</v>
      </c>
      <c r="CC4955">
        <v>607500</v>
      </c>
      <c r="CD4955">
        <v>0.1</v>
      </c>
      <c r="CE4955">
        <v>60750</v>
      </c>
      <c r="CF4955">
        <v>0.1</v>
      </c>
      <c r="CG4955">
        <v>6075</v>
      </c>
      <c r="CH4955">
        <v>54675</v>
      </c>
      <c r="CI4955">
        <v>546750</v>
      </c>
      <c r="CJ4955">
        <v>601425</v>
      </c>
      <c r="CK4955">
        <v>3341.25</v>
      </c>
    </row>
    <row r="4956" spans="67:89" x14ac:dyDescent="0.25">
      <c r="BO4956" s="1" t="s">
        <v>543</v>
      </c>
      <c r="BP4956" s="1" t="s">
        <v>13042</v>
      </c>
      <c r="BQ4956" s="1" t="s">
        <v>10132</v>
      </c>
      <c r="BR4956" s="1" t="s">
        <v>10133</v>
      </c>
      <c r="BS4956" s="1" t="s">
        <v>40</v>
      </c>
      <c r="BT4956">
        <v>34</v>
      </c>
      <c r="BU4956" s="1" t="s">
        <v>9</v>
      </c>
      <c r="BV4956" s="1" t="s">
        <v>60</v>
      </c>
      <c r="BW4956">
        <v>160</v>
      </c>
      <c r="BX4956" s="1" t="s">
        <v>38</v>
      </c>
      <c r="BY4956">
        <v>4500</v>
      </c>
      <c r="BZ4956">
        <v>720000</v>
      </c>
      <c r="CA4956">
        <v>0.25</v>
      </c>
      <c r="CB4956">
        <v>3375</v>
      </c>
      <c r="CC4956">
        <v>540000</v>
      </c>
      <c r="CD4956">
        <v>0.56555555555555559</v>
      </c>
      <c r="CE4956">
        <v>305400</v>
      </c>
      <c r="CF4956">
        <v>0.1</v>
      </c>
      <c r="CG4956">
        <v>5400</v>
      </c>
      <c r="CH4956">
        <v>300000</v>
      </c>
      <c r="CI4956">
        <v>234600</v>
      </c>
      <c r="CJ4956">
        <v>534600</v>
      </c>
      <c r="CK4956">
        <v>3341.25</v>
      </c>
    </row>
    <row r="4957" spans="67:89" x14ac:dyDescent="0.25">
      <c r="BO4957" s="1" t="s">
        <v>545</v>
      </c>
      <c r="BP4957" s="1" t="s">
        <v>13043</v>
      </c>
      <c r="BQ4957" s="1" t="s">
        <v>10132</v>
      </c>
      <c r="BR4957" s="1" t="s">
        <v>10133</v>
      </c>
      <c r="BS4957" s="1" t="s">
        <v>40</v>
      </c>
      <c r="BT4957">
        <v>35</v>
      </c>
      <c r="BU4957" s="1" t="s">
        <v>9</v>
      </c>
      <c r="BV4957" s="1" t="s">
        <v>60</v>
      </c>
      <c r="BW4957">
        <v>160</v>
      </c>
      <c r="BX4957" s="1" t="s">
        <v>38</v>
      </c>
      <c r="BY4957">
        <v>4500</v>
      </c>
      <c r="BZ4957">
        <v>720000</v>
      </c>
      <c r="CA4957">
        <v>0.25</v>
      </c>
      <c r="CB4957">
        <v>3375</v>
      </c>
      <c r="CC4957">
        <v>540000</v>
      </c>
      <c r="CD4957">
        <v>0.1</v>
      </c>
      <c r="CE4957">
        <v>54000</v>
      </c>
      <c r="CF4957">
        <v>0.1</v>
      </c>
      <c r="CG4957">
        <v>5400</v>
      </c>
      <c r="CH4957">
        <v>48600</v>
      </c>
      <c r="CI4957">
        <v>486000</v>
      </c>
      <c r="CJ4957">
        <v>534600</v>
      </c>
      <c r="CK4957">
        <v>3341.25</v>
      </c>
    </row>
    <row r="4958" spans="67:89" x14ac:dyDescent="0.25">
      <c r="BO4958" s="1" t="s">
        <v>547</v>
      </c>
      <c r="BP4958" s="1" t="s">
        <v>13044</v>
      </c>
      <c r="BQ4958" s="1" t="s">
        <v>10132</v>
      </c>
      <c r="BR4958" s="1" t="s">
        <v>10133</v>
      </c>
      <c r="BS4958" s="1" t="s">
        <v>40</v>
      </c>
      <c r="BT4958">
        <v>36</v>
      </c>
      <c r="BU4958" s="1" t="s">
        <v>9</v>
      </c>
      <c r="BV4958" s="1" t="s">
        <v>60</v>
      </c>
      <c r="BW4958">
        <v>160</v>
      </c>
      <c r="BX4958" s="1" t="s">
        <v>38</v>
      </c>
      <c r="BY4958">
        <v>4500</v>
      </c>
      <c r="BZ4958">
        <v>720000</v>
      </c>
      <c r="CA4958">
        <v>0.23</v>
      </c>
      <c r="CB4958">
        <v>3465</v>
      </c>
      <c r="CC4958">
        <v>554400</v>
      </c>
      <c r="CD4958">
        <v>0.1</v>
      </c>
      <c r="CE4958">
        <v>55440</v>
      </c>
      <c r="CF4958">
        <v>0.1</v>
      </c>
      <c r="CG4958">
        <v>5544</v>
      </c>
      <c r="CH4958">
        <v>49896</v>
      </c>
      <c r="CI4958">
        <v>498960</v>
      </c>
      <c r="CJ4958">
        <v>548856</v>
      </c>
      <c r="CK4958">
        <v>3430.35</v>
      </c>
    </row>
    <row r="4959" spans="67:89" x14ac:dyDescent="0.25">
      <c r="BO4959" s="1" t="s">
        <v>549</v>
      </c>
      <c r="BP4959" s="1" t="s">
        <v>13045</v>
      </c>
      <c r="BQ4959" s="1" t="s">
        <v>10132</v>
      </c>
      <c r="BR4959" s="1" t="s">
        <v>10133</v>
      </c>
      <c r="BS4959" s="1" t="s">
        <v>40</v>
      </c>
      <c r="BT4959">
        <v>37</v>
      </c>
      <c r="BU4959" s="1" t="s">
        <v>9</v>
      </c>
      <c r="BV4959" s="1" t="s">
        <v>60</v>
      </c>
      <c r="BW4959">
        <v>160</v>
      </c>
      <c r="BX4959" s="1" t="s">
        <v>38</v>
      </c>
      <c r="BY4959">
        <v>4500</v>
      </c>
      <c r="BZ4959">
        <v>720000</v>
      </c>
      <c r="CA4959">
        <v>0.25</v>
      </c>
      <c r="CB4959">
        <v>3375</v>
      </c>
      <c r="CC4959">
        <v>540000</v>
      </c>
      <c r="CD4959">
        <v>0.1</v>
      </c>
      <c r="CE4959">
        <v>54000</v>
      </c>
      <c r="CF4959">
        <v>0.1</v>
      </c>
      <c r="CG4959">
        <v>5400</v>
      </c>
      <c r="CH4959">
        <v>48600</v>
      </c>
      <c r="CI4959">
        <v>486000</v>
      </c>
      <c r="CJ4959">
        <v>534600</v>
      </c>
      <c r="CK4959">
        <v>3341.25</v>
      </c>
    </row>
    <row r="4960" spans="67:89" x14ac:dyDescent="0.25">
      <c r="BP4960" s="1" t="s">
        <v>13045</v>
      </c>
      <c r="BQ4960" s="1" t="s">
        <v>10132</v>
      </c>
      <c r="BR4960" s="1" t="s">
        <v>10133</v>
      </c>
      <c r="BS4960" s="1" t="s">
        <v>40</v>
      </c>
      <c r="BT4960">
        <v>37</v>
      </c>
      <c r="BU4960" s="1" t="s">
        <v>9</v>
      </c>
      <c r="BV4960" s="1" t="s">
        <v>60</v>
      </c>
      <c r="BW4960">
        <v>160</v>
      </c>
      <c r="BX4960" s="1" t="s">
        <v>38</v>
      </c>
      <c r="BY4960">
        <v>4500</v>
      </c>
      <c r="BZ4960">
        <v>720000</v>
      </c>
      <c r="CA4960">
        <v>0.23</v>
      </c>
      <c r="CB4960">
        <v>3465</v>
      </c>
      <c r="CC4960">
        <v>554400</v>
      </c>
      <c r="CD4960">
        <v>0.1</v>
      </c>
      <c r="CE4960">
        <v>55440</v>
      </c>
      <c r="CF4960">
        <v>0.1</v>
      </c>
      <c r="CG4960">
        <v>5544</v>
      </c>
      <c r="CH4960">
        <v>49896</v>
      </c>
      <c r="CI4960">
        <v>498960</v>
      </c>
      <c r="CJ4960">
        <v>548856</v>
      </c>
      <c r="CK4960">
        <v>3430.35</v>
      </c>
    </row>
    <row r="4961" spans="67:89" x14ac:dyDescent="0.25">
      <c r="BO4961" s="1" t="s">
        <v>551</v>
      </c>
      <c r="BP4961" s="1" t="s">
        <v>13046</v>
      </c>
      <c r="BQ4961" s="1" t="s">
        <v>10132</v>
      </c>
      <c r="BR4961" s="1" t="s">
        <v>10133</v>
      </c>
      <c r="BS4961" s="1" t="s">
        <v>40</v>
      </c>
      <c r="BT4961">
        <v>38</v>
      </c>
      <c r="BU4961" s="1" t="s">
        <v>9</v>
      </c>
      <c r="BV4961" s="1" t="s">
        <v>60</v>
      </c>
      <c r="BW4961">
        <v>160</v>
      </c>
      <c r="BX4961" s="1" t="s">
        <v>38</v>
      </c>
      <c r="BY4961">
        <v>4500</v>
      </c>
      <c r="BZ4961">
        <v>720000</v>
      </c>
      <c r="CA4961">
        <v>0.32</v>
      </c>
      <c r="CB4961">
        <v>3060</v>
      </c>
      <c r="CC4961">
        <v>489600</v>
      </c>
      <c r="CD4961">
        <v>0.1</v>
      </c>
      <c r="CE4961">
        <v>48960</v>
      </c>
      <c r="CF4961">
        <v>0.1</v>
      </c>
      <c r="CG4961">
        <v>4896</v>
      </c>
      <c r="CH4961">
        <v>44064</v>
      </c>
      <c r="CI4961">
        <v>440640</v>
      </c>
      <c r="CJ4961">
        <v>484704</v>
      </c>
      <c r="CK4961">
        <v>3029.4</v>
      </c>
    </row>
    <row r="4962" spans="67:89" x14ac:dyDescent="0.25">
      <c r="BO4962" s="1" t="s">
        <v>553</v>
      </c>
      <c r="BP4962" s="1" t="s">
        <v>13047</v>
      </c>
      <c r="BQ4962" s="1" t="s">
        <v>10132</v>
      </c>
      <c r="BR4962" s="1" t="s">
        <v>10133</v>
      </c>
      <c r="BS4962" s="1" t="s">
        <v>40</v>
      </c>
      <c r="BT4962">
        <v>39</v>
      </c>
      <c r="BU4962" s="1" t="s">
        <v>9</v>
      </c>
      <c r="BV4962" s="1" t="s">
        <v>60</v>
      </c>
      <c r="BW4962">
        <v>160</v>
      </c>
      <c r="BX4962" s="1" t="s">
        <v>38</v>
      </c>
      <c r="BY4962">
        <v>4500</v>
      </c>
      <c r="BZ4962">
        <v>720000</v>
      </c>
      <c r="CA4962">
        <v>0.25</v>
      </c>
      <c r="CB4962">
        <v>3375</v>
      </c>
      <c r="CC4962">
        <v>540000</v>
      </c>
      <c r="CD4962">
        <v>0.1</v>
      </c>
      <c r="CE4962">
        <v>54000</v>
      </c>
      <c r="CF4962">
        <v>0.1</v>
      </c>
      <c r="CG4962">
        <v>5400</v>
      </c>
      <c r="CH4962">
        <v>48600</v>
      </c>
      <c r="CI4962">
        <v>486000</v>
      </c>
      <c r="CJ4962">
        <v>534600</v>
      </c>
      <c r="CK4962">
        <v>3341.25</v>
      </c>
    </row>
    <row r="4963" spans="67:89" x14ac:dyDescent="0.25">
      <c r="BO4963" s="1" t="s">
        <v>555</v>
      </c>
      <c r="BP4963" s="1" t="s">
        <v>13048</v>
      </c>
      <c r="BQ4963" s="1" t="s">
        <v>10132</v>
      </c>
      <c r="BR4963" s="1" t="s">
        <v>10133</v>
      </c>
      <c r="BS4963" s="1" t="s">
        <v>40</v>
      </c>
      <c r="BT4963">
        <v>40</v>
      </c>
      <c r="BU4963" s="1" t="s">
        <v>9</v>
      </c>
      <c r="BV4963" s="1" t="s">
        <v>60</v>
      </c>
      <c r="BW4963">
        <v>160</v>
      </c>
      <c r="BX4963" s="1" t="s">
        <v>38</v>
      </c>
      <c r="BY4963">
        <v>4500</v>
      </c>
      <c r="BZ4963">
        <v>720000</v>
      </c>
      <c r="CA4963">
        <v>0.32</v>
      </c>
      <c r="CB4963">
        <v>3060</v>
      </c>
      <c r="CC4963">
        <v>489600</v>
      </c>
      <c r="CD4963">
        <v>0.1</v>
      </c>
      <c r="CE4963">
        <v>48960</v>
      </c>
      <c r="CF4963">
        <v>0.1</v>
      </c>
      <c r="CG4963">
        <v>4896</v>
      </c>
      <c r="CH4963">
        <v>44064</v>
      </c>
      <c r="CI4963">
        <v>440640</v>
      </c>
      <c r="CJ4963">
        <v>484704</v>
      </c>
      <c r="CK4963">
        <v>3029.4</v>
      </c>
    </row>
    <row r="4964" spans="67:89" x14ac:dyDescent="0.25">
      <c r="BO4964" s="1" t="s">
        <v>557</v>
      </c>
      <c r="BP4964" s="1" t="s">
        <v>13049</v>
      </c>
      <c r="BQ4964" s="1" t="s">
        <v>10132</v>
      </c>
      <c r="BR4964" s="1" t="s">
        <v>10133</v>
      </c>
      <c r="BS4964" s="1" t="s">
        <v>40</v>
      </c>
      <c r="BT4964">
        <v>41</v>
      </c>
      <c r="BU4964" s="1" t="s">
        <v>9</v>
      </c>
      <c r="BV4964" s="1" t="s">
        <v>60</v>
      </c>
      <c r="BW4964">
        <v>160</v>
      </c>
      <c r="BX4964" s="1" t="s">
        <v>38</v>
      </c>
      <c r="BY4964">
        <v>4500</v>
      </c>
      <c r="BZ4964">
        <v>720000</v>
      </c>
      <c r="CA4964">
        <v>0.32</v>
      </c>
      <c r="CB4964">
        <v>3060</v>
      </c>
      <c r="CC4964">
        <v>489600</v>
      </c>
      <c r="CD4964">
        <v>0.1</v>
      </c>
      <c r="CE4964">
        <v>48960</v>
      </c>
      <c r="CF4964">
        <v>0.1</v>
      </c>
      <c r="CG4964">
        <v>4896</v>
      </c>
      <c r="CH4964">
        <v>44064</v>
      </c>
      <c r="CI4964">
        <v>440640</v>
      </c>
      <c r="CJ4964">
        <v>484704</v>
      </c>
      <c r="CK4964">
        <v>3029.4</v>
      </c>
    </row>
    <row r="4965" spans="67:89" x14ac:dyDescent="0.25">
      <c r="BO4965" s="1" t="s">
        <v>559</v>
      </c>
      <c r="BP4965" s="1" t="s">
        <v>13050</v>
      </c>
      <c r="BQ4965" s="1" t="s">
        <v>10132</v>
      </c>
      <c r="BR4965" s="1" t="s">
        <v>10133</v>
      </c>
      <c r="BS4965" s="1" t="s">
        <v>40</v>
      </c>
      <c r="BT4965">
        <v>42</v>
      </c>
      <c r="BU4965" s="1" t="s">
        <v>9</v>
      </c>
      <c r="BV4965" s="1" t="s">
        <v>60</v>
      </c>
      <c r="BW4965">
        <v>160</v>
      </c>
      <c r="BX4965" s="1" t="s">
        <v>38</v>
      </c>
      <c r="BY4965">
        <v>4500</v>
      </c>
      <c r="BZ4965">
        <v>720000</v>
      </c>
      <c r="CA4965">
        <v>0.3</v>
      </c>
      <c r="CB4965">
        <v>3150</v>
      </c>
      <c r="CC4965">
        <v>504000</v>
      </c>
      <c r="CD4965">
        <v>0.1</v>
      </c>
      <c r="CE4965">
        <v>50400</v>
      </c>
      <c r="CF4965">
        <v>0.1</v>
      </c>
      <c r="CG4965">
        <v>5040</v>
      </c>
      <c r="CH4965">
        <v>45360</v>
      </c>
      <c r="CI4965">
        <v>453600</v>
      </c>
      <c r="CJ4965">
        <v>498960</v>
      </c>
      <c r="CK4965">
        <v>3118.5</v>
      </c>
    </row>
    <row r="4966" spans="67:89" x14ac:dyDescent="0.25">
      <c r="BP4966" s="1" t="s">
        <v>13050</v>
      </c>
      <c r="BQ4966" s="1" t="s">
        <v>10132</v>
      </c>
      <c r="BR4966" s="1" t="s">
        <v>10133</v>
      </c>
      <c r="BS4966" s="1" t="s">
        <v>40</v>
      </c>
      <c r="BT4966">
        <v>42</v>
      </c>
      <c r="BU4966" s="1" t="s">
        <v>9</v>
      </c>
      <c r="BV4966" s="1" t="s">
        <v>60</v>
      </c>
      <c r="BW4966">
        <v>160</v>
      </c>
      <c r="BX4966" s="1" t="s">
        <v>38</v>
      </c>
      <c r="BY4966">
        <v>4500</v>
      </c>
      <c r="BZ4966">
        <v>720000</v>
      </c>
      <c r="CA4966">
        <v>0.25</v>
      </c>
      <c r="CB4966">
        <v>3375</v>
      </c>
      <c r="CC4966">
        <v>540000</v>
      </c>
      <c r="CD4966">
        <v>0.1</v>
      </c>
      <c r="CE4966">
        <v>54000</v>
      </c>
      <c r="CF4966">
        <v>0</v>
      </c>
      <c r="CG4966">
        <v>0</v>
      </c>
      <c r="CH4966">
        <v>54000</v>
      </c>
      <c r="CI4966">
        <v>486000</v>
      </c>
      <c r="CJ4966">
        <v>540000</v>
      </c>
      <c r="CK4966">
        <v>3375</v>
      </c>
    </row>
    <row r="4967" spans="67:89" x14ac:dyDescent="0.25">
      <c r="BP4967" s="1" t="s">
        <v>13050</v>
      </c>
      <c r="BQ4967" s="1" t="s">
        <v>10132</v>
      </c>
      <c r="BR4967" s="1" t="s">
        <v>10133</v>
      </c>
      <c r="BS4967" s="1" t="s">
        <v>40</v>
      </c>
      <c r="BT4967">
        <v>42</v>
      </c>
      <c r="BU4967" s="1" t="s">
        <v>9</v>
      </c>
      <c r="BV4967" s="1" t="s">
        <v>60</v>
      </c>
      <c r="BW4967">
        <v>160</v>
      </c>
      <c r="BX4967" s="1" t="s">
        <v>38</v>
      </c>
      <c r="BY4967">
        <v>4500</v>
      </c>
      <c r="BZ4967">
        <v>720000</v>
      </c>
      <c r="CA4967">
        <v>0.28000000000000003</v>
      </c>
      <c r="CB4967">
        <v>3240</v>
      </c>
      <c r="CC4967">
        <v>518400</v>
      </c>
      <c r="CD4967">
        <v>0.1</v>
      </c>
      <c r="CE4967">
        <v>51840</v>
      </c>
      <c r="CF4967">
        <v>0.1</v>
      </c>
      <c r="CG4967">
        <v>5184</v>
      </c>
      <c r="CH4967">
        <v>46656</v>
      </c>
      <c r="CI4967">
        <v>466560</v>
      </c>
      <c r="CJ4967">
        <v>513216</v>
      </c>
      <c r="CK4967">
        <v>3207.6</v>
      </c>
    </row>
    <row r="4968" spans="67:89" x14ac:dyDescent="0.25">
      <c r="BO4968" s="1" t="s">
        <v>561</v>
      </c>
      <c r="BP4968" s="1" t="s">
        <v>13051</v>
      </c>
      <c r="BQ4968" s="1" t="s">
        <v>10132</v>
      </c>
      <c r="BR4968" s="1" t="s">
        <v>10133</v>
      </c>
      <c r="BS4968" s="1" t="s">
        <v>40</v>
      </c>
      <c r="BT4968">
        <v>43</v>
      </c>
      <c r="BU4968" s="1" t="s">
        <v>9</v>
      </c>
      <c r="BV4968" s="1" t="s">
        <v>60</v>
      </c>
      <c r="BW4968">
        <v>160</v>
      </c>
      <c r="BX4968" s="1" t="s">
        <v>38</v>
      </c>
      <c r="BY4968">
        <v>4500</v>
      </c>
      <c r="BZ4968">
        <v>720000</v>
      </c>
      <c r="CA4968">
        <v>0.25</v>
      </c>
      <c r="CB4968">
        <v>3375</v>
      </c>
      <c r="CC4968">
        <v>540000</v>
      </c>
      <c r="CD4968">
        <v>0.1</v>
      </c>
      <c r="CE4968">
        <v>54000</v>
      </c>
      <c r="CF4968">
        <v>0.1</v>
      </c>
      <c r="CG4968">
        <v>5400</v>
      </c>
      <c r="CH4968">
        <v>48600</v>
      </c>
      <c r="CI4968">
        <v>486000</v>
      </c>
      <c r="CJ4968">
        <v>534600</v>
      </c>
      <c r="CK4968">
        <v>3341.25</v>
      </c>
    </row>
    <row r="4969" spans="67:89" x14ac:dyDescent="0.25">
      <c r="BO4969" s="1" t="s">
        <v>563</v>
      </c>
      <c r="BP4969" s="1" t="s">
        <v>13052</v>
      </c>
      <c r="BQ4969" s="1" t="s">
        <v>10132</v>
      </c>
      <c r="BR4969" s="1" t="s">
        <v>10133</v>
      </c>
      <c r="BS4969" s="1" t="s">
        <v>40</v>
      </c>
      <c r="BT4969">
        <v>44</v>
      </c>
      <c r="BU4969" s="1" t="s">
        <v>9</v>
      </c>
      <c r="BV4969" s="1" t="s">
        <v>60</v>
      </c>
      <c r="BW4969">
        <v>160</v>
      </c>
      <c r="BX4969" s="1" t="s">
        <v>38</v>
      </c>
      <c r="BY4969">
        <v>4500</v>
      </c>
      <c r="BZ4969">
        <v>720000</v>
      </c>
      <c r="CA4969">
        <v>0.3</v>
      </c>
      <c r="CB4969">
        <v>3150</v>
      </c>
      <c r="CC4969">
        <v>504000</v>
      </c>
      <c r="CD4969">
        <v>0.1</v>
      </c>
      <c r="CE4969">
        <v>50400</v>
      </c>
      <c r="CF4969">
        <v>0.1</v>
      </c>
      <c r="CG4969">
        <v>5040</v>
      </c>
      <c r="CH4969">
        <v>45360</v>
      </c>
      <c r="CI4969">
        <v>453600</v>
      </c>
      <c r="CJ4969">
        <v>498960</v>
      </c>
      <c r="CK4969">
        <v>3118.5</v>
      </c>
    </row>
    <row r="4970" spans="67:89" x14ac:dyDescent="0.25">
      <c r="BO4970" s="1" t="s">
        <v>565</v>
      </c>
      <c r="BP4970" s="1" t="s">
        <v>13053</v>
      </c>
      <c r="BQ4970" s="1" t="s">
        <v>10132</v>
      </c>
      <c r="BR4970" s="1" t="s">
        <v>10133</v>
      </c>
      <c r="BS4970" s="1" t="s">
        <v>40</v>
      </c>
      <c r="BT4970">
        <v>45</v>
      </c>
      <c r="BU4970" s="1" t="s">
        <v>9</v>
      </c>
      <c r="BV4970" s="1" t="s">
        <v>60</v>
      </c>
      <c r="BW4970">
        <v>160</v>
      </c>
      <c r="BX4970" s="1" t="s">
        <v>38</v>
      </c>
      <c r="BY4970">
        <v>4500</v>
      </c>
      <c r="BZ4970">
        <v>720000</v>
      </c>
      <c r="CA4970">
        <v>0.3</v>
      </c>
      <c r="CB4970">
        <v>3150</v>
      </c>
      <c r="CC4970">
        <v>504000</v>
      </c>
      <c r="CD4970">
        <v>0.1</v>
      </c>
      <c r="CE4970">
        <v>50400</v>
      </c>
      <c r="CF4970">
        <v>0.1</v>
      </c>
      <c r="CG4970">
        <v>5040</v>
      </c>
      <c r="CH4970">
        <v>45360</v>
      </c>
      <c r="CI4970">
        <v>453600</v>
      </c>
      <c r="CJ4970">
        <v>498960</v>
      </c>
      <c r="CK4970">
        <v>3118.5</v>
      </c>
    </row>
    <row r="4971" spans="67:89" x14ac:dyDescent="0.25">
      <c r="BP4971" s="1" t="s">
        <v>13053</v>
      </c>
      <c r="BQ4971" s="1" t="s">
        <v>10132</v>
      </c>
      <c r="BR4971" s="1" t="s">
        <v>10133</v>
      </c>
      <c r="BS4971" s="1" t="s">
        <v>40</v>
      </c>
      <c r="BT4971">
        <v>45</v>
      </c>
      <c r="BU4971" s="1" t="s">
        <v>9</v>
      </c>
      <c r="BV4971" s="1" t="s">
        <v>60</v>
      </c>
      <c r="BW4971">
        <v>160</v>
      </c>
      <c r="BX4971" s="1" t="s">
        <v>38</v>
      </c>
      <c r="BY4971">
        <v>4500</v>
      </c>
      <c r="BZ4971">
        <v>720000</v>
      </c>
      <c r="CA4971">
        <v>0.25</v>
      </c>
      <c r="CB4971">
        <v>3375</v>
      </c>
      <c r="CC4971">
        <v>540000</v>
      </c>
      <c r="CD4971">
        <v>0.1</v>
      </c>
      <c r="CE4971">
        <v>54000</v>
      </c>
      <c r="CF4971">
        <v>0.1</v>
      </c>
      <c r="CG4971">
        <v>5400</v>
      </c>
      <c r="CH4971">
        <v>48600</v>
      </c>
      <c r="CI4971">
        <v>486000</v>
      </c>
      <c r="CJ4971">
        <v>534600</v>
      </c>
      <c r="CK4971">
        <v>3341.25</v>
      </c>
    </row>
    <row r="4972" spans="67:89" x14ac:dyDescent="0.25">
      <c r="BO4972" s="1" t="s">
        <v>567</v>
      </c>
      <c r="BP4972" s="1" t="s">
        <v>13054</v>
      </c>
      <c r="BQ4972" s="1" t="s">
        <v>10132</v>
      </c>
      <c r="BR4972" s="1" t="s">
        <v>10133</v>
      </c>
      <c r="BS4972" s="1" t="s">
        <v>40</v>
      </c>
      <c r="BT4972">
        <v>46</v>
      </c>
      <c r="BU4972" s="1" t="s">
        <v>9</v>
      </c>
      <c r="BV4972" s="1" t="s">
        <v>60</v>
      </c>
      <c r="BW4972">
        <v>160</v>
      </c>
      <c r="BX4972" s="1" t="s">
        <v>38</v>
      </c>
      <c r="BY4972">
        <v>4500</v>
      </c>
      <c r="BZ4972">
        <v>720000</v>
      </c>
      <c r="CA4972">
        <v>0.25</v>
      </c>
      <c r="CB4972">
        <v>3375</v>
      </c>
      <c r="CC4972">
        <v>540000</v>
      </c>
      <c r="CD4972">
        <v>0.1</v>
      </c>
      <c r="CE4972">
        <v>54000</v>
      </c>
      <c r="CF4972">
        <v>0.1</v>
      </c>
      <c r="CG4972">
        <v>5400</v>
      </c>
      <c r="CH4972">
        <v>48600</v>
      </c>
      <c r="CI4972">
        <v>486000</v>
      </c>
      <c r="CJ4972">
        <v>534600</v>
      </c>
      <c r="CK4972">
        <v>3341.25</v>
      </c>
    </row>
    <row r="4973" spans="67:89" x14ac:dyDescent="0.25">
      <c r="BO4973" s="1" t="s">
        <v>569</v>
      </c>
      <c r="BP4973" s="1" t="s">
        <v>13055</v>
      </c>
      <c r="BQ4973" s="1" t="s">
        <v>10132</v>
      </c>
      <c r="BR4973" s="1" t="s">
        <v>10133</v>
      </c>
      <c r="BS4973" s="1" t="s">
        <v>40</v>
      </c>
      <c r="BT4973">
        <v>47</v>
      </c>
      <c r="BU4973" s="1" t="s">
        <v>9</v>
      </c>
      <c r="BV4973" s="1" t="s">
        <v>60</v>
      </c>
      <c r="BW4973">
        <v>160</v>
      </c>
      <c r="BX4973" s="1" t="s">
        <v>38</v>
      </c>
      <c r="BY4973">
        <v>4500</v>
      </c>
      <c r="BZ4973">
        <v>720000</v>
      </c>
      <c r="CA4973">
        <v>0.23</v>
      </c>
      <c r="CB4973">
        <v>3465</v>
      </c>
      <c r="CC4973">
        <v>554400</v>
      </c>
      <c r="CD4973">
        <v>0.1</v>
      </c>
      <c r="CE4973">
        <v>105544</v>
      </c>
      <c r="CF4973">
        <v>0.1</v>
      </c>
      <c r="CG4973">
        <v>5544</v>
      </c>
      <c r="CH4973">
        <v>100000</v>
      </c>
      <c r="CI4973">
        <v>448856</v>
      </c>
      <c r="CJ4973">
        <v>548856</v>
      </c>
      <c r="CK4973">
        <v>3430.35</v>
      </c>
    </row>
    <row r="4974" spans="67:89" x14ac:dyDescent="0.25">
      <c r="BO4974" s="1" t="s">
        <v>571</v>
      </c>
      <c r="BP4974" s="1" t="s">
        <v>13056</v>
      </c>
      <c r="BQ4974" s="1" t="s">
        <v>10132</v>
      </c>
      <c r="BR4974" s="1" t="s">
        <v>10133</v>
      </c>
      <c r="BS4974" s="1" t="s">
        <v>40</v>
      </c>
      <c r="BT4974">
        <v>48</v>
      </c>
      <c r="BU4974" s="1" t="s">
        <v>9</v>
      </c>
      <c r="BV4974" s="1" t="s">
        <v>60</v>
      </c>
      <c r="BW4974">
        <v>160</v>
      </c>
      <c r="BX4974" s="1" t="s">
        <v>38</v>
      </c>
      <c r="BY4974">
        <v>4500</v>
      </c>
      <c r="BZ4974">
        <v>720000</v>
      </c>
      <c r="CA4974">
        <v>0.32</v>
      </c>
      <c r="CB4974">
        <v>3060</v>
      </c>
      <c r="CC4974">
        <v>489600</v>
      </c>
      <c r="CD4974">
        <v>0.1</v>
      </c>
      <c r="CE4974">
        <v>48960</v>
      </c>
      <c r="CF4974">
        <v>0.1</v>
      </c>
      <c r="CG4974">
        <v>4896</v>
      </c>
      <c r="CH4974">
        <v>44064</v>
      </c>
      <c r="CI4974">
        <v>440640</v>
      </c>
      <c r="CJ4974">
        <v>484704</v>
      </c>
      <c r="CK4974">
        <v>3029.4</v>
      </c>
    </row>
    <row r="4975" spans="67:89" x14ac:dyDescent="0.25">
      <c r="BO4975" s="1" t="s">
        <v>573</v>
      </c>
      <c r="BP4975" s="1" t="s">
        <v>13057</v>
      </c>
      <c r="BQ4975" s="1" t="s">
        <v>10132</v>
      </c>
      <c r="BR4975" s="1" t="s">
        <v>10133</v>
      </c>
      <c r="BS4975" s="1" t="s">
        <v>40</v>
      </c>
      <c r="BT4975">
        <v>49</v>
      </c>
      <c r="BU4975" s="1" t="s">
        <v>9</v>
      </c>
      <c r="BV4975" s="1" t="s">
        <v>60</v>
      </c>
      <c r="BW4975">
        <v>160</v>
      </c>
      <c r="BX4975" s="1" t="s">
        <v>38</v>
      </c>
      <c r="BY4975">
        <v>4500</v>
      </c>
      <c r="BZ4975">
        <v>720000</v>
      </c>
      <c r="CA4975">
        <v>0.3</v>
      </c>
      <c r="CB4975">
        <v>3150</v>
      </c>
      <c r="CC4975">
        <v>504000</v>
      </c>
      <c r="CD4975">
        <v>0.1</v>
      </c>
      <c r="CE4975">
        <v>50400</v>
      </c>
      <c r="CF4975">
        <v>0.1</v>
      </c>
      <c r="CG4975">
        <v>5040</v>
      </c>
      <c r="CH4975">
        <v>45360</v>
      </c>
      <c r="CI4975">
        <v>453600</v>
      </c>
      <c r="CJ4975">
        <v>498960</v>
      </c>
      <c r="CK4975">
        <v>3118.5</v>
      </c>
    </row>
    <row r="4976" spans="67:89" x14ac:dyDescent="0.25">
      <c r="BO4976" s="1" t="s">
        <v>575</v>
      </c>
      <c r="BP4976" s="1" t="s">
        <v>13058</v>
      </c>
      <c r="BQ4976" s="1" t="s">
        <v>10132</v>
      </c>
      <c r="BR4976" s="1" t="s">
        <v>10133</v>
      </c>
      <c r="BS4976" s="1" t="s">
        <v>40</v>
      </c>
      <c r="BT4976">
        <v>50</v>
      </c>
      <c r="BU4976" s="1" t="s">
        <v>9</v>
      </c>
      <c r="BV4976" s="1" t="s">
        <v>60</v>
      </c>
      <c r="BW4976">
        <v>160</v>
      </c>
      <c r="BX4976" s="1" t="s">
        <v>38</v>
      </c>
      <c r="BY4976">
        <v>4500</v>
      </c>
      <c r="BZ4976">
        <v>720000</v>
      </c>
      <c r="CA4976">
        <v>0.3</v>
      </c>
      <c r="CB4976">
        <v>3150</v>
      </c>
      <c r="CC4976">
        <v>504000</v>
      </c>
      <c r="CD4976">
        <v>0.1</v>
      </c>
      <c r="CE4976">
        <v>50400</v>
      </c>
      <c r="CF4976">
        <v>0</v>
      </c>
      <c r="CG4976">
        <v>0</v>
      </c>
      <c r="CH4976">
        <v>50400</v>
      </c>
      <c r="CI4976">
        <v>453600</v>
      </c>
      <c r="CJ4976">
        <v>504000</v>
      </c>
      <c r="CK4976">
        <v>3150</v>
      </c>
    </row>
    <row r="4977" spans="67:89" x14ac:dyDescent="0.25">
      <c r="BP4977" s="1" t="s">
        <v>13058</v>
      </c>
      <c r="BQ4977" s="1" t="s">
        <v>10132</v>
      </c>
      <c r="BR4977" s="1" t="s">
        <v>10133</v>
      </c>
      <c r="BS4977" s="1" t="s">
        <v>40</v>
      </c>
      <c r="BT4977">
        <v>50</v>
      </c>
      <c r="BU4977" s="1" t="s">
        <v>9</v>
      </c>
      <c r="BV4977" s="1" t="s">
        <v>60</v>
      </c>
      <c r="BW4977">
        <v>160</v>
      </c>
      <c r="BX4977" s="1" t="s">
        <v>38</v>
      </c>
      <c r="BY4977">
        <v>4500</v>
      </c>
      <c r="BZ4977">
        <v>720000</v>
      </c>
      <c r="CA4977">
        <v>0.25</v>
      </c>
      <c r="CB4977">
        <v>3375</v>
      </c>
      <c r="CC4977">
        <v>540000</v>
      </c>
      <c r="CD4977">
        <v>0.1</v>
      </c>
      <c r="CE4977">
        <v>54000</v>
      </c>
      <c r="CF4977">
        <v>0</v>
      </c>
      <c r="CG4977">
        <v>0</v>
      </c>
      <c r="CH4977">
        <v>54000</v>
      </c>
      <c r="CI4977">
        <v>486000</v>
      </c>
      <c r="CJ4977">
        <v>540000</v>
      </c>
      <c r="CK4977">
        <v>3375</v>
      </c>
    </row>
    <row r="4978" spans="67:89" x14ac:dyDescent="0.25">
      <c r="BO4978" s="1" t="s">
        <v>577</v>
      </c>
      <c r="BP4978" s="1" t="s">
        <v>13059</v>
      </c>
      <c r="BQ4978" s="1" t="s">
        <v>10132</v>
      </c>
      <c r="BR4978" s="1" t="s">
        <v>10133</v>
      </c>
      <c r="BS4978" s="1" t="s">
        <v>40</v>
      </c>
      <c r="BT4978">
        <v>51</v>
      </c>
      <c r="BU4978" s="1" t="s">
        <v>9</v>
      </c>
      <c r="BV4978" s="1" t="s">
        <v>60</v>
      </c>
      <c r="BW4978">
        <v>160</v>
      </c>
      <c r="BX4978" s="1" t="s">
        <v>38</v>
      </c>
      <c r="BY4978">
        <v>4500</v>
      </c>
      <c r="BZ4978">
        <v>720000</v>
      </c>
      <c r="CA4978">
        <v>0.27</v>
      </c>
      <c r="CB4978">
        <v>3285</v>
      </c>
      <c r="CC4978">
        <v>525600</v>
      </c>
      <c r="CD4978">
        <v>0.1</v>
      </c>
      <c r="CE4978">
        <v>52560</v>
      </c>
      <c r="CF4978">
        <v>0.1</v>
      </c>
      <c r="CG4978">
        <v>5256</v>
      </c>
      <c r="CH4978">
        <v>47304</v>
      </c>
      <c r="CI4978">
        <v>473040</v>
      </c>
      <c r="CJ4978">
        <v>520344</v>
      </c>
      <c r="CK4978">
        <v>3252.15</v>
      </c>
    </row>
    <row r="4979" spans="67:89" x14ac:dyDescent="0.25">
      <c r="BP4979" s="1" t="s">
        <v>13059</v>
      </c>
      <c r="BQ4979" s="1" t="s">
        <v>10132</v>
      </c>
      <c r="BR4979" s="1" t="s">
        <v>10133</v>
      </c>
      <c r="BS4979" s="1" t="s">
        <v>40</v>
      </c>
      <c r="BT4979">
        <v>51</v>
      </c>
      <c r="BU4979" s="1" t="s">
        <v>9</v>
      </c>
      <c r="BV4979" s="1" t="s">
        <v>60</v>
      </c>
      <c r="BW4979">
        <v>160</v>
      </c>
      <c r="BX4979" s="1" t="s">
        <v>38</v>
      </c>
      <c r="BY4979">
        <v>4500</v>
      </c>
      <c r="BZ4979">
        <v>720000</v>
      </c>
      <c r="CA4979">
        <v>0.25</v>
      </c>
      <c r="CB4979">
        <v>3375</v>
      </c>
      <c r="CC4979">
        <v>540000</v>
      </c>
      <c r="CD4979">
        <v>0.1</v>
      </c>
      <c r="CE4979">
        <v>54000</v>
      </c>
      <c r="CF4979">
        <v>0.1</v>
      </c>
      <c r="CG4979">
        <v>5400</v>
      </c>
      <c r="CH4979">
        <v>48600</v>
      </c>
      <c r="CI4979">
        <v>486000</v>
      </c>
      <c r="CJ4979">
        <v>534600</v>
      </c>
      <c r="CK4979">
        <v>3341.25</v>
      </c>
    </row>
    <row r="4980" spans="67:89" x14ac:dyDescent="0.25">
      <c r="BO4980" s="1" t="s">
        <v>579</v>
      </c>
      <c r="BP4980" s="1" t="s">
        <v>13060</v>
      </c>
      <c r="BQ4980" s="1" t="s">
        <v>10132</v>
      </c>
      <c r="BR4980" s="1" t="s">
        <v>10133</v>
      </c>
      <c r="BS4980" s="1" t="s">
        <v>40</v>
      </c>
      <c r="BT4980">
        <v>52</v>
      </c>
      <c r="BU4980" s="1" t="s">
        <v>9</v>
      </c>
      <c r="BV4980" s="1" t="s">
        <v>60</v>
      </c>
      <c r="BW4980">
        <v>160</v>
      </c>
      <c r="BX4980" s="1" t="s">
        <v>38</v>
      </c>
      <c r="BY4980">
        <v>4500</v>
      </c>
      <c r="BZ4980">
        <v>720000</v>
      </c>
      <c r="CA4980">
        <v>0.23</v>
      </c>
      <c r="CB4980">
        <v>3465</v>
      </c>
      <c r="CC4980">
        <v>554400</v>
      </c>
      <c r="CD4980">
        <v>0.1</v>
      </c>
      <c r="CE4980">
        <v>55440</v>
      </c>
      <c r="CF4980">
        <v>0.1</v>
      </c>
      <c r="CG4980">
        <v>5544</v>
      </c>
      <c r="CH4980">
        <v>49896</v>
      </c>
      <c r="CI4980">
        <v>498960</v>
      </c>
      <c r="CJ4980">
        <v>548856</v>
      </c>
      <c r="CK4980">
        <v>3430.35</v>
      </c>
    </row>
    <row r="4981" spans="67:89" x14ac:dyDescent="0.25">
      <c r="BO4981" s="1" t="s">
        <v>581</v>
      </c>
      <c r="BP4981" s="1" t="s">
        <v>13061</v>
      </c>
      <c r="BQ4981" s="1" t="s">
        <v>10132</v>
      </c>
      <c r="BR4981" s="1" t="s">
        <v>10133</v>
      </c>
      <c r="BS4981" s="1" t="s">
        <v>40</v>
      </c>
      <c r="BT4981">
        <v>53</v>
      </c>
      <c r="BU4981" s="1" t="s">
        <v>9</v>
      </c>
      <c r="BV4981" s="1" t="s">
        <v>60</v>
      </c>
      <c r="BW4981">
        <v>160</v>
      </c>
      <c r="BX4981" s="1" t="s">
        <v>38</v>
      </c>
      <c r="BY4981">
        <v>4500</v>
      </c>
      <c r="BZ4981">
        <v>720000</v>
      </c>
      <c r="CA4981">
        <v>0.32</v>
      </c>
      <c r="CB4981">
        <v>3060</v>
      </c>
      <c r="CC4981">
        <v>489600</v>
      </c>
      <c r="CD4981">
        <v>0.1</v>
      </c>
      <c r="CE4981">
        <v>48960</v>
      </c>
      <c r="CF4981">
        <v>0.1</v>
      </c>
      <c r="CG4981">
        <v>4896</v>
      </c>
      <c r="CH4981">
        <v>44064</v>
      </c>
      <c r="CI4981">
        <v>440640</v>
      </c>
      <c r="CJ4981">
        <v>484704</v>
      </c>
      <c r="CK4981">
        <v>3029.4</v>
      </c>
    </row>
    <row r="4982" spans="67:89" x14ac:dyDescent="0.25">
      <c r="BO4982" s="1" t="s">
        <v>583</v>
      </c>
      <c r="BP4982" s="1" t="s">
        <v>13062</v>
      </c>
      <c r="BQ4982" s="1" t="s">
        <v>10132</v>
      </c>
      <c r="BR4982" s="1" t="s">
        <v>10133</v>
      </c>
      <c r="BS4982" s="1" t="s">
        <v>40</v>
      </c>
      <c r="BT4982">
        <v>54</v>
      </c>
      <c r="BU4982" s="1" t="s">
        <v>9</v>
      </c>
      <c r="BV4982" s="1" t="s">
        <v>60</v>
      </c>
      <c r="BW4982">
        <v>160</v>
      </c>
      <c r="BX4982" s="1" t="s">
        <v>38</v>
      </c>
      <c r="BY4982">
        <v>4500</v>
      </c>
      <c r="BZ4982">
        <v>720000</v>
      </c>
      <c r="CA4982">
        <v>0.25</v>
      </c>
      <c r="CB4982">
        <v>3375</v>
      </c>
      <c r="CC4982">
        <v>540000</v>
      </c>
      <c r="CD4982">
        <v>0.1</v>
      </c>
      <c r="CE4982">
        <v>54000</v>
      </c>
      <c r="CF4982">
        <v>0.1</v>
      </c>
      <c r="CG4982">
        <v>5400</v>
      </c>
      <c r="CH4982">
        <v>48600</v>
      </c>
      <c r="CI4982">
        <v>486000</v>
      </c>
      <c r="CJ4982">
        <v>534600</v>
      </c>
      <c r="CK4982">
        <v>3341.25</v>
      </c>
    </row>
    <row r="4983" spans="67:89" x14ac:dyDescent="0.25">
      <c r="BO4983" s="1" t="s">
        <v>585</v>
      </c>
      <c r="BP4983" s="1" t="s">
        <v>13063</v>
      </c>
      <c r="BQ4983" s="1" t="s">
        <v>10132</v>
      </c>
      <c r="BR4983" s="1" t="s">
        <v>10133</v>
      </c>
      <c r="BS4983" s="1" t="s">
        <v>40</v>
      </c>
      <c r="BT4983">
        <v>55</v>
      </c>
      <c r="BU4983" s="1" t="s">
        <v>9</v>
      </c>
      <c r="BV4983" s="1" t="s">
        <v>146</v>
      </c>
      <c r="BW4983">
        <v>190.01</v>
      </c>
      <c r="BX4983" s="1" t="s">
        <v>38</v>
      </c>
      <c r="BY4983">
        <v>4725</v>
      </c>
      <c r="BZ4983">
        <v>897797.25</v>
      </c>
      <c r="CA4983">
        <v>0.25</v>
      </c>
      <c r="CB4983">
        <v>3543.75</v>
      </c>
      <c r="CC4983">
        <v>673347.9375</v>
      </c>
      <c r="CD4983">
        <v>0.1</v>
      </c>
      <c r="CE4983">
        <v>67334.793749999997</v>
      </c>
      <c r="CF4983">
        <v>0.1</v>
      </c>
      <c r="CG4983">
        <v>6733.4793749999999</v>
      </c>
      <c r="CH4983">
        <v>60601.314374999994</v>
      </c>
      <c r="CI4983">
        <v>606013.14375000005</v>
      </c>
      <c r="CJ4983">
        <v>666614.458125</v>
      </c>
      <c r="CK4983">
        <v>3508.3125</v>
      </c>
    </row>
    <row r="4984" spans="67:89" x14ac:dyDescent="0.25">
      <c r="BP4984" s="1" t="s">
        <v>13063</v>
      </c>
      <c r="BQ4984" s="1" t="s">
        <v>10132</v>
      </c>
      <c r="BR4984" s="1" t="s">
        <v>10133</v>
      </c>
      <c r="BS4984" s="1" t="s">
        <v>40</v>
      </c>
      <c r="BT4984">
        <v>55</v>
      </c>
      <c r="BU4984" s="1" t="s">
        <v>9</v>
      </c>
      <c r="BV4984" s="1" t="s">
        <v>146</v>
      </c>
      <c r="BW4984">
        <v>190.01</v>
      </c>
      <c r="BX4984" s="1" t="s">
        <v>38</v>
      </c>
      <c r="BY4984">
        <v>4725</v>
      </c>
      <c r="BZ4984">
        <v>897797.25</v>
      </c>
      <c r="CA4984">
        <v>0.32</v>
      </c>
      <c r="CB4984">
        <v>3213</v>
      </c>
      <c r="CC4984">
        <v>610502.13</v>
      </c>
      <c r="CD4984">
        <v>0.1</v>
      </c>
      <c r="CE4984">
        <v>61050.213000000003</v>
      </c>
      <c r="CF4984">
        <v>0</v>
      </c>
      <c r="CG4984">
        <v>0</v>
      </c>
      <c r="CH4984">
        <v>61050.213000000003</v>
      </c>
      <c r="CI4984">
        <v>549451.91700000002</v>
      </c>
      <c r="CJ4984">
        <v>610502.13</v>
      </c>
      <c r="CK4984">
        <v>3213</v>
      </c>
    </row>
    <row r="4985" spans="67:89" x14ac:dyDescent="0.25">
      <c r="BP4985" s="1" t="s">
        <v>13064</v>
      </c>
      <c r="BQ4985" s="1" t="s">
        <v>10132</v>
      </c>
      <c r="BR4985" s="1" t="s">
        <v>10133</v>
      </c>
      <c r="BS4985" s="1" t="s">
        <v>40</v>
      </c>
      <c r="BT4985">
        <v>55</v>
      </c>
      <c r="BU4985" s="1" t="s">
        <v>9</v>
      </c>
      <c r="BV4985" s="1" t="s">
        <v>146</v>
      </c>
      <c r="BW4985">
        <v>190.1</v>
      </c>
      <c r="BX4985" s="1" t="s">
        <v>38</v>
      </c>
      <c r="BY4985">
        <v>4725</v>
      </c>
      <c r="BZ4985">
        <v>898222.5</v>
      </c>
      <c r="CA4985">
        <v>0.25</v>
      </c>
      <c r="CB4985">
        <v>3543.75</v>
      </c>
      <c r="CC4985">
        <v>673666.875</v>
      </c>
      <c r="CD4985">
        <v>0.1</v>
      </c>
      <c r="CE4985">
        <v>67366.6875</v>
      </c>
      <c r="CF4985">
        <v>0.1</v>
      </c>
      <c r="CG4985">
        <v>6736.6687500000007</v>
      </c>
      <c r="CH4985">
        <v>60630.018750000003</v>
      </c>
      <c r="CI4985">
        <v>606300.1875</v>
      </c>
      <c r="CJ4985">
        <v>666930.20625000005</v>
      </c>
      <c r="CK4985">
        <v>3508.3125000000005</v>
      </c>
    </row>
    <row r="4986" spans="67:89" x14ac:dyDescent="0.25">
      <c r="BO4986" s="1" t="s">
        <v>587</v>
      </c>
      <c r="BP4986" s="1" t="s">
        <v>13065</v>
      </c>
      <c r="BQ4986" s="1" t="s">
        <v>10132</v>
      </c>
      <c r="BR4986" s="1" t="s">
        <v>10133</v>
      </c>
      <c r="BS4986" s="1" t="s">
        <v>40</v>
      </c>
      <c r="BT4986">
        <v>56</v>
      </c>
      <c r="BU4986" s="1" t="s">
        <v>9</v>
      </c>
      <c r="BV4986" s="1" t="s">
        <v>171</v>
      </c>
      <c r="BW4986">
        <v>205.12</v>
      </c>
      <c r="BX4986" s="1" t="s">
        <v>38</v>
      </c>
      <c r="BY4986">
        <v>4725</v>
      </c>
      <c r="BZ4986">
        <v>969192</v>
      </c>
      <c r="CA4986">
        <v>0.25</v>
      </c>
      <c r="CB4986">
        <v>3543.75</v>
      </c>
      <c r="CC4986">
        <v>726894</v>
      </c>
      <c r="CD4986">
        <v>0.1</v>
      </c>
      <c r="CE4986">
        <v>72689.400000000009</v>
      </c>
      <c r="CF4986">
        <v>0</v>
      </c>
      <c r="CG4986">
        <v>0</v>
      </c>
      <c r="CH4986">
        <v>72689.400000000009</v>
      </c>
      <c r="CI4986">
        <v>654204.6</v>
      </c>
      <c r="CJ4986">
        <v>726894</v>
      </c>
      <c r="CK4986">
        <v>3543.75</v>
      </c>
    </row>
    <row r="4987" spans="67:89" x14ac:dyDescent="0.25">
      <c r="BO4987" s="1" t="s">
        <v>589</v>
      </c>
      <c r="BP4987" s="1" t="s">
        <v>13066</v>
      </c>
      <c r="BQ4987" s="1" t="s">
        <v>10132</v>
      </c>
      <c r="BR4987" s="1" t="s">
        <v>10133</v>
      </c>
      <c r="BS4987" s="1" t="s">
        <v>40</v>
      </c>
      <c r="BT4987">
        <v>57</v>
      </c>
      <c r="BU4987" s="1" t="s">
        <v>9</v>
      </c>
      <c r="BV4987" s="1" t="s">
        <v>60</v>
      </c>
      <c r="BW4987">
        <v>164.35</v>
      </c>
      <c r="BX4987" s="1" t="s">
        <v>38</v>
      </c>
      <c r="BY4987">
        <v>4500</v>
      </c>
      <c r="BZ4987">
        <v>739575</v>
      </c>
      <c r="CA4987">
        <v>0.23</v>
      </c>
      <c r="CB4987">
        <v>3465</v>
      </c>
      <c r="CC4987">
        <v>569472.75</v>
      </c>
      <c r="CD4987">
        <v>0.1</v>
      </c>
      <c r="CE4987">
        <v>56947.275000000001</v>
      </c>
      <c r="CF4987">
        <v>0.1</v>
      </c>
      <c r="CG4987">
        <v>5694.7275000000009</v>
      </c>
      <c r="CH4987">
        <v>51252.547500000001</v>
      </c>
      <c r="CI4987">
        <v>512525.47499999998</v>
      </c>
      <c r="CJ4987">
        <v>563778.02249999996</v>
      </c>
      <c r="CK4987">
        <v>3430.35</v>
      </c>
    </row>
    <row r="4988" spans="67:89" x14ac:dyDescent="0.25">
      <c r="BO4988" s="1" t="s">
        <v>591</v>
      </c>
      <c r="BP4988" s="1" t="s">
        <v>13067</v>
      </c>
      <c r="BQ4988" s="1" t="s">
        <v>10132</v>
      </c>
      <c r="BR4988" s="1" t="s">
        <v>10133</v>
      </c>
      <c r="BS4988" s="1" t="s">
        <v>40</v>
      </c>
      <c r="BT4988">
        <v>58</v>
      </c>
      <c r="BU4988" s="1" t="s">
        <v>9</v>
      </c>
      <c r="BV4988" s="1" t="s">
        <v>60</v>
      </c>
      <c r="BW4988">
        <v>164.35</v>
      </c>
      <c r="BX4988" s="1" t="s">
        <v>38</v>
      </c>
      <c r="BY4988">
        <v>4500</v>
      </c>
      <c r="BZ4988">
        <v>739575</v>
      </c>
      <c r="CA4988">
        <v>0.23</v>
      </c>
      <c r="CB4988">
        <v>3465</v>
      </c>
      <c r="CC4988">
        <v>569472.75</v>
      </c>
      <c r="CD4988">
        <v>0.1</v>
      </c>
      <c r="CE4988">
        <v>56947.275000000001</v>
      </c>
      <c r="CF4988">
        <v>0.1</v>
      </c>
      <c r="CG4988">
        <v>5694.7275000000009</v>
      </c>
      <c r="CH4988">
        <v>51252.547500000001</v>
      </c>
      <c r="CI4988">
        <v>512525.47499999998</v>
      </c>
      <c r="CJ4988">
        <v>563778.02249999996</v>
      </c>
      <c r="CK4988">
        <v>3430.35</v>
      </c>
    </row>
    <row r="4989" spans="67:89" x14ac:dyDescent="0.25">
      <c r="BO4989" s="1" t="s">
        <v>593</v>
      </c>
      <c r="BP4989" s="1" t="s">
        <v>13068</v>
      </c>
      <c r="BQ4989" s="1" t="s">
        <v>10132</v>
      </c>
      <c r="BR4989" s="1" t="s">
        <v>10133</v>
      </c>
      <c r="BS4989" s="1" t="s">
        <v>40</v>
      </c>
      <c r="BT4989">
        <v>59</v>
      </c>
      <c r="BU4989" s="1" t="s">
        <v>9</v>
      </c>
      <c r="BV4989" s="1" t="s">
        <v>60</v>
      </c>
      <c r="BW4989">
        <v>164.35</v>
      </c>
      <c r="BX4989" s="1" t="s">
        <v>38</v>
      </c>
      <c r="BY4989">
        <v>4500</v>
      </c>
      <c r="BZ4989">
        <v>739575</v>
      </c>
      <c r="CA4989">
        <v>0.25</v>
      </c>
      <c r="CB4989">
        <v>3375</v>
      </c>
      <c r="CC4989">
        <v>554681.25</v>
      </c>
      <c r="CD4989">
        <v>0.1</v>
      </c>
      <c r="CE4989">
        <v>55468.125</v>
      </c>
      <c r="CF4989">
        <v>0.1</v>
      </c>
      <c r="CG4989">
        <v>5546.8125</v>
      </c>
      <c r="CH4989">
        <v>49921.3125</v>
      </c>
      <c r="CI4989">
        <v>499213.125</v>
      </c>
      <c r="CJ4989">
        <v>549134.4375</v>
      </c>
      <c r="CK4989">
        <v>3341.25</v>
      </c>
    </row>
    <row r="4990" spans="67:89" x14ac:dyDescent="0.25">
      <c r="BO4990" s="1" t="s">
        <v>595</v>
      </c>
      <c r="BP4990" s="1" t="s">
        <v>13069</v>
      </c>
      <c r="BQ4990" s="1" t="s">
        <v>10132</v>
      </c>
      <c r="BR4990" s="1" t="s">
        <v>10133</v>
      </c>
      <c r="BS4990" s="1" t="s">
        <v>40</v>
      </c>
      <c r="BT4990">
        <v>60</v>
      </c>
      <c r="BU4990" s="1" t="s">
        <v>9</v>
      </c>
      <c r="BV4990" s="1" t="s">
        <v>60</v>
      </c>
      <c r="BW4990">
        <v>164.35</v>
      </c>
      <c r="BX4990" s="1" t="s">
        <v>38</v>
      </c>
      <c r="BY4990">
        <v>4500</v>
      </c>
      <c r="BZ4990">
        <v>739575</v>
      </c>
      <c r="CA4990">
        <v>0.25</v>
      </c>
      <c r="CB4990">
        <v>3375</v>
      </c>
      <c r="CC4990">
        <v>554681.25</v>
      </c>
      <c r="CD4990">
        <v>0.1</v>
      </c>
      <c r="CE4990">
        <v>55468.125</v>
      </c>
      <c r="CF4990">
        <v>0.1</v>
      </c>
      <c r="CG4990">
        <v>5546.8125</v>
      </c>
      <c r="CH4990">
        <v>49921.3125</v>
      </c>
      <c r="CI4990">
        <v>499213.125</v>
      </c>
      <c r="CJ4990">
        <v>549134.4375</v>
      </c>
      <c r="CK4990">
        <v>3341.25</v>
      </c>
    </row>
    <row r="4991" spans="67:89" x14ac:dyDescent="0.25">
      <c r="BO4991" s="1" t="s">
        <v>597</v>
      </c>
      <c r="BP4991" s="1" t="s">
        <v>13070</v>
      </c>
      <c r="BQ4991" s="1" t="s">
        <v>10132</v>
      </c>
      <c r="BR4991" s="1" t="s">
        <v>10133</v>
      </c>
      <c r="BS4991" s="1" t="s">
        <v>40</v>
      </c>
      <c r="BT4991">
        <v>61</v>
      </c>
      <c r="BU4991" s="1" t="s">
        <v>9</v>
      </c>
      <c r="BV4991" s="1" t="s">
        <v>60</v>
      </c>
      <c r="BW4991">
        <v>164.35</v>
      </c>
      <c r="BX4991" s="1" t="s">
        <v>38</v>
      </c>
      <c r="BY4991">
        <v>4500</v>
      </c>
      <c r="BZ4991">
        <v>739575</v>
      </c>
      <c r="CA4991">
        <v>0.3</v>
      </c>
      <c r="CB4991">
        <v>3150</v>
      </c>
      <c r="CC4991">
        <v>517702.5</v>
      </c>
      <c r="CD4991">
        <v>0.1</v>
      </c>
      <c r="CE4991">
        <v>51770.25</v>
      </c>
      <c r="CF4991">
        <v>0.1</v>
      </c>
      <c r="CG4991">
        <v>5177.0250000000005</v>
      </c>
      <c r="CH4991">
        <v>46593.224999999999</v>
      </c>
      <c r="CI4991">
        <v>465932.25</v>
      </c>
      <c r="CJ4991">
        <v>512525.47499999998</v>
      </c>
      <c r="CK4991">
        <v>3118.5</v>
      </c>
    </row>
    <row r="4992" spans="67:89" x14ac:dyDescent="0.25">
      <c r="BO4992" s="1" t="s">
        <v>599</v>
      </c>
      <c r="BP4992" s="1" t="s">
        <v>13071</v>
      </c>
      <c r="BQ4992" s="1" t="s">
        <v>10132</v>
      </c>
      <c r="BR4992" s="1" t="s">
        <v>10133</v>
      </c>
      <c r="BS4992" s="1" t="s">
        <v>40</v>
      </c>
      <c r="BT4992">
        <v>62</v>
      </c>
      <c r="BU4992" s="1" t="s">
        <v>9</v>
      </c>
      <c r="BV4992" s="1" t="s">
        <v>60</v>
      </c>
      <c r="BW4992">
        <v>164.35</v>
      </c>
      <c r="BX4992" s="1" t="s">
        <v>38</v>
      </c>
      <c r="BY4992">
        <v>4500</v>
      </c>
      <c r="BZ4992">
        <v>739575</v>
      </c>
      <c r="CA4992">
        <v>0.3</v>
      </c>
      <c r="CB4992">
        <v>3150</v>
      </c>
      <c r="CC4992">
        <v>517702.5</v>
      </c>
      <c r="CD4992">
        <v>0.1</v>
      </c>
      <c r="CE4992">
        <v>51770.25</v>
      </c>
      <c r="CF4992">
        <v>0.1</v>
      </c>
      <c r="CG4992">
        <v>5177.0250000000005</v>
      </c>
      <c r="CH4992">
        <v>46593.224999999999</v>
      </c>
      <c r="CI4992">
        <v>465932.25</v>
      </c>
      <c r="CJ4992">
        <v>512525.47499999998</v>
      </c>
      <c r="CK4992">
        <v>3118.5</v>
      </c>
    </row>
    <row r="4993" spans="67:89" x14ac:dyDescent="0.25">
      <c r="BO4993" s="1" t="s">
        <v>601</v>
      </c>
      <c r="BP4993" s="1" t="s">
        <v>13072</v>
      </c>
      <c r="BQ4993" s="1" t="s">
        <v>10132</v>
      </c>
      <c r="BR4993" s="1" t="s">
        <v>10133</v>
      </c>
      <c r="BS4993" s="1" t="s">
        <v>40</v>
      </c>
      <c r="BT4993">
        <v>63</v>
      </c>
      <c r="BU4993" s="1" t="s">
        <v>9</v>
      </c>
      <c r="BV4993" s="1" t="s">
        <v>146</v>
      </c>
      <c r="BW4993">
        <v>164.35</v>
      </c>
      <c r="BX4993" s="1" t="s">
        <v>38</v>
      </c>
      <c r="BY4993">
        <v>4725</v>
      </c>
      <c r="BZ4993">
        <v>776553.75</v>
      </c>
      <c r="CA4993">
        <v>0.3</v>
      </c>
      <c r="CB4993">
        <v>3307.5</v>
      </c>
      <c r="CC4993">
        <v>543587.625</v>
      </c>
      <c r="CD4993">
        <v>0.1</v>
      </c>
      <c r="CE4993">
        <v>54358.762500000004</v>
      </c>
      <c r="CF4993">
        <v>0.1</v>
      </c>
      <c r="CG4993">
        <v>5435.8762500000012</v>
      </c>
      <c r="CH4993">
        <v>48922.886250000003</v>
      </c>
      <c r="CI4993">
        <v>489228.86249999999</v>
      </c>
      <c r="CJ4993">
        <v>538151.74875000003</v>
      </c>
      <c r="CK4993">
        <v>3274.4250000000002</v>
      </c>
    </row>
    <row r="4994" spans="67:89" x14ac:dyDescent="0.25">
      <c r="BO4994" s="1" t="s">
        <v>603</v>
      </c>
      <c r="BP4994" s="1" t="s">
        <v>13073</v>
      </c>
      <c r="BQ4994" s="1" t="s">
        <v>10132</v>
      </c>
      <c r="BR4994" s="1" t="s">
        <v>10133</v>
      </c>
      <c r="BS4994" s="1" t="s">
        <v>40</v>
      </c>
      <c r="BT4994">
        <v>64</v>
      </c>
      <c r="BU4994" s="1" t="s">
        <v>9</v>
      </c>
      <c r="BV4994" s="1" t="s">
        <v>146</v>
      </c>
      <c r="BW4994">
        <v>183.65</v>
      </c>
      <c r="BX4994" s="1" t="s">
        <v>38</v>
      </c>
      <c r="BY4994">
        <v>4725</v>
      </c>
      <c r="BZ4994">
        <v>867746.25</v>
      </c>
      <c r="CA4994">
        <v>0.23</v>
      </c>
      <c r="CB4994">
        <v>3638.25</v>
      </c>
      <c r="CC4994">
        <v>668164.61250000005</v>
      </c>
      <c r="CD4994">
        <v>0.1</v>
      </c>
      <c r="CE4994">
        <v>66816.461250000008</v>
      </c>
      <c r="CF4994">
        <v>0.1</v>
      </c>
      <c r="CG4994">
        <v>6681.6461250000011</v>
      </c>
      <c r="CH4994">
        <v>60134.815125000008</v>
      </c>
      <c r="CI4994">
        <v>601348.15125</v>
      </c>
      <c r="CJ4994">
        <v>661482.96637499996</v>
      </c>
      <c r="CK4994">
        <v>3601.8674999999998</v>
      </c>
    </row>
    <row r="4995" spans="67:89" x14ac:dyDescent="0.25">
      <c r="BO4995" s="1" t="s">
        <v>605</v>
      </c>
      <c r="BP4995" s="1" t="s">
        <v>13074</v>
      </c>
      <c r="BQ4995" s="1" t="s">
        <v>10132</v>
      </c>
      <c r="BR4995" s="1" t="s">
        <v>10133</v>
      </c>
      <c r="BS4995" s="1" t="s">
        <v>40</v>
      </c>
      <c r="BT4995">
        <v>65</v>
      </c>
      <c r="BU4995" s="1" t="s">
        <v>9</v>
      </c>
      <c r="BV4995" s="1" t="s">
        <v>60</v>
      </c>
      <c r="BW4995">
        <v>164.73</v>
      </c>
      <c r="BX4995" s="1" t="s">
        <v>38</v>
      </c>
      <c r="BY4995">
        <v>4500</v>
      </c>
      <c r="BZ4995">
        <v>741285</v>
      </c>
      <c r="CA4995">
        <v>0.25</v>
      </c>
      <c r="CB4995">
        <v>3375</v>
      </c>
      <c r="CC4995">
        <v>555963.75</v>
      </c>
      <c r="CD4995">
        <v>0.1</v>
      </c>
      <c r="CE4995">
        <v>55596.375</v>
      </c>
      <c r="CF4995">
        <v>0.1</v>
      </c>
      <c r="CG4995">
        <v>5559.6375000000007</v>
      </c>
      <c r="CH4995">
        <v>50036.737500000003</v>
      </c>
      <c r="CI4995">
        <v>500367.375</v>
      </c>
      <c r="CJ4995">
        <v>550404.11250000005</v>
      </c>
      <c r="CK4995">
        <v>3341.2500000000005</v>
      </c>
    </row>
    <row r="4996" spans="67:89" x14ac:dyDescent="0.25">
      <c r="BO4996" s="1" t="s">
        <v>607</v>
      </c>
      <c r="BP4996" s="1" t="s">
        <v>13075</v>
      </c>
      <c r="BQ4996" s="1" t="s">
        <v>10132</v>
      </c>
      <c r="BR4996" s="1" t="s">
        <v>10133</v>
      </c>
      <c r="BS4996" s="1" t="s">
        <v>40</v>
      </c>
      <c r="BT4996">
        <v>66</v>
      </c>
      <c r="BU4996" s="1" t="s">
        <v>9</v>
      </c>
      <c r="BV4996" s="1" t="s">
        <v>60</v>
      </c>
      <c r="BW4996">
        <v>164.73</v>
      </c>
      <c r="BX4996" s="1" t="s">
        <v>38</v>
      </c>
      <c r="BY4996">
        <v>4500</v>
      </c>
      <c r="BZ4996">
        <v>741285</v>
      </c>
      <c r="CA4996">
        <v>0.3</v>
      </c>
      <c r="CB4996">
        <v>3150</v>
      </c>
      <c r="CC4996">
        <v>518899.49999999994</v>
      </c>
      <c r="CD4996">
        <v>0.1</v>
      </c>
      <c r="CE4996">
        <v>51889.95</v>
      </c>
      <c r="CF4996">
        <v>0.1</v>
      </c>
      <c r="CG4996">
        <v>5188.9949999999999</v>
      </c>
      <c r="CH4996">
        <v>46700.954999999994</v>
      </c>
      <c r="CI4996">
        <v>467009.54999999993</v>
      </c>
      <c r="CJ4996">
        <v>513710.50499999995</v>
      </c>
      <c r="CK4996">
        <v>3118.5</v>
      </c>
    </row>
    <row r="4997" spans="67:89" x14ac:dyDescent="0.25">
      <c r="BO4997" s="1" t="s">
        <v>609</v>
      </c>
      <c r="BP4997" s="1" t="s">
        <v>13076</v>
      </c>
      <c r="BQ4997" s="1" t="s">
        <v>10132</v>
      </c>
      <c r="BR4997" s="1" t="s">
        <v>10133</v>
      </c>
      <c r="BS4997" s="1" t="s">
        <v>40</v>
      </c>
      <c r="BT4997">
        <v>67</v>
      </c>
      <c r="BU4997" s="1" t="s">
        <v>9</v>
      </c>
      <c r="BV4997" s="1" t="s">
        <v>60</v>
      </c>
      <c r="BW4997">
        <v>164.73</v>
      </c>
      <c r="BX4997" s="1" t="s">
        <v>38</v>
      </c>
      <c r="BY4997">
        <v>4500</v>
      </c>
      <c r="BZ4997">
        <v>741285</v>
      </c>
      <c r="CA4997">
        <v>0.25</v>
      </c>
      <c r="CB4997">
        <v>3375</v>
      </c>
      <c r="CC4997">
        <v>555963.75</v>
      </c>
      <c r="CD4997">
        <v>0.1</v>
      </c>
      <c r="CE4997">
        <v>55596.375</v>
      </c>
      <c r="CF4997">
        <v>0.1</v>
      </c>
      <c r="CG4997">
        <v>5559.6375000000007</v>
      </c>
      <c r="CH4997">
        <v>50036.737500000003</v>
      </c>
      <c r="CI4997">
        <v>500367.375</v>
      </c>
      <c r="CJ4997">
        <v>550404.11250000005</v>
      </c>
      <c r="CK4997">
        <v>3341.2500000000005</v>
      </c>
    </row>
    <row r="4998" spans="67:89" x14ac:dyDescent="0.25">
      <c r="BO4998" s="1" t="s">
        <v>611</v>
      </c>
      <c r="BP4998" s="1" t="s">
        <v>13077</v>
      </c>
      <c r="BQ4998" s="1" t="s">
        <v>10132</v>
      </c>
      <c r="BR4998" s="1" t="s">
        <v>10133</v>
      </c>
      <c r="BS4998" s="1" t="s">
        <v>40</v>
      </c>
      <c r="BT4998">
        <v>68</v>
      </c>
      <c r="BU4998" s="1" t="s">
        <v>9</v>
      </c>
      <c r="BV4998" s="1" t="s">
        <v>60</v>
      </c>
      <c r="BW4998">
        <v>164.73</v>
      </c>
      <c r="BX4998" s="1" t="s">
        <v>38</v>
      </c>
      <c r="BY4998">
        <v>4500</v>
      </c>
      <c r="BZ4998">
        <v>741285</v>
      </c>
      <c r="CA4998">
        <v>0.3</v>
      </c>
      <c r="CB4998">
        <v>3150</v>
      </c>
      <c r="CC4998">
        <v>518899.49999999994</v>
      </c>
      <c r="CD4998">
        <v>0.1</v>
      </c>
      <c r="CE4998">
        <v>51889.95</v>
      </c>
      <c r="CF4998">
        <v>0.1</v>
      </c>
      <c r="CG4998">
        <v>5188.9949999999999</v>
      </c>
      <c r="CH4998">
        <v>46700.954999999994</v>
      </c>
      <c r="CI4998">
        <v>467009.54999999993</v>
      </c>
      <c r="CJ4998">
        <v>513710.50499999995</v>
      </c>
      <c r="CK4998">
        <v>3118.5</v>
      </c>
    </row>
    <row r="4999" spans="67:89" x14ac:dyDescent="0.25">
      <c r="BO4999" s="1" t="s">
        <v>613</v>
      </c>
      <c r="BP4999" s="1" t="s">
        <v>13078</v>
      </c>
      <c r="BQ4999" s="1" t="s">
        <v>10132</v>
      </c>
      <c r="BR4999" s="1" t="s">
        <v>10133</v>
      </c>
      <c r="BS4999" s="1" t="s">
        <v>40</v>
      </c>
      <c r="BT4999">
        <v>69</v>
      </c>
      <c r="BU4999" s="1" t="s">
        <v>9</v>
      </c>
      <c r="BV4999" s="1" t="s">
        <v>60</v>
      </c>
      <c r="BW4999">
        <v>164.73</v>
      </c>
      <c r="BX4999" s="1" t="s">
        <v>38</v>
      </c>
      <c r="BY4999">
        <v>4500</v>
      </c>
      <c r="BZ4999">
        <v>741285</v>
      </c>
      <c r="CA4999">
        <v>0.3</v>
      </c>
      <c r="CB4999">
        <v>3150</v>
      </c>
      <c r="CC4999">
        <v>518899.49999999994</v>
      </c>
      <c r="CD4999">
        <v>0.1</v>
      </c>
      <c r="CE4999">
        <v>51889.95</v>
      </c>
      <c r="CF4999">
        <v>0.1</v>
      </c>
      <c r="CG4999">
        <v>5188.9949999999999</v>
      </c>
      <c r="CH4999">
        <v>46700.954999999994</v>
      </c>
      <c r="CI4999">
        <v>467009.54999999993</v>
      </c>
      <c r="CJ4999">
        <v>513710.50499999995</v>
      </c>
      <c r="CK4999">
        <v>3118.5</v>
      </c>
    </row>
    <row r="5000" spans="67:89" x14ac:dyDescent="0.25">
      <c r="BO5000" s="1" t="s">
        <v>615</v>
      </c>
      <c r="BP5000" s="1" t="s">
        <v>13079</v>
      </c>
      <c r="BQ5000" s="1" t="s">
        <v>10132</v>
      </c>
      <c r="BR5000" s="1" t="s">
        <v>10133</v>
      </c>
      <c r="BS5000" s="1" t="s">
        <v>40</v>
      </c>
      <c r="BT5000">
        <v>70</v>
      </c>
      <c r="BU5000" s="1" t="s">
        <v>9</v>
      </c>
      <c r="BV5000" s="1" t="s">
        <v>60</v>
      </c>
      <c r="BW5000">
        <v>164.73</v>
      </c>
      <c r="BX5000" s="1" t="s">
        <v>38</v>
      </c>
      <c r="BY5000">
        <v>4500</v>
      </c>
      <c r="BZ5000">
        <v>741285</v>
      </c>
      <c r="CA5000">
        <v>0.3</v>
      </c>
      <c r="CB5000">
        <v>3150</v>
      </c>
      <c r="CC5000">
        <v>518899.49999999994</v>
      </c>
      <c r="CD5000">
        <v>0.1</v>
      </c>
      <c r="CE5000">
        <v>51889.95</v>
      </c>
      <c r="CF5000">
        <v>0.1</v>
      </c>
      <c r="CG5000">
        <v>5188.9949999999999</v>
      </c>
      <c r="CH5000">
        <v>46700.954999999994</v>
      </c>
      <c r="CI5000">
        <v>467009.54999999993</v>
      </c>
      <c r="CJ5000">
        <v>513710.50499999995</v>
      </c>
      <c r="CK5000">
        <v>3118.5</v>
      </c>
    </row>
    <row r="5001" spans="67:89" x14ac:dyDescent="0.25">
      <c r="BO5001" s="1" t="s">
        <v>617</v>
      </c>
      <c r="BP5001" s="1" t="s">
        <v>13080</v>
      </c>
      <c r="BQ5001" s="1" t="s">
        <v>10132</v>
      </c>
      <c r="BR5001" s="1" t="s">
        <v>10133</v>
      </c>
      <c r="BS5001" s="1" t="s">
        <v>40</v>
      </c>
      <c r="BT5001">
        <v>71</v>
      </c>
      <c r="BU5001" s="1" t="s">
        <v>9</v>
      </c>
      <c r="BV5001" s="1" t="s">
        <v>171</v>
      </c>
      <c r="BW5001">
        <v>209.18</v>
      </c>
      <c r="BX5001" s="1" t="s">
        <v>38</v>
      </c>
      <c r="BY5001">
        <v>4725</v>
      </c>
      <c r="BZ5001">
        <v>988375.5</v>
      </c>
      <c r="CA5001">
        <v>0.23</v>
      </c>
      <c r="CB5001">
        <v>3638.25</v>
      </c>
      <c r="CC5001">
        <v>761049.13500000001</v>
      </c>
      <c r="CD5001">
        <v>0.1</v>
      </c>
      <c r="CE5001">
        <v>76104.91350000001</v>
      </c>
      <c r="CF5001">
        <v>0.1</v>
      </c>
      <c r="CG5001">
        <v>7610.4913500000011</v>
      </c>
      <c r="CH5001">
        <v>68494.422150000013</v>
      </c>
      <c r="CI5001">
        <v>684944.22149999999</v>
      </c>
      <c r="CJ5001">
        <v>753438.64364999998</v>
      </c>
      <c r="CK5001">
        <v>3601.8674999999998</v>
      </c>
    </row>
    <row r="5002" spans="67:89" x14ac:dyDescent="0.25">
      <c r="BO5002" s="1" t="s">
        <v>619</v>
      </c>
      <c r="BP5002" s="1" t="s">
        <v>13081</v>
      </c>
      <c r="BQ5002" s="1" t="s">
        <v>10132</v>
      </c>
      <c r="BR5002" s="1" t="s">
        <v>10133</v>
      </c>
      <c r="BS5002" s="1" t="s">
        <v>40</v>
      </c>
      <c r="BT5002">
        <v>72</v>
      </c>
      <c r="BU5002" s="1" t="s">
        <v>9</v>
      </c>
      <c r="BV5002" s="1" t="s">
        <v>171</v>
      </c>
      <c r="BW5002">
        <v>233.04</v>
      </c>
      <c r="BX5002" s="1" t="s">
        <v>38</v>
      </c>
      <c r="BY5002">
        <v>4725</v>
      </c>
      <c r="BZ5002">
        <v>1101114</v>
      </c>
      <c r="CA5002">
        <v>0.25</v>
      </c>
      <c r="CB5002">
        <v>3543.75</v>
      </c>
      <c r="CC5002">
        <v>825835.5</v>
      </c>
      <c r="CD5002">
        <v>0.1</v>
      </c>
      <c r="CE5002">
        <v>82583.55</v>
      </c>
      <c r="CF5002">
        <v>0.1</v>
      </c>
      <c r="CG5002">
        <v>8258.3550000000014</v>
      </c>
      <c r="CH5002">
        <v>74325.195000000007</v>
      </c>
      <c r="CI5002">
        <v>743251.95</v>
      </c>
      <c r="CJ5002">
        <v>817577.14500000002</v>
      </c>
      <c r="CK5002">
        <v>3508.3125</v>
      </c>
    </row>
    <row r="5003" spans="67:89" x14ac:dyDescent="0.25">
      <c r="BO5003" s="1" t="s">
        <v>621</v>
      </c>
      <c r="BP5003" s="1" t="s">
        <v>13082</v>
      </c>
      <c r="BQ5003" s="1" t="s">
        <v>10132</v>
      </c>
      <c r="BR5003" s="1" t="s">
        <v>10133</v>
      </c>
      <c r="BS5003" s="1" t="s">
        <v>40</v>
      </c>
      <c r="BT5003">
        <v>73</v>
      </c>
      <c r="BU5003" s="1" t="s">
        <v>9</v>
      </c>
      <c r="BV5003" s="1" t="s">
        <v>60</v>
      </c>
      <c r="BW5003">
        <v>185.65</v>
      </c>
      <c r="BX5003" s="1" t="s">
        <v>38</v>
      </c>
      <c r="BY5003">
        <v>4500</v>
      </c>
      <c r="BZ5003">
        <v>835425</v>
      </c>
      <c r="CA5003">
        <v>0.25</v>
      </c>
      <c r="CB5003">
        <v>3375</v>
      </c>
      <c r="CC5003">
        <v>626568.75</v>
      </c>
      <c r="CD5003">
        <v>0.1</v>
      </c>
      <c r="CE5003">
        <v>62656.875</v>
      </c>
      <c r="CF5003">
        <v>0.1</v>
      </c>
      <c r="CG5003">
        <v>6265.6875</v>
      </c>
      <c r="CH5003">
        <v>56391.1875</v>
      </c>
      <c r="CI5003">
        <v>563911.875</v>
      </c>
      <c r="CJ5003">
        <v>620303.0625</v>
      </c>
      <c r="CK5003">
        <v>3341.25</v>
      </c>
    </row>
    <row r="5004" spans="67:89" x14ac:dyDescent="0.25">
      <c r="BO5004" s="1" t="s">
        <v>623</v>
      </c>
      <c r="BP5004" s="1" t="s">
        <v>13083</v>
      </c>
      <c r="BQ5004" s="1" t="s">
        <v>10132</v>
      </c>
      <c r="BR5004" s="1" t="s">
        <v>10133</v>
      </c>
      <c r="BS5004" s="1" t="s">
        <v>40</v>
      </c>
      <c r="BT5004">
        <v>74</v>
      </c>
      <c r="BU5004" s="1" t="s">
        <v>9</v>
      </c>
      <c r="BV5004" s="1" t="s">
        <v>60</v>
      </c>
      <c r="BW5004">
        <v>185.65</v>
      </c>
      <c r="BX5004" s="1" t="s">
        <v>38</v>
      </c>
      <c r="BY5004">
        <v>4500</v>
      </c>
      <c r="BZ5004">
        <v>835425</v>
      </c>
      <c r="CA5004">
        <v>0.23</v>
      </c>
      <c r="CB5004">
        <v>3465</v>
      </c>
      <c r="CC5004">
        <v>643277.25</v>
      </c>
      <c r="CD5004">
        <v>0.1</v>
      </c>
      <c r="CE5004">
        <v>64327.725000000006</v>
      </c>
      <c r="CF5004">
        <v>0.1</v>
      </c>
      <c r="CG5004">
        <v>6432.7725000000009</v>
      </c>
      <c r="CH5004">
        <v>57894.952500000007</v>
      </c>
      <c r="CI5004">
        <v>578949.52500000002</v>
      </c>
      <c r="CJ5004">
        <v>636844.47750000004</v>
      </c>
      <c r="CK5004">
        <v>3430.35</v>
      </c>
    </row>
    <row r="5005" spans="67:89" x14ac:dyDescent="0.25">
      <c r="BO5005" s="1" t="s">
        <v>625</v>
      </c>
      <c r="BP5005" s="1" t="s">
        <v>13084</v>
      </c>
      <c r="BQ5005" s="1" t="s">
        <v>10132</v>
      </c>
      <c r="BR5005" s="1" t="s">
        <v>10133</v>
      </c>
      <c r="BS5005" s="1" t="s">
        <v>40</v>
      </c>
      <c r="BT5005">
        <v>75</v>
      </c>
      <c r="BU5005" s="1" t="s">
        <v>9</v>
      </c>
      <c r="BV5005" s="1" t="s">
        <v>60</v>
      </c>
      <c r="BW5005">
        <v>185.65</v>
      </c>
      <c r="BX5005" s="1" t="s">
        <v>38</v>
      </c>
      <c r="BY5005">
        <v>4500</v>
      </c>
      <c r="BZ5005">
        <v>835425</v>
      </c>
      <c r="CA5005">
        <v>0.25</v>
      </c>
      <c r="CB5005">
        <v>3375</v>
      </c>
      <c r="CC5005">
        <v>626568.75</v>
      </c>
      <c r="CD5005">
        <v>0.1</v>
      </c>
      <c r="CE5005">
        <v>62656.875</v>
      </c>
      <c r="CF5005">
        <v>0.1</v>
      </c>
      <c r="CG5005">
        <v>6265.6875</v>
      </c>
      <c r="CH5005">
        <v>56391.1875</v>
      </c>
      <c r="CI5005">
        <v>563911.875</v>
      </c>
      <c r="CJ5005">
        <v>620303.0625</v>
      </c>
      <c r="CK5005">
        <v>3341.25</v>
      </c>
    </row>
    <row r="5006" spans="67:89" x14ac:dyDescent="0.25">
      <c r="BO5006" s="1" t="s">
        <v>627</v>
      </c>
      <c r="BP5006" s="1" t="s">
        <v>13085</v>
      </c>
      <c r="BQ5006" s="1" t="s">
        <v>10132</v>
      </c>
      <c r="BR5006" s="1" t="s">
        <v>10133</v>
      </c>
      <c r="BS5006" s="1" t="s">
        <v>40</v>
      </c>
      <c r="BT5006">
        <v>76</v>
      </c>
      <c r="BU5006" s="1" t="s">
        <v>9</v>
      </c>
      <c r="BV5006" s="1" t="s">
        <v>60</v>
      </c>
      <c r="BW5006">
        <v>185.65</v>
      </c>
      <c r="BX5006" s="1" t="s">
        <v>38</v>
      </c>
      <c r="BY5006">
        <v>4500</v>
      </c>
      <c r="BZ5006">
        <v>835425</v>
      </c>
      <c r="CA5006">
        <v>0.25</v>
      </c>
      <c r="CB5006">
        <v>3375</v>
      </c>
      <c r="CC5006">
        <v>626568.75</v>
      </c>
      <c r="CD5006">
        <v>0.1</v>
      </c>
      <c r="CE5006">
        <v>62656.875</v>
      </c>
      <c r="CF5006">
        <v>0.1</v>
      </c>
      <c r="CG5006">
        <v>6265.6875</v>
      </c>
      <c r="CH5006">
        <v>56391.1875</v>
      </c>
      <c r="CI5006">
        <v>563911.875</v>
      </c>
      <c r="CJ5006">
        <v>620303.0625</v>
      </c>
      <c r="CK5006">
        <v>3341.25</v>
      </c>
    </row>
    <row r="5007" spans="67:89" x14ac:dyDescent="0.25">
      <c r="BO5007" s="1" t="s">
        <v>629</v>
      </c>
      <c r="BP5007" s="1" t="s">
        <v>13086</v>
      </c>
      <c r="BQ5007" s="1" t="s">
        <v>10132</v>
      </c>
      <c r="BR5007" s="1" t="s">
        <v>10133</v>
      </c>
      <c r="BS5007" s="1" t="s">
        <v>40</v>
      </c>
      <c r="BT5007">
        <v>77</v>
      </c>
      <c r="BU5007" s="1" t="s">
        <v>9</v>
      </c>
      <c r="BV5007" s="1" t="s">
        <v>171</v>
      </c>
      <c r="BW5007">
        <v>234.49</v>
      </c>
      <c r="BX5007" s="1" t="s">
        <v>38</v>
      </c>
      <c r="BY5007">
        <v>4725</v>
      </c>
      <c r="BZ5007">
        <v>1107965.25</v>
      </c>
      <c r="CA5007">
        <v>0.25</v>
      </c>
      <c r="CB5007">
        <v>3543.75</v>
      </c>
      <c r="CC5007">
        <v>830973.9375</v>
      </c>
      <c r="CD5007">
        <v>0.1</v>
      </c>
      <c r="CE5007">
        <v>83097.393750000003</v>
      </c>
      <c r="CF5007">
        <v>0.1</v>
      </c>
      <c r="CG5007">
        <v>8309.739375000001</v>
      </c>
      <c r="CH5007">
        <v>74787.654374999998</v>
      </c>
      <c r="CI5007">
        <v>747876.54374999995</v>
      </c>
      <c r="CJ5007">
        <v>822664.198125</v>
      </c>
      <c r="CK5007">
        <v>3508.3125</v>
      </c>
    </row>
    <row r="5008" spans="67:89" x14ac:dyDescent="0.25">
      <c r="BO5008" s="1" t="s">
        <v>631</v>
      </c>
      <c r="BP5008" s="1" t="s">
        <v>13087</v>
      </c>
      <c r="BQ5008" s="1" t="s">
        <v>10132</v>
      </c>
      <c r="BR5008" s="1" t="s">
        <v>10133</v>
      </c>
      <c r="BS5008" s="1" t="s">
        <v>40</v>
      </c>
      <c r="BT5008">
        <v>78</v>
      </c>
      <c r="BU5008" s="1" t="s">
        <v>9</v>
      </c>
      <c r="BV5008" s="1" t="s">
        <v>171</v>
      </c>
      <c r="BW5008">
        <v>218.55</v>
      </c>
      <c r="BX5008" s="1" t="s">
        <v>38</v>
      </c>
      <c r="BY5008">
        <v>4725</v>
      </c>
      <c r="BZ5008">
        <v>1032648.75</v>
      </c>
      <c r="CA5008">
        <v>0.23</v>
      </c>
      <c r="CB5008">
        <v>3638.25</v>
      </c>
      <c r="CC5008">
        <v>795139.53750000009</v>
      </c>
      <c r="CD5008">
        <v>0.1</v>
      </c>
      <c r="CE5008">
        <v>79513.953750000015</v>
      </c>
      <c r="CF5008">
        <v>0.1</v>
      </c>
      <c r="CG5008">
        <v>7951.3953750000019</v>
      </c>
      <c r="CH5008">
        <v>71562.558375000008</v>
      </c>
      <c r="CI5008">
        <v>715625.58375000011</v>
      </c>
      <c r="CJ5008">
        <v>787188.14212500013</v>
      </c>
      <c r="CK5008">
        <v>3601.8675000000003</v>
      </c>
    </row>
    <row r="5009" spans="67:89" x14ac:dyDescent="0.25">
      <c r="BO5009" s="1" t="s">
        <v>633</v>
      </c>
      <c r="BP5009" s="1" t="s">
        <v>13088</v>
      </c>
      <c r="BQ5009" s="1" t="s">
        <v>10132</v>
      </c>
      <c r="BR5009" s="1" t="s">
        <v>10133</v>
      </c>
      <c r="BS5009" s="1" t="s">
        <v>40</v>
      </c>
      <c r="BT5009">
        <v>79</v>
      </c>
      <c r="BU5009" s="1" t="s">
        <v>9</v>
      </c>
      <c r="BV5009" s="1" t="s">
        <v>60</v>
      </c>
      <c r="BW5009">
        <v>180</v>
      </c>
      <c r="BX5009" s="1" t="s">
        <v>38</v>
      </c>
      <c r="BY5009">
        <v>4500</v>
      </c>
      <c r="BZ5009">
        <v>810000</v>
      </c>
      <c r="CA5009">
        <v>0.3</v>
      </c>
      <c r="CB5009">
        <v>3150</v>
      </c>
      <c r="CC5009">
        <v>567000</v>
      </c>
      <c r="CD5009">
        <v>0.1</v>
      </c>
      <c r="CE5009">
        <v>56700</v>
      </c>
      <c r="CF5009">
        <v>0.1</v>
      </c>
      <c r="CG5009">
        <v>5670</v>
      </c>
      <c r="CH5009">
        <v>51030</v>
      </c>
      <c r="CI5009">
        <v>510300</v>
      </c>
      <c r="CJ5009">
        <v>561330</v>
      </c>
      <c r="CK5009">
        <v>3118.5</v>
      </c>
    </row>
    <row r="5010" spans="67:89" x14ac:dyDescent="0.25">
      <c r="BO5010" s="1" t="s">
        <v>635</v>
      </c>
      <c r="BP5010" s="1" t="s">
        <v>13089</v>
      </c>
      <c r="BQ5010" s="1" t="s">
        <v>10132</v>
      </c>
      <c r="BR5010" s="1" t="s">
        <v>10133</v>
      </c>
      <c r="BS5010" s="1" t="s">
        <v>40</v>
      </c>
      <c r="BT5010">
        <v>80</v>
      </c>
      <c r="BU5010" s="1" t="s">
        <v>9</v>
      </c>
      <c r="BV5010" s="1" t="s">
        <v>60</v>
      </c>
      <c r="BW5010">
        <v>180</v>
      </c>
      <c r="BX5010" s="1" t="s">
        <v>38</v>
      </c>
      <c r="BY5010">
        <v>4500</v>
      </c>
      <c r="BZ5010">
        <v>810000</v>
      </c>
      <c r="CA5010">
        <v>0.25</v>
      </c>
      <c r="CB5010">
        <v>3375</v>
      </c>
      <c r="CC5010">
        <v>607500</v>
      </c>
      <c r="CD5010">
        <v>0.1</v>
      </c>
      <c r="CE5010">
        <v>60750</v>
      </c>
      <c r="CF5010">
        <v>0</v>
      </c>
      <c r="CG5010">
        <v>0</v>
      </c>
      <c r="CH5010">
        <v>60750</v>
      </c>
      <c r="CI5010">
        <v>546750</v>
      </c>
      <c r="CJ5010">
        <v>607500</v>
      </c>
      <c r="CK5010">
        <v>3375</v>
      </c>
    </row>
    <row r="5011" spans="67:89" x14ac:dyDescent="0.25">
      <c r="BO5011" s="1" t="s">
        <v>637</v>
      </c>
      <c r="BP5011" s="1" t="s">
        <v>13090</v>
      </c>
      <c r="BQ5011" s="1" t="s">
        <v>10132</v>
      </c>
      <c r="BR5011" s="1" t="s">
        <v>10133</v>
      </c>
      <c r="BS5011" s="1" t="s">
        <v>40</v>
      </c>
      <c r="BT5011">
        <v>81</v>
      </c>
      <c r="BU5011" s="1" t="s">
        <v>9</v>
      </c>
      <c r="BV5011" s="1" t="s">
        <v>60</v>
      </c>
      <c r="BW5011">
        <v>180</v>
      </c>
      <c r="BX5011" s="1" t="s">
        <v>38</v>
      </c>
      <c r="BY5011">
        <v>4500</v>
      </c>
      <c r="BZ5011">
        <v>810000</v>
      </c>
      <c r="CA5011">
        <v>0.25</v>
      </c>
      <c r="CB5011">
        <v>3375</v>
      </c>
      <c r="CC5011">
        <v>607500</v>
      </c>
      <c r="CD5011">
        <v>0.1</v>
      </c>
      <c r="CE5011">
        <v>60750</v>
      </c>
      <c r="CF5011">
        <v>0</v>
      </c>
      <c r="CG5011">
        <v>0</v>
      </c>
      <c r="CH5011">
        <v>60750</v>
      </c>
      <c r="CI5011">
        <v>546750</v>
      </c>
      <c r="CJ5011">
        <v>607500</v>
      </c>
      <c r="CK5011">
        <v>3375</v>
      </c>
    </row>
    <row r="5012" spans="67:89" x14ac:dyDescent="0.25">
      <c r="BP5012" s="1" t="s">
        <v>13090</v>
      </c>
      <c r="BQ5012" s="1" t="s">
        <v>10132</v>
      </c>
      <c r="BR5012" s="1" t="s">
        <v>10133</v>
      </c>
      <c r="BS5012" s="1" t="s">
        <v>40</v>
      </c>
      <c r="BT5012">
        <v>81</v>
      </c>
      <c r="BU5012" s="1" t="s">
        <v>9</v>
      </c>
      <c r="BV5012" s="1" t="s">
        <v>60</v>
      </c>
      <c r="BW5012">
        <v>180</v>
      </c>
      <c r="BX5012" s="1" t="s">
        <v>38</v>
      </c>
      <c r="BY5012">
        <v>4500</v>
      </c>
      <c r="BZ5012">
        <v>810000</v>
      </c>
      <c r="CA5012">
        <v>0.28000000000000003</v>
      </c>
      <c r="CB5012">
        <v>3240</v>
      </c>
      <c r="CC5012">
        <v>583200</v>
      </c>
      <c r="CD5012">
        <v>0.1</v>
      </c>
      <c r="CE5012">
        <v>58320</v>
      </c>
      <c r="CF5012">
        <v>0.1</v>
      </c>
      <c r="CG5012">
        <v>5832</v>
      </c>
      <c r="CH5012">
        <v>52488</v>
      </c>
      <c r="CI5012">
        <v>524880</v>
      </c>
      <c r="CJ5012">
        <v>577368</v>
      </c>
      <c r="CK5012">
        <v>3207.6</v>
      </c>
    </row>
    <row r="5013" spans="67:89" x14ac:dyDescent="0.25">
      <c r="BO5013" s="1" t="s">
        <v>639</v>
      </c>
      <c r="BP5013" s="1" t="s">
        <v>13091</v>
      </c>
      <c r="BQ5013" s="1" t="s">
        <v>10132</v>
      </c>
      <c r="BR5013" s="1" t="s">
        <v>10133</v>
      </c>
      <c r="BS5013" s="1" t="s">
        <v>40</v>
      </c>
      <c r="BT5013">
        <v>82</v>
      </c>
      <c r="BU5013" s="1" t="s">
        <v>9</v>
      </c>
      <c r="BV5013" s="1" t="s">
        <v>60</v>
      </c>
      <c r="BW5013">
        <v>160</v>
      </c>
      <c r="BX5013" s="1" t="s">
        <v>38</v>
      </c>
      <c r="BY5013">
        <v>4750</v>
      </c>
      <c r="BZ5013">
        <v>760000</v>
      </c>
      <c r="CA5013">
        <v>0.27</v>
      </c>
      <c r="CB5013">
        <v>3467.5</v>
      </c>
      <c r="CC5013">
        <v>554800</v>
      </c>
      <c r="CD5013">
        <v>0.1</v>
      </c>
      <c r="CE5013">
        <v>55480</v>
      </c>
      <c r="CF5013">
        <v>0</v>
      </c>
      <c r="CG5013">
        <v>0</v>
      </c>
      <c r="CH5013">
        <v>55480</v>
      </c>
      <c r="CI5013">
        <v>499320</v>
      </c>
      <c r="CJ5013">
        <v>554800</v>
      </c>
      <c r="CK5013">
        <v>3467.5</v>
      </c>
    </row>
    <row r="5014" spans="67:89" x14ac:dyDescent="0.25">
      <c r="BP5014" s="1" t="s">
        <v>13091</v>
      </c>
      <c r="BQ5014" s="1" t="s">
        <v>10132</v>
      </c>
      <c r="BR5014" s="1" t="s">
        <v>10133</v>
      </c>
      <c r="BS5014" s="1" t="s">
        <v>40</v>
      </c>
      <c r="BT5014">
        <v>82</v>
      </c>
      <c r="BU5014" s="1" t="s">
        <v>9</v>
      </c>
      <c r="BV5014" s="1" t="s">
        <v>60</v>
      </c>
      <c r="BW5014">
        <v>160</v>
      </c>
      <c r="BX5014" s="1" t="s">
        <v>38</v>
      </c>
      <c r="BY5014">
        <v>4750</v>
      </c>
      <c r="BZ5014">
        <v>760000</v>
      </c>
      <c r="CA5014">
        <v>0.28000000000000003</v>
      </c>
      <c r="CB5014">
        <v>3420</v>
      </c>
      <c r="CC5014">
        <v>547200</v>
      </c>
      <c r="CD5014">
        <v>0.1</v>
      </c>
      <c r="CE5014">
        <v>54720</v>
      </c>
      <c r="CF5014">
        <v>0.1</v>
      </c>
      <c r="CG5014">
        <v>5472</v>
      </c>
      <c r="CH5014">
        <v>49248</v>
      </c>
      <c r="CI5014">
        <v>492480</v>
      </c>
      <c r="CJ5014">
        <v>541728</v>
      </c>
      <c r="CK5014">
        <v>3385.8</v>
      </c>
    </row>
    <row r="5015" spans="67:89" x14ac:dyDescent="0.25">
      <c r="BP5015" s="1" t="s">
        <v>13091</v>
      </c>
      <c r="BQ5015" s="1" t="s">
        <v>10132</v>
      </c>
      <c r="BR5015" s="1" t="s">
        <v>10133</v>
      </c>
      <c r="BS5015" s="1" t="s">
        <v>40</v>
      </c>
      <c r="BT5015">
        <v>82</v>
      </c>
      <c r="BU5015" s="1" t="s">
        <v>9</v>
      </c>
      <c r="BV5015" s="1" t="s">
        <v>60</v>
      </c>
      <c r="BW5015">
        <v>160</v>
      </c>
      <c r="BX5015" s="1" t="s">
        <v>38</v>
      </c>
      <c r="BY5015">
        <v>4500</v>
      </c>
      <c r="BZ5015">
        <v>720000</v>
      </c>
      <c r="CA5015">
        <v>0.32</v>
      </c>
      <c r="CB5015">
        <v>3060</v>
      </c>
      <c r="CC5015">
        <v>489600</v>
      </c>
      <c r="CD5015">
        <v>0.1</v>
      </c>
      <c r="CE5015">
        <v>48960</v>
      </c>
      <c r="CF5015">
        <v>0.1</v>
      </c>
      <c r="CG5015">
        <v>4896</v>
      </c>
      <c r="CH5015">
        <v>44064</v>
      </c>
      <c r="CI5015">
        <v>440640</v>
      </c>
      <c r="CJ5015">
        <v>484704</v>
      </c>
      <c r="CK5015">
        <v>3029.4</v>
      </c>
    </row>
    <row r="5016" spans="67:89" x14ac:dyDescent="0.25">
      <c r="BO5016" s="1" t="s">
        <v>641</v>
      </c>
      <c r="BP5016" s="1" t="s">
        <v>13092</v>
      </c>
      <c r="BQ5016" s="1" t="s">
        <v>10132</v>
      </c>
      <c r="BR5016" s="1" t="s">
        <v>10133</v>
      </c>
      <c r="BS5016" s="1" t="s">
        <v>40</v>
      </c>
      <c r="BT5016">
        <v>83</v>
      </c>
      <c r="BU5016" s="1" t="s">
        <v>9</v>
      </c>
      <c r="BV5016" s="1" t="s">
        <v>60</v>
      </c>
      <c r="BW5016">
        <v>160</v>
      </c>
      <c r="BX5016" s="1" t="s">
        <v>38</v>
      </c>
      <c r="BY5016">
        <v>4750</v>
      </c>
      <c r="BZ5016">
        <v>760000</v>
      </c>
      <c r="CA5016">
        <v>0.38</v>
      </c>
      <c r="CB5016">
        <v>2945</v>
      </c>
      <c r="CC5016">
        <v>471200</v>
      </c>
      <c r="CD5016">
        <v>0</v>
      </c>
      <c r="CE5016">
        <v>0</v>
      </c>
      <c r="CF5016">
        <v>0</v>
      </c>
      <c r="CG5016">
        <v>0</v>
      </c>
      <c r="CH5016">
        <v>0</v>
      </c>
      <c r="CI5016">
        <v>471200</v>
      </c>
      <c r="CJ5016">
        <v>471200</v>
      </c>
      <c r="CK5016">
        <v>2945</v>
      </c>
    </row>
    <row r="5017" spans="67:89" x14ac:dyDescent="0.25">
      <c r="BP5017" s="1" t="s">
        <v>13092</v>
      </c>
      <c r="BQ5017" s="1" t="s">
        <v>10132</v>
      </c>
      <c r="BR5017" s="1" t="s">
        <v>10133</v>
      </c>
      <c r="BS5017" s="1" t="s">
        <v>40</v>
      </c>
      <c r="BT5017">
        <v>83</v>
      </c>
      <c r="BU5017" s="1" t="s">
        <v>9</v>
      </c>
      <c r="BV5017" s="1" t="s">
        <v>60</v>
      </c>
      <c r="BW5017">
        <v>160</v>
      </c>
      <c r="BX5017" s="1" t="s">
        <v>38</v>
      </c>
      <c r="BY5017">
        <v>4750</v>
      </c>
      <c r="BZ5017">
        <v>760000</v>
      </c>
      <c r="CA5017">
        <v>0.27</v>
      </c>
      <c r="CB5017">
        <v>3467.5</v>
      </c>
      <c r="CC5017">
        <v>554800</v>
      </c>
      <c r="CD5017">
        <v>0.1</v>
      </c>
      <c r="CE5017">
        <v>55480</v>
      </c>
      <c r="CF5017">
        <v>0</v>
      </c>
      <c r="CG5017">
        <v>0</v>
      </c>
      <c r="CH5017">
        <v>55480</v>
      </c>
      <c r="CI5017">
        <v>499320</v>
      </c>
      <c r="CJ5017">
        <v>554800</v>
      </c>
      <c r="CK5017">
        <v>3467.5</v>
      </c>
    </row>
    <row r="5018" spans="67:89" x14ac:dyDescent="0.25">
      <c r="BP5018" s="1" t="s">
        <v>13092</v>
      </c>
      <c r="BQ5018" s="1" t="s">
        <v>10132</v>
      </c>
      <c r="BR5018" s="1" t="s">
        <v>10133</v>
      </c>
      <c r="BS5018" s="1" t="s">
        <v>40</v>
      </c>
      <c r="BT5018">
        <v>83</v>
      </c>
      <c r="BU5018" s="1" t="s">
        <v>9</v>
      </c>
      <c r="BV5018" s="1" t="s">
        <v>60</v>
      </c>
      <c r="BW5018">
        <v>160</v>
      </c>
      <c r="BX5018" s="1" t="s">
        <v>38</v>
      </c>
      <c r="BY5018">
        <v>4500</v>
      </c>
      <c r="BZ5018">
        <v>720000</v>
      </c>
      <c r="CA5018">
        <v>0.32</v>
      </c>
      <c r="CB5018">
        <v>3060</v>
      </c>
      <c r="CC5018">
        <v>489600</v>
      </c>
      <c r="CD5018">
        <v>0.1</v>
      </c>
      <c r="CE5018">
        <v>48960</v>
      </c>
      <c r="CF5018">
        <v>0.1</v>
      </c>
      <c r="CG5018">
        <v>4896</v>
      </c>
      <c r="CH5018">
        <v>44064</v>
      </c>
      <c r="CI5018">
        <v>440640</v>
      </c>
      <c r="CJ5018">
        <v>484704</v>
      </c>
      <c r="CK5018">
        <v>3029.4</v>
      </c>
    </row>
    <row r="5019" spans="67:89" x14ac:dyDescent="0.25">
      <c r="BO5019" s="1" t="s">
        <v>643</v>
      </c>
      <c r="BP5019" s="1" t="s">
        <v>13093</v>
      </c>
      <c r="BQ5019" s="1" t="s">
        <v>10132</v>
      </c>
      <c r="BR5019" s="1" t="s">
        <v>10133</v>
      </c>
      <c r="BS5019" s="1" t="s">
        <v>40</v>
      </c>
      <c r="BT5019">
        <v>84</v>
      </c>
      <c r="BU5019" s="1" t="s">
        <v>9</v>
      </c>
      <c r="BV5019" s="1" t="s">
        <v>60</v>
      </c>
      <c r="BW5019">
        <v>160</v>
      </c>
      <c r="BX5019" s="1" t="s">
        <v>38</v>
      </c>
      <c r="BY5019">
        <v>4500</v>
      </c>
      <c r="BZ5019">
        <v>720000</v>
      </c>
      <c r="CA5019">
        <v>0.27</v>
      </c>
      <c r="CB5019">
        <v>3285</v>
      </c>
      <c r="CC5019">
        <v>525600</v>
      </c>
      <c r="CD5019">
        <v>0.1</v>
      </c>
      <c r="CE5019">
        <v>52560</v>
      </c>
      <c r="CF5019">
        <v>0.1</v>
      </c>
      <c r="CG5019">
        <v>5256</v>
      </c>
      <c r="CH5019">
        <v>47304</v>
      </c>
      <c r="CI5019">
        <v>473040</v>
      </c>
      <c r="CJ5019">
        <v>520344</v>
      </c>
      <c r="CK5019">
        <v>3252.15</v>
      </c>
    </row>
    <row r="5020" spans="67:89" x14ac:dyDescent="0.25">
      <c r="BP5020" s="1" t="s">
        <v>13093</v>
      </c>
      <c r="BQ5020" s="1" t="s">
        <v>10132</v>
      </c>
      <c r="BR5020" s="1" t="s">
        <v>10133</v>
      </c>
      <c r="BS5020" s="1" t="s">
        <v>40</v>
      </c>
      <c r="BT5020">
        <v>84</v>
      </c>
      <c r="BU5020" s="1" t="s">
        <v>9</v>
      </c>
      <c r="BV5020" s="1" t="s">
        <v>60</v>
      </c>
      <c r="BW5020">
        <v>160</v>
      </c>
      <c r="BX5020" s="1" t="s">
        <v>38</v>
      </c>
      <c r="BY5020">
        <v>4500</v>
      </c>
      <c r="BZ5020">
        <v>720000</v>
      </c>
      <c r="CA5020">
        <v>0.23</v>
      </c>
      <c r="CB5020">
        <v>3465</v>
      </c>
      <c r="CC5020">
        <v>554400</v>
      </c>
      <c r="CD5020">
        <v>0.1</v>
      </c>
      <c r="CE5020">
        <v>55440</v>
      </c>
      <c r="CF5020">
        <v>0.1</v>
      </c>
      <c r="CG5020">
        <v>5544</v>
      </c>
      <c r="CH5020">
        <v>49896</v>
      </c>
      <c r="CI5020">
        <v>498960</v>
      </c>
      <c r="CJ5020">
        <v>548856</v>
      </c>
      <c r="CK5020">
        <v>3430.35</v>
      </c>
    </row>
    <row r="5021" spans="67:89" x14ac:dyDescent="0.25">
      <c r="BO5021" s="1" t="s">
        <v>645</v>
      </c>
      <c r="BP5021" s="1" t="s">
        <v>13094</v>
      </c>
      <c r="BQ5021" s="1" t="s">
        <v>10132</v>
      </c>
      <c r="BR5021" s="1" t="s">
        <v>10133</v>
      </c>
      <c r="BS5021" s="1" t="s">
        <v>40</v>
      </c>
      <c r="BT5021">
        <v>85</v>
      </c>
      <c r="BU5021" s="1" t="s">
        <v>9</v>
      </c>
      <c r="BV5021" s="1" t="s">
        <v>60</v>
      </c>
      <c r="BW5021">
        <v>160</v>
      </c>
      <c r="BX5021" s="1" t="s">
        <v>38</v>
      </c>
      <c r="BY5021">
        <v>4500</v>
      </c>
      <c r="BZ5021">
        <v>720000</v>
      </c>
      <c r="CA5021">
        <v>0.27</v>
      </c>
      <c r="CB5021">
        <v>3285</v>
      </c>
      <c r="CC5021">
        <v>525600</v>
      </c>
      <c r="CD5021">
        <v>0.1</v>
      </c>
      <c r="CE5021">
        <v>52560</v>
      </c>
      <c r="CF5021">
        <v>0.1</v>
      </c>
      <c r="CG5021">
        <v>5256</v>
      </c>
      <c r="CH5021">
        <v>47304</v>
      </c>
      <c r="CI5021">
        <v>473040</v>
      </c>
      <c r="CJ5021">
        <v>520344</v>
      </c>
      <c r="CK5021">
        <v>3252.15</v>
      </c>
    </row>
    <row r="5022" spans="67:89" x14ac:dyDescent="0.25">
      <c r="BP5022" s="1" t="s">
        <v>13094</v>
      </c>
      <c r="BQ5022" s="1" t="s">
        <v>10132</v>
      </c>
      <c r="BR5022" s="1" t="s">
        <v>10133</v>
      </c>
      <c r="BS5022" s="1" t="s">
        <v>40</v>
      </c>
      <c r="BT5022">
        <v>85</v>
      </c>
      <c r="BU5022" s="1" t="s">
        <v>9</v>
      </c>
      <c r="BV5022" s="1" t="s">
        <v>60</v>
      </c>
      <c r="BW5022">
        <v>160</v>
      </c>
      <c r="BX5022" s="1" t="s">
        <v>38</v>
      </c>
      <c r="BY5022">
        <v>4500</v>
      </c>
      <c r="BZ5022">
        <v>720000</v>
      </c>
      <c r="CA5022">
        <v>0.23</v>
      </c>
      <c r="CB5022">
        <v>3465</v>
      </c>
      <c r="CC5022">
        <v>554400</v>
      </c>
      <c r="CD5022">
        <v>0.1</v>
      </c>
      <c r="CE5022">
        <v>55440</v>
      </c>
      <c r="CF5022">
        <v>0.1</v>
      </c>
      <c r="CG5022">
        <v>5544</v>
      </c>
      <c r="CH5022">
        <v>49896</v>
      </c>
      <c r="CI5022">
        <v>498960</v>
      </c>
      <c r="CJ5022">
        <v>548856</v>
      </c>
      <c r="CK5022">
        <v>3430.35</v>
      </c>
    </row>
    <row r="5023" spans="67:89" x14ac:dyDescent="0.25">
      <c r="BP5023" s="1" t="s">
        <v>13094</v>
      </c>
      <c r="BQ5023" s="1" t="s">
        <v>10132</v>
      </c>
      <c r="BR5023" s="1" t="s">
        <v>10133</v>
      </c>
      <c r="BS5023" s="1" t="s">
        <v>40</v>
      </c>
      <c r="BT5023">
        <v>85</v>
      </c>
      <c r="BU5023" s="1" t="s">
        <v>9</v>
      </c>
      <c r="BV5023" s="1" t="s">
        <v>60</v>
      </c>
      <c r="BW5023">
        <v>160</v>
      </c>
      <c r="BX5023" s="1" t="s">
        <v>38</v>
      </c>
      <c r="BY5023">
        <v>4500</v>
      </c>
      <c r="BZ5023">
        <v>720000</v>
      </c>
      <c r="CA5023">
        <v>0.23</v>
      </c>
      <c r="CB5023">
        <v>3465</v>
      </c>
      <c r="CC5023">
        <v>554400</v>
      </c>
      <c r="CD5023">
        <v>0.1</v>
      </c>
      <c r="CE5023">
        <v>55440</v>
      </c>
      <c r="CF5023">
        <v>0.1</v>
      </c>
      <c r="CG5023">
        <v>5544</v>
      </c>
      <c r="CH5023">
        <v>49896</v>
      </c>
      <c r="CI5023">
        <v>498960</v>
      </c>
      <c r="CJ5023">
        <v>548856</v>
      </c>
      <c r="CK5023">
        <v>3430.35</v>
      </c>
    </row>
    <row r="5024" spans="67:89" x14ac:dyDescent="0.25">
      <c r="BO5024" s="1" t="s">
        <v>647</v>
      </c>
      <c r="BP5024" s="1" t="s">
        <v>13095</v>
      </c>
      <c r="BQ5024" s="1" t="s">
        <v>10132</v>
      </c>
      <c r="BR5024" s="1" t="s">
        <v>10133</v>
      </c>
      <c r="BS5024" s="1" t="s">
        <v>40</v>
      </c>
      <c r="BT5024">
        <v>86</v>
      </c>
      <c r="BU5024" s="1" t="s">
        <v>9</v>
      </c>
      <c r="BV5024" s="1" t="s">
        <v>146</v>
      </c>
      <c r="BW5024">
        <v>173.43</v>
      </c>
      <c r="BX5024" s="1" t="s">
        <v>38</v>
      </c>
      <c r="BY5024">
        <v>4990</v>
      </c>
      <c r="BZ5024">
        <v>865415.70000000007</v>
      </c>
      <c r="CA5024">
        <v>0.33</v>
      </c>
      <c r="CB5024">
        <v>3343.3</v>
      </c>
      <c r="CC5024">
        <v>579828.51900000009</v>
      </c>
      <c r="CD5024">
        <v>0.1</v>
      </c>
      <c r="CE5024">
        <v>57982.851900000009</v>
      </c>
      <c r="CF5024">
        <v>0.1</v>
      </c>
      <c r="CG5024">
        <v>5798.2851900000014</v>
      </c>
      <c r="CH5024">
        <v>52184.566710000006</v>
      </c>
      <c r="CI5024">
        <v>521845.66710000008</v>
      </c>
      <c r="CJ5024">
        <v>574030.23381000012</v>
      </c>
      <c r="CK5024">
        <v>3309.8670000000006</v>
      </c>
    </row>
    <row r="5025" spans="67:89" x14ac:dyDescent="0.25">
      <c r="BP5025" s="1" t="s">
        <v>13095</v>
      </c>
      <c r="BQ5025" s="1" t="s">
        <v>10132</v>
      </c>
      <c r="BR5025" s="1" t="s">
        <v>10133</v>
      </c>
      <c r="BS5025" s="1" t="s">
        <v>40</v>
      </c>
      <c r="BT5025">
        <v>86</v>
      </c>
      <c r="BU5025" s="1" t="s">
        <v>9</v>
      </c>
      <c r="BV5025" s="1" t="s">
        <v>146</v>
      </c>
      <c r="BW5025">
        <v>173.43</v>
      </c>
      <c r="BX5025" s="1" t="s">
        <v>38</v>
      </c>
      <c r="BY5025">
        <v>4990</v>
      </c>
      <c r="BZ5025">
        <v>865415.70000000007</v>
      </c>
      <c r="CA5025">
        <v>0.3</v>
      </c>
      <c r="CB5025">
        <v>3493</v>
      </c>
      <c r="CC5025">
        <v>605790.99</v>
      </c>
      <c r="CD5025">
        <v>0.1</v>
      </c>
      <c r="CE5025">
        <v>60579.099000000002</v>
      </c>
      <c r="CF5025">
        <v>0.1</v>
      </c>
      <c r="CG5025">
        <v>6057.9099000000006</v>
      </c>
      <c r="CH5025">
        <v>54521.189100000003</v>
      </c>
      <c r="CI5025">
        <v>545211.89099999995</v>
      </c>
      <c r="CJ5025">
        <v>599733.0800999999</v>
      </c>
      <c r="CK5025">
        <v>3458.0699999999993</v>
      </c>
    </row>
    <row r="5026" spans="67:89" x14ac:dyDescent="0.25">
      <c r="BP5026" s="1" t="s">
        <v>13095</v>
      </c>
      <c r="BQ5026" s="1" t="s">
        <v>10132</v>
      </c>
      <c r="BR5026" s="1" t="s">
        <v>10133</v>
      </c>
      <c r="BS5026" s="1" t="s">
        <v>40</v>
      </c>
      <c r="BT5026">
        <v>86</v>
      </c>
      <c r="BU5026" s="1" t="s">
        <v>9</v>
      </c>
      <c r="BV5026" s="1" t="s">
        <v>146</v>
      </c>
      <c r="BW5026">
        <v>173.43</v>
      </c>
      <c r="BX5026" s="1" t="s">
        <v>38</v>
      </c>
      <c r="BY5026">
        <v>4725</v>
      </c>
      <c r="BZ5026">
        <v>819456.75</v>
      </c>
      <c r="CA5026">
        <v>0.25</v>
      </c>
      <c r="CB5026">
        <v>3543.75</v>
      </c>
      <c r="CC5026">
        <v>614592.5625</v>
      </c>
      <c r="CD5026">
        <v>0.1</v>
      </c>
      <c r="CE5026">
        <v>61459.256250000006</v>
      </c>
      <c r="CF5026">
        <v>0.1</v>
      </c>
      <c r="CG5026">
        <v>6145.9256250000008</v>
      </c>
      <c r="CH5026">
        <v>55313.330625000002</v>
      </c>
      <c r="CI5026">
        <v>553133.30625000002</v>
      </c>
      <c r="CJ5026">
        <v>608446.63687500008</v>
      </c>
      <c r="CK5026">
        <v>3508.3125000000005</v>
      </c>
    </row>
    <row r="5027" spans="67:89" x14ac:dyDescent="0.25">
      <c r="BO5027" s="1" t="s">
        <v>649</v>
      </c>
      <c r="BP5027" s="1" t="s">
        <v>13096</v>
      </c>
      <c r="BQ5027" s="1" t="s">
        <v>10132</v>
      </c>
      <c r="BR5027" s="1" t="s">
        <v>10133</v>
      </c>
      <c r="BS5027" s="1" t="s">
        <v>40</v>
      </c>
      <c r="BT5027">
        <v>87</v>
      </c>
      <c r="BU5027" s="1" t="s">
        <v>9</v>
      </c>
      <c r="BV5027" s="1" t="s">
        <v>146</v>
      </c>
      <c r="BW5027">
        <v>196.48</v>
      </c>
      <c r="BX5027" s="1" t="s">
        <v>38</v>
      </c>
      <c r="BY5027">
        <v>4725</v>
      </c>
      <c r="BZ5027">
        <v>928368</v>
      </c>
      <c r="CA5027">
        <v>0.25</v>
      </c>
      <c r="CB5027">
        <v>3543.75</v>
      </c>
      <c r="CC5027">
        <v>696276</v>
      </c>
      <c r="CD5027">
        <v>0.1</v>
      </c>
      <c r="CE5027">
        <v>69627.600000000006</v>
      </c>
      <c r="CF5027">
        <v>0.1</v>
      </c>
      <c r="CG5027">
        <v>6962.7600000000011</v>
      </c>
      <c r="CH5027">
        <v>62664.840000000004</v>
      </c>
      <c r="CI5027">
        <v>626648.4</v>
      </c>
      <c r="CJ5027">
        <v>689313.24</v>
      </c>
      <c r="CK5027">
        <v>3508.3125</v>
      </c>
    </row>
    <row r="5028" spans="67:89" x14ac:dyDescent="0.25">
      <c r="BO5028" s="1" t="s">
        <v>651</v>
      </c>
      <c r="BP5028" s="1" t="s">
        <v>13097</v>
      </c>
      <c r="BQ5028" s="1" t="s">
        <v>10132</v>
      </c>
      <c r="BR5028" s="1" t="s">
        <v>10133</v>
      </c>
      <c r="BS5028" s="1" t="s">
        <v>40</v>
      </c>
      <c r="BT5028">
        <v>88</v>
      </c>
      <c r="BU5028" s="1" t="s">
        <v>9</v>
      </c>
      <c r="BV5028" s="1" t="s">
        <v>171</v>
      </c>
      <c r="BW5028">
        <v>218.5</v>
      </c>
      <c r="BX5028" s="1" t="s">
        <v>38</v>
      </c>
      <c r="BY5028">
        <v>4725</v>
      </c>
      <c r="BZ5028">
        <v>1032412.5</v>
      </c>
      <c r="CA5028">
        <v>0.25</v>
      </c>
      <c r="CB5028">
        <v>3543.75</v>
      </c>
      <c r="CC5028">
        <v>774309.375</v>
      </c>
      <c r="CD5028">
        <v>0.139147343084805</v>
      </c>
      <c r="CE5028">
        <v>107743.09225690593</v>
      </c>
      <c r="CF5028">
        <v>0.1</v>
      </c>
      <c r="CG5028">
        <v>7743.09375</v>
      </c>
      <c r="CH5028">
        <v>99999.998506905933</v>
      </c>
      <c r="CI5028">
        <v>666566.28274309402</v>
      </c>
      <c r="CJ5028">
        <v>766566.28125</v>
      </c>
      <c r="CK5028">
        <v>3508.3125</v>
      </c>
    </row>
    <row r="5029" spans="67:89" x14ac:dyDescent="0.25">
      <c r="BO5029" s="1" t="s">
        <v>653</v>
      </c>
      <c r="BP5029" s="1" t="s">
        <v>13098</v>
      </c>
      <c r="BQ5029" s="1" t="s">
        <v>10132</v>
      </c>
      <c r="BR5029" s="1" t="s">
        <v>10133</v>
      </c>
      <c r="BS5029" s="1" t="s">
        <v>40</v>
      </c>
      <c r="BT5029">
        <v>89</v>
      </c>
      <c r="BU5029" s="1" t="s">
        <v>9</v>
      </c>
      <c r="BV5029" s="1" t="s">
        <v>171</v>
      </c>
      <c r="BW5029">
        <v>230</v>
      </c>
      <c r="BX5029" s="1" t="s">
        <v>38</v>
      </c>
      <c r="BY5029">
        <v>4725</v>
      </c>
      <c r="BZ5029">
        <v>1086750</v>
      </c>
      <c r="CA5029">
        <v>0.25</v>
      </c>
      <c r="CB5029">
        <v>3543.75</v>
      </c>
      <c r="CC5029">
        <v>815062.5</v>
      </c>
      <c r="CD5029">
        <v>0.1</v>
      </c>
      <c r="CE5029">
        <v>81506.25</v>
      </c>
      <c r="CF5029">
        <v>0.1</v>
      </c>
      <c r="CG5029">
        <v>8150.625</v>
      </c>
      <c r="CH5029">
        <v>73355.625</v>
      </c>
      <c r="CI5029">
        <v>733556.25</v>
      </c>
      <c r="CJ5029">
        <v>806911.875</v>
      </c>
      <c r="CK5029">
        <v>3508.3125</v>
      </c>
    </row>
    <row r="5030" spans="67:89" x14ac:dyDescent="0.25">
      <c r="BO5030" s="1" t="s">
        <v>655</v>
      </c>
      <c r="BP5030" s="1" t="s">
        <v>13099</v>
      </c>
      <c r="BQ5030" s="1" t="s">
        <v>10132</v>
      </c>
      <c r="BR5030" s="1" t="s">
        <v>10133</v>
      </c>
      <c r="BS5030" s="1" t="s">
        <v>40</v>
      </c>
      <c r="BT5030">
        <v>90</v>
      </c>
      <c r="BU5030" s="1" t="s">
        <v>9</v>
      </c>
      <c r="BV5030" s="1" t="s">
        <v>171</v>
      </c>
      <c r="BW5030">
        <v>230</v>
      </c>
      <c r="BX5030" s="1" t="s">
        <v>38</v>
      </c>
      <c r="BY5030">
        <v>4725</v>
      </c>
      <c r="BZ5030">
        <v>1086750</v>
      </c>
      <c r="CA5030">
        <v>0.23</v>
      </c>
      <c r="CB5030">
        <v>3638.25</v>
      </c>
      <c r="CC5030">
        <v>836797.5</v>
      </c>
      <c r="CD5030">
        <v>0.1</v>
      </c>
      <c r="CE5030">
        <v>83679.75</v>
      </c>
      <c r="CF5030">
        <v>0.1</v>
      </c>
      <c r="CG5030">
        <v>8367.9750000000004</v>
      </c>
      <c r="CH5030">
        <v>75311.774999999994</v>
      </c>
      <c r="CI5030">
        <v>753117.75</v>
      </c>
      <c r="CJ5030">
        <v>828429.52500000002</v>
      </c>
      <c r="CK5030">
        <v>3601.8675000000003</v>
      </c>
    </row>
    <row r="5031" spans="67:89" x14ac:dyDescent="0.25">
      <c r="BO5031" s="1" t="s">
        <v>657</v>
      </c>
      <c r="BP5031" s="1" t="s">
        <v>13100</v>
      </c>
      <c r="BQ5031" s="1" t="s">
        <v>10132</v>
      </c>
      <c r="BR5031" s="1" t="s">
        <v>10133</v>
      </c>
      <c r="BS5031" s="1" t="s">
        <v>40</v>
      </c>
      <c r="BT5031">
        <v>91</v>
      </c>
      <c r="BU5031" s="1" t="s">
        <v>9</v>
      </c>
      <c r="BV5031" s="1" t="s">
        <v>171</v>
      </c>
      <c r="BW5031">
        <v>230</v>
      </c>
      <c r="BX5031" s="1" t="s">
        <v>38</v>
      </c>
      <c r="BY5031">
        <v>4725</v>
      </c>
      <c r="BZ5031">
        <v>1086750</v>
      </c>
      <c r="CA5031">
        <v>0.23</v>
      </c>
      <c r="CB5031">
        <v>3638.25</v>
      </c>
      <c r="CC5031">
        <v>836797.5</v>
      </c>
      <c r="CD5031">
        <v>0.1</v>
      </c>
      <c r="CE5031">
        <v>83679.75</v>
      </c>
      <c r="CF5031">
        <v>0.1</v>
      </c>
      <c r="CG5031">
        <v>8367.9750000000004</v>
      </c>
      <c r="CH5031">
        <v>75311.774999999994</v>
      </c>
      <c r="CI5031">
        <v>753117.75</v>
      </c>
      <c r="CJ5031">
        <v>828429.52500000002</v>
      </c>
      <c r="CK5031">
        <v>3601.8675000000003</v>
      </c>
    </row>
    <row r="5032" spans="67:89" x14ac:dyDescent="0.25">
      <c r="BO5032" s="1" t="s">
        <v>659</v>
      </c>
      <c r="BP5032" s="1" t="s">
        <v>13101</v>
      </c>
      <c r="BQ5032" s="1" t="s">
        <v>10132</v>
      </c>
      <c r="BR5032" s="1" t="s">
        <v>10133</v>
      </c>
      <c r="BS5032" s="1" t="s">
        <v>40</v>
      </c>
      <c r="BT5032">
        <v>92</v>
      </c>
      <c r="BU5032" s="1" t="s">
        <v>9</v>
      </c>
      <c r="BV5032" s="1" t="s">
        <v>171</v>
      </c>
      <c r="BW5032">
        <v>230</v>
      </c>
      <c r="BX5032" s="1" t="s">
        <v>38</v>
      </c>
      <c r="BY5032">
        <v>4725</v>
      </c>
      <c r="BZ5032">
        <v>1086750</v>
      </c>
      <c r="CA5032">
        <v>0.25</v>
      </c>
      <c r="CB5032">
        <v>3543.75</v>
      </c>
      <c r="CC5032">
        <v>815062.5</v>
      </c>
      <c r="CD5032">
        <v>0.1</v>
      </c>
      <c r="CE5032">
        <v>81506.25</v>
      </c>
      <c r="CF5032">
        <v>0.1</v>
      </c>
      <c r="CG5032">
        <v>8150.625</v>
      </c>
      <c r="CH5032">
        <v>73355.625</v>
      </c>
      <c r="CI5032">
        <v>733556.25</v>
      </c>
      <c r="CJ5032">
        <v>806911.875</v>
      </c>
      <c r="CK5032">
        <v>3508.3125</v>
      </c>
    </row>
    <row r="5033" spans="67:89" x14ac:dyDescent="0.25">
      <c r="BP5033" s="1" t="s">
        <v>13101</v>
      </c>
      <c r="BQ5033" s="1" t="s">
        <v>10132</v>
      </c>
      <c r="BR5033" s="1" t="s">
        <v>10133</v>
      </c>
      <c r="BS5033" s="1" t="s">
        <v>40</v>
      </c>
      <c r="BT5033">
        <v>92</v>
      </c>
      <c r="BU5033" s="1" t="s">
        <v>9</v>
      </c>
      <c r="BV5033" s="1" t="s">
        <v>171</v>
      </c>
      <c r="BW5033">
        <v>230</v>
      </c>
      <c r="BX5033" s="1" t="s">
        <v>38</v>
      </c>
      <c r="BY5033">
        <v>4725</v>
      </c>
      <c r="BZ5033">
        <v>1086750</v>
      </c>
      <c r="CA5033">
        <v>0.23</v>
      </c>
      <c r="CB5033">
        <v>3638.25</v>
      </c>
      <c r="CC5033">
        <v>836797.5</v>
      </c>
      <c r="CD5033">
        <v>0.1</v>
      </c>
      <c r="CE5033">
        <v>83679.75</v>
      </c>
      <c r="CF5033">
        <v>0.1</v>
      </c>
      <c r="CG5033">
        <v>8367.9750000000004</v>
      </c>
      <c r="CH5033">
        <v>75311.774999999994</v>
      </c>
      <c r="CI5033">
        <v>753117.75</v>
      </c>
      <c r="CJ5033">
        <v>828429.52500000002</v>
      </c>
      <c r="CK5033">
        <v>3601.8675000000003</v>
      </c>
    </row>
    <row r="5034" spans="67:89" x14ac:dyDescent="0.25">
      <c r="BO5034" s="1" t="s">
        <v>661</v>
      </c>
      <c r="BP5034" s="1" t="s">
        <v>13102</v>
      </c>
      <c r="BQ5034" s="1" t="s">
        <v>10132</v>
      </c>
      <c r="BR5034" s="1" t="s">
        <v>10133</v>
      </c>
      <c r="BS5034" s="1" t="s">
        <v>40</v>
      </c>
      <c r="BT5034">
        <v>93</v>
      </c>
      <c r="BU5034" s="1" t="s">
        <v>9</v>
      </c>
      <c r="BV5034" s="1" t="s">
        <v>171</v>
      </c>
      <c r="BW5034">
        <v>290.47000000000003</v>
      </c>
      <c r="BX5034" s="1" t="s">
        <v>38</v>
      </c>
      <c r="BY5034">
        <v>4725</v>
      </c>
      <c r="BZ5034">
        <v>1372470.7500000002</v>
      </c>
      <c r="CA5034">
        <v>0.25</v>
      </c>
      <c r="CB5034">
        <v>3543.75</v>
      </c>
      <c r="CC5034">
        <v>1029353.0625000001</v>
      </c>
      <c r="CD5034">
        <v>0.20429679345321808</v>
      </c>
      <c r="CE5034">
        <v>210293.53</v>
      </c>
      <c r="CF5034">
        <v>0.1</v>
      </c>
      <c r="CG5034">
        <v>10293.530625000003</v>
      </c>
      <c r="CH5034">
        <v>199999.99937499998</v>
      </c>
      <c r="CI5034">
        <v>819059.53250000009</v>
      </c>
      <c r="CJ5034">
        <v>1019059.5318750001</v>
      </c>
      <c r="CK5034">
        <v>3508.3125</v>
      </c>
    </row>
    <row r="5035" spans="67:89" x14ac:dyDescent="0.25">
      <c r="BO5035" s="1" t="s">
        <v>663</v>
      </c>
      <c r="BP5035" s="1" t="s">
        <v>13103</v>
      </c>
      <c r="BQ5035" s="1" t="s">
        <v>10132</v>
      </c>
      <c r="BR5035" s="1" t="s">
        <v>10133</v>
      </c>
      <c r="BS5035" s="1" t="s">
        <v>40</v>
      </c>
      <c r="BT5035">
        <v>94</v>
      </c>
      <c r="BU5035" s="1" t="s">
        <v>9</v>
      </c>
      <c r="BV5035" s="1" t="s">
        <v>171</v>
      </c>
      <c r="BW5035">
        <v>218.45</v>
      </c>
      <c r="BX5035" s="1" t="s">
        <v>38</v>
      </c>
      <c r="BY5035">
        <v>4725</v>
      </c>
      <c r="BZ5035">
        <v>1032176.25</v>
      </c>
      <c r="CA5035">
        <v>0.25</v>
      </c>
      <c r="CB5035">
        <v>3543.75</v>
      </c>
      <c r="CC5035">
        <v>774132.1875</v>
      </c>
      <c r="CD5035">
        <v>0.1</v>
      </c>
      <c r="CE5035">
        <v>77413.21875</v>
      </c>
      <c r="CF5035">
        <v>0.1</v>
      </c>
      <c r="CG5035">
        <v>7741.3218750000005</v>
      </c>
      <c r="CH5035">
        <v>69671.896875000006</v>
      </c>
      <c r="CI5035">
        <v>696718.96875</v>
      </c>
      <c r="CJ5035">
        <v>766390.86562499998</v>
      </c>
      <c r="CK5035">
        <v>3508.3125</v>
      </c>
    </row>
    <row r="5036" spans="67:89" x14ac:dyDescent="0.25">
      <c r="BO5036" s="1" t="s">
        <v>665</v>
      </c>
      <c r="BP5036" s="1" t="s">
        <v>13104</v>
      </c>
      <c r="BQ5036" s="1" t="s">
        <v>10132</v>
      </c>
      <c r="BR5036" s="1" t="s">
        <v>10133</v>
      </c>
      <c r="BS5036" s="1" t="s">
        <v>40</v>
      </c>
      <c r="BT5036">
        <v>95</v>
      </c>
      <c r="BU5036" s="1" t="s">
        <v>9</v>
      </c>
      <c r="BV5036" s="1" t="s">
        <v>171</v>
      </c>
      <c r="BW5036">
        <v>214.55</v>
      </c>
      <c r="BX5036" s="1" t="s">
        <v>38</v>
      </c>
      <c r="BY5036">
        <v>4725</v>
      </c>
      <c r="BZ5036">
        <v>1013748.75</v>
      </c>
      <c r="CA5036">
        <v>0.23</v>
      </c>
      <c r="CB5036">
        <v>3638.25</v>
      </c>
      <c r="CC5036">
        <v>780586.53750000009</v>
      </c>
      <c r="CD5036">
        <v>0.1</v>
      </c>
      <c r="CE5036">
        <v>78058.653750000012</v>
      </c>
      <c r="CF5036">
        <v>0.1</v>
      </c>
      <c r="CG5036">
        <v>7805.8653750000012</v>
      </c>
      <c r="CH5036">
        <v>70252.788375000004</v>
      </c>
      <c r="CI5036">
        <v>702527.88375000004</v>
      </c>
      <c r="CJ5036">
        <v>772780.67212500004</v>
      </c>
      <c r="CK5036">
        <v>3601.8674999999998</v>
      </c>
    </row>
    <row r="5037" spans="67:89" x14ac:dyDescent="0.25">
      <c r="BO5037" s="1" t="s">
        <v>667</v>
      </c>
      <c r="BP5037" s="1" t="s">
        <v>13105</v>
      </c>
      <c r="BQ5037" s="1" t="s">
        <v>10132</v>
      </c>
      <c r="BR5037" s="1" t="s">
        <v>10133</v>
      </c>
      <c r="BS5037" s="1" t="s">
        <v>40</v>
      </c>
      <c r="BT5037">
        <v>96</v>
      </c>
      <c r="BU5037" s="1" t="s">
        <v>9</v>
      </c>
      <c r="BV5037" s="1" t="s">
        <v>171</v>
      </c>
      <c r="BW5037">
        <v>214.55</v>
      </c>
      <c r="BX5037" s="1" t="s">
        <v>38</v>
      </c>
      <c r="BY5037">
        <v>4725</v>
      </c>
      <c r="BZ5037">
        <v>1013748.75</v>
      </c>
      <c r="CA5037">
        <v>0.23</v>
      </c>
      <c r="CB5037">
        <v>3638.25</v>
      </c>
      <c r="CC5037">
        <v>780586.53750000009</v>
      </c>
      <c r="CD5037">
        <v>0.1</v>
      </c>
      <c r="CE5037">
        <v>78058.653750000012</v>
      </c>
      <c r="CF5037">
        <v>0.1</v>
      </c>
      <c r="CG5037">
        <v>7805.8653750000012</v>
      </c>
      <c r="CH5037">
        <v>70252.788375000004</v>
      </c>
      <c r="CI5037">
        <v>702527.88375000004</v>
      </c>
      <c r="CJ5037">
        <v>772780.67212500004</v>
      </c>
      <c r="CK5037">
        <v>3601.8674999999998</v>
      </c>
    </row>
    <row r="5038" spans="67:89" x14ac:dyDescent="0.25">
      <c r="BO5038" s="1" t="s">
        <v>669</v>
      </c>
      <c r="BP5038" s="1" t="s">
        <v>13106</v>
      </c>
      <c r="BQ5038" s="1" t="s">
        <v>10132</v>
      </c>
      <c r="BR5038" s="1" t="s">
        <v>10133</v>
      </c>
      <c r="BS5038" s="1" t="s">
        <v>40</v>
      </c>
      <c r="BT5038">
        <v>97</v>
      </c>
      <c r="BU5038" s="1" t="s">
        <v>9</v>
      </c>
      <c r="BV5038" s="1" t="s">
        <v>171</v>
      </c>
      <c r="BW5038">
        <v>214.55</v>
      </c>
      <c r="BX5038" s="1" t="s">
        <v>38</v>
      </c>
      <c r="BY5038">
        <v>4725</v>
      </c>
      <c r="BZ5038">
        <v>1013748.75</v>
      </c>
      <c r="CA5038">
        <v>0.23</v>
      </c>
      <c r="CB5038">
        <v>3638.25</v>
      </c>
      <c r="CC5038">
        <v>780586.53750000009</v>
      </c>
      <c r="CD5038">
        <v>0.1</v>
      </c>
      <c r="CE5038">
        <v>78058.653750000012</v>
      </c>
      <c r="CF5038">
        <v>0.1</v>
      </c>
      <c r="CG5038">
        <v>7805.8653750000012</v>
      </c>
      <c r="CH5038">
        <v>70252.788375000004</v>
      </c>
      <c r="CI5038">
        <v>702527.88375000004</v>
      </c>
      <c r="CJ5038">
        <v>772780.67212500004</v>
      </c>
      <c r="CK5038">
        <v>3601.8674999999998</v>
      </c>
    </row>
    <row r="5039" spans="67:89" x14ac:dyDescent="0.25">
      <c r="BO5039" s="1" t="s">
        <v>671</v>
      </c>
      <c r="BP5039" s="1" t="s">
        <v>13107</v>
      </c>
      <c r="BQ5039" s="1" t="s">
        <v>10132</v>
      </c>
      <c r="BR5039" s="1" t="s">
        <v>10133</v>
      </c>
      <c r="BS5039" s="1" t="s">
        <v>40</v>
      </c>
      <c r="BT5039">
        <v>98</v>
      </c>
      <c r="BU5039" s="1" t="s">
        <v>9</v>
      </c>
      <c r="BV5039" s="1" t="s">
        <v>171</v>
      </c>
      <c r="BW5039">
        <v>214.55</v>
      </c>
      <c r="BX5039" s="1" t="s">
        <v>38</v>
      </c>
      <c r="BY5039">
        <v>4725</v>
      </c>
      <c r="BZ5039">
        <v>1013748.75</v>
      </c>
      <c r="CA5039">
        <v>0.25</v>
      </c>
      <c r="CB5039">
        <v>3543.75</v>
      </c>
      <c r="CC5039">
        <v>760311.5625</v>
      </c>
      <c r="CD5039">
        <v>0.1</v>
      </c>
      <c r="CE5039">
        <v>76031.15625</v>
      </c>
      <c r="CF5039">
        <v>0</v>
      </c>
      <c r="CG5039">
        <v>0</v>
      </c>
      <c r="CH5039">
        <v>76031.15625</v>
      </c>
      <c r="CI5039">
        <v>684280.40625</v>
      </c>
      <c r="CJ5039">
        <v>760311.5625</v>
      </c>
      <c r="CK5039">
        <v>3543.75</v>
      </c>
    </row>
    <row r="5040" spans="67:89" x14ac:dyDescent="0.25">
      <c r="BO5040" s="1" t="s">
        <v>673</v>
      </c>
      <c r="BP5040" s="1" t="s">
        <v>13108</v>
      </c>
      <c r="BQ5040" s="1" t="s">
        <v>10132</v>
      </c>
      <c r="BR5040" s="1" t="s">
        <v>10133</v>
      </c>
      <c r="BS5040" s="1" t="s">
        <v>40</v>
      </c>
      <c r="BT5040">
        <v>99</v>
      </c>
      <c r="BU5040" s="1" t="s">
        <v>9</v>
      </c>
      <c r="BV5040" s="1" t="s">
        <v>171</v>
      </c>
      <c r="BW5040">
        <v>214.55</v>
      </c>
      <c r="BX5040" s="1" t="s">
        <v>38</v>
      </c>
      <c r="BY5040">
        <v>4725</v>
      </c>
      <c r="BZ5040">
        <v>1013748.75</v>
      </c>
      <c r="CA5040">
        <v>0.25</v>
      </c>
      <c r="CB5040">
        <v>3543.75</v>
      </c>
      <c r="CC5040">
        <v>760311.5625</v>
      </c>
      <c r="CD5040">
        <v>0.1</v>
      </c>
      <c r="CE5040">
        <v>76031.15625</v>
      </c>
      <c r="CF5040">
        <v>0</v>
      </c>
      <c r="CG5040">
        <v>0</v>
      </c>
      <c r="CH5040">
        <v>76031.15625</v>
      </c>
      <c r="CI5040">
        <v>684280.40625</v>
      </c>
      <c r="CJ5040">
        <v>760311.5625</v>
      </c>
      <c r="CK5040">
        <v>3543.75</v>
      </c>
    </row>
    <row r="5041" spans="67:89" x14ac:dyDescent="0.25">
      <c r="BP5041" s="1" t="s">
        <v>13108</v>
      </c>
      <c r="BQ5041" s="1" t="s">
        <v>10132</v>
      </c>
      <c r="BR5041" s="1" t="s">
        <v>10133</v>
      </c>
      <c r="BS5041" s="1" t="s">
        <v>40</v>
      </c>
      <c r="BT5041">
        <v>99</v>
      </c>
      <c r="BU5041" s="1" t="s">
        <v>9</v>
      </c>
      <c r="BV5041" s="1" t="s">
        <v>171</v>
      </c>
      <c r="BW5041">
        <v>214.55</v>
      </c>
      <c r="BX5041" s="1" t="s">
        <v>38</v>
      </c>
      <c r="BY5041">
        <v>4725</v>
      </c>
      <c r="BZ5041">
        <v>1013748.75</v>
      </c>
      <c r="CA5041">
        <v>0.25</v>
      </c>
      <c r="CB5041">
        <v>3543.75</v>
      </c>
      <c r="CC5041">
        <v>760311.5625</v>
      </c>
      <c r="CD5041">
        <v>0.1</v>
      </c>
      <c r="CE5041">
        <v>76031.15625</v>
      </c>
      <c r="CF5041">
        <v>0</v>
      </c>
      <c r="CG5041">
        <v>0</v>
      </c>
      <c r="CH5041">
        <v>76031.15625</v>
      </c>
      <c r="CI5041">
        <v>684280.40625</v>
      </c>
      <c r="CJ5041">
        <v>760311.5625</v>
      </c>
      <c r="CK5041">
        <v>3543.75</v>
      </c>
    </row>
    <row r="5042" spans="67:89" x14ac:dyDescent="0.25">
      <c r="BP5042" s="1" t="s">
        <v>13108</v>
      </c>
      <c r="BQ5042" s="1" t="s">
        <v>10132</v>
      </c>
      <c r="BR5042" s="1" t="s">
        <v>10133</v>
      </c>
      <c r="BS5042" s="1" t="s">
        <v>40</v>
      </c>
      <c r="BT5042">
        <v>99</v>
      </c>
      <c r="BU5042" s="1" t="s">
        <v>9</v>
      </c>
      <c r="BV5042" s="1" t="s">
        <v>171</v>
      </c>
      <c r="BW5042">
        <v>214.55</v>
      </c>
      <c r="BX5042" s="1" t="s">
        <v>38</v>
      </c>
      <c r="BY5042">
        <v>4725</v>
      </c>
      <c r="BZ5042">
        <v>1013748.75</v>
      </c>
      <c r="CA5042">
        <v>0.25</v>
      </c>
      <c r="CB5042">
        <v>3543.75</v>
      </c>
      <c r="CC5042">
        <v>760311.5625</v>
      </c>
      <c r="CD5042">
        <v>0.1</v>
      </c>
      <c r="CE5042">
        <v>76031.15625</v>
      </c>
      <c r="CF5042">
        <v>0</v>
      </c>
      <c r="CG5042">
        <v>0</v>
      </c>
      <c r="CH5042">
        <v>76031.15625</v>
      </c>
      <c r="CI5042">
        <v>684280.40625</v>
      </c>
      <c r="CJ5042">
        <v>760311.5625</v>
      </c>
      <c r="CK5042">
        <v>3543.75</v>
      </c>
    </row>
    <row r="5043" spans="67:89" x14ac:dyDescent="0.25">
      <c r="BO5043" s="1" t="s">
        <v>675</v>
      </c>
      <c r="BP5043" s="1" t="s">
        <v>13109</v>
      </c>
      <c r="BQ5043" s="1" t="s">
        <v>10132</v>
      </c>
      <c r="BR5043" s="1" t="s">
        <v>10133</v>
      </c>
      <c r="BS5043" s="1" t="s">
        <v>40</v>
      </c>
      <c r="BT5043">
        <v>100</v>
      </c>
      <c r="BU5043" s="1" t="s">
        <v>9</v>
      </c>
      <c r="BV5043" s="1" t="s">
        <v>171</v>
      </c>
      <c r="BW5043">
        <v>220.85</v>
      </c>
      <c r="BX5043" s="1" t="s">
        <v>38</v>
      </c>
      <c r="BY5043">
        <v>4725</v>
      </c>
      <c r="BZ5043">
        <v>1043516.25</v>
      </c>
      <c r="CA5043">
        <v>0.25</v>
      </c>
      <c r="CB5043">
        <v>3543.75</v>
      </c>
      <c r="CC5043">
        <v>782637.1875</v>
      </c>
      <c r="CD5043">
        <v>0.1</v>
      </c>
      <c r="CE5043">
        <v>78263.71875</v>
      </c>
      <c r="CF5043">
        <v>0.1</v>
      </c>
      <c r="CG5043">
        <v>7826.3718750000007</v>
      </c>
      <c r="CH5043">
        <v>70437.346875000003</v>
      </c>
      <c r="CI5043">
        <v>704373.46875</v>
      </c>
      <c r="CJ5043">
        <v>774810.81562500005</v>
      </c>
      <c r="CK5043">
        <v>3508.3125000000005</v>
      </c>
    </row>
    <row r="5044" spans="67:89" x14ac:dyDescent="0.25">
      <c r="BO5044" s="1" t="s">
        <v>677</v>
      </c>
      <c r="BP5044" s="1" t="s">
        <v>13110</v>
      </c>
      <c r="BQ5044" s="1" t="s">
        <v>10132</v>
      </c>
      <c r="BR5044" s="1" t="s">
        <v>10133</v>
      </c>
      <c r="BS5044" s="1" t="s">
        <v>40</v>
      </c>
      <c r="BT5044">
        <v>101</v>
      </c>
      <c r="BU5044" s="1" t="s">
        <v>9</v>
      </c>
      <c r="BV5044" s="1" t="s">
        <v>171</v>
      </c>
      <c r="BW5044">
        <v>208.99</v>
      </c>
      <c r="BX5044" s="1" t="s">
        <v>38</v>
      </c>
      <c r="BY5044">
        <v>4725</v>
      </c>
      <c r="BZ5044">
        <v>987477.75</v>
      </c>
      <c r="CA5044">
        <v>0.25</v>
      </c>
      <c r="CB5044">
        <v>3543.75</v>
      </c>
      <c r="CC5044">
        <v>740608.3125</v>
      </c>
      <c r="CD5044">
        <v>0.1</v>
      </c>
      <c r="CE5044">
        <v>74060.831250000003</v>
      </c>
      <c r="CF5044">
        <v>0.1</v>
      </c>
      <c r="CG5044">
        <v>7406.083125000001</v>
      </c>
      <c r="CH5044">
        <v>66654.748124999998</v>
      </c>
      <c r="CI5044">
        <v>666547.48124999995</v>
      </c>
      <c r="CJ5044">
        <v>733202.229375</v>
      </c>
      <c r="CK5044">
        <v>3508.3125</v>
      </c>
    </row>
    <row r="5045" spans="67:89" x14ac:dyDescent="0.25">
      <c r="BO5045" s="1" t="s">
        <v>679</v>
      </c>
      <c r="BP5045" s="1" t="s">
        <v>13111</v>
      </c>
      <c r="BQ5045" s="1" t="s">
        <v>10132</v>
      </c>
      <c r="BR5045" s="1" t="s">
        <v>10133</v>
      </c>
      <c r="BS5045" s="1" t="s">
        <v>40</v>
      </c>
      <c r="BT5045">
        <v>102</v>
      </c>
      <c r="BU5045" s="1" t="s">
        <v>9</v>
      </c>
      <c r="BV5045" s="1" t="s">
        <v>60</v>
      </c>
      <c r="BW5045">
        <v>185.32</v>
      </c>
      <c r="BX5045" s="1" t="s">
        <v>38</v>
      </c>
      <c r="BY5045">
        <v>4500</v>
      </c>
      <c r="BZ5045">
        <v>833940</v>
      </c>
      <c r="CA5045">
        <v>0.25</v>
      </c>
      <c r="CB5045">
        <v>3375</v>
      </c>
      <c r="CC5045">
        <v>625455</v>
      </c>
      <c r="CD5045">
        <v>0.1</v>
      </c>
      <c r="CE5045">
        <v>62545.5</v>
      </c>
      <c r="CF5045">
        <v>0.1</v>
      </c>
      <c r="CG5045">
        <v>6254.55</v>
      </c>
      <c r="CH5045">
        <v>56290.95</v>
      </c>
      <c r="CI5045">
        <v>562909.5</v>
      </c>
      <c r="CJ5045">
        <v>619200.44999999995</v>
      </c>
      <c r="CK5045">
        <v>3341.25</v>
      </c>
    </row>
    <row r="5046" spans="67:89" x14ac:dyDescent="0.25">
      <c r="BO5046" s="1" t="s">
        <v>681</v>
      </c>
      <c r="BP5046" s="1" t="s">
        <v>13112</v>
      </c>
      <c r="BQ5046" s="1" t="s">
        <v>10132</v>
      </c>
      <c r="BR5046" s="1" t="s">
        <v>10133</v>
      </c>
      <c r="BS5046" s="1" t="s">
        <v>40</v>
      </c>
      <c r="BT5046">
        <v>103</v>
      </c>
      <c r="BU5046" s="1" t="s">
        <v>9</v>
      </c>
      <c r="BV5046" s="1" t="s">
        <v>60</v>
      </c>
      <c r="BW5046">
        <v>185.32</v>
      </c>
      <c r="BX5046" s="1" t="s">
        <v>38</v>
      </c>
      <c r="BY5046">
        <v>4500</v>
      </c>
      <c r="BZ5046">
        <v>833940</v>
      </c>
      <c r="CA5046">
        <v>0.25</v>
      </c>
      <c r="CB5046">
        <v>3375</v>
      </c>
      <c r="CC5046">
        <v>625455</v>
      </c>
      <c r="CD5046">
        <v>0.1</v>
      </c>
      <c r="CE5046">
        <v>62545.5</v>
      </c>
      <c r="CF5046">
        <v>0.1</v>
      </c>
      <c r="CG5046">
        <v>6254.55</v>
      </c>
      <c r="CH5046">
        <v>56290.95</v>
      </c>
      <c r="CI5046">
        <v>562909.5</v>
      </c>
      <c r="CJ5046">
        <v>619200.44999999995</v>
      </c>
      <c r="CK5046">
        <v>3341.25</v>
      </c>
    </row>
    <row r="5047" spans="67:89" x14ac:dyDescent="0.25">
      <c r="BO5047" s="1" t="s">
        <v>683</v>
      </c>
      <c r="BP5047" s="1" t="s">
        <v>13113</v>
      </c>
      <c r="BQ5047" s="1" t="s">
        <v>10132</v>
      </c>
      <c r="BR5047" s="1" t="s">
        <v>10133</v>
      </c>
      <c r="BS5047" s="1" t="s">
        <v>40</v>
      </c>
      <c r="BT5047">
        <v>104</v>
      </c>
      <c r="BU5047" s="1" t="s">
        <v>9</v>
      </c>
      <c r="BV5047" s="1" t="s">
        <v>60</v>
      </c>
      <c r="BW5047">
        <v>185.32</v>
      </c>
      <c r="BX5047" s="1" t="s">
        <v>38</v>
      </c>
      <c r="BY5047">
        <v>4500</v>
      </c>
      <c r="BZ5047">
        <v>833940</v>
      </c>
      <c r="CA5047">
        <v>0.28000000000000003</v>
      </c>
      <c r="CB5047">
        <v>3240</v>
      </c>
      <c r="CC5047">
        <v>600436.79999999993</v>
      </c>
      <c r="CD5047">
        <v>0.1</v>
      </c>
      <c r="CE5047">
        <v>60043.679999999993</v>
      </c>
      <c r="CF5047">
        <v>0.1</v>
      </c>
      <c r="CG5047">
        <v>6004.3679999999995</v>
      </c>
      <c r="CH5047">
        <v>54039.311999999991</v>
      </c>
      <c r="CI5047">
        <v>540393.11999999988</v>
      </c>
      <c r="CJ5047">
        <v>594432.43199999991</v>
      </c>
      <c r="CK5047">
        <v>3207.5999999999995</v>
      </c>
    </row>
    <row r="5048" spans="67:89" x14ac:dyDescent="0.25">
      <c r="BP5048" s="1" t="s">
        <v>13113</v>
      </c>
      <c r="BQ5048" s="1" t="s">
        <v>10132</v>
      </c>
      <c r="BR5048" s="1" t="s">
        <v>10133</v>
      </c>
      <c r="BS5048" s="1" t="s">
        <v>40</v>
      </c>
      <c r="BT5048">
        <v>104</v>
      </c>
      <c r="BU5048" s="1" t="s">
        <v>9</v>
      </c>
      <c r="BV5048" s="1" t="s">
        <v>60</v>
      </c>
      <c r="BW5048">
        <v>185.32</v>
      </c>
      <c r="BX5048" s="1" t="s">
        <v>38</v>
      </c>
      <c r="BY5048">
        <v>4500</v>
      </c>
      <c r="BZ5048">
        <v>833940</v>
      </c>
      <c r="CA5048">
        <v>0.25</v>
      </c>
      <c r="CB5048">
        <v>3375</v>
      </c>
      <c r="CC5048">
        <v>625455</v>
      </c>
      <c r="CD5048">
        <v>0.1</v>
      </c>
      <c r="CE5048">
        <v>62545.5</v>
      </c>
      <c r="CF5048">
        <v>0.1</v>
      </c>
      <c r="CG5048">
        <v>6254.55</v>
      </c>
      <c r="CH5048">
        <v>56290.95</v>
      </c>
      <c r="CI5048">
        <v>562909.5</v>
      </c>
      <c r="CJ5048">
        <v>619200.44999999995</v>
      </c>
      <c r="CK5048">
        <v>3341.25</v>
      </c>
    </row>
    <row r="5049" spans="67:89" x14ac:dyDescent="0.25">
      <c r="BO5049" s="1" t="s">
        <v>685</v>
      </c>
      <c r="BP5049" s="1" t="s">
        <v>13114</v>
      </c>
      <c r="BQ5049" s="1" t="s">
        <v>10132</v>
      </c>
      <c r="BR5049" s="1" t="s">
        <v>10133</v>
      </c>
      <c r="BS5049" s="1" t="s">
        <v>40</v>
      </c>
      <c r="BT5049">
        <v>105</v>
      </c>
      <c r="BU5049" s="1" t="s">
        <v>9</v>
      </c>
      <c r="BV5049" s="1" t="s">
        <v>60</v>
      </c>
      <c r="BW5049">
        <v>185.32</v>
      </c>
      <c r="BX5049" s="1" t="s">
        <v>38</v>
      </c>
      <c r="BY5049">
        <v>4500</v>
      </c>
      <c r="BZ5049">
        <v>833940</v>
      </c>
      <c r="CA5049">
        <v>0.23</v>
      </c>
      <c r="CB5049">
        <v>3465</v>
      </c>
      <c r="CC5049">
        <v>642133.79999999993</v>
      </c>
      <c r="CD5049">
        <v>0.1</v>
      </c>
      <c r="CE5049">
        <v>64213.38</v>
      </c>
      <c r="CF5049">
        <v>0.1</v>
      </c>
      <c r="CG5049">
        <v>6421.3379999999997</v>
      </c>
      <c r="CH5049">
        <v>57792.042000000001</v>
      </c>
      <c r="CI5049">
        <v>577920.41999999993</v>
      </c>
      <c r="CJ5049">
        <v>635712.46199999994</v>
      </c>
      <c r="CK5049">
        <v>3430.35</v>
      </c>
    </row>
    <row r="5050" spans="67:89" x14ac:dyDescent="0.25">
      <c r="BO5050" s="1" t="s">
        <v>687</v>
      </c>
      <c r="BP5050" s="1" t="s">
        <v>13115</v>
      </c>
      <c r="BQ5050" s="1" t="s">
        <v>10132</v>
      </c>
      <c r="BR5050" s="1" t="s">
        <v>10133</v>
      </c>
      <c r="BS5050" s="1" t="s">
        <v>40</v>
      </c>
      <c r="BT5050">
        <v>106</v>
      </c>
      <c r="BU5050" s="1" t="s">
        <v>9</v>
      </c>
      <c r="BV5050" s="1" t="s">
        <v>60</v>
      </c>
      <c r="BW5050">
        <v>185.32</v>
      </c>
      <c r="BX5050" s="1" t="s">
        <v>38</v>
      </c>
      <c r="BY5050">
        <v>4500</v>
      </c>
      <c r="BZ5050">
        <v>833940</v>
      </c>
      <c r="CA5050">
        <v>0.28999999999999998</v>
      </c>
      <c r="CB5050">
        <v>3195</v>
      </c>
      <c r="CC5050">
        <v>592097.4</v>
      </c>
      <c r="CD5050">
        <v>0.1</v>
      </c>
      <c r="CE5050">
        <v>59209.740000000005</v>
      </c>
      <c r="CF5050">
        <v>0.1</v>
      </c>
      <c r="CG5050">
        <v>5920.9740000000011</v>
      </c>
      <c r="CH5050">
        <v>53288.766000000003</v>
      </c>
      <c r="CI5050">
        <v>532887.66</v>
      </c>
      <c r="CJ5050">
        <v>586176.42599999998</v>
      </c>
      <c r="CK5050">
        <v>3163.05</v>
      </c>
    </row>
    <row r="5051" spans="67:89" x14ac:dyDescent="0.25">
      <c r="BO5051" s="1" t="s">
        <v>689</v>
      </c>
      <c r="BP5051" s="1" t="s">
        <v>13116</v>
      </c>
      <c r="BQ5051" s="1" t="s">
        <v>10132</v>
      </c>
      <c r="BR5051" s="1" t="s">
        <v>10133</v>
      </c>
      <c r="BS5051" s="1" t="s">
        <v>40</v>
      </c>
      <c r="BT5051">
        <v>107</v>
      </c>
      <c r="BU5051" s="1" t="s">
        <v>9</v>
      </c>
      <c r="BV5051" s="1" t="s">
        <v>171</v>
      </c>
      <c r="BW5051">
        <v>215.97</v>
      </c>
      <c r="BX5051" s="1" t="s">
        <v>38</v>
      </c>
      <c r="BY5051">
        <v>4725</v>
      </c>
      <c r="BZ5051">
        <v>1020458.25</v>
      </c>
      <c r="CA5051">
        <v>0.28999999999999998</v>
      </c>
      <c r="CB5051">
        <v>3354.75</v>
      </c>
      <c r="CC5051">
        <v>724525.35750000004</v>
      </c>
      <c r="CD5051">
        <v>0.1</v>
      </c>
      <c r="CE5051">
        <v>72452.53575000001</v>
      </c>
      <c r="CF5051">
        <v>0.1</v>
      </c>
      <c r="CG5051">
        <v>7245.2535750000015</v>
      </c>
      <c r="CH5051">
        <v>65207.282175000008</v>
      </c>
      <c r="CI5051">
        <v>652072.82175</v>
      </c>
      <c r="CJ5051">
        <v>717280.10392500006</v>
      </c>
      <c r="CK5051">
        <v>3321.2025000000003</v>
      </c>
    </row>
    <row r="5052" spans="67:89" x14ac:dyDescent="0.25">
      <c r="BO5052" s="1" t="s">
        <v>691</v>
      </c>
      <c r="BP5052" s="1" t="s">
        <v>13117</v>
      </c>
      <c r="BQ5052" s="1" t="s">
        <v>10132</v>
      </c>
      <c r="BR5052" s="1" t="s">
        <v>10133</v>
      </c>
      <c r="BS5052" s="1" t="s">
        <v>41</v>
      </c>
      <c r="BT5052">
        <v>1</v>
      </c>
      <c r="BU5052" s="1" t="s">
        <v>9</v>
      </c>
      <c r="BV5052" s="1" t="s">
        <v>171</v>
      </c>
      <c r="BW5052">
        <v>213.53</v>
      </c>
      <c r="BX5052" s="1" t="s">
        <v>38</v>
      </c>
      <c r="BY5052">
        <v>4725</v>
      </c>
      <c r="BZ5052">
        <v>1008929.25</v>
      </c>
      <c r="CA5052">
        <v>0.25</v>
      </c>
      <c r="CB5052">
        <v>3543.75</v>
      </c>
      <c r="CC5052">
        <v>756696.9375</v>
      </c>
      <c r="CD5052">
        <v>0.1</v>
      </c>
      <c r="CE5052">
        <v>75669.693750000006</v>
      </c>
      <c r="CF5052">
        <v>0.1</v>
      </c>
      <c r="CG5052">
        <v>7566.9693750000006</v>
      </c>
      <c r="CH5052">
        <v>68102.724375000005</v>
      </c>
      <c r="CI5052">
        <v>681027.24375000002</v>
      </c>
      <c r="CJ5052">
        <v>749129.96812500001</v>
      </c>
      <c r="CK5052">
        <v>3508.3125</v>
      </c>
    </row>
    <row r="5053" spans="67:89" x14ac:dyDescent="0.25">
      <c r="BO5053" s="1" t="s">
        <v>693</v>
      </c>
      <c r="BP5053" s="1" t="s">
        <v>13118</v>
      </c>
      <c r="BQ5053" s="1" t="s">
        <v>10132</v>
      </c>
      <c r="BR5053" s="1" t="s">
        <v>10133</v>
      </c>
      <c r="BS5053" s="1" t="s">
        <v>41</v>
      </c>
      <c r="BT5053">
        <v>2</v>
      </c>
      <c r="BU5053" s="1" t="s">
        <v>9</v>
      </c>
      <c r="BV5053" s="1" t="s">
        <v>171</v>
      </c>
      <c r="BW5053">
        <v>213.53</v>
      </c>
      <c r="BX5053" s="1" t="s">
        <v>38</v>
      </c>
      <c r="BY5053">
        <v>4725</v>
      </c>
      <c r="BZ5053">
        <v>1008929.25</v>
      </c>
      <c r="CA5053">
        <v>0.25</v>
      </c>
      <c r="CB5053">
        <v>3543.75</v>
      </c>
      <c r="CC5053">
        <v>756696.9375</v>
      </c>
      <c r="CD5053">
        <v>0.1</v>
      </c>
      <c r="CE5053">
        <v>75669.693750000006</v>
      </c>
      <c r="CF5053">
        <v>0.1</v>
      </c>
      <c r="CG5053">
        <v>7566.9693750000006</v>
      </c>
      <c r="CH5053">
        <v>68102.724375000005</v>
      </c>
      <c r="CI5053">
        <v>681027.24375000002</v>
      </c>
      <c r="CJ5053">
        <v>749129.96812500001</v>
      </c>
      <c r="CK5053">
        <v>3508.3125</v>
      </c>
    </row>
    <row r="5054" spans="67:89" x14ac:dyDescent="0.25">
      <c r="BO5054" s="1" t="s">
        <v>695</v>
      </c>
      <c r="BP5054" s="1" t="s">
        <v>13119</v>
      </c>
      <c r="BQ5054" s="1" t="s">
        <v>10132</v>
      </c>
      <c r="BR5054" s="1" t="s">
        <v>10133</v>
      </c>
      <c r="BS5054" s="1" t="s">
        <v>41</v>
      </c>
      <c r="BT5054">
        <v>3</v>
      </c>
      <c r="BU5054" s="1" t="s">
        <v>9</v>
      </c>
      <c r="BV5054" s="1" t="s">
        <v>171</v>
      </c>
      <c r="BW5054">
        <v>213.53</v>
      </c>
      <c r="BX5054" s="1" t="s">
        <v>38</v>
      </c>
      <c r="BY5054">
        <v>4725</v>
      </c>
      <c r="BZ5054">
        <v>1008929.25</v>
      </c>
      <c r="CA5054">
        <v>0.23</v>
      </c>
      <c r="CB5054">
        <v>3638.25</v>
      </c>
      <c r="CC5054">
        <v>776875.52249999996</v>
      </c>
      <c r="CD5054">
        <v>0.1</v>
      </c>
      <c r="CE5054">
        <v>77687.552249999993</v>
      </c>
      <c r="CF5054">
        <v>0.1</v>
      </c>
      <c r="CG5054">
        <v>7768.7552249999999</v>
      </c>
      <c r="CH5054">
        <v>69918.797024999993</v>
      </c>
      <c r="CI5054">
        <v>699187.97025000001</v>
      </c>
      <c r="CJ5054">
        <v>769106.76727499999</v>
      </c>
      <c r="CK5054">
        <v>3601.8674999999998</v>
      </c>
    </row>
    <row r="5055" spans="67:89" x14ac:dyDescent="0.25">
      <c r="BO5055" s="1" t="s">
        <v>697</v>
      </c>
      <c r="BP5055" s="1" t="s">
        <v>13120</v>
      </c>
      <c r="BQ5055" s="1" t="s">
        <v>10132</v>
      </c>
      <c r="BR5055" s="1" t="s">
        <v>10133</v>
      </c>
      <c r="BS5055" s="1" t="s">
        <v>41</v>
      </c>
      <c r="BT5055">
        <v>4</v>
      </c>
      <c r="BU5055" s="1" t="s">
        <v>9</v>
      </c>
      <c r="BV5055" s="1" t="s">
        <v>260</v>
      </c>
      <c r="BW5055">
        <v>213.53</v>
      </c>
      <c r="BX5055" s="1" t="s">
        <v>38</v>
      </c>
      <c r="BY5055">
        <v>4500</v>
      </c>
      <c r="BZ5055">
        <v>960885</v>
      </c>
      <c r="CA5055">
        <v>0.25</v>
      </c>
      <c r="CB5055">
        <v>3375</v>
      </c>
      <c r="CC5055">
        <v>720663.75</v>
      </c>
      <c r="CD5055">
        <v>0.1</v>
      </c>
      <c r="CE5055">
        <v>72066.375</v>
      </c>
      <c r="CF5055">
        <v>0.1</v>
      </c>
      <c r="CG5055">
        <v>7206.6375000000007</v>
      </c>
      <c r="CH5055">
        <v>64859.737500000003</v>
      </c>
      <c r="CI5055">
        <v>648597.375</v>
      </c>
      <c r="CJ5055">
        <v>713457.11250000005</v>
      </c>
      <c r="CK5055">
        <v>3341.25</v>
      </c>
    </row>
    <row r="5056" spans="67:89" x14ac:dyDescent="0.25">
      <c r="BO5056" s="1" t="s">
        <v>699</v>
      </c>
      <c r="BP5056" s="1" t="s">
        <v>13121</v>
      </c>
      <c r="BQ5056" s="1" t="s">
        <v>10132</v>
      </c>
      <c r="BR5056" s="1" t="s">
        <v>10133</v>
      </c>
      <c r="BS5056" s="1" t="s">
        <v>41</v>
      </c>
      <c r="BT5056">
        <v>5</v>
      </c>
      <c r="BU5056" s="1" t="s">
        <v>9</v>
      </c>
      <c r="BV5056" s="1" t="s">
        <v>171</v>
      </c>
      <c r="BW5056">
        <v>253.83</v>
      </c>
      <c r="BX5056" s="1" t="s">
        <v>38</v>
      </c>
      <c r="BY5056">
        <v>4725</v>
      </c>
      <c r="BZ5056">
        <v>1199346.75</v>
      </c>
      <c r="CA5056">
        <v>0.25</v>
      </c>
      <c r="CB5056">
        <v>3543.75</v>
      </c>
      <c r="CC5056">
        <v>899510.0625</v>
      </c>
      <c r="CD5056">
        <v>0.1</v>
      </c>
      <c r="CE5056">
        <v>89951.006250000006</v>
      </c>
      <c r="CF5056">
        <v>0.1</v>
      </c>
      <c r="CG5056">
        <v>8995.1006250000009</v>
      </c>
      <c r="CH5056">
        <v>80955.905624999999</v>
      </c>
      <c r="CI5056">
        <v>809559.05625000002</v>
      </c>
      <c r="CJ5056">
        <v>890514.96187500004</v>
      </c>
      <c r="CK5056">
        <v>3508.3125</v>
      </c>
    </row>
    <row r="5057" spans="67:89" x14ac:dyDescent="0.25">
      <c r="BO5057" s="1" t="s">
        <v>701</v>
      </c>
      <c r="BP5057" s="1" t="s">
        <v>13122</v>
      </c>
      <c r="BQ5057" s="1" t="s">
        <v>10132</v>
      </c>
      <c r="BR5057" s="1" t="s">
        <v>10133</v>
      </c>
      <c r="BS5057" s="1" t="s">
        <v>41</v>
      </c>
      <c r="BT5057">
        <v>6</v>
      </c>
      <c r="BU5057" s="1" t="s">
        <v>9</v>
      </c>
      <c r="BV5057" s="1" t="s">
        <v>171</v>
      </c>
      <c r="BW5057">
        <v>217.27</v>
      </c>
      <c r="BX5057" s="1" t="s">
        <v>38</v>
      </c>
      <c r="BY5057">
        <v>4725</v>
      </c>
      <c r="BZ5057">
        <v>1026600.75</v>
      </c>
      <c r="CA5057">
        <v>0.25</v>
      </c>
      <c r="CB5057">
        <v>3543.75</v>
      </c>
      <c r="CC5057">
        <v>769950.5625</v>
      </c>
      <c r="CD5057">
        <v>0.1</v>
      </c>
      <c r="CE5057">
        <v>76995.056250000009</v>
      </c>
      <c r="CF5057">
        <v>0</v>
      </c>
      <c r="CG5057">
        <v>0</v>
      </c>
      <c r="CH5057">
        <v>76995.056250000009</v>
      </c>
      <c r="CI5057">
        <v>692955.50624999998</v>
      </c>
      <c r="CJ5057">
        <v>769950.5625</v>
      </c>
      <c r="CK5057">
        <v>3543.75</v>
      </c>
    </row>
    <row r="5058" spans="67:89" x14ac:dyDescent="0.25">
      <c r="BO5058" s="1" t="s">
        <v>703</v>
      </c>
      <c r="BP5058" s="1" t="s">
        <v>13123</v>
      </c>
      <c r="BQ5058" s="1" t="s">
        <v>10132</v>
      </c>
      <c r="BR5058" s="1" t="s">
        <v>10133</v>
      </c>
      <c r="BS5058" s="1" t="s">
        <v>41</v>
      </c>
      <c r="BT5058">
        <v>7</v>
      </c>
      <c r="BU5058" s="1" t="s">
        <v>9</v>
      </c>
      <c r="BV5058" s="1" t="s">
        <v>60</v>
      </c>
      <c r="BW5058">
        <v>160</v>
      </c>
      <c r="BX5058" s="1" t="s">
        <v>38</v>
      </c>
      <c r="BY5058">
        <v>4500</v>
      </c>
      <c r="BZ5058">
        <v>720000</v>
      </c>
      <c r="CA5058">
        <v>0.23</v>
      </c>
      <c r="CB5058">
        <v>3465</v>
      </c>
      <c r="CC5058">
        <v>554400</v>
      </c>
      <c r="CD5058">
        <v>0.1</v>
      </c>
      <c r="CE5058">
        <v>55440</v>
      </c>
      <c r="CF5058">
        <v>0.1</v>
      </c>
      <c r="CG5058">
        <v>5544</v>
      </c>
      <c r="CH5058">
        <v>49896</v>
      </c>
      <c r="CI5058">
        <v>498960</v>
      </c>
      <c r="CJ5058">
        <v>548856</v>
      </c>
      <c r="CK5058">
        <v>3430.35</v>
      </c>
    </row>
    <row r="5059" spans="67:89" x14ac:dyDescent="0.25">
      <c r="BO5059" s="1" t="s">
        <v>705</v>
      </c>
      <c r="BP5059" s="1" t="s">
        <v>13124</v>
      </c>
      <c r="BQ5059" s="1" t="s">
        <v>10132</v>
      </c>
      <c r="BR5059" s="1" t="s">
        <v>10133</v>
      </c>
      <c r="BS5059" s="1" t="s">
        <v>41</v>
      </c>
      <c r="BT5059">
        <v>8</v>
      </c>
      <c r="BU5059" s="1" t="s">
        <v>9</v>
      </c>
      <c r="BV5059" s="1" t="s">
        <v>60</v>
      </c>
      <c r="BW5059">
        <v>160</v>
      </c>
      <c r="BX5059" s="1" t="s">
        <v>38</v>
      </c>
      <c r="BY5059">
        <v>4500</v>
      </c>
      <c r="BZ5059">
        <v>720000</v>
      </c>
      <c r="CA5059">
        <v>0.23</v>
      </c>
      <c r="CB5059">
        <v>3465</v>
      </c>
      <c r="CC5059">
        <v>554400</v>
      </c>
      <c r="CD5059">
        <v>0.1</v>
      </c>
      <c r="CE5059">
        <v>55440</v>
      </c>
      <c r="CF5059">
        <v>0.1</v>
      </c>
      <c r="CG5059">
        <v>5544</v>
      </c>
      <c r="CH5059">
        <v>49896</v>
      </c>
      <c r="CI5059">
        <v>498960</v>
      </c>
      <c r="CJ5059">
        <v>548856</v>
      </c>
      <c r="CK5059">
        <v>3430.35</v>
      </c>
    </row>
    <row r="5060" spans="67:89" x14ac:dyDescent="0.25">
      <c r="BO5060" s="1" t="s">
        <v>707</v>
      </c>
      <c r="BP5060" s="1" t="s">
        <v>13125</v>
      </c>
      <c r="BQ5060" s="1" t="s">
        <v>10132</v>
      </c>
      <c r="BR5060" s="1" t="s">
        <v>10133</v>
      </c>
      <c r="BS5060" s="1" t="s">
        <v>41</v>
      </c>
      <c r="BT5060">
        <v>9</v>
      </c>
      <c r="BU5060" s="1" t="s">
        <v>9</v>
      </c>
      <c r="BV5060" s="1" t="s">
        <v>60</v>
      </c>
      <c r="BW5060">
        <v>160</v>
      </c>
      <c r="BX5060" s="1" t="s">
        <v>38</v>
      </c>
      <c r="BY5060">
        <v>4500</v>
      </c>
      <c r="BZ5060">
        <v>720000</v>
      </c>
      <c r="CA5060">
        <v>0.23</v>
      </c>
      <c r="CB5060">
        <v>3465</v>
      </c>
      <c r="CC5060">
        <v>554400</v>
      </c>
      <c r="CD5060">
        <v>0.1</v>
      </c>
      <c r="CE5060">
        <v>55440</v>
      </c>
      <c r="CF5060">
        <v>0.1</v>
      </c>
      <c r="CG5060">
        <v>5544</v>
      </c>
      <c r="CH5060">
        <v>49896</v>
      </c>
      <c r="CI5060">
        <v>498960</v>
      </c>
      <c r="CJ5060">
        <v>548856</v>
      </c>
      <c r="CK5060">
        <v>3430.35</v>
      </c>
    </row>
    <row r="5061" spans="67:89" x14ac:dyDescent="0.25">
      <c r="BO5061" s="1" t="s">
        <v>709</v>
      </c>
      <c r="BP5061" s="1" t="s">
        <v>13126</v>
      </c>
      <c r="BQ5061" s="1" t="s">
        <v>10132</v>
      </c>
      <c r="BR5061" s="1" t="s">
        <v>10133</v>
      </c>
      <c r="BS5061" s="1" t="s">
        <v>41</v>
      </c>
      <c r="BT5061">
        <v>10</v>
      </c>
      <c r="BU5061" s="1" t="s">
        <v>9</v>
      </c>
      <c r="BV5061" s="1" t="s">
        <v>60</v>
      </c>
      <c r="BW5061">
        <v>160</v>
      </c>
      <c r="BX5061" s="1" t="s">
        <v>38</v>
      </c>
      <c r="BY5061">
        <v>4500</v>
      </c>
      <c r="BZ5061">
        <v>720000</v>
      </c>
      <c r="CA5061">
        <v>0.23</v>
      </c>
      <c r="CB5061">
        <v>3465</v>
      </c>
      <c r="CC5061">
        <v>554400</v>
      </c>
      <c r="CD5061">
        <v>0.1</v>
      </c>
      <c r="CE5061">
        <v>55440</v>
      </c>
      <c r="CF5061">
        <v>0.1</v>
      </c>
      <c r="CG5061">
        <v>5544</v>
      </c>
      <c r="CH5061">
        <v>49896</v>
      </c>
      <c r="CI5061">
        <v>498960</v>
      </c>
      <c r="CJ5061">
        <v>548856</v>
      </c>
      <c r="CK5061">
        <v>3430.35</v>
      </c>
    </row>
    <row r="5062" spans="67:89" x14ac:dyDescent="0.25">
      <c r="BO5062" s="1" t="s">
        <v>711</v>
      </c>
      <c r="BP5062" s="1" t="s">
        <v>13127</v>
      </c>
      <c r="BQ5062" s="1" t="s">
        <v>10132</v>
      </c>
      <c r="BR5062" s="1" t="s">
        <v>10133</v>
      </c>
      <c r="BS5062" s="1" t="s">
        <v>41</v>
      </c>
      <c r="BT5062">
        <v>11</v>
      </c>
      <c r="BU5062" s="1" t="s">
        <v>9</v>
      </c>
      <c r="BV5062" s="1" t="s">
        <v>60</v>
      </c>
      <c r="BW5062">
        <v>160</v>
      </c>
      <c r="BX5062" s="1" t="s">
        <v>38</v>
      </c>
      <c r="BY5062">
        <v>4500</v>
      </c>
      <c r="BZ5062">
        <v>720000</v>
      </c>
      <c r="CA5062">
        <v>0.28000000000000003</v>
      </c>
      <c r="CB5062">
        <v>3240</v>
      </c>
      <c r="CC5062">
        <v>518400</v>
      </c>
      <c r="CD5062">
        <v>0.1</v>
      </c>
      <c r="CE5062">
        <v>51840</v>
      </c>
      <c r="CF5062">
        <v>0.1</v>
      </c>
      <c r="CG5062">
        <v>5184</v>
      </c>
      <c r="CH5062">
        <v>46656</v>
      </c>
      <c r="CI5062">
        <v>466560</v>
      </c>
      <c r="CJ5062">
        <v>513216</v>
      </c>
      <c r="CK5062">
        <v>3207.6</v>
      </c>
    </row>
    <row r="5063" spans="67:89" x14ac:dyDescent="0.25">
      <c r="BO5063" s="1" t="s">
        <v>713</v>
      </c>
      <c r="BP5063" s="1" t="s">
        <v>13128</v>
      </c>
      <c r="BQ5063" s="1" t="s">
        <v>10132</v>
      </c>
      <c r="BR5063" s="1" t="s">
        <v>10133</v>
      </c>
      <c r="BS5063" s="1" t="s">
        <v>41</v>
      </c>
      <c r="BT5063">
        <v>12</v>
      </c>
      <c r="BU5063" s="1" t="s">
        <v>9</v>
      </c>
      <c r="BV5063" s="1" t="s">
        <v>60</v>
      </c>
      <c r="BW5063">
        <v>160</v>
      </c>
      <c r="BX5063" s="1" t="s">
        <v>38</v>
      </c>
      <c r="BY5063">
        <v>4500</v>
      </c>
      <c r="BZ5063">
        <v>720000</v>
      </c>
      <c r="CA5063">
        <v>0.23</v>
      </c>
      <c r="CB5063">
        <v>3465</v>
      </c>
      <c r="CC5063">
        <v>554400</v>
      </c>
      <c r="CD5063">
        <v>0.1</v>
      </c>
      <c r="CE5063">
        <v>55440</v>
      </c>
      <c r="CF5063">
        <v>0.1</v>
      </c>
      <c r="CG5063">
        <v>5544</v>
      </c>
      <c r="CH5063">
        <v>49896</v>
      </c>
      <c r="CI5063">
        <v>498960</v>
      </c>
      <c r="CJ5063">
        <v>548856</v>
      </c>
      <c r="CK5063">
        <v>3430.35</v>
      </c>
    </row>
    <row r="5064" spans="67:89" x14ac:dyDescent="0.25">
      <c r="BO5064" s="1" t="s">
        <v>715</v>
      </c>
      <c r="BP5064" s="1" t="s">
        <v>13129</v>
      </c>
      <c r="BQ5064" s="1" t="s">
        <v>10132</v>
      </c>
      <c r="BR5064" s="1" t="s">
        <v>10133</v>
      </c>
      <c r="BS5064" s="1" t="s">
        <v>41</v>
      </c>
      <c r="BT5064">
        <v>13</v>
      </c>
      <c r="BU5064" s="1" t="s">
        <v>9</v>
      </c>
      <c r="BV5064" s="1" t="s">
        <v>60</v>
      </c>
      <c r="BW5064">
        <v>160</v>
      </c>
      <c r="BX5064" s="1" t="s">
        <v>38</v>
      </c>
      <c r="BY5064">
        <v>4500</v>
      </c>
      <c r="BZ5064">
        <v>720000</v>
      </c>
      <c r="CA5064">
        <v>0.23</v>
      </c>
      <c r="CB5064">
        <v>3465</v>
      </c>
      <c r="CC5064">
        <v>554400</v>
      </c>
      <c r="CD5064">
        <v>0.1</v>
      </c>
      <c r="CE5064">
        <v>55440</v>
      </c>
      <c r="CF5064">
        <v>0.1</v>
      </c>
      <c r="CG5064">
        <v>5544</v>
      </c>
      <c r="CH5064">
        <v>49896</v>
      </c>
      <c r="CI5064">
        <v>498960</v>
      </c>
      <c r="CJ5064">
        <v>548856</v>
      </c>
      <c r="CK5064">
        <v>3430.35</v>
      </c>
    </row>
    <row r="5065" spans="67:89" x14ac:dyDescent="0.25">
      <c r="BO5065" s="1" t="s">
        <v>717</v>
      </c>
      <c r="BP5065" s="1" t="s">
        <v>13130</v>
      </c>
      <c r="BQ5065" s="1" t="s">
        <v>10132</v>
      </c>
      <c r="BR5065" s="1" t="s">
        <v>10133</v>
      </c>
      <c r="BS5065" s="1" t="s">
        <v>41</v>
      </c>
      <c r="BT5065">
        <v>14</v>
      </c>
      <c r="BU5065" s="1" t="s">
        <v>9</v>
      </c>
      <c r="BV5065" s="1" t="s">
        <v>60</v>
      </c>
      <c r="BW5065">
        <v>160</v>
      </c>
      <c r="BX5065" s="1" t="s">
        <v>38</v>
      </c>
      <c r="BY5065">
        <v>4500</v>
      </c>
      <c r="BZ5065">
        <v>720000</v>
      </c>
      <c r="CA5065">
        <v>0.25</v>
      </c>
      <c r="CB5065">
        <v>3375</v>
      </c>
      <c r="CC5065">
        <v>540000</v>
      </c>
      <c r="CD5065">
        <v>0.1</v>
      </c>
      <c r="CE5065">
        <v>54000</v>
      </c>
      <c r="CF5065">
        <v>0.1</v>
      </c>
      <c r="CG5065">
        <v>5400</v>
      </c>
      <c r="CH5065">
        <v>48600</v>
      </c>
      <c r="CI5065">
        <v>486000</v>
      </c>
      <c r="CJ5065">
        <v>534600</v>
      </c>
      <c r="CK5065">
        <v>3341.25</v>
      </c>
    </row>
    <row r="5066" spans="67:89" x14ac:dyDescent="0.25">
      <c r="BO5066" s="1" t="s">
        <v>719</v>
      </c>
      <c r="BP5066" s="1" t="s">
        <v>13131</v>
      </c>
      <c r="BQ5066" s="1" t="s">
        <v>10132</v>
      </c>
      <c r="BR5066" s="1" t="s">
        <v>10133</v>
      </c>
      <c r="BS5066" s="1" t="s">
        <v>41</v>
      </c>
      <c r="BT5066">
        <v>15</v>
      </c>
      <c r="BU5066" s="1" t="s">
        <v>9</v>
      </c>
      <c r="BV5066" s="1" t="s">
        <v>60</v>
      </c>
      <c r="BW5066">
        <v>160</v>
      </c>
      <c r="BX5066" s="1" t="s">
        <v>38</v>
      </c>
      <c r="BY5066">
        <v>4500</v>
      </c>
      <c r="BZ5066">
        <v>720000</v>
      </c>
      <c r="CA5066">
        <v>0.25</v>
      </c>
      <c r="CB5066">
        <v>3375</v>
      </c>
      <c r="CC5066">
        <v>540000</v>
      </c>
      <c r="CD5066">
        <v>0.1</v>
      </c>
      <c r="CE5066">
        <v>54000</v>
      </c>
      <c r="CF5066">
        <v>0</v>
      </c>
      <c r="CG5066">
        <v>0</v>
      </c>
      <c r="CH5066">
        <v>54000</v>
      </c>
      <c r="CI5066">
        <v>486000</v>
      </c>
      <c r="CJ5066">
        <v>540000</v>
      </c>
      <c r="CK5066">
        <v>3375</v>
      </c>
    </row>
    <row r="5067" spans="67:89" x14ac:dyDescent="0.25">
      <c r="BO5067" s="1" t="s">
        <v>721</v>
      </c>
      <c r="BP5067" s="1" t="s">
        <v>13132</v>
      </c>
      <c r="BQ5067" s="1" t="s">
        <v>10132</v>
      </c>
      <c r="BR5067" s="1" t="s">
        <v>10133</v>
      </c>
      <c r="BS5067" s="1" t="s">
        <v>41</v>
      </c>
      <c r="BT5067">
        <v>16</v>
      </c>
      <c r="BU5067" s="1" t="s">
        <v>9</v>
      </c>
      <c r="BV5067" s="1" t="s">
        <v>60</v>
      </c>
      <c r="BW5067">
        <v>160</v>
      </c>
      <c r="BX5067" s="1" t="s">
        <v>38</v>
      </c>
      <c r="BY5067">
        <v>4500</v>
      </c>
      <c r="BZ5067">
        <v>720000</v>
      </c>
      <c r="CA5067">
        <v>0.25</v>
      </c>
      <c r="CB5067">
        <v>3375</v>
      </c>
      <c r="CC5067">
        <v>540000</v>
      </c>
      <c r="CD5067">
        <v>0.1</v>
      </c>
      <c r="CE5067">
        <v>54000</v>
      </c>
      <c r="CF5067">
        <v>0.1</v>
      </c>
      <c r="CG5067">
        <v>5400</v>
      </c>
      <c r="CH5067">
        <v>48600</v>
      </c>
      <c r="CI5067">
        <v>486000</v>
      </c>
      <c r="CJ5067">
        <v>534600</v>
      </c>
      <c r="CK5067">
        <v>3341.25</v>
      </c>
    </row>
    <row r="5068" spans="67:89" x14ac:dyDescent="0.25">
      <c r="BP5068" s="1" t="s">
        <v>13132</v>
      </c>
      <c r="BQ5068" s="1" t="s">
        <v>10132</v>
      </c>
      <c r="BR5068" s="1" t="s">
        <v>10133</v>
      </c>
      <c r="BS5068" s="1" t="s">
        <v>41</v>
      </c>
      <c r="BT5068">
        <v>16</v>
      </c>
      <c r="BU5068" s="1" t="s">
        <v>9</v>
      </c>
      <c r="BV5068" s="1" t="s">
        <v>60</v>
      </c>
      <c r="BW5068">
        <v>160</v>
      </c>
      <c r="BX5068" s="1" t="s">
        <v>38</v>
      </c>
      <c r="BY5068">
        <v>4500</v>
      </c>
      <c r="BZ5068">
        <v>720000</v>
      </c>
      <c r="CA5068">
        <v>0.25</v>
      </c>
      <c r="CB5068">
        <v>3375</v>
      </c>
      <c r="CC5068">
        <v>540000</v>
      </c>
      <c r="CD5068">
        <v>0</v>
      </c>
      <c r="CE5068">
        <v>0</v>
      </c>
      <c r="CF5068">
        <v>0</v>
      </c>
      <c r="CG5068">
        <v>0</v>
      </c>
      <c r="CH5068">
        <v>0</v>
      </c>
      <c r="CI5068">
        <v>540000</v>
      </c>
      <c r="CJ5068">
        <v>540000</v>
      </c>
      <c r="CK5068">
        <v>3375</v>
      </c>
    </row>
    <row r="5069" spans="67:89" x14ac:dyDescent="0.25">
      <c r="BO5069" s="1" t="s">
        <v>723</v>
      </c>
      <c r="BP5069" s="1" t="s">
        <v>13133</v>
      </c>
      <c r="BQ5069" s="1" t="s">
        <v>10132</v>
      </c>
      <c r="BR5069" s="1" t="s">
        <v>10133</v>
      </c>
      <c r="BS5069" s="1" t="s">
        <v>41</v>
      </c>
      <c r="BT5069">
        <v>17</v>
      </c>
      <c r="BU5069" s="1" t="s">
        <v>9</v>
      </c>
      <c r="BV5069" s="1" t="s">
        <v>60</v>
      </c>
      <c r="BW5069">
        <v>160</v>
      </c>
      <c r="BX5069" s="1" t="s">
        <v>38</v>
      </c>
      <c r="BY5069">
        <v>4500</v>
      </c>
      <c r="BZ5069">
        <v>720000</v>
      </c>
      <c r="CA5069">
        <v>0.25</v>
      </c>
      <c r="CB5069">
        <v>3375</v>
      </c>
      <c r="CC5069">
        <v>540000</v>
      </c>
      <c r="CD5069">
        <v>0.1</v>
      </c>
      <c r="CE5069">
        <v>54000</v>
      </c>
      <c r="CF5069">
        <v>0.1</v>
      </c>
      <c r="CG5069">
        <v>5400</v>
      </c>
      <c r="CH5069">
        <v>48600</v>
      </c>
      <c r="CI5069">
        <v>486000</v>
      </c>
      <c r="CJ5069">
        <v>534600</v>
      </c>
      <c r="CK5069">
        <v>3341.25</v>
      </c>
    </row>
    <row r="5070" spans="67:89" x14ac:dyDescent="0.25">
      <c r="BO5070" s="1" t="s">
        <v>725</v>
      </c>
      <c r="BP5070" s="1" t="s">
        <v>13134</v>
      </c>
      <c r="BQ5070" s="1" t="s">
        <v>10132</v>
      </c>
      <c r="BR5070" s="1" t="s">
        <v>10133</v>
      </c>
      <c r="BS5070" s="1" t="s">
        <v>41</v>
      </c>
      <c r="BT5070">
        <v>18</v>
      </c>
      <c r="BU5070" s="1" t="s">
        <v>9</v>
      </c>
      <c r="BV5070" s="1" t="s">
        <v>60</v>
      </c>
      <c r="BW5070">
        <v>160</v>
      </c>
      <c r="BX5070" s="1" t="s">
        <v>38</v>
      </c>
      <c r="BY5070">
        <v>4500</v>
      </c>
      <c r="BZ5070">
        <v>720000</v>
      </c>
      <c r="CA5070">
        <v>0.23</v>
      </c>
      <c r="CB5070">
        <v>3465</v>
      </c>
      <c r="CC5070">
        <v>554400</v>
      </c>
      <c r="CD5070">
        <v>0.1</v>
      </c>
      <c r="CE5070">
        <v>55440</v>
      </c>
      <c r="CF5070">
        <v>0.1</v>
      </c>
      <c r="CG5070">
        <v>5544</v>
      </c>
      <c r="CH5070">
        <v>49896</v>
      </c>
      <c r="CI5070">
        <v>498960</v>
      </c>
      <c r="CJ5070">
        <v>548856</v>
      </c>
      <c r="CK5070">
        <v>3430.35</v>
      </c>
    </row>
    <row r="5071" spans="67:89" x14ac:dyDescent="0.25">
      <c r="BO5071" s="1" t="s">
        <v>727</v>
      </c>
      <c r="BP5071" s="1" t="s">
        <v>13135</v>
      </c>
      <c r="BQ5071" s="1" t="s">
        <v>10132</v>
      </c>
      <c r="BR5071" s="1" t="s">
        <v>10133</v>
      </c>
      <c r="BS5071" s="1" t="s">
        <v>41</v>
      </c>
      <c r="BT5071">
        <v>19</v>
      </c>
      <c r="BU5071" s="1" t="s">
        <v>9</v>
      </c>
      <c r="BV5071" s="1" t="s">
        <v>60</v>
      </c>
      <c r="BW5071">
        <v>160</v>
      </c>
      <c r="BX5071" s="1" t="s">
        <v>38</v>
      </c>
      <c r="BY5071">
        <v>4500</v>
      </c>
      <c r="BZ5071">
        <v>720000</v>
      </c>
      <c r="CA5071">
        <v>0.25</v>
      </c>
      <c r="CB5071">
        <v>3375</v>
      </c>
      <c r="CC5071">
        <v>540000</v>
      </c>
      <c r="CD5071">
        <v>0.1</v>
      </c>
      <c r="CE5071">
        <v>54000</v>
      </c>
      <c r="CF5071">
        <v>0.1</v>
      </c>
      <c r="CG5071">
        <v>5400</v>
      </c>
      <c r="CH5071">
        <v>48600</v>
      </c>
      <c r="CI5071">
        <v>486000</v>
      </c>
      <c r="CJ5071">
        <v>534600</v>
      </c>
      <c r="CK5071">
        <v>3341.25</v>
      </c>
    </row>
    <row r="5072" spans="67:89" x14ac:dyDescent="0.25">
      <c r="BO5072" s="1" t="s">
        <v>729</v>
      </c>
      <c r="BP5072" s="1" t="s">
        <v>13136</v>
      </c>
      <c r="BQ5072" s="1" t="s">
        <v>10132</v>
      </c>
      <c r="BR5072" s="1" t="s">
        <v>10133</v>
      </c>
      <c r="BS5072" s="1" t="s">
        <v>41</v>
      </c>
      <c r="BT5072">
        <v>20</v>
      </c>
      <c r="BU5072" s="1" t="s">
        <v>9</v>
      </c>
      <c r="BV5072" s="1" t="s">
        <v>60</v>
      </c>
      <c r="BW5072">
        <v>160</v>
      </c>
      <c r="BX5072" s="1" t="s">
        <v>38</v>
      </c>
      <c r="BY5072">
        <v>4500</v>
      </c>
      <c r="BZ5072">
        <v>720000</v>
      </c>
      <c r="CA5072">
        <v>0.27</v>
      </c>
      <c r="CB5072">
        <v>3285</v>
      </c>
      <c r="CC5072">
        <v>525600</v>
      </c>
      <c r="CD5072">
        <v>0.1</v>
      </c>
      <c r="CE5072">
        <v>52560</v>
      </c>
      <c r="CF5072">
        <v>0</v>
      </c>
      <c r="CG5072">
        <v>0</v>
      </c>
      <c r="CH5072">
        <v>52560</v>
      </c>
      <c r="CI5072">
        <v>473040</v>
      </c>
      <c r="CJ5072">
        <v>525600</v>
      </c>
      <c r="CK5072">
        <v>3285</v>
      </c>
    </row>
    <row r="5073" spans="67:89" x14ac:dyDescent="0.25">
      <c r="BO5073" s="1" t="s">
        <v>731</v>
      </c>
      <c r="BP5073" s="1" t="s">
        <v>13137</v>
      </c>
      <c r="BQ5073" s="1" t="s">
        <v>10132</v>
      </c>
      <c r="BR5073" s="1" t="s">
        <v>10133</v>
      </c>
      <c r="BS5073" s="1" t="s">
        <v>41</v>
      </c>
      <c r="BT5073">
        <v>21</v>
      </c>
      <c r="BU5073" s="1" t="s">
        <v>9</v>
      </c>
      <c r="BV5073" s="1" t="s">
        <v>60</v>
      </c>
      <c r="BW5073">
        <v>160</v>
      </c>
      <c r="BX5073" s="1" t="s">
        <v>38</v>
      </c>
      <c r="BY5073">
        <v>4500</v>
      </c>
      <c r="BZ5073">
        <v>720000</v>
      </c>
      <c r="CA5073">
        <v>0.25</v>
      </c>
      <c r="CB5073">
        <v>3375</v>
      </c>
      <c r="CC5073">
        <v>540000</v>
      </c>
      <c r="CD5073">
        <v>0.1</v>
      </c>
      <c r="CE5073">
        <v>54000</v>
      </c>
      <c r="CF5073">
        <v>0</v>
      </c>
      <c r="CG5073">
        <v>0</v>
      </c>
      <c r="CH5073">
        <v>54000</v>
      </c>
      <c r="CI5073">
        <v>486000</v>
      </c>
      <c r="CJ5073">
        <v>540000</v>
      </c>
      <c r="CK5073">
        <v>3375</v>
      </c>
    </row>
    <row r="5074" spans="67:89" x14ac:dyDescent="0.25">
      <c r="BO5074" s="1" t="s">
        <v>733</v>
      </c>
      <c r="BP5074" s="1" t="s">
        <v>13138</v>
      </c>
      <c r="BQ5074" s="1" t="s">
        <v>10132</v>
      </c>
      <c r="BR5074" s="1" t="s">
        <v>10133</v>
      </c>
      <c r="BS5074" s="1" t="s">
        <v>41</v>
      </c>
      <c r="BT5074">
        <v>22</v>
      </c>
      <c r="BU5074" s="1" t="s">
        <v>9</v>
      </c>
      <c r="BV5074" s="1" t="s">
        <v>60</v>
      </c>
      <c r="BW5074">
        <v>160</v>
      </c>
      <c r="BX5074" s="1" t="s">
        <v>38</v>
      </c>
      <c r="BY5074">
        <v>4500</v>
      </c>
      <c r="BZ5074">
        <v>720000</v>
      </c>
      <c r="CA5074">
        <v>0.25</v>
      </c>
      <c r="CB5074">
        <v>3375</v>
      </c>
      <c r="CC5074">
        <v>540000</v>
      </c>
      <c r="CD5074">
        <v>0.1</v>
      </c>
      <c r="CE5074">
        <v>54000</v>
      </c>
      <c r="CF5074">
        <v>0</v>
      </c>
      <c r="CG5074">
        <v>0</v>
      </c>
      <c r="CH5074">
        <v>54000</v>
      </c>
      <c r="CI5074">
        <v>486000</v>
      </c>
      <c r="CJ5074">
        <v>540000</v>
      </c>
      <c r="CK5074">
        <v>3375</v>
      </c>
    </row>
    <row r="5075" spans="67:89" x14ac:dyDescent="0.25">
      <c r="BO5075" s="1" t="s">
        <v>735</v>
      </c>
      <c r="BP5075" s="1" t="s">
        <v>13139</v>
      </c>
      <c r="BQ5075" s="1" t="s">
        <v>10132</v>
      </c>
      <c r="BR5075" s="1" t="s">
        <v>10133</v>
      </c>
      <c r="BS5075" s="1" t="s">
        <v>41</v>
      </c>
      <c r="BT5075">
        <v>23</v>
      </c>
      <c r="BU5075" s="1" t="s">
        <v>9</v>
      </c>
      <c r="BV5075" s="1" t="s">
        <v>60</v>
      </c>
      <c r="BW5075">
        <v>180</v>
      </c>
      <c r="BX5075" s="1" t="s">
        <v>38</v>
      </c>
      <c r="BY5075">
        <v>4500</v>
      </c>
      <c r="BZ5075">
        <v>810000</v>
      </c>
      <c r="CA5075">
        <v>0.23</v>
      </c>
      <c r="CB5075">
        <v>3465</v>
      </c>
      <c r="CC5075">
        <v>623700</v>
      </c>
      <c r="CD5075">
        <v>0.1</v>
      </c>
      <c r="CE5075">
        <v>62370</v>
      </c>
      <c r="CF5075">
        <v>0</v>
      </c>
      <c r="CG5075">
        <v>0</v>
      </c>
      <c r="CH5075">
        <v>62370</v>
      </c>
      <c r="CI5075">
        <v>561330</v>
      </c>
      <c r="CJ5075">
        <v>623700</v>
      </c>
      <c r="CK5075">
        <v>3465</v>
      </c>
    </row>
    <row r="5076" spans="67:89" x14ac:dyDescent="0.25">
      <c r="BO5076" s="1" t="s">
        <v>737</v>
      </c>
      <c r="BP5076" s="1" t="s">
        <v>13140</v>
      </c>
      <c r="BQ5076" s="1" t="s">
        <v>10132</v>
      </c>
      <c r="BR5076" s="1" t="s">
        <v>10133</v>
      </c>
      <c r="BS5076" s="1" t="s">
        <v>41</v>
      </c>
      <c r="BT5076">
        <v>24</v>
      </c>
      <c r="BU5076" s="1" t="s">
        <v>9</v>
      </c>
      <c r="BV5076" s="1" t="s">
        <v>60</v>
      </c>
      <c r="BW5076">
        <v>180</v>
      </c>
      <c r="BX5076" s="1" t="s">
        <v>38</v>
      </c>
      <c r="BY5076">
        <v>4500</v>
      </c>
      <c r="BZ5076">
        <v>810000</v>
      </c>
      <c r="CA5076">
        <v>0.3</v>
      </c>
      <c r="CB5076">
        <v>3150</v>
      </c>
      <c r="CC5076">
        <v>567000</v>
      </c>
      <c r="CD5076">
        <v>0.1</v>
      </c>
      <c r="CE5076">
        <v>56700</v>
      </c>
      <c r="CF5076">
        <v>0.1</v>
      </c>
      <c r="CG5076">
        <v>5670</v>
      </c>
      <c r="CH5076">
        <v>51030</v>
      </c>
      <c r="CI5076">
        <v>510300</v>
      </c>
      <c r="CJ5076">
        <v>561330</v>
      </c>
      <c r="CK5076">
        <v>3118.5</v>
      </c>
    </row>
    <row r="5077" spans="67:89" x14ac:dyDescent="0.25">
      <c r="BO5077" s="1" t="s">
        <v>739</v>
      </c>
      <c r="BP5077" s="1" t="s">
        <v>13141</v>
      </c>
      <c r="BQ5077" s="1" t="s">
        <v>10132</v>
      </c>
      <c r="BR5077" s="1" t="s">
        <v>10133</v>
      </c>
      <c r="BS5077" s="1" t="s">
        <v>41</v>
      </c>
      <c r="BT5077">
        <v>25</v>
      </c>
      <c r="BU5077" s="1" t="s">
        <v>9</v>
      </c>
      <c r="BV5077" s="1" t="s">
        <v>60</v>
      </c>
      <c r="BW5077">
        <v>180</v>
      </c>
      <c r="BX5077" s="1" t="s">
        <v>38</v>
      </c>
      <c r="BY5077">
        <v>4500</v>
      </c>
      <c r="BZ5077">
        <v>810000</v>
      </c>
      <c r="CA5077">
        <v>0.27</v>
      </c>
      <c r="CB5077">
        <v>3285</v>
      </c>
      <c r="CC5077">
        <v>591300</v>
      </c>
      <c r="CD5077">
        <v>0.1</v>
      </c>
      <c r="CE5077">
        <v>59130</v>
      </c>
      <c r="CF5077">
        <v>0</v>
      </c>
      <c r="CG5077">
        <v>0</v>
      </c>
      <c r="CH5077">
        <v>59130</v>
      </c>
      <c r="CI5077">
        <v>532170</v>
      </c>
      <c r="CJ5077">
        <v>591300</v>
      </c>
      <c r="CK5077">
        <v>3285</v>
      </c>
    </row>
    <row r="5078" spans="67:89" x14ac:dyDescent="0.25">
      <c r="BO5078" s="1" t="s">
        <v>741</v>
      </c>
      <c r="BP5078" s="1" t="s">
        <v>13142</v>
      </c>
      <c r="BQ5078" s="1" t="s">
        <v>10132</v>
      </c>
      <c r="BR5078" s="1" t="s">
        <v>10133</v>
      </c>
      <c r="BS5078" s="1" t="s">
        <v>41</v>
      </c>
      <c r="BT5078">
        <v>26</v>
      </c>
      <c r="BU5078" s="1" t="s">
        <v>9</v>
      </c>
      <c r="BV5078" s="1" t="s">
        <v>60</v>
      </c>
      <c r="BW5078">
        <v>180</v>
      </c>
      <c r="BX5078" s="1" t="s">
        <v>38</v>
      </c>
      <c r="BY5078">
        <v>4500</v>
      </c>
      <c r="BZ5078">
        <v>810000</v>
      </c>
      <c r="CA5078">
        <v>0.25</v>
      </c>
      <c r="CB5078">
        <v>3375</v>
      </c>
      <c r="CC5078">
        <v>607500</v>
      </c>
      <c r="CD5078">
        <v>0.1</v>
      </c>
      <c r="CE5078">
        <v>60750</v>
      </c>
      <c r="CF5078">
        <v>0.1</v>
      </c>
      <c r="CG5078">
        <v>6075</v>
      </c>
      <c r="CH5078">
        <v>54675</v>
      </c>
      <c r="CI5078">
        <v>546750</v>
      </c>
      <c r="CJ5078">
        <v>601425</v>
      </c>
      <c r="CK5078">
        <v>3341.25</v>
      </c>
    </row>
    <row r="5079" spans="67:89" x14ac:dyDescent="0.25">
      <c r="BP5079" s="1" t="s">
        <v>13142</v>
      </c>
      <c r="BQ5079" s="1" t="s">
        <v>10132</v>
      </c>
      <c r="BR5079" s="1" t="s">
        <v>10133</v>
      </c>
      <c r="BS5079" s="1" t="s">
        <v>41</v>
      </c>
      <c r="BT5079">
        <v>26</v>
      </c>
      <c r="BU5079" s="1" t="s">
        <v>9</v>
      </c>
      <c r="BV5079" s="1" t="s">
        <v>60</v>
      </c>
      <c r="BW5079">
        <v>180</v>
      </c>
      <c r="BX5079" s="1" t="s">
        <v>38</v>
      </c>
      <c r="BY5079">
        <v>4500</v>
      </c>
      <c r="BZ5079">
        <v>810000</v>
      </c>
      <c r="CA5079">
        <v>0.25</v>
      </c>
      <c r="CB5079">
        <v>3375</v>
      </c>
      <c r="CC5079">
        <v>607500</v>
      </c>
      <c r="CD5079">
        <v>0.1</v>
      </c>
      <c r="CE5079">
        <v>60750</v>
      </c>
      <c r="CF5079">
        <v>0.1</v>
      </c>
      <c r="CG5079">
        <v>6075</v>
      </c>
      <c r="CH5079">
        <v>54675</v>
      </c>
      <c r="CI5079">
        <v>546750</v>
      </c>
      <c r="CJ5079">
        <v>601425</v>
      </c>
      <c r="CK5079">
        <v>3341.25</v>
      </c>
    </row>
    <row r="5080" spans="67:89" x14ac:dyDescent="0.25">
      <c r="BO5080" s="1" t="s">
        <v>743</v>
      </c>
      <c r="BP5080" s="1" t="s">
        <v>13143</v>
      </c>
      <c r="BQ5080" s="1" t="s">
        <v>10132</v>
      </c>
      <c r="BR5080" s="1" t="s">
        <v>10133</v>
      </c>
      <c r="BS5080" s="1" t="s">
        <v>41</v>
      </c>
      <c r="BT5080">
        <v>27</v>
      </c>
      <c r="BU5080" s="1" t="s">
        <v>9</v>
      </c>
      <c r="BV5080" s="1" t="s">
        <v>60</v>
      </c>
      <c r="BW5080">
        <v>180</v>
      </c>
      <c r="BX5080" s="1" t="s">
        <v>38</v>
      </c>
      <c r="BY5080">
        <v>4500</v>
      </c>
      <c r="BZ5080">
        <v>810000</v>
      </c>
      <c r="CA5080">
        <v>0.27</v>
      </c>
      <c r="CB5080">
        <v>3285</v>
      </c>
      <c r="CC5080">
        <v>591300</v>
      </c>
      <c r="CD5080">
        <v>0.1</v>
      </c>
      <c r="CE5080">
        <v>59130</v>
      </c>
      <c r="CF5080">
        <v>0.1</v>
      </c>
      <c r="CG5080">
        <v>5913</v>
      </c>
      <c r="CH5080">
        <v>53217</v>
      </c>
      <c r="CI5080">
        <v>532170</v>
      </c>
      <c r="CJ5080">
        <v>585387</v>
      </c>
      <c r="CK5080">
        <v>3252.15</v>
      </c>
    </row>
    <row r="5081" spans="67:89" x14ac:dyDescent="0.25">
      <c r="BO5081" s="1" t="s">
        <v>745</v>
      </c>
      <c r="BP5081" s="1" t="s">
        <v>13144</v>
      </c>
      <c r="BQ5081" s="1" t="s">
        <v>10132</v>
      </c>
      <c r="BR5081" s="1" t="s">
        <v>10133</v>
      </c>
      <c r="BS5081" s="1" t="s">
        <v>41</v>
      </c>
      <c r="BT5081">
        <v>28</v>
      </c>
      <c r="BU5081" s="1" t="s">
        <v>9</v>
      </c>
      <c r="BV5081" s="1" t="s">
        <v>60</v>
      </c>
      <c r="BW5081">
        <v>180</v>
      </c>
      <c r="BX5081" s="1" t="s">
        <v>38</v>
      </c>
      <c r="BY5081">
        <v>4500</v>
      </c>
      <c r="BZ5081">
        <v>810000</v>
      </c>
      <c r="CA5081">
        <v>0.3</v>
      </c>
      <c r="CB5081">
        <v>3150</v>
      </c>
      <c r="CC5081">
        <v>567000</v>
      </c>
      <c r="CD5081">
        <v>0.1</v>
      </c>
      <c r="CE5081">
        <v>56700</v>
      </c>
      <c r="CF5081">
        <v>0</v>
      </c>
      <c r="CG5081">
        <v>0</v>
      </c>
      <c r="CH5081">
        <v>56700</v>
      </c>
      <c r="CI5081">
        <v>510300</v>
      </c>
      <c r="CJ5081">
        <v>567000</v>
      </c>
      <c r="CK5081">
        <v>3150</v>
      </c>
    </row>
    <row r="5082" spans="67:89" x14ac:dyDescent="0.25">
      <c r="BO5082" s="1" t="s">
        <v>747</v>
      </c>
      <c r="BP5082" s="1" t="s">
        <v>13145</v>
      </c>
      <c r="BQ5082" s="1" t="s">
        <v>10132</v>
      </c>
      <c r="BR5082" s="1" t="s">
        <v>10133</v>
      </c>
      <c r="BS5082" s="1" t="s">
        <v>41</v>
      </c>
      <c r="BT5082">
        <v>29</v>
      </c>
      <c r="BU5082" s="1" t="s">
        <v>9</v>
      </c>
      <c r="BV5082" s="1" t="s">
        <v>171</v>
      </c>
      <c r="BW5082">
        <v>307.36</v>
      </c>
      <c r="BX5082" s="1" t="s">
        <v>38</v>
      </c>
      <c r="BY5082">
        <v>4725</v>
      </c>
      <c r="BZ5082">
        <v>1452276</v>
      </c>
      <c r="CA5082">
        <v>0.23</v>
      </c>
      <c r="CB5082">
        <v>3638.25</v>
      </c>
      <c r="CC5082">
        <v>1118252.52</v>
      </c>
      <c r="CD5082">
        <v>0.1</v>
      </c>
      <c r="CE5082">
        <v>111825.25200000001</v>
      </c>
      <c r="CF5082">
        <v>0.1</v>
      </c>
      <c r="CG5082">
        <v>11182.525200000002</v>
      </c>
      <c r="CH5082">
        <v>100642.7268</v>
      </c>
      <c r="CI5082">
        <v>1006427.268</v>
      </c>
      <c r="CJ5082">
        <v>1107069.9948</v>
      </c>
      <c r="CK5082">
        <v>3601.8674999999998</v>
      </c>
    </row>
    <row r="5083" spans="67:89" x14ac:dyDescent="0.25">
      <c r="BO5083" s="1" t="s">
        <v>749</v>
      </c>
      <c r="BP5083" s="1" t="s">
        <v>13146</v>
      </c>
      <c r="BQ5083" s="1" t="s">
        <v>10132</v>
      </c>
      <c r="BR5083" s="1" t="s">
        <v>10133</v>
      </c>
      <c r="BS5083" s="1" t="s">
        <v>41</v>
      </c>
      <c r="BT5083">
        <v>30</v>
      </c>
      <c r="BU5083" s="1" t="s">
        <v>9</v>
      </c>
      <c r="BV5083" s="1" t="s">
        <v>146</v>
      </c>
      <c r="BW5083">
        <v>173.96</v>
      </c>
      <c r="BX5083" s="1" t="s">
        <v>38</v>
      </c>
      <c r="BY5083">
        <v>4725</v>
      </c>
      <c r="BZ5083">
        <v>821961</v>
      </c>
      <c r="CA5083">
        <v>0.23</v>
      </c>
      <c r="CB5083">
        <v>3638.25</v>
      </c>
      <c r="CC5083">
        <v>632909.97</v>
      </c>
      <c r="CD5083">
        <v>0.1</v>
      </c>
      <c r="CE5083">
        <v>63290.997000000003</v>
      </c>
      <c r="CF5083">
        <v>0.1</v>
      </c>
      <c r="CG5083">
        <v>6329.0997000000007</v>
      </c>
      <c r="CH5083">
        <v>56961.897300000004</v>
      </c>
      <c r="CI5083">
        <v>569618.973</v>
      </c>
      <c r="CJ5083">
        <v>626580.87029999995</v>
      </c>
      <c r="CK5083">
        <v>3601.8674999999994</v>
      </c>
    </row>
    <row r="5084" spans="67:89" x14ac:dyDescent="0.25">
      <c r="BO5084" s="1" t="s">
        <v>751</v>
      </c>
      <c r="BP5084" s="1" t="s">
        <v>13147</v>
      </c>
      <c r="BQ5084" s="1" t="s">
        <v>10132</v>
      </c>
      <c r="BR5084" s="1" t="s">
        <v>10133</v>
      </c>
      <c r="BS5084" s="1" t="s">
        <v>41</v>
      </c>
      <c r="BT5084">
        <v>31</v>
      </c>
      <c r="BU5084" s="1" t="s">
        <v>9</v>
      </c>
      <c r="BV5084" s="1" t="s">
        <v>60</v>
      </c>
      <c r="BW5084">
        <v>160</v>
      </c>
      <c r="BX5084" s="1" t="s">
        <v>38</v>
      </c>
      <c r="BY5084">
        <v>4500</v>
      </c>
      <c r="BZ5084">
        <v>720000</v>
      </c>
      <c r="CA5084">
        <v>0.27</v>
      </c>
      <c r="CB5084">
        <v>3285</v>
      </c>
      <c r="CC5084">
        <v>525600</v>
      </c>
      <c r="CD5084">
        <v>0.1</v>
      </c>
      <c r="CE5084">
        <v>52560</v>
      </c>
      <c r="CF5084">
        <v>0.1</v>
      </c>
      <c r="CG5084">
        <v>5256</v>
      </c>
      <c r="CH5084">
        <v>47304</v>
      </c>
      <c r="CI5084">
        <v>473040</v>
      </c>
      <c r="CJ5084">
        <v>520344</v>
      </c>
      <c r="CK5084">
        <v>3252.15</v>
      </c>
    </row>
    <row r="5085" spans="67:89" x14ac:dyDescent="0.25">
      <c r="BP5085" s="1" t="s">
        <v>13147</v>
      </c>
      <c r="BQ5085" s="1" t="s">
        <v>10132</v>
      </c>
      <c r="BR5085" s="1" t="s">
        <v>10133</v>
      </c>
      <c r="BS5085" s="1" t="s">
        <v>41</v>
      </c>
      <c r="BT5085">
        <v>31</v>
      </c>
      <c r="BU5085" s="1" t="s">
        <v>9</v>
      </c>
      <c r="BV5085" s="1" t="s">
        <v>60</v>
      </c>
      <c r="BW5085">
        <v>160</v>
      </c>
      <c r="BX5085" s="1" t="s">
        <v>38</v>
      </c>
      <c r="BY5085">
        <v>4500</v>
      </c>
      <c r="BZ5085">
        <v>720000</v>
      </c>
      <c r="CA5085">
        <v>0.28000000000000003</v>
      </c>
      <c r="CB5085">
        <v>3240</v>
      </c>
      <c r="CC5085">
        <v>518400</v>
      </c>
      <c r="CD5085">
        <v>0.1</v>
      </c>
      <c r="CE5085">
        <v>51840</v>
      </c>
      <c r="CF5085">
        <v>0.1</v>
      </c>
      <c r="CG5085">
        <v>5184</v>
      </c>
      <c r="CH5085">
        <v>46656</v>
      </c>
      <c r="CI5085">
        <v>466560</v>
      </c>
      <c r="CJ5085">
        <v>513216</v>
      </c>
      <c r="CK5085">
        <v>3207.6</v>
      </c>
    </row>
    <row r="5086" spans="67:89" x14ac:dyDescent="0.25">
      <c r="BO5086" s="1" t="s">
        <v>753</v>
      </c>
      <c r="BP5086" s="1" t="s">
        <v>12987</v>
      </c>
      <c r="BQ5086" s="1" t="s">
        <v>10132</v>
      </c>
      <c r="BR5086" s="1" t="s">
        <v>12838</v>
      </c>
      <c r="BS5086" s="1" t="s">
        <v>39</v>
      </c>
      <c r="BT5086">
        <v>50</v>
      </c>
      <c r="BU5086" s="1" t="s">
        <v>9</v>
      </c>
      <c r="BV5086" s="1" t="s">
        <v>171</v>
      </c>
      <c r="BW5086">
        <v>247.92</v>
      </c>
      <c r="BX5086" s="1" t="s">
        <v>38</v>
      </c>
      <c r="BY5086">
        <v>4725</v>
      </c>
      <c r="BZ5086">
        <v>1171422</v>
      </c>
      <c r="CA5086">
        <v>0.27</v>
      </c>
      <c r="CB5086">
        <v>3449.25</v>
      </c>
      <c r="CC5086">
        <v>855138.05999999994</v>
      </c>
      <c r="CD5086">
        <v>0.1</v>
      </c>
      <c r="CE5086">
        <v>85513.805999999997</v>
      </c>
      <c r="CF5086">
        <v>0.1</v>
      </c>
      <c r="CG5086">
        <v>8551.3806000000004</v>
      </c>
      <c r="CH5086">
        <v>76962.425399999993</v>
      </c>
      <c r="CI5086">
        <v>769624.25399999996</v>
      </c>
      <c r="CJ5086">
        <v>846586.67939999991</v>
      </c>
      <c r="CK5086">
        <v>3414.7574999999997</v>
      </c>
    </row>
    <row r="5087" spans="67:89" x14ac:dyDescent="0.25">
      <c r="BO5087" s="1" t="s">
        <v>755</v>
      </c>
      <c r="BP5087" s="1" t="s">
        <v>13148</v>
      </c>
      <c r="BQ5087" s="1" t="s">
        <v>10132</v>
      </c>
      <c r="BR5087" s="1" t="s">
        <v>10133</v>
      </c>
      <c r="BS5087" s="1" t="s">
        <v>41</v>
      </c>
      <c r="BT5087">
        <v>33</v>
      </c>
      <c r="BU5087" s="1" t="s">
        <v>9</v>
      </c>
      <c r="BV5087" s="1" t="s">
        <v>60</v>
      </c>
      <c r="BW5087">
        <v>160</v>
      </c>
      <c r="BX5087" s="1" t="s">
        <v>38</v>
      </c>
      <c r="BY5087">
        <v>4500</v>
      </c>
      <c r="BZ5087">
        <v>720000</v>
      </c>
      <c r="CA5087">
        <v>0.25</v>
      </c>
      <c r="CB5087">
        <v>3375</v>
      </c>
      <c r="CC5087">
        <v>540000</v>
      </c>
      <c r="CD5087">
        <v>0.1</v>
      </c>
      <c r="CE5087">
        <v>54000</v>
      </c>
      <c r="CF5087">
        <v>0.1</v>
      </c>
      <c r="CG5087">
        <v>5400</v>
      </c>
      <c r="CH5087">
        <v>48600</v>
      </c>
      <c r="CI5087">
        <v>486000</v>
      </c>
      <c r="CJ5087">
        <v>534600</v>
      </c>
      <c r="CK5087">
        <v>3341.25</v>
      </c>
    </row>
    <row r="5088" spans="67:89" x14ac:dyDescent="0.25">
      <c r="BP5088" s="1" t="s">
        <v>13148</v>
      </c>
      <c r="BQ5088" s="1" t="s">
        <v>10132</v>
      </c>
      <c r="BR5088" s="1" t="s">
        <v>10133</v>
      </c>
      <c r="BS5088" s="1" t="s">
        <v>41</v>
      </c>
      <c r="BT5088">
        <v>33</v>
      </c>
      <c r="BU5088" s="1" t="s">
        <v>9</v>
      </c>
      <c r="BV5088" s="1" t="s">
        <v>60</v>
      </c>
      <c r="BW5088">
        <v>160</v>
      </c>
      <c r="BX5088" s="1" t="s">
        <v>38</v>
      </c>
      <c r="BY5088">
        <v>4500</v>
      </c>
      <c r="BZ5088">
        <v>720000</v>
      </c>
      <c r="CA5088">
        <v>0.28000000000000003</v>
      </c>
      <c r="CB5088">
        <v>3240</v>
      </c>
      <c r="CC5088">
        <v>518400</v>
      </c>
      <c r="CD5088">
        <v>0.1</v>
      </c>
      <c r="CE5088">
        <v>51840</v>
      </c>
      <c r="CF5088">
        <v>0.1</v>
      </c>
      <c r="CG5088">
        <v>5184</v>
      </c>
      <c r="CH5088">
        <v>46656</v>
      </c>
      <c r="CI5088">
        <v>466560</v>
      </c>
      <c r="CJ5088">
        <v>513216</v>
      </c>
      <c r="CK5088">
        <v>3207.6</v>
      </c>
    </row>
    <row r="5089" spans="67:89" x14ac:dyDescent="0.25">
      <c r="BO5089" s="1" t="s">
        <v>757</v>
      </c>
      <c r="BP5089" s="1" t="s">
        <v>13149</v>
      </c>
      <c r="BQ5089" s="1" t="s">
        <v>10132</v>
      </c>
      <c r="BR5089" s="1" t="s">
        <v>10133</v>
      </c>
      <c r="BS5089" s="1" t="s">
        <v>41</v>
      </c>
      <c r="BT5089">
        <v>34</v>
      </c>
      <c r="BU5089" s="1" t="s">
        <v>9</v>
      </c>
      <c r="BV5089" s="1" t="s">
        <v>60</v>
      </c>
      <c r="BW5089">
        <v>160</v>
      </c>
      <c r="BX5089" s="1" t="s">
        <v>38</v>
      </c>
      <c r="BY5089">
        <v>4500</v>
      </c>
      <c r="BZ5089">
        <v>720000</v>
      </c>
      <c r="CA5089">
        <v>0.23</v>
      </c>
      <c r="CB5089">
        <v>3465</v>
      </c>
      <c r="CC5089">
        <v>554400</v>
      </c>
      <c r="CD5089">
        <v>0.1</v>
      </c>
      <c r="CE5089">
        <v>55440</v>
      </c>
      <c r="CF5089">
        <v>0.1</v>
      </c>
      <c r="CG5089">
        <v>5544</v>
      </c>
      <c r="CH5089">
        <v>49896</v>
      </c>
      <c r="CI5089">
        <v>498960</v>
      </c>
      <c r="CJ5089">
        <v>548856</v>
      </c>
      <c r="CK5089">
        <v>3430.35</v>
      </c>
    </row>
    <row r="5090" spans="67:89" x14ac:dyDescent="0.25">
      <c r="BO5090" s="1" t="s">
        <v>759</v>
      </c>
      <c r="BP5090" s="1" t="s">
        <v>13150</v>
      </c>
      <c r="BQ5090" s="1" t="s">
        <v>10132</v>
      </c>
      <c r="BR5090" s="1" t="s">
        <v>10133</v>
      </c>
      <c r="BS5090" s="1" t="s">
        <v>41</v>
      </c>
      <c r="BT5090">
        <v>35</v>
      </c>
      <c r="BU5090" s="1" t="s">
        <v>9</v>
      </c>
      <c r="BV5090" s="1" t="s">
        <v>60</v>
      </c>
      <c r="BW5090">
        <v>160</v>
      </c>
      <c r="BX5090" s="1" t="s">
        <v>38</v>
      </c>
      <c r="BY5090">
        <v>4500</v>
      </c>
      <c r="BZ5090">
        <v>720000</v>
      </c>
      <c r="CA5090">
        <v>0.23</v>
      </c>
      <c r="CB5090">
        <v>3465</v>
      </c>
      <c r="CC5090">
        <v>554400</v>
      </c>
      <c r="CD5090">
        <v>0.1</v>
      </c>
      <c r="CE5090">
        <v>55440</v>
      </c>
      <c r="CF5090">
        <v>0.1</v>
      </c>
      <c r="CG5090">
        <v>5544</v>
      </c>
      <c r="CH5090">
        <v>49896</v>
      </c>
      <c r="CI5090">
        <v>498960</v>
      </c>
      <c r="CJ5090">
        <v>548856</v>
      </c>
      <c r="CK5090">
        <v>3430.35</v>
      </c>
    </row>
    <row r="5091" spans="67:89" x14ac:dyDescent="0.25">
      <c r="BO5091" s="1" t="s">
        <v>761</v>
      </c>
      <c r="BP5091" s="1" t="s">
        <v>13151</v>
      </c>
      <c r="BQ5091" s="1" t="s">
        <v>10132</v>
      </c>
      <c r="BR5091" s="1" t="s">
        <v>10133</v>
      </c>
      <c r="BS5091" s="1" t="s">
        <v>41</v>
      </c>
      <c r="BT5091">
        <v>36</v>
      </c>
      <c r="BU5091" s="1" t="s">
        <v>9</v>
      </c>
      <c r="BV5091" s="1" t="s">
        <v>60</v>
      </c>
      <c r="BW5091">
        <v>160</v>
      </c>
      <c r="BX5091" s="1" t="s">
        <v>38</v>
      </c>
      <c r="BY5091">
        <v>4500</v>
      </c>
      <c r="BZ5091">
        <v>720000</v>
      </c>
      <c r="CA5091">
        <v>0.23</v>
      </c>
      <c r="CB5091">
        <v>3465</v>
      </c>
      <c r="CC5091">
        <v>554400</v>
      </c>
      <c r="CD5091">
        <v>0.1</v>
      </c>
      <c r="CE5091">
        <v>55440</v>
      </c>
      <c r="CF5091">
        <v>0.1</v>
      </c>
      <c r="CG5091">
        <v>5544</v>
      </c>
      <c r="CH5091">
        <v>49896</v>
      </c>
      <c r="CI5091">
        <v>498960</v>
      </c>
      <c r="CJ5091">
        <v>548856</v>
      </c>
      <c r="CK5091">
        <v>3430.35</v>
      </c>
    </row>
    <row r="5092" spans="67:89" x14ac:dyDescent="0.25">
      <c r="BO5092" s="1" t="s">
        <v>763</v>
      </c>
      <c r="BP5092" s="1" t="s">
        <v>13152</v>
      </c>
      <c r="BQ5092" s="1" t="s">
        <v>10132</v>
      </c>
      <c r="BR5092" s="1" t="s">
        <v>10133</v>
      </c>
      <c r="BS5092" s="1" t="s">
        <v>41</v>
      </c>
      <c r="BT5092">
        <v>37</v>
      </c>
      <c r="BU5092" s="1" t="s">
        <v>9</v>
      </c>
      <c r="BV5092" s="1" t="s">
        <v>60</v>
      </c>
      <c r="BW5092">
        <v>160</v>
      </c>
      <c r="BX5092" s="1" t="s">
        <v>38</v>
      </c>
      <c r="BY5092">
        <v>4500</v>
      </c>
      <c r="BZ5092">
        <v>720000</v>
      </c>
      <c r="CA5092">
        <v>0.28999999999999998</v>
      </c>
      <c r="CB5092">
        <v>3195</v>
      </c>
      <c r="CC5092">
        <v>511200</v>
      </c>
      <c r="CD5092">
        <v>0.1</v>
      </c>
      <c r="CE5092">
        <v>51120</v>
      </c>
      <c r="CF5092">
        <v>0.1</v>
      </c>
      <c r="CG5092">
        <v>5112</v>
      </c>
      <c r="CH5092">
        <v>46008</v>
      </c>
      <c r="CI5092">
        <v>460080</v>
      </c>
      <c r="CJ5092">
        <v>506088</v>
      </c>
      <c r="CK5092">
        <v>3163.05</v>
      </c>
    </row>
    <row r="5093" spans="67:89" x14ac:dyDescent="0.25">
      <c r="BO5093" s="1" t="s">
        <v>765</v>
      </c>
      <c r="BP5093" s="1" t="s">
        <v>13153</v>
      </c>
      <c r="BQ5093" s="1" t="s">
        <v>10132</v>
      </c>
      <c r="BR5093" s="1" t="s">
        <v>10133</v>
      </c>
      <c r="BS5093" s="1" t="s">
        <v>41</v>
      </c>
      <c r="BT5093">
        <v>38</v>
      </c>
      <c r="BU5093" s="1" t="s">
        <v>9</v>
      </c>
      <c r="BV5093" s="1" t="s">
        <v>146</v>
      </c>
      <c r="BW5093">
        <v>170.74</v>
      </c>
      <c r="BX5093" s="1" t="s">
        <v>38</v>
      </c>
      <c r="BY5093">
        <v>4725</v>
      </c>
      <c r="BZ5093">
        <v>806746.5</v>
      </c>
      <c r="CA5093">
        <v>0.28999999999999998</v>
      </c>
      <c r="CB5093">
        <v>3354.75</v>
      </c>
      <c r="CC5093">
        <v>572790.01500000001</v>
      </c>
      <c r="CD5093">
        <v>0.1</v>
      </c>
      <c r="CE5093">
        <v>57279.001500000006</v>
      </c>
      <c r="CF5093">
        <v>0.1</v>
      </c>
      <c r="CG5093">
        <v>5727.9001500000013</v>
      </c>
      <c r="CH5093">
        <v>51551.101350000004</v>
      </c>
      <c r="CI5093">
        <v>515511.0135</v>
      </c>
      <c r="CJ5093">
        <v>567062.11485000001</v>
      </c>
      <c r="CK5093">
        <v>3321.2024999999999</v>
      </c>
    </row>
    <row r="5094" spans="67:89" x14ac:dyDescent="0.25">
      <c r="BO5094" s="1" t="s">
        <v>767</v>
      </c>
      <c r="BP5094" s="1" t="s">
        <v>13154</v>
      </c>
      <c r="BQ5094" s="1" t="s">
        <v>10132</v>
      </c>
      <c r="BR5094" s="1" t="s">
        <v>10133</v>
      </c>
      <c r="BS5094" s="1" t="s">
        <v>41</v>
      </c>
      <c r="BT5094">
        <v>39</v>
      </c>
      <c r="BU5094" s="1" t="s">
        <v>9</v>
      </c>
      <c r="BV5094" s="1" t="s">
        <v>146</v>
      </c>
      <c r="BW5094">
        <v>182.03</v>
      </c>
      <c r="BX5094" s="1" t="s">
        <v>38</v>
      </c>
      <c r="BY5094">
        <v>4725</v>
      </c>
      <c r="BZ5094">
        <v>860091.75</v>
      </c>
      <c r="CA5094">
        <v>0.28000000000000003</v>
      </c>
      <c r="CB5094">
        <v>3402</v>
      </c>
      <c r="CC5094">
        <v>619266.06000000006</v>
      </c>
      <c r="CD5094">
        <v>0.1</v>
      </c>
      <c r="CE5094">
        <v>61926.606000000007</v>
      </c>
      <c r="CF5094">
        <v>0.1</v>
      </c>
      <c r="CG5094">
        <v>6192.6606000000011</v>
      </c>
      <c r="CH5094">
        <v>55733.945400000004</v>
      </c>
      <c r="CI5094">
        <v>557339.45400000003</v>
      </c>
      <c r="CJ5094">
        <v>613073.39939999999</v>
      </c>
      <c r="CK5094">
        <v>3367.98</v>
      </c>
    </row>
    <row r="5095" spans="67:89" x14ac:dyDescent="0.25">
      <c r="BO5095" s="1" t="s">
        <v>769</v>
      </c>
      <c r="BP5095" s="1" t="s">
        <v>13155</v>
      </c>
      <c r="BQ5095" s="1" t="s">
        <v>10132</v>
      </c>
      <c r="BR5095" s="1" t="s">
        <v>10133</v>
      </c>
      <c r="BS5095" s="1" t="s">
        <v>41</v>
      </c>
      <c r="BT5095">
        <v>40</v>
      </c>
      <c r="BU5095" s="1" t="s">
        <v>9</v>
      </c>
      <c r="BV5095" s="1" t="s">
        <v>60</v>
      </c>
      <c r="BW5095">
        <v>160</v>
      </c>
      <c r="BX5095" s="1" t="s">
        <v>38</v>
      </c>
      <c r="BY5095">
        <v>4500</v>
      </c>
      <c r="BZ5095">
        <v>720000</v>
      </c>
      <c r="CA5095">
        <v>0.25</v>
      </c>
      <c r="CB5095">
        <v>3375</v>
      </c>
      <c r="CC5095">
        <v>540000</v>
      </c>
      <c r="CD5095">
        <v>0</v>
      </c>
      <c r="CE5095">
        <v>0</v>
      </c>
      <c r="CF5095">
        <v>0</v>
      </c>
      <c r="CG5095">
        <v>0</v>
      </c>
      <c r="CH5095">
        <v>0</v>
      </c>
      <c r="CI5095">
        <v>540000</v>
      </c>
      <c r="CJ5095">
        <v>540000</v>
      </c>
      <c r="CK5095">
        <v>3375</v>
      </c>
    </row>
    <row r="5096" spans="67:89" x14ac:dyDescent="0.25">
      <c r="BO5096" s="1" t="s">
        <v>771</v>
      </c>
      <c r="BP5096" s="1" t="s">
        <v>13156</v>
      </c>
      <c r="BQ5096" s="1" t="s">
        <v>10132</v>
      </c>
      <c r="BR5096" s="1" t="s">
        <v>10133</v>
      </c>
      <c r="BS5096" s="1" t="s">
        <v>41</v>
      </c>
      <c r="BT5096">
        <v>41</v>
      </c>
      <c r="BU5096" s="1" t="s">
        <v>9</v>
      </c>
      <c r="BV5096" s="1" t="s">
        <v>60</v>
      </c>
      <c r="BW5096">
        <v>160</v>
      </c>
      <c r="BX5096" s="1" t="s">
        <v>38</v>
      </c>
      <c r="BY5096">
        <v>4500</v>
      </c>
      <c r="BZ5096">
        <v>720000</v>
      </c>
      <c r="CA5096">
        <v>0.25</v>
      </c>
      <c r="CB5096">
        <v>3375</v>
      </c>
      <c r="CC5096">
        <v>540000</v>
      </c>
      <c r="CD5096">
        <v>0</v>
      </c>
      <c r="CE5096">
        <v>0</v>
      </c>
      <c r="CF5096">
        <v>0</v>
      </c>
      <c r="CG5096">
        <v>0</v>
      </c>
      <c r="CH5096">
        <v>0</v>
      </c>
      <c r="CI5096">
        <v>540000</v>
      </c>
      <c r="CJ5096">
        <v>540000</v>
      </c>
      <c r="CK5096">
        <v>3375</v>
      </c>
    </row>
    <row r="5097" spans="67:89" x14ac:dyDescent="0.25">
      <c r="BO5097" s="1" t="s">
        <v>773</v>
      </c>
      <c r="BP5097" s="1" t="s">
        <v>13157</v>
      </c>
      <c r="BQ5097" s="1" t="s">
        <v>10132</v>
      </c>
      <c r="BR5097" s="1" t="s">
        <v>10133</v>
      </c>
      <c r="BS5097" s="1" t="s">
        <v>41</v>
      </c>
      <c r="BT5097">
        <v>42</v>
      </c>
      <c r="BU5097" s="1" t="s">
        <v>9</v>
      </c>
      <c r="BV5097" s="1" t="s">
        <v>60</v>
      </c>
      <c r="BW5097">
        <v>160</v>
      </c>
      <c r="BX5097" s="1" t="s">
        <v>38</v>
      </c>
      <c r="BY5097">
        <v>4500</v>
      </c>
      <c r="BZ5097">
        <v>720000</v>
      </c>
      <c r="CA5097">
        <v>0.27</v>
      </c>
      <c r="CB5097">
        <v>3285</v>
      </c>
      <c r="CC5097">
        <v>525600</v>
      </c>
      <c r="CD5097">
        <v>0.1</v>
      </c>
      <c r="CE5097">
        <v>52560</v>
      </c>
      <c r="CF5097">
        <v>0.1</v>
      </c>
      <c r="CG5097">
        <v>5256</v>
      </c>
      <c r="CH5097">
        <v>47304</v>
      </c>
      <c r="CI5097">
        <v>473040</v>
      </c>
      <c r="CJ5097">
        <v>520344</v>
      </c>
      <c r="CK5097">
        <v>3252.15</v>
      </c>
    </row>
    <row r="5098" spans="67:89" x14ac:dyDescent="0.25">
      <c r="BO5098" s="1" t="s">
        <v>775</v>
      </c>
      <c r="BP5098" s="1" t="s">
        <v>13158</v>
      </c>
      <c r="BQ5098" s="1" t="s">
        <v>10132</v>
      </c>
      <c r="BR5098" s="1" t="s">
        <v>10133</v>
      </c>
      <c r="BS5098" s="1" t="s">
        <v>41</v>
      </c>
      <c r="BT5098">
        <v>43</v>
      </c>
      <c r="BU5098" s="1" t="s">
        <v>9</v>
      </c>
      <c r="BV5098" s="1" t="s">
        <v>60</v>
      </c>
      <c r="BW5098">
        <v>160</v>
      </c>
      <c r="BX5098" s="1" t="s">
        <v>38</v>
      </c>
      <c r="BY5098">
        <v>4500</v>
      </c>
      <c r="BZ5098">
        <v>720000</v>
      </c>
      <c r="CA5098">
        <v>0.26</v>
      </c>
      <c r="CB5098">
        <v>3330</v>
      </c>
      <c r="CC5098">
        <v>532800</v>
      </c>
      <c r="CD5098">
        <v>0.1</v>
      </c>
      <c r="CE5098">
        <v>53280</v>
      </c>
      <c r="CF5098">
        <v>0.1</v>
      </c>
      <c r="CG5098">
        <v>5328</v>
      </c>
      <c r="CH5098">
        <v>47952</v>
      </c>
      <c r="CI5098">
        <v>479520</v>
      </c>
      <c r="CJ5098">
        <v>527472</v>
      </c>
      <c r="CK5098">
        <v>3296.7</v>
      </c>
    </row>
    <row r="5099" spans="67:89" x14ac:dyDescent="0.25">
      <c r="BO5099" s="1" t="s">
        <v>777</v>
      </c>
      <c r="BP5099" s="1" t="s">
        <v>13159</v>
      </c>
      <c r="BQ5099" s="1" t="s">
        <v>10132</v>
      </c>
      <c r="BR5099" s="1" t="s">
        <v>10133</v>
      </c>
      <c r="BS5099" s="1" t="s">
        <v>41</v>
      </c>
      <c r="BT5099">
        <v>44</v>
      </c>
      <c r="BU5099" s="1" t="s">
        <v>9</v>
      </c>
      <c r="BV5099" s="1" t="s">
        <v>60</v>
      </c>
      <c r="BW5099">
        <v>160</v>
      </c>
      <c r="BX5099" s="1" t="s">
        <v>38</v>
      </c>
      <c r="BY5099">
        <v>4500</v>
      </c>
      <c r="BZ5099">
        <v>720000</v>
      </c>
      <c r="CA5099">
        <v>0.26</v>
      </c>
      <c r="CB5099">
        <v>3330</v>
      </c>
      <c r="CC5099">
        <v>532800</v>
      </c>
      <c r="CD5099">
        <v>0.1</v>
      </c>
      <c r="CE5099">
        <v>53280</v>
      </c>
      <c r="CF5099">
        <v>0.1</v>
      </c>
      <c r="CG5099">
        <v>5328</v>
      </c>
      <c r="CH5099">
        <v>47952</v>
      </c>
      <c r="CI5099">
        <v>479520</v>
      </c>
      <c r="CJ5099">
        <v>527472</v>
      </c>
      <c r="CK5099">
        <v>3296.7</v>
      </c>
    </row>
    <row r="5100" spans="67:89" x14ac:dyDescent="0.25">
      <c r="BO5100" s="1" t="s">
        <v>779</v>
      </c>
      <c r="BP5100" s="1" t="s">
        <v>13160</v>
      </c>
      <c r="BQ5100" s="1" t="s">
        <v>10132</v>
      </c>
      <c r="BR5100" s="1" t="s">
        <v>10133</v>
      </c>
      <c r="BS5100" s="1" t="s">
        <v>41</v>
      </c>
      <c r="BT5100">
        <v>45</v>
      </c>
      <c r="BU5100" s="1" t="s">
        <v>9</v>
      </c>
      <c r="BV5100" s="1" t="s">
        <v>60</v>
      </c>
      <c r="BW5100">
        <v>160</v>
      </c>
      <c r="BX5100" s="1" t="s">
        <v>38</v>
      </c>
      <c r="BY5100">
        <v>4500</v>
      </c>
      <c r="BZ5100">
        <v>720000</v>
      </c>
      <c r="CA5100">
        <v>0.26</v>
      </c>
      <c r="CB5100">
        <v>3330</v>
      </c>
      <c r="CC5100">
        <v>532800</v>
      </c>
      <c r="CD5100">
        <v>0.1</v>
      </c>
      <c r="CE5100">
        <v>53280</v>
      </c>
      <c r="CF5100">
        <v>0.1</v>
      </c>
      <c r="CG5100">
        <v>5328</v>
      </c>
      <c r="CH5100">
        <v>47952</v>
      </c>
      <c r="CI5100">
        <v>479520</v>
      </c>
      <c r="CJ5100">
        <v>527472</v>
      </c>
      <c r="CK5100">
        <v>3296.7</v>
      </c>
    </row>
    <row r="5101" spans="67:89" x14ac:dyDescent="0.25">
      <c r="BO5101" s="1" t="s">
        <v>781</v>
      </c>
      <c r="BP5101" s="1" t="s">
        <v>13161</v>
      </c>
      <c r="BQ5101" s="1" t="s">
        <v>10132</v>
      </c>
      <c r="BR5101" s="1" t="s">
        <v>10133</v>
      </c>
      <c r="BS5101" s="1" t="s">
        <v>41</v>
      </c>
      <c r="BT5101">
        <v>46</v>
      </c>
      <c r="BU5101" s="1" t="s">
        <v>9</v>
      </c>
      <c r="BV5101" s="1" t="s">
        <v>60</v>
      </c>
      <c r="BW5101">
        <v>160</v>
      </c>
      <c r="BX5101" s="1" t="s">
        <v>38</v>
      </c>
      <c r="BY5101">
        <v>4500</v>
      </c>
      <c r="BZ5101">
        <v>720000</v>
      </c>
      <c r="CA5101">
        <v>0.26</v>
      </c>
      <c r="CB5101">
        <v>3330</v>
      </c>
      <c r="CC5101">
        <v>532800</v>
      </c>
      <c r="CD5101">
        <v>0.1</v>
      </c>
      <c r="CE5101">
        <v>53280</v>
      </c>
      <c r="CF5101">
        <v>0.1</v>
      </c>
      <c r="CG5101">
        <v>5328</v>
      </c>
      <c r="CH5101">
        <v>47952</v>
      </c>
      <c r="CI5101">
        <v>479520</v>
      </c>
      <c r="CJ5101">
        <v>527472</v>
      </c>
      <c r="CK5101">
        <v>3296.7</v>
      </c>
    </row>
    <row r="5102" spans="67:89" x14ac:dyDescent="0.25">
      <c r="BO5102" s="1" t="s">
        <v>783</v>
      </c>
      <c r="BP5102" s="1" t="s">
        <v>13162</v>
      </c>
      <c r="BQ5102" s="1" t="s">
        <v>10132</v>
      </c>
      <c r="BR5102" s="1" t="s">
        <v>10133</v>
      </c>
      <c r="BS5102" s="1" t="s">
        <v>41</v>
      </c>
      <c r="BT5102">
        <v>47</v>
      </c>
      <c r="BU5102" s="1" t="s">
        <v>9</v>
      </c>
      <c r="BV5102" s="1" t="s">
        <v>60</v>
      </c>
      <c r="BW5102">
        <v>160</v>
      </c>
      <c r="BX5102" s="1" t="s">
        <v>38</v>
      </c>
      <c r="BY5102">
        <v>4500</v>
      </c>
      <c r="BZ5102">
        <v>720000</v>
      </c>
      <c r="CA5102">
        <v>0.26</v>
      </c>
      <c r="CB5102">
        <v>3330</v>
      </c>
      <c r="CC5102">
        <v>532800</v>
      </c>
      <c r="CD5102">
        <v>0.1</v>
      </c>
      <c r="CE5102">
        <v>53280</v>
      </c>
      <c r="CF5102">
        <v>0.1</v>
      </c>
      <c r="CG5102">
        <v>5328</v>
      </c>
      <c r="CH5102">
        <v>47952</v>
      </c>
      <c r="CI5102">
        <v>479520</v>
      </c>
      <c r="CJ5102">
        <v>527472</v>
      </c>
      <c r="CK5102">
        <v>3296.7</v>
      </c>
    </row>
    <row r="5103" spans="67:89" x14ac:dyDescent="0.25">
      <c r="BO5103" s="1" t="s">
        <v>785</v>
      </c>
      <c r="BP5103" s="1" t="s">
        <v>13163</v>
      </c>
      <c r="BQ5103" s="1" t="s">
        <v>10132</v>
      </c>
      <c r="BR5103" s="1" t="s">
        <v>10133</v>
      </c>
      <c r="BS5103" s="1" t="s">
        <v>41</v>
      </c>
      <c r="BT5103">
        <v>48</v>
      </c>
      <c r="BU5103" s="1" t="s">
        <v>9</v>
      </c>
      <c r="BV5103" s="1" t="s">
        <v>60</v>
      </c>
      <c r="BW5103">
        <v>160</v>
      </c>
      <c r="BX5103" s="1" t="s">
        <v>38</v>
      </c>
      <c r="BY5103">
        <v>4500</v>
      </c>
      <c r="BZ5103">
        <v>720000</v>
      </c>
      <c r="CA5103">
        <v>0.25</v>
      </c>
      <c r="CB5103">
        <v>3375</v>
      </c>
      <c r="CC5103">
        <v>540000</v>
      </c>
      <c r="CD5103">
        <v>0.1</v>
      </c>
      <c r="CE5103">
        <v>54000</v>
      </c>
      <c r="CF5103">
        <v>0</v>
      </c>
      <c r="CG5103">
        <v>0</v>
      </c>
      <c r="CH5103">
        <v>54000</v>
      </c>
      <c r="CI5103">
        <v>486000</v>
      </c>
      <c r="CJ5103">
        <v>540000</v>
      </c>
      <c r="CK5103">
        <v>3375</v>
      </c>
    </row>
    <row r="5104" spans="67:89" x14ac:dyDescent="0.25">
      <c r="BO5104" s="1" t="s">
        <v>787</v>
      </c>
      <c r="BP5104" s="1" t="s">
        <v>13164</v>
      </c>
      <c r="BQ5104" s="1" t="s">
        <v>10132</v>
      </c>
      <c r="BR5104" s="1" t="s">
        <v>10133</v>
      </c>
      <c r="BS5104" s="1" t="s">
        <v>41</v>
      </c>
      <c r="BT5104">
        <v>49</v>
      </c>
      <c r="BU5104" s="1" t="s">
        <v>9</v>
      </c>
      <c r="BV5104" s="1" t="s">
        <v>60</v>
      </c>
      <c r="BW5104">
        <v>160</v>
      </c>
      <c r="BX5104" s="1" t="s">
        <v>38</v>
      </c>
      <c r="BY5104">
        <v>4500</v>
      </c>
      <c r="BZ5104">
        <v>720000</v>
      </c>
      <c r="CA5104">
        <v>0.3</v>
      </c>
      <c r="CB5104">
        <v>3150</v>
      </c>
      <c r="CC5104">
        <v>504000</v>
      </c>
      <c r="CD5104">
        <v>0.1</v>
      </c>
      <c r="CE5104">
        <v>50400</v>
      </c>
      <c r="CF5104">
        <v>0.1</v>
      </c>
      <c r="CG5104">
        <v>5040</v>
      </c>
      <c r="CH5104">
        <v>45360</v>
      </c>
      <c r="CI5104">
        <v>453600</v>
      </c>
      <c r="CJ5104">
        <v>498960</v>
      </c>
      <c r="CK5104">
        <v>3118.5</v>
      </c>
    </row>
    <row r="5105" spans="67:89" x14ac:dyDescent="0.25">
      <c r="BP5105" s="1" t="s">
        <v>13164</v>
      </c>
      <c r="BQ5105" s="1" t="s">
        <v>10132</v>
      </c>
      <c r="BR5105" s="1" t="s">
        <v>10133</v>
      </c>
      <c r="BS5105" s="1" t="s">
        <v>41</v>
      </c>
      <c r="BT5105">
        <v>49</v>
      </c>
      <c r="BU5105" s="1" t="s">
        <v>9</v>
      </c>
      <c r="BV5105" s="1" t="s">
        <v>60</v>
      </c>
      <c r="BW5105">
        <v>160</v>
      </c>
      <c r="BX5105" s="1" t="s">
        <v>38</v>
      </c>
      <c r="BY5105">
        <v>4500</v>
      </c>
      <c r="BZ5105">
        <v>720000</v>
      </c>
      <c r="CA5105">
        <v>0.27</v>
      </c>
      <c r="CB5105">
        <v>3285</v>
      </c>
      <c r="CC5105">
        <v>525600</v>
      </c>
      <c r="CD5105">
        <v>0.1</v>
      </c>
      <c r="CE5105">
        <v>52560</v>
      </c>
      <c r="CF5105">
        <v>0.1</v>
      </c>
      <c r="CG5105">
        <v>5256</v>
      </c>
      <c r="CH5105">
        <v>47304</v>
      </c>
      <c r="CI5105">
        <v>473040</v>
      </c>
      <c r="CJ5105">
        <v>520344</v>
      </c>
      <c r="CK5105">
        <v>3252.15</v>
      </c>
    </row>
    <row r="5106" spans="67:89" x14ac:dyDescent="0.25">
      <c r="BO5106" s="1" t="s">
        <v>789</v>
      </c>
      <c r="BP5106" s="1" t="s">
        <v>13165</v>
      </c>
      <c r="BQ5106" s="1" t="s">
        <v>10132</v>
      </c>
      <c r="BR5106" s="1" t="s">
        <v>10133</v>
      </c>
      <c r="BS5106" s="1" t="s">
        <v>41</v>
      </c>
      <c r="BT5106">
        <v>50</v>
      </c>
      <c r="BU5106" s="1" t="s">
        <v>9</v>
      </c>
      <c r="BV5106" s="1" t="s">
        <v>60</v>
      </c>
      <c r="BW5106">
        <v>160</v>
      </c>
      <c r="BX5106" s="1" t="s">
        <v>38</v>
      </c>
      <c r="BY5106">
        <v>4500</v>
      </c>
      <c r="BZ5106">
        <v>720000</v>
      </c>
      <c r="CA5106">
        <v>0.25</v>
      </c>
      <c r="CB5106">
        <v>3375</v>
      </c>
      <c r="CC5106">
        <v>540000</v>
      </c>
      <c r="CD5106">
        <v>0.1</v>
      </c>
      <c r="CE5106">
        <v>54000</v>
      </c>
      <c r="CF5106">
        <v>0.1</v>
      </c>
      <c r="CG5106">
        <v>5400</v>
      </c>
      <c r="CH5106">
        <v>48600</v>
      </c>
      <c r="CI5106">
        <v>486000</v>
      </c>
      <c r="CJ5106">
        <v>534600</v>
      </c>
      <c r="CK5106">
        <v>3341.25</v>
      </c>
    </row>
    <row r="5107" spans="67:89" x14ac:dyDescent="0.25">
      <c r="BO5107" s="1" t="s">
        <v>791</v>
      </c>
      <c r="BP5107" s="1" t="s">
        <v>13166</v>
      </c>
      <c r="BQ5107" s="1" t="s">
        <v>10132</v>
      </c>
      <c r="BR5107" s="1" t="s">
        <v>10133</v>
      </c>
      <c r="BS5107" s="1" t="s">
        <v>41</v>
      </c>
      <c r="BT5107">
        <v>51</v>
      </c>
      <c r="BU5107" s="1" t="s">
        <v>9</v>
      </c>
      <c r="BV5107" s="1" t="s">
        <v>60</v>
      </c>
      <c r="BW5107">
        <v>160</v>
      </c>
      <c r="BX5107" s="1" t="s">
        <v>38</v>
      </c>
      <c r="BY5107">
        <v>4500</v>
      </c>
      <c r="BZ5107">
        <v>720000</v>
      </c>
      <c r="CA5107">
        <v>0.25</v>
      </c>
      <c r="CB5107">
        <v>3375</v>
      </c>
      <c r="CC5107">
        <v>540000</v>
      </c>
      <c r="CD5107">
        <v>0.1</v>
      </c>
      <c r="CE5107">
        <v>54000</v>
      </c>
      <c r="CF5107">
        <v>0.1</v>
      </c>
      <c r="CG5107">
        <v>5400</v>
      </c>
      <c r="CH5107">
        <v>48600</v>
      </c>
      <c r="CI5107">
        <v>486000</v>
      </c>
      <c r="CJ5107">
        <v>534600</v>
      </c>
      <c r="CK5107">
        <v>3341.25</v>
      </c>
    </row>
    <row r="5108" spans="67:89" x14ac:dyDescent="0.25">
      <c r="BP5108" s="1" t="s">
        <v>13166</v>
      </c>
      <c r="BQ5108" s="1" t="s">
        <v>10132</v>
      </c>
      <c r="BR5108" s="1" t="s">
        <v>10133</v>
      </c>
      <c r="BS5108" s="1" t="s">
        <v>41</v>
      </c>
      <c r="BT5108">
        <v>51</v>
      </c>
      <c r="BU5108" s="1" t="s">
        <v>9</v>
      </c>
      <c r="BV5108" s="1" t="s">
        <v>60</v>
      </c>
      <c r="BW5108">
        <v>160</v>
      </c>
      <c r="BX5108" s="1" t="s">
        <v>38</v>
      </c>
      <c r="BY5108">
        <v>4500</v>
      </c>
      <c r="BZ5108">
        <v>720000</v>
      </c>
      <c r="CA5108">
        <v>0.25</v>
      </c>
      <c r="CB5108">
        <v>3375</v>
      </c>
      <c r="CC5108">
        <v>540000</v>
      </c>
      <c r="CD5108">
        <v>0.1</v>
      </c>
      <c r="CE5108">
        <v>54000</v>
      </c>
      <c r="CF5108">
        <v>0.1</v>
      </c>
      <c r="CG5108">
        <v>5400</v>
      </c>
      <c r="CH5108">
        <v>48600</v>
      </c>
      <c r="CI5108">
        <v>486000</v>
      </c>
      <c r="CJ5108">
        <v>534600</v>
      </c>
      <c r="CK5108">
        <v>3341.25</v>
      </c>
    </row>
    <row r="5109" spans="67:89" x14ac:dyDescent="0.25">
      <c r="BO5109" s="1" t="s">
        <v>793</v>
      </c>
      <c r="BP5109" s="1" t="s">
        <v>13167</v>
      </c>
      <c r="BQ5109" s="1" t="s">
        <v>10132</v>
      </c>
      <c r="BR5109" s="1" t="s">
        <v>10133</v>
      </c>
      <c r="BS5109" s="1" t="s">
        <v>41</v>
      </c>
      <c r="BT5109">
        <v>52</v>
      </c>
      <c r="BU5109" s="1" t="s">
        <v>9</v>
      </c>
      <c r="BV5109" s="1" t="s">
        <v>60</v>
      </c>
      <c r="BW5109">
        <v>160</v>
      </c>
      <c r="BX5109" s="1" t="s">
        <v>38</v>
      </c>
      <c r="BY5109">
        <v>4500</v>
      </c>
      <c r="BZ5109">
        <v>720000</v>
      </c>
      <c r="CA5109">
        <v>0.23</v>
      </c>
      <c r="CB5109">
        <v>3465</v>
      </c>
      <c r="CC5109">
        <v>554400</v>
      </c>
      <c r="CD5109">
        <v>0.1</v>
      </c>
      <c r="CE5109">
        <v>55440</v>
      </c>
      <c r="CF5109">
        <v>0.1</v>
      </c>
      <c r="CG5109">
        <v>5544</v>
      </c>
      <c r="CH5109">
        <v>49896</v>
      </c>
      <c r="CI5109">
        <v>498960</v>
      </c>
      <c r="CJ5109">
        <v>548856</v>
      </c>
      <c r="CK5109">
        <v>3430.35</v>
      </c>
    </row>
    <row r="5110" spans="67:89" x14ac:dyDescent="0.25">
      <c r="BO5110" s="1" t="s">
        <v>795</v>
      </c>
      <c r="BP5110" s="1" t="s">
        <v>13168</v>
      </c>
      <c r="BQ5110" s="1" t="s">
        <v>10132</v>
      </c>
      <c r="BR5110" s="1" t="s">
        <v>10133</v>
      </c>
      <c r="BS5110" s="1" t="s">
        <v>41</v>
      </c>
      <c r="BT5110">
        <v>53</v>
      </c>
      <c r="BU5110" s="1" t="s">
        <v>9</v>
      </c>
      <c r="BV5110" s="1" t="s">
        <v>60</v>
      </c>
      <c r="BW5110">
        <v>160</v>
      </c>
      <c r="BX5110" s="1" t="s">
        <v>38</v>
      </c>
      <c r="BY5110">
        <v>4500</v>
      </c>
      <c r="BZ5110">
        <v>720000</v>
      </c>
      <c r="CA5110">
        <v>0.23</v>
      </c>
      <c r="CB5110">
        <v>3465</v>
      </c>
      <c r="CC5110">
        <v>554400</v>
      </c>
      <c r="CD5110">
        <v>0.1</v>
      </c>
      <c r="CE5110">
        <v>55440</v>
      </c>
      <c r="CF5110">
        <v>0.1</v>
      </c>
      <c r="CG5110">
        <v>5544</v>
      </c>
      <c r="CH5110">
        <v>49896</v>
      </c>
      <c r="CI5110">
        <v>498960</v>
      </c>
      <c r="CJ5110">
        <v>548856</v>
      </c>
      <c r="CK5110">
        <v>3430.35</v>
      </c>
    </row>
    <row r="5111" spans="67:89" x14ac:dyDescent="0.25">
      <c r="BO5111" s="1" t="s">
        <v>797</v>
      </c>
      <c r="BP5111" s="1" t="s">
        <v>13169</v>
      </c>
      <c r="BQ5111" s="1" t="s">
        <v>10132</v>
      </c>
      <c r="BR5111" s="1" t="s">
        <v>10133</v>
      </c>
      <c r="BS5111" s="1" t="s">
        <v>41</v>
      </c>
      <c r="BT5111">
        <v>54</v>
      </c>
      <c r="BU5111" s="1" t="s">
        <v>9</v>
      </c>
      <c r="BV5111" s="1" t="s">
        <v>60</v>
      </c>
      <c r="BW5111">
        <v>180</v>
      </c>
      <c r="BX5111" s="1" t="s">
        <v>38</v>
      </c>
      <c r="BY5111">
        <v>4500</v>
      </c>
      <c r="BZ5111">
        <v>810000</v>
      </c>
      <c r="CA5111">
        <v>0.25</v>
      </c>
      <c r="CB5111">
        <v>3375</v>
      </c>
      <c r="CC5111">
        <v>607500</v>
      </c>
      <c r="CD5111">
        <v>0.1</v>
      </c>
      <c r="CE5111">
        <v>60750</v>
      </c>
      <c r="CF5111">
        <v>0.1</v>
      </c>
      <c r="CG5111">
        <v>6075</v>
      </c>
      <c r="CH5111">
        <v>54675</v>
      </c>
      <c r="CI5111">
        <v>546750</v>
      </c>
      <c r="CJ5111">
        <v>601425</v>
      </c>
      <c r="CK5111">
        <v>3341.25</v>
      </c>
    </row>
    <row r="5112" spans="67:89" x14ac:dyDescent="0.25">
      <c r="BO5112" s="1" t="s">
        <v>799</v>
      </c>
      <c r="BP5112" s="1" t="s">
        <v>13170</v>
      </c>
      <c r="BQ5112" s="1" t="s">
        <v>10132</v>
      </c>
      <c r="BR5112" s="1" t="s">
        <v>10133</v>
      </c>
      <c r="BS5112" s="1" t="s">
        <v>41</v>
      </c>
      <c r="BT5112">
        <v>55</v>
      </c>
      <c r="BU5112" s="1" t="s">
        <v>9</v>
      </c>
      <c r="BV5112" s="1" t="s">
        <v>146</v>
      </c>
      <c r="BW5112">
        <v>180</v>
      </c>
      <c r="BX5112" s="1" t="s">
        <v>38</v>
      </c>
      <c r="BY5112">
        <v>4725</v>
      </c>
      <c r="BZ5112">
        <v>850500</v>
      </c>
      <c r="CA5112">
        <v>0.25</v>
      </c>
      <c r="CB5112">
        <v>3543.75</v>
      </c>
      <c r="CC5112">
        <v>637875</v>
      </c>
      <c r="CD5112">
        <v>0.1</v>
      </c>
      <c r="CE5112">
        <v>63787.5</v>
      </c>
      <c r="CF5112">
        <v>0</v>
      </c>
      <c r="CG5112">
        <v>0</v>
      </c>
      <c r="CH5112">
        <v>63787.5</v>
      </c>
      <c r="CI5112">
        <v>574087.5</v>
      </c>
      <c r="CJ5112">
        <v>637875</v>
      </c>
      <c r="CK5112">
        <v>3543.75</v>
      </c>
    </row>
    <row r="5113" spans="67:89" x14ac:dyDescent="0.25">
      <c r="BO5113" s="1" t="s">
        <v>801</v>
      </c>
      <c r="BP5113" s="1" t="s">
        <v>13171</v>
      </c>
      <c r="BQ5113" s="1" t="s">
        <v>10132</v>
      </c>
      <c r="BR5113" s="1" t="s">
        <v>10133</v>
      </c>
      <c r="BS5113" s="1" t="s">
        <v>41</v>
      </c>
      <c r="BT5113">
        <v>56</v>
      </c>
      <c r="BU5113" s="1" t="s">
        <v>9</v>
      </c>
      <c r="BV5113" s="1" t="s">
        <v>146</v>
      </c>
      <c r="BW5113">
        <v>180</v>
      </c>
      <c r="BX5113" s="1" t="s">
        <v>38</v>
      </c>
      <c r="BY5113">
        <v>4725</v>
      </c>
      <c r="BZ5113">
        <v>850500</v>
      </c>
      <c r="CA5113">
        <v>0.25</v>
      </c>
      <c r="CB5113">
        <v>3543.75</v>
      </c>
      <c r="CC5113">
        <v>637875</v>
      </c>
      <c r="CD5113">
        <v>0.1</v>
      </c>
      <c r="CE5113">
        <v>63787.5</v>
      </c>
      <c r="CF5113">
        <v>0.1</v>
      </c>
      <c r="CG5113">
        <v>6378.75</v>
      </c>
      <c r="CH5113">
        <v>57408.75</v>
      </c>
      <c r="CI5113">
        <v>574087.5</v>
      </c>
      <c r="CJ5113">
        <v>631496.25</v>
      </c>
      <c r="CK5113">
        <v>3508.3125</v>
      </c>
    </row>
    <row r="5114" spans="67:89" x14ac:dyDescent="0.25">
      <c r="BO5114" s="1" t="s">
        <v>803</v>
      </c>
      <c r="BP5114" s="1" t="s">
        <v>13172</v>
      </c>
      <c r="BQ5114" s="1" t="s">
        <v>10132</v>
      </c>
      <c r="BR5114" s="1" t="s">
        <v>10133</v>
      </c>
      <c r="BS5114" s="1" t="s">
        <v>41</v>
      </c>
      <c r="BT5114">
        <v>57</v>
      </c>
      <c r="BU5114" s="1" t="s">
        <v>9</v>
      </c>
      <c r="BV5114" s="1" t="s">
        <v>146</v>
      </c>
      <c r="BW5114">
        <v>180</v>
      </c>
      <c r="BX5114" s="1" t="s">
        <v>38</v>
      </c>
      <c r="BY5114">
        <v>4725</v>
      </c>
      <c r="BZ5114">
        <v>850500</v>
      </c>
      <c r="CA5114">
        <v>0.25</v>
      </c>
      <c r="CB5114">
        <v>3543.75</v>
      </c>
      <c r="CC5114">
        <v>637875</v>
      </c>
      <c r="CD5114">
        <v>0.1</v>
      </c>
      <c r="CE5114">
        <v>63787.5</v>
      </c>
      <c r="CF5114">
        <v>0</v>
      </c>
      <c r="CG5114">
        <v>0</v>
      </c>
      <c r="CH5114">
        <v>63787.5</v>
      </c>
      <c r="CI5114">
        <v>574087.5</v>
      </c>
      <c r="CJ5114">
        <v>637875</v>
      </c>
      <c r="CK5114">
        <v>3543.75</v>
      </c>
    </row>
    <row r="5115" spans="67:89" x14ac:dyDescent="0.25">
      <c r="BO5115" s="1" t="s">
        <v>805</v>
      </c>
      <c r="BP5115" s="1" t="s">
        <v>13173</v>
      </c>
      <c r="BQ5115" s="1" t="s">
        <v>10132</v>
      </c>
      <c r="BR5115" s="1" t="s">
        <v>10133</v>
      </c>
      <c r="BS5115" s="1" t="s">
        <v>41</v>
      </c>
      <c r="BT5115">
        <v>58</v>
      </c>
      <c r="BU5115" s="1" t="s">
        <v>9</v>
      </c>
      <c r="BV5115" s="1" t="s">
        <v>146</v>
      </c>
      <c r="BW5115">
        <v>190.56</v>
      </c>
      <c r="BX5115" s="1" t="s">
        <v>38</v>
      </c>
      <c r="BY5115">
        <v>4725</v>
      </c>
      <c r="BZ5115">
        <v>900396</v>
      </c>
      <c r="CA5115">
        <v>0.25</v>
      </c>
      <c r="CB5115">
        <v>3543.75</v>
      </c>
      <c r="CC5115">
        <v>675297</v>
      </c>
      <c r="CD5115">
        <v>0.1</v>
      </c>
      <c r="CE5115">
        <v>67529.7</v>
      </c>
      <c r="CF5115">
        <v>0.1</v>
      </c>
      <c r="CG5115">
        <v>6752.97</v>
      </c>
      <c r="CH5115">
        <v>60776.729999999996</v>
      </c>
      <c r="CI5115">
        <v>607767.30000000005</v>
      </c>
      <c r="CJ5115">
        <v>668544.03</v>
      </c>
      <c r="CK5115">
        <v>3508.3125</v>
      </c>
    </row>
    <row r="5116" spans="67:89" x14ac:dyDescent="0.25">
      <c r="BO5116" s="1" t="s">
        <v>807</v>
      </c>
      <c r="BP5116" s="1" t="s">
        <v>13174</v>
      </c>
      <c r="BQ5116" s="1" t="s">
        <v>10132</v>
      </c>
      <c r="BR5116" s="1" t="s">
        <v>10133</v>
      </c>
      <c r="BS5116" s="1" t="s">
        <v>41</v>
      </c>
      <c r="BT5116">
        <v>59</v>
      </c>
      <c r="BU5116" s="1" t="s">
        <v>9</v>
      </c>
      <c r="BV5116" s="1" t="s">
        <v>171</v>
      </c>
      <c r="BW5116">
        <v>243.78</v>
      </c>
      <c r="BX5116" s="1" t="s">
        <v>38</v>
      </c>
      <c r="BY5116">
        <v>4725</v>
      </c>
      <c r="BZ5116">
        <v>1151860.5</v>
      </c>
      <c r="CA5116">
        <v>0.27</v>
      </c>
      <c r="CB5116">
        <v>3449.25</v>
      </c>
      <c r="CC5116">
        <v>840858.16500000004</v>
      </c>
      <c r="CD5116">
        <v>0.1</v>
      </c>
      <c r="CE5116">
        <v>84085.816500000015</v>
      </c>
      <c r="CF5116">
        <v>0</v>
      </c>
      <c r="CG5116">
        <v>0</v>
      </c>
      <c r="CH5116">
        <v>84085.816500000015</v>
      </c>
      <c r="CI5116">
        <v>756772.34850000008</v>
      </c>
      <c r="CJ5116">
        <v>840858.16500000004</v>
      </c>
      <c r="CK5116">
        <v>3449.25</v>
      </c>
    </row>
    <row r="5117" spans="67:89" x14ac:dyDescent="0.25">
      <c r="BO5117" s="1" t="s">
        <v>809</v>
      </c>
      <c r="BP5117" s="1" t="s">
        <v>13175</v>
      </c>
      <c r="BQ5117" s="1" t="s">
        <v>10132</v>
      </c>
      <c r="BR5117" s="1" t="s">
        <v>10133</v>
      </c>
      <c r="BS5117" s="1" t="s">
        <v>41</v>
      </c>
      <c r="BT5117">
        <v>60</v>
      </c>
      <c r="BU5117" s="1" t="s">
        <v>9</v>
      </c>
      <c r="BV5117" s="1" t="s">
        <v>260</v>
      </c>
      <c r="BW5117">
        <v>213.53</v>
      </c>
      <c r="BX5117" s="1" t="s">
        <v>38</v>
      </c>
      <c r="BY5117">
        <v>4500</v>
      </c>
      <c r="BZ5117">
        <v>960885</v>
      </c>
      <c r="CA5117">
        <v>0.27</v>
      </c>
      <c r="CB5117">
        <v>3285</v>
      </c>
      <c r="CC5117">
        <v>701446.05</v>
      </c>
      <c r="CD5117">
        <v>0.1</v>
      </c>
      <c r="CE5117">
        <v>70144.60500000001</v>
      </c>
      <c r="CF5117">
        <v>0</v>
      </c>
      <c r="CG5117">
        <v>0</v>
      </c>
      <c r="CH5117">
        <v>70144.60500000001</v>
      </c>
      <c r="CI5117">
        <v>631301.44500000007</v>
      </c>
      <c r="CJ5117">
        <v>701446.05</v>
      </c>
      <c r="CK5117">
        <v>3285</v>
      </c>
    </row>
    <row r="5118" spans="67:89" x14ac:dyDescent="0.25">
      <c r="BO5118" s="1" t="s">
        <v>811</v>
      </c>
      <c r="BP5118" s="1" t="s">
        <v>13176</v>
      </c>
      <c r="BQ5118" s="1" t="s">
        <v>10132</v>
      </c>
      <c r="BR5118" s="1" t="s">
        <v>10133</v>
      </c>
      <c r="BS5118" s="1" t="s">
        <v>41</v>
      </c>
      <c r="BT5118">
        <v>61</v>
      </c>
      <c r="BU5118" s="1" t="s">
        <v>9</v>
      </c>
      <c r="BV5118" s="1" t="s">
        <v>171</v>
      </c>
      <c r="BW5118">
        <v>249.42</v>
      </c>
      <c r="BX5118" s="1" t="s">
        <v>38</v>
      </c>
      <c r="BY5118">
        <v>4725</v>
      </c>
      <c r="BZ5118">
        <v>1178509.5</v>
      </c>
      <c r="CA5118">
        <v>0.2</v>
      </c>
      <c r="CB5118">
        <v>3780</v>
      </c>
      <c r="CC5118">
        <v>942807.6</v>
      </c>
      <c r="CD5118">
        <v>0</v>
      </c>
      <c r="CE5118">
        <v>0</v>
      </c>
      <c r="CF5118">
        <v>0</v>
      </c>
      <c r="CG5118">
        <v>0</v>
      </c>
      <c r="CH5118">
        <v>0</v>
      </c>
      <c r="CI5118">
        <v>942807.6</v>
      </c>
      <c r="CJ5118">
        <v>942807.6</v>
      </c>
      <c r="CK5118">
        <v>3780</v>
      </c>
    </row>
    <row r="5119" spans="67:89" x14ac:dyDescent="0.25">
      <c r="BO5119" s="1" t="s">
        <v>813</v>
      </c>
      <c r="BP5119" s="1" t="s">
        <v>13177</v>
      </c>
      <c r="BQ5119" s="1" t="s">
        <v>10132</v>
      </c>
      <c r="BR5119" s="1" t="s">
        <v>10133</v>
      </c>
      <c r="BS5119" s="1" t="s">
        <v>41</v>
      </c>
      <c r="BT5119">
        <v>62</v>
      </c>
      <c r="BU5119" s="1" t="s">
        <v>9</v>
      </c>
      <c r="BV5119" s="1" t="s">
        <v>171</v>
      </c>
      <c r="BW5119">
        <v>220</v>
      </c>
      <c r="BX5119" s="1" t="s">
        <v>38</v>
      </c>
      <c r="BY5119">
        <v>4725</v>
      </c>
      <c r="BZ5119">
        <v>1039500</v>
      </c>
      <c r="CA5119">
        <v>0.25</v>
      </c>
      <c r="CB5119">
        <v>3543.75</v>
      </c>
      <c r="CC5119">
        <v>779625</v>
      </c>
      <c r="CD5119">
        <v>0.1</v>
      </c>
      <c r="CE5119">
        <v>77962.5</v>
      </c>
      <c r="CF5119">
        <v>0.1</v>
      </c>
      <c r="CG5119">
        <v>7796.25</v>
      </c>
      <c r="CH5119">
        <v>70166.25</v>
      </c>
      <c r="CI5119">
        <v>701662.5</v>
      </c>
      <c r="CJ5119">
        <v>771828.75</v>
      </c>
      <c r="CK5119">
        <v>3508.3125</v>
      </c>
    </row>
    <row r="5120" spans="67:89" x14ac:dyDescent="0.25">
      <c r="BO5120" s="1" t="s">
        <v>815</v>
      </c>
      <c r="BP5120" s="1" t="s">
        <v>13178</v>
      </c>
      <c r="BQ5120" s="1" t="s">
        <v>10132</v>
      </c>
      <c r="BR5120" s="1" t="s">
        <v>10133</v>
      </c>
      <c r="BS5120" s="1" t="s">
        <v>41</v>
      </c>
      <c r="BT5120">
        <v>63</v>
      </c>
      <c r="BU5120" s="1" t="s">
        <v>9</v>
      </c>
      <c r="BV5120" s="1" t="s">
        <v>171</v>
      </c>
      <c r="BW5120">
        <v>236.33</v>
      </c>
      <c r="BX5120" s="1" t="s">
        <v>38</v>
      </c>
      <c r="BY5120">
        <v>4725</v>
      </c>
      <c r="BZ5120">
        <v>1116659.25</v>
      </c>
      <c r="CA5120">
        <v>0.27</v>
      </c>
      <c r="CB5120">
        <v>3449.25</v>
      </c>
      <c r="CC5120">
        <v>815161.25250000006</v>
      </c>
      <c r="CD5120">
        <v>0.1</v>
      </c>
      <c r="CE5120">
        <v>81516.125250000012</v>
      </c>
      <c r="CF5120">
        <v>0.1</v>
      </c>
      <c r="CG5120">
        <v>8151.6125250000014</v>
      </c>
      <c r="CH5120">
        <v>73364.512725000008</v>
      </c>
      <c r="CI5120">
        <v>733645.12725000002</v>
      </c>
      <c r="CJ5120">
        <v>807009.63997500006</v>
      </c>
      <c r="CK5120">
        <v>3414.7575000000002</v>
      </c>
    </row>
    <row r="5121" spans="67:89" x14ac:dyDescent="0.25">
      <c r="BP5121" s="1" t="s">
        <v>13178</v>
      </c>
      <c r="BQ5121" s="1" t="s">
        <v>10132</v>
      </c>
      <c r="BR5121" s="1" t="s">
        <v>10133</v>
      </c>
      <c r="BS5121" s="1" t="s">
        <v>41</v>
      </c>
      <c r="BT5121">
        <v>63</v>
      </c>
      <c r="BU5121" s="1" t="s">
        <v>9</v>
      </c>
      <c r="BV5121" s="1" t="s">
        <v>171</v>
      </c>
      <c r="BW5121">
        <v>236.33</v>
      </c>
      <c r="BX5121" s="1" t="s">
        <v>38</v>
      </c>
      <c r="BY5121">
        <v>4725</v>
      </c>
      <c r="BZ5121">
        <v>1116659.25</v>
      </c>
      <c r="CA5121">
        <v>0.28000000000000003</v>
      </c>
      <c r="CB5121">
        <v>3402</v>
      </c>
      <c r="CC5121">
        <v>803994.66</v>
      </c>
      <c r="CD5121">
        <v>0.1</v>
      </c>
      <c r="CE5121">
        <v>80399.466000000015</v>
      </c>
      <c r="CF5121">
        <v>0.1</v>
      </c>
      <c r="CG5121">
        <v>8039.946600000002</v>
      </c>
      <c r="CH5121">
        <v>72359.519400000019</v>
      </c>
      <c r="CI5121">
        <v>723595.19400000002</v>
      </c>
      <c r="CJ5121">
        <v>795954.71340000001</v>
      </c>
      <c r="CK5121">
        <v>3367.98</v>
      </c>
    </row>
    <row r="5122" spans="67:89" x14ac:dyDescent="0.25">
      <c r="BP5122" s="1" t="s">
        <v>13178</v>
      </c>
      <c r="BQ5122" s="1" t="s">
        <v>10132</v>
      </c>
      <c r="BR5122" s="1" t="s">
        <v>10133</v>
      </c>
      <c r="BS5122" s="1" t="s">
        <v>41</v>
      </c>
      <c r="BT5122">
        <v>63</v>
      </c>
      <c r="BU5122" s="1" t="s">
        <v>9</v>
      </c>
      <c r="BV5122" s="1" t="s">
        <v>171</v>
      </c>
      <c r="BW5122">
        <v>236.33</v>
      </c>
      <c r="BX5122" s="1" t="s">
        <v>38</v>
      </c>
      <c r="BY5122">
        <v>4725</v>
      </c>
      <c r="BZ5122">
        <v>1116659.25</v>
      </c>
      <c r="CA5122">
        <v>0.25</v>
      </c>
      <c r="CB5122">
        <v>3543.75</v>
      </c>
      <c r="CC5122">
        <v>837494.4375</v>
      </c>
      <c r="CD5122">
        <v>0.1</v>
      </c>
      <c r="CE5122">
        <v>83749.443750000006</v>
      </c>
      <c r="CF5122">
        <v>0.1</v>
      </c>
      <c r="CG5122">
        <v>8374.9443750000009</v>
      </c>
      <c r="CH5122">
        <v>75374.499374999999</v>
      </c>
      <c r="CI5122">
        <v>753744.99375000002</v>
      </c>
      <c r="CJ5122">
        <v>829119.49312500004</v>
      </c>
      <c r="CK5122">
        <v>3508.3125</v>
      </c>
    </row>
    <row r="5123" spans="67:89" x14ac:dyDescent="0.25">
      <c r="BO5123" s="1" t="s">
        <v>817</v>
      </c>
      <c r="BP5123" s="1" t="s">
        <v>13179</v>
      </c>
      <c r="BQ5123" s="1" t="s">
        <v>10132</v>
      </c>
      <c r="BR5123" s="1" t="s">
        <v>10133</v>
      </c>
      <c r="BS5123" s="1" t="s">
        <v>41</v>
      </c>
      <c r="BT5123">
        <v>64</v>
      </c>
      <c r="BU5123" s="1" t="s">
        <v>9</v>
      </c>
      <c r="BV5123" s="1" t="s">
        <v>171</v>
      </c>
      <c r="BW5123">
        <v>221.2</v>
      </c>
      <c r="BX5123" s="1" t="s">
        <v>38</v>
      </c>
      <c r="BY5123">
        <v>4725</v>
      </c>
      <c r="BZ5123">
        <v>1045170</v>
      </c>
      <c r="CA5123">
        <v>0.25</v>
      </c>
      <c r="CB5123">
        <v>3543.75</v>
      </c>
      <c r="CC5123">
        <v>783877.5</v>
      </c>
      <c r="CD5123">
        <v>0.1</v>
      </c>
      <c r="CE5123">
        <v>78387.75</v>
      </c>
      <c r="CF5123">
        <v>0</v>
      </c>
      <c r="CG5123">
        <v>0</v>
      </c>
      <c r="CH5123">
        <v>78387.75</v>
      </c>
      <c r="CI5123">
        <v>705489.75</v>
      </c>
      <c r="CJ5123">
        <v>783877.5</v>
      </c>
      <c r="CK5123">
        <v>3543.75</v>
      </c>
    </row>
    <row r="5124" spans="67:89" x14ac:dyDescent="0.25">
      <c r="BO5124" s="1" t="s">
        <v>819</v>
      </c>
      <c r="BP5124" s="1" t="s">
        <v>13180</v>
      </c>
      <c r="BQ5124" s="1" t="s">
        <v>10132</v>
      </c>
      <c r="BR5124" s="1" t="s">
        <v>10133</v>
      </c>
      <c r="BS5124" s="1" t="s">
        <v>41</v>
      </c>
      <c r="BT5124">
        <v>65</v>
      </c>
      <c r="BU5124" s="1" t="s">
        <v>9</v>
      </c>
      <c r="BV5124" s="1" t="s">
        <v>260</v>
      </c>
      <c r="BW5124">
        <v>207</v>
      </c>
      <c r="BX5124" s="1" t="s">
        <v>38</v>
      </c>
      <c r="BY5124">
        <v>4500</v>
      </c>
      <c r="BZ5124">
        <v>931500</v>
      </c>
      <c r="CA5124">
        <v>0.27</v>
      </c>
      <c r="CB5124">
        <v>3285</v>
      </c>
      <c r="CC5124">
        <v>679995</v>
      </c>
      <c r="CD5124">
        <v>0.1</v>
      </c>
      <c r="CE5124">
        <v>67999.5</v>
      </c>
      <c r="CF5124">
        <v>0.1</v>
      </c>
      <c r="CG5124">
        <v>6799.9500000000007</v>
      </c>
      <c r="CH5124">
        <v>61199.55</v>
      </c>
      <c r="CI5124">
        <v>611995.5</v>
      </c>
      <c r="CJ5124">
        <v>673195.05</v>
      </c>
      <c r="CK5124">
        <v>3252.15</v>
      </c>
    </row>
    <row r="5125" spans="67:89" x14ac:dyDescent="0.25">
      <c r="BP5125" s="1" t="s">
        <v>13180</v>
      </c>
      <c r="BQ5125" s="1" t="s">
        <v>10132</v>
      </c>
      <c r="BR5125" s="1" t="s">
        <v>10133</v>
      </c>
      <c r="BS5125" s="1" t="s">
        <v>41</v>
      </c>
      <c r="BT5125">
        <v>65</v>
      </c>
      <c r="BU5125" s="1" t="s">
        <v>9</v>
      </c>
      <c r="BV5125" s="1" t="s">
        <v>260</v>
      </c>
      <c r="BW5125">
        <v>207</v>
      </c>
      <c r="BX5125" s="1" t="s">
        <v>38</v>
      </c>
      <c r="BY5125">
        <v>4500</v>
      </c>
      <c r="BZ5125">
        <v>931500</v>
      </c>
      <c r="CA5125">
        <v>0.23</v>
      </c>
      <c r="CB5125">
        <v>3465</v>
      </c>
      <c r="CC5125">
        <v>717255</v>
      </c>
      <c r="CD5125">
        <v>0.1</v>
      </c>
      <c r="CE5125">
        <v>71725.5</v>
      </c>
      <c r="CF5125">
        <v>0.1</v>
      </c>
      <c r="CG5125">
        <v>7172.55</v>
      </c>
      <c r="CH5125">
        <v>64552.95</v>
      </c>
      <c r="CI5125">
        <v>645529.5</v>
      </c>
      <c r="CJ5125">
        <v>710082.45</v>
      </c>
      <c r="CK5125">
        <v>3430.35</v>
      </c>
    </row>
    <row r="5126" spans="67:89" x14ac:dyDescent="0.25">
      <c r="BO5126" s="1" t="s">
        <v>821</v>
      </c>
      <c r="BP5126" s="1" t="s">
        <v>13181</v>
      </c>
      <c r="BQ5126" s="1" t="s">
        <v>10132</v>
      </c>
      <c r="BR5126" s="1" t="s">
        <v>10133</v>
      </c>
      <c r="BS5126" s="1" t="s">
        <v>41</v>
      </c>
      <c r="BT5126">
        <v>66</v>
      </c>
      <c r="BU5126" s="1" t="s">
        <v>9</v>
      </c>
      <c r="BV5126" s="1" t="s">
        <v>171</v>
      </c>
      <c r="BW5126">
        <v>207</v>
      </c>
      <c r="BX5126" s="1" t="s">
        <v>38</v>
      </c>
      <c r="BY5126">
        <v>4990</v>
      </c>
      <c r="BZ5126">
        <v>1032930</v>
      </c>
      <c r="CA5126">
        <v>0.3</v>
      </c>
      <c r="CB5126">
        <v>3493</v>
      </c>
      <c r="CC5126">
        <v>723051</v>
      </c>
      <c r="CD5126">
        <v>0.1</v>
      </c>
      <c r="CE5126">
        <v>72305.100000000006</v>
      </c>
      <c r="CF5126">
        <v>0.1</v>
      </c>
      <c r="CG5126">
        <v>7230.5100000000011</v>
      </c>
      <c r="CH5126">
        <v>65074.590000000004</v>
      </c>
      <c r="CI5126">
        <v>650745.9</v>
      </c>
      <c r="CJ5126">
        <v>715820.49</v>
      </c>
      <c r="CK5126">
        <v>3458.07</v>
      </c>
    </row>
    <row r="5127" spans="67:89" x14ac:dyDescent="0.25">
      <c r="BP5127" s="1" t="s">
        <v>13181</v>
      </c>
      <c r="BQ5127" s="1" t="s">
        <v>10132</v>
      </c>
      <c r="BR5127" s="1" t="s">
        <v>10133</v>
      </c>
      <c r="BS5127" s="1" t="s">
        <v>41</v>
      </c>
      <c r="BT5127">
        <v>66</v>
      </c>
      <c r="BU5127" s="1" t="s">
        <v>9</v>
      </c>
      <c r="BV5127" s="1" t="s">
        <v>171</v>
      </c>
      <c r="BW5127">
        <v>207</v>
      </c>
      <c r="BX5127" s="1" t="s">
        <v>38</v>
      </c>
      <c r="BY5127">
        <v>4725</v>
      </c>
      <c r="BZ5127">
        <v>978075</v>
      </c>
      <c r="CA5127">
        <v>0.25</v>
      </c>
      <c r="CB5127">
        <v>3543.75</v>
      </c>
      <c r="CC5127">
        <v>733556.25</v>
      </c>
      <c r="CD5127">
        <v>0.1</v>
      </c>
      <c r="CE5127">
        <v>73355.625</v>
      </c>
      <c r="CF5127">
        <v>0.1</v>
      </c>
      <c r="CG5127">
        <v>7335.5625</v>
      </c>
      <c r="CH5127">
        <v>66020.0625</v>
      </c>
      <c r="CI5127">
        <v>660200.625</v>
      </c>
      <c r="CJ5127">
        <v>726220.6875</v>
      </c>
      <c r="CK5127">
        <v>3508.3125</v>
      </c>
    </row>
    <row r="5128" spans="67:89" x14ac:dyDescent="0.25">
      <c r="BO5128" s="1" t="s">
        <v>823</v>
      </c>
      <c r="BP5128" s="1" t="s">
        <v>13182</v>
      </c>
      <c r="BQ5128" s="1" t="s">
        <v>10132</v>
      </c>
      <c r="BR5128" s="1" t="s">
        <v>10133</v>
      </c>
      <c r="BS5128" s="1" t="s">
        <v>41</v>
      </c>
      <c r="BT5128">
        <v>67</v>
      </c>
      <c r="BU5128" s="1" t="s">
        <v>9</v>
      </c>
      <c r="BV5128" s="1" t="s">
        <v>171</v>
      </c>
      <c r="BW5128">
        <v>207</v>
      </c>
      <c r="BX5128" s="1" t="s">
        <v>38</v>
      </c>
      <c r="BY5128">
        <v>4725</v>
      </c>
      <c r="BZ5128">
        <v>978075</v>
      </c>
      <c r="CA5128">
        <v>0.23</v>
      </c>
      <c r="CB5128">
        <v>3638.25</v>
      </c>
      <c r="CC5128">
        <v>753117.75</v>
      </c>
      <c r="CD5128">
        <v>0.1</v>
      </c>
      <c r="CE5128">
        <v>75311.775000000009</v>
      </c>
      <c r="CF5128">
        <v>0.1</v>
      </c>
      <c r="CG5128">
        <v>7531.1775000000016</v>
      </c>
      <c r="CH5128">
        <v>67780.597500000003</v>
      </c>
      <c r="CI5128">
        <v>677805.97499999998</v>
      </c>
      <c r="CJ5128">
        <v>745586.57250000001</v>
      </c>
      <c r="CK5128">
        <v>3601.8674999999998</v>
      </c>
    </row>
    <row r="5129" spans="67:89" x14ac:dyDescent="0.25">
      <c r="BO5129" s="1" t="s">
        <v>825</v>
      </c>
      <c r="BP5129" s="1" t="s">
        <v>13183</v>
      </c>
      <c r="BQ5129" s="1" t="s">
        <v>10132</v>
      </c>
      <c r="BR5129" s="1" t="s">
        <v>10133</v>
      </c>
      <c r="BS5129" s="1" t="s">
        <v>41</v>
      </c>
      <c r="BT5129">
        <v>68</v>
      </c>
      <c r="BU5129" s="1" t="s">
        <v>9</v>
      </c>
      <c r="BV5129" s="1" t="s">
        <v>171</v>
      </c>
      <c r="BW5129">
        <v>207</v>
      </c>
      <c r="BX5129" s="1" t="s">
        <v>38</v>
      </c>
      <c r="BY5129">
        <v>4725</v>
      </c>
      <c r="BZ5129">
        <v>978075</v>
      </c>
      <c r="CA5129">
        <v>0.23</v>
      </c>
      <c r="CB5129">
        <v>3638.25</v>
      </c>
      <c r="CC5129">
        <v>753117.75</v>
      </c>
      <c r="CD5129">
        <v>0.1</v>
      </c>
      <c r="CE5129">
        <v>75311.775000000009</v>
      </c>
      <c r="CF5129">
        <v>0</v>
      </c>
      <c r="CG5129">
        <v>0</v>
      </c>
      <c r="CH5129">
        <v>75311.775000000009</v>
      </c>
      <c r="CI5129">
        <v>677805.97499999998</v>
      </c>
      <c r="CJ5129">
        <v>753117.75</v>
      </c>
      <c r="CK5129">
        <v>3638.25</v>
      </c>
    </row>
    <row r="5130" spans="67:89" x14ac:dyDescent="0.25">
      <c r="BO5130" s="1" t="s">
        <v>827</v>
      </c>
      <c r="BP5130" s="1" t="s">
        <v>13184</v>
      </c>
      <c r="BQ5130" s="1" t="s">
        <v>10132</v>
      </c>
      <c r="BR5130" s="1" t="s">
        <v>10133</v>
      </c>
      <c r="BS5130" s="1" t="s">
        <v>41</v>
      </c>
      <c r="BT5130">
        <v>69</v>
      </c>
      <c r="BU5130" s="1" t="s">
        <v>9</v>
      </c>
      <c r="BV5130" s="1" t="s">
        <v>171</v>
      </c>
      <c r="BW5130">
        <v>207</v>
      </c>
      <c r="BX5130" s="1" t="s">
        <v>38</v>
      </c>
      <c r="BY5130">
        <v>4725</v>
      </c>
      <c r="BZ5130">
        <v>978075</v>
      </c>
      <c r="CA5130">
        <v>0.23</v>
      </c>
      <c r="CB5130">
        <v>3638.25</v>
      </c>
      <c r="CC5130">
        <v>753117.75</v>
      </c>
      <c r="CD5130">
        <v>0.1</v>
      </c>
      <c r="CE5130">
        <v>75311.775000000009</v>
      </c>
      <c r="CF5130">
        <v>0.1</v>
      </c>
      <c r="CG5130">
        <v>7531.1775000000016</v>
      </c>
      <c r="CH5130">
        <v>67780.597500000003</v>
      </c>
      <c r="CI5130">
        <v>677805.97499999998</v>
      </c>
      <c r="CJ5130">
        <v>745586.57250000001</v>
      </c>
      <c r="CK5130">
        <v>3601.8674999999998</v>
      </c>
    </row>
    <row r="5131" spans="67:89" x14ac:dyDescent="0.25">
      <c r="BO5131" s="1" t="s">
        <v>829</v>
      </c>
      <c r="BP5131" s="1" t="s">
        <v>13185</v>
      </c>
      <c r="BQ5131" s="1" t="s">
        <v>10132</v>
      </c>
      <c r="BR5131" s="1" t="s">
        <v>10133</v>
      </c>
      <c r="BS5131" s="1" t="s">
        <v>41</v>
      </c>
      <c r="BT5131">
        <v>70</v>
      </c>
      <c r="BU5131" s="1" t="s">
        <v>9</v>
      </c>
      <c r="BV5131" s="1" t="s">
        <v>171</v>
      </c>
      <c r="BW5131">
        <v>207</v>
      </c>
      <c r="BX5131" s="1" t="s">
        <v>38</v>
      </c>
      <c r="BY5131">
        <v>4725</v>
      </c>
      <c r="BZ5131">
        <v>978075</v>
      </c>
      <c r="CA5131">
        <v>0.23</v>
      </c>
      <c r="CB5131">
        <v>3638.25</v>
      </c>
      <c r="CC5131">
        <v>753117.75</v>
      </c>
      <c r="CD5131">
        <v>0.1</v>
      </c>
      <c r="CE5131">
        <v>75311.775000000009</v>
      </c>
      <c r="CF5131">
        <v>0.1</v>
      </c>
      <c r="CG5131">
        <v>7531.1775000000016</v>
      </c>
      <c r="CH5131">
        <v>67780.597500000003</v>
      </c>
      <c r="CI5131">
        <v>677805.97499999998</v>
      </c>
      <c r="CJ5131">
        <v>745586.57250000001</v>
      </c>
      <c r="CK5131">
        <v>3601.8674999999998</v>
      </c>
    </row>
    <row r="5132" spans="67:89" x14ac:dyDescent="0.25">
      <c r="BO5132" s="1" t="s">
        <v>831</v>
      </c>
      <c r="BP5132" s="1" t="s">
        <v>13186</v>
      </c>
      <c r="BQ5132" s="1" t="s">
        <v>10132</v>
      </c>
      <c r="BR5132" s="1" t="s">
        <v>10133</v>
      </c>
      <c r="BS5132" s="1" t="s">
        <v>41</v>
      </c>
      <c r="BT5132">
        <v>71</v>
      </c>
      <c r="BU5132" s="1" t="s">
        <v>9</v>
      </c>
      <c r="BV5132" s="1" t="s">
        <v>171</v>
      </c>
      <c r="BW5132">
        <v>221.2</v>
      </c>
      <c r="BX5132" s="1" t="s">
        <v>38</v>
      </c>
      <c r="BY5132">
        <v>4725</v>
      </c>
      <c r="BZ5132">
        <v>1045170</v>
      </c>
      <c r="CA5132">
        <v>0.27</v>
      </c>
      <c r="CB5132">
        <v>3449.25</v>
      </c>
      <c r="CC5132">
        <v>762974.1</v>
      </c>
      <c r="CD5132">
        <v>0.4587311679387282</v>
      </c>
      <c r="CE5132">
        <v>357629.74</v>
      </c>
      <c r="CF5132">
        <v>0.1</v>
      </c>
      <c r="CG5132">
        <v>7629.7410000000009</v>
      </c>
      <c r="CH5132">
        <v>349999.99900000001</v>
      </c>
      <c r="CI5132">
        <v>405344.36</v>
      </c>
      <c r="CJ5132">
        <v>755344.35899999994</v>
      </c>
      <c r="CK5132">
        <v>3414.7574999999997</v>
      </c>
    </row>
    <row r="5133" spans="67:89" x14ac:dyDescent="0.25">
      <c r="BO5133" s="1" t="s">
        <v>833</v>
      </c>
      <c r="BP5133" s="1" t="s">
        <v>13187</v>
      </c>
      <c r="BQ5133" s="1" t="s">
        <v>10132</v>
      </c>
      <c r="BR5133" s="1" t="s">
        <v>10133</v>
      </c>
      <c r="BS5133" s="1" t="s">
        <v>41</v>
      </c>
      <c r="BT5133">
        <v>72</v>
      </c>
      <c r="BU5133" s="1" t="s">
        <v>9</v>
      </c>
      <c r="BV5133" s="1" t="s">
        <v>171</v>
      </c>
      <c r="BW5133">
        <v>221.2</v>
      </c>
      <c r="BX5133" s="1" t="s">
        <v>38</v>
      </c>
      <c r="BY5133">
        <v>4725</v>
      </c>
      <c r="BZ5133">
        <v>1045170</v>
      </c>
      <c r="CA5133">
        <v>0.25</v>
      </c>
      <c r="CB5133">
        <v>3543.75</v>
      </c>
      <c r="CC5133">
        <v>783877.5</v>
      </c>
      <c r="CD5133">
        <v>0.1</v>
      </c>
      <c r="CE5133">
        <v>78387.75</v>
      </c>
      <c r="CF5133">
        <v>0.1</v>
      </c>
      <c r="CG5133">
        <v>7838.7750000000005</v>
      </c>
      <c r="CH5133">
        <v>70548.975000000006</v>
      </c>
      <c r="CI5133">
        <v>705489.75</v>
      </c>
      <c r="CJ5133">
        <v>776038.72499999998</v>
      </c>
      <c r="CK5133">
        <v>3508.3125</v>
      </c>
    </row>
    <row r="5134" spans="67:89" x14ac:dyDescent="0.25">
      <c r="BO5134" s="1" t="s">
        <v>835</v>
      </c>
      <c r="BP5134" s="1" t="s">
        <v>13188</v>
      </c>
      <c r="BQ5134" s="1" t="s">
        <v>10132</v>
      </c>
      <c r="BR5134" s="1" t="s">
        <v>10133</v>
      </c>
      <c r="BS5134" s="1" t="s">
        <v>41</v>
      </c>
      <c r="BT5134">
        <v>73</v>
      </c>
      <c r="BU5134" s="1" t="s">
        <v>9</v>
      </c>
      <c r="BV5134" s="1" t="s">
        <v>260</v>
      </c>
      <c r="BW5134">
        <v>207</v>
      </c>
      <c r="BX5134" s="1" t="s">
        <v>38</v>
      </c>
      <c r="BY5134">
        <v>4500</v>
      </c>
      <c r="BZ5134">
        <v>931500</v>
      </c>
      <c r="CA5134">
        <v>0.25</v>
      </c>
      <c r="CB5134">
        <v>3375</v>
      </c>
      <c r="CC5134">
        <v>698625</v>
      </c>
      <c r="CD5134">
        <v>0.1</v>
      </c>
      <c r="CE5134">
        <v>69862.5</v>
      </c>
      <c r="CF5134">
        <v>0.1</v>
      </c>
      <c r="CG5134">
        <v>6986.25</v>
      </c>
      <c r="CH5134">
        <v>62876.25</v>
      </c>
      <c r="CI5134">
        <v>628762.5</v>
      </c>
      <c r="CJ5134">
        <v>691638.75</v>
      </c>
      <c r="CK5134">
        <v>3341.25</v>
      </c>
    </row>
    <row r="5135" spans="67:89" x14ac:dyDescent="0.25">
      <c r="BO5135" s="1" t="s">
        <v>837</v>
      </c>
      <c r="BP5135" s="1" t="s">
        <v>13189</v>
      </c>
      <c r="BQ5135" s="1" t="s">
        <v>10132</v>
      </c>
      <c r="BR5135" s="1" t="s">
        <v>12838</v>
      </c>
      <c r="BS5135" s="1" t="s">
        <v>39</v>
      </c>
      <c r="BT5135">
        <v>66</v>
      </c>
      <c r="BU5135" s="1" t="s">
        <v>9</v>
      </c>
      <c r="BV5135" s="1" t="s">
        <v>260</v>
      </c>
      <c r="BW5135">
        <v>300</v>
      </c>
      <c r="BX5135" s="1" t="s">
        <v>38</v>
      </c>
      <c r="BY5135">
        <v>4500</v>
      </c>
      <c r="BZ5135">
        <v>1350000</v>
      </c>
      <c r="CA5135">
        <v>0.36</v>
      </c>
      <c r="CB5135">
        <v>2880</v>
      </c>
      <c r="CC5135">
        <v>864000</v>
      </c>
      <c r="CD5135">
        <v>0</v>
      </c>
      <c r="CE5135">
        <v>0</v>
      </c>
      <c r="CF5135">
        <v>0</v>
      </c>
      <c r="CG5135">
        <v>0</v>
      </c>
      <c r="CH5135">
        <v>0</v>
      </c>
      <c r="CI5135">
        <v>864000</v>
      </c>
      <c r="CJ5135">
        <v>864000</v>
      </c>
      <c r="CK5135">
        <v>2880</v>
      </c>
    </row>
    <row r="5136" spans="67:89" x14ac:dyDescent="0.25">
      <c r="BO5136" s="1" t="s">
        <v>839</v>
      </c>
      <c r="BP5136" s="1" t="s">
        <v>13190</v>
      </c>
      <c r="BQ5136" s="1" t="s">
        <v>10132</v>
      </c>
      <c r="BR5136" s="1" t="s">
        <v>10133</v>
      </c>
      <c r="BS5136" s="1" t="s">
        <v>41</v>
      </c>
      <c r="BT5136">
        <v>75</v>
      </c>
      <c r="BU5136" s="1" t="s">
        <v>9</v>
      </c>
      <c r="BV5136" s="1" t="s">
        <v>260</v>
      </c>
      <c r="BW5136">
        <v>207</v>
      </c>
      <c r="BX5136" s="1" t="s">
        <v>38</v>
      </c>
      <c r="BY5136">
        <v>4500</v>
      </c>
      <c r="BZ5136">
        <v>931500</v>
      </c>
      <c r="CA5136">
        <v>0.32</v>
      </c>
      <c r="CB5136">
        <v>3060</v>
      </c>
      <c r="CC5136">
        <v>633420</v>
      </c>
      <c r="CD5136">
        <v>0.1</v>
      </c>
      <c r="CE5136">
        <v>63342</v>
      </c>
      <c r="CF5136">
        <v>0.1</v>
      </c>
      <c r="CG5136">
        <v>6334.2000000000007</v>
      </c>
      <c r="CH5136">
        <v>57007.8</v>
      </c>
      <c r="CI5136">
        <v>570078</v>
      </c>
      <c r="CJ5136">
        <v>627085.80000000005</v>
      </c>
      <c r="CK5136">
        <v>3029.4</v>
      </c>
    </row>
    <row r="5137" spans="67:89" x14ac:dyDescent="0.25">
      <c r="BO5137" s="1" t="s">
        <v>841</v>
      </c>
      <c r="BP5137" s="1" t="s">
        <v>13191</v>
      </c>
      <c r="BQ5137" s="1" t="s">
        <v>10132</v>
      </c>
      <c r="BR5137" s="1" t="s">
        <v>10133</v>
      </c>
      <c r="BS5137" s="1" t="s">
        <v>41</v>
      </c>
      <c r="BT5137">
        <v>76</v>
      </c>
      <c r="BU5137" s="1" t="s">
        <v>9</v>
      </c>
      <c r="BV5137" s="1" t="s">
        <v>260</v>
      </c>
      <c r="BW5137">
        <v>207</v>
      </c>
      <c r="BX5137" s="1" t="s">
        <v>38</v>
      </c>
      <c r="BY5137">
        <v>4500</v>
      </c>
      <c r="BZ5137">
        <v>931500</v>
      </c>
      <c r="CA5137">
        <v>0.32</v>
      </c>
      <c r="CB5137">
        <v>3060</v>
      </c>
      <c r="CC5137">
        <v>633420</v>
      </c>
      <c r="CD5137">
        <v>0.1</v>
      </c>
      <c r="CE5137">
        <v>63342</v>
      </c>
      <c r="CF5137">
        <v>0.1</v>
      </c>
      <c r="CG5137">
        <v>6334.2000000000007</v>
      </c>
      <c r="CH5137">
        <v>57007.8</v>
      </c>
      <c r="CI5137">
        <v>570078</v>
      </c>
      <c r="CJ5137">
        <v>627085.80000000005</v>
      </c>
      <c r="CK5137">
        <v>3029.4</v>
      </c>
    </row>
    <row r="5138" spans="67:89" x14ac:dyDescent="0.25">
      <c r="BO5138" s="1" t="s">
        <v>843</v>
      </c>
      <c r="BP5138" s="1" t="s">
        <v>13192</v>
      </c>
      <c r="BQ5138" s="1" t="s">
        <v>10132</v>
      </c>
      <c r="BR5138" s="1" t="s">
        <v>10133</v>
      </c>
      <c r="BS5138" s="1" t="s">
        <v>41</v>
      </c>
      <c r="BT5138">
        <v>77</v>
      </c>
      <c r="BU5138" s="1" t="s">
        <v>9</v>
      </c>
      <c r="BV5138" s="1" t="s">
        <v>260</v>
      </c>
      <c r="BW5138">
        <v>207</v>
      </c>
      <c r="BX5138" s="1" t="s">
        <v>38</v>
      </c>
      <c r="BY5138">
        <v>4500</v>
      </c>
      <c r="BZ5138">
        <v>931500</v>
      </c>
      <c r="CA5138">
        <v>0.3</v>
      </c>
      <c r="CB5138">
        <v>3150</v>
      </c>
      <c r="CC5138">
        <v>652050</v>
      </c>
      <c r="CD5138">
        <v>0.1</v>
      </c>
      <c r="CE5138">
        <v>65205</v>
      </c>
      <c r="CF5138">
        <v>0.1</v>
      </c>
      <c r="CG5138">
        <v>6520.5</v>
      </c>
      <c r="CH5138">
        <v>58684.5</v>
      </c>
      <c r="CI5138">
        <v>586845</v>
      </c>
      <c r="CJ5138">
        <v>645529.5</v>
      </c>
      <c r="CK5138">
        <v>3118.5</v>
      </c>
    </row>
    <row r="5139" spans="67:89" x14ac:dyDescent="0.25">
      <c r="BP5139" s="1" t="s">
        <v>13192</v>
      </c>
      <c r="BQ5139" s="1" t="s">
        <v>10132</v>
      </c>
      <c r="BR5139" s="1" t="s">
        <v>10133</v>
      </c>
      <c r="BS5139" s="1" t="s">
        <v>41</v>
      </c>
      <c r="BT5139">
        <v>77</v>
      </c>
      <c r="BU5139" s="1" t="s">
        <v>9</v>
      </c>
      <c r="BV5139" s="1" t="s">
        <v>260</v>
      </c>
      <c r="BW5139">
        <v>207</v>
      </c>
      <c r="BX5139" s="1" t="s">
        <v>38</v>
      </c>
      <c r="BY5139">
        <v>4500</v>
      </c>
      <c r="BZ5139">
        <v>931500</v>
      </c>
      <c r="CA5139">
        <v>0.2</v>
      </c>
      <c r="CB5139">
        <v>3600</v>
      </c>
      <c r="CC5139">
        <v>745200</v>
      </c>
      <c r="CD5139">
        <v>0.1</v>
      </c>
      <c r="CE5139">
        <v>74520</v>
      </c>
      <c r="CF5139">
        <v>0.1</v>
      </c>
      <c r="CG5139">
        <v>7452</v>
      </c>
      <c r="CH5139">
        <v>67068</v>
      </c>
      <c r="CI5139">
        <v>670680</v>
      </c>
      <c r="CJ5139">
        <v>737748</v>
      </c>
      <c r="CK5139">
        <v>3564</v>
      </c>
    </row>
    <row r="5140" spans="67:89" x14ac:dyDescent="0.25">
      <c r="BO5140" s="1" t="s">
        <v>845</v>
      </c>
      <c r="BP5140" s="1" t="s">
        <v>13193</v>
      </c>
      <c r="BQ5140" s="1" t="s">
        <v>10132</v>
      </c>
      <c r="BR5140" s="1" t="s">
        <v>10133</v>
      </c>
      <c r="BS5140" s="1" t="s">
        <v>41</v>
      </c>
      <c r="BT5140">
        <v>78</v>
      </c>
      <c r="BU5140" s="1" t="s">
        <v>9</v>
      </c>
      <c r="BV5140" s="1" t="s">
        <v>260</v>
      </c>
      <c r="BW5140">
        <v>207</v>
      </c>
      <c r="BX5140" s="1" t="s">
        <v>38</v>
      </c>
      <c r="BY5140">
        <v>4500</v>
      </c>
      <c r="BZ5140">
        <v>931500</v>
      </c>
      <c r="CA5140">
        <v>0.25</v>
      </c>
      <c r="CB5140">
        <v>3375</v>
      </c>
      <c r="CC5140">
        <v>698625</v>
      </c>
      <c r="CD5140">
        <v>0.1</v>
      </c>
      <c r="CE5140">
        <v>69862.5</v>
      </c>
      <c r="CF5140">
        <v>0.1</v>
      </c>
      <c r="CG5140">
        <v>6986.25</v>
      </c>
      <c r="CH5140">
        <v>62876.25</v>
      </c>
      <c r="CI5140">
        <v>628762.5</v>
      </c>
      <c r="CJ5140">
        <v>691638.75</v>
      </c>
      <c r="CK5140">
        <v>3341.25</v>
      </c>
    </row>
    <row r="5141" spans="67:89" x14ac:dyDescent="0.25">
      <c r="BO5141" s="1" t="s">
        <v>847</v>
      </c>
      <c r="BP5141" s="1" t="s">
        <v>13194</v>
      </c>
      <c r="BQ5141" s="1" t="s">
        <v>10132</v>
      </c>
      <c r="BR5141" s="1" t="s">
        <v>10133</v>
      </c>
      <c r="BS5141" s="1" t="s">
        <v>41</v>
      </c>
      <c r="BT5141">
        <v>79</v>
      </c>
      <c r="BU5141" s="1" t="s">
        <v>9</v>
      </c>
      <c r="BV5141" s="1" t="s">
        <v>171</v>
      </c>
      <c r="BW5141">
        <v>221.2</v>
      </c>
      <c r="BX5141" s="1" t="s">
        <v>38</v>
      </c>
      <c r="BY5141">
        <v>4725</v>
      </c>
      <c r="BZ5141">
        <v>1045170</v>
      </c>
      <c r="CA5141">
        <v>0.23</v>
      </c>
      <c r="CB5141">
        <v>3638.25</v>
      </c>
      <c r="CC5141">
        <v>804780.89999999991</v>
      </c>
      <c r="CD5141">
        <v>0.1</v>
      </c>
      <c r="CE5141">
        <v>80478.09</v>
      </c>
      <c r="CF5141">
        <v>0.1</v>
      </c>
      <c r="CG5141">
        <v>8047.8090000000002</v>
      </c>
      <c r="CH5141">
        <v>72430.281000000003</v>
      </c>
      <c r="CI5141">
        <v>724302.80999999994</v>
      </c>
      <c r="CJ5141">
        <v>796733.0909999999</v>
      </c>
      <c r="CK5141">
        <v>3601.8674999999998</v>
      </c>
    </row>
    <row r="5142" spans="67:89" x14ac:dyDescent="0.25">
      <c r="BO5142" s="1" t="s">
        <v>849</v>
      </c>
      <c r="BP5142" s="1" t="s">
        <v>13195</v>
      </c>
      <c r="BQ5142" s="1" t="s">
        <v>10132</v>
      </c>
      <c r="BR5142" s="1" t="s">
        <v>10133</v>
      </c>
      <c r="BS5142" s="1" t="s">
        <v>41</v>
      </c>
      <c r="BT5142">
        <v>80</v>
      </c>
      <c r="BU5142" s="1" t="s">
        <v>9</v>
      </c>
      <c r="BV5142" s="1" t="s">
        <v>146</v>
      </c>
      <c r="BW5142">
        <v>193.96</v>
      </c>
      <c r="BX5142" s="1" t="s">
        <v>38</v>
      </c>
      <c r="BY5142">
        <v>4725</v>
      </c>
      <c r="BZ5142">
        <v>916461</v>
      </c>
      <c r="CA5142">
        <v>0.23</v>
      </c>
      <c r="CB5142">
        <v>3638.25</v>
      </c>
      <c r="CC5142">
        <v>705674.97</v>
      </c>
      <c r="CD5142">
        <v>0.1</v>
      </c>
      <c r="CE5142">
        <v>70567.497000000003</v>
      </c>
      <c r="CF5142">
        <v>0.1</v>
      </c>
      <c r="CG5142">
        <v>7056.7497000000003</v>
      </c>
      <c r="CH5142">
        <v>63510.747300000003</v>
      </c>
      <c r="CI5142">
        <v>635107.473</v>
      </c>
      <c r="CJ5142">
        <v>698618.22030000004</v>
      </c>
      <c r="CK5142">
        <v>3601.8675000000003</v>
      </c>
    </row>
    <row r="5143" spans="67:89" x14ac:dyDescent="0.25">
      <c r="BO5143" s="1" t="s">
        <v>851</v>
      </c>
      <c r="BP5143" s="1" t="s">
        <v>13196</v>
      </c>
      <c r="BQ5143" s="1" t="s">
        <v>10132</v>
      </c>
      <c r="BR5143" s="1" t="s">
        <v>10133</v>
      </c>
      <c r="BS5143" s="1" t="s">
        <v>41</v>
      </c>
      <c r="BT5143">
        <v>81</v>
      </c>
      <c r="BU5143" s="1" t="s">
        <v>9</v>
      </c>
      <c r="BV5143" s="1" t="s">
        <v>60</v>
      </c>
      <c r="BW5143">
        <v>180</v>
      </c>
      <c r="BX5143" s="1" t="s">
        <v>38</v>
      </c>
      <c r="BY5143">
        <v>4500</v>
      </c>
      <c r="BZ5143">
        <v>810000</v>
      </c>
      <c r="CA5143">
        <v>0.3</v>
      </c>
      <c r="CB5143">
        <v>3150</v>
      </c>
      <c r="CC5143">
        <v>567000</v>
      </c>
      <c r="CD5143">
        <v>0.1</v>
      </c>
      <c r="CE5143">
        <v>56700</v>
      </c>
      <c r="CF5143">
        <v>0.1</v>
      </c>
      <c r="CG5143">
        <v>5670</v>
      </c>
      <c r="CH5143">
        <v>51030</v>
      </c>
      <c r="CI5143">
        <v>510300</v>
      </c>
      <c r="CJ5143">
        <v>561330</v>
      </c>
      <c r="CK5143">
        <v>3118.5</v>
      </c>
    </row>
    <row r="5144" spans="67:89" x14ac:dyDescent="0.25">
      <c r="BO5144" s="1" t="s">
        <v>853</v>
      </c>
      <c r="BP5144" s="1" t="s">
        <v>13197</v>
      </c>
      <c r="BQ5144" s="1" t="s">
        <v>10132</v>
      </c>
      <c r="BR5144" s="1" t="s">
        <v>10133</v>
      </c>
      <c r="BS5144" s="1" t="s">
        <v>41</v>
      </c>
      <c r="BT5144">
        <v>82</v>
      </c>
      <c r="BU5144" s="1" t="s">
        <v>9</v>
      </c>
      <c r="BV5144" s="1" t="s">
        <v>60</v>
      </c>
      <c r="BW5144">
        <v>180</v>
      </c>
      <c r="BX5144" s="1" t="s">
        <v>38</v>
      </c>
      <c r="BY5144">
        <v>4500</v>
      </c>
      <c r="BZ5144">
        <v>810000</v>
      </c>
      <c r="CA5144">
        <v>0.25</v>
      </c>
      <c r="CB5144">
        <v>3375</v>
      </c>
      <c r="CC5144">
        <v>607500</v>
      </c>
      <c r="CD5144">
        <v>0.1</v>
      </c>
      <c r="CE5144">
        <v>60750</v>
      </c>
      <c r="CF5144">
        <v>0.1</v>
      </c>
      <c r="CG5144">
        <v>6075</v>
      </c>
      <c r="CH5144">
        <v>54675</v>
      </c>
      <c r="CI5144">
        <v>546750</v>
      </c>
      <c r="CJ5144">
        <v>601425</v>
      </c>
      <c r="CK5144">
        <v>3341.25</v>
      </c>
    </row>
    <row r="5145" spans="67:89" x14ac:dyDescent="0.25">
      <c r="BO5145" s="1" t="s">
        <v>855</v>
      </c>
      <c r="BP5145" s="1" t="s">
        <v>13198</v>
      </c>
      <c r="BQ5145" s="1" t="s">
        <v>10132</v>
      </c>
      <c r="BR5145" s="1" t="s">
        <v>10133</v>
      </c>
      <c r="BS5145" s="1" t="s">
        <v>41</v>
      </c>
      <c r="BT5145">
        <v>83</v>
      </c>
      <c r="BU5145" s="1" t="s">
        <v>9</v>
      </c>
      <c r="BV5145" s="1" t="s">
        <v>60</v>
      </c>
      <c r="BW5145">
        <v>180</v>
      </c>
      <c r="BX5145" s="1" t="s">
        <v>38</v>
      </c>
      <c r="BY5145">
        <v>4500</v>
      </c>
      <c r="BZ5145">
        <v>810000</v>
      </c>
      <c r="CA5145">
        <v>0.25</v>
      </c>
      <c r="CB5145">
        <v>3375</v>
      </c>
      <c r="CC5145">
        <v>607500</v>
      </c>
      <c r="CD5145">
        <v>0.1</v>
      </c>
      <c r="CE5145">
        <v>60750</v>
      </c>
      <c r="CF5145">
        <v>0.1</v>
      </c>
      <c r="CG5145">
        <v>6075</v>
      </c>
      <c r="CH5145">
        <v>54675</v>
      </c>
      <c r="CI5145">
        <v>546750</v>
      </c>
      <c r="CJ5145">
        <v>601425</v>
      </c>
      <c r="CK5145">
        <v>3341.25</v>
      </c>
    </row>
    <row r="5146" spans="67:89" x14ac:dyDescent="0.25">
      <c r="BO5146" s="1" t="s">
        <v>857</v>
      </c>
      <c r="BP5146" s="1" t="s">
        <v>13199</v>
      </c>
      <c r="BQ5146" s="1" t="s">
        <v>10132</v>
      </c>
      <c r="BR5146" s="1" t="s">
        <v>10133</v>
      </c>
      <c r="BS5146" s="1" t="s">
        <v>41</v>
      </c>
      <c r="BT5146">
        <v>84</v>
      </c>
      <c r="BU5146" s="1" t="s">
        <v>9</v>
      </c>
      <c r="BV5146" s="1" t="s">
        <v>60</v>
      </c>
      <c r="BW5146">
        <v>180</v>
      </c>
      <c r="BX5146" s="1" t="s">
        <v>38</v>
      </c>
      <c r="BY5146">
        <v>4500</v>
      </c>
      <c r="BZ5146">
        <v>810000</v>
      </c>
      <c r="CA5146">
        <v>0.25</v>
      </c>
      <c r="CB5146">
        <v>3375</v>
      </c>
      <c r="CC5146">
        <v>607500</v>
      </c>
      <c r="CD5146">
        <v>0.1</v>
      </c>
      <c r="CE5146">
        <v>60750</v>
      </c>
      <c r="CF5146">
        <v>0.1</v>
      </c>
      <c r="CG5146">
        <v>6075</v>
      </c>
      <c r="CH5146">
        <v>54675</v>
      </c>
      <c r="CI5146">
        <v>546750</v>
      </c>
      <c r="CJ5146">
        <v>601425</v>
      </c>
      <c r="CK5146">
        <v>3341.25</v>
      </c>
    </row>
    <row r="5147" spans="67:89" x14ac:dyDescent="0.25">
      <c r="BO5147" s="1" t="s">
        <v>859</v>
      </c>
      <c r="BP5147" s="1" t="s">
        <v>13200</v>
      </c>
      <c r="BQ5147" s="1" t="s">
        <v>10132</v>
      </c>
      <c r="BR5147" s="1" t="s">
        <v>10133</v>
      </c>
      <c r="BS5147" s="1" t="s">
        <v>41</v>
      </c>
      <c r="BT5147">
        <v>85</v>
      </c>
      <c r="BU5147" s="1" t="s">
        <v>9</v>
      </c>
      <c r="BV5147" s="1" t="s">
        <v>60</v>
      </c>
      <c r="BW5147">
        <v>180</v>
      </c>
      <c r="BX5147" s="1" t="s">
        <v>38</v>
      </c>
      <c r="BY5147">
        <v>4500</v>
      </c>
      <c r="BZ5147">
        <v>810000</v>
      </c>
      <c r="CA5147">
        <v>0.25</v>
      </c>
      <c r="CB5147">
        <v>3375</v>
      </c>
      <c r="CC5147">
        <v>607500</v>
      </c>
      <c r="CD5147">
        <v>0.1</v>
      </c>
      <c r="CE5147">
        <v>60750</v>
      </c>
      <c r="CF5147">
        <v>0.1</v>
      </c>
      <c r="CG5147">
        <v>6075</v>
      </c>
      <c r="CH5147">
        <v>54675</v>
      </c>
      <c r="CI5147">
        <v>546750</v>
      </c>
      <c r="CJ5147">
        <v>601425</v>
      </c>
      <c r="CK5147">
        <v>3341.25</v>
      </c>
    </row>
    <row r="5148" spans="67:89" x14ac:dyDescent="0.25">
      <c r="BP5148" s="1" t="s">
        <v>13200</v>
      </c>
      <c r="BQ5148" s="1" t="s">
        <v>10132</v>
      </c>
      <c r="BR5148" s="1" t="s">
        <v>10133</v>
      </c>
      <c r="BS5148" s="1" t="s">
        <v>41</v>
      </c>
      <c r="BT5148">
        <v>85</v>
      </c>
      <c r="BU5148" s="1" t="s">
        <v>9</v>
      </c>
      <c r="BV5148" s="1" t="s">
        <v>60</v>
      </c>
      <c r="BW5148">
        <v>180</v>
      </c>
      <c r="BX5148" s="1" t="s">
        <v>38</v>
      </c>
      <c r="BY5148">
        <v>4500</v>
      </c>
      <c r="BZ5148">
        <v>810000</v>
      </c>
      <c r="CA5148">
        <v>0.25</v>
      </c>
      <c r="CB5148">
        <v>3375</v>
      </c>
      <c r="CC5148">
        <v>607500</v>
      </c>
      <c r="CD5148">
        <v>0.1</v>
      </c>
      <c r="CE5148">
        <v>60750</v>
      </c>
      <c r="CF5148">
        <v>0.1</v>
      </c>
      <c r="CG5148">
        <v>6075</v>
      </c>
      <c r="CH5148">
        <v>54675</v>
      </c>
      <c r="CI5148">
        <v>546750</v>
      </c>
      <c r="CJ5148">
        <v>601425</v>
      </c>
      <c r="CK5148">
        <v>3341.25</v>
      </c>
    </row>
    <row r="5149" spans="67:89" x14ac:dyDescent="0.25">
      <c r="BO5149" s="1" t="s">
        <v>861</v>
      </c>
      <c r="BP5149" s="1" t="s">
        <v>13201</v>
      </c>
      <c r="BQ5149" s="1" t="s">
        <v>10132</v>
      </c>
      <c r="BR5149" s="1" t="s">
        <v>10133</v>
      </c>
      <c r="BS5149" s="1" t="s">
        <v>41</v>
      </c>
      <c r="BT5149">
        <v>86</v>
      </c>
      <c r="BU5149" s="1" t="s">
        <v>9</v>
      </c>
      <c r="BV5149" s="1" t="s">
        <v>60</v>
      </c>
      <c r="BW5149">
        <v>180</v>
      </c>
      <c r="BX5149" s="1" t="s">
        <v>38</v>
      </c>
      <c r="BY5149">
        <v>4750</v>
      </c>
      <c r="BZ5149">
        <v>855000</v>
      </c>
      <c r="CA5149">
        <v>0.3</v>
      </c>
      <c r="CB5149">
        <v>3325</v>
      </c>
      <c r="CC5149">
        <v>598500</v>
      </c>
      <c r="CD5149">
        <v>0.1</v>
      </c>
      <c r="CE5149">
        <v>59850</v>
      </c>
      <c r="CF5149">
        <v>0.1</v>
      </c>
      <c r="CG5149">
        <v>5985</v>
      </c>
      <c r="CH5149">
        <v>53865</v>
      </c>
      <c r="CI5149">
        <v>538650</v>
      </c>
      <c r="CJ5149">
        <v>592515</v>
      </c>
      <c r="CK5149">
        <v>3291.75</v>
      </c>
    </row>
    <row r="5150" spans="67:89" x14ac:dyDescent="0.25">
      <c r="BP5150" s="1" t="s">
        <v>13201</v>
      </c>
      <c r="BQ5150" s="1" t="s">
        <v>10132</v>
      </c>
      <c r="BR5150" s="1" t="s">
        <v>10133</v>
      </c>
      <c r="BS5150" s="1" t="s">
        <v>41</v>
      </c>
      <c r="BT5150">
        <v>86</v>
      </c>
      <c r="BU5150" s="1" t="s">
        <v>9</v>
      </c>
      <c r="BV5150" s="1" t="s">
        <v>60</v>
      </c>
      <c r="BW5150">
        <v>180</v>
      </c>
      <c r="BX5150" s="1" t="s">
        <v>38</v>
      </c>
      <c r="BY5150">
        <v>4500</v>
      </c>
      <c r="BZ5150">
        <v>810000</v>
      </c>
      <c r="CA5150">
        <v>0.27</v>
      </c>
      <c r="CB5150">
        <v>3285</v>
      </c>
      <c r="CC5150">
        <v>591300</v>
      </c>
      <c r="CD5150">
        <v>0.1</v>
      </c>
      <c r="CE5150">
        <v>59130</v>
      </c>
      <c r="CF5150">
        <v>0</v>
      </c>
      <c r="CG5150">
        <v>0</v>
      </c>
      <c r="CH5150">
        <v>59130</v>
      </c>
      <c r="CI5150">
        <v>532170</v>
      </c>
      <c r="CJ5150">
        <v>591300</v>
      </c>
      <c r="CK5150">
        <v>3285</v>
      </c>
    </row>
    <row r="5151" spans="67:89" x14ac:dyDescent="0.25">
      <c r="BO5151" s="1" t="s">
        <v>863</v>
      </c>
      <c r="BP5151" s="1" t="s">
        <v>13202</v>
      </c>
      <c r="BQ5151" s="1" t="s">
        <v>10132</v>
      </c>
      <c r="BR5151" s="1" t="s">
        <v>10133</v>
      </c>
      <c r="BS5151" s="1" t="s">
        <v>41</v>
      </c>
      <c r="BT5151">
        <v>87</v>
      </c>
      <c r="BU5151" s="1" t="s">
        <v>9</v>
      </c>
      <c r="BV5151" s="1" t="s">
        <v>146</v>
      </c>
      <c r="BW5151">
        <v>190.74</v>
      </c>
      <c r="BX5151" s="1" t="s">
        <v>38</v>
      </c>
      <c r="BY5151">
        <v>4725</v>
      </c>
      <c r="BZ5151">
        <v>901246.5</v>
      </c>
      <c r="CA5151">
        <v>0.28999999999999998</v>
      </c>
      <c r="CB5151">
        <v>3354.75</v>
      </c>
      <c r="CC5151">
        <v>639885.01500000001</v>
      </c>
      <c r="CD5151">
        <v>0.1</v>
      </c>
      <c r="CE5151">
        <v>63988.501500000006</v>
      </c>
      <c r="CF5151">
        <v>0.1</v>
      </c>
      <c r="CG5151">
        <v>6398.8501500000011</v>
      </c>
      <c r="CH5151">
        <v>57589.651350000007</v>
      </c>
      <c r="CI5151">
        <v>575896.5135</v>
      </c>
      <c r="CJ5151">
        <v>633486.16485000006</v>
      </c>
      <c r="CK5151">
        <v>3321.2025000000003</v>
      </c>
    </row>
    <row r="5152" spans="67:89" x14ac:dyDescent="0.25">
      <c r="BO5152" s="1" t="s">
        <v>865</v>
      </c>
      <c r="BP5152" s="1" t="s">
        <v>13203</v>
      </c>
      <c r="BQ5152" s="1" t="s">
        <v>10132</v>
      </c>
      <c r="BR5152" s="1" t="s">
        <v>10133</v>
      </c>
      <c r="BS5152" s="1" t="s">
        <v>41</v>
      </c>
      <c r="BT5152">
        <v>88</v>
      </c>
      <c r="BU5152" s="1" t="s">
        <v>9</v>
      </c>
      <c r="BV5152" s="1" t="s">
        <v>146</v>
      </c>
      <c r="BW5152">
        <v>190.74</v>
      </c>
      <c r="BX5152" s="1" t="s">
        <v>38</v>
      </c>
      <c r="BY5152">
        <v>4725</v>
      </c>
      <c r="BZ5152">
        <v>901246.5</v>
      </c>
      <c r="CA5152">
        <v>0.28999999999999998</v>
      </c>
      <c r="CB5152">
        <v>3354.75</v>
      </c>
      <c r="CC5152">
        <v>639885.01500000001</v>
      </c>
      <c r="CD5152">
        <v>0.1</v>
      </c>
      <c r="CE5152">
        <v>63988.501500000006</v>
      </c>
      <c r="CF5152">
        <v>0.1</v>
      </c>
      <c r="CG5152">
        <v>6398.8501500000011</v>
      </c>
      <c r="CH5152">
        <v>57589.651350000007</v>
      </c>
      <c r="CI5152">
        <v>575896.5135</v>
      </c>
      <c r="CJ5152">
        <v>633486.16485000006</v>
      </c>
      <c r="CK5152">
        <v>3321.2025000000003</v>
      </c>
    </row>
    <row r="5153" spans="67:89" x14ac:dyDescent="0.25">
      <c r="BO5153" s="1" t="s">
        <v>867</v>
      </c>
      <c r="BP5153" s="1" t="s">
        <v>13204</v>
      </c>
      <c r="BQ5153" s="1" t="s">
        <v>10132</v>
      </c>
      <c r="BR5153" s="1" t="s">
        <v>10133</v>
      </c>
      <c r="BS5153" s="1" t="s">
        <v>41</v>
      </c>
      <c r="BT5153">
        <v>89</v>
      </c>
      <c r="BU5153" s="1" t="s">
        <v>9</v>
      </c>
      <c r="BV5153" s="1" t="s">
        <v>60</v>
      </c>
      <c r="BW5153">
        <v>180</v>
      </c>
      <c r="BX5153" s="1" t="s">
        <v>38</v>
      </c>
      <c r="BY5153">
        <v>4500</v>
      </c>
      <c r="BZ5153">
        <v>810000</v>
      </c>
      <c r="CA5153">
        <v>0.27</v>
      </c>
      <c r="CB5153">
        <v>3285</v>
      </c>
      <c r="CC5153">
        <v>591300</v>
      </c>
      <c r="CD5153">
        <v>0.1</v>
      </c>
      <c r="CE5153">
        <v>59130</v>
      </c>
      <c r="CF5153">
        <v>0.1</v>
      </c>
      <c r="CG5153">
        <v>5913</v>
      </c>
      <c r="CH5153">
        <v>53217</v>
      </c>
      <c r="CI5153">
        <v>532170</v>
      </c>
      <c r="CJ5153">
        <v>585387</v>
      </c>
      <c r="CK5153">
        <v>3252.15</v>
      </c>
    </row>
    <row r="5154" spans="67:89" x14ac:dyDescent="0.25">
      <c r="BO5154" s="1" t="s">
        <v>869</v>
      </c>
      <c r="BP5154" s="1" t="s">
        <v>13205</v>
      </c>
      <c r="BQ5154" s="1" t="s">
        <v>10132</v>
      </c>
      <c r="BR5154" s="1" t="s">
        <v>10133</v>
      </c>
      <c r="BS5154" s="1" t="s">
        <v>41</v>
      </c>
      <c r="BT5154">
        <v>90</v>
      </c>
      <c r="BU5154" s="1" t="s">
        <v>9</v>
      </c>
      <c r="BV5154" s="1" t="s">
        <v>60</v>
      </c>
      <c r="BW5154">
        <v>180</v>
      </c>
      <c r="BX5154" s="1" t="s">
        <v>38</v>
      </c>
      <c r="BY5154">
        <v>4500</v>
      </c>
      <c r="BZ5154">
        <v>810000</v>
      </c>
      <c r="CA5154">
        <v>0.27</v>
      </c>
      <c r="CB5154">
        <v>3285</v>
      </c>
      <c r="CC5154">
        <v>591300</v>
      </c>
      <c r="CD5154">
        <v>0.1</v>
      </c>
      <c r="CE5154">
        <v>59130</v>
      </c>
      <c r="CF5154">
        <v>0.1</v>
      </c>
      <c r="CG5154">
        <v>5913</v>
      </c>
      <c r="CH5154">
        <v>53217</v>
      </c>
      <c r="CI5154">
        <v>532170</v>
      </c>
      <c r="CJ5154">
        <v>585387</v>
      </c>
      <c r="CK5154">
        <v>3252.15</v>
      </c>
    </row>
    <row r="5155" spans="67:89" x14ac:dyDescent="0.25">
      <c r="BP5155" s="1" t="s">
        <v>13205</v>
      </c>
      <c r="BQ5155" s="1" t="s">
        <v>10132</v>
      </c>
      <c r="BR5155" s="1" t="s">
        <v>10133</v>
      </c>
      <c r="BS5155" s="1" t="s">
        <v>41</v>
      </c>
      <c r="BT5155">
        <v>90</v>
      </c>
      <c r="BU5155" s="1" t="s">
        <v>9</v>
      </c>
      <c r="BV5155" s="1" t="s">
        <v>60</v>
      </c>
      <c r="BW5155">
        <v>180</v>
      </c>
      <c r="BX5155" s="1" t="s">
        <v>38</v>
      </c>
      <c r="BY5155">
        <v>4500</v>
      </c>
      <c r="BZ5155">
        <v>810000</v>
      </c>
      <c r="CA5155">
        <v>0.27</v>
      </c>
      <c r="CB5155">
        <v>3285</v>
      </c>
      <c r="CC5155">
        <v>591300</v>
      </c>
      <c r="CD5155">
        <v>0.1</v>
      </c>
      <c r="CE5155">
        <v>59130</v>
      </c>
      <c r="CF5155">
        <v>0.1</v>
      </c>
      <c r="CG5155">
        <v>5913</v>
      </c>
      <c r="CH5155">
        <v>53217</v>
      </c>
      <c r="CI5155">
        <v>532170</v>
      </c>
      <c r="CJ5155">
        <v>585387</v>
      </c>
      <c r="CK5155">
        <v>3252.15</v>
      </c>
    </row>
    <row r="5156" spans="67:89" x14ac:dyDescent="0.25">
      <c r="BO5156" s="1" t="s">
        <v>871</v>
      </c>
      <c r="BP5156" s="1" t="s">
        <v>13206</v>
      </c>
      <c r="BQ5156" s="1" t="s">
        <v>10132</v>
      </c>
      <c r="BR5156" s="1" t="s">
        <v>10133</v>
      </c>
      <c r="BS5156" s="1" t="s">
        <v>41</v>
      </c>
      <c r="BT5156">
        <v>91</v>
      </c>
      <c r="BU5156" s="1" t="s">
        <v>9</v>
      </c>
      <c r="BV5156" s="1" t="s">
        <v>60</v>
      </c>
      <c r="BW5156">
        <v>180</v>
      </c>
      <c r="BX5156" s="1" t="s">
        <v>38</v>
      </c>
      <c r="BY5156">
        <v>4500</v>
      </c>
      <c r="BZ5156">
        <v>810000</v>
      </c>
      <c r="CA5156">
        <v>0.27</v>
      </c>
      <c r="CB5156">
        <v>3285</v>
      </c>
      <c r="CC5156">
        <v>591300</v>
      </c>
      <c r="CD5156">
        <v>0.1</v>
      </c>
      <c r="CE5156">
        <v>59130</v>
      </c>
      <c r="CF5156">
        <v>0.1</v>
      </c>
      <c r="CG5156">
        <v>5913</v>
      </c>
      <c r="CH5156">
        <v>53217</v>
      </c>
      <c r="CI5156">
        <v>532170</v>
      </c>
      <c r="CJ5156">
        <v>585387</v>
      </c>
      <c r="CK5156">
        <v>3252.15</v>
      </c>
    </row>
    <row r="5157" spans="67:89" x14ac:dyDescent="0.25">
      <c r="BO5157" s="1" t="s">
        <v>873</v>
      </c>
      <c r="BP5157" s="1" t="s">
        <v>13207</v>
      </c>
      <c r="BQ5157" s="1" t="s">
        <v>10132</v>
      </c>
      <c r="BR5157" s="1" t="s">
        <v>10133</v>
      </c>
      <c r="BS5157" s="1" t="s">
        <v>41</v>
      </c>
      <c r="BT5157">
        <v>92</v>
      </c>
      <c r="BU5157" s="1" t="s">
        <v>9</v>
      </c>
      <c r="BV5157" s="1" t="s">
        <v>60</v>
      </c>
      <c r="BW5157">
        <v>180</v>
      </c>
      <c r="BX5157" s="1" t="s">
        <v>38</v>
      </c>
      <c r="BY5157">
        <v>4500</v>
      </c>
      <c r="BZ5157">
        <v>810000</v>
      </c>
      <c r="CA5157">
        <v>0.3</v>
      </c>
      <c r="CB5157">
        <v>3150</v>
      </c>
      <c r="CC5157">
        <v>567000</v>
      </c>
      <c r="CD5157">
        <v>0.1</v>
      </c>
      <c r="CE5157">
        <v>56700</v>
      </c>
      <c r="CF5157">
        <v>0.1</v>
      </c>
      <c r="CG5157">
        <v>5670</v>
      </c>
      <c r="CH5157">
        <v>51030</v>
      </c>
      <c r="CI5157">
        <v>510300</v>
      </c>
      <c r="CJ5157">
        <v>561330</v>
      </c>
      <c r="CK5157">
        <v>3118.5</v>
      </c>
    </row>
    <row r="5158" spans="67:89" x14ac:dyDescent="0.25">
      <c r="BO5158" s="1" t="s">
        <v>875</v>
      </c>
      <c r="BP5158" s="1" t="s">
        <v>13208</v>
      </c>
      <c r="BQ5158" s="1" t="s">
        <v>10132</v>
      </c>
      <c r="BR5158" s="1" t="s">
        <v>10133</v>
      </c>
      <c r="BS5158" s="1" t="s">
        <v>41</v>
      </c>
      <c r="BT5158">
        <v>93</v>
      </c>
      <c r="BU5158" s="1" t="s">
        <v>9</v>
      </c>
      <c r="BV5158" s="1" t="s">
        <v>60</v>
      </c>
      <c r="BW5158">
        <v>180</v>
      </c>
      <c r="BX5158" s="1" t="s">
        <v>38</v>
      </c>
      <c r="BY5158">
        <v>4500</v>
      </c>
      <c r="BZ5158">
        <v>810000</v>
      </c>
      <c r="CA5158">
        <v>0.3</v>
      </c>
      <c r="CB5158">
        <v>3150</v>
      </c>
      <c r="CC5158">
        <v>567000</v>
      </c>
      <c r="CD5158">
        <v>0.1</v>
      </c>
      <c r="CE5158">
        <v>56700</v>
      </c>
      <c r="CF5158">
        <v>0.1</v>
      </c>
      <c r="CG5158">
        <v>5670</v>
      </c>
      <c r="CH5158">
        <v>51030</v>
      </c>
      <c r="CI5158">
        <v>510300</v>
      </c>
      <c r="CJ5158">
        <v>561330</v>
      </c>
      <c r="CK5158">
        <v>3118.5</v>
      </c>
    </row>
    <row r="5159" spans="67:89" x14ac:dyDescent="0.25">
      <c r="BO5159" s="1" t="s">
        <v>877</v>
      </c>
      <c r="BP5159" s="1" t="s">
        <v>13209</v>
      </c>
      <c r="BQ5159" s="1" t="s">
        <v>10132</v>
      </c>
      <c r="BR5159" s="1" t="s">
        <v>10133</v>
      </c>
      <c r="BS5159" s="1" t="s">
        <v>41</v>
      </c>
      <c r="BT5159">
        <v>74</v>
      </c>
      <c r="BU5159" s="1" t="s">
        <v>9</v>
      </c>
      <c r="BV5159" s="1" t="s">
        <v>260</v>
      </c>
      <c r="BW5159">
        <v>207</v>
      </c>
      <c r="BX5159" s="1" t="s">
        <v>38</v>
      </c>
      <c r="BY5159">
        <v>4500</v>
      </c>
      <c r="BZ5159">
        <v>931500</v>
      </c>
      <c r="CA5159">
        <v>0.35</v>
      </c>
      <c r="CB5159">
        <v>2925</v>
      </c>
      <c r="CC5159">
        <v>605475</v>
      </c>
      <c r="CD5159">
        <v>0</v>
      </c>
      <c r="CE5159">
        <v>0</v>
      </c>
      <c r="CF5159">
        <v>0</v>
      </c>
      <c r="CG5159">
        <v>0</v>
      </c>
      <c r="CH5159">
        <v>0</v>
      </c>
      <c r="CI5159">
        <v>605475</v>
      </c>
      <c r="CJ5159">
        <v>605475</v>
      </c>
      <c r="CK5159">
        <v>2925</v>
      </c>
    </row>
    <row r="5160" spans="67:89" x14ac:dyDescent="0.25">
      <c r="BO5160" s="1" t="s">
        <v>879</v>
      </c>
      <c r="BP5160" s="1" t="s">
        <v>13210</v>
      </c>
      <c r="BQ5160" s="1" t="s">
        <v>10132</v>
      </c>
      <c r="BR5160" s="1" t="s">
        <v>10133</v>
      </c>
      <c r="BS5160" s="1" t="s">
        <v>41</v>
      </c>
      <c r="BT5160">
        <v>95</v>
      </c>
      <c r="BU5160" s="1" t="s">
        <v>9</v>
      </c>
      <c r="BV5160" s="1" t="s">
        <v>146</v>
      </c>
      <c r="BW5160">
        <v>193.96</v>
      </c>
      <c r="BX5160" s="1" t="s">
        <v>38</v>
      </c>
      <c r="BY5160">
        <v>4725</v>
      </c>
      <c r="BZ5160">
        <v>916461</v>
      </c>
      <c r="CA5160">
        <v>0.25</v>
      </c>
      <c r="CB5160">
        <v>3543.75</v>
      </c>
      <c r="CC5160">
        <v>687345.75</v>
      </c>
      <c r="CD5160">
        <v>0.1</v>
      </c>
      <c r="CE5160">
        <v>68734.574999999997</v>
      </c>
      <c r="CF5160">
        <v>0.1</v>
      </c>
      <c r="CG5160">
        <v>6873.4575000000004</v>
      </c>
      <c r="CH5160">
        <v>61861.117499999993</v>
      </c>
      <c r="CI5160">
        <v>618611.17500000005</v>
      </c>
      <c r="CJ5160">
        <v>680472.29249999998</v>
      </c>
      <c r="CK5160">
        <v>3508.3124999999995</v>
      </c>
    </row>
    <row r="5161" spans="67:89" x14ac:dyDescent="0.25">
      <c r="BP5161" s="1" t="s">
        <v>13210</v>
      </c>
      <c r="BQ5161" s="1" t="s">
        <v>10132</v>
      </c>
      <c r="BR5161" s="1" t="s">
        <v>10133</v>
      </c>
      <c r="BS5161" s="1" t="s">
        <v>41</v>
      </c>
      <c r="BT5161">
        <v>95</v>
      </c>
      <c r="BU5161" s="1" t="s">
        <v>9</v>
      </c>
      <c r="BV5161" s="1" t="s">
        <v>146</v>
      </c>
      <c r="BW5161">
        <v>193.96</v>
      </c>
      <c r="BX5161" s="1" t="s">
        <v>38</v>
      </c>
      <c r="BY5161">
        <v>4725</v>
      </c>
      <c r="BZ5161">
        <v>916461</v>
      </c>
      <c r="CA5161">
        <v>0.25</v>
      </c>
      <c r="CB5161">
        <v>3543.75</v>
      </c>
      <c r="CC5161">
        <v>687345.75</v>
      </c>
      <c r="CD5161">
        <v>0.1</v>
      </c>
      <c r="CE5161">
        <v>68734.574999999997</v>
      </c>
      <c r="CF5161">
        <v>0.1</v>
      </c>
      <c r="CG5161">
        <v>6873.4575000000004</v>
      </c>
      <c r="CH5161">
        <v>61861.117499999993</v>
      </c>
      <c r="CI5161">
        <v>618611.17500000005</v>
      </c>
      <c r="CJ5161">
        <v>680472.29249999998</v>
      </c>
      <c r="CK5161">
        <v>3508.3124999999995</v>
      </c>
    </row>
    <row r="5162" spans="67:89" x14ac:dyDescent="0.25">
      <c r="BO5162" s="1" t="s">
        <v>881</v>
      </c>
      <c r="BP5162" s="1" t="s">
        <v>13211</v>
      </c>
      <c r="BQ5162" s="1" t="s">
        <v>10132</v>
      </c>
      <c r="BR5162" s="1" t="s">
        <v>13212</v>
      </c>
      <c r="BS5162" s="1" t="s">
        <v>42</v>
      </c>
      <c r="BT5162">
        <v>1</v>
      </c>
      <c r="BU5162" s="1" t="s">
        <v>9</v>
      </c>
      <c r="BV5162" s="1" t="s">
        <v>146</v>
      </c>
      <c r="BW5162">
        <v>179.77</v>
      </c>
      <c r="BX5162" s="1" t="s">
        <v>42</v>
      </c>
      <c r="BY5162">
        <v>4990</v>
      </c>
      <c r="BZ5162">
        <v>897052.3</v>
      </c>
      <c r="CA5162">
        <v>0.27</v>
      </c>
      <c r="CB5162">
        <v>3642.7</v>
      </c>
      <c r="CC5162">
        <v>654848.179</v>
      </c>
      <c r="CD5162">
        <v>0.1</v>
      </c>
      <c r="CE5162">
        <v>65484.817900000002</v>
      </c>
      <c r="CF5162">
        <v>0.1</v>
      </c>
      <c r="CG5162">
        <v>6548.4817900000007</v>
      </c>
      <c r="CH5162">
        <v>58936.336110000004</v>
      </c>
      <c r="CI5162">
        <v>589363.36109999998</v>
      </c>
      <c r="CJ5162">
        <v>648299.69721000001</v>
      </c>
      <c r="CK5162">
        <v>3606.2729999999997</v>
      </c>
    </row>
    <row r="5163" spans="67:89" x14ac:dyDescent="0.25">
      <c r="BP5163" s="1" t="s">
        <v>13211</v>
      </c>
      <c r="BQ5163" s="1" t="s">
        <v>10132</v>
      </c>
      <c r="BR5163" s="1" t="s">
        <v>13212</v>
      </c>
      <c r="BS5163" s="1" t="s">
        <v>42</v>
      </c>
      <c r="BT5163">
        <v>1</v>
      </c>
      <c r="BU5163" s="1" t="s">
        <v>9</v>
      </c>
      <c r="BV5163" s="1" t="s">
        <v>146</v>
      </c>
      <c r="BW5163">
        <v>179.77</v>
      </c>
      <c r="BX5163" s="1" t="s">
        <v>42</v>
      </c>
      <c r="BY5163">
        <v>4990</v>
      </c>
      <c r="BZ5163">
        <v>897052.3</v>
      </c>
      <c r="CA5163">
        <v>0.25</v>
      </c>
      <c r="CB5163">
        <v>3742.5</v>
      </c>
      <c r="CC5163">
        <v>672789.22500000009</v>
      </c>
      <c r="CD5163">
        <v>0.1</v>
      </c>
      <c r="CE5163">
        <v>67278.922500000015</v>
      </c>
      <c r="CF5163">
        <v>0</v>
      </c>
      <c r="CG5163">
        <v>0</v>
      </c>
      <c r="CH5163">
        <v>67278.922500000015</v>
      </c>
      <c r="CI5163">
        <v>605510.30250000011</v>
      </c>
      <c r="CJ5163">
        <v>672789.22500000009</v>
      </c>
      <c r="CK5163">
        <v>3742.5000000000005</v>
      </c>
    </row>
    <row r="5164" spans="67:89" x14ac:dyDescent="0.25">
      <c r="BO5164" s="1" t="s">
        <v>883</v>
      </c>
      <c r="BP5164" s="1" t="s">
        <v>13213</v>
      </c>
      <c r="BQ5164" s="1" t="s">
        <v>10132</v>
      </c>
      <c r="BR5164" s="1" t="s">
        <v>13212</v>
      </c>
      <c r="BS5164" s="1" t="s">
        <v>42</v>
      </c>
      <c r="BT5164">
        <v>2</v>
      </c>
      <c r="BU5164" s="1" t="s">
        <v>9</v>
      </c>
      <c r="BV5164" s="1" t="s">
        <v>146</v>
      </c>
      <c r="BW5164">
        <v>180</v>
      </c>
      <c r="BX5164" s="1" t="s">
        <v>42</v>
      </c>
      <c r="BY5164">
        <v>4990</v>
      </c>
      <c r="BZ5164">
        <v>898200</v>
      </c>
      <c r="CA5164">
        <v>0.27</v>
      </c>
      <c r="CB5164">
        <v>3642.7</v>
      </c>
      <c r="CC5164">
        <v>655686</v>
      </c>
      <c r="CD5164">
        <v>0.1</v>
      </c>
      <c r="CE5164">
        <v>65568.600000000006</v>
      </c>
      <c r="CF5164">
        <v>0.1</v>
      </c>
      <c r="CG5164">
        <v>6556.8600000000006</v>
      </c>
      <c r="CH5164">
        <v>59011.740000000005</v>
      </c>
      <c r="CI5164">
        <v>590117.4</v>
      </c>
      <c r="CJ5164">
        <v>649129.14</v>
      </c>
      <c r="CK5164">
        <v>3606.2730000000001</v>
      </c>
    </row>
    <row r="5165" spans="67:89" x14ac:dyDescent="0.25">
      <c r="BO5165" s="1" t="s">
        <v>885</v>
      </c>
      <c r="BP5165" s="1" t="s">
        <v>13214</v>
      </c>
      <c r="BQ5165" s="1" t="s">
        <v>10132</v>
      </c>
      <c r="BR5165" s="1" t="s">
        <v>13212</v>
      </c>
      <c r="BS5165" s="1" t="s">
        <v>42</v>
      </c>
      <c r="BT5165">
        <v>3</v>
      </c>
      <c r="BU5165" s="1" t="s">
        <v>9</v>
      </c>
      <c r="BV5165" s="1" t="s">
        <v>60</v>
      </c>
      <c r="BW5165">
        <v>180</v>
      </c>
      <c r="BX5165" s="1" t="s">
        <v>42</v>
      </c>
      <c r="BY5165">
        <v>4750</v>
      </c>
      <c r="BZ5165">
        <v>855000</v>
      </c>
      <c r="CA5165">
        <v>0.3</v>
      </c>
      <c r="CB5165">
        <v>3325</v>
      </c>
      <c r="CC5165">
        <v>598500</v>
      </c>
      <c r="CD5165">
        <v>0.1</v>
      </c>
      <c r="CE5165">
        <v>59850</v>
      </c>
      <c r="CF5165">
        <v>0.1</v>
      </c>
      <c r="CG5165">
        <v>5985</v>
      </c>
      <c r="CH5165">
        <v>53865</v>
      </c>
      <c r="CI5165">
        <v>538650</v>
      </c>
      <c r="CJ5165">
        <v>592515</v>
      </c>
      <c r="CK5165">
        <v>3291.75</v>
      </c>
    </row>
    <row r="5166" spans="67:89" x14ac:dyDescent="0.25">
      <c r="BO5166" s="1" t="s">
        <v>887</v>
      </c>
      <c r="BP5166" s="1" t="s">
        <v>13215</v>
      </c>
      <c r="BQ5166" s="1" t="s">
        <v>10132</v>
      </c>
      <c r="BR5166" s="1" t="s">
        <v>13212</v>
      </c>
      <c r="BS5166" s="1" t="s">
        <v>42</v>
      </c>
      <c r="BT5166">
        <v>4</v>
      </c>
      <c r="BU5166" s="1" t="s">
        <v>9</v>
      </c>
      <c r="BV5166" s="1" t="s">
        <v>60</v>
      </c>
      <c r="BW5166">
        <v>180</v>
      </c>
      <c r="BX5166" s="1" t="s">
        <v>42</v>
      </c>
      <c r="BY5166">
        <v>4750</v>
      </c>
      <c r="BZ5166">
        <v>855000</v>
      </c>
      <c r="CA5166">
        <v>0.3</v>
      </c>
      <c r="CB5166">
        <v>3325</v>
      </c>
      <c r="CC5166">
        <v>598500</v>
      </c>
      <c r="CD5166">
        <v>0.1</v>
      </c>
      <c r="CE5166">
        <v>59850</v>
      </c>
      <c r="CF5166">
        <v>0</v>
      </c>
      <c r="CG5166">
        <v>0</v>
      </c>
      <c r="CH5166">
        <v>59850</v>
      </c>
      <c r="CI5166">
        <v>538650</v>
      </c>
      <c r="CJ5166">
        <v>598500</v>
      </c>
      <c r="CK5166">
        <v>3325</v>
      </c>
    </row>
    <row r="5167" spans="67:89" x14ac:dyDescent="0.25">
      <c r="BO5167" s="1" t="s">
        <v>889</v>
      </c>
      <c r="BP5167" s="1" t="s">
        <v>13216</v>
      </c>
      <c r="BQ5167" s="1" t="s">
        <v>10132</v>
      </c>
      <c r="BR5167" s="1" t="s">
        <v>13212</v>
      </c>
      <c r="BS5167" s="1" t="s">
        <v>42</v>
      </c>
      <c r="BT5167">
        <v>5</v>
      </c>
      <c r="BU5167" s="1" t="s">
        <v>9</v>
      </c>
      <c r="BV5167" s="1" t="s">
        <v>60</v>
      </c>
      <c r="BW5167">
        <v>180</v>
      </c>
      <c r="BX5167" s="1" t="s">
        <v>42</v>
      </c>
      <c r="BY5167">
        <v>4750</v>
      </c>
      <c r="BZ5167">
        <v>855000</v>
      </c>
      <c r="CA5167">
        <v>0.25</v>
      </c>
      <c r="CB5167">
        <v>3562.5</v>
      </c>
      <c r="CC5167">
        <v>641250</v>
      </c>
      <c r="CD5167">
        <v>0.1</v>
      </c>
      <c r="CE5167">
        <v>64125</v>
      </c>
      <c r="CF5167">
        <v>0.1</v>
      </c>
      <c r="CG5167">
        <v>6412.5</v>
      </c>
      <c r="CH5167">
        <v>57712.5</v>
      </c>
      <c r="CI5167">
        <v>577125</v>
      </c>
      <c r="CJ5167">
        <v>634837.5</v>
      </c>
      <c r="CK5167">
        <v>3526.875</v>
      </c>
    </row>
    <row r="5168" spans="67:89" x14ac:dyDescent="0.25">
      <c r="BO5168" s="1" t="s">
        <v>891</v>
      </c>
      <c r="BP5168" s="1" t="s">
        <v>13217</v>
      </c>
      <c r="BQ5168" s="1" t="s">
        <v>10132</v>
      </c>
      <c r="BR5168" s="1" t="s">
        <v>13212</v>
      </c>
      <c r="BS5168" s="1" t="s">
        <v>42</v>
      </c>
      <c r="BT5168">
        <v>6</v>
      </c>
      <c r="BU5168" s="1" t="s">
        <v>9</v>
      </c>
      <c r="BV5168" s="1" t="s">
        <v>60</v>
      </c>
      <c r="BW5168">
        <v>180</v>
      </c>
      <c r="BX5168" s="1" t="s">
        <v>42</v>
      </c>
      <c r="BY5168">
        <v>5050</v>
      </c>
      <c r="BZ5168">
        <v>909000</v>
      </c>
      <c r="CA5168">
        <v>0.3</v>
      </c>
      <c r="CB5168">
        <v>3535</v>
      </c>
      <c r="CC5168">
        <v>636300</v>
      </c>
      <c r="CD5168">
        <v>0.1</v>
      </c>
      <c r="CE5168">
        <v>63630</v>
      </c>
      <c r="CF5168">
        <v>0.1</v>
      </c>
      <c r="CG5168">
        <v>6363</v>
      </c>
      <c r="CH5168">
        <v>57267</v>
      </c>
      <c r="CI5168">
        <v>572670</v>
      </c>
      <c r="CJ5168">
        <v>629937</v>
      </c>
      <c r="CK5168">
        <v>3499.65</v>
      </c>
    </row>
    <row r="5169" spans="67:89" x14ac:dyDescent="0.25">
      <c r="BP5169" s="1" t="s">
        <v>13217</v>
      </c>
      <c r="BQ5169" s="1" t="s">
        <v>10132</v>
      </c>
      <c r="BR5169" s="1" t="s">
        <v>13212</v>
      </c>
      <c r="BS5169" s="1" t="s">
        <v>42</v>
      </c>
      <c r="BT5169">
        <v>6</v>
      </c>
      <c r="BU5169" s="1" t="s">
        <v>9</v>
      </c>
      <c r="BV5169" s="1" t="s">
        <v>60</v>
      </c>
      <c r="BW5169">
        <v>180</v>
      </c>
      <c r="BX5169" s="1" t="s">
        <v>42</v>
      </c>
      <c r="BY5169">
        <v>4750</v>
      </c>
      <c r="BZ5169">
        <v>855000</v>
      </c>
      <c r="CA5169">
        <v>0.3</v>
      </c>
      <c r="CB5169">
        <v>3325</v>
      </c>
      <c r="CC5169">
        <v>598500</v>
      </c>
      <c r="CD5169">
        <v>0.1</v>
      </c>
      <c r="CE5169">
        <v>59850</v>
      </c>
      <c r="CF5169">
        <v>0.1</v>
      </c>
      <c r="CG5169">
        <v>5985</v>
      </c>
      <c r="CH5169">
        <v>53865</v>
      </c>
      <c r="CI5169">
        <v>538650</v>
      </c>
      <c r="CJ5169">
        <v>592515</v>
      </c>
      <c r="CK5169">
        <v>3291.75</v>
      </c>
    </row>
    <row r="5170" spans="67:89" x14ac:dyDescent="0.25">
      <c r="BP5170" s="1" t="s">
        <v>13217</v>
      </c>
      <c r="BQ5170" s="1" t="s">
        <v>10132</v>
      </c>
      <c r="BR5170" s="1" t="s">
        <v>13212</v>
      </c>
      <c r="BS5170" s="1" t="s">
        <v>42</v>
      </c>
      <c r="BT5170">
        <v>6</v>
      </c>
      <c r="BU5170" s="1" t="s">
        <v>9</v>
      </c>
      <c r="BV5170" s="1" t="s">
        <v>60</v>
      </c>
      <c r="BW5170">
        <v>180</v>
      </c>
      <c r="BX5170" s="1" t="s">
        <v>42</v>
      </c>
      <c r="BY5170">
        <v>4750</v>
      </c>
      <c r="BZ5170">
        <v>855000</v>
      </c>
      <c r="CA5170">
        <v>0.27</v>
      </c>
      <c r="CB5170">
        <v>3467.5</v>
      </c>
      <c r="CC5170">
        <v>624150</v>
      </c>
      <c r="CD5170">
        <v>0.1</v>
      </c>
      <c r="CE5170">
        <v>62415</v>
      </c>
      <c r="CF5170">
        <v>0.1</v>
      </c>
      <c r="CG5170">
        <v>6241.5</v>
      </c>
      <c r="CH5170">
        <v>56173.5</v>
      </c>
      <c r="CI5170">
        <v>561735</v>
      </c>
      <c r="CJ5170">
        <v>617908.5</v>
      </c>
      <c r="CK5170">
        <v>3432.8249999999998</v>
      </c>
    </row>
    <row r="5171" spans="67:89" x14ac:dyDescent="0.25">
      <c r="BO5171" s="1" t="s">
        <v>893</v>
      </c>
      <c r="BP5171" s="1" t="s">
        <v>13218</v>
      </c>
      <c r="BQ5171" s="1" t="s">
        <v>10132</v>
      </c>
      <c r="BR5171" s="1" t="s">
        <v>13212</v>
      </c>
      <c r="BS5171" s="1" t="s">
        <v>42</v>
      </c>
      <c r="BT5171">
        <v>7</v>
      </c>
      <c r="BU5171" s="1" t="s">
        <v>9</v>
      </c>
      <c r="BV5171" s="1" t="s">
        <v>60</v>
      </c>
      <c r="BW5171">
        <v>180</v>
      </c>
      <c r="BX5171" s="1" t="s">
        <v>42</v>
      </c>
      <c r="BY5171">
        <v>4750</v>
      </c>
      <c r="BZ5171">
        <v>855000</v>
      </c>
      <c r="CA5171">
        <v>0.27</v>
      </c>
      <c r="CB5171">
        <v>3467.5</v>
      </c>
      <c r="CC5171">
        <v>624150</v>
      </c>
      <c r="CD5171">
        <v>0.1</v>
      </c>
      <c r="CE5171">
        <v>62415</v>
      </c>
      <c r="CF5171">
        <v>0.1</v>
      </c>
      <c r="CG5171">
        <v>6241.5</v>
      </c>
      <c r="CH5171">
        <v>56173.5</v>
      </c>
      <c r="CI5171">
        <v>561735</v>
      </c>
      <c r="CJ5171">
        <v>617908.5</v>
      </c>
      <c r="CK5171">
        <v>3432.8249999999998</v>
      </c>
    </row>
    <row r="5172" spans="67:89" x14ac:dyDescent="0.25">
      <c r="BO5172" s="1" t="s">
        <v>895</v>
      </c>
      <c r="BP5172" s="1" t="s">
        <v>13219</v>
      </c>
      <c r="BQ5172" s="1" t="s">
        <v>10132</v>
      </c>
      <c r="BR5172" s="1" t="s">
        <v>13212</v>
      </c>
      <c r="BS5172" s="1" t="s">
        <v>42</v>
      </c>
      <c r="BT5172">
        <v>8</v>
      </c>
      <c r="BU5172" s="1" t="s">
        <v>9</v>
      </c>
      <c r="BV5172" s="1" t="s">
        <v>60</v>
      </c>
      <c r="BW5172">
        <v>180</v>
      </c>
      <c r="BX5172" s="1" t="s">
        <v>42</v>
      </c>
      <c r="BY5172">
        <v>4750</v>
      </c>
      <c r="BZ5172">
        <v>855000</v>
      </c>
      <c r="CA5172">
        <v>0.27</v>
      </c>
      <c r="CB5172">
        <v>3467.5</v>
      </c>
      <c r="CC5172">
        <v>624150</v>
      </c>
      <c r="CD5172">
        <v>0.1</v>
      </c>
      <c r="CE5172">
        <v>62415</v>
      </c>
      <c r="CF5172">
        <v>0.1</v>
      </c>
      <c r="CG5172">
        <v>6241.5</v>
      </c>
      <c r="CH5172">
        <v>56173.5</v>
      </c>
      <c r="CI5172">
        <v>561735</v>
      </c>
      <c r="CJ5172">
        <v>617908.5</v>
      </c>
      <c r="CK5172">
        <v>3432.8249999999998</v>
      </c>
    </row>
    <row r="5173" spans="67:89" x14ac:dyDescent="0.25">
      <c r="BO5173" s="1" t="s">
        <v>897</v>
      </c>
      <c r="BP5173" s="1" t="s">
        <v>13220</v>
      </c>
      <c r="BQ5173" s="1" t="s">
        <v>10132</v>
      </c>
      <c r="BR5173" s="1" t="s">
        <v>13212</v>
      </c>
      <c r="BS5173" s="1" t="s">
        <v>42</v>
      </c>
      <c r="BT5173">
        <v>9</v>
      </c>
      <c r="BU5173" s="1" t="s">
        <v>9</v>
      </c>
      <c r="BV5173" s="1" t="s">
        <v>60</v>
      </c>
      <c r="BW5173">
        <v>180</v>
      </c>
      <c r="BX5173" s="1" t="s">
        <v>42</v>
      </c>
      <c r="BY5173">
        <v>4750</v>
      </c>
      <c r="BZ5173">
        <v>855000</v>
      </c>
      <c r="CA5173">
        <v>0.25</v>
      </c>
      <c r="CB5173">
        <v>3562.5</v>
      </c>
      <c r="CC5173">
        <v>641250</v>
      </c>
      <c r="CD5173">
        <v>0.1</v>
      </c>
      <c r="CE5173">
        <v>64125</v>
      </c>
      <c r="CF5173">
        <v>0.1</v>
      </c>
      <c r="CG5173">
        <v>6412.5</v>
      </c>
      <c r="CH5173">
        <v>57712.5</v>
      </c>
      <c r="CI5173">
        <v>577125</v>
      </c>
      <c r="CJ5173">
        <v>634837.5</v>
      </c>
      <c r="CK5173">
        <v>3526.875</v>
      </c>
    </row>
    <row r="5174" spans="67:89" x14ac:dyDescent="0.25">
      <c r="BO5174" s="1" t="s">
        <v>899</v>
      </c>
      <c r="BP5174" s="1" t="s">
        <v>13221</v>
      </c>
      <c r="BQ5174" s="1" t="s">
        <v>10132</v>
      </c>
      <c r="BR5174" s="1" t="s">
        <v>13212</v>
      </c>
      <c r="BS5174" s="1" t="s">
        <v>42</v>
      </c>
      <c r="BT5174">
        <v>10</v>
      </c>
      <c r="BU5174" s="1" t="s">
        <v>9</v>
      </c>
      <c r="BV5174" s="1" t="s">
        <v>146</v>
      </c>
      <c r="BW5174">
        <v>182.92</v>
      </c>
      <c r="BX5174" s="1" t="s">
        <v>42</v>
      </c>
      <c r="BY5174">
        <v>4990</v>
      </c>
      <c r="BZ5174">
        <v>912770.79999999993</v>
      </c>
      <c r="CA5174">
        <v>0.25</v>
      </c>
      <c r="CB5174">
        <v>3742.5</v>
      </c>
      <c r="CC5174">
        <v>684578.1</v>
      </c>
      <c r="CD5174">
        <v>0.1</v>
      </c>
      <c r="CE5174">
        <v>68457.81</v>
      </c>
      <c r="CF5174">
        <v>1.5963262628471461E-2</v>
      </c>
      <c r="CG5174">
        <v>1092.81</v>
      </c>
      <c r="CH5174">
        <v>67365</v>
      </c>
      <c r="CI5174">
        <v>616120.29</v>
      </c>
      <c r="CJ5174">
        <v>683485.29</v>
      </c>
      <c r="CK5174">
        <v>3736.525748961295</v>
      </c>
    </row>
    <row r="5175" spans="67:89" x14ac:dyDescent="0.25">
      <c r="BO5175" s="1" t="s">
        <v>901</v>
      </c>
      <c r="BP5175" s="1" t="s">
        <v>13222</v>
      </c>
      <c r="BQ5175" s="1" t="s">
        <v>10132</v>
      </c>
      <c r="BR5175" s="1" t="s">
        <v>13212</v>
      </c>
      <c r="BS5175" s="1" t="s">
        <v>42</v>
      </c>
      <c r="BT5175">
        <v>11</v>
      </c>
      <c r="BU5175" s="1" t="s">
        <v>9</v>
      </c>
      <c r="BV5175" s="1" t="s">
        <v>146</v>
      </c>
      <c r="BW5175">
        <v>173.04</v>
      </c>
      <c r="BX5175" s="1" t="s">
        <v>42</v>
      </c>
      <c r="BY5175">
        <v>4990</v>
      </c>
      <c r="BZ5175">
        <v>863469.6</v>
      </c>
      <c r="CA5175">
        <v>0.3</v>
      </c>
      <c r="CB5175">
        <v>3493</v>
      </c>
      <c r="CC5175">
        <v>604428.72</v>
      </c>
      <c r="CD5175">
        <v>0.1</v>
      </c>
      <c r="CE5175">
        <v>60442.872000000003</v>
      </c>
      <c r="CF5175">
        <v>0</v>
      </c>
      <c r="CG5175">
        <v>0</v>
      </c>
      <c r="CH5175">
        <v>60442.872000000003</v>
      </c>
      <c r="CI5175">
        <v>543985.848</v>
      </c>
      <c r="CJ5175">
        <v>604428.72</v>
      </c>
      <c r="CK5175">
        <v>3493</v>
      </c>
    </row>
    <row r="5176" spans="67:89" x14ac:dyDescent="0.25">
      <c r="BO5176" s="1" t="s">
        <v>903</v>
      </c>
      <c r="BP5176" s="1" t="s">
        <v>13223</v>
      </c>
      <c r="BQ5176" s="1" t="s">
        <v>10132</v>
      </c>
      <c r="BR5176" s="1" t="s">
        <v>13212</v>
      </c>
      <c r="BS5176" s="1" t="s">
        <v>42</v>
      </c>
      <c r="BT5176">
        <v>12</v>
      </c>
      <c r="BU5176" s="1" t="s">
        <v>9</v>
      </c>
      <c r="BV5176" s="1" t="s">
        <v>60</v>
      </c>
      <c r="BW5176">
        <v>180</v>
      </c>
      <c r="BX5176" s="1" t="s">
        <v>42</v>
      </c>
      <c r="BY5176">
        <v>4750</v>
      </c>
      <c r="BZ5176">
        <v>855000</v>
      </c>
      <c r="CA5176">
        <v>0.25</v>
      </c>
      <c r="CB5176">
        <v>3562.5</v>
      </c>
      <c r="CC5176">
        <v>641250</v>
      </c>
      <c r="CD5176">
        <v>0.1</v>
      </c>
      <c r="CE5176">
        <v>64125</v>
      </c>
      <c r="CF5176">
        <v>0</v>
      </c>
      <c r="CG5176">
        <v>0</v>
      </c>
      <c r="CH5176">
        <v>64125</v>
      </c>
      <c r="CI5176">
        <v>577125</v>
      </c>
      <c r="CJ5176">
        <v>641250</v>
      </c>
      <c r="CK5176">
        <v>3562.5</v>
      </c>
    </row>
    <row r="5177" spans="67:89" x14ac:dyDescent="0.25">
      <c r="BO5177" s="1" t="s">
        <v>905</v>
      </c>
      <c r="BP5177" s="1" t="s">
        <v>13224</v>
      </c>
      <c r="BQ5177" s="1" t="s">
        <v>10132</v>
      </c>
      <c r="BR5177" s="1" t="s">
        <v>13212</v>
      </c>
      <c r="BS5177" s="1" t="s">
        <v>42</v>
      </c>
      <c r="BT5177">
        <v>13</v>
      </c>
      <c r="BU5177" s="1" t="s">
        <v>9</v>
      </c>
      <c r="BV5177" s="1" t="s">
        <v>60</v>
      </c>
      <c r="BW5177">
        <v>180</v>
      </c>
      <c r="BX5177" s="1" t="s">
        <v>42</v>
      </c>
      <c r="BY5177">
        <v>4750</v>
      </c>
      <c r="BZ5177">
        <v>855000</v>
      </c>
      <c r="CA5177">
        <v>0.3</v>
      </c>
      <c r="CB5177">
        <v>3325</v>
      </c>
      <c r="CC5177">
        <v>598500</v>
      </c>
      <c r="CD5177">
        <v>0.1</v>
      </c>
      <c r="CE5177">
        <v>59850</v>
      </c>
      <c r="CF5177">
        <v>0.1</v>
      </c>
      <c r="CG5177">
        <v>5985</v>
      </c>
      <c r="CH5177">
        <v>53865</v>
      </c>
      <c r="CI5177">
        <v>538650</v>
      </c>
      <c r="CJ5177">
        <v>592515</v>
      </c>
      <c r="CK5177">
        <v>3291.75</v>
      </c>
    </row>
    <row r="5178" spans="67:89" x14ac:dyDescent="0.25">
      <c r="BO5178" s="1" t="s">
        <v>907</v>
      </c>
      <c r="BP5178" s="1" t="s">
        <v>13225</v>
      </c>
      <c r="BQ5178" s="1" t="s">
        <v>10132</v>
      </c>
      <c r="BR5178" s="1" t="s">
        <v>13212</v>
      </c>
      <c r="BS5178" s="1" t="s">
        <v>42</v>
      </c>
      <c r="BT5178">
        <v>14</v>
      </c>
      <c r="BU5178" s="1" t="s">
        <v>9</v>
      </c>
      <c r="BV5178" s="1" t="s">
        <v>60</v>
      </c>
      <c r="BW5178">
        <v>180</v>
      </c>
      <c r="BX5178" s="1" t="s">
        <v>42</v>
      </c>
      <c r="BY5178">
        <v>4750</v>
      </c>
      <c r="BZ5178">
        <v>855000</v>
      </c>
      <c r="CA5178">
        <v>0.27</v>
      </c>
      <c r="CB5178">
        <v>3467.5</v>
      </c>
      <c r="CC5178">
        <v>624150</v>
      </c>
      <c r="CD5178">
        <v>0.1</v>
      </c>
      <c r="CE5178">
        <v>62415</v>
      </c>
      <c r="CF5178">
        <v>0.1</v>
      </c>
      <c r="CG5178">
        <v>6241.5</v>
      </c>
      <c r="CH5178">
        <v>56173.5</v>
      </c>
      <c r="CI5178">
        <v>561735</v>
      </c>
      <c r="CJ5178">
        <v>617908.5</v>
      </c>
      <c r="CK5178">
        <v>3432.8249999999998</v>
      </c>
    </row>
    <row r="5179" spans="67:89" x14ac:dyDescent="0.25">
      <c r="BO5179" s="1" t="s">
        <v>909</v>
      </c>
      <c r="BP5179" s="1" t="s">
        <v>13226</v>
      </c>
      <c r="BQ5179" s="1" t="s">
        <v>10132</v>
      </c>
      <c r="BR5179" s="1" t="s">
        <v>13212</v>
      </c>
      <c r="BS5179" s="1" t="s">
        <v>42</v>
      </c>
      <c r="BT5179">
        <v>15</v>
      </c>
      <c r="BU5179" s="1" t="s">
        <v>9</v>
      </c>
      <c r="BV5179" s="1" t="s">
        <v>60</v>
      </c>
      <c r="BW5179">
        <v>160</v>
      </c>
      <c r="BX5179" s="1" t="s">
        <v>42</v>
      </c>
      <c r="BY5179">
        <v>4750</v>
      </c>
      <c r="BZ5179">
        <v>760000</v>
      </c>
      <c r="CA5179">
        <v>0.27</v>
      </c>
      <c r="CB5179">
        <v>3467.5</v>
      </c>
      <c r="CC5179">
        <v>554800</v>
      </c>
      <c r="CD5179">
        <v>0.1</v>
      </c>
      <c r="CE5179">
        <v>55480</v>
      </c>
      <c r="CF5179">
        <v>0.1</v>
      </c>
      <c r="CG5179">
        <v>5548</v>
      </c>
      <c r="CH5179">
        <v>49932</v>
      </c>
      <c r="CI5179">
        <v>499320</v>
      </c>
      <c r="CJ5179">
        <v>549252</v>
      </c>
      <c r="CK5179">
        <v>3432.8249999999998</v>
      </c>
    </row>
    <row r="5180" spans="67:89" x14ac:dyDescent="0.25">
      <c r="BP5180" s="1" t="s">
        <v>13226</v>
      </c>
      <c r="BQ5180" s="1" t="s">
        <v>10132</v>
      </c>
      <c r="BR5180" s="1" t="s">
        <v>13212</v>
      </c>
      <c r="BS5180" s="1" t="s">
        <v>42</v>
      </c>
      <c r="BT5180">
        <v>15</v>
      </c>
      <c r="BU5180" s="1" t="s">
        <v>9</v>
      </c>
      <c r="BV5180" s="1" t="s">
        <v>60</v>
      </c>
      <c r="BW5180">
        <v>160</v>
      </c>
      <c r="BX5180" s="1" t="s">
        <v>42</v>
      </c>
      <c r="BY5180">
        <v>4750</v>
      </c>
      <c r="BZ5180">
        <v>760000</v>
      </c>
      <c r="CA5180">
        <v>0.27</v>
      </c>
      <c r="CB5180">
        <v>3467.5</v>
      </c>
      <c r="CC5180">
        <v>554800</v>
      </c>
      <c r="CD5180">
        <v>0.1</v>
      </c>
      <c r="CE5180">
        <v>55480</v>
      </c>
      <c r="CF5180">
        <v>0.1</v>
      </c>
      <c r="CG5180">
        <v>5548</v>
      </c>
      <c r="CH5180">
        <v>49932</v>
      </c>
      <c r="CI5180">
        <v>499320</v>
      </c>
      <c r="CJ5180">
        <v>549252</v>
      </c>
      <c r="CK5180">
        <v>3432.8249999999998</v>
      </c>
    </row>
    <row r="5181" spans="67:89" x14ac:dyDescent="0.25">
      <c r="BO5181" s="1" t="s">
        <v>911</v>
      </c>
      <c r="BP5181" s="1" t="s">
        <v>13227</v>
      </c>
      <c r="BQ5181" s="1" t="s">
        <v>10132</v>
      </c>
      <c r="BR5181" s="1" t="s">
        <v>13212</v>
      </c>
      <c r="BS5181" s="1" t="s">
        <v>42</v>
      </c>
      <c r="BT5181">
        <v>16</v>
      </c>
      <c r="BU5181" s="1" t="s">
        <v>9</v>
      </c>
      <c r="BV5181" s="1" t="s">
        <v>60</v>
      </c>
      <c r="BW5181">
        <v>160</v>
      </c>
      <c r="BX5181" s="1" t="s">
        <v>42</v>
      </c>
      <c r="BY5181">
        <v>4750</v>
      </c>
      <c r="BZ5181">
        <v>760000</v>
      </c>
      <c r="CA5181">
        <v>0.27</v>
      </c>
      <c r="CB5181">
        <v>3467.5</v>
      </c>
      <c r="CC5181">
        <v>554800</v>
      </c>
      <c r="CD5181">
        <v>0.1</v>
      </c>
      <c r="CE5181">
        <v>55480</v>
      </c>
      <c r="CF5181">
        <v>0.1</v>
      </c>
      <c r="CG5181">
        <v>5548</v>
      </c>
      <c r="CH5181">
        <v>49932</v>
      </c>
      <c r="CI5181">
        <v>499320</v>
      </c>
      <c r="CJ5181">
        <v>549252</v>
      </c>
      <c r="CK5181">
        <v>3432.8249999999998</v>
      </c>
    </row>
    <row r="5182" spans="67:89" x14ac:dyDescent="0.25">
      <c r="BO5182" s="1" t="s">
        <v>913</v>
      </c>
      <c r="BP5182" s="1" t="s">
        <v>13228</v>
      </c>
      <c r="BQ5182" s="1" t="s">
        <v>10132</v>
      </c>
      <c r="BR5182" s="1" t="s">
        <v>13212</v>
      </c>
      <c r="BS5182" s="1" t="s">
        <v>42</v>
      </c>
      <c r="BT5182">
        <v>17</v>
      </c>
      <c r="BU5182" s="1" t="s">
        <v>9</v>
      </c>
      <c r="BV5182" s="1" t="s">
        <v>60</v>
      </c>
      <c r="BW5182">
        <v>160</v>
      </c>
      <c r="BX5182" s="1" t="s">
        <v>42</v>
      </c>
      <c r="BY5182">
        <v>4750</v>
      </c>
      <c r="BZ5182">
        <v>760000</v>
      </c>
      <c r="CA5182">
        <v>0.27</v>
      </c>
      <c r="CB5182">
        <v>3467.5</v>
      </c>
      <c r="CC5182">
        <v>554800</v>
      </c>
      <c r="CD5182">
        <v>0.1</v>
      </c>
      <c r="CE5182">
        <v>55480</v>
      </c>
      <c r="CF5182">
        <v>0.1</v>
      </c>
      <c r="CG5182">
        <v>5548</v>
      </c>
      <c r="CH5182">
        <v>49932</v>
      </c>
      <c r="CI5182">
        <v>499320</v>
      </c>
      <c r="CJ5182">
        <v>549252</v>
      </c>
      <c r="CK5182">
        <v>3432.8249999999998</v>
      </c>
    </row>
    <row r="5183" spans="67:89" x14ac:dyDescent="0.25">
      <c r="BO5183" s="1" t="s">
        <v>915</v>
      </c>
      <c r="BP5183" s="1" t="s">
        <v>13229</v>
      </c>
      <c r="BQ5183" s="1" t="s">
        <v>10132</v>
      </c>
      <c r="BR5183" s="1" t="s">
        <v>13212</v>
      </c>
      <c r="BS5183" s="1" t="s">
        <v>42</v>
      </c>
      <c r="BT5183">
        <v>18</v>
      </c>
      <c r="BU5183" s="1" t="s">
        <v>9</v>
      </c>
      <c r="BV5183" s="1" t="s">
        <v>60</v>
      </c>
      <c r="BW5183">
        <v>160</v>
      </c>
      <c r="BX5183" s="1" t="s">
        <v>42</v>
      </c>
      <c r="BY5183">
        <v>4750</v>
      </c>
      <c r="BZ5183">
        <v>760000</v>
      </c>
      <c r="CA5183">
        <v>0.25</v>
      </c>
      <c r="CB5183">
        <v>3562.5</v>
      </c>
      <c r="CC5183">
        <v>570000</v>
      </c>
      <c r="CD5183">
        <v>0.1</v>
      </c>
      <c r="CE5183">
        <v>57000</v>
      </c>
      <c r="CF5183">
        <v>0.1</v>
      </c>
      <c r="CG5183">
        <v>5700</v>
      </c>
      <c r="CH5183">
        <v>51300</v>
      </c>
      <c r="CI5183">
        <v>513000</v>
      </c>
      <c r="CJ5183">
        <v>564300</v>
      </c>
      <c r="CK5183">
        <v>3526.875</v>
      </c>
    </row>
    <row r="5184" spans="67:89" x14ac:dyDescent="0.25">
      <c r="BO5184" s="1" t="s">
        <v>917</v>
      </c>
      <c r="BP5184" s="1" t="s">
        <v>13230</v>
      </c>
      <c r="BQ5184" s="1" t="s">
        <v>10132</v>
      </c>
      <c r="BR5184" s="1" t="s">
        <v>13212</v>
      </c>
      <c r="BS5184" s="1" t="s">
        <v>42</v>
      </c>
      <c r="BT5184">
        <v>19</v>
      </c>
      <c r="BU5184" s="1" t="s">
        <v>9</v>
      </c>
      <c r="BV5184" s="1" t="s">
        <v>60</v>
      </c>
      <c r="BW5184">
        <v>160</v>
      </c>
      <c r="BX5184" s="1" t="s">
        <v>42</v>
      </c>
      <c r="BY5184">
        <v>4750</v>
      </c>
      <c r="BZ5184">
        <v>760000</v>
      </c>
      <c r="CA5184">
        <v>0.27</v>
      </c>
      <c r="CB5184">
        <v>3467.5</v>
      </c>
      <c r="CC5184">
        <v>554800</v>
      </c>
      <c r="CD5184">
        <v>0.1</v>
      </c>
      <c r="CE5184">
        <v>55480</v>
      </c>
      <c r="CF5184">
        <v>0.1</v>
      </c>
      <c r="CG5184">
        <v>5548</v>
      </c>
      <c r="CH5184">
        <v>49932</v>
      </c>
      <c r="CI5184">
        <v>499320</v>
      </c>
      <c r="CJ5184">
        <v>549252</v>
      </c>
      <c r="CK5184">
        <v>3526.875</v>
      </c>
    </row>
    <row r="5185" spans="67:89" x14ac:dyDescent="0.25">
      <c r="BP5185" s="1" t="s">
        <v>13230</v>
      </c>
      <c r="BQ5185" s="1" t="s">
        <v>10132</v>
      </c>
      <c r="BR5185" s="1" t="s">
        <v>13212</v>
      </c>
      <c r="BS5185" s="1" t="s">
        <v>42</v>
      </c>
      <c r="BT5185">
        <v>19</v>
      </c>
      <c r="BU5185" s="1" t="s">
        <v>9</v>
      </c>
      <c r="BV5185" s="1" t="s">
        <v>60</v>
      </c>
      <c r="BW5185">
        <v>160</v>
      </c>
      <c r="BX5185" s="1" t="s">
        <v>42</v>
      </c>
      <c r="BY5185">
        <v>4750</v>
      </c>
      <c r="BZ5185">
        <v>760000</v>
      </c>
      <c r="CA5185">
        <v>0.25</v>
      </c>
      <c r="CB5185">
        <v>3562.5</v>
      </c>
      <c r="CC5185">
        <v>570000</v>
      </c>
      <c r="CD5185">
        <v>0.1</v>
      </c>
      <c r="CE5185">
        <v>57000</v>
      </c>
      <c r="CF5185">
        <v>0.1</v>
      </c>
      <c r="CG5185">
        <v>5700</v>
      </c>
      <c r="CH5185">
        <v>51300</v>
      </c>
      <c r="CI5185">
        <v>513000</v>
      </c>
      <c r="CJ5185">
        <v>564300</v>
      </c>
      <c r="CK5185">
        <v>3526.875</v>
      </c>
    </row>
    <row r="5186" spans="67:89" x14ac:dyDescent="0.25">
      <c r="BO5186" s="1" t="s">
        <v>919</v>
      </c>
      <c r="BP5186" s="1" t="s">
        <v>13231</v>
      </c>
      <c r="BQ5186" s="1" t="s">
        <v>10132</v>
      </c>
      <c r="BR5186" s="1" t="s">
        <v>13212</v>
      </c>
      <c r="BS5186" s="1" t="s">
        <v>42</v>
      </c>
      <c r="BT5186">
        <v>20</v>
      </c>
      <c r="BU5186" s="1" t="s">
        <v>9</v>
      </c>
      <c r="BV5186" s="1" t="s">
        <v>60</v>
      </c>
      <c r="BW5186">
        <v>160</v>
      </c>
      <c r="BX5186" s="1" t="s">
        <v>42</v>
      </c>
      <c r="BY5186">
        <v>4750</v>
      </c>
      <c r="BZ5186">
        <v>760000</v>
      </c>
      <c r="CA5186">
        <v>0.27</v>
      </c>
      <c r="CB5186">
        <v>3467.5</v>
      </c>
      <c r="CC5186">
        <v>554800</v>
      </c>
      <c r="CD5186">
        <v>0.1</v>
      </c>
      <c r="CE5186">
        <v>55480</v>
      </c>
      <c r="CF5186">
        <v>0.1</v>
      </c>
      <c r="CG5186">
        <v>5548</v>
      </c>
      <c r="CH5186">
        <v>49932</v>
      </c>
      <c r="CI5186">
        <v>499320</v>
      </c>
      <c r="CJ5186">
        <v>549252</v>
      </c>
      <c r="CK5186">
        <v>3432.8249999999998</v>
      </c>
    </row>
    <row r="5187" spans="67:89" x14ac:dyDescent="0.25">
      <c r="BO5187" s="1" t="s">
        <v>921</v>
      </c>
      <c r="BP5187" s="1" t="s">
        <v>13232</v>
      </c>
      <c r="BQ5187" s="1" t="s">
        <v>10132</v>
      </c>
      <c r="BR5187" s="1" t="s">
        <v>13212</v>
      </c>
      <c r="BS5187" s="1" t="s">
        <v>42</v>
      </c>
      <c r="BT5187">
        <v>21</v>
      </c>
      <c r="BU5187" s="1" t="s">
        <v>9</v>
      </c>
      <c r="BV5187" s="1" t="s">
        <v>60</v>
      </c>
      <c r="BW5187">
        <v>160</v>
      </c>
      <c r="BX5187" s="1" t="s">
        <v>42</v>
      </c>
      <c r="BY5187">
        <v>4750</v>
      </c>
      <c r="BZ5187">
        <v>760000</v>
      </c>
      <c r="CA5187">
        <v>0.27</v>
      </c>
      <c r="CB5187">
        <v>3467.5</v>
      </c>
      <c r="CC5187">
        <v>554800</v>
      </c>
      <c r="CD5187">
        <v>0.1</v>
      </c>
      <c r="CE5187">
        <v>55480</v>
      </c>
      <c r="CF5187">
        <v>0.1</v>
      </c>
      <c r="CG5187">
        <v>5548</v>
      </c>
      <c r="CH5187">
        <v>49932</v>
      </c>
      <c r="CI5187">
        <v>499320</v>
      </c>
      <c r="CJ5187">
        <v>549252</v>
      </c>
      <c r="CK5187">
        <v>3432.8249999999998</v>
      </c>
    </row>
    <row r="5188" spans="67:89" x14ac:dyDescent="0.25">
      <c r="BP5188" s="1" t="s">
        <v>13232</v>
      </c>
      <c r="BQ5188" s="1" t="s">
        <v>10132</v>
      </c>
      <c r="BR5188" s="1" t="s">
        <v>13212</v>
      </c>
      <c r="BS5188" s="1" t="s">
        <v>42</v>
      </c>
      <c r="BT5188">
        <v>21</v>
      </c>
      <c r="BU5188" s="1" t="s">
        <v>9</v>
      </c>
      <c r="BV5188" s="1" t="s">
        <v>60</v>
      </c>
      <c r="BW5188">
        <v>160</v>
      </c>
      <c r="BX5188" s="1" t="s">
        <v>42</v>
      </c>
      <c r="BY5188">
        <v>4750</v>
      </c>
      <c r="BZ5188">
        <v>760000</v>
      </c>
      <c r="CA5188">
        <v>0.25</v>
      </c>
      <c r="CB5188">
        <v>3562.5</v>
      </c>
      <c r="CC5188">
        <v>570000</v>
      </c>
      <c r="CD5188">
        <v>0.1</v>
      </c>
      <c r="CE5188">
        <v>57000</v>
      </c>
      <c r="CF5188">
        <v>0.1</v>
      </c>
      <c r="CG5188">
        <v>5700</v>
      </c>
      <c r="CH5188">
        <v>51300</v>
      </c>
      <c r="CI5188">
        <v>513000</v>
      </c>
      <c r="CJ5188">
        <v>564300</v>
      </c>
      <c r="CK5188">
        <v>3526.875</v>
      </c>
    </row>
    <row r="5189" spans="67:89" x14ac:dyDescent="0.25">
      <c r="BO5189" s="1" t="s">
        <v>923</v>
      </c>
      <c r="BP5189" s="1" t="s">
        <v>13233</v>
      </c>
      <c r="BQ5189" s="1" t="s">
        <v>10132</v>
      </c>
      <c r="BR5189" s="1" t="s">
        <v>13212</v>
      </c>
      <c r="BS5189" s="1" t="s">
        <v>42</v>
      </c>
      <c r="BT5189">
        <v>22</v>
      </c>
      <c r="BU5189" s="1" t="s">
        <v>9</v>
      </c>
      <c r="BV5189" s="1" t="s">
        <v>60</v>
      </c>
      <c r="BW5189">
        <v>160</v>
      </c>
      <c r="BX5189" s="1" t="s">
        <v>42</v>
      </c>
      <c r="BY5189">
        <v>4750</v>
      </c>
      <c r="BZ5189">
        <v>760000</v>
      </c>
      <c r="CA5189">
        <v>0.3</v>
      </c>
      <c r="CB5189">
        <v>3325</v>
      </c>
      <c r="CC5189">
        <v>532000</v>
      </c>
      <c r="CD5189">
        <v>0.1</v>
      </c>
      <c r="CE5189">
        <v>53200</v>
      </c>
      <c r="CF5189">
        <v>0.1</v>
      </c>
      <c r="CG5189">
        <v>5320</v>
      </c>
      <c r="CH5189">
        <v>47880</v>
      </c>
      <c r="CI5189">
        <v>478800</v>
      </c>
      <c r="CJ5189">
        <v>526680</v>
      </c>
      <c r="CK5189">
        <v>3291.75</v>
      </c>
    </row>
    <row r="5190" spans="67:89" x14ac:dyDescent="0.25">
      <c r="BO5190" s="1" t="s">
        <v>925</v>
      </c>
      <c r="BP5190" s="1" t="s">
        <v>13234</v>
      </c>
      <c r="BQ5190" s="1" t="s">
        <v>10132</v>
      </c>
      <c r="BR5190" s="1" t="s">
        <v>13212</v>
      </c>
      <c r="BS5190" s="1" t="s">
        <v>42</v>
      </c>
      <c r="BT5190">
        <v>23</v>
      </c>
      <c r="BU5190" s="1" t="s">
        <v>9</v>
      </c>
      <c r="BV5190" s="1" t="s">
        <v>260</v>
      </c>
      <c r="BW5190">
        <v>216.98</v>
      </c>
      <c r="BX5190" s="1" t="s">
        <v>42</v>
      </c>
      <c r="BY5190">
        <v>4750</v>
      </c>
      <c r="BZ5190">
        <v>1030655</v>
      </c>
      <c r="CA5190">
        <v>0.27</v>
      </c>
      <c r="CB5190">
        <v>3467.5</v>
      </c>
      <c r="CC5190">
        <v>752378.14999999991</v>
      </c>
      <c r="CD5190">
        <v>0.1</v>
      </c>
      <c r="CE5190">
        <v>75237.814999999988</v>
      </c>
      <c r="CF5190">
        <v>0.1</v>
      </c>
      <c r="CG5190">
        <v>7523.7814999999991</v>
      </c>
      <c r="CH5190">
        <v>67714.03349999999</v>
      </c>
      <c r="CI5190">
        <v>677140.33499999996</v>
      </c>
      <c r="CJ5190">
        <v>744854.36849999998</v>
      </c>
      <c r="CK5190">
        <v>3432.8250000000003</v>
      </c>
    </row>
    <row r="5191" spans="67:89" x14ac:dyDescent="0.25">
      <c r="BP5191" s="1" t="s">
        <v>13234</v>
      </c>
      <c r="BQ5191" s="1" t="s">
        <v>10132</v>
      </c>
      <c r="BR5191" s="1" t="s">
        <v>13212</v>
      </c>
      <c r="BS5191" s="1" t="s">
        <v>42</v>
      </c>
      <c r="BT5191">
        <v>23</v>
      </c>
      <c r="BU5191" s="1" t="s">
        <v>9</v>
      </c>
      <c r="BV5191" s="1" t="s">
        <v>260</v>
      </c>
      <c r="BW5191">
        <v>216.98</v>
      </c>
      <c r="BX5191" s="1" t="s">
        <v>42</v>
      </c>
      <c r="BY5191">
        <v>4750</v>
      </c>
      <c r="BZ5191">
        <v>1030655</v>
      </c>
      <c r="CA5191">
        <v>0.27</v>
      </c>
      <c r="CB5191">
        <v>3467.5</v>
      </c>
      <c r="CC5191">
        <v>752378.14999999991</v>
      </c>
      <c r="CD5191">
        <v>0.1</v>
      </c>
      <c r="CE5191">
        <v>75237.814999999988</v>
      </c>
      <c r="CF5191">
        <v>0.1</v>
      </c>
      <c r="CG5191">
        <v>7523.7814999999991</v>
      </c>
      <c r="CH5191">
        <v>67714.03349999999</v>
      </c>
      <c r="CI5191">
        <v>677140.33499999996</v>
      </c>
      <c r="CJ5191">
        <v>744854.36849999998</v>
      </c>
      <c r="CK5191">
        <v>3432.8250000000003</v>
      </c>
    </row>
    <row r="5192" spans="67:89" x14ac:dyDescent="0.25">
      <c r="BO5192" s="1" t="s">
        <v>927</v>
      </c>
      <c r="BP5192" s="1" t="s">
        <v>13235</v>
      </c>
      <c r="BQ5192" s="1" t="s">
        <v>10132</v>
      </c>
      <c r="BR5192" s="1" t="s">
        <v>13212</v>
      </c>
      <c r="BS5192" s="1" t="s">
        <v>42</v>
      </c>
      <c r="BT5192">
        <v>24</v>
      </c>
      <c r="BU5192" s="1" t="s">
        <v>9</v>
      </c>
      <c r="BV5192" s="1" t="s">
        <v>60</v>
      </c>
      <c r="BW5192">
        <v>180</v>
      </c>
      <c r="BX5192" s="1" t="s">
        <v>42</v>
      </c>
      <c r="BY5192">
        <v>4750</v>
      </c>
      <c r="BZ5192">
        <v>855000</v>
      </c>
      <c r="CA5192">
        <v>0.25</v>
      </c>
      <c r="CB5192">
        <v>3562.5</v>
      </c>
      <c r="CC5192">
        <v>641250</v>
      </c>
      <c r="CD5192">
        <v>0.1</v>
      </c>
      <c r="CE5192">
        <v>64125</v>
      </c>
      <c r="CF5192">
        <v>0</v>
      </c>
      <c r="CG5192">
        <v>0</v>
      </c>
      <c r="CH5192">
        <v>64125</v>
      </c>
      <c r="CI5192">
        <v>577125</v>
      </c>
      <c r="CJ5192">
        <v>641250</v>
      </c>
      <c r="CK5192">
        <v>3562.5</v>
      </c>
    </row>
    <row r="5193" spans="67:89" x14ac:dyDescent="0.25">
      <c r="BO5193" s="1" t="s">
        <v>929</v>
      </c>
      <c r="BP5193" s="1" t="s">
        <v>13236</v>
      </c>
      <c r="BQ5193" s="1" t="s">
        <v>10132</v>
      </c>
      <c r="BR5193" s="1" t="s">
        <v>13212</v>
      </c>
      <c r="BS5193" s="1" t="s">
        <v>42</v>
      </c>
      <c r="BT5193">
        <v>25</v>
      </c>
      <c r="BU5193" s="1" t="s">
        <v>9</v>
      </c>
      <c r="BV5193" s="1" t="s">
        <v>60</v>
      </c>
      <c r="BW5193">
        <v>180</v>
      </c>
      <c r="BX5193" s="1" t="s">
        <v>42</v>
      </c>
      <c r="BY5193">
        <v>4750</v>
      </c>
      <c r="BZ5193">
        <v>855000</v>
      </c>
      <c r="CA5193">
        <v>0.3</v>
      </c>
      <c r="CB5193">
        <v>3325</v>
      </c>
      <c r="CC5193">
        <v>598500</v>
      </c>
      <c r="CD5193">
        <v>0.1</v>
      </c>
      <c r="CE5193">
        <v>59850</v>
      </c>
      <c r="CF5193">
        <v>0.1</v>
      </c>
      <c r="CG5193">
        <v>5985</v>
      </c>
      <c r="CH5193">
        <v>53865</v>
      </c>
      <c r="CI5193">
        <v>538650</v>
      </c>
      <c r="CJ5193">
        <v>592515</v>
      </c>
      <c r="CK5193">
        <v>3291.75</v>
      </c>
    </row>
    <row r="5194" spans="67:89" x14ac:dyDescent="0.25">
      <c r="BO5194" s="1" t="s">
        <v>931</v>
      </c>
      <c r="BP5194" s="1" t="s">
        <v>13237</v>
      </c>
      <c r="BQ5194" s="1" t="s">
        <v>10132</v>
      </c>
      <c r="BR5194" s="1" t="s">
        <v>13212</v>
      </c>
      <c r="BS5194" s="1" t="s">
        <v>42</v>
      </c>
      <c r="BT5194">
        <v>26</v>
      </c>
      <c r="BU5194" s="1" t="s">
        <v>9</v>
      </c>
      <c r="BV5194" s="1" t="s">
        <v>60</v>
      </c>
      <c r="BW5194">
        <v>180</v>
      </c>
      <c r="BX5194" s="1" t="s">
        <v>42</v>
      </c>
      <c r="BY5194">
        <v>4750</v>
      </c>
      <c r="BZ5194">
        <v>855000</v>
      </c>
      <c r="CA5194">
        <v>0.3</v>
      </c>
      <c r="CB5194">
        <v>3325</v>
      </c>
      <c r="CC5194">
        <v>598500</v>
      </c>
      <c r="CD5194">
        <v>0.1</v>
      </c>
      <c r="CE5194">
        <v>59850</v>
      </c>
      <c r="CF5194">
        <v>0.1</v>
      </c>
      <c r="CG5194">
        <v>5985</v>
      </c>
      <c r="CH5194">
        <v>53865</v>
      </c>
      <c r="CI5194">
        <v>538650</v>
      </c>
      <c r="CJ5194">
        <v>592515</v>
      </c>
      <c r="CK5194">
        <v>3291.75</v>
      </c>
    </row>
    <row r="5195" spans="67:89" x14ac:dyDescent="0.25">
      <c r="BO5195" s="1" t="s">
        <v>933</v>
      </c>
      <c r="BP5195" s="1" t="s">
        <v>13238</v>
      </c>
      <c r="BQ5195" s="1" t="s">
        <v>10132</v>
      </c>
      <c r="BR5195" s="1" t="s">
        <v>13212</v>
      </c>
      <c r="BS5195" s="1" t="s">
        <v>42</v>
      </c>
      <c r="BT5195">
        <v>27</v>
      </c>
      <c r="BU5195" s="1" t="s">
        <v>9</v>
      </c>
      <c r="BV5195" s="1" t="s">
        <v>146</v>
      </c>
      <c r="BW5195">
        <v>180</v>
      </c>
      <c r="BX5195" s="1" t="s">
        <v>42</v>
      </c>
      <c r="BY5195">
        <v>4990</v>
      </c>
      <c r="BZ5195">
        <v>898200</v>
      </c>
      <c r="CA5195">
        <v>0.32</v>
      </c>
      <c r="CB5195">
        <v>3393.2</v>
      </c>
      <c r="CC5195">
        <v>610776</v>
      </c>
      <c r="CD5195">
        <v>0.1</v>
      </c>
      <c r="CE5195">
        <v>61077.600000000006</v>
      </c>
      <c r="CF5195">
        <v>0.1</v>
      </c>
      <c r="CG5195">
        <v>6107.7600000000011</v>
      </c>
      <c r="CH5195">
        <v>54969.840000000004</v>
      </c>
      <c r="CI5195">
        <v>549698.4</v>
      </c>
      <c r="CJ5195">
        <v>604668.24</v>
      </c>
      <c r="CK5195">
        <v>3359.268</v>
      </c>
    </row>
    <row r="5196" spans="67:89" x14ac:dyDescent="0.25">
      <c r="BO5196" s="1" t="s">
        <v>935</v>
      </c>
      <c r="BP5196" s="1" t="s">
        <v>13239</v>
      </c>
      <c r="BQ5196" s="1" t="s">
        <v>10132</v>
      </c>
      <c r="BR5196" s="1" t="s">
        <v>13212</v>
      </c>
      <c r="BS5196" s="1" t="s">
        <v>42</v>
      </c>
      <c r="BT5196">
        <v>28</v>
      </c>
      <c r="BU5196" s="1" t="s">
        <v>9</v>
      </c>
      <c r="BV5196" s="1" t="s">
        <v>171</v>
      </c>
      <c r="BW5196">
        <v>286.51</v>
      </c>
      <c r="BX5196" s="1" t="s">
        <v>42</v>
      </c>
      <c r="BY5196">
        <v>4990</v>
      </c>
      <c r="BZ5196">
        <v>1429684.9</v>
      </c>
      <c r="CA5196">
        <v>0.32</v>
      </c>
      <c r="CB5196">
        <v>3393.2</v>
      </c>
      <c r="CC5196">
        <v>972185.73199999996</v>
      </c>
      <c r="CD5196">
        <v>0.1</v>
      </c>
      <c r="CE5196">
        <v>97218.573199999999</v>
      </c>
      <c r="CF5196">
        <v>0.1</v>
      </c>
      <c r="CG5196">
        <v>9721.857320000001</v>
      </c>
      <c r="CH5196">
        <v>87496.715880000003</v>
      </c>
      <c r="CI5196">
        <v>874967.15879999998</v>
      </c>
      <c r="CJ5196">
        <v>962463.87468000001</v>
      </c>
      <c r="CK5196">
        <v>3359.268</v>
      </c>
    </row>
    <row r="5197" spans="67:89" x14ac:dyDescent="0.25">
      <c r="BO5197" s="1" t="s">
        <v>937</v>
      </c>
      <c r="BP5197" s="1" t="s">
        <v>13240</v>
      </c>
      <c r="BQ5197" s="1" t="s">
        <v>10132</v>
      </c>
      <c r="BR5197" s="1" t="s">
        <v>13212</v>
      </c>
      <c r="BS5197" s="1" t="s">
        <v>42</v>
      </c>
      <c r="BT5197">
        <v>29</v>
      </c>
      <c r="BU5197" s="1" t="s">
        <v>9</v>
      </c>
      <c r="BV5197" s="1" t="s">
        <v>60</v>
      </c>
      <c r="BW5197">
        <v>160</v>
      </c>
      <c r="BX5197" s="1" t="s">
        <v>42</v>
      </c>
      <c r="BY5197">
        <v>4750</v>
      </c>
      <c r="BZ5197">
        <v>760000</v>
      </c>
      <c r="CA5197">
        <v>0.3</v>
      </c>
      <c r="CB5197">
        <v>3325</v>
      </c>
      <c r="CC5197">
        <v>532000</v>
      </c>
      <c r="CD5197">
        <v>0.1</v>
      </c>
      <c r="CE5197">
        <v>53200</v>
      </c>
      <c r="CF5197">
        <v>0.1</v>
      </c>
      <c r="CG5197">
        <v>5320</v>
      </c>
      <c r="CH5197">
        <v>47880</v>
      </c>
      <c r="CI5197">
        <v>478800</v>
      </c>
      <c r="CJ5197">
        <v>526680</v>
      </c>
      <c r="CK5197">
        <v>3291.75</v>
      </c>
    </row>
    <row r="5198" spans="67:89" x14ac:dyDescent="0.25">
      <c r="BP5198" s="1" t="s">
        <v>13240</v>
      </c>
      <c r="BQ5198" s="1" t="s">
        <v>10132</v>
      </c>
      <c r="BR5198" s="1" t="s">
        <v>13212</v>
      </c>
      <c r="BS5198" s="1" t="s">
        <v>42</v>
      </c>
      <c r="BT5198">
        <v>29</v>
      </c>
      <c r="BU5198" s="1" t="s">
        <v>9</v>
      </c>
      <c r="BV5198" s="1" t="s">
        <v>60</v>
      </c>
      <c r="BW5198">
        <v>160</v>
      </c>
      <c r="BX5198" s="1" t="s">
        <v>42</v>
      </c>
      <c r="BY5198">
        <v>4750</v>
      </c>
      <c r="BZ5198">
        <v>760000</v>
      </c>
      <c r="CA5198">
        <v>0.28000000000000003</v>
      </c>
      <c r="CB5198">
        <v>3420</v>
      </c>
      <c r="CC5198">
        <v>547200</v>
      </c>
      <c r="CD5198">
        <v>0.1</v>
      </c>
      <c r="CE5198">
        <v>54720</v>
      </c>
      <c r="CF5198">
        <v>0</v>
      </c>
      <c r="CG5198">
        <v>0</v>
      </c>
      <c r="CH5198">
        <v>54720</v>
      </c>
      <c r="CI5198">
        <v>492480</v>
      </c>
      <c r="CJ5198">
        <v>547200</v>
      </c>
      <c r="CK5198">
        <v>3420</v>
      </c>
    </row>
    <row r="5199" spans="67:89" x14ac:dyDescent="0.25">
      <c r="BO5199" s="1" t="s">
        <v>939</v>
      </c>
      <c r="BP5199" s="1" t="s">
        <v>13241</v>
      </c>
      <c r="BQ5199" s="1" t="s">
        <v>10132</v>
      </c>
      <c r="BR5199" s="1" t="s">
        <v>13212</v>
      </c>
      <c r="BS5199" s="1" t="s">
        <v>42</v>
      </c>
      <c r="BT5199">
        <v>30</v>
      </c>
      <c r="BU5199" s="1" t="s">
        <v>9</v>
      </c>
      <c r="BV5199" s="1" t="s">
        <v>60</v>
      </c>
      <c r="BW5199">
        <v>160</v>
      </c>
      <c r="BX5199" s="1" t="s">
        <v>42</v>
      </c>
      <c r="BY5199">
        <v>4750</v>
      </c>
      <c r="BZ5199">
        <v>760000</v>
      </c>
      <c r="CA5199">
        <v>0.27</v>
      </c>
      <c r="CB5199">
        <v>3467.5</v>
      </c>
      <c r="CC5199">
        <v>554800</v>
      </c>
      <c r="CD5199">
        <v>0.1</v>
      </c>
      <c r="CE5199">
        <v>55480</v>
      </c>
      <c r="CF5199">
        <v>0.1</v>
      </c>
      <c r="CG5199">
        <v>5548</v>
      </c>
      <c r="CH5199">
        <v>49932</v>
      </c>
      <c r="CI5199">
        <v>499320</v>
      </c>
      <c r="CJ5199">
        <v>549252</v>
      </c>
      <c r="CK5199">
        <v>3432.8249999999998</v>
      </c>
    </row>
    <row r="5200" spans="67:89" x14ac:dyDescent="0.25">
      <c r="BP5200" s="1" t="s">
        <v>13241</v>
      </c>
      <c r="BQ5200" s="1" t="s">
        <v>10132</v>
      </c>
      <c r="BR5200" s="1" t="s">
        <v>13212</v>
      </c>
      <c r="BS5200" s="1" t="s">
        <v>42</v>
      </c>
      <c r="BT5200">
        <v>30</v>
      </c>
      <c r="BU5200" s="1" t="s">
        <v>9</v>
      </c>
      <c r="BV5200" s="1" t="s">
        <v>60</v>
      </c>
      <c r="BW5200">
        <v>160</v>
      </c>
      <c r="BX5200" s="1" t="s">
        <v>42</v>
      </c>
      <c r="BY5200">
        <v>4750</v>
      </c>
      <c r="BZ5200">
        <v>760000</v>
      </c>
      <c r="CA5200">
        <v>0.32</v>
      </c>
      <c r="CB5200">
        <v>3230</v>
      </c>
      <c r="CC5200">
        <v>516800</v>
      </c>
      <c r="CD5200">
        <v>0.1</v>
      </c>
      <c r="CE5200">
        <v>51680</v>
      </c>
      <c r="CF5200">
        <v>0.1</v>
      </c>
      <c r="CG5200">
        <v>5168</v>
      </c>
      <c r="CH5200">
        <v>46512</v>
      </c>
      <c r="CI5200">
        <v>465120</v>
      </c>
      <c r="CJ5200">
        <v>511632</v>
      </c>
      <c r="CK5200">
        <v>3197.7</v>
      </c>
    </row>
    <row r="5201" spans="67:89" x14ac:dyDescent="0.25">
      <c r="BO5201" s="1" t="s">
        <v>941</v>
      </c>
      <c r="BP5201" s="1" t="s">
        <v>13242</v>
      </c>
      <c r="BQ5201" s="1" t="s">
        <v>10132</v>
      </c>
      <c r="BR5201" s="1" t="s">
        <v>13212</v>
      </c>
      <c r="BS5201" s="1" t="s">
        <v>42</v>
      </c>
      <c r="BT5201">
        <v>31</v>
      </c>
      <c r="BU5201" s="1" t="s">
        <v>9</v>
      </c>
      <c r="BV5201" s="1" t="s">
        <v>60</v>
      </c>
      <c r="BW5201">
        <v>160</v>
      </c>
      <c r="BX5201" s="1" t="s">
        <v>42</v>
      </c>
      <c r="BY5201">
        <v>4750</v>
      </c>
      <c r="BZ5201">
        <v>760000</v>
      </c>
      <c r="CA5201">
        <v>0.27</v>
      </c>
      <c r="CB5201">
        <v>3467.5</v>
      </c>
      <c r="CC5201">
        <v>554800</v>
      </c>
      <c r="CD5201">
        <v>0.1</v>
      </c>
      <c r="CE5201">
        <v>55480</v>
      </c>
      <c r="CF5201">
        <v>0.1</v>
      </c>
      <c r="CG5201">
        <v>5548</v>
      </c>
      <c r="CH5201">
        <v>49932</v>
      </c>
      <c r="CI5201">
        <v>499320</v>
      </c>
      <c r="CJ5201">
        <v>549252</v>
      </c>
      <c r="CK5201">
        <v>3432.8249999999998</v>
      </c>
    </row>
    <row r="5202" spans="67:89" x14ac:dyDescent="0.25">
      <c r="BO5202" s="1" t="s">
        <v>943</v>
      </c>
      <c r="BP5202" s="1" t="s">
        <v>13243</v>
      </c>
      <c r="BQ5202" s="1" t="s">
        <v>10132</v>
      </c>
      <c r="BR5202" s="1" t="s">
        <v>13212</v>
      </c>
      <c r="BS5202" s="1" t="s">
        <v>42</v>
      </c>
      <c r="BT5202">
        <v>32</v>
      </c>
      <c r="BU5202" s="1" t="s">
        <v>9</v>
      </c>
      <c r="BV5202" s="1" t="s">
        <v>60</v>
      </c>
      <c r="BW5202">
        <v>160</v>
      </c>
      <c r="BX5202" s="1" t="s">
        <v>42</v>
      </c>
      <c r="BY5202">
        <v>4750</v>
      </c>
      <c r="BZ5202">
        <v>760000</v>
      </c>
      <c r="CA5202">
        <v>0.3</v>
      </c>
      <c r="CB5202">
        <v>3325</v>
      </c>
      <c r="CC5202">
        <v>532000</v>
      </c>
      <c r="CD5202">
        <v>0.1</v>
      </c>
      <c r="CE5202">
        <v>53200</v>
      </c>
      <c r="CF5202">
        <v>0.1</v>
      </c>
      <c r="CG5202">
        <v>5320</v>
      </c>
      <c r="CH5202">
        <v>47880</v>
      </c>
      <c r="CI5202">
        <v>478800</v>
      </c>
      <c r="CJ5202">
        <v>526680</v>
      </c>
      <c r="CK5202">
        <v>3291.75</v>
      </c>
    </row>
    <row r="5203" spans="67:89" x14ac:dyDescent="0.25">
      <c r="BP5203" s="1" t="s">
        <v>13243</v>
      </c>
      <c r="BQ5203" s="1" t="s">
        <v>10132</v>
      </c>
      <c r="BR5203" s="1" t="s">
        <v>13212</v>
      </c>
      <c r="BS5203" s="1" t="s">
        <v>42</v>
      </c>
      <c r="BT5203">
        <v>32</v>
      </c>
      <c r="BU5203" s="1" t="s">
        <v>9</v>
      </c>
      <c r="BV5203" s="1" t="s">
        <v>60</v>
      </c>
      <c r="BW5203">
        <v>160</v>
      </c>
      <c r="BX5203" s="1" t="s">
        <v>42</v>
      </c>
      <c r="BY5203">
        <v>4750</v>
      </c>
      <c r="BZ5203">
        <v>760000</v>
      </c>
      <c r="CA5203">
        <v>0.25</v>
      </c>
      <c r="CB5203">
        <v>3562.5</v>
      </c>
      <c r="CC5203">
        <v>570000</v>
      </c>
      <c r="CD5203">
        <v>0.1</v>
      </c>
      <c r="CE5203">
        <v>57000</v>
      </c>
      <c r="CF5203">
        <v>0</v>
      </c>
      <c r="CG5203">
        <v>0</v>
      </c>
      <c r="CH5203">
        <v>57000</v>
      </c>
      <c r="CI5203">
        <v>513000</v>
      </c>
      <c r="CJ5203">
        <v>570000</v>
      </c>
      <c r="CK5203">
        <v>3562.5</v>
      </c>
    </row>
    <row r="5204" spans="67:89" x14ac:dyDescent="0.25">
      <c r="BO5204" s="1" t="s">
        <v>945</v>
      </c>
      <c r="BP5204" s="1" t="s">
        <v>13244</v>
      </c>
      <c r="BQ5204" s="1" t="s">
        <v>10132</v>
      </c>
      <c r="BR5204" s="1" t="s">
        <v>13212</v>
      </c>
      <c r="BS5204" s="1" t="s">
        <v>42</v>
      </c>
      <c r="BT5204">
        <v>33</v>
      </c>
      <c r="BU5204" s="1" t="s">
        <v>9</v>
      </c>
      <c r="BV5204" s="1" t="s">
        <v>60</v>
      </c>
      <c r="BW5204">
        <v>160</v>
      </c>
      <c r="BX5204" s="1" t="s">
        <v>42</v>
      </c>
      <c r="BY5204">
        <v>4750</v>
      </c>
      <c r="BZ5204">
        <v>760000</v>
      </c>
      <c r="CA5204">
        <v>0.27</v>
      </c>
      <c r="CB5204">
        <v>3467.5</v>
      </c>
      <c r="CC5204">
        <v>554800</v>
      </c>
      <c r="CD5204">
        <v>0.1</v>
      </c>
      <c r="CE5204">
        <v>55480</v>
      </c>
      <c r="CF5204">
        <v>0</v>
      </c>
      <c r="CG5204">
        <v>0</v>
      </c>
      <c r="CH5204">
        <v>55480</v>
      </c>
      <c r="CI5204">
        <v>499320</v>
      </c>
      <c r="CJ5204">
        <v>554800</v>
      </c>
      <c r="CK5204">
        <v>3467.5</v>
      </c>
    </row>
    <row r="5205" spans="67:89" x14ac:dyDescent="0.25">
      <c r="BO5205" s="1" t="s">
        <v>947</v>
      </c>
      <c r="BP5205" s="1" t="s">
        <v>13245</v>
      </c>
      <c r="BQ5205" s="1" t="s">
        <v>10132</v>
      </c>
      <c r="BR5205" s="1" t="s">
        <v>13212</v>
      </c>
      <c r="BS5205" s="1" t="s">
        <v>42</v>
      </c>
      <c r="BT5205">
        <v>34</v>
      </c>
      <c r="BU5205" s="1" t="s">
        <v>9</v>
      </c>
      <c r="BV5205" s="1" t="s">
        <v>60</v>
      </c>
      <c r="BW5205">
        <v>160</v>
      </c>
      <c r="BX5205" s="1" t="s">
        <v>42</v>
      </c>
      <c r="BY5205">
        <v>4750</v>
      </c>
      <c r="BZ5205">
        <v>760000</v>
      </c>
      <c r="CA5205">
        <v>0.33</v>
      </c>
      <c r="CB5205">
        <v>3182.5</v>
      </c>
      <c r="CC5205">
        <v>509200</v>
      </c>
      <c r="CD5205">
        <v>0.1</v>
      </c>
      <c r="CE5205">
        <v>50920</v>
      </c>
      <c r="CF5205">
        <v>0.1</v>
      </c>
      <c r="CG5205">
        <v>5092</v>
      </c>
      <c r="CH5205">
        <v>45828</v>
      </c>
      <c r="CI5205">
        <v>458280</v>
      </c>
      <c r="CJ5205">
        <v>504108</v>
      </c>
      <c r="CK5205">
        <v>3150.6750000000002</v>
      </c>
    </row>
    <row r="5206" spans="67:89" x14ac:dyDescent="0.25">
      <c r="BP5206" s="1" t="s">
        <v>13245</v>
      </c>
      <c r="BQ5206" s="1" t="s">
        <v>10132</v>
      </c>
      <c r="BR5206" s="1" t="s">
        <v>13212</v>
      </c>
      <c r="BS5206" s="1" t="s">
        <v>42</v>
      </c>
      <c r="BT5206">
        <v>34</v>
      </c>
      <c r="BU5206" s="1" t="s">
        <v>9</v>
      </c>
      <c r="BV5206" s="1" t="s">
        <v>60</v>
      </c>
      <c r="BW5206">
        <v>160</v>
      </c>
      <c r="BX5206" s="1" t="s">
        <v>42</v>
      </c>
      <c r="BY5206">
        <v>4750</v>
      </c>
      <c r="BZ5206">
        <v>760000</v>
      </c>
      <c r="CA5206">
        <v>0.27</v>
      </c>
      <c r="CB5206">
        <v>3467.5</v>
      </c>
      <c r="CC5206">
        <v>554800</v>
      </c>
      <c r="CD5206">
        <v>0.1</v>
      </c>
      <c r="CE5206">
        <v>55480</v>
      </c>
      <c r="CF5206">
        <v>0.1</v>
      </c>
      <c r="CG5206">
        <v>5548</v>
      </c>
      <c r="CH5206">
        <v>49932</v>
      </c>
      <c r="CI5206">
        <v>499320</v>
      </c>
      <c r="CJ5206">
        <v>549252</v>
      </c>
      <c r="CK5206">
        <v>3432.8249999999998</v>
      </c>
    </row>
    <row r="5207" spans="67:89" x14ac:dyDescent="0.25">
      <c r="BO5207" s="1" t="s">
        <v>949</v>
      </c>
      <c r="BP5207" s="1" t="s">
        <v>13246</v>
      </c>
      <c r="BQ5207" s="1" t="s">
        <v>10132</v>
      </c>
      <c r="BR5207" s="1" t="s">
        <v>13212</v>
      </c>
      <c r="BS5207" s="1" t="s">
        <v>42</v>
      </c>
      <c r="BT5207">
        <v>35</v>
      </c>
      <c r="BU5207" s="1" t="s">
        <v>9</v>
      </c>
      <c r="BV5207" s="1" t="s">
        <v>60</v>
      </c>
      <c r="BW5207">
        <v>160</v>
      </c>
      <c r="BX5207" s="1" t="s">
        <v>42</v>
      </c>
      <c r="BY5207">
        <v>4750</v>
      </c>
      <c r="BZ5207">
        <v>760000</v>
      </c>
      <c r="CA5207">
        <v>0.33</v>
      </c>
      <c r="CB5207">
        <v>3182.5</v>
      </c>
      <c r="CC5207">
        <v>509200</v>
      </c>
      <c r="CD5207">
        <v>0.1</v>
      </c>
      <c r="CE5207">
        <v>50920</v>
      </c>
      <c r="CF5207">
        <v>0.1</v>
      </c>
      <c r="CG5207">
        <v>5092</v>
      </c>
      <c r="CH5207">
        <v>45828</v>
      </c>
      <c r="CI5207">
        <v>458280</v>
      </c>
      <c r="CJ5207">
        <v>504108</v>
      </c>
      <c r="CK5207">
        <v>3150.6750000000002</v>
      </c>
    </row>
    <row r="5208" spans="67:89" x14ac:dyDescent="0.25">
      <c r="BP5208" s="1" t="s">
        <v>13246</v>
      </c>
      <c r="BQ5208" s="1" t="s">
        <v>10132</v>
      </c>
      <c r="BR5208" s="1" t="s">
        <v>13212</v>
      </c>
      <c r="BS5208" s="1" t="s">
        <v>42</v>
      </c>
      <c r="BT5208">
        <v>35</v>
      </c>
      <c r="BU5208" s="1" t="s">
        <v>9</v>
      </c>
      <c r="BV5208" s="1" t="s">
        <v>60</v>
      </c>
      <c r="BW5208">
        <v>160</v>
      </c>
      <c r="BX5208" s="1" t="s">
        <v>42</v>
      </c>
      <c r="BY5208">
        <v>4750</v>
      </c>
      <c r="BZ5208">
        <v>760000</v>
      </c>
      <c r="CA5208">
        <v>0.3</v>
      </c>
      <c r="CB5208">
        <v>3325</v>
      </c>
      <c r="CC5208">
        <v>532000</v>
      </c>
      <c r="CD5208">
        <v>0.1</v>
      </c>
      <c r="CE5208">
        <v>53200</v>
      </c>
      <c r="CF5208">
        <v>0.1</v>
      </c>
      <c r="CG5208">
        <v>5320</v>
      </c>
      <c r="CH5208">
        <v>47880</v>
      </c>
      <c r="CI5208">
        <v>478800</v>
      </c>
      <c r="CJ5208">
        <v>526680</v>
      </c>
      <c r="CK5208">
        <v>3291.75</v>
      </c>
    </row>
    <row r="5209" spans="67:89" x14ac:dyDescent="0.25">
      <c r="BP5209" s="1" t="s">
        <v>13246</v>
      </c>
      <c r="BQ5209" s="1" t="s">
        <v>10132</v>
      </c>
      <c r="BR5209" s="1" t="s">
        <v>13212</v>
      </c>
      <c r="BS5209" s="1" t="s">
        <v>42</v>
      </c>
      <c r="BT5209">
        <v>35</v>
      </c>
      <c r="BU5209" s="1" t="s">
        <v>9</v>
      </c>
      <c r="BV5209" s="1" t="s">
        <v>60</v>
      </c>
      <c r="BW5209">
        <v>160</v>
      </c>
      <c r="BX5209" s="1" t="s">
        <v>42</v>
      </c>
      <c r="BY5209">
        <v>4750</v>
      </c>
      <c r="BZ5209">
        <v>760000</v>
      </c>
      <c r="CA5209">
        <v>0.25</v>
      </c>
      <c r="CB5209">
        <v>3562.5</v>
      </c>
      <c r="CC5209">
        <v>570000</v>
      </c>
      <c r="CD5209">
        <v>0.1</v>
      </c>
      <c r="CE5209">
        <v>57000</v>
      </c>
      <c r="CF5209">
        <v>0</v>
      </c>
      <c r="CG5209">
        <v>0</v>
      </c>
      <c r="CH5209">
        <v>57000</v>
      </c>
      <c r="CI5209">
        <v>513000</v>
      </c>
      <c r="CJ5209">
        <v>570000</v>
      </c>
      <c r="CK5209">
        <v>3562.5</v>
      </c>
    </row>
    <row r="5210" spans="67:89" x14ac:dyDescent="0.25">
      <c r="BO5210" s="1" t="s">
        <v>951</v>
      </c>
      <c r="BP5210" s="1" t="s">
        <v>13247</v>
      </c>
      <c r="BQ5210" s="1" t="s">
        <v>10132</v>
      </c>
      <c r="BR5210" s="1" t="s">
        <v>13212</v>
      </c>
      <c r="BS5210" s="1" t="s">
        <v>42</v>
      </c>
      <c r="BT5210">
        <v>36</v>
      </c>
      <c r="BU5210" s="1" t="s">
        <v>9</v>
      </c>
      <c r="BV5210" s="1" t="s">
        <v>60</v>
      </c>
      <c r="BW5210">
        <v>160</v>
      </c>
      <c r="BX5210" s="1" t="s">
        <v>42</v>
      </c>
      <c r="BY5210">
        <v>4750</v>
      </c>
      <c r="BZ5210">
        <v>760000</v>
      </c>
      <c r="CA5210">
        <v>0.28000000000000003</v>
      </c>
      <c r="CB5210">
        <v>3420</v>
      </c>
      <c r="CC5210">
        <v>547200</v>
      </c>
      <c r="CD5210">
        <v>0.1</v>
      </c>
      <c r="CE5210">
        <v>54720</v>
      </c>
      <c r="CF5210">
        <v>0.1</v>
      </c>
      <c r="CG5210">
        <v>5472</v>
      </c>
      <c r="CH5210">
        <v>49248</v>
      </c>
      <c r="CI5210">
        <v>492480</v>
      </c>
      <c r="CJ5210">
        <v>541728</v>
      </c>
      <c r="CK5210">
        <v>3385.8</v>
      </c>
    </row>
    <row r="5211" spans="67:89" x14ac:dyDescent="0.25">
      <c r="BP5211" s="1" t="s">
        <v>13247</v>
      </c>
      <c r="BQ5211" s="1" t="s">
        <v>10132</v>
      </c>
      <c r="BR5211" s="1" t="s">
        <v>13212</v>
      </c>
      <c r="BS5211" s="1" t="s">
        <v>42</v>
      </c>
      <c r="BT5211">
        <v>36</v>
      </c>
      <c r="BU5211" s="1" t="s">
        <v>9</v>
      </c>
      <c r="BV5211" s="1" t="s">
        <v>60</v>
      </c>
      <c r="BW5211">
        <v>160</v>
      </c>
      <c r="BX5211" s="1" t="s">
        <v>42</v>
      </c>
      <c r="BY5211">
        <v>4750</v>
      </c>
      <c r="BZ5211">
        <v>760000</v>
      </c>
      <c r="CA5211">
        <v>0.3</v>
      </c>
      <c r="CB5211">
        <v>3325</v>
      </c>
      <c r="CC5211">
        <v>532000</v>
      </c>
      <c r="CD5211">
        <v>0.1</v>
      </c>
      <c r="CE5211">
        <v>53200</v>
      </c>
      <c r="CF5211">
        <v>0.1</v>
      </c>
      <c r="CG5211">
        <v>5320</v>
      </c>
      <c r="CH5211">
        <v>47880</v>
      </c>
      <c r="CI5211">
        <v>478800</v>
      </c>
      <c r="CJ5211">
        <v>526680</v>
      </c>
      <c r="CK5211">
        <v>3291.75</v>
      </c>
    </row>
    <row r="5212" spans="67:89" x14ac:dyDescent="0.25">
      <c r="BP5212" s="1" t="s">
        <v>13247</v>
      </c>
      <c r="BQ5212" s="1" t="s">
        <v>10132</v>
      </c>
      <c r="BR5212" s="1" t="s">
        <v>13212</v>
      </c>
      <c r="BS5212" s="1" t="s">
        <v>42</v>
      </c>
      <c r="BT5212">
        <v>36</v>
      </c>
      <c r="BU5212" s="1" t="s">
        <v>9</v>
      </c>
      <c r="BV5212" s="1" t="s">
        <v>60</v>
      </c>
      <c r="BW5212">
        <v>160</v>
      </c>
      <c r="BX5212" s="1" t="s">
        <v>42</v>
      </c>
      <c r="BY5212">
        <v>4750</v>
      </c>
      <c r="BZ5212">
        <v>760000</v>
      </c>
      <c r="CA5212">
        <v>0.25</v>
      </c>
      <c r="CB5212">
        <v>3562.5</v>
      </c>
      <c r="CC5212">
        <v>570000</v>
      </c>
      <c r="CD5212">
        <v>0.1</v>
      </c>
      <c r="CE5212">
        <v>57000</v>
      </c>
      <c r="CF5212">
        <v>0</v>
      </c>
      <c r="CG5212">
        <v>0</v>
      </c>
      <c r="CH5212">
        <v>57000</v>
      </c>
      <c r="CI5212">
        <v>513000</v>
      </c>
      <c r="CJ5212">
        <v>570000</v>
      </c>
      <c r="CK5212">
        <v>3562.5</v>
      </c>
    </row>
    <row r="5213" spans="67:89" x14ac:dyDescent="0.25">
      <c r="BO5213" s="1" t="s">
        <v>953</v>
      </c>
      <c r="BP5213" s="1" t="s">
        <v>13248</v>
      </c>
      <c r="BQ5213" s="1" t="s">
        <v>10132</v>
      </c>
      <c r="BR5213" s="1" t="s">
        <v>13212</v>
      </c>
      <c r="BS5213" s="1" t="s">
        <v>42</v>
      </c>
      <c r="BT5213">
        <v>37</v>
      </c>
      <c r="BU5213" s="1" t="s">
        <v>9</v>
      </c>
      <c r="BV5213" s="1" t="s">
        <v>60</v>
      </c>
      <c r="BW5213">
        <v>160</v>
      </c>
      <c r="BX5213" s="1" t="s">
        <v>42</v>
      </c>
      <c r="BY5213">
        <v>4750</v>
      </c>
      <c r="BZ5213">
        <v>760000</v>
      </c>
      <c r="CA5213">
        <v>0.27</v>
      </c>
      <c r="CB5213">
        <v>3467.5</v>
      </c>
      <c r="CC5213">
        <v>554800</v>
      </c>
      <c r="CD5213">
        <v>0.1</v>
      </c>
      <c r="CE5213">
        <v>55480</v>
      </c>
      <c r="CF5213">
        <v>0</v>
      </c>
      <c r="CG5213">
        <v>0</v>
      </c>
      <c r="CH5213">
        <v>55480</v>
      </c>
      <c r="CI5213">
        <v>499320</v>
      </c>
      <c r="CJ5213">
        <v>554800</v>
      </c>
      <c r="CK5213">
        <v>3467.5</v>
      </c>
    </row>
    <row r="5214" spans="67:89" x14ac:dyDescent="0.25">
      <c r="BO5214" s="1" t="s">
        <v>955</v>
      </c>
      <c r="BP5214" s="1" t="s">
        <v>13249</v>
      </c>
      <c r="BQ5214" s="1" t="s">
        <v>10132</v>
      </c>
      <c r="BR5214" s="1" t="s">
        <v>13212</v>
      </c>
      <c r="BS5214" s="1" t="s">
        <v>42</v>
      </c>
      <c r="BT5214">
        <v>38</v>
      </c>
      <c r="BU5214" s="1" t="s">
        <v>9</v>
      </c>
      <c r="BV5214" s="1" t="s">
        <v>60</v>
      </c>
      <c r="BW5214">
        <v>160</v>
      </c>
      <c r="BX5214" s="1" t="s">
        <v>42</v>
      </c>
      <c r="BY5214">
        <v>4750</v>
      </c>
      <c r="BZ5214">
        <v>760000</v>
      </c>
      <c r="CA5214">
        <v>0.27</v>
      </c>
      <c r="CB5214">
        <v>3467.5</v>
      </c>
      <c r="CC5214">
        <v>554800</v>
      </c>
      <c r="CD5214">
        <v>0.1</v>
      </c>
      <c r="CE5214">
        <v>55480</v>
      </c>
      <c r="CF5214">
        <v>0</v>
      </c>
      <c r="CG5214">
        <v>0</v>
      </c>
      <c r="CH5214">
        <v>55480</v>
      </c>
      <c r="CI5214">
        <v>499320</v>
      </c>
      <c r="CJ5214">
        <v>554800</v>
      </c>
      <c r="CK5214">
        <v>3467.5</v>
      </c>
    </row>
    <row r="5215" spans="67:89" x14ac:dyDescent="0.25">
      <c r="BO5215" s="1" t="s">
        <v>957</v>
      </c>
      <c r="BP5215" s="1" t="s">
        <v>13250</v>
      </c>
      <c r="BQ5215" s="1" t="s">
        <v>10132</v>
      </c>
      <c r="BR5215" s="1" t="s">
        <v>13212</v>
      </c>
      <c r="BS5215" s="1" t="s">
        <v>42</v>
      </c>
      <c r="BT5215">
        <v>39</v>
      </c>
      <c r="BU5215" s="1" t="s">
        <v>9</v>
      </c>
      <c r="BV5215" s="1" t="s">
        <v>60</v>
      </c>
      <c r="BW5215">
        <v>160</v>
      </c>
      <c r="BX5215" s="1" t="s">
        <v>42</v>
      </c>
      <c r="BY5215">
        <v>4750</v>
      </c>
      <c r="BZ5215">
        <v>760000</v>
      </c>
      <c r="CA5215">
        <v>0.3</v>
      </c>
      <c r="CB5215">
        <v>3325</v>
      </c>
      <c r="CC5215">
        <v>532000</v>
      </c>
      <c r="CD5215">
        <v>0.1</v>
      </c>
      <c r="CE5215">
        <v>53200</v>
      </c>
      <c r="CF5215">
        <v>0.1</v>
      </c>
      <c r="CG5215">
        <v>5320</v>
      </c>
      <c r="CH5215">
        <v>47880</v>
      </c>
      <c r="CI5215">
        <v>478800</v>
      </c>
      <c r="CJ5215">
        <v>526680</v>
      </c>
      <c r="CK5215">
        <v>3291.75</v>
      </c>
    </row>
    <row r="5216" spans="67:89" x14ac:dyDescent="0.25">
      <c r="BO5216" s="1" t="s">
        <v>959</v>
      </c>
      <c r="BP5216" s="1" t="s">
        <v>13251</v>
      </c>
      <c r="BQ5216" s="1" t="s">
        <v>10132</v>
      </c>
      <c r="BR5216" s="1" t="s">
        <v>13212</v>
      </c>
      <c r="BS5216" s="1" t="s">
        <v>42</v>
      </c>
      <c r="BT5216">
        <v>40</v>
      </c>
      <c r="BU5216" s="1" t="s">
        <v>9</v>
      </c>
      <c r="BV5216" s="1" t="s">
        <v>60</v>
      </c>
      <c r="BW5216">
        <v>160</v>
      </c>
      <c r="BX5216" s="1" t="s">
        <v>42</v>
      </c>
      <c r="BY5216">
        <v>4750</v>
      </c>
      <c r="BZ5216">
        <v>760000</v>
      </c>
      <c r="CA5216">
        <v>0.3</v>
      </c>
      <c r="CB5216">
        <v>3325</v>
      </c>
      <c r="CC5216">
        <v>532000</v>
      </c>
      <c r="CD5216">
        <v>0.1</v>
      </c>
      <c r="CE5216">
        <v>53200</v>
      </c>
      <c r="CF5216">
        <v>0.1</v>
      </c>
      <c r="CG5216">
        <v>5320</v>
      </c>
      <c r="CH5216">
        <v>47880</v>
      </c>
      <c r="CI5216">
        <v>478800</v>
      </c>
      <c r="CJ5216">
        <v>526680</v>
      </c>
      <c r="CK5216">
        <v>3291.75</v>
      </c>
    </row>
    <row r="5217" spans="67:89" x14ac:dyDescent="0.25">
      <c r="BO5217" s="1" t="s">
        <v>961</v>
      </c>
      <c r="BP5217" s="1" t="s">
        <v>13252</v>
      </c>
      <c r="BQ5217" s="1" t="s">
        <v>10132</v>
      </c>
      <c r="BR5217" s="1" t="s">
        <v>13212</v>
      </c>
      <c r="BS5217" s="1" t="s">
        <v>42</v>
      </c>
      <c r="BT5217">
        <v>41</v>
      </c>
      <c r="BU5217" s="1" t="s">
        <v>9</v>
      </c>
      <c r="BV5217" s="1" t="s">
        <v>60</v>
      </c>
      <c r="BW5217">
        <v>160</v>
      </c>
      <c r="BX5217" s="1" t="s">
        <v>42</v>
      </c>
      <c r="BY5217">
        <v>4750</v>
      </c>
      <c r="BZ5217">
        <v>760000</v>
      </c>
      <c r="CA5217">
        <v>0.25</v>
      </c>
      <c r="CB5217">
        <v>3562.5</v>
      </c>
      <c r="CC5217">
        <v>570000</v>
      </c>
      <c r="CD5217">
        <v>0.1</v>
      </c>
      <c r="CE5217">
        <v>57000</v>
      </c>
      <c r="CF5217">
        <v>0</v>
      </c>
      <c r="CG5217">
        <v>0</v>
      </c>
      <c r="CH5217">
        <v>57000</v>
      </c>
      <c r="CI5217">
        <v>513000</v>
      </c>
      <c r="CJ5217">
        <v>570000</v>
      </c>
      <c r="CK5217">
        <v>3562.5</v>
      </c>
    </row>
    <row r="5218" spans="67:89" x14ac:dyDescent="0.25">
      <c r="BO5218" s="1" t="s">
        <v>963</v>
      </c>
      <c r="BP5218" s="1" t="s">
        <v>13253</v>
      </c>
      <c r="BQ5218" s="1" t="s">
        <v>10132</v>
      </c>
      <c r="BR5218" s="1" t="s">
        <v>13212</v>
      </c>
      <c r="BS5218" s="1" t="s">
        <v>42</v>
      </c>
      <c r="BT5218">
        <v>42</v>
      </c>
      <c r="BU5218" s="1" t="s">
        <v>9</v>
      </c>
      <c r="BV5218" s="1" t="s">
        <v>60</v>
      </c>
      <c r="BW5218">
        <v>160</v>
      </c>
      <c r="BX5218" s="1" t="s">
        <v>42</v>
      </c>
      <c r="BY5218">
        <v>4750</v>
      </c>
      <c r="BZ5218">
        <v>760000</v>
      </c>
      <c r="CA5218">
        <v>0.33</v>
      </c>
      <c r="CB5218">
        <v>3182.5</v>
      </c>
      <c r="CC5218">
        <v>509200</v>
      </c>
      <c r="CD5218">
        <v>0</v>
      </c>
      <c r="CE5218">
        <v>0</v>
      </c>
      <c r="CF5218">
        <v>0</v>
      </c>
      <c r="CG5218">
        <v>0</v>
      </c>
      <c r="CH5218">
        <v>0</v>
      </c>
      <c r="CI5218">
        <v>509200</v>
      </c>
      <c r="CJ5218">
        <v>509200</v>
      </c>
      <c r="CK5218">
        <v>3182.5</v>
      </c>
    </row>
    <row r="5219" spans="67:89" x14ac:dyDescent="0.25">
      <c r="BP5219" s="1" t="s">
        <v>13253</v>
      </c>
      <c r="BQ5219" s="1" t="s">
        <v>10132</v>
      </c>
      <c r="BR5219" s="1" t="s">
        <v>13212</v>
      </c>
      <c r="BS5219" s="1" t="s">
        <v>42</v>
      </c>
      <c r="BT5219">
        <v>42</v>
      </c>
      <c r="BU5219" s="1" t="s">
        <v>9</v>
      </c>
      <c r="BV5219" s="1" t="s">
        <v>60</v>
      </c>
      <c r="BW5219">
        <v>160</v>
      </c>
      <c r="BX5219" s="1" t="s">
        <v>42</v>
      </c>
      <c r="BY5219">
        <v>4750</v>
      </c>
      <c r="BZ5219">
        <v>760000</v>
      </c>
      <c r="CA5219">
        <v>0.25</v>
      </c>
      <c r="CB5219">
        <v>3562.5</v>
      </c>
      <c r="CC5219">
        <v>570000</v>
      </c>
      <c r="CD5219">
        <v>0.1</v>
      </c>
      <c r="CE5219">
        <v>57000</v>
      </c>
      <c r="CF5219">
        <v>0.1</v>
      </c>
      <c r="CG5219">
        <v>5700</v>
      </c>
      <c r="CH5219">
        <v>51300</v>
      </c>
      <c r="CI5219">
        <v>513000</v>
      </c>
      <c r="CJ5219">
        <v>564300</v>
      </c>
      <c r="CK5219">
        <v>3526.875</v>
      </c>
    </row>
    <row r="5220" spans="67:89" x14ac:dyDescent="0.25">
      <c r="BP5220" s="1" t="s">
        <v>13253</v>
      </c>
      <c r="BQ5220" s="1" t="s">
        <v>10132</v>
      </c>
      <c r="BR5220" s="1" t="s">
        <v>13212</v>
      </c>
      <c r="BS5220" s="1" t="s">
        <v>42</v>
      </c>
      <c r="BT5220">
        <v>42</v>
      </c>
      <c r="BU5220" s="1" t="s">
        <v>9</v>
      </c>
      <c r="BV5220" s="1" t="s">
        <v>60</v>
      </c>
      <c r="BW5220">
        <v>160</v>
      </c>
      <c r="BX5220" s="1" t="s">
        <v>42</v>
      </c>
      <c r="BY5220">
        <v>4750</v>
      </c>
      <c r="BZ5220">
        <v>760000</v>
      </c>
      <c r="CA5220">
        <v>0.3</v>
      </c>
      <c r="CB5220">
        <v>3325</v>
      </c>
      <c r="CC5220">
        <v>532000</v>
      </c>
      <c r="CD5220">
        <v>0.1</v>
      </c>
      <c r="CE5220">
        <v>53200</v>
      </c>
      <c r="CF5220">
        <v>0</v>
      </c>
      <c r="CG5220">
        <v>0</v>
      </c>
      <c r="CH5220">
        <v>53200</v>
      </c>
      <c r="CI5220">
        <v>478800</v>
      </c>
      <c r="CJ5220">
        <v>532000</v>
      </c>
      <c r="CK5220">
        <v>3325</v>
      </c>
    </row>
    <row r="5221" spans="67:89" x14ac:dyDescent="0.25">
      <c r="BO5221" s="1" t="s">
        <v>965</v>
      </c>
      <c r="BP5221" s="1" t="s">
        <v>13254</v>
      </c>
      <c r="BQ5221" s="1" t="s">
        <v>10132</v>
      </c>
      <c r="BR5221" s="1" t="s">
        <v>13212</v>
      </c>
      <c r="BS5221" s="1" t="s">
        <v>42</v>
      </c>
      <c r="BT5221">
        <v>43</v>
      </c>
      <c r="BU5221" s="1" t="s">
        <v>9</v>
      </c>
      <c r="BV5221" s="1" t="s">
        <v>60</v>
      </c>
      <c r="BW5221">
        <v>160</v>
      </c>
      <c r="BX5221" s="1" t="s">
        <v>42</v>
      </c>
      <c r="BY5221">
        <v>4750</v>
      </c>
      <c r="BZ5221">
        <v>760000</v>
      </c>
      <c r="CA5221">
        <v>0.27</v>
      </c>
      <c r="CB5221">
        <v>3467.5</v>
      </c>
      <c r="CC5221">
        <v>554800</v>
      </c>
      <c r="CD5221">
        <v>0.1</v>
      </c>
      <c r="CE5221">
        <v>55480</v>
      </c>
      <c r="CF5221">
        <v>0</v>
      </c>
      <c r="CG5221">
        <v>0</v>
      </c>
      <c r="CH5221">
        <v>55480</v>
      </c>
      <c r="CI5221">
        <v>499320</v>
      </c>
      <c r="CJ5221">
        <v>554800</v>
      </c>
      <c r="CK5221">
        <v>3467.5</v>
      </c>
    </row>
    <row r="5222" spans="67:89" x14ac:dyDescent="0.25">
      <c r="BO5222" s="1" t="s">
        <v>967</v>
      </c>
      <c r="BP5222" s="1" t="s">
        <v>13255</v>
      </c>
      <c r="BQ5222" s="1" t="s">
        <v>10132</v>
      </c>
      <c r="BR5222" s="1" t="s">
        <v>13212</v>
      </c>
      <c r="BS5222" s="1" t="s">
        <v>42</v>
      </c>
      <c r="BT5222">
        <v>44</v>
      </c>
      <c r="BU5222" s="1" t="s">
        <v>9</v>
      </c>
      <c r="BV5222" s="1" t="s">
        <v>60</v>
      </c>
      <c r="BW5222">
        <v>160</v>
      </c>
      <c r="BX5222" s="1" t="s">
        <v>42</v>
      </c>
      <c r="BY5222">
        <v>4750</v>
      </c>
      <c r="BZ5222">
        <v>760000</v>
      </c>
      <c r="CA5222">
        <v>0.25</v>
      </c>
      <c r="CB5222">
        <v>3562.5</v>
      </c>
      <c r="CC5222">
        <v>570000</v>
      </c>
      <c r="CD5222">
        <v>0.1</v>
      </c>
      <c r="CE5222">
        <v>57000</v>
      </c>
      <c r="CF5222">
        <v>0.1</v>
      </c>
      <c r="CG5222">
        <v>5700</v>
      </c>
      <c r="CH5222">
        <v>51300</v>
      </c>
      <c r="CI5222">
        <v>513000</v>
      </c>
      <c r="CJ5222">
        <v>564300</v>
      </c>
      <c r="CK5222">
        <v>3526.875</v>
      </c>
    </row>
    <row r="5223" spans="67:89" x14ac:dyDescent="0.25">
      <c r="BO5223" s="1" t="s">
        <v>969</v>
      </c>
      <c r="BP5223" s="1" t="s">
        <v>13256</v>
      </c>
      <c r="BQ5223" s="1" t="s">
        <v>10132</v>
      </c>
      <c r="BR5223" s="1" t="s">
        <v>13212</v>
      </c>
      <c r="BS5223" s="1" t="s">
        <v>42</v>
      </c>
      <c r="BT5223">
        <v>45</v>
      </c>
      <c r="BU5223" s="1" t="s">
        <v>9</v>
      </c>
      <c r="BV5223" s="1" t="s">
        <v>60</v>
      </c>
      <c r="BW5223">
        <v>180</v>
      </c>
      <c r="BX5223" s="1" t="s">
        <v>42</v>
      </c>
      <c r="BY5223">
        <v>4750</v>
      </c>
      <c r="BZ5223">
        <v>855000</v>
      </c>
      <c r="CA5223">
        <v>0.25</v>
      </c>
      <c r="CB5223">
        <v>3562.5</v>
      </c>
      <c r="CC5223">
        <v>641250</v>
      </c>
      <c r="CD5223">
        <v>0.1</v>
      </c>
      <c r="CE5223">
        <v>64125</v>
      </c>
      <c r="CF5223">
        <v>0.1</v>
      </c>
      <c r="CG5223">
        <v>6412.5</v>
      </c>
      <c r="CH5223">
        <v>57712.5</v>
      </c>
      <c r="CI5223">
        <v>577125</v>
      </c>
      <c r="CJ5223">
        <v>634837.5</v>
      </c>
      <c r="CK5223">
        <v>3526.875</v>
      </c>
    </row>
    <row r="5224" spans="67:89" x14ac:dyDescent="0.25">
      <c r="BO5224" s="1" t="s">
        <v>971</v>
      </c>
      <c r="BP5224" s="1" t="s">
        <v>13257</v>
      </c>
      <c r="BQ5224" s="1" t="s">
        <v>10132</v>
      </c>
      <c r="BR5224" s="1" t="s">
        <v>13212</v>
      </c>
      <c r="BS5224" s="1" t="s">
        <v>42</v>
      </c>
      <c r="BT5224">
        <v>46</v>
      </c>
      <c r="BU5224" s="1" t="s">
        <v>9</v>
      </c>
      <c r="BV5224" s="1" t="s">
        <v>60</v>
      </c>
      <c r="BW5224">
        <v>180</v>
      </c>
      <c r="BX5224" s="1" t="s">
        <v>42</v>
      </c>
      <c r="BY5224">
        <v>4750</v>
      </c>
      <c r="BZ5224">
        <v>855000</v>
      </c>
      <c r="CA5224">
        <v>0.27</v>
      </c>
      <c r="CB5224">
        <v>3467.5</v>
      </c>
      <c r="CC5224">
        <v>624150</v>
      </c>
      <c r="CD5224">
        <v>0.1</v>
      </c>
      <c r="CE5224">
        <v>62415</v>
      </c>
      <c r="CF5224">
        <v>0</v>
      </c>
      <c r="CG5224">
        <v>0</v>
      </c>
      <c r="CH5224">
        <v>62415</v>
      </c>
      <c r="CI5224">
        <v>561735</v>
      </c>
      <c r="CJ5224">
        <v>624150</v>
      </c>
      <c r="CK5224">
        <v>3467.5</v>
      </c>
    </row>
    <row r="5225" spans="67:89" x14ac:dyDescent="0.25">
      <c r="BP5225" s="1" t="s">
        <v>13257</v>
      </c>
      <c r="BQ5225" s="1" t="s">
        <v>10132</v>
      </c>
      <c r="BR5225" s="1" t="s">
        <v>13212</v>
      </c>
      <c r="BS5225" s="1" t="s">
        <v>42</v>
      </c>
      <c r="BT5225">
        <v>46</v>
      </c>
      <c r="BU5225" s="1" t="s">
        <v>9</v>
      </c>
      <c r="BV5225" s="1" t="s">
        <v>60</v>
      </c>
      <c r="BW5225">
        <v>180</v>
      </c>
      <c r="BX5225" s="1" t="s">
        <v>42</v>
      </c>
      <c r="BY5225">
        <v>4750</v>
      </c>
      <c r="BZ5225">
        <v>855000</v>
      </c>
      <c r="CA5225">
        <v>0.3</v>
      </c>
      <c r="CB5225">
        <v>3325</v>
      </c>
      <c r="CC5225">
        <v>598500</v>
      </c>
      <c r="CD5225">
        <v>0.1</v>
      </c>
      <c r="CE5225">
        <v>59850</v>
      </c>
      <c r="CF5225">
        <v>0</v>
      </c>
      <c r="CG5225">
        <v>0</v>
      </c>
      <c r="CH5225">
        <v>59850</v>
      </c>
      <c r="CI5225">
        <v>538650</v>
      </c>
      <c r="CJ5225">
        <v>598500</v>
      </c>
      <c r="CK5225">
        <v>3325</v>
      </c>
    </row>
    <row r="5226" spans="67:89" x14ac:dyDescent="0.25">
      <c r="BO5226" s="1" t="s">
        <v>973</v>
      </c>
      <c r="BP5226" s="1" t="s">
        <v>13258</v>
      </c>
      <c r="BQ5226" s="1" t="s">
        <v>10132</v>
      </c>
      <c r="BR5226" s="1" t="s">
        <v>13212</v>
      </c>
      <c r="BS5226" s="1" t="s">
        <v>42</v>
      </c>
      <c r="BT5226">
        <v>47</v>
      </c>
      <c r="BU5226" s="1" t="s">
        <v>9</v>
      </c>
      <c r="BV5226" s="1" t="s">
        <v>60</v>
      </c>
      <c r="BW5226">
        <v>180</v>
      </c>
      <c r="BX5226" s="1" t="s">
        <v>42</v>
      </c>
      <c r="BY5226">
        <v>4750</v>
      </c>
      <c r="BZ5226">
        <v>855000</v>
      </c>
      <c r="CA5226">
        <v>0.3</v>
      </c>
      <c r="CB5226">
        <v>3325</v>
      </c>
      <c r="CC5226">
        <v>598500</v>
      </c>
      <c r="CD5226">
        <v>0.1</v>
      </c>
      <c r="CE5226">
        <v>59850</v>
      </c>
      <c r="CF5226">
        <v>0.1</v>
      </c>
      <c r="CG5226">
        <v>5985</v>
      </c>
      <c r="CH5226">
        <v>53865</v>
      </c>
      <c r="CI5226">
        <v>538650</v>
      </c>
      <c r="CJ5226">
        <v>592515</v>
      </c>
      <c r="CK5226">
        <v>3291.75</v>
      </c>
    </row>
    <row r="5227" spans="67:89" x14ac:dyDescent="0.25">
      <c r="BO5227" s="1" t="s">
        <v>975</v>
      </c>
      <c r="BP5227" s="1" t="s">
        <v>13259</v>
      </c>
      <c r="BQ5227" s="1" t="s">
        <v>10132</v>
      </c>
      <c r="BR5227" s="1" t="s">
        <v>13212</v>
      </c>
      <c r="BS5227" s="1" t="s">
        <v>42</v>
      </c>
      <c r="BT5227">
        <v>48</v>
      </c>
      <c r="BU5227" s="1" t="s">
        <v>9</v>
      </c>
      <c r="BV5227" s="1" t="s">
        <v>60</v>
      </c>
      <c r="BW5227">
        <v>180</v>
      </c>
      <c r="BX5227" s="1" t="s">
        <v>42</v>
      </c>
      <c r="BY5227">
        <v>4750</v>
      </c>
      <c r="BZ5227">
        <v>855000</v>
      </c>
      <c r="CA5227">
        <v>0.3</v>
      </c>
      <c r="CB5227">
        <v>3325</v>
      </c>
      <c r="CC5227">
        <v>598500</v>
      </c>
      <c r="CD5227">
        <v>0.1</v>
      </c>
      <c r="CE5227">
        <v>59850</v>
      </c>
      <c r="CF5227">
        <v>0.1</v>
      </c>
      <c r="CG5227">
        <v>5985</v>
      </c>
      <c r="CH5227">
        <v>53865</v>
      </c>
      <c r="CI5227">
        <v>538650</v>
      </c>
      <c r="CJ5227">
        <v>592515</v>
      </c>
      <c r="CK5227">
        <v>3291.75</v>
      </c>
    </row>
    <row r="5228" spans="67:89" x14ac:dyDescent="0.25">
      <c r="BP5228" s="1" t="s">
        <v>13259</v>
      </c>
      <c r="BQ5228" s="1" t="s">
        <v>10132</v>
      </c>
      <c r="BR5228" s="1" t="s">
        <v>13212</v>
      </c>
      <c r="BS5228" s="1" t="s">
        <v>42</v>
      </c>
      <c r="BT5228">
        <v>48</v>
      </c>
      <c r="BU5228" s="1" t="s">
        <v>9</v>
      </c>
      <c r="BV5228" s="1" t="s">
        <v>60</v>
      </c>
      <c r="BW5228">
        <v>180</v>
      </c>
      <c r="BX5228" s="1" t="s">
        <v>42</v>
      </c>
      <c r="BY5228">
        <v>4750</v>
      </c>
      <c r="BZ5228">
        <v>855000</v>
      </c>
      <c r="CA5228">
        <v>0.27</v>
      </c>
      <c r="CB5228">
        <v>3467.5</v>
      </c>
      <c r="CC5228">
        <v>624150</v>
      </c>
      <c r="CD5228">
        <v>0.1</v>
      </c>
      <c r="CE5228">
        <v>62415</v>
      </c>
      <c r="CF5228">
        <v>0.1</v>
      </c>
      <c r="CG5228">
        <v>6241.5</v>
      </c>
      <c r="CH5228">
        <v>56173.5</v>
      </c>
      <c r="CI5228">
        <v>561735</v>
      </c>
      <c r="CJ5228">
        <v>617908.5</v>
      </c>
      <c r="CK5228">
        <v>3432.8249999999998</v>
      </c>
    </row>
    <row r="5229" spans="67:89" x14ac:dyDescent="0.25">
      <c r="BO5229" s="1" t="s">
        <v>977</v>
      </c>
      <c r="BP5229" s="1" t="s">
        <v>13260</v>
      </c>
      <c r="BQ5229" s="1" t="s">
        <v>10132</v>
      </c>
      <c r="BR5229" s="1" t="s">
        <v>13212</v>
      </c>
      <c r="BS5229" s="1" t="s">
        <v>42</v>
      </c>
      <c r="BT5229">
        <v>49</v>
      </c>
      <c r="BU5229" s="1" t="s">
        <v>9</v>
      </c>
      <c r="BV5229" s="1" t="s">
        <v>60</v>
      </c>
      <c r="BW5229">
        <v>180</v>
      </c>
      <c r="BX5229" s="1" t="s">
        <v>42</v>
      </c>
      <c r="BY5229">
        <v>4750</v>
      </c>
      <c r="BZ5229">
        <v>855000</v>
      </c>
      <c r="CA5229">
        <v>0.3</v>
      </c>
      <c r="CB5229">
        <v>3325</v>
      </c>
      <c r="CC5229">
        <v>598500</v>
      </c>
      <c r="CD5229">
        <v>0.1</v>
      </c>
      <c r="CE5229">
        <v>59850</v>
      </c>
      <c r="CF5229">
        <v>0.1</v>
      </c>
      <c r="CG5229">
        <v>5985</v>
      </c>
      <c r="CH5229">
        <v>53865</v>
      </c>
      <c r="CI5229">
        <v>538650</v>
      </c>
      <c r="CJ5229">
        <v>592515</v>
      </c>
      <c r="CK5229">
        <v>3291.75</v>
      </c>
    </row>
    <row r="5230" spans="67:89" x14ac:dyDescent="0.25">
      <c r="BP5230" s="1" t="s">
        <v>13260</v>
      </c>
      <c r="BQ5230" s="1" t="s">
        <v>10132</v>
      </c>
      <c r="BR5230" s="1" t="s">
        <v>13212</v>
      </c>
      <c r="BS5230" s="1" t="s">
        <v>42</v>
      </c>
      <c r="BT5230">
        <v>49</v>
      </c>
      <c r="BU5230" s="1" t="s">
        <v>9</v>
      </c>
      <c r="BV5230" s="1" t="s">
        <v>60</v>
      </c>
      <c r="BW5230">
        <v>180</v>
      </c>
      <c r="BX5230" s="1" t="s">
        <v>42</v>
      </c>
      <c r="BY5230">
        <v>4750</v>
      </c>
      <c r="BZ5230">
        <v>855000</v>
      </c>
      <c r="CA5230">
        <v>0.27</v>
      </c>
      <c r="CB5230">
        <v>3467.5</v>
      </c>
      <c r="CC5230">
        <v>624150</v>
      </c>
      <c r="CD5230">
        <v>0.1</v>
      </c>
      <c r="CE5230">
        <v>62415</v>
      </c>
      <c r="CF5230">
        <v>0.1</v>
      </c>
      <c r="CG5230">
        <v>6241.5</v>
      </c>
      <c r="CH5230">
        <v>56173.5</v>
      </c>
      <c r="CI5230">
        <v>561735</v>
      </c>
      <c r="CJ5230">
        <v>617908.5</v>
      </c>
      <c r="CK5230">
        <v>3432.8249999999998</v>
      </c>
    </row>
    <row r="5231" spans="67:89" x14ac:dyDescent="0.25">
      <c r="BO5231" s="1" t="s">
        <v>979</v>
      </c>
      <c r="BP5231" s="1" t="s">
        <v>13261</v>
      </c>
      <c r="BQ5231" s="1" t="s">
        <v>10132</v>
      </c>
      <c r="BR5231" s="1" t="s">
        <v>13212</v>
      </c>
      <c r="BS5231" s="1" t="s">
        <v>42</v>
      </c>
      <c r="BT5231">
        <v>50</v>
      </c>
      <c r="BU5231" s="1" t="s">
        <v>9</v>
      </c>
      <c r="BV5231" s="1" t="s">
        <v>60</v>
      </c>
      <c r="BW5231">
        <v>180</v>
      </c>
      <c r="BX5231" s="1" t="s">
        <v>42</v>
      </c>
      <c r="BY5231">
        <v>5050</v>
      </c>
      <c r="BZ5231">
        <v>909000</v>
      </c>
      <c r="CA5231">
        <v>0.3</v>
      </c>
      <c r="CB5231">
        <v>3535</v>
      </c>
      <c r="CC5231">
        <v>636300</v>
      </c>
      <c r="CD5231">
        <v>0.1</v>
      </c>
      <c r="CE5231">
        <v>63630</v>
      </c>
      <c r="CF5231">
        <v>0.1</v>
      </c>
      <c r="CG5231">
        <v>6363</v>
      </c>
      <c r="CH5231">
        <v>57267</v>
      </c>
      <c r="CI5231">
        <v>572670</v>
      </c>
      <c r="CJ5231">
        <v>629937</v>
      </c>
      <c r="CK5231">
        <v>3499.65</v>
      </c>
    </row>
    <row r="5232" spans="67:89" x14ac:dyDescent="0.25">
      <c r="BP5232" s="1" t="s">
        <v>13261</v>
      </c>
      <c r="BQ5232" s="1" t="s">
        <v>10132</v>
      </c>
      <c r="BR5232" s="1" t="s">
        <v>13212</v>
      </c>
      <c r="BS5232" s="1" t="s">
        <v>42</v>
      </c>
      <c r="BT5232">
        <v>50</v>
      </c>
      <c r="BU5232" s="1" t="s">
        <v>9</v>
      </c>
      <c r="BV5232" s="1" t="s">
        <v>60</v>
      </c>
      <c r="BW5232">
        <v>180</v>
      </c>
      <c r="BX5232" s="1" t="s">
        <v>42</v>
      </c>
      <c r="BY5232">
        <v>4750</v>
      </c>
      <c r="BZ5232">
        <v>855000</v>
      </c>
      <c r="CA5232">
        <v>0.3</v>
      </c>
      <c r="CB5232">
        <v>3325</v>
      </c>
      <c r="CC5232">
        <v>598500</v>
      </c>
      <c r="CD5232">
        <v>0.1</v>
      </c>
      <c r="CE5232">
        <v>59850</v>
      </c>
      <c r="CF5232">
        <v>0.1</v>
      </c>
      <c r="CG5232">
        <v>5985</v>
      </c>
      <c r="CH5232">
        <v>53865</v>
      </c>
      <c r="CI5232">
        <v>538650</v>
      </c>
      <c r="CJ5232">
        <v>592515</v>
      </c>
      <c r="CK5232">
        <v>3291.75</v>
      </c>
    </row>
    <row r="5233" spans="67:89" x14ac:dyDescent="0.25">
      <c r="BP5233" s="1" t="s">
        <v>13261</v>
      </c>
      <c r="BQ5233" s="1" t="s">
        <v>10132</v>
      </c>
      <c r="BR5233" s="1" t="s">
        <v>13212</v>
      </c>
      <c r="BS5233" s="1" t="s">
        <v>42</v>
      </c>
      <c r="BT5233">
        <v>50</v>
      </c>
      <c r="BU5233" s="1" t="s">
        <v>9</v>
      </c>
      <c r="BV5233" s="1" t="s">
        <v>60</v>
      </c>
      <c r="BW5233">
        <v>180</v>
      </c>
      <c r="BX5233" s="1" t="s">
        <v>42</v>
      </c>
      <c r="BY5233">
        <v>4750</v>
      </c>
      <c r="BZ5233">
        <v>855000</v>
      </c>
      <c r="CA5233">
        <v>0.27</v>
      </c>
      <c r="CB5233">
        <v>3467.5</v>
      </c>
      <c r="CC5233">
        <v>624150</v>
      </c>
      <c r="CD5233">
        <v>0.1</v>
      </c>
      <c r="CE5233">
        <v>62415</v>
      </c>
      <c r="CF5233">
        <v>0.1</v>
      </c>
      <c r="CG5233">
        <v>6241.5</v>
      </c>
      <c r="CH5233">
        <v>56173.5</v>
      </c>
      <c r="CI5233">
        <v>561735</v>
      </c>
      <c r="CJ5233">
        <v>617908.5</v>
      </c>
      <c r="CK5233">
        <v>3432.8249999999998</v>
      </c>
    </row>
    <row r="5234" spans="67:89" x14ac:dyDescent="0.25">
      <c r="BP5234" s="1" t="s">
        <v>13261</v>
      </c>
      <c r="BQ5234" s="1" t="s">
        <v>10132</v>
      </c>
      <c r="BR5234" s="1" t="s">
        <v>13212</v>
      </c>
      <c r="BS5234" s="1" t="s">
        <v>42</v>
      </c>
      <c r="BT5234">
        <v>50</v>
      </c>
      <c r="BU5234" s="1" t="s">
        <v>9</v>
      </c>
      <c r="BV5234" s="1" t="s">
        <v>60</v>
      </c>
      <c r="BW5234">
        <v>180</v>
      </c>
      <c r="BX5234" s="1" t="s">
        <v>42</v>
      </c>
      <c r="BY5234">
        <v>4750</v>
      </c>
      <c r="BZ5234">
        <v>855000</v>
      </c>
      <c r="CA5234">
        <v>0.3</v>
      </c>
      <c r="CB5234">
        <v>3325</v>
      </c>
      <c r="CC5234">
        <v>598500</v>
      </c>
      <c r="CD5234">
        <v>0.1</v>
      </c>
      <c r="CE5234">
        <v>59850</v>
      </c>
      <c r="CF5234">
        <v>0</v>
      </c>
      <c r="CG5234">
        <v>0</v>
      </c>
      <c r="CH5234">
        <v>59850</v>
      </c>
      <c r="CI5234">
        <v>538650</v>
      </c>
      <c r="CJ5234">
        <v>598500</v>
      </c>
      <c r="CK5234">
        <v>3325</v>
      </c>
    </row>
    <row r="5235" spans="67:89" x14ac:dyDescent="0.25">
      <c r="BO5235" s="1" t="s">
        <v>981</v>
      </c>
      <c r="BP5235" s="1" t="s">
        <v>13262</v>
      </c>
      <c r="BQ5235" s="1" t="s">
        <v>10132</v>
      </c>
      <c r="BR5235" s="1" t="s">
        <v>13212</v>
      </c>
      <c r="BS5235" s="1" t="s">
        <v>42</v>
      </c>
      <c r="BT5235">
        <v>51</v>
      </c>
      <c r="BU5235" s="1" t="s">
        <v>9</v>
      </c>
      <c r="BV5235" s="1" t="s">
        <v>146</v>
      </c>
      <c r="BW5235">
        <v>178.81</v>
      </c>
      <c r="BX5235" s="1" t="s">
        <v>42</v>
      </c>
      <c r="BY5235">
        <v>4990</v>
      </c>
      <c r="BZ5235">
        <v>892261.9</v>
      </c>
      <c r="CA5235">
        <v>0.27</v>
      </c>
      <c r="CB5235">
        <v>3642.7</v>
      </c>
      <c r="CC5235">
        <v>651351.18699999992</v>
      </c>
      <c r="CD5235">
        <v>0.1</v>
      </c>
      <c r="CE5235">
        <v>65135.118699999992</v>
      </c>
      <c r="CF5235">
        <v>0.1</v>
      </c>
      <c r="CG5235">
        <v>6513.5118699999994</v>
      </c>
      <c r="CH5235">
        <v>58621.60682999999</v>
      </c>
      <c r="CI5235">
        <v>586216.06829999993</v>
      </c>
      <c r="CJ5235">
        <v>644837.67512999987</v>
      </c>
      <c r="CK5235">
        <v>3606.2729999999992</v>
      </c>
    </row>
    <row r="5236" spans="67:89" x14ac:dyDescent="0.25">
      <c r="BO5236" s="1" t="s">
        <v>983</v>
      </c>
      <c r="BP5236" s="1" t="s">
        <v>13263</v>
      </c>
      <c r="BQ5236" s="1" t="s">
        <v>10132</v>
      </c>
      <c r="BR5236" s="1" t="s">
        <v>13212</v>
      </c>
      <c r="BS5236" s="1" t="s">
        <v>42</v>
      </c>
      <c r="BT5236">
        <v>52</v>
      </c>
      <c r="BU5236" s="1" t="s">
        <v>9</v>
      </c>
      <c r="BV5236" s="1" t="s">
        <v>146</v>
      </c>
      <c r="BW5236">
        <v>171.38</v>
      </c>
      <c r="BX5236" s="1" t="s">
        <v>42</v>
      </c>
      <c r="BY5236">
        <v>4990</v>
      </c>
      <c r="BZ5236">
        <v>855186.2</v>
      </c>
      <c r="CA5236">
        <v>0.27</v>
      </c>
      <c r="CB5236">
        <v>3642.7</v>
      </c>
      <c r="CC5236">
        <v>624285.92599999998</v>
      </c>
      <c r="CD5236">
        <v>0.1</v>
      </c>
      <c r="CE5236">
        <v>62428.592600000004</v>
      </c>
      <c r="CF5236">
        <v>0.1</v>
      </c>
      <c r="CG5236">
        <v>6242.8592600000011</v>
      </c>
      <c r="CH5236">
        <v>56185.733340000006</v>
      </c>
      <c r="CI5236">
        <v>561857.3334</v>
      </c>
      <c r="CJ5236">
        <v>618043.06674000004</v>
      </c>
      <c r="CK5236">
        <v>3606.2730000000001</v>
      </c>
    </row>
    <row r="5237" spans="67:89" x14ac:dyDescent="0.25">
      <c r="BO5237" s="1" t="s">
        <v>985</v>
      </c>
      <c r="BP5237" s="1" t="s">
        <v>13264</v>
      </c>
      <c r="BQ5237" s="1" t="s">
        <v>10132</v>
      </c>
      <c r="BR5237" s="1" t="s">
        <v>13212</v>
      </c>
      <c r="BS5237" s="1" t="s">
        <v>42</v>
      </c>
      <c r="BT5237">
        <v>53</v>
      </c>
      <c r="BU5237" s="1" t="s">
        <v>9</v>
      </c>
      <c r="BV5237" s="1" t="s">
        <v>60</v>
      </c>
      <c r="BW5237">
        <v>163.88</v>
      </c>
      <c r="BX5237" s="1" t="s">
        <v>42</v>
      </c>
      <c r="BY5237">
        <v>4750</v>
      </c>
      <c r="BZ5237">
        <v>778430</v>
      </c>
      <c r="CA5237">
        <v>0.27</v>
      </c>
      <c r="CB5237">
        <v>3467.5</v>
      </c>
      <c r="CC5237">
        <v>568253.9</v>
      </c>
      <c r="CD5237">
        <v>0.1</v>
      </c>
      <c r="CE5237">
        <v>56825.390000000007</v>
      </c>
      <c r="CF5237">
        <v>0.1</v>
      </c>
      <c r="CG5237">
        <v>5682.5390000000007</v>
      </c>
      <c r="CH5237">
        <v>51142.85100000001</v>
      </c>
      <c r="CI5237">
        <v>511428.51</v>
      </c>
      <c r="CJ5237">
        <v>562571.36100000003</v>
      </c>
      <c r="CK5237">
        <v>3432.8250000000003</v>
      </c>
    </row>
    <row r="5238" spans="67:89" x14ac:dyDescent="0.25">
      <c r="BO5238" s="1" t="s">
        <v>987</v>
      </c>
      <c r="BP5238" s="1" t="s">
        <v>13265</v>
      </c>
      <c r="BQ5238" s="1" t="s">
        <v>10132</v>
      </c>
      <c r="BR5238" s="1" t="s">
        <v>13212</v>
      </c>
      <c r="BS5238" s="1" t="s">
        <v>42</v>
      </c>
      <c r="BT5238">
        <v>54</v>
      </c>
      <c r="BU5238" s="1" t="s">
        <v>9</v>
      </c>
      <c r="BV5238" s="1" t="s">
        <v>60</v>
      </c>
      <c r="BW5238">
        <v>163.88</v>
      </c>
      <c r="BX5238" s="1" t="s">
        <v>42</v>
      </c>
      <c r="BY5238">
        <v>4750</v>
      </c>
      <c r="BZ5238">
        <v>778430</v>
      </c>
      <c r="CA5238">
        <v>0.27</v>
      </c>
      <c r="CB5238">
        <v>3467.5</v>
      </c>
      <c r="CC5238">
        <v>568253.9</v>
      </c>
      <c r="CD5238">
        <v>0.1</v>
      </c>
      <c r="CE5238">
        <v>56825.390000000007</v>
      </c>
      <c r="CF5238">
        <v>0.1</v>
      </c>
      <c r="CG5238">
        <v>5682.5390000000007</v>
      </c>
      <c r="CH5238">
        <v>51142.85100000001</v>
      </c>
      <c r="CI5238">
        <v>511428.51</v>
      </c>
      <c r="CJ5238">
        <v>562571.36100000003</v>
      </c>
      <c r="CK5238">
        <v>3432.8250000000003</v>
      </c>
    </row>
    <row r="5239" spans="67:89" x14ac:dyDescent="0.25">
      <c r="BP5239" s="1" t="s">
        <v>13265</v>
      </c>
      <c r="BQ5239" s="1" t="s">
        <v>10132</v>
      </c>
      <c r="BR5239" s="1" t="s">
        <v>13212</v>
      </c>
      <c r="BS5239" s="1" t="s">
        <v>42</v>
      </c>
      <c r="BT5239">
        <v>54</v>
      </c>
      <c r="BU5239" s="1" t="s">
        <v>9</v>
      </c>
      <c r="BV5239" s="1" t="s">
        <v>60</v>
      </c>
      <c r="BW5239">
        <v>163.88</v>
      </c>
      <c r="BX5239" s="1" t="s">
        <v>42</v>
      </c>
      <c r="BY5239">
        <v>4750</v>
      </c>
      <c r="BZ5239">
        <v>778430</v>
      </c>
      <c r="CA5239">
        <v>0.3</v>
      </c>
      <c r="CB5239">
        <v>3325</v>
      </c>
      <c r="CC5239">
        <v>544901</v>
      </c>
      <c r="CD5239">
        <v>0.1</v>
      </c>
      <c r="CE5239">
        <v>54490.100000000006</v>
      </c>
      <c r="CF5239">
        <v>0.1</v>
      </c>
      <c r="CG5239">
        <v>5449.0100000000011</v>
      </c>
      <c r="CH5239">
        <v>49041.090000000004</v>
      </c>
      <c r="CI5239">
        <v>490410.9</v>
      </c>
      <c r="CJ5239">
        <v>539451.99</v>
      </c>
      <c r="CK5239">
        <v>3291.75</v>
      </c>
    </row>
    <row r="5240" spans="67:89" x14ac:dyDescent="0.25">
      <c r="BP5240" s="1" t="s">
        <v>13265</v>
      </c>
      <c r="BQ5240" s="1" t="s">
        <v>10132</v>
      </c>
      <c r="BR5240" s="1" t="s">
        <v>13212</v>
      </c>
      <c r="BS5240" s="1" t="s">
        <v>42</v>
      </c>
      <c r="BT5240">
        <v>54</v>
      </c>
      <c r="BU5240" s="1" t="s">
        <v>9</v>
      </c>
      <c r="BV5240" s="1" t="s">
        <v>60</v>
      </c>
      <c r="BW5240">
        <v>163.88</v>
      </c>
      <c r="BX5240" s="1" t="s">
        <v>42</v>
      </c>
      <c r="BY5240">
        <v>4750</v>
      </c>
      <c r="BZ5240">
        <v>778430</v>
      </c>
      <c r="CA5240">
        <v>0.27</v>
      </c>
      <c r="CB5240">
        <v>3467.5</v>
      </c>
      <c r="CC5240">
        <v>568253.9</v>
      </c>
      <c r="CD5240">
        <v>0.1</v>
      </c>
      <c r="CE5240">
        <v>56825.390000000007</v>
      </c>
      <c r="CF5240">
        <v>0</v>
      </c>
      <c r="CG5240">
        <v>0</v>
      </c>
      <c r="CH5240">
        <v>56825.390000000007</v>
      </c>
      <c r="CI5240">
        <v>511428.51</v>
      </c>
      <c r="CJ5240">
        <v>568253.9</v>
      </c>
      <c r="CK5240">
        <v>3467.5000000000005</v>
      </c>
    </row>
    <row r="5241" spans="67:89" x14ac:dyDescent="0.25">
      <c r="BO5241" s="1" t="s">
        <v>989</v>
      </c>
      <c r="BP5241" s="1" t="s">
        <v>13266</v>
      </c>
      <c r="BQ5241" s="1" t="s">
        <v>10132</v>
      </c>
      <c r="BR5241" s="1" t="s">
        <v>13212</v>
      </c>
      <c r="BS5241" s="1" t="s">
        <v>42</v>
      </c>
      <c r="BT5241">
        <v>55</v>
      </c>
      <c r="BU5241" s="1" t="s">
        <v>9</v>
      </c>
      <c r="BV5241" s="1" t="s">
        <v>60</v>
      </c>
      <c r="BW5241">
        <v>163.88</v>
      </c>
      <c r="BX5241" s="1" t="s">
        <v>42</v>
      </c>
      <c r="BY5241">
        <v>4750</v>
      </c>
      <c r="BZ5241">
        <v>778430</v>
      </c>
      <c r="CA5241">
        <v>0.27</v>
      </c>
      <c r="CB5241">
        <v>3467.5</v>
      </c>
      <c r="CC5241">
        <v>568253.9</v>
      </c>
      <c r="CD5241">
        <v>0.1</v>
      </c>
      <c r="CE5241">
        <v>56825.390000000007</v>
      </c>
      <c r="CF5241">
        <v>0.1</v>
      </c>
      <c r="CG5241">
        <v>5682.5390000000007</v>
      </c>
      <c r="CH5241">
        <v>51142.85100000001</v>
      </c>
      <c r="CI5241">
        <v>511428.51</v>
      </c>
      <c r="CJ5241">
        <v>562571.36100000003</v>
      </c>
      <c r="CK5241">
        <v>3432.8250000000003</v>
      </c>
    </row>
    <row r="5242" spans="67:89" x14ac:dyDescent="0.25">
      <c r="BO5242" s="1" t="s">
        <v>991</v>
      </c>
      <c r="BP5242" s="1" t="s">
        <v>13267</v>
      </c>
      <c r="BQ5242" s="1" t="s">
        <v>10132</v>
      </c>
      <c r="BR5242" s="1" t="s">
        <v>13212</v>
      </c>
      <c r="BS5242" s="1" t="s">
        <v>42</v>
      </c>
      <c r="BT5242">
        <v>56</v>
      </c>
      <c r="BU5242" s="1" t="s">
        <v>9</v>
      </c>
      <c r="BV5242" s="1" t="s">
        <v>60</v>
      </c>
      <c r="BW5242">
        <v>163.88</v>
      </c>
      <c r="BX5242" s="1" t="s">
        <v>42</v>
      </c>
      <c r="BY5242">
        <v>4750</v>
      </c>
      <c r="BZ5242">
        <v>778430</v>
      </c>
      <c r="CA5242">
        <v>0.3</v>
      </c>
      <c r="CB5242">
        <v>3325</v>
      </c>
      <c r="CC5242">
        <v>544901</v>
      </c>
      <c r="CD5242">
        <v>0.1</v>
      </c>
      <c r="CE5242">
        <v>54490.100000000006</v>
      </c>
      <c r="CF5242">
        <v>0.1</v>
      </c>
      <c r="CG5242">
        <v>5449.0100000000011</v>
      </c>
      <c r="CH5242">
        <v>49041.090000000004</v>
      </c>
      <c r="CI5242">
        <v>490410.9</v>
      </c>
      <c r="CJ5242">
        <v>539451.99</v>
      </c>
      <c r="CK5242">
        <v>3291.75</v>
      </c>
    </row>
    <row r="5243" spans="67:89" x14ac:dyDescent="0.25">
      <c r="BO5243" s="1" t="s">
        <v>993</v>
      </c>
      <c r="BP5243" s="1" t="s">
        <v>13268</v>
      </c>
      <c r="BQ5243" s="1" t="s">
        <v>10132</v>
      </c>
      <c r="BR5243" s="1" t="s">
        <v>13212</v>
      </c>
      <c r="BS5243" s="1" t="s">
        <v>42</v>
      </c>
      <c r="BT5243">
        <v>57</v>
      </c>
      <c r="BU5243" s="1" t="s">
        <v>9</v>
      </c>
      <c r="BV5243" s="1" t="s">
        <v>60</v>
      </c>
      <c r="BW5243">
        <v>163.88</v>
      </c>
      <c r="BX5243" s="1" t="s">
        <v>42</v>
      </c>
      <c r="BY5243">
        <v>4750</v>
      </c>
      <c r="BZ5243">
        <v>778430</v>
      </c>
      <c r="CA5243">
        <v>0.27</v>
      </c>
      <c r="CB5243">
        <v>3467.5</v>
      </c>
      <c r="CC5243">
        <v>568253.9</v>
      </c>
      <c r="CD5243">
        <v>0.1</v>
      </c>
      <c r="CE5243">
        <v>56825.390000000007</v>
      </c>
      <c r="CF5243">
        <v>0.1</v>
      </c>
      <c r="CG5243">
        <v>5682.5390000000007</v>
      </c>
      <c r="CH5243">
        <v>51142.85100000001</v>
      </c>
      <c r="CI5243">
        <v>511428.51</v>
      </c>
      <c r="CJ5243">
        <v>562571.36100000003</v>
      </c>
      <c r="CK5243">
        <v>3432.8250000000003</v>
      </c>
    </row>
    <row r="5244" spans="67:89" x14ac:dyDescent="0.25">
      <c r="BO5244" s="1" t="s">
        <v>995</v>
      </c>
      <c r="BP5244" s="1" t="s">
        <v>13269</v>
      </c>
      <c r="BQ5244" s="1" t="s">
        <v>10132</v>
      </c>
      <c r="BR5244" s="1" t="s">
        <v>13212</v>
      </c>
      <c r="BS5244" s="1" t="s">
        <v>42</v>
      </c>
      <c r="BT5244">
        <v>58</v>
      </c>
      <c r="BU5244" s="1" t="s">
        <v>9</v>
      </c>
      <c r="BV5244" s="1" t="s">
        <v>60</v>
      </c>
      <c r="BW5244">
        <v>163.88</v>
      </c>
      <c r="BX5244" s="1" t="s">
        <v>42</v>
      </c>
      <c r="BY5244">
        <v>4750</v>
      </c>
      <c r="BZ5244">
        <v>778430</v>
      </c>
      <c r="CA5244">
        <v>0.27</v>
      </c>
      <c r="CB5244">
        <v>3467.5</v>
      </c>
      <c r="CC5244">
        <v>568253.9</v>
      </c>
      <c r="CD5244">
        <v>0.1</v>
      </c>
      <c r="CE5244">
        <v>56825.390000000007</v>
      </c>
      <c r="CF5244">
        <v>0.1</v>
      </c>
      <c r="CG5244">
        <v>5682.5390000000007</v>
      </c>
      <c r="CH5244">
        <v>51142.85100000001</v>
      </c>
      <c r="CI5244">
        <v>511428.51</v>
      </c>
      <c r="CJ5244">
        <v>562571.36100000003</v>
      </c>
      <c r="CK5244">
        <v>3432.8250000000003</v>
      </c>
    </row>
    <row r="5245" spans="67:89" x14ac:dyDescent="0.25">
      <c r="BP5245" s="1" t="s">
        <v>13269</v>
      </c>
      <c r="BQ5245" s="1" t="s">
        <v>10132</v>
      </c>
      <c r="BR5245" s="1" t="s">
        <v>13212</v>
      </c>
      <c r="BS5245" s="1" t="s">
        <v>42</v>
      </c>
      <c r="BT5245">
        <v>58</v>
      </c>
      <c r="BU5245" s="1" t="s">
        <v>9</v>
      </c>
      <c r="BV5245" s="1" t="s">
        <v>60</v>
      </c>
      <c r="BW5245">
        <v>163.88</v>
      </c>
      <c r="BX5245" s="1" t="s">
        <v>42</v>
      </c>
      <c r="BY5245">
        <v>4750</v>
      </c>
      <c r="BZ5245">
        <v>778430</v>
      </c>
      <c r="CA5245">
        <v>0.32</v>
      </c>
      <c r="CB5245">
        <v>3230</v>
      </c>
      <c r="CC5245">
        <v>529332.4</v>
      </c>
      <c r="CD5245">
        <v>0.1</v>
      </c>
      <c r="CE5245">
        <v>52933.240000000005</v>
      </c>
      <c r="CF5245">
        <v>0.1</v>
      </c>
      <c r="CG5245">
        <v>5293.3240000000005</v>
      </c>
      <c r="CH5245">
        <v>47639.916000000005</v>
      </c>
      <c r="CI5245">
        <v>476399.16000000003</v>
      </c>
      <c r="CJ5245">
        <v>524039.07600000006</v>
      </c>
      <c r="CK5245">
        <v>3197.7000000000003</v>
      </c>
    </row>
    <row r="5246" spans="67:89" x14ac:dyDescent="0.25">
      <c r="BO5246" s="1" t="s">
        <v>997</v>
      </c>
      <c r="BP5246" s="1" t="s">
        <v>13270</v>
      </c>
      <c r="BQ5246" s="1" t="s">
        <v>10132</v>
      </c>
      <c r="BR5246" s="1" t="s">
        <v>13212</v>
      </c>
      <c r="BS5246" s="1" t="s">
        <v>42</v>
      </c>
      <c r="BT5246">
        <v>59</v>
      </c>
      <c r="BU5246" s="1" t="s">
        <v>9</v>
      </c>
      <c r="BV5246" s="1" t="s">
        <v>146</v>
      </c>
      <c r="BW5246">
        <v>163.88</v>
      </c>
      <c r="BX5246" s="1" t="s">
        <v>42</v>
      </c>
      <c r="BY5246">
        <v>4990</v>
      </c>
      <c r="BZ5246">
        <v>817761.2</v>
      </c>
      <c r="CA5246">
        <v>0.25</v>
      </c>
      <c r="CB5246">
        <v>3742.5</v>
      </c>
      <c r="CC5246">
        <v>613320.9</v>
      </c>
      <c r="CD5246">
        <v>0.1</v>
      </c>
      <c r="CE5246">
        <v>61332.090000000004</v>
      </c>
      <c r="CF5246">
        <v>0</v>
      </c>
      <c r="CG5246">
        <v>0</v>
      </c>
      <c r="CH5246">
        <v>61332.090000000004</v>
      </c>
      <c r="CI5246">
        <v>551988.81000000006</v>
      </c>
      <c r="CJ5246">
        <v>613320.9</v>
      </c>
      <c r="CK5246">
        <v>3742.5000000000005</v>
      </c>
    </row>
    <row r="5247" spans="67:89" x14ac:dyDescent="0.25">
      <c r="BO5247" s="1" t="s">
        <v>999</v>
      </c>
      <c r="BP5247" s="1" t="s">
        <v>13271</v>
      </c>
      <c r="BQ5247" s="1" t="s">
        <v>10132</v>
      </c>
      <c r="BR5247" s="1" t="s">
        <v>13212</v>
      </c>
      <c r="BS5247" s="1" t="s">
        <v>42</v>
      </c>
      <c r="BT5247">
        <v>60</v>
      </c>
      <c r="BU5247" s="1" t="s">
        <v>9</v>
      </c>
      <c r="BV5247" s="1" t="s">
        <v>171</v>
      </c>
      <c r="BW5247">
        <v>227.98</v>
      </c>
      <c r="BX5247" s="1" t="s">
        <v>42</v>
      </c>
      <c r="BY5247">
        <v>4990</v>
      </c>
      <c r="BZ5247">
        <v>1137620.2</v>
      </c>
      <c r="CA5247">
        <v>0.32</v>
      </c>
      <c r="CB5247">
        <v>3393.2</v>
      </c>
      <c r="CC5247">
        <v>773581.73599999992</v>
      </c>
      <c r="CD5247">
        <v>0.1</v>
      </c>
      <c r="CE5247">
        <v>77358.173599999995</v>
      </c>
      <c r="CF5247">
        <v>0.1</v>
      </c>
      <c r="CG5247">
        <v>7735.81736</v>
      </c>
      <c r="CH5247">
        <v>69622.356239999994</v>
      </c>
      <c r="CI5247">
        <v>696223.56239999994</v>
      </c>
      <c r="CJ5247">
        <v>765845.91863999993</v>
      </c>
      <c r="CK5247">
        <v>3359.268</v>
      </c>
    </row>
    <row r="5248" spans="67:89" x14ac:dyDescent="0.25">
      <c r="BO5248" s="1" t="s">
        <v>1001</v>
      </c>
      <c r="BP5248" s="1" t="s">
        <v>13272</v>
      </c>
      <c r="BQ5248" s="1" t="s">
        <v>10132</v>
      </c>
      <c r="BR5248" s="1" t="s">
        <v>13212</v>
      </c>
      <c r="BS5248" s="1" t="s">
        <v>42</v>
      </c>
      <c r="BT5248">
        <v>61</v>
      </c>
      <c r="BU5248" s="1" t="s">
        <v>9</v>
      </c>
      <c r="BV5248" s="1" t="s">
        <v>171</v>
      </c>
      <c r="BW5248">
        <v>207</v>
      </c>
      <c r="BX5248" s="1" t="s">
        <v>42</v>
      </c>
      <c r="BY5248">
        <v>4990</v>
      </c>
      <c r="BZ5248">
        <v>1032930</v>
      </c>
      <c r="CA5248">
        <v>0.28000000000000003</v>
      </c>
      <c r="CB5248">
        <v>3592.8</v>
      </c>
      <c r="CC5248">
        <v>743709.60000000009</v>
      </c>
      <c r="CD5248">
        <v>0.1</v>
      </c>
      <c r="CE5248">
        <v>74370.960000000006</v>
      </c>
      <c r="CF5248">
        <v>0.1</v>
      </c>
      <c r="CG5248">
        <v>7437.0960000000014</v>
      </c>
      <c r="CH5248">
        <v>66933.864000000001</v>
      </c>
      <c r="CI5248">
        <v>669338.64000000013</v>
      </c>
      <c r="CJ5248">
        <v>736272.50400000019</v>
      </c>
      <c r="CK5248">
        <v>3556.8720000000008</v>
      </c>
    </row>
    <row r="5249" spans="67:89" x14ac:dyDescent="0.25">
      <c r="BO5249" s="1" t="s">
        <v>1003</v>
      </c>
      <c r="BP5249" s="1" t="s">
        <v>13273</v>
      </c>
      <c r="BQ5249" s="1" t="s">
        <v>10132</v>
      </c>
      <c r="BR5249" s="1" t="s">
        <v>13212</v>
      </c>
      <c r="BS5249" s="1" t="s">
        <v>42</v>
      </c>
      <c r="BT5249">
        <v>62</v>
      </c>
      <c r="BU5249" s="1" t="s">
        <v>9</v>
      </c>
      <c r="BV5249" s="1" t="s">
        <v>171</v>
      </c>
      <c r="BW5249">
        <v>207</v>
      </c>
      <c r="BX5249" s="1" t="s">
        <v>42</v>
      </c>
      <c r="BY5249">
        <v>4990</v>
      </c>
      <c r="BZ5249">
        <v>1032930</v>
      </c>
      <c r="CA5249">
        <v>0.32</v>
      </c>
      <c r="CB5249">
        <v>3393.2</v>
      </c>
      <c r="CC5249">
        <v>702392.39999999991</v>
      </c>
      <c r="CD5249">
        <v>0.1</v>
      </c>
      <c r="CE5249">
        <v>70239.239999999991</v>
      </c>
      <c r="CF5249">
        <v>0.1</v>
      </c>
      <c r="CG5249">
        <v>7023.9239999999991</v>
      </c>
      <c r="CH5249">
        <v>63215.315999999992</v>
      </c>
      <c r="CI5249">
        <v>632153.15999999992</v>
      </c>
      <c r="CJ5249">
        <v>695368.47599999991</v>
      </c>
      <c r="CK5249">
        <v>3359.2679999999996</v>
      </c>
    </row>
    <row r="5250" spans="67:89" x14ac:dyDescent="0.25">
      <c r="BO5250" s="1" t="s">
        <v>1005</v>
      </c>
      <c r="BP5250" s="1" t="s">
        <v>13274</v>
      </c>
      <c r="BQ5250" s="1" t="s">
        <v>10132</v>
      </c>
      <c r="BR5250" s="1" t="s">
        <v>13212</v>
      </c>
      <c r="BS5250" s="1" t="s">
        <v>42</v>
      </c>
      <c r="BT5250">
        <v>63</v>
      </c>
      <c r="BU5250" s="1" t="s">
        <v>9</v>
      </c>
      <c r="BV5250" s="1" t="s">
        <v>171</v>
      </c>
      <c r="BW5250">
        <v>207</v>
      </c>
      <c r="BX5250" s="1" t="s">
        <v>42</v>
      </c>
      <c r="BY5250">
        <v>4990</v>
      </c>
      <c r="BZ5250">
        <v>1032930</v>
      </c>
      <c r="CA5250">
        <v>0.25</v>
      </c>
      <c r="CB5250">
        <v>3742.5</v>
      </c>
      <c r="CC5250">
        <v>774697.5</v>
      </c>
      <c r="CD5250">
        <v>0.1</v>
      </c>
      <c r="CE5250">
        <v>77469.75</v>
      </c>
      <c r="CF5250">
        <v>0</v>
      </c>
      <c r="CG5250">
        <v>0</v>
      </c>
      <c r="CH5250">
        <v>77469.75</v>
      </c>
      <c r="CI5250">
        <v>697227.75</v>
      </c>
      <c r="CJ5250">
        <v>774697.5</v>
      </c>
      <c r="CK5250">
        <v>3742.5</v>
      </c>
    </row>
    <row r="5251" spans="67:89" x14ac:dyDescent="0.25">
      <c r="BO5251" s="1" t="s">
        <v>1007</v>
      </c>
      <c r="BP5251" s="1" t="s">
        <v>13275</v>
      </c>
      <c r="BQ5251" s="1" t="s">
        <v>10132</v>
      </c>
      <c r="BR5251" s="1" t="s">
        <v>13212</v>
      </c>
      <c r="BS5251" s="1" t="s">
        <v>42</v>
      </c>
      <c r="BT5251">
        <v>64</v>
      </c>
      <c r="BU5251" s="1" t="s">
        <v>9</v>
      </c>
      <c r="BV5251" s="1" t="s">
        <v>171</v>
      </c>
      <c r="BW5251">
        <v>207</v>
      </c>
      <c r="BX5251" s="1" t="s">
        <v>42</v>
      </c>
      <c r="BY5251">
        <v>4990</v>
      </c>
      <c r="BZ5251">
        <v>1032930</v>
      </c>
      <c r="CA5251">
        <v>0.3</v>
      </c>
      <c r="CB5251">
        <v>3493</v>
      </c>
      <c r="CC5251">
        <v>723051</v>
      </c>
      <c r="CD5251">
        <v>0.1</v>
      </c>
      <c r="CE5251">
        <v>72305.100000000006</v>
      </c>
      <c r="CF5251">
        <v>0.1</v>
      </c>
      <c r="CG5251">
        <v>7230.5100000000011</v>
      </c>
      <c r="CH5251">
        <v>65074.590000000004</v>
      </c>
      <c r="CI5251">
        <v>650745.9</v>
      </c>
      <c r="CJ5251">
        <v>715820.49</v>
      </c>
      <c r="CK5251">
        <v>3458.07</v>
      </c>
    </row>
    <row r="5252" spans="67:89" x14ac:dyDescent="0.25">
      <c r="BO5252" s="1" t="s">
        <v>1009</v>
      </c>
      <c r="BP5252" s="1" t="s">
        <v>13276</v>
      </c>
      <c r="BQ5252" s="1" t="s">
        <v>10132</v>
      </c>
      <c r="BR5252" s="1" t="s">
        <v>13212</v>
      </c>
      <c r="BS5252" s="1" t="s">
        <v>42</v>
      </c>
      <c r="BT5252">
        <v>65</v>
      </c>
      <c r="BU5252" s="1" t="s">
        <v>9</v>
      </c>
      <c r="BV5252" s="1" t="s">
        <v>171</v>
      </c>
      <c r="BW5252">
        <v>207</v>
      </c>
      <c r="BX5252" s="1" t="s">
        <v>42</v>
      </c>
      <c r="BY5252">
        <v>4990</v>
      </c>
      <c r="BZ5252">
        <v>1032930</v>
      </c>
      <c r="CA5252">
        <v>0.3</v>
      </c>
      <c r="CB5252">
        <v>3493</v>
      </c>
      <c r="CC5252">
        <v>723051</v>
      </c>
      <c r="CD5252">
        <v>0.1</v>
      </c>
      <c r="CE5252">
        <v>72305.100000000006</v>
      </c>
      <c r="CF5252">
        <v>0.1</v>
      </c>
      <c r="CG5252">
        <v>7230.5100000000011</v>
      </c>
      <c r="CH5252">
        <v>65074.590000000004</v>
      </c>
      <c r="CI5252">
        <v>650745.9</v>
      </c>
      <c r="CJ5252">
        <v>715820.49</v>
      </c>
      <c r="CK5252">
        <v>3458.07</v>
      </c>
    </row>
    <row r="5253" spans="67:89" x14ac:dyDescent="0.25">
      <c r="BO5253" s="1" t="s">
        <v>1011</v>
      </c>
      <c r="BP5253" s="1" t="s">
        <v>13277</v>
      </c>
      <c r="BQ5253" s="1" t="s">
        <v>10132</v>
      </c>
      <c r="BR5253" s="1" t="s">
        <v>13212</v>
      </c>
      <c r="BS5253" s="1" t="s">
        <v>42</v>
      </c>
      <c r="BT5253">
        <v>66</v>
      </c>
      <c r="BU5253" s="1" t="s">
        <v>9</v>
      </c>
      <c r="BV5253" s="1" t="s">
        <v>171</v>
      </c>
      <c r="BW5253">
        <v>207</v>
      </c>
      <c r="BX5253" s="1" t="s">
        <v>42</v>
      </c>
      <c r="BY5253">
        <v>4990</v>
      </c>
      <c r="BZ5253">
        <v>1032930</v>
      </c>
      <c r="CA5253">
        <v>0.27</v>
      </c>
      <c r="CB5253">
        <v>3642.7</v>
      </c>
      <c r="CC5253">
        <v>754038.89999999991</v>
      </c>
      <c r="CD5253">
        <v>0.1</v>
      </c>
      <c r="CE5253">
        <v>75403.89</v>
      </c>
      <c r="CF5253">
        <v>0.1</v>
      </c>
      <c r="CG5253">
        <v>7540.3890000000001</v>
      </c>
      <c r="CH5253">
        <v>67863.501000000004</v>
      </c>
      <c r="CI5253">
        <v>678635.00999999989</v>
      </c>
      <c r="CJ5253">
        <v>746498.51099999994</v>
      </c>
      <c r="CK5253">
        <v>3606.2729999999997</v>
      </c>
    </row>
    <row r="5254" spans="67:89" x14ac:dyDescent="0.25">
      <c r="BO5254" s="1" t="s">
        <v>1013</v>
      </c>
      <c r="BP5254" s="1" t="s">
        <v>13278</v>
      </c>
      <c r="BQ5254" s="1" t="s">
        <v>10132</v>
      </c>
      <c r="BR5254" s="1" t="s">
        <v>13212</v>
      </c>
      <c r="BS5254" s="1" t="s">
        <v>42</v>
      </c>
      <c r="BT5254">
        <v>67</v>
      </c>
      <c r="BU5254" s="1" t="s">
        <v>9</v>
      </c>
      <c r="BV5254" s="1" t="s">
        <v>171</v>
      </c>
      <c r="BW5254">
        <v>207</v>
      </c>
      <c r="BX5254" s="1" t="s">
        <v>42</v>
      </c>
      <c r="BY5254">
        <v>4990</v>
      </c>
      <c r="BZ5254">
        <v>1032930</v>
      </c>
      <c r="CA5254">
        <v>0.25</v>
      </c>
      <c r="CB5254">
        <v>3742.5</v>
      </c>
      <c r="CC5254">
        <v>774697.5</v>
      </c>
      <c r="CD5254">
        <v>0.1</v>
      </c>
      <c r="CE5254">
        <v>77469.75</v>
      </c>
      <c r="CF5254">
        <v>0.1</v>
      </c>
      <c r="CG5254">
        <v>7746.9750000000004</v>
      </c>
      <c r="CH5254">
        <v>69722.774999999994</v>
      </c>
      <c r="CI5254">
        <v>697227.75</v>
      </c>
      <c r="CJ5254">
        <v>766950.52500000002</v>
      </c>
      <c r="CK5254">
        <v>3705.0750000000003</v>
      </c>
    </row>
    <row r="5255" spans="67:89" x14ac:dyDescent="0.25">
      <c r="BO5255" s="1" t="s">
        <v>1015</v>
      </c>
      <c r="BP5255" s="1" t="s">
        <v>13279</v>
      </c>
      <c r="BQ5255" s="1" t="s">
        <v>10132</v>
      </c>
      <c r="BR5255" s="1" t="s">
        <v>13212</v>
      </c>
      <c r="BS5255" s="1" t="s">
        <v>42</v>
      </c>
      <c r="BT5255">
        <v>68</v>
      </c>
      <c r="BU5255" s="1" t="s">
        <v>9</v>
      </c>
      <c r="BV5255" s="1" t="s">
        <v>260</v>
      </c>
      <c r="BW5255">
        <v>207</v>
      </c>
      <c r="BX5255" s="1" t="s">
        <v>42</v>
      </c>
      <c r="BY5255">
        <v>4750</v>
      </c>
      <c r="BZ5255">
        <v>983250</v>
      </c>
      <c r="CA5255">
        <v>0.27</v>
      </c>
      <c r="CB5255">
        <v>3467.5</v>
      </c>
      <c r="CC5255">
        <v>717772.5</v>
      </c>
      <c r="CD5255">
        <v>0.14931991682601201</v>
      </c>
      <c r="CE5255">
        <v>107177.7299999987</v>
      </c>
      <c r="CF5255">
        <v>0.1</v>
      </c>
      <c r="CG5255">
        <v>7177.7250000000004</v>
      </c>
      <c r="CH5255">
        <v>100000.00499999869</v>
      </c>
      <c r="CI5255">
        <v>610594.78000000131</v>
      </c>
      <c r="CJ5255">
        <v>710594.77500000002</v>
      </c>
      <c r="CK5255">
        <v>3432.8250000000003</v>
      </c>
    </row>
    <row r="5256" spans="67:89" x14ac:dyDescent="0.25">
      <c r="BP5256" s="1" t="s">
        <v>13279</v>
      </c>
      <c r="BQ5256" s="1" t="s">
        <v>10132</v>
      </c>
      <c r="BR5256" s="1" t="s">
        <v>13212</v>
      </c>
      <c r="BS5256" s="1" t="s">
        <v>42</v>
      </c>
      <c r="BT5256">
        <v>68</v>
      </c>
      <c r="BU5256" s="1" t="s">
        <v>9</v>
      </c>
      <c r="BV5256" s="1" t="s">
        <v>260</v>
      </c>
      <c r="BW5256">
        <v>207</v>
      </c>
      <c r="BX5256" s="1" t="s">
        <v>42</v>
      </c>
      <c r="BY5256">
        <v>4750</v>
      </c>
      <c r="BZ5256">
        <v>983250</v>
      </c>
      <c r="CA5256">
        <v>0.25</v>
      </c>
      <c r="CB5256">
        <v>3562.5</v>
      </c>
      <c r="CC5256">
        <v>737437.5</v>
      </c>
      <c r="CD5256">
        <v>0.1</v>
      </c>
      <c r="CE5256">
        <v>73743.75</v>
      </c>
      <c r="CF5256">
        <v>0.1</v>
      </c>
      <c r="CG5256">
        <v>7374.375</v>
      </c>
      <c r="CH5256">
        <v>66369.375</v>
      </c>
      <c r="CI5256">
        <v>663693.75</v>
      </c>
      <c r="CJ5256">
        <v>730063.125</v>
      </c>
      <c r="CK5256">
        <v>3526.875</v>
      </c>
    </row>
    <row r="5257" spans="67:89" x14ac:dyDescent="0.25">
      <c r="BO5257" s="1" t="s">
        <v>1017</v>
      </c>
      <c r="BP5257" s="1" t="s">
        <v>13280</v>
      </c>
      <c r="BQ5257" s="1" t="s">
        <v>10132</v>
      </c>
      <c r="BR5257" s="1" t="s">
        <v>13212</v>
      </c>
      <c r="BS5257" s="1" t="s">
        <v>42</v>
      </c>
      <c r="BT5257">
        <v>69</v>
      </c>
      <c r="BU5257" s="1" t="s">
        <v>9</v>
      </c>
      <c r="BV5257" s="1" t="s">
        <v>260</v>
      </c>
      <c r="BW5257">
        <v>207</v>
      </c>
      <c r="BX5257" s="1" t="s">
        <v>42</v>
      </c>
      <c r="BY5257">
        <v>4750</v>
      </c>
      <c r="BZ5257">
        <v>983250</v>
      </c>
      <c r="CA5257">
        <v>0.3</v>
      </c>
      <c r="CB5257">
        <v>3325</v>
      </c>
      <c r="CC5257">
        <v>688275</v>
      </c>
      <c r="CD5257">
        <v>0.1</v>
      </c>
      <c r="CE5257">
        <v>68827.5</v>
      </c>
      <c r="CF5257">
        <v>0.1</v>
      </c>
      <c r="CG5257">
        <v>6882.75</v>
      </c>
      <c r="CH5257">
        <v>61944.75</v>
      </c>
      <c r="CI5257">
        <v>619447.5</v>
      </c>
      <c r="CJ5257">
        <v>681392.25</v>
      </c>
      <c r="CK5257">
        <v>3291.75</v>
      </c>
    </row>
    <row r="5258" spans="67:89" x14ac:dyDescent="0.25">
      <c r="BO5258" s="1" t="s">
        <v>1019</v>
      </c>
      <c r="BP5258" s="1" t="s">
        <v>13281</v>
      </c>
      <c r="BQ5258" s="1" t="s">
        <v>10132</v>
      </c>
      <c r="BR5258" s="1" t="s">
        <v>13212</v>
      </c>
      <c r="BS5258" s="1" t="s">
        <v>42</v>
      </c>
      <c r="BT5258">
        <v>70</v>
      </c>
      <c r="BU5258" s="1" t="s">
        <v>9</v>
      </c>
      <c r="BV5258" s="1" t="s">
        <v>260</v>
      </c>
      <c r="BW5258">
        <v>207</v>
      </c>
      <c r="BX5258" s="1" t="s">
        <v>42</v>
      </c>
      <c r="BY5258">
        <v>4750</v>
      </c>
      <c r="BZ5258">
        <v>983250</v>
      </c>
      <c r="CA5258">
        <v>0.3</v>
      </c>
      <c r="CB5258">
        <v>3325</v>
      </c>
      <c r="CC5258">
        <v>688275</v>
      </c>
      <c r="CD5258">
        <v>0.1</v>
      </c>
      <c r="CE5258">
        <v>68827.5</v>
      </c>
      <c r="CF5258">
        <v>0.1</v>
      </c>
      <c r="CG5258">
        <v>6882.75</v>
      </c>
      <c r="CH5258">
        <v>61944.75</v>
      </c>
      <c r="CI5258">
        <v>619447.5</v>
      </c>
      <c r="CJ5258">
        <v>681392.25</v>
      </c>
      <c r="CK5258">
        <v>3291.75</v>
      </c>
    </row>
    <row r="5259" spans="67:89" x14ac:dyDescent="0.25">
      <c r="BO5259" s="1" t="s">
        <v>1021</v>
      </c>
      <c r="BP5259" s="1" t="s">
        <v>13282</v>
      </c>
      <c r="BQ5259" s="1" t="s">
        <v>10132</v>
      </c>
      <c r="BR5259" s="1" t="s">
        <v>13212</v>
      </c>
      <c r="BS5259" s="1" t="s">
        <v>42</v>
      </c>
      <c r="BT5259">
        <v>71</v>
      </c>
      <c r="BU5259" s="1" t="s">
        <v>9</v>
      </c>
      <c r="BV5259" s="1" t="s">
        <v>260</v>
      </c>
      <c r="BW5259">
        <v>207</v>
      </c>
      <c r="BX5259" s="1" t="s">
        <v>42</v>
      </c>
      <c r="BY5259">
        <v>4750</v>
      </c>
      <c r="BZ5259">
        <v>983250</v>
      </c>
      <c r="CA5259">
        <v>0.3</v>
      </c>
      <c r="CB5259">
        <v>3325</v>
      </c>
      <c r="CC5259">
        <v>688275</v>
      </c>
      <c r="CD5259">
        <v>0.1</v>
      </c>
      <c r="CE5259">
        <v>68827.5</v>
      </c>
      <c r="CF5259">
        <v>0</v>
      </c>
      <c r="CG5259">
        <v>0</v>
      </c>
      <c r="CH5259">
        <v>68827.5</v>
      </c>
      <c r="CI5259">
        <v>619447.5</v>
      </c>
      <c r="CJ5259">
        <v>688275</v>
      </c>
      <c r="CK5259">
        <v>3325</v>
      </c>
    </row>
    <row r="5260" spans="67:89" x14ac:dyDescent="0.25">
      <c r="BO5260" s="1" t="s">
        <v>1023</v>
      </c>
      <c r="BP5260" s="1" t="s">
        <v>13283</v>
      </c>
      <c r="BQ5260" s="1" t="s">
        <v>10132</v>
      </c>
      <c r="BR5260" s="1" t="s">
        <v>13212</v>
      </c>
      <c r="BS5260" s="1" t="s">
        <v>42</v>
      </c>
      <c r="BT5260">
        <v>72</v>
      </c>
      <c r="BU5260" s="1" t="s">
        <v>9</v>
      </c>
      <c r="BV5260" s="1" t="s">
        <v>260</v>
      </c>
      <c r="BW5260">
        <v>207</v>
      </c>
      <c r="BX5260" s="1" t="s">
        <v>42</v>
      </c>
      <c r="BY5260">
        <v>4750</v>
      </c>
      <c r="BZ5260">
        <v>983250</v>
      </c>
      <c r="CA5260">
        <v>0.27</v>
      </c>
      <c r="CB5260">
        <v>3467.5</v>
      </c>
      <c r="CC5260">
        <v>717772.5</v>
      </c>
      <c r="CD5260">
        <v>0.1</v>
      </c>
      <c r="CE5260">
        <v>71777.25</v>
      </c>
      <c r="CF5260">
        <v>0.1</v>
      </c>
      <c r="CG5260">
        <v>7177.7250000000004</v>
      </c>
      <c r="CH5260">
        <v>64599.525000000001</v>
      </c>
      <c r="CI5260">
        <v>645995.25</v>
      </c>
      <c r="CJ5260">
        <v>710594.77500000002</v>
      </c>
      <c r="CK5260">
        <v>3432.8250000000003</v>
      </c>
    </row>
    <row r="5261" spans="67:89" x14ac:dyDescent="0.25">
      <c r="BO5261" s="1" t="s">
        <v>1025</v>
      </c>
      <c r="BP5261" s="1" t="s">
        <v>13284</v>
      </c>
      <c r="BQ5261" s="1" t="s">
        <v>10132</v>
      </c>
      <c r="BR5261" s="1" t="s">
        <v>13212</v>
      </c>
      <c r="BS5261" s="1" t="s">
        <v>42</v>
      </c>
      <c r="BT5261">
        <v>73</v>
      </c>
      <c r="BU5261" s="1" t="s">
        <v>9</v>
      </c>
      <c r="BV5261" s="1" t="s">
        <v>260</v>
      </c>
      <c r="BW5261">
        <v>207</v>
      </c>
      <c r="BX5261" s="1" t="s">
        <v>42</v>
      </c>
      <c r="BY5261">
        <v>4750</v>
      </c>
      <c r="BZ5261">
        <v>983250</v>
      </c>
      <c r="CA5261">
        <v>0.25</v>
      </c>
      <c r="CB5261">
        <v>3562.5</v>
      </c>
      <c r="CC5261">
        <v>737437.5</v>
      </c>
      <c r="CD5261">
        <v>0.1</v>
      </c>
      <c r="CE5261">
        <v>73743.75</v>
      </c>
      <c r="CF5261">
        <v>0.1</v>
      </c>
      <c r="CG5261">
        <v>7374.375</v>
      </c>
      <c r="CH5261">
        <v>66369.375</v>
      </c>
      <c r="CI5261">
        <v>663693.75</v>
      </c>
      <c r="CJ5261">
        <v>730063.125</v>
      </c>
      <c r="CK5261">
        <v>3526.875</v>
      </c>
    </row>
    <row r="5262" spans="67:89" x14ac:dyDescent="0.25">
      <c r="BO5262" s="1" t="s">
        <v>1027</v>
      </c>
      <c r="BP5262" s="1" t="s">
        <v>13285</v>
      </c>
      <c r="BQ5262" s="1" t="s">
        <v>10132</v>
      </c>
      <c r="BR5262" s="1" t="s">
        <v>13212</v>
      </c>
      <c r="BS5262" s="1" t="s">
        <v>42</v>
      </c>
      <c r="BT5262">
        <v>74</v>
      </c>
      <c r="BU5262" s="1" t="s">
        <v>9</v>
      </c>
      <c r="BV5262" s="1" t="s">
        <v>171</v>
      </c>
      <c r="BW5262">
        <v>206.79</v>
      </c>
      <c r="BX5262" s="1" t="s">
        <v>42</v>
      </c>
      <c r="BY5262">
        <v>4990</v>
      </c>
      <c r="BZ5262">
        <v>1031882.1</v>
      </c>
      <c r="CA5262">
        <v>0.3</v>
      </c>
      <c r="CB5262">
        <v>3493</v>
      </c>
      <c r="CC5262">
        <v>722317.47</v>
      </c>
      <c r="CD5262">
        <v>0.1</v>
      </c>
      <c r="CE5262">
        <v>72231.747000000003</v>
      </c>
      <c r="CF5262">
        <v>0.1</v>
      </c>
      <c r="CG5262">
        <v>7223.1747000000005</v>
      </c>
      <c r="CH5262">
        <v>65008.5723</v>
      </c>
      <c r="CI5262">
        <v>650085.723</v>
      </c>
      <c r="CJ5262">
        <v>715094.2953</v>
      </c>
      <c r="CK5262">
        <v>3458.07</v>
      </c>
    </row>
    <row r="5263" spans="67:89" x14ac:dyDescent="0.25">
      <c r="BO5263" s="1" t="s">
        <v>1029</v>
      </c>
      <c r="BP5263" s="1" t="s">
        <v>13286</v>
      </c>
      <c r="BQ5263" s="1" t="s">
        <v>10132</v>
      </c>
      <c r="BR5263" s="1" t="s">
        <v>13212</v>
      </c>
      <c r="BS5263" s="1" t="s">
        <v>42</v>
      </c>
      <c r="BT5263">
        <v>75</v>
      </c>
      <c r="BU5263" s="1" t="s">
        <v>9</v>
      </c>
      <c r="BV5263" s="1" t="s">
        <v>146</v>
      </c>
      <c r="BW5263">
        <v>179.54</v>
      </c>
      <c r="BX5263" s="1" t="s">
        <v>42</v>
      </c>
      <c r="BY5263">
        <v>4990</v>
      </c>
      <c r="BZ5263">
        <v>895904.6</v>
      </c>
      <c r="CA5263">
        <v>0.28000000000000003</v>
      </c>
      <c r="CB5263">
        <v>3592.8</v>
      </c>
      <c r="CC5263">
        <v>645051.31200000003</v>
      </c>
      <c r="CD5263">
        <v>0.1</v>
      </c>
      <c r="CE5263">
        <v>64505.131200000003</v>
      </c>
      <c r="CF5263">
        <v>0.1</v>
      </c>
      <c r="CG5263">
        <v>6450.5131200000005</v>
      </c>
      <c r="CH5263">
        <v>58054.61808</v>
      </c>
      <c r="CI5263">
        <v>580546.18079999997</v>
      </c>
      <c r="CJ5263">
        <v>638600.79888000002</v>
      </c>
      <c r="CK5263">
        <v>3556.8720000000003</v>
      </c>
    </row>
    <row r="5264" spans="67:89" x14ac:dyDescent="0.25">
      <c r="BO5264" s="1" t="s">
        <v>1031</v>
      </c>
      <c r="BP5264" s="1" t="s">
        <v>13287</v>
      </c>
      <c r="BQ5264" s="1" t="s">
        <v>10132</v>
      </c>
      <c r="BR5264" s="1" t="s">
        <v>13212</v>
      </c>
      <c r="BS5264" s="1" t="s">
        <v>42</v>
      </c>
      <c r="BT5264">
        <v>76</v>
      </c>
      <c r="BU5264" s="1" t="s">
        <v>9</v>
      </c>
      <c r="BV5264" s="1" t="s">
        <v>60</v>
      </c>
      <c r="BW5264">
        <v>180</v>
      </c>
      <c r="BX5264" s="1" t="s">
        <v>42</v>
      </c>
      <c r="BY5264">
        <v>4750</v>
      </c>
      <c r="BZ5264">
        <v>855000</v>
      </c>
      <c r="CA5264">
        <v>0.27</v>
      </c>
      <c r="CB5264">
        <v>3467.5</v>
      </c>
      <c r="CC5264">
        <v>624150</v>
      </c>
      <c r="CD5264">
        <v>0.1</v>
      </c>
      <c r="CE5264">
        <v>62415</v>
      </c>
      <c r="CF5264">
        <v>0.1</v>
      </c>
      <c r="CG5264">
        <v>6241.5</v>
      </c>
      <c r="CH5264">
        <v>56173.5</v>
      </c>
      <c r="CI5264">
        <v>561735</v>
      </c>
      <c r="CJ5264">
        <v>617908.5</v>
      </c>
      <c r="CK5264">
        <v>3432.8249999999998</v>
      </c>
    </row>
    <row r="5265" spans="67:89" x14ac:dyDescent="0.25">
      <c r="BO5265" s="1" t="s">
        <v>1033</v>
      </c>
      <c r="BP5265" s="1" t="s">
        <v>13288</v>
      </c>
      <c r="BQ5265" s="1" t="s">
        <v>10132</v>
      </c>
      <c r="BR5265" s="1" t="s">
        <v>13212</v>
      </c>
      <c r="BS5265" s="1" t="s">
        <v>42</v>
      </c>
      <c r="BT5265">
        <v>77</v>
      </c>
      <c r="BU5265" s="1" t="s">
        <v>9</v>
      </c>
      <c r="BV5265" s="1" t="s">
        <v>60</v>
      </c>
      <c r="BW5265">
        <v>180</v>
      </c>
      <c r="BX5265" s="1" t="s">
        <v>42</v>
      </c>
      <c r="BY5265">
        <v>4750</v>
      </c>
      <c r="BZ5265">
        <v>855000</v>
      </c>
      <c r="CA5265">
        <v>0.3</v>
      </c>
      <c r="CB5265">
        <v>3325</v>
      </c>
      <c r="CC5265">
        <v>598500</v>
      </c>
      <c r="CD5265">
        <v>0.1</v>
      </c>
      <c r="CE5265">
        <v>59850</v>
      </c>
      <c r="CF5265">
        <v>0.1</v>
      </c>
      <c r="CG5265">
        <v>5985</v>
      </c>
      <c r="CH5265">
        <v>53865</v>
      </c>
      <c r="CI5265">
        <v>538650</v>
      </c>
      <c r="CJ5265">
        <v>592515</v>
      </c>
      <c r="CK5265">
        <v>3291.75</v>
      </c>
    </row>
    <row r="5266" spans="67:89" x14ac:dyDescent="0.25">
      <c r="BO5266" s="1" t="s">
        <v>1035</v>
      </c>
      <c r="BP5266" s="1" t="s">
        <v>13289</v>
      </c>
      <c r="BQ5266" s="1" t="s">
        <v>10132</v>
      </c>
      <c r="BR5266" s="1" t="s">
        <v>13212</v>
      </c>
      <c r="BS5266" s="1" t="s">
        <v>42</v>
      </c>
      <c r="BT5266">
        <v>78</v>
      </c>
      <c r="BU5266" s="1" t="s">
        <v>9</v>
      </c>
      <c r="BV5266" s="1" t="s">
        <v>60</v>
      </c>
      <c r="BW5266">
        <v>180</v>
      </c>
      <c r="BX5266" s="1" t="s">
        <v>42</v>
      </c>
      <c r="BY5266">
        <v>4750</v>
      </c>
      <c r="BZ5266">
        <v>855000</v>
      </c>
      <c r="CA5266">
        <v>0.25</v>
      </c>
      <c r="CB5266">
        <v>3562.5</v>
      </c>
      <c r="CC5266">
        <v>641250</v>
      </c>
      <c r="CD5266">
        <v>0.1</v>
      </c>
      <c r="CE5266">
        <v>64125</v>
      </c>
      <c r="CF5266">
        <v>0</v>
      </c>
      <c r="CG5266">
        <v>0</v>
      </c>
      <c r="CH5266">
        <v>64125</v>
      </c>
      <c r="CI5266">
        <v>577125</v>
      </c>
      <c r="CJ5266">
        <v>641250</v>
      </c>
      <c r="CK5266">
        <v>3562.5</v>
      </c>
    </row>
    <row r="5267" spans="67:89" x14ac:dyDescent="0.25">
      <c r="BO5267" s="1" t="s">
        <v>1037</v>
      </c>
      <c r="BP5267" s="1" t="s">
        <v>13290</v>
      </c>
      <c r="BQ5267" s="1" t="s">
        <v>10132</v>
      </c>
      <c r="BR5267" s="1" t="s">
        <v>13212</v>
      </c>
      <c r="BS5267" s="1" t="s">
        <v>42</v>
      </c>
      <c r="BT5267">
        <v>79</v>
      </c>
      <c r="BU5267" s="1" t="s">
        <v>9</v>
      </c>
      <c r="BV5267" s="1" t="s">
        <v>60</v>
      </c>
      <c r="BW5267">
        <v>160</v>
      </c>
      <c r="BX5267" s="1" t="s">
        <v>42</v>
      </c>
      <c r="BY5267">
        <v>4750</v>
      </c>
      <c r="BZ5267">
        <v>760000</v>
      </c>
      <c r="CA5267">
        <v>0.27</v>
      </c>
      <c r="CB5267">
        <v>3467.5</v>
      </c>
      <c r="CC5267">
        <v>554800</v>
      </c>
      <c r="CD5267">
        <v>0.1</v>
      </c>
      <c r="CE5267">
        <v>55480</v>
      </c>
      <c r="CF5267">
        <v>0.1</v>
      </c>
      <c r="CG5267">
        <v>5548</v>
      </c>
      <c r="CH5267">
        <v>49932</v>
      </c>
      <c r="CI5267">
        <v>499320</v>
      </c>
      <c r="CJ5267">
        <v>549252</v>
      </c>
      <c r="CK5267">
        <v>3432.8249999999998</v>
      </c>
    </row>
    <row r="5268" spans="67:89" x14ac:dyDescent="0.25">
      <c r="BO5268" s="1" t="s">
        <v>1039</v>
      </c>
      <c r="BP5268" s="1" t="s">
        <v>13291</v>
      </c>
      <c r="BQ5268" s="1" t="s">
        <v>10132</v>
      </c>
      <c r="BR5268" s="1" t="s">
        <v>13212</v>
      </c>
      <c r="BS5268" s="1" t="s">
        <v>42</v>
      </c>
      <c r="BT5268">
        <v>80</v>
      </c>
      <c r="BU5268" s="1" t="s">
        <v>9</v>
      </c>
      <c r="BV5268" s="1" t="s">
        <v>60</v>
      </c>
      <c r="BW5268">
        <v>160</v>
      </c>
      <c r="BX5268" s="1" t="s">
        <v>42</v>
      </c>
      <c r="BY5268">
        <v>4750</v>
      </c>
      <c r="BZ5268">
        <v>760000</v>
      </c>
      <c r="CA5268">
        <v>0.25</v>
      </c>
      <c r="CB5268">
        <v>3562.5</v>
      </c>
      <c r="CC5268">
        <v>570000</v>
      </c>
      <c r="CD5268">
        <v>0.1</v>
      </c>
      <c r="CE5268">
        <v>57000</v>
      </c>
      <c r="CF5268">
        <v>0.1</v>
      </c>
      <c r="CG5268">
        <v>5700</v>
      </c>
      <c r="CH5268">
        <v>51300</v>
      </c>
      <c r="CI5268">
        <v>513000</v>
      </c>
      <c r="CJ5268">
        <v>564300</v>
      </c>
      <c r="CK5268">
        <v>3526.875</v>
      </c>
    </row>
    <row r="5269" spans="67:89" x14ac:dyDescent="0.25">
      <c r="BO5269" s="1" t="s">
        <v>1041</v>
      </c>
      <c r="BP5269" s="1" t="s">
        <v>13292</v>
      </c>
      <c r="BQ5269" s="1" t="s">
        <v>10132</v>
      </c>
      <c r="BR5269" s="1" t="s">
        <v>13212</v>
      </c>
      <c r="BS5269" s="1" t="s">
        <v>42</v>
      </c>
      <c r="BT5269">
        <v>81</v>
      </c>
      <c r="BU5269" s="1" t="s">
        <v>9</v>
      </c>
      <c r="BV5269" s="1" t="s">
        <v>60</v>
      </c>
      <c r="BW5269">
        <v>160</v>
      </c>
      <c r="BX5269" s="1" t="s">
        <v>42</v>
      </c>
      <c r="BY5269">
        <v>4750</v>
      </c>
      <c r="BZ5269">
        <v>760000</v>
      </c>
      <c r="CA5269">
        <v>0.3</v>
      </c>
      <c r="CB5269">
        <v>3325</v>
      </c>
      <c r="CC5269">
        <v>532000</v>
      </c>
      <c r="CD5269">
        <v>0.1</v>
      </c>
      <c r="CE5269">
        <v>53200</v>
      </c>
      <c r="CF5269">
        <v>0.1</v>
      </c>
      <c r="CG5269">
        <v>5320</v>
      </c>
      <c r="CH5269">
        <v>47880</v>
      </c>
      <c r="CI5269">
        <v>478800</v>
      </c>
      <c r="CJ5269">
        <v>526680</v>
      </c>
      <c r="CK5269">
        <v>3291.75</v>
      </c>
    </row>
    <row r="5270" spans="67:89" x14ac:dyDescent="0.25">
      <c r="BO5270" s="1" t="s">
        <v>1043</v>
      </c>
      <c r="BP5270" s="1" t="s">
        <v>13293</v>
      </c>
      <c r="BQ5270" s="1" t="s">
        <v>10132</v>
      </c>
      <c r="BR5270" s="1" t="s">
        <v>13212</v>
      </c>
      <c r="BS5270" s="1" t="s">
        <v>42</v>
      </c>
      <c r="BT5270">
        <v>82</v>
      </c>
      <c r="BU5270" s="1" t="s">
        <v>9</v>
      </c>
      <c r="BV5270" s="1" t="s">
        <v>60</v>
      </c>
      <c r="BW5270">
        <v>160</v>
      </c>
      <c r="BX5270" s="1" t="s">
        <v>42</v>
      </c>
      <c r="BY5270">
        <v>4750</v>
      </c>
      <c r="BZ5270">
        <v>760000</v>
      </c>
      <c r="CA5270">
        <v>0.3</v>
      </c>
      <c r="CB5270">
        <v>3325</v>
      </c>
      <c r="CC5270">
        <v>532000</v>
      </c>
      <c r="CD5270">
        <v>0.1</v>
      </c>
      <c r="CE5270">
        <v>53200</v>
      </c>
      <c r="CF5270">
        <v>0.1</v>
      </c>
      <c r="CG5270">
        <v>5320</v>
      </c>
      <c r="CH5270">
        <v>47880</v>
      </c>
      <c r="CI5270">
        <v>478800</v>
      </c>
      <c r="CJ5270">
        <v>526680</v>
      </c>
      <c r="CK5270">
        <v>3291.75</v>
      </c>
    </row>
    <row r="5271" spans="67:89" x14ac:dyDescent="0.25">
      <c r="BO5271" s="1" t="s">
        <v>1045</v>
      </c>
      <c r="BP5271" s="1" t="s">
        <v>13294</v>
      </c>
      <c r="BQ5271" s="1" t="s">
        <v>10132</v>
      </c>
      <c r="BR5271" s="1" t="s">
        <v>13212</v>
      </c>
      <c r="BS5271" s="1" t="s">
        <v>42</v>
      </c>
      <c r="BT5271">
        <v>83</v>
      </c>
      <c r="BU5271" s="1" t="s">
        <v>9</v>
      </c>
      <c r="BV5271" s="1" t="s">
        <v>60</v>
      </c>
      <c r="BW5271">
        <v>160</v>
      </c>
      <c r="BX5271" s="1" t="s">
        <v>42</v>
      </c>
      <c r="BY5271">
        <v>4750</v>
      </c>
      <c r="BZ5271">
        <v>760000</v>
      </c>
      <c r="CA5271">
        <v>0.27</v>
      </c>
      <c r="CB5271">
        <v>3467.5</v>
      </c>
      <c r="CC5271">
        <v>554800</v>
      </c>
      <c r="CD5271">
        <v>0.1</v>
      </c>
      <c r="CE5271">
        <v>55480</v>
      </c>
      <c r="CF5271">
        <v>0.1</v>
      </c>
      <c r="CG5271">
        <v>5548</v>
      </c>
      <c r="CH5271">
        <v>49932</v>
      </c>
      <c r="CI5271">
        <v>499320</v>
      </c>
      <c r="CJ5271">
        <v>549252</v>
      </c>
      <c r="CK5271">
        <v>3432.8249999999998</v>
      </c>
    </row>
    <row r="5272" spans="67:89" x14ac:dyDescent="0.25">
      <c r="BO5272" s="1" t="s">
        <v>1047</v>
      </c>
      <c r="BP5272" s="1" t="s">
        <v>13295</v>
      </c>
      <c r="BQ5272" s="1" t="s">
        <v>10132</v>
      </c>
      <c r="BR5272" s="1" t="s">
        <v>13212</v>
      </c>
      <c r="BS5272" s="1" t="s">
        <v>42</v>
      </c>
      <c r="BT5272">
        <v>84</v>
      </c>
      <c r="BU5272" s="1" t="s">
        <v>9</v>
      </c>
      <c r="BV5272" s="1" t="s">
        <v>60</v>
      </c>
      <c r="BW5272">
        <v>160</v>
      </c>
      <c r="BX5272" s="1" t="s">
        <v>42</v>
      </c>
      <c r="BY5272">
        <v>4750</v>
      </c>
      <c r="BZ5272">
        <v>760000</v>
      </c>
      <c r="CA5272">
        <v>0.27</v>
      </c>
      <c r="CB5272">
        <v>3467.5</v>
      </c>
      <c r="CC5272">
        <v>554800</v>
      </c>
      <c r="CD5272">
        <v>0.10675919250180245</v>
      </c>
      <c r="CE5272">
        <v>59230</v>
      </c>
      <c r="CF5272">
        <v>0</v>
      </c>
      <c r="CG5272">
        <v>0</v>
      </c>
      <c r="CH5272">
        <v>59230</v>
      </c>
      <c r="CI5272">
        <v>495570</v>
      </c>
      <c r="CJ5272">
        <v>554800</v>
      </c>
      <c r="CK5272">
        <v>3467.5</v>
      </c>
    </row>
    <row r="5273" spans="67:89" x14ac:dyDescent="0.25">
      <c r="BP5273" s="1" t="s">
        <v>13295</v>
      </c>
      <c r="BQ5273" s="1" t="s">
        <v>10132</v>
      </c>
      <c r="BR5273" s="1" t="s">
        <v>13212</v>
      </c>
      <c r="BS5273" s="1" t="s">
        <v>42</v>
      </c>
      <c r="BT5273">
        <v>84</v>
      </c>
      <c r="BU5273" s="1" t="s">
        <v>9</v>
      </c>
      <c r="BV5273" s="1" t="s">
        <v>60</v>
      </c>
      <c r="BW5273">
        <v>160</v>
      </c>
      <c r="BX5273" s="1" t="s">
        <v>42</v>
      </c>
      <c r="BY5273">
        <v>4750</v>
      </c>
      <c r="BZ5273">
        <v>760000</v>
      </c>
      <c r="CA5273">
        <v>0.3</v>
      </c>
      <c r="CB5273">
        <v>3325</v>
      </c>
      <c r="CC5273">
        <v>532000</v>
      </c>
      <c r="CD5273">
        <v>0.1</v>
      </c>
      <c r="CE5273">
        <v>53200</v>
      </c>
      <c r="CF5273">
        <v>0.1</v>
      </c>
      <c r="CG5273">
        <v>5320</v>
      </c>
      <c r="CH5273">
        <v>47880</v>
      </c>
      <c r="CI5273">
        <v>478800</v>
      </c>
      <c r="CJ5273">
        <v>526680</v>
      </c>
      <c r="CK5273">
        <v>3291.75</v>
      </c>
    </row>
    <row r="5274" spans="67:89" x14ac:dyDescent="0.25">
      <c r="BP5274" s="1" t="s">
        <v>13296</v>
      </c>
      <c r="BQ5274" s="1" t="s">
        <v>10132</v>
      </c>
      <c r="BR5274" s="1" t="s">
        <v>13212</v>
      </c>
      <c r="BS5274" s="1" t="s">
        <v>42</v>
      </c>
      <c r="BT5274">
        <v>85</v>
      </c>
      <c r="BU5274" s="1" t="s">
        <v>9</v>
      </c>
      <c r="BV5274" s="1" t="s">
        <v>60</v>
      </c>
      <c r="BW5274">
        <v>160</v>
      </c>
      <c r="BX5274" s="1" t="s">
        <v>42</v>
      </c>
      <c r="BY5274">
        <v>4750</v>
      </c>
      <c r="BZ5274">
        <v>760000</v>
      </c>
      <c r="CA5274">
        <v>0.3</v>
      </c>
      <c r="CB5274">
        <v>3325</v>
      </c>
      <c r="CC5274">
        <v>532000</v>
      </c>
      <c r="CD5274">
        <v>0.1</v>
      </c>
      <c r="CE5274">
        <v>53200</v>
      </c>
      <c r="CF5274">
        <v>0.1</v>
      </c>
      <c r="CG5274">
        <v>5320</v>
      </c>
      <c r="CH5274">
        <v>47880</v>
      </c>
      <c r="CI5274">
        <v>478800</v>
      </c>
      <c r="CJ5274">
        <v>526680</v>
      </c>
      <c r="CK5274">
        <v>3291.75</v>
      </c>
    </row>
    <row r="5275" spans="67:89" x14ac:dyDescent="0.25">
      <c r="BO5275" s="1" t="s">
        <v>1049</v>
      </c>
      <c r="BP5275" s="1" t="s">
        <v>13296</v>
      </c>
      <c r="BQ5275" s="1" t="s">
        <v>10132</v>
      </c>
      <c r="BR5275" s="1" t="s">
        <v>13212</v>
      </c>
      <c r="BS5275" s="1" t="s">
        <v>42</v>
      </c>
      <c r="BT5275">
        <v>85</v>
      </c>
      <c r="BU5275" s="1" t="s">
        <v>9</v>
      </c>
      <c r="BV5275" s="1" t="s">
        <v>60</v>
      </c>
      <c r="BW5275">
        <v>160</v>
      </c>
      <c r="BX5275" s="1" t="s">
        <v>42</v>
      </c>
      <c r="BY5275">
        <v>5050</v>
      </c>
      <c r="BZ5275">
        <v>808000</v>
      </c>
      <c r="CA5275">
        <v>0.3</v>
      </c>
      <c r="CB5275">
        <v>3535</v>
      </c>
      <c r="CC5275">
        <v>565600</v>
      </c>
      <c r="CD5275">
        <v>0.1</v>
      </c>
      <c r="CE5275">
        <v>56560</v>
      </c>
      <c r="CF5275">
        <v>0.1</v>
      </c>
      <c r="CG5275">
        <v>5656</v>
      </c>
      <c r="CH5275">
        <v>50904</v>
      </c>
      <c r="CI5275">
        <v>509040</v>
      </c>
      <c r="CJ5275">
        <v>559944</v>
      </c>
      <c r="CK5275">
        <v>3499.65</v>
      </c>
    </row>
    <row r="5276" spans="67:89" x14ac:dyDescent="0.25">
      <c r="BO5276" s="1" t="s">
        <v>1051</v>
      </c>
      <c r="BP5276" s="1" t="s">
        <v>13297</v>
      </c>
      <c r="BQ5276" s="1" t="s">
        <v>10132</v>
      </c>
      <c r="BR5276" s="1" t="s">
        <v>13212</v>
      </c>
      <c r="BS5276" s="1" t="s">
        <v>42</v>
      </c>
      <c r="BT5276">
        <v>86</v>
      </c>
      <c r="BU5276" s="1" t="s">
        <v>9</v>
      </c>
      <c r="BV5276" s="1" t="s">
        <v>60</v>
      </c>
      <c r="BW5276">
        <v>160</v>
      </c>
      <c r="BX5276" s="1" t="s">
        <v>42</v>
      </c>
      <c r="BY5276">
        <v>4750</v>
      </c>
      <c r="BZ5276">
        <v>760000</v>
      </c>
      <c r="CA5276">
        <v>0.3</v>
      </c>
      <c r="CB5276">
        <v>3325</v>
      </c>
      <c r="CC5276">
        <v>532000</v>
      </c>
      <c r="CD5276">
        <v>0.1</v>
      </c>
      <c r="CE5276">
        <v>53200</v>
      </c>
      <c r="CF5276">
        <v>0.1</v>
      </c>
      <c r="CG5276">
        <v>5320</v>
      </c>
      <c r="CH5276">
        <v>47880</v>
      </c>
      <c r="CI5276">
        <v>478800</v>
      </c>
      <c r="CJ5276">
        <v>526680</v>
      </c>
      <c r="CK5276">
        <v>3291.75</v>
      </c>
    </row>
    <row r="5277" spans="67:89" x14ac:dyDescent="0.25">
      <c r="BP5277" s="1" t="s">
        <v>13297</v>
      </c>
      <c r="BQ5277" s="1" t="s">
        <v>10132</v>
      </c>
      <c r="BR5277" s="1" t="s">
        <v>13212</v>
      </c>
      <c r="BS5277" s="1" t="s">
        <v>42</v>
      </c>
      <c r="BT5277">
        <v>86</v>
      </c>
      <c r="BU5277" s="1" t="s">
        <v>9</v>
      </c>
      <c r="BV5277" s="1" t="s">
        <v>60</v>
      </c>
      <c r="BW5277">
        <v>160</v>
      </c>
      <c r="BX5277" s="1" t="s">
        <v>42</v>
      </c>
      <c r="BY5277">
        <v>4750</v>
      </c>
      <c r="BZ5277">
        <v>760000</v>
      </c>
      <c r="CA5277">
        <v>0.3</v>
      </c>
      <c r="CB5277">
        <v>3325</v>
      </c>
      <c r="CC5277">
        <v>532000</v>
      </c>
      <c r="CD5277">
        <v>0.1</v>
      </c>
      <c r="CE5277">
        <v>53200</v>
      </c>
      <c r="CF5277">
        <v>0.1</v>
      </c>
      <c r="CG5277">
        <v>5320</v>
      </c>
      <c r="CH5277">
        <v>47880</v>
      </c>
      <c r="CI5277">
        <v>478800</v>
      </c>
      <c r="CJ5277">
        <v>526680</v>
      </c>
      <c r="CK5277">
        <v>3291.75</v>
      </c>
    </row>
    <row r="5278" spans="67:89" x14ac:dyDescent="0.25">
      <c r="BO5278" s="1" t="s">
        <v>1053</v>
      </c>
      <c r="BP5278" s="1" t="s">
        <v>13298</v>
      </c>
      <c r="BQ5278" s="1" t="s">
        <v>10132</v>
      </c>
      <c r="BR5278" s="1" t="s">
        <v>13212</v>
      </c>
      <c r="BS5278" s="1" t="s">
        <v>42</v>
      </c>
      <c r="BT5278">
        <v>87</v>
      </c>
      <c r="BU5278" s="1" t="s">
        <v>9</v>
      </c>
      <c r="BV5278" s="1" t="s">
        <v>60</v>
      </c>
      <c r="BW5278">
        <v>160</v>
      </c>
      <c r="BX5278" s="1" t="s">
        <v>42</v>
      </c>
      <c r="BY5278">
        <v>4750</v>
      </c>
      <c r="BZ5278">
        <v>760000</v>
      </c>
      <c r="CA5278">
        <v>0.25</v>
      </c>
      <c r="CB5278">
        <v>3562.5</v>
      </c>
      <c r="CC5278">
        <v>570000</v>
      </c>
      <c r="CD5278">
        <v>0.1</v>
      </c>
      <c r="CE5278">
        <v>57000</v>
      </c>
      <c r="CF5278">
        <v>0.1</v>
      </c>
      <c r="CG5278">
        <v>5700</v>
      </c>
      <c r="CH5278">
        <v>51300</v>
      </c>
      <c r="CI5278">
        <v>513000</v>
      </c>
      <c r="CJ5278">
        <v>564300</v>
      </c>
      <c r="CK5278">
        <v>3526.875</v>
      </c>
    </row>
    <row r="5279" spans="67:89" x14ac:dyDescent="0.25">
      <c r="BO5279" s="1" t="s">
        <v>1055</v>
      </c>
      <c r="BP5279" s="1" t="s">
        <v>13299</v>
      </c>
      <c r="BQ5279" s="1" t="s">
        <v>10132</v>
      </c>
      <c r="BR5279" s="1" t="s">
        <v>13212</v>
      </c>
      <c r="BS5279" s="1" t="s">
        <v>42</v>
      </c>
      <c r="BT5279">
        <v>88</v>
      </c>
      <c r="BU5279" s="1" t="s">
        <v>9</v>
      </c>
      <c r="BV5279" s="1" t="s">
        <v>60</v>
      </c>
      <c r="BW5279">
        <v>160</v>
      </c>
      <c r="BX5279" s="1" t="s">
        <v>42</v>
      </c>
      <c r="BY5279">
        <v>4750</v>
      </c>
      <c r="BZ5279">
        <v>760000</v>
      </c>
      <c r="CA5279">
        <v>0.25</v>
      </c>
      <c r="CB5279">
        <v>3562.5</v>
      </c>
      <c r="CC5279">
        <v>570000</v>
      </c>
      <c r="CD5279">
        <v>0.1</v>
      </c>
      <c r="CE5279">
        <v>57000</v>
      </c>
      <c r="CF5279">
        <v>0.1</v>
      </c>
      <c r="CG5279">
        <v>5700</v>
      </c>
      <c r="CH5279">
        <v>51300</v>
      </c>
      <c r="CI5279">
        <v>513000</v>
      </c>
      <c r="CJ5279">
        <v>564300</v>
      </c>
      <c r="CK5279">
        <v>3526.875</v>
      </c>
    </row>
    <row r="5280" spans="67:89" x14ac:dyDescent="0.25">
      <c r="BP5280" s="1" t="s">
        <v>13299</v>
      </c>
      <c r="BQ5280" s="1" t="s">
        <v>10132</v>
      </c>
      <c r="BR5280" s="1" t="s">
        <v>13212</v>
      </c>
      <c r="BS5280" s="1" t="s">
        <v>42</v>
      </c>
      <c r="BT5280">
        <v>88</v>
      </c>
      <c r="BU5280" s="1" t="s">
        <v>9</v>
      </c>
      <c r="BV5280" s="1" t="s">
        <v>60</v>
      </c>
      <c r="BW5280">
        <v>160</v>
      </c>
      <c r="BX5280" s="1" t="s">
        <v>42</v>
      </c>
      <c r="BY5280">
        <v>4750</v>
      </c>
      <c r="BZ5280">
        <v>760000</v>
      </c>
      <c r="CA5280">
        <v>0.3</v>
      </c>
      <c r="CB5280">
        <v>3325</v>
      </c>
      <c r="CC5280">
        <v>532000</v>
      </c>
      <c r="CD5280">
        <v>0.1</v>
      </c>
      <c r="CE5280">
        <v>53200</v>
      </c>
      <c r="CF5280">
        <v>0</v>
      </c>
      <c r="CG5280">
        <v>0</v>
      </c>
      <c r="CH5280">
        <v>53200</v>
      </c>
      <c r="CI5280">
        <v>478800</v>
      </c>
      <c r="CJ5280">
        <v>532000</v>
      </c>
      <c r="CK5280">
        <v>3325</v>
      </c>
    </row>
    <row r="5281" spans="67:89" x14ac:dyDescent="0.25">
      <c r="BO5281" s="1" t="s">
        <v>1057</v>
      </c>
      <c r="BP5281" s="1" t="s">
        <v>13300</v>
      </c>
      <c r="BQ5281" s="1" t="s">
        <v>10132</v>
      </c>
      <c r="BR5281" s="1" t="s">
        <v>13212</v>
      </c>
      <c r="BS5281" s="1" t="s">
        <v>42</v>
      </c>
      <c r="BT5281">
        <v>89</v>
      </c>
      <c r="BU5281" s="1" t="s">
        <v>9</v>
      </c>
      <c r="BV5281" s="1" t="s">
        <v>60</v>
      </c>
      <c r="BW5281">
        <v>160</v>
      </c>
      <c r="BX5281" s="1" t="s">
        <v>42</v>
      </c>
      <c r="BY5281">
        <v>4750</v>
      </c>
      <c r="BZ5281">
        <v>760000</v>
      </c>
      <c r="CA5281">
        <v>0.27</v>
      </c>
      <c r="CB5281">
        <v>3467.5</v>
      </c>
      <c r="CC5281">
        <v>554800</v>
      </c>
      <c r="CD5281">
        <v>0.1</v>
      </c>
      <c r="CE5281">
        <v>55480</v>
      </c>
      <c r="CF5281">
        <v>0.1</v>
      </c>
      <c r="CG5281">
        <v>5548</v>
      </c>
      <c r="CH5281">
        <v>49932</v>
      </c>
      <c r="CI5281">
        <v>499320</v>
      </c>
      <c r="CJ5281">
        <v>549252</v>
      </c>
      <c r="CK5281">
        <v>3432.8249999999998</v>
      </c>
    </row>
    <row r="5282" spans="67:89" x14ac:dyDescent="0.25">
      <c r="BO5282" s="1" t="s">
        <v>1059</v>
      </c>
      <c r="BP5282" s="1" t="s">
        <v>13301</v>
      </c>
      <c r="BQ5282" s="1" t="s">
        <v>10132</v>
      </c>
      <c r="BR5282" s="1" t="s">
        <v>13212</v>
      </c>
      <c r="BS5282" s="1" t="s">
        <v>42</v>
      </c>
      <c r="BT5282">
        <v>90</v>
      </c>
      <c r="BU5282" s="1" t="s">
        <v>9</v>
      </c>
      <c r="BV5282" s="1" t="s">
        <v>60</v>
      </c>
      <c r="BW5282">
        <v>160</v>
      </c>
      <c r="BX5282" s="1" t="s">
        <v>42</v>
      </c>
      <c r="BY5282">
        <v>4750</v>
      </c>
      <c r="BZ5282">
        <v>760000</v>
      </c>
      <c r="CA5282">
        <v>0.25</v>
      </c>
      <c r="CB5282">
        <v>3562.5</v>
      </c>
      <c r="CC5282">
        <v>570000</v>
      </c>
      <c r="CD5282">
        <v>0.1</v>
      </c>
      <c r="CE5282">
        <v>57000</v>
      </c>
      <c r="CF5282">
        <v>0.1</v>
      </c>
      <c r="CG5282">
        <v>5700</v>
      </c>
      <c r="CH5282">
        <v>51300</v>
      </c>
      <c r="CI5282">
        <v>513000</v>
      </c>
      <c r="CJ5282">
        <v>564300</v>
      </c>
      <c r="CK5282">
        <v>3526.875</v>
      </c>
    </row>
    <row r="5283" spans="67:89" x14ac:dyDescent="0.25">
      <c r="BO5283" s="1" t="s">
        <v>1061</v>
      </c>
      <c r="BP5283" s="1" t="s">
        <v>13302</v>
      </c>
      <c r="BQ5283" s="1" t="s">
        <v>10132</v>
      </c>
      <c r="BR5283" s="1" t="s">
        <v>13212</v>
      </c>
      <c r="BS5283" s="1" t="s">
        <v>42</v>
      </c>
      <c r="BT5283">
        <v>91</v>
      </c>
      <c r="BU5283" s="1" t="s">
        <v>9</v>
      </c>
      <c r="BV5283" s="1" t="s">
        <v>60</v>
      </c>
      <c r="BW5283">
        <v>160</v>
      </c>
      <c r="BX5283" s="1" t="s">
        <v>42</v>
      </c>
      <c r="BY5283">
        <v>4750</v>
      </c>
      <c r="BZ5283">
        <v>760000</v>
      </c>
      <c r="CA5283">
        <v>0.25</v>
      </c>
      <c r="CB5283">
        <v>3562.5</v>
      </c>
      <c r="CC5283">
        <v>570000</v>
      </c>
      <c r="CD5283">
        <v>0.1</v>
      </c>
      <c r="CE5283">
        <v>57000</v>
      </c>
      <c r="CF5283">
        <v>0.1</v>
      </c>
      <c r="CG5283">
        <v>5700</v>
      </c>
      <c r="CH5283">
        <v>51300</v>
      </c>
      <c r="CI5283">
        <v>513000</v>
      </c>
      <c r="CJ5283">
        <v>564300</v>
      </c>
      <c r="CK5283">
        <v>3526.875</v>
      </c>
    </row>
    <row r="5284" spans="67:89" x14ac:dyDescent="0.25">
      <c r="BP5284" s="1" t="s">
        <v>13302</v>
      </c>
      <c r="BQ5284" s="1" t="s">
        <v>10132</v>
      </c>
      <c r="BR5284" s="1" t="s">
        <v>13212</v>
      </c>
      <c r="BS5284" s="1" t="s">
        <v>42</v>
      </c>
      <c r="BT5284">
        <v>91</v>
      </c>
      <c r="BU5284" s="1" t="s">
        <v>9</v>
      </c>
      <c r="BV5284" s="1" t="s">
        <v>60</v>
      </c>
      <c r="BW5284">
        <v>160</v>
      </c>
      <c r="BX5284" s="1" t="s">
        <v>42</v>
      </c>
      <c r="BY5284">
        <v>4750</v>
      </c>
      <c r="BZ5284">
        <v>760000</v>
      </c>
      <c r="CA5284">
        <v>0.27</v>
      </c>
      <c r="CB5284">
        <v>3467.5</v>
      </c>
      <c r="CC5284">
        <v>554800</v>
      </c>
      <c r="CD5284">
        <v>0.1</v>
      </c>
      <c r="CE5284">
        <v>55480</v>
      </c>
      <c r="CF5284">
        <v>0.1</v>
      </c>
      <c r="CG5284">
        <v>5548</v>
      </c>
      <c r="CH5284">
        <v>49932</v>
      </c>
      <c r="CI5284">
        <v>499320</v>
      </c>
      <c r="CJ5284">
        <v>549252</v>
      </c>
      <c r="CK5284">
        <v>3432.8249999999998</v>
      </c>
    </row>
    <row r="5285" spans="67:89" x14ac:dyDescent="0.25">
      <c r="BO5285" s="1" t="s">
        <v>1063</v>
      </c>
      <c r="BP5285" s="1" t="s">
        <v>13303</v>
      </c>
      <c r="BQ5285" s="1" t="s">
        <v>10132</v>
      </c>
      <c r="BR5285" s="1" t="s">
        <v>13212</v>
      </c>
      <c r="BS5285" s="1" t="s">
        <v>42</v>
      </c>
      <c r="BT5285">
        <v>92</v>
      </c>
      <c r="BU5285" s="1" t="s">
        <v>9</v>
      </c>
      <c r="BV5285" s="1" t="s">
        <v>146</v>
      </c>
      <c r="BW5285">
        <v>183.45</v>
      </c>
      <c r="BX5285" s="1" t="s">
        <v>42</v>
      </c>
      <c r="BY5285">
        <v>4990</v>
      </c>
      <c r="BZ5285">
        <v>915415.5</v>
      </c>
      <c r="CA5285">
        <v>0.25</v>
      </c>
      <c r="CB5285">
        <v>3742.5</v>
      </c>
      <c r="CC5285">
        <v>686561.625</v>
      </c>
      <c r="CD5285">
        <v>0.1</v>
      </c>
      <c r="CE5285">
        <v>68656.162500000006</v>
      </c>
      <c r="CF5285">
        <v>0</v>
      </c>
      <c r="CG5285">
        <v>0</v>
      </c>
      <c r="CH5285">
        <v>68656.162500000006</v>
      </c>
      <c r="CI5285">
        <v>617905.46250000002</v>
      </c>
      <c r="CJ5285">
        <v>686561.625</v>
      </c>
      <c r="CK5285">
        <v>3742.5000000000005</v>
      </c>
    </row>
    <row r="5286" spans="67:89" x14ac:dyDescent="0.25">
      <c r="BP5286" s="1" t="s">
        <v>13303</v>
      </c>
      <c r="BQ5286" s="1" t="s">
        <v>10132</v>
      </c>
      <c r="BR5286" s="1" t="s">
        <v>13212</v>
      </c>
      <c r="BS5286" s="1" t="s">
        <v>42</v>
      </c>
      <c r="BT5286">
        <v>92</v>
      </c>
      <c r="BU5286" s="1" t="s">
        <v>9</v>
      </c>
      <c r="BV5286" s="1" t="s">
        <v>146</v>
      </c>
      <c r="BW5286">
        <v>183.45</v>
      </c>
      <c r="BX5286" s="1" t="s">
        <v>42</v>
      </c>
      <c r="BY5286">
        <v>4990</v>
      </c>
      <c r="BZ5286">
        <v>915415.5</v>
      </c>
      <c r="CA5286">
        <v>0.27</v>
      </c>
      <c r="CB5286">
        <v>3642.7</v>
      </c>
      <c r="CC5286">
        <v>668253.31499999994</v>
      </c>
      <c r="CD5286">
        <v>0.1</v>
      </c>
      <c r="CE5286">
        <v>66825.3315</v>
      </c>
      <c r="CF5286">
        <v>0</v>
      </c>
      <c r="CG5286">
        <v>0</v>
      </c>
      <c r="CH5286">
        <v>66825.3315</v>
      </c>
      <c r="CI5286">
        <v>601427.98349999997</v>
      </c>
      <c r="CJ5286">
        <v>668253.31499999994</v>
      </c>
      <c r="CK5286">
        <v>3642.7</v>
      </c>
    </row>
    <row r="5287" spans="67:89" x14ac:dyDescent="0.25">
      <c r="BO5287" s="1" t="s">
        <v>1065</v>
      </c>
      <c r="BP5287" s="1" t="s">
        <v>13304</v>
      </c>
      <c r="BQ5287" s="1" t="s">
        <v>10132</v>
      </c>
      <c r="BR5287" s="1" t="s">
        <v>13212</v>
      </c>
      <c r="BS5287" s="1" t="s">
        <v>42</v>
      </c>
      <c r="BT5287">
        <v>93</v>
      </c>
      <c r="BU5287" s="1" t="s">
        <v>9</v>
      </c>
      <c r="BV5287" s="1" t="s">
        <v>146</v>
      </c>
      <c r="BW5287">
        <v>197.68</v>
      </c>
      <c r="BX5287" s="1" t="s">
        <v>42</v>
      </c>
      <c r="BY5287">
        <v>4990</v>
      </c>
      <c r="BZ5287">
        <v>986423.20000000007</v>
      </c>
      <c r="CA5287">
        <v>0.25</v>
      </c>
      <c r="CB5287">
        <v>3742.5</v>
      </c>
      <c r="CC5287">
        <v>739817.4</v>
      </c>
      <c r="CD5287">
        <v>0.1</v>
      </c>
      <c r="CE5287">
        <v>73981.740000000005</v>
      </c>
      <c r="CF5287">
        <v>0</v>
      </c>
      <c r="CG5287">
        <v>0</v>
      </c>
      <c r="CH5287">
        <v>73981.740000000005</v>
      </c>
      <c r="CI5287">
        <v>665835.66</v>
      </c>
      <c r="CJ5287">
        <v>739817.4</v>
      </c>
      <c r="CK5287">
        <v>3742.5</v>
      </c>
    </row>
    <row r="5288" spans="67:89" x14ac:dyDescent="0.25">
      <c r="BP5288" s="1" t="s">
        <v>13304</v>
      </c>
      <c r="BQ5288" s="1" t="s">
        <v>10132</v>
      </c>
      <c r="BR5288" s="1" t="s">
        <v>13212</v>
      </c>
      <c r="BS5288" s="1" t="s">
        <v>42</v>
      </c>
      <c r="BT5288">
        <v>93</v>
      </c>
      <c r="BU5288" s="1" t="s">
        <v>9</v>
      </c>
      <c r="BV5288" s="1" t="s">
        <v>146</v>
      </c>
      <c r="BW5288">
        <v>197.68</v>
      </c>
      <c r="BX5288" s="1" t="s">
        <v>42</v>
      </c>
      <c r="BY5288">
        <v>4990</v>
      </c>
      <c r="BZ5288">
        <v>986423.20000000007</v>
      </c>
      <c r="CA5288">
        <v>0.25</v>
      </c>
      <c r="CB5288">
        <v>3742.5</v>
      </c>
      <c r="CC5288">
        <v>739817.4</v>
      </c>
      <c r="CD5288">
        <v>0.1</v>
      </c>
      <c r="CE5288">
        <v>73981.740000000005</v>
      </c>
      <c r="CF5288">
        <v>0.1</v>
      </c>
      <c r="CG5288">
        <v>7398.1740000000009</v>
      </c>
      <c r="CH5288">
        <v>66583.566000000006</v>
      </c>
      <c r="CI5288">
        <v>665835.66</v>
      </c>
      <c r="CJ5288">
        <v>732419.22600000002</v>
      </c>
      <c r="CK5288">
        <v>3705.0749999999998</v>
      </c>
    </row>
    <row r="5289" spans="67:89" x14ac:dyDescent="0.25">
      <c r="BP5289" s="1" t="s">
        <v>13304</v>
      </c>
      <c r="BQ5289" s="1" t="s">
        <v>10132</v>
      </c>
      <c r="BR5289" s="1" t="s">
        <v>13212</v>
      </c>
      <c r="BS5289" s="1" t="s">
        <v>42</v>
      </c>
      <c r="BT5289">
        <v>93</v>
      </c>
      <c r="BU5289" s="1" t="s">
        <v>9</v>
      </c>
      <c r="BV5289" s="1" t="s">
        <v>146</v>
      </c>
      <c r="BW5289">
        <v>197.68</v>
      </c>
      <c r="BX5289" s="1" t="s">
        <v>42</v>
      </c>
      <c r="BY5289">
        <v>4990</v>
      </c>
      <c r="BZ5289">
        <v>986423.20000000007</v>
      </c>
      <c r="CA5289">
        <v>0.28000000000000003</v>
      </c>
      <c r="CB5289">
        <v>3592.8</v>
      </c>
      <c r="CC5289">
        <v>710224.70400000003</v>
      </c>
      <c r="CD5289">
        <v>0.1</v>
      </c>
      <c r="CE5289">
        <v>71022.470400000006</v>
      </c>
      <c r="CF5289">
        <v>0.1</v>
      </c>
      <c r="CG5289">
        <v>7102.2470400000011</v>
      </c>
      <c r="CH5289">
        <v>63920.223360000004</v>
      </c>
      <c r="CI5289">
        <v>639202.23360000004</v>
      </c>
      <c r="CJ5289">
        <v>703122.4569600001</v>
      </c>
      <c r="CK5289">
        <v>3556.8720000000003</v>
      </c>
    </row>
    <row r="5290" spans="67:89" x14ac:dyDescent="0.25">
      <c r="BP5290" s="1" t="s">
        <v>13304</v>
      </c>
      <c r="BQ5290" s="1" t="s">
        <v>10132</v>
      </c>
      <c r="BR5290" s="1" t="s">
        <v>13212</v>
      </c>
      <c r="BS5290" s="1" t="s">
        <v>42</v>
      </c>
      <c r="BT5290">
        <v>93</v>
      </c>
      <c r="BU5290" s="1" t="s">
        <v>9</v>
      </c>
      <c r="BV5290" s="1" t="s">
        <v>146</v>
      </c>
      <c r="BW5290">
        <v>197.68</v>
      </c>
      <c r="BX5290" s="1" t="s">
        <v>42</v>
      </c>
      <c r="BY5290">
        <v>4990</v>
      </c>
      <c r="BZ5290">
        <v>986423.20000000007</v>
      </c>
      <c r="CA5290">
        <v>0.25</v>
      </c>
      <c r="CB5290">
        <v>3742.5</v>
      </c>
      <c r="CC5290">
        <v>739817.4</v>
      </c>
      <c r="CD5290">
        <v>0.1</v>
      </c>
      <c r="CE5290">
        <v>73981.740000000005</v>
      </c>
      <c r="CF5290">
        <v>0</v>
      </c>
      <c r="CG5290">
        <v>0</v>
      </c>
      <c r="CH5290">
        <v>73981.740000000005</v>
      </c>
      <c r="CI5290">
        <v>665835.66</v>
      </c>
      <c r="CJ5290">
        <v>739817.4</v>
      </c>
      <c r="CK5290">
        <v>3742.5</v>
      </c>
    </row>
    <row r="5291" spans="67:89" x14ac:dyDescent="0.25">
      <c r="BO5291" s="1" t="s">
        <v>1067</v>
      </c>
      <c r="BP5291" s="1" t="s">
        <v>13305</v>
      </c>
      <c r="BQ5291" s="1" t="s">
        <v>10132</v>
      </c>
      <c r="BR5291" s="1" t="s">
        <v>13212</v>
      </c>
      <c r="BS5291" s="1" t="s">
        <v>42</v>
      </c>
      <c r="BT5291">
        <v>94</v>
      </c>
      <c r="BU5291" s="1" t="s">
        <v>9</v>
      </c>
      <c r="BV5291" s="1" t="s">
        <v>60</v>
      </c>
      <c r="BW5291">
        <v>180</v>
      </c>
      <c r="BX5291" s="1" t="s">
        <v>42</v>
      </c>
      <c r="BY5291">
        <v>4750</v>
      </c>
      <c r="BZ5291">
        <v>855000</v>
      </c>
      <c r="CA5291">
        <v>0.3</v>
      </c>
      <c r="CB5291">
        <v>3325</v>
      </c>
      <c r="CC5291">
        <v>598500</v>
      </c>
      <c r="CD5291">
        <v>0.1</v>
      </c>
      <c r="CE5291">
        <v>59850</v>
      </c>
      <c r="CF5291">
        <v>0.1</v>
      </c>
      <c r="CG5291">
        <v>5985</v>
      </c>
      <c r="CH5291">
        <v>53865</v>
      </c>
      <c r="CI5291">
        <v>538650</v>
      </c>
      <c r="CJ5291">
        <v>592515</v>
      </c>
      <c r="CK5291">
        <v>3291.75</v>
      </c>
    </row>
    <row r="5292" spans="67:89" x14ac:dyDescent="0.25">
      <c r="BP5292" s="1" t="s">
        <v>13305</v>
      </c>
      <c r="BQ5292" s="1" t="s">
        <v>10132</v>
      </c>
      <c r="BR5292" s="1" t="s">
        <v>13212</v>
      </c>
      <c r="BS5292" s="1" t="s">
        <v>42</v>
      </c>
      <c r="BT5292">
        <v>94</v>
      </c>
      <c r="BU5292" s="1" t="s">
        <v>9</v>
      </c>
      <c r="BV5292" s="1" t="s">
        <v>60</v>
      </c>
      <c r="BW5292">
        <v>180</v>
      </c>
      <c r="BX5292" s="1" t="s">
        <v>42</v>
      </c>
      <c r="BY5292">
        <v>4750</v>
      </c>
      <c r="BZ5292">
        <v>855000</v>
      </c>
      <c r="CA5292">
        <v>0.25</v>
      </c>
      <c r="CB5292">
        <v>3562.5</v>
      </c>
      <c r="CC5292">
        <v>641250</v>
      </c>
      <c r="CD5292">
        <v>0.1</v>
      </c>
      <c r="CE5292">
        <v>64125</v>
      </c>
      <c r="CF5292">
        <v>0</v>
      </c>
      <c r="CG5292">
        <v>0</v>
      </c>
      <c r="CH5292">
        <v>64125</v>
      </c>
      <c r="CI5292">
        <v>577125</v>
      </c>
      <c r="CJ5292">
        <v>641250</v>
      </c>
      <c r="CK5292">
        <v>3562.5</v>
      </c>
    </row>
    <row r="5293" spans="67:89" x14ac:dyDescent="0.25">
      <c r="BO5293" s="1" t="s">
        <v>1069</v>
      </c>
      <c r="BP5293" s="1" t="s">
        <v>13306</v>
      </c>
      <c r="BQ5293" s="1" t="s">
        <v>10132</v>
      </c>
      <c r="BR5293" s="1" t="s">
        <v>13212</v>
      </c>
      <c r="BS5293" s="1" t="s">
        <v>42</v>
      </c>
      <c r="BT5293">
        <v>95</v>
      </c>
      <c r="BU5293" s="1" t="s">
        <v>9</v>
      </c>
      <c r="BV5293" s="1" t="s">
        <v>60</v>
      </c>
      <c r="BW5293">
        <v>180</v>
      </c>
      <c r="BX5293" s="1" t="s">
        <v>42</v>
      </c>
      <c r="BY5293">
        <v>4750</v>
      </c>
      <c r="BZ5293">
        <v>855000</v>
      </c>
      <c r="CA5293">
        <v>0.3</v>
      </c>
      <c r="CB5293">
        <v>3325</v>
      </c>
      <c r="CC5293">
        <v>598500</v>
      </c>
      <c r="CD5293">
        <v>0.1</v>
      </c>
      <c r="CE5293">
        <v>59850</v>
      </c>
      <c r="CF5293">
        <v>0.1</v>
      </c>
      <c r="CG5293">
        <v>5985</v>
      </c>
      <c r="CH5293">
        <v>53865</v>
      </c>
      <c r="CI5293">
        <v>538650</v>
      </c>
      <c r="CJ5293">
        <v>592515</v>
      </c>
      <c r="CK5293">
        <v>3291.75</v>
      </c>
    </row>
    <row r="5294" spans="67:89" x14ac:dyDescent="0.25">
      <c r="BO5294" s="1" t="s">
        <v>1071</v>
      </c>
      <c r="BP5294" s="1" t="s">
        <v>13307</v>
      </c>
      <c r="BQ5294" s="1" t="s">
        <v>10132</v>
      </c>
      <c r="BR5294" s="1" t="s">
        <v>13212</v>
      </c>
      <c r="BS5294" s="1" t="s">
        <v>42</v>
      </c>
      <c r="BT5294">
        <v>96</v>
      </c>
      <c r="BU5294" s="1" t="s">
        <v>9</v>
      </c>
      <c r="BV5294" s="1" t="s">
        <v>60</v>
      </c>
      <c r="BW5294">
        <v>180</v>
      </c>
      <c r="BX5294" s="1" t="s">
        <v>42</v>
      </c>
      <c r="BY5294">
        <v>4750</v>
      </c>
      <c r="BZ5294">
        <v>855000</v>
      </c>
      <c r="CA5294">
        <v>0.27</v>
      </c>
      <c r="CB5294">
        <v>3467.5</v>
      </c>
      <c r="CC5294">
        <v>624150</v>
      </c>
      <c r="CD5294">
        <v>0.1</v>
      </c>
      <c r="CE5294">
        <v>62415</v>
      </c>
      <c r="CF5294">
        <v>0</v>
      </c>
      <c r="CG5294">
        <v>0</v>
      </c>
      <c r="CH5294">
        <v>62415</v>
      </c>
      <c r="CI5294">
        <v>561735</v>
      </c>
      <c r="CJ5294">
        <v>624150</v>
      </c>
      <c r="CK5294">
        <v>3467.5</v>
      </c>
    </row>
    <row r="5295" spans="67:89" x14ac:dyDescent="0.25">
      <c r="BO5295" s="1" t="s">
        <v>1073</v>
      </c>
      <c r="BP5295" s="1" t="s">
        <v>13308</v>
      </c>
      <c r="BQ5295" s="1" t="s">
        <v>10132</v>
      </c>
      <c r="BR5295" s="1" t="s">
        <v>13212</v>
      </c>
      <c r="BS5295" s="1" t="s">
        <v>42</v>
      </c>
      <c r="BT5295">
        <v>97</v>
      </c>
      <c r="BU5295" s="1" t="s">
        <v>9</v>
      </c>
      <c r="BV5295" s="1" t="s">
        <v>60</v>
      </c>
      <c r="BW5295">
        <v>180</v>
      </c>
      <c r="BX5295" s="1" t="s">
        <v>42</v>
      </c>
      <c r="BY5295">
        <v>4750</v>
      </c>
      <c r="BZ5295">
        <v>855000</v>
      </c>
      <c r="CA5295">
        <v>0.27</v>
      </c>
      <c r="CB5295">
        <v>3467.5</v>
      </c>
      <c r="CC5295">
        <v>624150</v>
      </c>
      <c r="CD5295">
        <v>0.1</v>
      </c>
      <c r="CE5295">
        <v>62415</v>
      </c>
      <c r="CF5295">
        <v>0.1</v>
      </c>
      <c r="CG5295">
        <v>6241.5</v>
      </c>
      <c r="CH5295">
        <v>56173.5</v>
      </c>
      <c r="CI5295">
        <v>561735</v>
      </c>
      <c r="CJ5295">
        <v>617908.5</v>
      </c>
      <c r="CK5295">
        <v>3432.8249999999998</v>
      </c>
    </row>
    <row r="5296" spans="67:89" x14ac:dyDescent="0.25">
      <c r="BO5296" s="1" t="s">
        <v>1075</v>
      </c>
      <c r="BP5296" s="1" t="s">
        <v>13309</v>
      </c>
      <c r="BQ5296" s="1" t="s">
        <v>10132</v>
      </c>
      <c r="BR5296" s="1" t="s">
        <v>13212</v>
      </c>
      <c r="BS5296" s="1" t="s">
        <v>42</v>
      </c>
      <c r="BT5296">
        <v>98</v>
      </c>
      <c r="BU5296" s="1" t="s">
        <v>9</v>
      </c>
      <c r="BV5296" s="1" t="s">
        <v>60</v>
      </c>
      <c r="BW5296">
        <v>180</v>
      </c>
      <c r="BX5296" s="1" t="s">
        <v>42</v>
      </c>
      <c r="BY5296">
        <v>4750</v>
      </c>
      <c r="BZ5296">
        <v>855000</v>
      </c>
      <c r="CA5296">
        <v>0.27</v>
      </c>
      <c r="CB5296">
        <v>3467.5</v>
      </c>
      <c r="CC5296">
        <v>624150</v>
      </c>
      <c r="CD5296">
        <v>0.1</v>
      </c>
      <c r="CE5296">
        <v>62415</v>
      </c>
      <c r="CF5296">
        <v>0.1</v>
      </c>
      <c r="CG5296">
        <v>6241.5</v>
      </c>
      <c r="CH5296">
        <v>56173.5</v>
      </c>
      <c r="CI5296">
        <v>561735</v>
      </c>
      <c r="CJ5296">
        <v>617908.5</v>
      </c>
      <c r="CK5296">
        <v>3432.8249999999998</v>
      </c>
    </row>
    <row r="5297" spans="67:89" x14ac:dyDescent="0.25">
      <c r="BO5297" s="1" t="s">
        <v>1077</v>
      </c>
      <c r="BP5297" s="1" t="s">
        <v>13310</v>
      </c>
      <c r="BQ5297" s="1" t="s">
        <v>10132</v>
      </c>
      <c r="BR5297" s="1" t="s">
        <v>13212</v>
      </c>
      <c r="BS5297" s="1" t="s">
        <v>42</v>
      </c>
      <c r="BT5297">
        <v>99</v>
      </c>
      <c r="BU5297" s="1" t="s">
        <v>9</v>
      </c>
      <c r="BV5297" s="1" t="s">
        <v>146</v>
      </c>
      <c r="BW5297">
        <v>172.92</v>
      </c>
      <c r="BX5297" s="1" t="s">
        <v>42</v>
      </c>
      <c r="BY5297">
        <v>4990</v>
      </c>
      <c r="BZ5297">
        <v>862870.79999999993</v>
      </c>
      <c r="CA5297">
        <v>0.25</v>
      </c>
      <c r="CB5297">
        <v>3742.5</v>
      </c>
      <c r="CC5297">
        <v>647153.1</v>
      </c>
      <c r="CD5297">
        <v>0.1</v>
      </c>
      <c r="CE5297">
        <v>64715.31</v>
      </c>
      <c r="CF5297">
        <v>0</v>
      </c>
      <c r="CG5297">
        <v>0</v>
      </c>
      <c r="CH5297">
        <v>64715.31</v>
      </c>
      <c r="CI5297">
        <v>582437.79</v>
      </c>
      <c r="CJ5297">
        <v>647153.10000000009</v>
      </c>
      <c r="CK5297">
        <v>3742.5000000000009</v>
      </c>
    </row>
    <row r="5298" spans="67:89" x14ac:dyDescent="0.25">
      <c r="BP5298" s="1" t="s">
        <v>13310</v>
      </c>
      <c r="BQ5298" s="1" t="s">
        <v>10132</v>
      </c>
      <c r="BR5298" s="1" t="s">
        <v>13212</v>
      </c>
      <c r="BS5298" s="1" t="s">
        <v>42</v>
      </c>
      <c r="BT5298">
        <v>99</v>
      </c>
      <c r="BU5298" s="1" t="s">
        <v>9</v>
      </c>
      <c r="BV5298" s="1" t="s">
        <v>146</v>
      </c>
      <c r="BW5298">
        <v>172.92</v>
      </c>
      <c r="BX5298" s="1" t="s">
        <v>42</v>
      </c>
      <c r="BY5298">
        <v>4990</v>
      </c>
      <c r="BZ5298">
        <v>862870.79999999993</v>
      </c>
      <c r="CA5298">
        <v>0.25</v>
      </c>
      <c r="CB5298">
        <v>3742.5</v>
      </c>
      <c r="CC5298">
        <v>647153.1</v>
      </c>
      <c r="CD5298">
        <v>0.1</v>
      </c>
      <c r="CE5298">
        <v>64715.31</v>
      </c>
      <c r="CF5298">
        <v>0.1</v>
      </c>
      <c r="CG5298">
        <v>6471.5309999999999</v>
      </c>
      <c r="CH5298">
        <v>58243.778999999995</v>
      </c>
      <c r="CI5298">
        <v>582437.79</v>
      </c>
      <c r="CJ5298">
        <v>640681.56900000002</v>
      </c>
      <c r="CK5298">
        <v>3705.0750000000003</v>
      </c>
    </row>
    <row r="5299" spans="67:89" x14ac:dyDescent="0.25">
      <c r="BO5299" s="1" t="s">
        <v>1079</v>
      </c>
      <c r="BP5299" s="1" t="s">
        <v>13311</v>
      </c>
      <c r="BQ5299" s="1" t="s">
        <v>10132</v>
      </c>
      <c r="BR5299" s="1" t="s">
        <v>13212</v>
      </c>
      <c r="BS5299" s="1" t="s">
        <v>42</v>
      </c>
      <c r="BT5299">
        <v>100</v>
      </c>
      <c r="BU5299" s="1" t="s">
        <v>9</v>
      </c>
      <c r="BV5299" s="1" t="s">
        <v>171</v>
      </c>
      <c r="BW5299">
        <v>233.8</v>
      </c>
      <c r="BX5299" s="1" t="s">
        <v>42</v>
      </c>
      <c r="BY5299">
        <v>4990</v>
      </c>
      <c r="BZ5299">
        <v>1166662</v>
      </c>
      <c r="CA5299">
        <v>0.32</v>
      </c>
      <c r="CB5299">
        <v>3393.2</v>
      </c>
      <c r="CC5299">
        <v>793330.16</v>
      </c>
      <c r="CD5299">
        <v>0.1</v>
      </c>
      <c r="CE5299">
        <v>79333.016000000003</v>
      </c>
      <c r="CF5299">
        <v>0.1</v>
      </c>
      <c r="CG5299">
        <v>7933.3016000000007</v>
      </c>
      <c r="CH5299">
        <v>71399.714399999997</v>
      </c>
      <c r="CI5299">
        <v>713997.14400000009</v>
      </c>
      <c r="CJ5299">
        <v>785396.85840000003</v>
      </c>
      <c r="CK5299">
        <v>3359.268</v>
      </c>
    </row>
    <row r="5300" spans="67:89" x14ac:dyDescent="0.25">
      <c r="BO5300" s="1" t="s">
        <v>1081</v>
      </c>
      <c r="BP5300" s="1" t="s">
        <v>13312</v>
      </c>
      <c r="BQ5300" s="1" t="s">
        <v>10132</v>
      </c>
      <c r="BR5300" s="1" t="s">
        <v>13212</v>
      </c>
      <c r="BS5300" s="1" t="s">
        <v>42</v>
      </c>
      <c r="BT5300">
        <v>101</v>
      </c>
      <c r="BU5300" s="1" t="s">
        <v>9</v>
      </c>
      <c r="BV5300" s="1" t="s">
        <v>146</v>
      </c>
      <c r="BW5300">
        <v>180</v>
      </c>
      <c r="BX5300" s="1" t="s">
        <v>42</v>
      </c>
      <c r="BY5300">
        <v>4990</v>
      </c>
      <c r="BZ5300">
        <v>898200</v>
      </c>
      <c r="CA5300">
        <v>0.3</v>
      </c>
      <c r="CB5300">
        <v>3493</v>
      </c>
      <c r="CC5300">
        <v>628740</v>
      </c>
      <c r="CD5300">
        <v>0.177000668002672</v>
      </c>
      <c r="CE5300">
        <v>111287.4</v>
      </c>
      <c r="CF5300">
        <v>0.1</v>
      </c>
      <c r="CG5300">
        <v>6287.4000000000005</v>
      </c>
      <c r="CH5300">
        <v>105000</v>
      </c>
      <c r="CI5300">
        <v>517452.6</v>
      </c>
      <c r="CJ5300">
        <v>622452.6</v>
      </c>
      <c r="CK5300">
        <v>3458.0699999999997</v>
      </c>
    </row>
    <row r="5301" spans="67:89" x14ac:dyDescent="0.25">
      <c r="BO5301" s="1" t="s">
        <v>1083</v>
      </c>
      <c r="BP5301" s="1" t="s">
        <v>13313</v>
      </c>
      <c r="BQ5301" s="1" t="s">
        <v>10132</v>
      </c>
      <c r="BR5301" s="1" t="s">
        <v>13212</v>
      </c>
      <c r="BS5301" s="1" t="s">
        <v>42</v>
      </c>
      <c r="BT5301">
        <v>102</v>
      </c>
      <c r="BU5301" s="1" t="s">
        <v>9</v>
      </c>
      <c r="BV5301" s="1" t="s">
        <v>146</v>
      </c>
      <c r="BW5301">
        <v>180</v>
      </c>
      <c r="BX5301" s="1" t="s">
        <v>42</v>
      </c>
      <c r="BY5301">
        <v>4990</v>
      </c>
      <c r="BZ5301">
        <v>898200</v>
      </c>
      <c r="CA5301">
        <v>0.28000000000000003</v>
      </c>
      <c r="CB5301">
        <v>3592.8</v>
      </c>
      <c r="CC5301">
        <v>646704</v>
      </c>
      <c r="CD5301">
        <v>0.1</v>
      </c>
      <c r="CE5301">
        <v>64670.400000000001</v>
      </c>
      <c r="CF5301">
        <v>0.1</v>
      </c>
      <c r="CG5301">
        <v>6467.0400000000009</v>
      </c>
      <c r="CH5301">
        <v>58203.360000000001</v>
      </c>
      <c r="CI5301">
        <v>582033.6</v>
      </c>
      <c r="CJ5301">
        <v>640236.96</v>
      </c>
      <c r="CK5301">
        <v>3556.8719999999998</v>
      </c>
    </row>
    <row r="5302" spans="67:89" x14ac:dyDescent="0.25">
      <c r="BO5302" s="1" t="s">
        <v>1085</v>
      </c>
      <c r="BP5302" s="1" t="s">
        <v>13314</v>
      </c>
      <c r="BQ5302" s="1" t="s">
        <v>10132</v>
      </c>
      <c r="BR5302" s="1" t="s">
        <v>13212</v>
      </c>
      <c r="BS5302" s="1" t="s">
        <v>42</v>
      </c>
      <c r="BT5302">
        <v>103</v>
      </c>
      <c r="BU5302" s="1" t="s">
        <v>9</v>
      </c>
      <c r="BV5302" s="1" t="s">
        <v>146</v>
      </c>
      <c r="BW5302">
        <v>180</v>
      </c>
      <c r="BX5302" s="1" t="s">
        <v>42</v>
      </c>
      <c r="BY5302">
        <v>4990</v>
      </c>
      <c r="BZ5302">
        <v>898200</v>
      </c>
      <c r="CA5302">
        <v>0.3</v>
      </c>
      <c r="CB5302">
        <v>3493</v>
      </c>
      <c r="CC5302">
        <v>628740</v>
      </c>
      <c r="CD5302">
        <v>0.1</v>
      </c>
      <c r="CE5302">
        <v>62874</v>
      </c>
      <c r="CF5302">
        <v>0.1</v>
      </c>
      <c r="CG5302">
        <v>6287.4000000000005</v>
      </c>
      <c r="CH5302">
        <v>56586.6</v>
      </c>
      <c r="CI5302">
        <v>565866</v>
      </c>
      <c r="CJ5302">
        <v>622452.6</v>
      </c>
      <c r="CK5302">
        <v>3458.0699999999997</v>
      </c>
    </row>
    <row r="5303" spans="67:89" x14ac:dyDescent="0.25">
      <c r="BP5303" s="1" t="s">
        <v>13314</v>
      </c>
      <c r="BQ5303" s="1" t="s">
        <v>10132</v>
      </c>
      <c r="BR5303" s="1" t="s">
        <v>13212</v>
      </c>
      <c r="BS5303" s="1" t="s">
        <v>42</v>
      </c>
      <c r="BT5303">
        <v>103</v>
      </c>
      <c r="BU5303" s="1" t="s">
        <v>9</v>
      </c>
      <c r="BV5303" s="1" t="s">
        <v>146</v>
      </c>
      <c r="BW5303">
        <v>180</v>
      </c>
      <c r="BX5303" s="1" t="s">
        <v>42</v>
      </c>
      <c r="BY5303">
        <v>4990</v>
      </c>
      <c r="BZ5303">
        <v>898200</v>
      </c>
      <c r="CA5303">
        <v>0.3</v>
      </c>
      <c r="CB5303">
        <v>3493</v>
      </c>
      <c r="CC5303">
        <v>628740</v>
      </c>
      <c r="CD5303">
        <v>0.1</v>
      </c>
      <c r="CE5303">
        <v>62874</v>
      </c>
      <c r="CF5303">
        <v>0</v>
      </c>
      <c r="CG5303">
        <v>0</v>
      </c>
      <c r="CH5303">
        <v>62874</v>
      </c>
      <c r="CI5303">
        <v>565866</v>
      </c>
      <c r="CJ5303">
        <v>628740</v>
      </c>
      <c r="CK5303">
        <v>3493</v>
      </c>
    </row>
    <row r="5304" spans="67:89" x14ac:dyDescent="0.25">
      <c r="BO5304" s="1" t="s">
        <v>1087</v>
      </c>
      <c r="BP5304" s="1" t="s">
        <v>13315</v>
      </c>
      <c r="BQ5304" s="1" t="s">
        <v>10132</v>
      </c>
      <c r="BR5304" s="1" t="s">
        <v>13212</v>
      </c>
      <c r="BS5304" s="1" t="s">
        <v>42</v>
      </c>
      <c r="BT5304">
        <v>104</v>
      </c>
      <c r="BU5304" s="1" t="s">
        <v>9</v>
      </c>
      <c r="BV5304" s="1" t="s">
        <v>146</v>
      </c>
      <c r="BW5304">
        <v>180</v>
      </c>
      <c r="BX5304" s="1" t="s">
        <v>42</v>
      </c>
      <c r="BY5304">
        <v>4990</v>
      </c>
      <c r="BZ5304">
        <v>898200</v>
      </c>
      <c r="CA5304">
        <v>0.3</v>
      </c>
      <c r="CB5304">
        <v>3493</v>
      </c>
      <c r="CC5304">
        <v>628740</v>
      </c>
      <c r="CD5304">
        <v>0.1</v>
      </c>
      <c r="CE5304">
        <v>62874</v>
      </c>
      <c r="CF5304">
        <v>0.1</v>
      </c>
      <c r="CG5304">
        <v>6287.4000000000005</v>
      </c>
      <c r="CH5304">
        <v>56586.6</v>
      </c>
      <c r="CI5304">
        <v>565866</v>
      </c>
      <c r="CJ5304">
        <v>622452.6</v>
      </c>
      <c r="CK5304">
        <v>3458.0699999999997</v>
      </c>
    </row>
    <row r="5305" spans="67:89" x14ac:dyDescent="0.25">
      <c r="BO5305" s="1" t="s">
        <v>1089</v>
      </c>
      <c r="BP5305" s="1" t="s">
        <v>13316</v>
      </c>
      <c r="BQ5305" s="1" t="s">
        <v>10132</v>
      </c>
      <c r="BR5305" s="1" t="s">
        <v>13212</v>
      </c>
      <c r="BS5305" s="1" t="s">
        <v>43</v>
      </c>
      <c r="BT5305">
        <v>1</v>
      </c>
      <c r="BU5305" s="1" t="s">
        <v>9</v>
      </c>
      <c r="BV5305" s="1" t="s">
        <v>260</v>
      </c>
      <c r="BW5305">
        <v>392.02</v>
      </c>
      <c r="BX5305" s="1" t="s">
        <v>42</v>
      </c>
      <c r="BY5305">
        <v>4750</v>
      </c>
      <c r="BZ5305">
        <v>1862095</v>
      </c>
      <c r="CA5305">
        <v>0.32</v>
      </c>
      <c r="CB5305">
        <v>3230</v>
      </c>
      <c r="CC5305">
        <v>1266224.5999999999</v>
      </c>
      <c r="CD5305">
        <v>0.1</v>
      </c>
      <c r="CE5305">
        <v>126622.45999999999</v>
      </c>
      <c r="CF5305">
        <v>0.1</v>
      </c>
      <c r="CG5305">
        <v>12662.245999999999</v>
      </c>
      <c r="CH5305">
        <v>113960.21399999999</v>
      </c>
      <c r="CI5305">
        <v>1139602.1399999999</v>
      </c>
      <c r="CJ5305">
        <v>1253562.3539999998</v>
      </c>
      <c r="CK5305">
        <v>3197.7</v>
      </c>
    </row>
    <row r="5306" spans="67:89" x14ac:dyDescent="0.25">
      <c r="BO5306" s="1" t="s">
        <v>1091</v>
      </c>
      <c r="BP5306" s="1" t="s">
        <v>13317</v>
      </c>
      <c r="BQ5306" s="1" t="s">
        <v>10132</v>
      </c>
      <c r="BR5306" s="1" t="s">
        <v>13212</v>
      </c>
      <c r="BS5306" s="1" t="s">
        <v>43</v>
      </c>
      <c r="BT5306">
        <v>2</v>
      </c>
      <c r="BU5306" s="1" t="s">
        <v>9</v>
      </c>
      <c r="BV5306" s="1" t="s">
        <v>260</v>
      </c>
      <c r="BW5306">
        <v>207</v>
      </c>
      <c r="BX5306" s="1" t="s">
        <v>42</v>
      </c>
      <c r="BY5306">
        <v>4750</v>
      </c>
      <c r="BZ5306">
        <v>983250</v>
      </c>
      <c r="CA5306">
        <v>0.3</v>
      </c>
      <c r="CB5306">
        <v>3325</v>
      </c>
      <c r="CC5306">
        <v>688275</v>
      </c>
      <c r="CD5306">
        <v>0.1</v>
      </c>
      <c r="CE5306">
        <v>68827.5</v>
      </c>
      <c r="CF5306">
        <v>0.1</v>
      </c>
      <c r="CG5306">
        <v>6882.75</v>
      </c>
      <c r="CH5306">
        <v>61944.75</v>
      </c>
      <c r="CI5306">
        <v>619447.5</v>
      </c>
      <c r="CJ5306">
        <v>681392.25</v>
      </c>
      <c r="CK5306">
        <v>3291.75</v>
      </c>
    </row>
    <row r="5307" spans="67:89" x14ac:dyDescent="0.25">
      <c r="BO5307" s="1" t="s">
        <v>1093</v>
      </c>
      <c r="BP5307" s="1" t="s">
        <v>13318</v>
      </c>
      <c r="BQ5307" s="1" t="s">
        <v>10132</v>
      </c>
      <c r="BR5307" s="1" t="s">
        <v>13212</v>
      </c>
      <c r="BS5307" s="1" t="s">
        <v>43</v>
      </c>
      <c r="BT5307">
        <v>3</v>
      </c>
      <c r="BU5307" s="1" t="s">
        <v>9</v>
      </c>
      <c r="BV5307" s="1" t="s">
        <v>260</v>
      </c>
      <c r="BW5307">
        <v>207</v>
      </c>
      <c r="BX5307" s="1" t="s">
        <v>42</v>
      </c>
      <c r="BY5307">
        <v>4750</v>
      </c>
      <c r="BZ5307">
        <v>983250</v>
      </c>
      <c r="CA5307">
        <v>0.3</v>
      </c>
      <c r="CB5307">
        <v>3325</v>
      </c>
      <c r="CC5307">
        <v>688275</v>
      </c>
      <c r="CD5307">
        <v>0.1</v>
      </c>
      <c r="CE5307">
        <v>68827.5</v>
      </c>
      <c r="CF5307">
        <v>0.1</v>
      </c>
      <c r="CG5307">
        <v>6882.75</v>
      </c>
      <c r="CH5307">
        <v>61944.75</v>
      </c>
      <c r="CI5307">
        <v>619447.5</v>
      </c>
      <c r="CJ5307">
        <v>681392.25</v>
      </c>
      <c r="CK5307">
        <v>3291.75</v>
      </c>
    </row>
    <row r="5308" spans="67:89" x14ac:dyDescent="0.25">
      <c r="BO5308" s="1" t="s">
        <v>1095</v>
      </c>
      <c r="BP5308" s="1" t="s">
        <v>13319</v>
      </c>
      <c r="BQ5308" s="1" t="s">
        <v>10132</v>
      </c>
      <c r="BR5308" s="1" t="s">
        <v>13212</v>
      </c>
      <c r="BS5308" s="1" t="s">
        <v>43</v>
      </c>
      <c r="BT5308">
        <v>4</v>
      </c>
      <c r="BU5308" s="1" t="s">
        <v>9</v>
      </c>
      <c r="BV5308" s="1" t="s">
        <v>260</v>
      </c>
      <c r="BW5308">
        <v>207</v>
      </c>
      <c r="BX5308" s="1" t="s">
        <v>42</v>
      </c>
      <c r="BY5308">
        <v>4750</v>
      </c>
      <c r="BZ5308">
        <v>983250</v>
      </c>
      <c r="CA5308">
        <v>0.27</v>
      </c>
      <c r="CB5308">
        <v>3467.5</v>
      </c>
      <c r="CC5308">
        <v>717772.5</v>
      </c>
      <c r="CD5308">
        <v>0.1</v>
      </c>
      <c r="CE5308">
        <v>71777.25</v>
      </c>
      <c r="CF5308">
        <v>0.1</v>
      </c>
      <c r="CG5308">
        <v>7177.7250000000004</v>
      </c>
      <c r="CH5308">
        <v>64599.525000000001</v>
      </c>
      <c r="CI5308">
        <v>645995.25</v>
      </c>
      <c r="CJ5308">
        <v>710594.77500000002</v>
      </c>
      <c r="CK5308">
        <v>3432.8250000000003</v>
      </c>
    </row>
    <row r="5309" spans="67:89" x14ac:dyDescent="0.25">
      <c r="BO5309" s="1" t="s">
        <v>1097</v>
      </c>
      <c r="BP5309" s="1" t="s">
        <v>13320</v>
      </c>
      <c r="BQ5309" s="1" t="s">
        <v>10132</v>
      </c>
      <c r="BR5309" s="1" t="s">
        <v>13212</v>
      </c>
      <c r="BS5309" s="1" t="s">
        <v>43</v>
      </c>
      <c r="BT5309">
        <v>5</v>
      </c>
      <c r="BU5309" s="1" t="s">
        <v>9</v>
      </c>
      <c r="BV5309" s="1" t="s">
        <v>260</v>
      </c>
      <c r="BW5309">
        <v>207</v>
      </c>
      <c r="BX5309" s="1" t="s">
        <v>42</v>
      </c>
      <c r="BY5309">
        <v>4750</v>
      </c>
      <c r="BZ5309">
        <v>983250</v>
      </c>
      <c r="CA5309">
        <v>0.27</v>
      </c>
      <c r="CB5309">
        <v>3467.5</v>
      </c>
      <c r="CC5309">
        <v>717772.5</v>
      </c>
      <c r="CD5309">
        <v>0.1</v>
      </c>
      <c r="CE5309">
        <v>71777.25</v>
      </c>
      <c r="CF5309">
        <v>0.1</v>
      </c>
      <c r="CG5309">
        <v>7177.7250000000004</v>
      </c>
      <c r="CH5309">
        <v>64599.525000000001</v>
      </c>
      <c r="CI5309">
        <v>645995.25</v>
      </c>
      <c r="CJ5309">
        <v>710594.77500000002</v>
      </c>
      <c r="CK5309">
        <v>3432.8250000000003</v>
      </c>
    </row>
    <row r="5310" spans="67:89" x14ac:dyDescent="0.25">
      <c r="BO5310" s="1" t="s">
        <v>1099</v>
      </c>
      <c r="BP5310" s="1" t="s">
        <v>13321</v>
      </c>
      <c r="BQ5310" s="1" t="s">
        <v>10132</v>
      </c>
      <c r="BR5310" s="1" t="s">
        <v>13212</v>
      </c>
      <c r="BS5310" s="1" t="s">
        <v>43</v>
      </c>
      <c r="BT5310">
        <v>6</v>
      </c>
      <c r="BU5310" s="1" t="s">
        <v>9</v>
      </c>
      <c r="BV5310" s="1" t="s">
        <v>171</v>
      </c>
      <c r="BW5310">
        <v>207</v>
      </c>
      <c r="BX5310" s="1" t="s">
        <v>42</v>
      </c>
      <c r="BY5310">
        <v>4990</v>
      </c>
      <c r="BZ5310">
        <v>1032930</v>
      </c>
      <c r="CA5310">
        <v>0.3</v>
      </c>
      <c r="CB5310">
        <v>3493</v>
      </c>
      <c r="CC5310">
        <v>723051</v>
      </c>
      <c r="CD5310">
        <v>0.1</v>
      </c>
      <c r="CE5310">
        <v>72305.100000000006</v>
      </c>
      <c r="CF5310">
        <v>0.1</v>
      </c>
      <c r="CG5310">
        <v>7230.5100000000011</v>
      </c>
      <c r="CH5310">
        <v>65074.590000000004</v>
      </c>
      <c r="CI5310">
        <v>650745.9</v>
      </c>
      <c r="CJ5310">
        <v>715820.49</v>
      </c>
      <c r="CK5310">
        <v>3458.07</v>
      </c>
    </row>
    <row r="5311" spans="67:89" x14ac:dyDescent="0.25">
      <c r="BO5311" s="1" t="s">
        <v>1101</v>
      </c>
      <c r="BP5311" s="1" t="s">
        <v>13322</v>
      </c>
      <c r="BQ5311" s="1" t="s">
        <v>10132</v>
      </c>
      <c r="BR5311" s="1" t="s">
        <v>13212</v>
      </c>
      <c r="BS5311" s="1" t="s">
        <v>43</v>
      </c>
      <c r="BT5311">
        <v>7</v>
      </c>
      <c r="BU5311" s="1" t="s">
        <v>9</v>
      </c>
      <c r="BV5311" s="1" t="s">
        <v>171</v>
      </c>
      <c r="BW5311">
        <v>230</v>
      </c>
      <c r="BX5311" s="1" t="s">
        <v>42</v>
      </c>
      <c r="BY5311">
        <v>4990</v>
      </c>
      <c r="BZ5311">
        <v>1147700</v>
      </c>
      <c r="CA5311">
        <v>0.25</v>
      </c>
      <c r="CB5311">
        <v>3742.5</v>
      </c>
      <c r="CC5311">
        <v>860775</v>
      </c>
      <c r="CD5311">
        <v>0.1</v>
      </c>
      <c r="CE5311">
        <v>86077.5</v>
      </c>
      <c r="CF5311">
        <v>0.1</v>
      </c>
      <c r="CG5311">
        <v>8607.75</v>
      </c>
      <c r="CH5311">
        <v>77469.75</v>
      </c>
      <c r="CI5311">
        <v>774697.5</v>
      </c>
      <c r="CJ5311">
        <v>852167.25</v>
      </c>
      <c r="CK5311">
        <v>3705.0749999999998</v>
      </c>
    </row>
    <row r="5312" spans="67:89" x14ac:dyDescent="0.25">
      <c r="BP5312" s="1" t="s">
        <v>13322</v>
      </c>
      <c r="BQ5312" s="1" t="s">
        <v>10132</v>
      </c>
      <c r="BR5312" s="1" t="s">
        <v>13212</v>
      </c>
      <c r="BS5312" s="1" t="s">
        <v>43</v>
      </c>
      <c r="BT5312">
        <v>7</v>
      </c>
      <c r="BU5312" s="1" t="s">
        <v>9</v>
      </c>
      <c r="BV5312" s="1" t="s">
        <v>171</v>
      </c>
      <c r="BW5312">
        <v>230</v>
      </c>
      <c r="BX5312" s="1" t="s">
        <v>42</v>
      </c>
      <c r="BY5312">
        <v>4990</v>
      </c>
      <c r="BZ5312">
        <v>1147700</v>
      </c>
      <c r="CA5312">
        <v>0.3</v>
      </c>
      <c r="CB5312">
        <v>3493</v>
      </c>
      <c r="CC5312">
        <v>803390</v>
      </c>
      <c r="CD5312">
        <v>0.1</v>
      </c>
      <c r="CE5312">
        <v>80339</v>
      </c>
      <c r="CF5312">
        <v>0</v>
      </c>
      <c r="CG5312">
        <v>0</v>
      </c>
      <c r="CH5312">
        <v>80339</v>
      </c>
      <c r="CI5312">
        <v>723051</v>
      </c>
      <c r="CJ5312">
        <v>803390</v>
      </c>
      <c r="CK5312">
        <v>3493</v>
      </c>
    </row>
    <row r="5313" spans="67:89" x14ac:dyDescent="0.25">
      <c r="BO5313" s="1" t="s">
        <v>1103</v>
      </c>
      <c r="BP5313" s="1" t="s">
        <v>13323</v>
      </c>
      <c r="BQ5313" s="1" t="s">
        <v>10132</v>
      </c>
      <c r="BR5313" s="1" t="s">
        <v>13212</v>
      </c>
      <c r="BS5313" s="1" t="s">
        <v>43</v>
      </c>
      <c r="BT5313">
        <v>8</v>
      </c>
      <c r="BU5313" s="1" t="s">
        <v>9</v>
      </c>
      <c r="BV5313" s="1" t="s">
        <v>171</v>
      </c>
      <c r="BW5313">
        <v>230</v>
      </c>
      <c r="BX5313" s="1" t="s">
        <v>42</v>
      </c>
      <c r="BY5313">
        <v>4990</v>
      </c>
      <c r="BZ5313">
        <v>1147700</v>
      </c>
      <c r="CA5313">
        <v>0.25</v>
      </c>
      <c r="CB5313">
        <v>3742.5</v>
      </c>
      <c r="CC5313">
        <v>860775</v>
      </c>
      <c r="CD5313">
        <v>0.1</v>
      </c>
      <c r="CE5313">
        <v>86077.5</v>
      </c>
      <c r="CF5313">
        <v>0.1</v>
      </c>
      <c r="CG5313">
        <v>8607.75</v>
      </c>
      <c r="CH5313">
        <v>77469.75</v>
      </c>
      <c r="CI5313">
        <v>774697.5</v>
      </c>
      <c r="CJ5313">
        <v>852167.25</v>
      </c>
      <c r="CK5313">
        <v>3705.0749999999998</v>
      </c>
    </row>
    <row r="5314" spans="67:89" x14ac:dyDescent="0.25">
      <c r="BO5314" s="1" t="s">
        <v>1105</v>
      </c>
      <c r="BP5314" s="1" t="s">
        <v>13324</v>
      </c>
      <c r="BQ5314" s="1" t="s">
        <v>10132</v>
      </c>
      <c r="BR5314" s="1" t="s">
        <v>13212</v>
      </c>
      <c r="BS5314" s="1" t="s">
        <v>43</v>
      </c>
      <c r="BT5314">
        <v>9</v>
      </c>
      <c r="BU5314" s="1" t="s">
        <v>9</v>
      </c>
      <c r="BV5314" s="1" t="s">
        <v>171</v>
      </c>
      <c r="BW5314">
        <v>207</v>
      </c>
      <c r="BX5314" s="1" t="s">
        <v>42</v>
      </c>
      <c r="BY5314">
        <v>4990</v>
      </c>
      <c r="BZ5314">
        <v>1032930</v>
      </c>
      <c r="CA5314">
        <v>0.27</v>
      </c>
      <c r="CB5314">
        <v>3642.7</v>
      </c>
      <c r="CC5314">
        <v>754038.89999999991</v>
      </c>
      <c r="CD5314">
        <v>0.1</v>
      </c>
      <c r="CE5314">
        <v>75403.89</v>
      </c>
      <c r="CF5314">
        <v>0.1</v>
      </c>
      <c r="CG5314">
        <v>7540.3890000000001</v>
      </c>
      <c r="CH5314">
        <v>67863.501000000004</v>
      </c>
      <c r="CI5314">
        <v>678635.00999999989</v>
      </c>
      <c r="CJ5314">
        <v>746498.51099999994</v>
      </c>
      <c r="CK5314">
        <v>3606.2729999999997</v>
      </c>
    </row>
    <row r="5315" spans="67:89" x14ac:dyDescent="0.25">
      <c r="BO5315" s="1" t="s">
        <v>1107</v>
      </c>
      <c r="BP5315" s="1" t="s">
        <v>13325</v>
      </c>
      <c r="BQ5315" s="1" t="s">
        <v>10132</v>
      </c>
      <c r="BR5315" s="1" t="s">
        <v>13212</v>
      </c>
      <c r="BS5315" s="1" t="s">
        <v>43</v>
      </c>
      <c r="BT5315">
        <v>10</v>
      </c>
      <c r="BU5315" s="1" t="s">
        <v>9</v>
      </c>
      <c r="BV5315" s="1" t="s">
        <v>171</v>
      </c>
      <c r="BW5315">
        <v>207</v>
      </c>
      <c r="BX5315" s="1" t="s">
        <v>42</v>
      </c>
      <c r="BY5315">
        <v>4990</v>
      </c>
      <c r="BZ5315">
        <v>1032930</v>
      </c>
      <c r="CA5315">
        <v>0.33</v>
      </c>
      <c r="CB5315">
        <v>3343.3</v>
      </c>
      <c r="CC5315">
        <v>692063.10000000009</v>
      </c>
      <c r="CD5315">
        <v>0.1</v>
      </c>
      <c r="CE5315">
        <v>69206.310000000012</v>
      </c>
      <c r="CF5315">
        <v>0.1</v>
      </c>
      <c r="CG5315">
        <v>6920.6310000000012</v>
      </c>
      <c r="CH5315">
        <v>62285.679000000011</v>
      </c>
      <c r="CI5315">
        <v>622856.79</v>
      </c>
      <c r="CJ5315">
        <v>685142.46900000004</v>
      </c>
      <c r="CK5315">
        <v>3309.8670000000002</v>
      </c>
    </row>
    <row r="5316" spans="67:89" x14ac:dyDescent="0.25">
      <c r="BP5316" s="1" t="s">
        <v>13325</v>
      </c>
      <c r="BQ5316" s="1" t="s">
        <v>10132</v>
      </c>
      <c r="BR5316" s="1" t="s">
        <v>13212</v>
      </c>
      <c r="BS5316" s="1" t="s">
        <v>43</v>
      </c>
      <c r="BT5316">
        <v>10</v>
      </c>
      <c r="BU5316" s="1" t="s">
        <v>9</v>
      </c>
      <c r="BV5316" s="1" t="s">
        <v>171</v>
      </c>
      <c r="BW5316">
        <v>207</v>
      </c>
      <c r="BX5316" s="1" t="s">
        <v>42</v>
      </c>
      <c r="BY5316">
        <v>4990</v>
      </c>
      <c r="BZ5316">
        <v>1032930</v>
      </c>
      <c r="CA5316">
        <v>0.3</v>
      </c>
      <c r="CB5316">
        <v>3493</v>
      </c>
      <c r="CC5316">
        <v>723051</v>
      </c>
      <c r="CD5316">
        <v>0.1</v>
      </c>
      <c r="CE5316">
        <v>72305.100000000006</v>
      </c>
      <c r="CF5316">
        <v>0</v>
      </c>
      <c r="CG5316">
        <v>0</v>
      </c>
      <c r="CH5316">
        <v>72305.100000000006</v>
      </c>
      <c r="CI5316">
        <v>650745.9</v>
      </c>
      <c r="CJ5316">
        <v>723051</v>
      </c>
      <c r="CK5316">
        <v>3493</v>
      </c>
    </row>
    <row r="5317" spans="67:89" x14ac:dyDescent="0.25">
      <c r="BP5317" s="1" t="s">
        <v>13325</v>
      </c>
      <c r="BQ5317" s="1" t="s">
        <v>10132</v>
      </c>
      <c r="BR5317" s="1" t="s">
        <v>13212</v>
      </c>
      <c r="BS5317" s="1" t="s">
        <v>43</v>
      </c>
      <c r="BT5317">
        <v>10</v>
      </c>
      <c r="BU5317" s="1" t="s">
        <v>9</v>
      </c>
      <c r="BV5317" s="1" t="s">
        <v>171</v>
      </c>
      <c r="BW5317">
        <v>207</v>
      </c>
      <c r="BX5317" s="1" t="s">
        <v>42</v>
      </c>
      <c r="BY5317">
        <v>4990</v>
      </c>
      <c r="BZ5317">
        <v>1032930</v>
      </c>
      <c r="CA5317">
        <v>0.27</v>
      </c>
      <c r="CB5317">
        <v>3642.7</v>
      </c>
      <c r="CC5317">
        <v>754038.89999999991</v>
      </c>
      <c r="CD5317">
        <v>0.1</v>
      </c>
      <c r="CE5317">
        <v>75403.89</v>
      </c>
      <c r="CF5317">
        <v>0.1</v>
      </c>
      <c r="CG5317">
        <v>7540.3890000000001</v>
      </c>
      <c r="CH5317">
        <v>67863.501000000004</v>
      </c>
      <c r="CI5317">
        <v>678635.00999999989</v>
      </c>
      <c r="CJ5317">
        <v>746498.51099999994</v>
      </c>
      <c r="CK5317">
        <v>3606.2729999999997</v>
      </c>
    </row>
    <row r="5318" spans="67:89" x14ac:dyDescent="0.25">
      <c r="BO5318" s="1" t="s">
        <v>1109</v>
      </c>
      <c r="BP5318" s="1" t="s">
        <v>13326</v>
      </c>
      <c r="BQ5318" s="1" t="s">
        <v>10132</v>
      </c>
      <c r="BR5318" s="1" t="s">
        <v>13212</v>
      </c>
      <c r="BS5318" s="1" t="s">
        <v>43</v>
      </c>
      <c r="BT5318">
        <v>11</v>
      </c>
      <c r="BU5318" s="1" t="s">
        <v>9</v>
      </c>
      <c r="BV5318" s="1" t="s">
        <v>171</v>
      </c>
      <c r="BW5318">
        <v>207</v>
      </c>
      <c r="BX5318" s="1" t="s">
        <v>42</v>
      </c>
      <c r="BY5318">
        <v>4990</v>
      </c>
      <c r="BZ5318">
        <v>1032930</v>
      </c>
      <c r="CA5318">
        <v>0.25</v>
      </c>
      <c r="CB5318">
        <v>3742.5</v>
      </c>
      <c r="CC5318">
        <v>774697.5</v>
      </c>
      <c r="CD5318">
        <v>0.1</v>
      </c>
      <c r="CE5318">
        <v>77469.75</v>
      </c>
      <c r="CF5318">
        <v>0.1</v>
      </c>
      <c r="CG5318">
        <v>7746.9750000000004</v>
      </c>
      <c r="CH5318">
        <v>69722.774999999994</v>
      </c>
      <c r="CI5318">
        <v>697227.75</v>
      </c>
      <c r="CJ5318">
        <v>766950.52500000002</v>
      </c>
      <c r="CK5318">
        <v>3705.0750000000003</v>
      </c>
    </row>
    <row r="5319" spans="67:89" x14ac:dyDescent="0.25">
      <c r="BO5319" s="1" t="s">
        <v>1111</v>
      </c>
      <c r="BP5319" s="1" t="s">
        <v>13327</v>
      </c>
      <c r="BQ5319" s="1" t="s">
        <v>10132</v>
      </c>
      <c r="BR5319" s="1" t="s">
        <v>13212</v>
      </c>
      <c r="BS5319" s="1" t="s">
        <v>43</v>
      </c>
      <c r="BT5319">
        <v>12</v>
      </c>
      <c r="BU5319" s="1" t="s">
        <v>9</v>
      </c>
      <c r="BV5319" s="1" t="s">
        <v>171</v>
      </c>
      <c r="BW5319">
        <v>207</v>
      </c>
      <c r="BX5319" s="1" t="s">
        <v>42</v>
      </c>
      <c r="BY5319">
        <v>4990</v>
      </c>
      <c r="BZ5319">
        <v>1032930</v>
      </c>
      <c r="CA5319">
        <v>0.27</v>
      </c>
      <c r="CB5319">
        <v>3642.7</v>
      </c>
      <c r="CC5319">
        <v>754038.89999999991</v>
      </c>
      <c r="CD5319">
        <v>0.1</v>
      </c>
      <c r="CE5319">
        <v>75403.89</v>
      </c>
      <c r="CF5319">
        <v>0.1</v>
      </c>
      <c r="CG5319">
        <v>7540.3890000000001</v>
      </c>
      <c r="CH5319">
        <v>67863.501000000004</v>
      </c>
      <c r="CI5319">
        <v>678635.00999999989</v>
      </c>
      <c r="CJ5319">
        <v>746498.51099999994</v>
      </c>
      <c r="CK5319">
        <v>3606.2729999999997</v>
      </c>
    </row>
    <row r="5320" spans="67:89" x14ac:dyDescent="0.25">
      <c r="BO5320" s="1" t="s">
        <v>1113</v>
      </c>
      <c r="BP5320" s="1" t="s">
        <v>13328</v>
      </c>
      <c r="BQ5320" s="1" t="s">
        <v>10132</v>
      </c>
      <c r="BR5320" s="1" t="s">
        <v>13212</v>
      </c>
      <c r="BS5320" s="1" t="s">
        <v>43</v>
      </c>
      <c r="BT5320">
        <v>13</v>
      </c>
      <c r="BU5320" s="1" t="s">
        <v>9</v>
      </c>
      <c r="BV5320" s="1" t="s">
        <v>171</v>
      </c>
      <c r="BW5320">
        <v>207</v>
      </c>
      <c r="BX5320" s="1" t="s">
        <v>42</v>
      </c>
      <c r="BY5320">
        <v>4990</v>
      </c>
      <c r="BZ5320">
        <v>1032930</v>
      </c>
      <c r="CA5320">
        <v>0.27</v>
      </c>
      <c r="CB5320">
        <v>3642.7</v>
      </c>
      <c r="CC5320">
        <v>754038.89999999991</v>
      </c>
      <c r="CD5320">
        <v>0.1</v>
      </c>
      <c r="CE5320">
        <v>75403.89</v>
      </c>
      <c r="CF5320">
        <v>0.1</v>
      </c>
      <c r="CG5320">
        <v>7540.3890000000001</v>
      </c>
      <c r="CH5320">
        <v>67863.501000000004</v>
      </c>
      <c r="CI5320">
        <v>678635.00999999989</v>
      </c>
      <c r="CJ5320">
        <v>746498.51099999994</v>
      </c>
      <c r="CK5320">
        <v>3606.2729999999997</v>
      </c>
    </row>
    <row r="5321" spans="67:89" x14ac:dyDescent="0.25">
      <c r="BO5321" s="1" t="s">
        <v>1115</v>
      </c>
      <c r="BP5321" s="1" t="s">
        <v>13329</v>
      </c>
      <c r="BQ5321" s="1" t="s">
        <v>10132</v>
      </c>
      <c r="BR5321" s="1" t="s">
        <v>13212</v>
      </c>
      <c r="BS5321" s="1" t="s">
        <v>43</v>
      </c>
      <c r="BT5321">
        <v>14</v>
      </c>
      <c r="BU5321" s="1" t="s">
        <v>9</v>
      </c>
      <c r="BV5321" s="1" t="s">
        <v>171</v>
      </c>
      <c r="BW5321">
        <v>207</v>
      </c>
      <c r="BX5321" s="1" t="s">
        <v>42</v>
      </c>
      <c r="BY5321">
        <v>4990</v>
      </c>
      <c r="BZ5321">
        <v>1032930</v>
      </c>
      <c r="CA5321">
        <v>0.27</v>
      </c>
      <c r="CB5321">
        <v>3642.7</v>
      </c>
      <c r="CC5321">
        <v>754038.89999999991</v>
      </c>
      <c r="CD5321">
        <v>0.1</v>
      </c>
      <c r="CE5321">
        <v>75403.89</v>
      </c>
      <c r="CF5321">
        <v>0.1</v>
      </c>
      <c r="CG5321">
        <v>7540.3890000000001</v>
      </c>
      <c r="CH5321">
        <v>67863.501000000004</v>
      </c>
      <c r="CI5321">
        <v>678635.00999999989</v>
      </c>
      <c r="CJ5321">
        <v>746498.51099999994</v>
      </c>
      <c r="CK5321">
        <v>3606.2729999999997</v>
      </c>
    </row>
    <row r="5322" spans="67:89" x14ac:dyDescent="0.25">
      <c r="BO5322" s="1" t="s">
        <v>1117</v>
      </c>
      <c r="BP5322" s="1" t="s">
        <v>13330</v>
      </c>
      <c r="BQ5322" s="1" t="s">
        <v>10132</v>
      </c>
      <c r="BR5322" s="1" t="s">
        <v>13212</v>
      </c>
      <c r="BS5322" s="1" t="s">
        <v>43</v>
      </c>
      <c r="BT5322">
        <v>15</v>
      </c>
      <c r="BU5322" s="1" t="s">
        <v>9</v>
      </c>
      <c r="BV5322" s="1" t="s">
        <v>171</v>
      </c>
      <c r="BW5322">
        <v>335.63</v>
      </c>
      <c r="BX5322" s="1" t="s">
        <v>42</v>
      </c>
      <c r="BY5322">
        <v>4990</v>
      </c>
      <c r="BZ5322">
        <v>1674793.7</v>
      </c>
      <c r="CA5322">
        <v>0.27</v>
      </c>
      <c r="CB5322">
        <v>3642.7</v>
      </c>
      <c r="CC5322">
        <v>1222599.4009999998</v>
      </c>
      <c r="CD5322">
        <v>0.1</v>
      </c>
      <c r="CE5322">
        <v>122259.94009999999</v>
      </c>
      <c r="CF5322">
        <v>0.1</v>
      </c>
      <c r="CG5322">
        <v>12225.99401</v>
      </c>
      <c r="CH5322">
        <v>110033.94609</v>
      </c>
      <c r="CI5322">
        <v>1100339.4608999998</v>
      </c>
      <c r="CJ5322">
        <v>1210373.4069899998</v>
      </c>
      <c r="CK5322">
        <v>3606.2729999999997</v>
      </c>
    </row>
    <row r="5323" spans="67:89" x14ac:dyDescent="0.25">
      <c r="BO5323" s="1" t="s">
        <v>1119</v>
      </c>
      <c r="BP5323" s="1" t="s">
        <v>13331</v>
      </c>
      <c r="BQ5323" s="1" t="s">
        <v>10132</v>
      </c>
      <c r="BR5323" s="1" t="s">
        <v>13212</v>
      </c>
      <c r="BS5323" s="1" t="s">
        <v>43</v>
      </c>
      <c r="BT5323">
        <v>16</v>
      </c>
      <c r="BU5323" s="1" t="s">
        <v>9</v>
      </c>
      <c r="BV5323" s="1" t="s">
        <v>171</v>
      </c>
      <c r="BW5323">
        <v>319.41000000000003</v>
      </c>
      <c r="BX5323" s="1" t="s">
        <v>42</v>
      </c>
      <c r="BY5323">
        <v>4990</v>
      </c>
      <c r="BZ5323">
        <v>1593855.9000000001</v>
      </c>
      <c r="CA5323">
        <v>0.25</v>
      </c>
      <c r="CB5323">
        <v>3742.5</v>
      </c>
      <c r="CC5323">
        <v>1195391.925</v>
      </c>
      <c r="CD5323">
        <v>0.1</v>
      </c>
      <c r="CE5323">
        <v>119539.1925</v>
      </c>
      <c r="CF5323">
        <v>0.1</v>
      </c>
      <c r="CG5323">
        <v>11953.919250000001</v>
      </c>
      <c r="CH5323">
        <v>107585.27325</v>
      </c>
      <c r="CI5323">
        <v>1075852.7324999999</v>
      </c>
      <c r="CJ5323">
        <v>1183438.00575</v>
      </c>
      <c r="CK5323">
        <v>3705.0749999999998</v>
      </c>
    </row>
    <row r="5324" spans="67:89" x14ac:dyDescent="0.25">
      <c r="BP5324" s="1" t="s">
        <v>13331</v>
      </c>
      <c r="BQ5324" s="1" t="s">
        <v>10132</v>
      </c>
      <c r="BR5324" s="1" t="s">
        <v>13212</v>
      </c>
      <c r="BS5324" s="1" t="s">
        <v>43</v>
      </c>
      <c r="BT5324">
        <v>16</v>
      </c>
      <c r="BU5324" s="1" t="s">
        <v>9</v>
      </c>
      <c r="BV5324" s="1" t="s">
        <v>171</v>
      </c>
      <c r="BW5324">
        <v>319.41000000000003</v>
      </c>
      <c r="BX5324" s="1" t="s">
        <v>42</v>
      </c>
      <c r="BY5324">
        <v>4990</v>
      </c>
      <c r="BZ5324">
        <v>1593855.9000000001</v>
      </c>
      <c r="CA5324">
        <v>0.28000000000000003</v>
      </c>
      <c r="CB5324">
        <v>3592.8</v>
      </c>
      <c r="CC5324">
        <v>1147576.2480000001</v>
      </c>
      <c r="CD5324">
        <v>0.1</v>
      </c>
      <c r="CE5324">
        <v>114757.62480000002</v>
      </c>
      <c r="CF5324">
        <v>0.1</v>
      </c>
      <c r="CG5324">
        <v>11475.762480000003</v>
      </c>
      <c r="CH5324">
        <v>103281.86232000001</v>
      </c>
      <c r="CI5324">
        <v>1032818.6232000001</v>
      </c>
      <c r="CJ5324">
        <v>1136100.4855200001</v>
      </c>
      <c r="CK5324">
        <v>3556.8719999999998</v>
      </c>
    </row>
    <row r="5325" spans="67:89" x14ac:dyDescent="0.25">
      <c r="BO5325" s="1" t="s">
        <v>1121</v>
      </c>
      <c r="BP5325" s="1" t="s">
        <v>13332</v>
      </c>
      <c r="BQ5325" s="1" t="s">
        <v>10132</v>
      </c>
      <c r="BR5325" s="1" t="s">
        <v>13212</v>
      </c>
      <c r="BS5325" s="1" t="s">
        <v>43</v>
      </c>
      <c r="BT5325">
        <v>17</v>
      </c>
      <c r="BU5325" s="1" t="s">
        <v>9</v>
      </c>
      <c r="BV5325" s="1" t="s">
        <v>60</v>
      </c>
      <c r="BW5325">
        <v>180</v>
      </c>
      <c r="BX5325" s="1" t="s">
        <v>42</v>
      </c>
      <c r="BY5325">
        <v>4750</v>
      </c>
      <c r="BZ5325">
        <v>855000</v>
      </c>
      <c r="CA5325">
        <v>0.27</v>
      </c>
      <c r="CB5325">
        <v>3467.5</v>
      </c>
      <c r="CC5325">
        <v>624150</v>
      </c>
      <c r="CD5325">
        <v>0.1</v>
      </c>
      <c r="CE5325">
        <v>62415</v>
      </c>
      <c r="CF5325">
        <v>0.1</v>
      </c>
      <c r="CG5325">
        <v>6241.5</v>
      </c>
      <c r="CH5325">
        <v>56173.5</v>
      </c>
      <c r="CI5325">
        <v>561735</v>
      </c>
      <c r="CJ5325">
        <v>617908.5</v>
      </c>
      <c r="CK5325">
        <v>3432.8249999999998</v>
      </c>
    </row>
    <row r="5326" spans="67:89" x14ac:dyDescent="0.25">
      <c r="BO5326" s="1" t="s">
        <v>1123</v>
      </c>
      <c r="BP5326" s="1" t="s">
        <v>13333</v>
      </c>
      <c r="BQ5326" s="1" t="s">
        <v>10132</v>
      </c>
      <c r="BR5326" s="1" t="s">
        <v>13212</v>
      </c>
      <c r="BS5326" s="1" t="s">
        <v>43</v>
      </c>
      <c r="BT5326">
        <v>18</v>
      </c>
      <c r="BU5326" s="1" t="s">
        <v>9</v>
      </c>
      <c r="BV5326" s="1" t="s">
        <v>60</v>
      </c>
      <c r="BW5326">
        <v>160</v>
      </c>
      <c r="BX5326" s="1" t="s">
        <v>42</v>
      </c>
      <c r="BY5326">
        <v>4750</v>
      </c>
      <c r="BZ5326">
        <v>760000</v>
      </c>
      <c r="CA5326">
        <v>0.25</v>
      </c>
      <c r="CB5326">
        <v>3562.5</v>
      </c>
      <c r="CC5326">
        <v>570000</v>
      </c>
      <c r="CD5326">
        <v>0.1</v>
      </c>
      <c r="CE5326">
        <v>57000</v>
      </c>
      <c r="CF5326">
        <v>0.1</v>
      </c>
      <c r="CG5326">
        <v>5700</v>
      </c>
      <c r="CH5326">
        <v>51300</v>
      </c>
      <c r="CI5326">
        <v>513000</v>
      </c>
      <c r="CJ5326">
        <v>564300</v>
      </c>
      <c r="CK5326">
        <v>3526.875</v>
      </c>
    </row>
    <row r="5327" spans="67:89" x14ac:dyDescent="0.25">
      <c r="BO5327" s="1" t="s">
        <v>1125</v>
      </c>
      <c r="BP5327" s="1" t="s">
        <v>13334</v>
      </c>
      <c r="BQ5327" s="1" t="s">
        <v>10132</v>
      </c>
      <c r="BR5327" s="1" t="s">
        <v>13212</v>
      </c>
      <c r="BS5327" s="1" t="s">
        <v>43</v>
      </c>
      <c r="BT5327">
        <v>19</v>
      </c>
      <c r="BU5327" s="1" t="s">
        <v>9</v>
      </c>
      <c r="BV5327" s="1" t="s">
        <v>60</v>
      </c>
      <c r="BW5327">
        <v>160</v>
      </c>
      <c r="BX5327" s="1" t="s">
        <v>42</v>
      </c>
      <c r="BY5327">
        <v>4750</v>
      </c>
      <c r="BZ5327">
        <v>760000</v>
      </c>
      <c r="CA5327">
        <v>0.27</v>
      </c>
      <c r="CB5327">
        <v>3467.5</v>
      </c>
      <c r="CC5327">
        <v>554800</v>
      </c>
      <c r="CD5327">
        <v>0.1</v>
      </c>
      <c r="CE5327">
        <v>55480</v>
      </c>
      <c r="CF5327">
        <v>0.1</v>
      </c>
      <c r="CG5327">
        <v>5548</v>
      </c>
      <c r="CH5327">
        <v>49932</v>
      </c>
      <c r="CI5327">
        <v>499320</v>
      </c>
      <c r="CJ5327">
        <v>549252</v>
      </c>
      <c r="CK5327">
        <v>3432.8249999999998</v>
      </c>
    </row>
    <row r="5328" spans="67:89" x14ac:dyDescent="0.25">
      <c r="BO5328" s="1" t="s">
        <v>1127</v>
      </c>
      <c r="BP5328" s="1" t="s">
        <v>13335</v>
      </c>
      <c r="BQ5328" s="1" t="s">
        <v>10132</v>
      </c>
      <c r="BR5328" s="1" t="s">
        <v>13212</v>
      </c>
      <c r="BS5328" s="1" t="s">
        <v>43</v>
      </c>
      <c r="BT5328">
        <v>20</v>
      </c>
      <c r="BU5328" s="1" t="s">
        <v>9</v>
      </c>
      <c r="BV5328" s="1" t="s">
        <v>60</v>
      </c>
      <c r="BW5328">
        <v>160</v>
      </c>
      <c r="BX5328" s="1" t="s">
        <v>42</v>
      </c>
      <c r="BY5328">
        <v>4750</v>
      </c>
      <c r="BZ5328">
        <v>760000</v>
      </c>
      <c r="CA5328">
        <v>0.27</v>
      </c>
      <c r="CB5328">
        <v>3467.5</v>
      </c>
      <c r="CC5328">
        <v>554800</v>
      </c>
      <c r="CD5328">
        <v>0.1</v>
      </c>
      <c r="CE5328">
        <v>55480</v>
      </c>
      <c r="CF5328">
        <v>0.1</v>
      </c>
      <c r="CG5328">
        <v>5548</v>
      </c>
      <c r="CH5328">
        <v>49932</v>
      </c>
      <c r="CI5328">
        <v>499320</v>
      </c>
      <c r="CJ5328">
        <v>549252</v>
      </c>
      <c r="CK5328">
        <v>3432.8249999999998</v>
      </c>
    </row>
    <row r="5329" spans="67:89" x14ac:dyDescent="0.25">
      <c r="BP5329" s="1" t="s">
        <v>13335</v>
      </c>
      <c r="BQ5329" s="1" t="s">
        <v>10132</v>
      </c>
      <c r="BR5329" s="1" t="s">
        <v>13212</v>
      </c>
      <c r="BS5329" s="1" t="s">
        <v>43</v>
      </c>
      <c r="BT5329">
        <v>20</v>
      </c>
      <c r="BU5329" s="1" t="s">
        <v>9</v>
      </c>
      <c r="BV5329" s="1" t="s">
        <v>60</v>
      </c>
      <c r="BW5329">
        <v>160</v>
      </c>
      <c r="BX5329" s="1" t="s">
        <v>42</v>
      </c>
      <c r="BY5329">
        <v>4750</v>
      </c>
      <c r="BZ5329">
        <v>760000</v>
      </c>
      <c r="CA5329">
        <v>0.27</v>
      </c>
      <c r="CB5329">
        <v>3467.5</v>
      </c>
      <c r="CC5329">
        <v>554800</v>
      </c>
      <c r="CD5329">
        <v>0.1</v>
      </c>
      <c r="CE5329">
        <v>55480</v>
      </c>
      <c r="CF5329">
        <v>0.1</v>
      </c>
      <c r="CG5329">
        <v>5548</v>
      </c>
      <c r="CH5329">
        <v>49932</v>
      </c>
      <c r="CI5329">
        <v>499320</v>
      </c>
      <c r="CJ5329">
        <v>549252</v>
      </c>
      <c r="CK5329">
        <v>3432.8249999999998</v>
      </c>
    </row>
    <row r="5330" spans="67:89" x14ac:dyDescent="0.25">
      <c r="BP5330" s="1" t="s">
        <v>13335</v>
      </c>
      <c r="BQ5330" s="1" t="s">
        <v>10132</v>
      </c>
      <c r="BR5330" s="1" t="s">
        <v>13212</v>
      </c>
      <c r="BS5330" s="1" t="s">
        <v>43</v>
      </c>
      <c r="BT5330">
        <v>20</v>
      </c>
      <c r="BU5330" s="1" t="s">
        <v>9</v>
      </c>
      <c r="BV5330" s="1" t="s">
        <v>60</v>
      </c>
      <c r="BW5330">
        <v>160</v>
      </c>
      <c r="BX5330" s="1" t="s">
        <v>42</v>
      </c>
      <c r="BY5330">
        <v>4750</v>
      </c>
      <c r="BZ5330">
        <v>760000</v>
      </c>
      <c r="CA5330">
        <v>0.3</v>
      </c>
      <c r="CB5330">
        <v>3325</v>
      </c>
      <c r="CC5330">
        <v>532000</v>
      </c>
      <c r="CD5330">
        <v>0.1</v>
      </c>
      <c r="CE5330">
        <v>53200</v>
      </c>
      <c r="CF5330">
        <v>0.1</v>
      </c>
      <c r="CG5330">
        <v>5320</v>
      </c>
      <c r="CH5330">
        <v>47880</v>
      </c>
      <c r="CI5330">
        <v>478800</v>
      </c>
      <c r="CJ5330">
        <v>526680</v>
      </c>
      <c r="CK5330">
        <v>3291.75</v>
      </c>
    </row>
    <row r="5331" spans="67:89" x14ac:dyDescent="0.25">
      <c r="BO5331" s="1" t="s">
        <v>1129</v>
      </c>
      <c r="BP5331" s="1" t="s">
        <v>13336</v>
      </c>
      <c r="BQ5331" s="1" t="s">
        <v>10132</v>
      </c>
      <c r="BR5331" s="1" t="s">
        <v>13212</v>
      </c>
      <c r="BS5331" s="1" t="s">
        <v>43</v>
      </c>
      <c r="BT5331">
        <v>21</v>
      </c>
      <c r="BU5331" s="1" t="s">
        <v>9</v>
      </c>
      <c r="BV5331" s="1" t="s">
        <v>60</v>
      </c>
      <c r="BW5331">
        <v>160</v>
      </c>
      <c r="BX5331" s="1" t="s">
        <v>42</v>
      </c>
      <c r="BY5331">
        <v>4750</v>
      </c>
      <c r="BZ5331">
        <v>760000</v>
      </c>
      <c r="CA5331">
        <v>0.3</v>
      </c>
      <c r="CB5331">
        <v>3325</v>
      </c>
      <c r="CC5331">
        <v>532000</v>
      </c>
      <c r="CD5331">
        <v>0.1</v>
      </c>
      <c r="CE5331">
        <v>53200</v>
      </c>
      <c r="CF5331">
        <v>0</v>
      </c>
      <c r="CG5331">
        <v>0</v>
      </c>
      <c r="CH5331">
        <v>53200</v>
      </c>
      <c r="CI5331">
        <v>478800</v>
      </c>
      <c r="CJ5331">
        <v>532000</v>
      </c>
      <c r="CK5331">
        <v>3325</v>
      </c>
    </row>
    <row r="5332" spans="67:89" x14ac:dyDescent="0.25">
      <c r="BP5332" s="1" t="s">
        <v>13336</v>
      </c>
      <c r="BQ5332" s="1" t="s">
        <v>10132</v>
      </c>
      <c r="BR5332" s="1" t="s">
        <v>13212</v>
      </c>
      <c r="BS5332" s="1" t="s">
        <v>43</v>
      </c>
      <c r="BT5332">
        <v>21</v>
      </c>
      <c r="BU5332" s="1" t="s">
        <v>9</v>
      </c>
      <c r="BV5332" s="1" t="s">
        <v>60</v>
      </c>
      <c r="BW5332">
        <v>160</v>
      </c>
      <c r="BX5332" s="1" t="s">
        <v>42</v>
      </c>
      <c r="BY5332">
        <v>4750</v>
      </c>
      <c r="BZ5332">
        <v>760000</v>
      </c>
      <c r="CA5332">
        <v>0.3</v>
      </c>
      <c r="CB5332">
        <v>3325</v>
      </c>
      <c r="CC5332">
        <v>532000</v>
      </c>
      <c r="CD5332">
        <v>0.1</v>
      </c>
      <c r="CE5332">
        <v>53200</v>
      </c>
      <c r="CF5332">
        <v>0.1</v>
      </c>
      <c r="CG5332">
        <v>5320</v>
      </c>
      <c r="CH5332">
        <v>47880</v>
      </c>
      <c r="CI5332">
        <v>478800</v>
      </c>
      <c r="CJ5332">
        <v>526680</v>
      </c>
      <c r="CK5332">
        <v>3291.75</v>
      </c>
    </row>
    <row r="5333" spans="67:89" x14ac:dyDescent="0.25">
      <c r="BO5333" s="1" t="s">
        <v>1131</v>
      </c>
      <c r="BP5333" s="1" t="s">
        <v>13337</v>
      </c>
      <c r="BQ5333" s="1" t="s">
        <v>10132</v>
      </c>
      <c r="BR5333" s="1" t="s">
        <v>13212</v>
      </c>
      <c r="BS5333" s="1" t="s">
        <v>43</v>
      </c>
      <c r="BT5333">
        <v>22</v>
      </c>
      <c r="BU5333" s="1" t="s">
        <v>9</v>
      </c>
      <c r="BV5333" s="1" t="s">
        <v>60</v>
      </c>
      <c r="BW5333">
        <v>160</v>
      </c>
      <c r="BX5333" s="1" t="s">
        <v>42</v>
      </c>
      <c r="BY5333">
        <v>4750</v>
      </c>
      <c r="BZ5333">
        <v>760000</v>
      </c>
      <c r="CA5333">
        <v>0.3</v>
      </c>
      <c r="CB5333">
        <v>3325</v>
      </c>
      <c r="CC5333">
        <v>532000</v>
      </c>
      <c r="CD5333">
        <v>0.1</v>
      </c>
      <c r="CE5333">
        <v>53200</v>
      </c>
      <c r="CF5333">
        <v>0.1</v>
      </c>
      <c r="CG5333">
        <v>5320</v>
      </c>
      <c r="CH5333">
        <v>47880</v>
      </c>
      <c r="CI5333">
        <v>478800</v>
      </c>
      <c r="CJ5333">
        <v>526680</v>
      </c>
      <c r="CK5333">
        <v>3291.75</v>
      </c>
    </row>
    <row r="5334" spans="67:89" x14ac:dyDescent="0.25">
      <c r="BO5334" s="1" t="s">
        <v>1133</v>
      </c>
      <c r="BP5334" s="1" t="s">
        <v>13338</v>
      </c>
      <c r="BQ5334" s="1" t="s">
        <v>10132</v>
      </c>
      <c r="BR5334" s="1" t="s">
        <v>13212</v>
      </c>
      <c r="BS5334" s="1" t="s">
        <v>43</v>
      </c>
      <c r="BT5334">
        <v>23</v>
      </c>
      <c r="BU5334" s="1" t="s">
        <v>9</v>
      </c>
      <c r="BV5334" s="1" t="s">
        <v>60</v>
      </c>
      <c r="BW5334">
        <v>160</v>
      </c>
      <c r="BX5334" s="1" t="s">
        <v>42</v>
      </c>
      <c r="BY5334">
        <v>4750</v>
      </c>
      <c r="BZ5334">
        <v>760000</v>
      </c>
      <c r="CA5334">
        <v>0.25</v>
      </c>
      <c r="CB5334">
        <v>3562.5</v>
      </c>
      <c r="CC5334">
        <v>570000</v>
      </c>
      <c r="CD5334">
        <v>0.1</v>
      </c>
      <c r="CE5334">
        <v>57000</v>
      </c>
      <c r="CF5334">
        <v>0.1</v>
      </c>
      <c r="CG5334">
        <v>5700</v>
      </c>
      <c r="CH5334">
        <v>51300</v>
      </c>
      <c r="CI5334">
        <v>513000</v>
      </c>
      <c r="CJ5334">
        <v>564300</v>
      </c>
      <c r="CK5334">
        <v>3526.875</v>
      </c>
    </row>
    <row r="5335" spans="67:89" x14ac:dyDescent="0.25">
      <c r="BO5335" s="1" t="s">
        <v>1135</v>
      </c>
      <c r="BP5335" s="1" t="s">
        <v>13339</v>
      </c>
      <c r="BQ5335" s="1" t="s">
        <v>10132</v>
      </c>
      <c r="BR5335" s="1" t="s">
        <v>13212</v>
      </c>
      <c r="BS5335" s="1" t="s">
        <v>43</v>
      </c>
      <c r="BT5335">
        <v>24</v>
      </c>
      <c r="BU5335" s="1" t="s">
        <v>9</v>
      </c>
      <c r="BV5335" s="1" t="s">
        <v>60</v>
      </c>
      <c r="BW5335">
        <v>160</v>
      </c>
      <c r="BX5335" s="1" t="s">
        <v>42</v>
      </c>
      <c r="BY5335">
        <v>4750</v>
      </c>
      <c r="BZ5335">
        <v>760000</v>
      </c>
      <c r="CA5335">
        <v>0.27</v>
      </c>
      <c r="CB5335">
        <v>3467.5</v>
      </c>
      <c r="CC5335">
        <v>554800</v>
      </c>
      <c r="CD5335">
        <v>0.1</v>
      </c>
      <c r="CE5335">
        <v>55480</v>
      </c>
      <c r="CF5335">
        <v>0</v>
      </c>
      <c r="CG5335">
        <v>0</v>
      </c>
      <c r="CH5335">
        <v>55480</v>
      </c>
      <c r="CI5335">
        <v>499320</v>
      </c>
      <c r="CJ5335">
        <v>554800</v>
      </c>
      <c r="CK5335">
        <v>3467.5</v>
      </c>
    </row>
    <row r="5336" spans="67:89" x14ac:dyDescent="0.25">
      <c r="BO5336" s="1" t="s">
        <v>1137</v>
      </c>
      <c r="BP5336" s="1" t="s">
        <v>13340</v>
      </c>
      <c r="BQ5336" s="1" t="s">
        <v>10132</v>
      </c>
      <c r="BR5336" s="1" t="s">
        <v>13212</v>
      </c>
      <c r="BS5336" s="1" t="s">
        <v>43</v>
      </c>
      <c r="BT5336">
        <v>25</v>
      </c>
      <c r="BU5336" s="1" t="s">
        <v>9</v>
      </c>
      <c r="BV5336" s="1" t="s">
        <v>60</v>
      </c>
      <c r="BW5336">
        <v>160</v>
      </c>
      <c r="BX5336" s="1" t="s">
        <v>42</v>
      </c>
      <c r="BY5336">
        <v>4750</v>
      </c>
      <c r="BZ5336">
        <v>760000</v>
      </c>
      <c r="CA5336">
        <v>0.27</v>
      </c>
      <c r="CB5336">
        <v>3467.5</v>
      </c>
      <c r="CC5336">
        <v>554800</v>
      </c>
      <c r="CD5336">
        <v>0.1</v>
      </c>
      <c r="CE5336">
        <v>55480</v>
      </c>
      <c r="CF5336">
        <v>0.1</v>
      </c>
      <c r="CG5336">
        <v>5548</v>
      </c>
      <c r="CH5336">
        <v>49932</v>
      </c>
      <c r="CI5336">
        <v>499320</v>
      </c>
      <c r="CJ5336">
        <v>549252</v>
      </c>
      <c r="CK5336">
        <v>3432.8249999999998</v>
      </c>
    </row>
    <row r="5337" spans="67:89" x14ac:dyDescent="0.25">
      <c r="BO5337" s="1" t="s">
        <v>1139</v>
      </c>
      <c r="BP5337" s="1" t="s">
        <v>13341</v>
      </c>
      <c r="BQ5337" s="1" t="s">
        <v>10132</v>
      </c>
      <c r="BR5337" s="1" t="s">
        <v>13212</v>
      </c>
      <c r="BS5337" s="1" t="s">
        <v>43</v>
      </c>
      <c r="BT5337">
        <v>26</v>
      </c>
      <c r="BU5337" s="1" t="s">
        <v>9</v>
      </c>
      <c r="BV5337" s="1" t="s">
        <v>60</v>
      </c>
      <c r="BW5337">
        <v>160</v>
      </c>
      <c r="BX5337" s="1" t="s">
        <v>42</v>
      </c>
      <c r="BY5337">
        <v>4750</v>
      </c>
      <c r="BZ5337">
        <v>760000</v>
      </c>
      <c r="CA5337">
        <v>0.27</v>
      </c>
      <c r="CB5337">
        <v>3467.5</v>
      </c>
      <c r="CC5337">
        <v>554800</v>
      </c>
      <c r="CD5337">
        <v>0.1</v>
      </c>
      <c r="CE5337">
        <v>55480</v>
      </c>
      <c r="CF5337">
        <v>0.1</v>
      </c>
      <c r="CG5337">
        <v>5548</v>
      </c>
      <c r="CH5337">
        <v>49932</v>
      </c>
      <c r="CI5337">
        <v>499320</v>
      </c>
      <c r="CJ5337">
        <v>549252</v>
      </c>
      <c r="CK5337">
        <v>3432.8249999999998</v>
      </c>
    </row>
    <row r="5338" spans="67:89" x14ac:dyDescent="0.25">
      <c r="BO5338" s="1" t="s">
        <v>1141</v>
      </c>
      <c r="BP5338" s="1" t="s">
        <v>13342</v>
      </c>
      <c r="BQ5338" s="1" t="s">
        <v>10132</v>
      </c>
      <c r="BR5338" s="1" t="s">
        <v>13212</v>
      </c>
      <c r="BS5338" s="1" t="s">
        <v>43</v>
      </c>
      <c r="BT5338">
        <v>27</v>
      </c>
      <c r="BU5338" s="1" t="s">
        <v>9</v>
      </c>
      <c r="BV5338" s="1" t="s">
        <v>60</v>
      </c>
      <c r="BW5338">
        <v>160</v>
      </c>
      <c r="BX5338" s="1" t="s">
        <v>42</v>
      </c>
      <c r="BY5338">
        <v>5050</v>
      </c>
      <c r="BZ5338">
        <v>808000</v>
      </c>
      <c r="CA5338">
        <v>0.3</v>
      </c>
      <c r="CB5338">
        <v>3535</v>
      </c>
      <c r="CC5338">
        <v>565600</v>
      </c>
      <c r="CD5338">
        <v>0.1</v>
      </c>
      <c r="CE5338">
        <v>56560</v>
      </c>
      <c r="CF5338">
        <v>0.1</v>
      </c>
      <c r="CG5338">
        <v>5656</v>
      </c>
      <c r="CH5338">
        <v>50904</v>
      </c>
      <c r="CI5338">
        <v>509040</v>
      </c>
      <c r="CJ5338">
        <v>559944</v>
      </c>
      <c r="CK5338">
        <v>3499.65</v>
      </c>
    </row>
    <row r="5339" spans="67:89" x14ac:dyDescent="0.25">
      <c r="BP5339" s="1" t="s">
        <v>13342</v>
      </c>
      <c r="BQ5339" s="1" t="s">
        <v>10132</v>
      </c>
      <c r="BR5339" s="1" t="s">
        <v>13212</v>
      </c>
      <c r="BS5339" s="1" t="s">
        <v>43</v>
      </c>
      <c r="BT5339">
        <v>27</v>
      </c>
      <c r="BU5339" s="1" t="s">
        <v>9</v>
      </c>
      <c r="BV5339" s="1" t="s">
        <v>60</v>
      </c>
      <c r="BW5339">
        <v>160</v>
      </c>
      <c r="BX5339" s="1" t="s">
        <v>42</v>
      </c>
      <c r="BY5339">
        <v>4750</v>
      </c>
      <c r="BZ5339">
        <v>760000</v>
      </c>
      <c r="CA5339">
        <v>0.3</v>
      </c>
      <c r="CB5339">
        <v>3325</v>
      </c>
      <c r="CC5339">
        <v>532000</v>
      </c>
      <c r="CD5339">
        <v>0.1</v>
      </c>
      <c r="CE5339">
        <v>53200</v>
      </c>
      <c r="CF5339">
        <v>0.1</v>
      </c>
      <c r="CG5339">
        <v>5320</v>
      </c>
      <c r="CH5339">
        <v>47880</v>
      </c>
      <c r="CI5339">
        <v>478800</v>
      </c>
      <c r="CJ5339">
        <v>526680</v>
      </c>
      <c r="CK5339">
        <v>3291.75</v>
      </c>
    </row>
    <row r="5340" spans="67:89" x14ac:dyDescent="0.25">
      <c r="BO5340" s="1" t="s">
        <v>1143</v>
      </c>
      <c r="BP5340" s="1" t="s">
        <v>13343</v>
      </c>
      <c r="BQ5340" s="1" t="s">
        <v>10132</v>
      </c>
      <c r="BR5340" s="1" t="s">
        <v>13212</v>
      </c>
      <c r="BS5340" s="1" t="s">
        <v>43</v>
      </c>
      <c r="BT5340">
        <v>28</v>
      </c>
      <c r="BU5340" s="1" t="s">
        <v>9</v>
      </c>
      <c r="BV5340" s="1" t="s">
        <v>60</v>
      </c>
      <c r="BW5340">
        <v>160</v>
      </c>
      <c r="BX5340" s="1" t="s">
        <v>42</v>
      </c>
      <c r="BY5340">
        <v>4750</v>
      </c>
      <c r="BZ5340">
        <v>760000</v>
      </c>
      <c r="CA5340">
        <v>0.25</v>
      </c>
      <c r="CB5340">
        <v>3562.5</v>
      </c>
      <c r="CC5340">
        <v>570000</v>
      </c>
      <c r="CD5340">
        <v>0.1</v>
      </c>
      <c r="CE5340">
        <v>57000</v>
      </c>
      <c r="CF5340">
        <v>0</v>
      </c>
      <c r="CG5340">
        <v>0</v>
      </c>
      <c r="CH5340">
        <v>57000</v>
      </c>
      <c r="CI5340">
        <v>513000</v>
      </c>
      <c r="CJ5340">
        <v>570000</v>
      </c>
      <c r="CK5340">
        <v>3562.5</v>
      </c>
    </row>
    <row r="5341" spans="67:89" x14ac:dyDescent="0.25">
      <c r="BO5341" s="1" t="s">
        <v>1145</v>
      </c>
      <c r="BP5341" s="1" t="s">
        <v>13344</v>
      </c>
      <c r="BQ5341" s="1" t="s">
        <v>10132</v>
      </c>
      <c r="BR5341" s="1" t="s">
        <v>13212</v>
      </c>
      <c r="BS5341" s="1" t="s">
        <v>43</v>
      </c>
      <c r="BT5341">
        <v>29</v>
      </c>
      <c r="BU5341" s="1" t="s">
        <v>9</v>
      </c>
      <c r="BV5341" s="1" t="s">
        <v>60</v>
      </c>
      <c r="BW5341">
        <v>160</v>
      </c>
      <c r="BX5341" s="1" t="s">
        <v>42</v>
      </c>
      <c r="BY5341">
        <v>4750</v>
      </c>
      <c r="BZ5341">
        <v>760000</v>
      </c>
      <c r="CA5341">
        <v>0.25</v>
      </c>
      <c r="CB5341">
        <v>3562.5</v>
      </c>
      <c r="CC5341">
        <v>570000</v>
      </c>
      <c r="CD5341">
        <v>0.1</v>
      </c>
      <c r="CE5341">
        <v>57000</v>
      </c>
      <c r="CF5341">
        <v>0</v>
      </c>
      <c r="CG5341">
        <v>0</v>
      </c>
      <c r="CH5341">
        <v>57000</v>
      </c>
      <c r="CI5341">
        <v>513000</v>
      </c>
      <c r="CJ5341">
        <v>570000</v>
      </c>
      <c r="CK5341">
        <v>3562.5</v>
      </c>
    </row>
    <row r="5342" spans="67:89" x14ac:dyDescent="0.25">
      <c r="BO5342" s="1" t="s">
        <v>1147</v>
      </c>
      <c r="BP5342" s="1" t="s">
        <v>13345</v>
      </c>
      <c r="BQ5342" s="1" t="s">
        <v>10132</v>
      </c>
      <c r="BR5342" s="1" t="s">
        <v>13212</v>
      </c>
      <c r="BS5342" s="1" t="s">
        <v>43</v>
      </c>
      <c r="BT5342">
        <v>30</v>
      </c>
      <c r="BU5342" s="1" t="s">
        <v>9</v>
      </c>
      <c r="BV5342" s="1" t="s">
        <v>60</v>
      </c>
      <c r="BW5342">
        <v>160</v>
      </c>
      <c r="BX5342" s="1" t="s">
        <v>42</v>
      </c>
      <c r="BY5342">
        <v>4750</v>
      </c>
      <c r="BZ5342">
        <v>760000</v>
      </c>
      <c r="CA5342">
        <v>0.3</v>
      </c>
      <c r="CB5342">
        <v>3325</v>
      </c>
      <c r="CC5342">
        <v>532000</v>
      </c>
      <c r="CD5342">
        <v>0.1</v>
      </c>
      <c r="CE5342">
        <v>53200</v>
      </c>
      <c r="CF5342">
        <v>0.1</v>
      </c>
      <c r="CG5342">
        <v>5320</v>
      </c>
      <c r="CH5342">
        <v>47880</v>
      </c>
      <c r="CI5342">
        <v>478800</v>
      </c>
      <c r="CJ5342">
        <v>526680</v>
      </c>
      <c r="CK5342">
        <v>3291.75</v>
      </c>
    </row>
    <row r="5343" spans="67:89" x14ac:dyDescent="0.25">
      <c r="BO5343" s="1" t="s">
        <v>1149</v>
      </c>
      <c r="BP5343" s="1" t="s">
        <v>13346</v>
      </c>
      <c r="BQ5343" s="1" t="s">
        <v>10132</v>
      </c>
      <c r="BR5343" s="1" t="s">
        <v>13212</v>
      </c>
      <c r="BS5343" s="1" t="s">
        <v>43</v>
      </c>
      <c r="BT5343">
        <v>31</v>
      </c>
      <c r="BU5343" s="1" t="s">
        <v>9</v>
      </c>
      <c r="BV5343" s="1" t="s">
        <v>60</v>
      </c>
      <c r="BW5343">
        <v>160</v>
      </c>
      <c r="BX5343" s="1" t="s">
        <v>42</v>
      </c>
      <c r="BY5343">
        <v>4750</v>
      </c>
      <c r="BZ5343">
        <v>760000</v>
      </c>
      <c r="CA5343">
        <v>0.27</v>
      </c>
      <c r="CB5343">
        <v>3467.5</v>
      </c>
      <c r="CC5343">
        <v>554800</v>
      </c>
      <c r="CD5343">
        <v>0.1</v>
      </c>
      <c r="CE5343">
        <v>55480</v>
      </c>
      <c r="CF5343">
        <v>0</v>
      </c>
      <c r="CG5343">
        <v>0</v>
      </c>
      <c r="CH5343">
        <v>55480</v>
      </c>
      <c r="CI5343">
        <v>499320</v>
      </c>
      <c r="CJ5343">
        <v>554800</v>
      </c>
      <c r="CK5343">
        <v>3467.5</v>
      </c>
    </row>
    <row r="5344" spans="67:89" x14ac:dyDescent="0.25">
      <c r="BO5344" s="1" t="s">
        <v>1151</v>
      </c>
      <c r="BP5344" s="1" t="s">
        <v>13347</v>
      </c>
      <c r="BQ5344" s="1" t="s">
        <v>10132</v>
      </c>
      <c r="BR5344" s="1" t="s">
        <v>13212</v>
      </c>
      <c r="BS5344" s="1" t="s">
        <v>43</v>
      </c>
      <c r="BT5344">
        <v>32</v>
      </c>
      <c r="BU5344" s="1" t="s">
        <v>9</v>
      </c>
      <c r="BV5344" s="1" t="s">
        <v>146</v>
      </c>
      <c r="BW5344">
        <v>166</v>
      </c>
      <c r="BX5344" s="1" t="s">
        <v>42</v>
      </c>
      <c r="BY5344">
        <v>4990</v>
      </c>
      <c r="BZ5344">
        <v>828340</v>
      </c>
      <c r="CA5344">
        <v>0.25</v>
      </c>
      <c r="CB5344">
        <v>3742.5</v>
      </c>
      <c r="CC5344">
        <v>621255</v>
      </c>
      <c r="CD5344">
        <v>0.1</v>
      </c>
      <c r="CE5344">
        <v>62125.5</v>
      </c>
      <c r="CF5344">
        <v>0.1</v>
      </c>
      <c r="CG5344">
        <v>6212.55</v>
      </c>
      <c r="CH5344">
        <v>55912.95</v>
      </c>
      <c r="CI5344">
        <v>559129.5</v>
      </c>
      <c r="CJ5344">
        <v>615042.44999999995</v>
      </c>
      <c r="CK5344">
        <v>3705.0749999999998</v>
      </c>
    </row>
    <row r="5345" spans="67:89" x14ac:dyDescent="0.25">
      <c r="BO5345" s="1" t="s">
        <v>1153</v>
      </c>
      <c r="BP5345" s="1" t="s">
        <v>13348</v>
      </c>
      <c r="BQ5345" s="1" t="s">
        <v>10132</v>
      </c>
      <c r="BR5345" s="1" t="s">
        <v>13212</v>
      </c>
      <c r="BS5345" s="1" t="s">
        <v>43</v>
      </c>
      <c r="BT5345">
        <v>33</v>
      </c>
      <c r="BU5345" s="1" t="s">
        <v>9</v>
      </c>
      <c r="BV5345" s="1" t="s">
        <v>146</v>
      </c>
      <c r="BW5345">
        <v>160.04</v>
      </c>
      <c r="BX5345" s="1" t="s">
        <v>42</v>
      </c>
      <c r="BY5345">
        <v>4990</v>
      </c>
      <c r="BZ5345">
        <v>798599.6</v>
      </c>
      <c r="CA5345">
        <v>0.27</v>
      </c>
      <c r="CB5345">
        <v>3642.7</v>
      </c>
      <c r="CC5345">
        <v>582977.70799999998</v>
      </c>
      <c r="CD5345">
        <v>0.1</v>
      </c>
      <c r="CE5345">
        <v>58297.770799999998</v>
      </c>
      <c r="CF5345">
        <v>0.1</v>
      </c>
      <c r="CG5345">
        <v>5829.7770799999998</v>
      </c>
      <c r="CH5345">
        <v>52467.993719999999</v>
      </c>
      <c r="CI5345">
        <v>524679.93720000004</v>
      </c>
      <c r="CJ5345">
        <v>577147.93092000007</v>
      </c>
      <c r="CK5345">
        <v>3606.2730000000006</v>
      </c>
    </row>
    <row r="5346" spans="67:89" x14ac:dyDescent="0.25">
      <c r="BO5346" s="1" t="s">
        <v>1155</v>
      </c>
      <c r="BP5346" s="1" t="s">
        <v>13349</v>
      </c>
      <c r="BQ5346" s="1" t="s">
        <v>10132</v>
      </c>
      <c r="BR5346" s="1" t="s">
        <v>13212</v>
      </c>
      <c r="BS5346" s="1" t="s">
        <v>43</v>
      </c>
      <c r="BT5346">
        <v>34</v>
      </c>
      <c r="BU5346" s="1" t="s">
        <v>9</v>
      </c>
      <c r="BV5346" s="1" t="s">
        <v>60</v>
      </c>
      <c r="BW5346">
        <v>160</v>
      </c>
      <c r="BX5346" s="1" t="s">
        <v>42</v>
      </c>
      <c r="BY5346">
        <v>5050</v>
      </c>
      <c r="BZ5346">
        <v>808000</v>
      </c>
      <c r="CA5346">
        <v>0.25</v>
      </c>
      <c r="CB5346">
        <v>3787.5</v>
      </c>
      <c r="CC5346">
        <v>606000</v>
      </c>
      <c r="CD5346">
        <v>0.1</v>
      </c>
      <c r="CE5346">
        <v>60600</v>
      </c>
      <c r="CF5346">
        <v>0.1</v>
      </c>
      <c r="CG5346">
        <v>6060</v>
      </c>
      <c r="CH5346">
        <v>54540</v>
      </c>
      <c r="CI5346">
        <v>545400</v>
      </c>
      <c r="CJ5346">
        <v>599940</v>
      </c>
      <c r="CK5346">
        <v>3749.625</v>
      </c>
    </row>
    <row r="5347" spans="67:89" x14ac:dyDescent="0.25">
      <c r="BO5347" s="1" t="s">
        <v>1157</v>
      </c>
      <c r="BP5347" s="1" t="s">
        <v>13350</v>
      </c>
      <c r="BQ5347" s="1" t="s">
        <v>10132</v>
      </c>
      <c r="BR5347" s="1" t="s">
        <v>13212</v>
      </c>
      <c r="BS5347" s="1" t="s">
        <v>43</v>
      </c>
      <c r="BT5347">
        <v>35</v>
      </c>
      <c r="BU5347" s="1" t="s">
        <v>9</v>
      </c>
      <c r="BV5347" s="1" t="s">
        <v>60</v>
      </c>
      <c r="BW5347">
        <v>160</v>
      </c>
      <c r="BX5347" s="1" t="s">
        <v>42</v>
      </c>
      <c r="BY5347">
        <v>4750</v>
      </c>
      <c r="BZ5347">
        <v>760000</v>
      </c>
      <c r="CA5347">
        <v>0.33</v>
      </c>
      <c r="CB5347">
        <v>3182.5</v>
      </c>
      <c r="CC5347">
        <v>509200</v>
      </c>
      <c r="CD5347">
        <v>0.1</v>
      </c>
      <c r="CE5347">
        <v>50920</v>
      </c>
      <c r="CF5347">
        <v>0.1</v>
      </c>
      <c r="CG5347">
        <v>5092</v>
      </c>
      <c r="CH5347">
        <v>45828</v>
      </c>
      <c r="CI5347">
        <v>458280</v>
      </c>
      <c r="CJ5347">
        <v>504108</v>
      </c>
      <c r="CK5347">
        <v>3150.6750000000002</v>
      </c>
    </row>
    <row r="5348" spans="67:89" x14ac:dyDescent="0.25">
      <c r="BO5348" s="1" t="s">
        <v>1159</v>
      </c>
      <c r="BP5348" s="1" t="s">
        <v>13351</v>
      </c>
      <c r="BQ5348" s="1" t="s">
        <v>10132</v>
      </c>
      <c r="BR5348" s="1" t="s">
        <v>13212</v>
      </c>
      <c r="BS5348" s="1" t="s">
        <v>43</v>
      </c>
      <c r="BT5348">
        <v>36</v>
      </c>
      <c r="BU5348" s="1" t="s">
        <v>9</v>
      </c>
      <c r="BV5348" s="1" t="s">
        <v>60</v>
      </c>
      <c r="BW5348">
        <v>160</v>
      </c>
      <c r="BX5348" s="1" t="s">
        <v>42</v>
      </c>
      <c r="BY5348">
        <v>5050</v>
      </c>
      <c r="BZ5348">
        <v>808000</v>
      </c>
      <c r="CA5348">
        <v>0.25</v>
      </c>
      <c r="CB5348">
        <v>3787.5</v>
      </c>
      <c r="CC5348">
        <v>606000</v>
      </c>
      <c r="CD5348">
        <v>0.1</v>
      </c>
      <c r="CE5348">
        <v>60600</v>
      </c>
      <c r="CF5348">
        <v>0</v>
      </c>
      <c r="CG5348">
        <v>0</v>
      </c>
      <c r="CH5348">
        <v>60600</v>
      </c>
      <c r="CI5348">
        <v>545400</v>
      </c>
      <c r="CJ5348">
        <v>606000</v>
      </c>
      <c r="CK5348">
        <v>3787.5</v>
      </c>
    </row>
    <row r="5349" spans="67:89" x14ac:dyDescent="0.25">
      <c r="BO5349" s="1" t="s">
        <v>1161</v>
      </c>
      <c r="BP5349" s="1" t="s">
        <v>13352</v>
      </c>
      <c r="BQ5349" s="1" t="s">
        <v>10132</v>
      </c>
      <c r="BR5349" s="1" t="s">
        <v>13212</v>
      </c>
      <c r="BS5349" s="1" t="s">
        <v>43</v>
      </c>
      <c r="BT5349">
        <v>37</v>
      </c>
      <c r="BU5349" s="1" t="s">
        <v>9</v>
      </c>
      <c r="BV5349" s="1" t="s">
        <v>60</v>
      </c>
      <c r="BW5349">
        <v>160</v>
      </c>
      <c r="BX5349" s="1" t="s">
        <v>42</v>
      </c>
      <c r="BY5349">
        <v>5050</v>
      </c>
      <c r="BZ5349">
        <v>808000</v>
      </c>
      <c r="CA5349">
        <v>0.25</v>
      </c>
      <c r="CB5349">
        <v>3787.5</v>
      </c>
      <c r="CC5349">
        <v>606000</v>
      </c>
      <c r="CD5349">
        <v>0.1</v>
      </c>
      <c r="CE5349">
        <v>60600</v>
      </c>
      <c r="CF5349">
        <v>0</v>
      </c>
      <c r="CG5349">
        <v>0</v>
      </c>
      <c r="CH5349">
        <v>60600</v>
      </c>
      <c r="CI5349">
        <v>545400</v>
      </c>
      <c r="CJ5349">
        <v>606000</v>
      </c>
      <c r="CK5349">
        <v>3787.5</v>
      </c>
    </row>
    <row r="5350" spans="67:89" x14ac:dyDescent="0.25">
      <c r="BO5350" s="1" t="s">
        <v>1163</v>
      </c>
      <c r="BP5350" s="1" t="s">
        <v>13353</v>
      </c>
      <c r="BQ5350" s="1" t="s">
        <v>10132</v>
      </c>
      <c r="BR5350" s="1" t="s">
        <v>13212</v>
      </c>
      <c r="BS5350" s="1" t="s">
        <v>43</v>
      </c>
      <c r="BT5350">
        <v>38</v>
      </c>
      <c r="BU5350" s="1" t="s">
        <v>9</v>
      </c>
      <c r="BV5350" s="1" t="s">
        <v>60</v>
      </c>
      <c r="BW5350">
        <v>160</v>
      </c>
      <c r="BX5350" s="1" t="s">
        <v>42</v>
      </c>
      <c r="BY5350">
        <v>4750</v>
      </c>
      <c r="BZ5350">
        <v>760000</v>
      </c>
      <c r="CA5350">
        <v>0.25</v>
      </c>
      <c r="CB5350">
        <v>3562.5</v>
      </c>
      <c r="CC5350">
        <v>570000</v>
      </c>
      <c r="CD5350">
        <v>0.1</v>
      </c>
      <c r="CE5350">
        <v>57000</v>
      </c>
      <c r="CF5350">
        <v>0</v>
      </c>
      <c r="CG5350">
        <v>0</v>
      </c>
      <c r="CH5350">
        <v>57000</v>
      </c>
      <c r="CI5350">
        <v>513000</v>
      </c>
      <c r="CJ5350">
        <v>570000</v>
      </c>
      <c r="CK5350">
        <v>3562.5</v>
      </c>
    </row>
    <row r="5351" spans="67:89" x14ac:dyDescent="0.25">
      <c r="BO5351" s="1" t="s">
        <v>1165</v>
      </c>
      <c r="BP5351" s="1" t="s">
        <v>13354</v>
      </c>
      <c r="BQ5351" s="1" t="s">
        <v>10132</v>
      </c>
      <c r="BR5351" s="1" t="s">
        <v>13212</v>
      </c>
      <c r="BS5351" s="1" t="s">
        <v>43</v>
      </c>
      <c r="BT5351">
        <v>39</v>
      </c>
      <c r="BU5351" s="1" t="s">
        <v>9</v>
      </c>
      <c r="BV5351" s="1" t="s">
        <v>60</v>
      </c>
      <c r="BW5351">
        <v>160</v>
      </c>
      <c r="BX5351" s="1" t="s">
        <v>42</v>
      </c>
      <c r="BY5351">
        <v>5050</v>
      </c>
      <c r="BZ5351">
        <v>808000</v>
      </c>
      <c r="CA5351">
        <v>0.25</v>
      </c>
      <c r="CB5351">
        <v>3787.5</v>
      </c>
      <c r="CC5351">
        <v>606000</v>
      </c>
      <c r="CD5351">
        <v>0.1</v>
      </c>
      <c r="CE5351">
        <v>60600</v>
      </c>
      <c r="CF5351">
        <v>0</v>
      </c>
      <c r="CG5351">
        <v>0</v>
      </c>
      <c r="CH5351">
        <v>60600</v>
      </c>
      <c r="CI5351">
        <v>545400</v>
      </c>
      <c r="CJ5351">
        <v>606000</v>
      </c>
      <c r="CK5351">
        <v>3787.5</v>
      </c>
    </row>
    <row r="5352" spans="67:89" x14ac:dyDescent="0.25">
      <c r="BP5352" s="1" t="s">
        <v>13354</v>
      </c>
      <c r="BQ5352" s="1" t="s">
        <v>10132</v>
      </c>
      <c r="BR5352" s="1" t="s">
        <v>13212</v>
      </c>
      <c r="BS5352" s="1" t="s">
        <v>43</v>
      </c>
      <c r="BT5352">
        <v>39</v>
      </c>
      <c r="BU5352" s="1" t="s">
        <v>9</v>
      </c>
      <c r="BV5352" s="1" t="s">
        <v>60</v>
      </c>
      <c r="BW5352">
        <v>160</v>
      </c>
      <c r="BX5352" s="1" t="s">
        <v>42</v>
      </c>
      <c r="BY5352">
        <v>4750</v>
      </c>
      <c r="BZ5352">
        <v>760000</v>
      </c>
      <c r="CA5352">
        <v>0.25</v>
      </c>
      <c r="CB5352">
        <v>3562.5</v>
      </c>
      <c r="CC5352">
        <v>570000</v>
      </c>
      <c r="CD5352">
        <v>0.1</v>
      </c>
      <c r="CE5352">
        <v>57000</v>
      </c>
      <c r="CF5352">
        <v>0</v>
      </c>
      <c r="CG5352">
        <v>0</v>
      </c>
      <c r="CH5352">
        <v>57000</v>
      </c>
      <c r="CI5352">
        <v>513000</v>
      </c>
      <c r="CJ5352">
        <v>570000</v>
      </c>
      <c r="CK5352">
        <v>3562.5</v>
      </c>
    </row>
    <row r="5353" spans="67:89" x14ac:dyDescent="0.25">
      <c r="BO5353" s="1" t="s">
        <v>1167</v>
      </c>
      <c r="BP5353" s="1" t="s">
        <v>13355</v>
      </c>
      <c r="BQ5353" s="1" t="s">
        <v>10132</v>
      </c>
      <c r="BR5353" s="1" t="s">
        <v>13212</v>
      </c>
      <c r="BS5353" s="1" t="s">
        <v>43</v>
      </c>
      <c r="BT5353">
        <v>40</v>
      </c>
      <c r="BU5353" s="1" t="s">
        <v>9</v>
      </c>
      <c r="BV5353" s="1" t="s">
        <v>60</v>
      </c>
      <c r="BW5353">
        <v>160</v>
      </c>
      <c r="BX5353" s="1" t="s">
        <v>42</v>
      </c>
      <c r="BY5353">
        <v>5050</v>
      </c>
      <c r="BZ5353">
        <v>808000</v>
      </c>
      <c r="CA5353">
        <v>0.25</v>
      </c>
      <c r="CB5353">
        <v>3787.5</v>
      </c>
      <c r="CC5353">
        <v>606000</v>
      </c>
      <c r="CD5353">
        <v>0.1</v>
      </c>
      <c r="CE5353">
        <v>60600</v>
      </c>
      <c r="CF5353">
        <v>0</v>
      </c>
      <c r="CG5353">
        <v>0</v>
      </c>
      <c r="CH5353">
        <v>60600</v>
      </c>
      <c r="CI5353">
        <v>545400</v>
      </c>
      <c r="CJ5353">
        <v>606000</v>
      </c>
      <c r="CK5353">
        <v>3787.5</v>
      </c>
    </row>
    <row r="5354" spans="67:89" x14ac:dyDescent="0.25">
      <c r="BP5354" s="1" t="s">
        <v>13355</v>
      </c>
      <c r="BQ5354" s="1" t="s">
        <v>10132</v>
      </c>
      <c r="BR5354" s="1" t="s">
        <v>13212</v>
      </c>
      <c r="BS5354" s="1" t="s">
        <v>43</v>
      </c>
      <c r="BT5354">
        <v>40</v>
      </c>
      <c r="BU5354" s="1" t="s">
        <v>9</v>
      </c>
      <c r="BV5354" s="1" t="s">
        <v>60</v>
      </c>
      <c r="BW5354">
        <v>160</v>
      </c>
      <c r="BX5354" s="1" t="s">
        <v>42</v>
      </c>
      <c r="BY5354">
        <v>4750</v>
      </c>
      <c r="BZ5354">
        <v>760000</v>
      </c>
      <c r="CA5354">
        <v>0.25</v>
      </c>
      <c r="CB5354">
        <v>3562.5</v>
      </c>
      <c r="CC5354">
        <v>570000</v>
      </c>
      <c r="CD5354">
        <v>0.1</v>
      </c>
      <c r="CE5354">
        <v>57000</v>
      </c>
      <c r="CF5354">
        <v>0</v>
      </c>
      <c r="CG5354">
        <v>0</v>
      </c>
      <c r="CH5354">
        <v>57000</v>
      </c>
      <c r="CI5354">
        <v>513000</v>
      </c>
      <c r="CJ5354">
        <v>570000</v>
      </c>
      <c r="CK5354">
        <v>3562.5</v>
      </c>
    </row>
    <row r="5355" spans="67:89" x14ac:dyDescent="0.25">
      <c r="BO5355" s="1" t="s">
        <v>1169</v>
      </c>
      <c r="BP5355" s="1" t="s">
        <v>13356</v>
      </c>
      <c r="BQ5355" s="1" t="s">
        <v>10132</v>
      </c>
      <c r="BR5355" s="1" t="s">
        <v>13212</v>
      </c>
      <c r="BS5355" s="1" t="s">
        <v>43</v>
      </c>
      <c r="BT5355">
        <v>41</v>
      </c>
      <c r="BU5355" s="1" t="s">
        <v>9</v>
      </c>
      <c r="BV5355" s="1" t="s">
        <v>60</v>
      </c>
      <c r="BW5355">
        <v>160</v>
      </c>
      <c r="BX5355" s="1" t="s">
        <v>42</v>
      </c>
      <c r="BY5355">
        <v>5050</v>
      </c>
      <c r="BZ5355">
        <v>808000</v>
      </c>
      <c r="CA5355">
        <v>0.25</v>
      </c>
      <c r="CB5355">
        <v>3787.5</v>
      </c>
      <c r="CC5355">
        <v>606000</v>
      </c>
      <c r="CD5355">
        <v>0.1</v>
      </c>
      <c r="CE5355">
        <v>60600</v>
      </c>
      <c r="CF5355">
        <v>0</v>
      </c>
      <c r="CG5355">
        <v>0</v>
      </c>
      <c r="CH5355">
        <v>60600</v>
      </c>
      <c r="CI5355">
        <v>545400</v>
      </c>
      <c r="CJ5355">
        <v>606000</v>
      </c>
      <c r="CK5355">
        <v>3787.5</v>
      </c>
    </row>
    <row r="5356" spans="67:89" x14ac:dyDescent="0.25">
      <c r="BP5356" s="1" t="s">
        <v>13356</v>
      </c>
      <c r="BQ5356" s="1" t="s">
        <v>10132</v>
      </c>
      <c r="BR5356" s="1" t="s">
        <v>13212</v>
      </c>
      <c r="BS5356" s="1" t="s">
        <v>43</v>
      </c>
      <c r="BT5356">
        <v>41</v>
      </c>
      <c r="BU5356" s="1" t="s">
        <v>9</v>
      </c>
      <c r="BV5356" s="1" t="s">
        <v>60</v>
      </c>
      <c r="BW5356">
        <v>160</v>
      </c>
      <c r="BX5356" s="1" t="s">
        <v>42</v>
      </c>
      <c r="BY5356">
        <v>4750</v>
      </c>
      <c r="BZ5356">
        <v>760000</v>
      </c>
      <c r="CA5356">
        <v>0.25</v>
      </c>
      <c r="CB5356">
        <v>3562.5</v>
      </c>
      <c r="CC5356">
        <v>570000</v>
      </c>
      <c r="CD5356">
        <v>0.1</v>
      </c>
      <c r="CE5356">
        <v>57000</v>
      </c>
      <c r="CF5356">
        <v>0</v>
      </c>
      <c r="CG5356">
        <v>0</v>
      </c>
      <c r="CH5356">
        <v>57000</v>
      </c>
      <c r="CI5356">
        <v>513000</v>
      </c>
      <c r="CJ5356">
        <v>570000</v>
      </c>
      <c r="CK5356">
        <v>3562.5</v>
      </c>
    </row>
    <row r="5357" spans="67:89" x14ac:dyDescent="0.25">
      <c r="BO5357" s="1" t="s">
        <v>1171</v>
      </c>
      <c r="BP5357" s="1" t="s">
        <v>13357</v>
      </c>
      <c r="BQ5357" s="1" t="s">
        <v>10132</v>
      </c>
      <c r="BR5357" s="1" t="s">
        <v>13212</v>
      </c>
      <c r="BS5357" s="1" t="s">
        <v>43</v>
      </c>
      <c r="BT5357">
        <v>42</v>
      </c>
      <c r="BU5357" s="1" t="s">
        <v>9</v>
      </c>
      <c r="BV5357" s="1" t="s">
        <v>60</v>
      </c>
      <c r="BW5357">
        <v>160</v>
      </c>
      <c r="BX5357" s="1" t="s">
        <v>42</v>
      </c>
      <c r="BY5357">
        <v>5050</v>
      </c>
      <c r="BZ5357">
        <v>808000</v>
      </c>
      <c r="CA5357">
        <v>0.25</v>
      </c>
      <c r="CB5357">
        <v>3787.5</v>
      </c>
      <c r="CC5357">
        <v>606000</v>
      </c>
      <c r="CD5357">
        <v>0.1</v>
      </c>
      <c r="CE5357">
        <v>60600</v>
      </c>
      <c r="CF5357">
        <v>0</v>
      </c>
      <c r="CG5357">
        <v>0</v>
      </c>
      <c r="CH5357">
        <v>60600</v>
      </c>
      <c r="CI5357">
        <v>545400</v>
      </c>
      <c r="CJ5357">
        <v>606000</v>
      </c>
      <c r="CK5357">
        <v>3787.5</v>
      </c>
    </row>
    <row r="5358" spans="67:89" x14ac:dyDescent="0.25">
      <c r="BP5358" s="1" t="s">
        <v>13357</v>
      </c>
      <c r="BQ5358" s="1" t="s">
        <v>10132</v>
      </c>
      <c r="BR5358" s="1" t="s">
        <v>13212</v>
      </c>
      <c r="BS5358" s="1" t="s">
        <v>43</v>
      </c>
      <c r="BT5358">
        <v>42</v>
      </c>
      <c r="BU5358" s="1" t="s">
        <v>9</v>
      </c>
      <c r="BV5358" s="1" t="s">
        <v>60</v>
      </c>
      <c r="BW5358">
        <v>160</v>
      </c>
      <c r="BX5358" s="1" t="s">
        <v>42</v>
      </c>
      <c r="BY5358">
        <v>4750</v>
      </c>
      <c r="BZ5358">
        <v>760000</v>
      </c>
      <c r="CA5358">
        <v>0.25</v>
      </c>
      <c r="CB5358">
        <v>3562.5</v>
      </c>
      <c r="CC5358">
        <v>570000</v>
      </c>
      <c r="CD5358">
        <v>0.1</v>
      </c>
      <c r="CE5358">
        <v>57000</v>
      </c>
      <c r="CF5358">
        <v>0</v>
      </c>
      <c r="CG5358">
        <v>0</v>
      </c>
      <c r="CH5358">
        <v>57000</v>
      </c>
      <c r="CI5358">
        <v>513000</v>
      </c>
      <c r="CJ5358">
        <v>570000</v>
      </c>
      <c r="CK5358">
        <v>3562.5</v>
      </c>
    </row>
    <row r="5359" spans="67:89" x14ac:dyDescent="0.25">
      <c r="BP5359" s="1" t="s">
        <v>13357</v>
      </c>
      <c r="BQ5359" s="1" t="s">
        <v>10132</v>
      </c>
      <c r="BR5359" s="1" t="s">
        <v>13212</v>
      </c>
      <c r="BS5359" s="1" t="s">
        <v>43</v>
      </c>
      <c r="BT5359">
        <v>42</v>
      </c>
      <c r="BU5359" s="1" t="s">
        <v>9</v>
      </c>
      <c r="BV5359" s="1" t="s">
        <v>60</v>
      </c>
      <c r="BW5359">
        <v>160</v>
      </c>
      <c r="BX5359" s="1" t="s">
        <v>42</v>
      </c>
      <c r="BY5359">
        <v>4750</v>
      </c>
      <c r="BZ5359">
        <v>760000</v>
      </c>
      <c r="CA5359">
        <v>0.33</v>
      </c>
      <c r="CB5359">
        <v>3182.5</v>
      </c>
      <c r="CC5359">
        <v>509200</v>
      </c>
      <c r="CD5359">
        <v>0.1</v>
      </c>
      <c r="CE5359">
        <v>50920</v>
      </c>
      <c r="CF5359">
        <v>0.1</v>
      </c>
      <c r="CG5359">
        <v>5092</v>
      </c>
      <c r="CH5359">
        <v>45828</v>
      </c>
      <c r="CI5359">
        <v>458280</v>
      </c>
      <c r="CJ5359">
        <v>504108</v>
      </c>
      <c r="CK5359">
        <v>3150.6750000000002</v>
      </c>
    </row>
    <row r="5360" spans="67:89" x14ac:dyDescent="0.25">
      <c r="BO5360" s="1" t="s">
        <v>1173</v>
      </c>
      <c r="BP5360" s="1" t="s">
        <v>13358</v>
      </c>
      <c r="BQ5360" s="1" t="s">
        <v>10132</v>
      </c>
      <c r="BR5360" s="1" t="s">
        <v>13212</v>
      </c>
      <c r="BS5360" s="1" t="s">
        <v>43</v>
      </c>
      <c r="BT5360">
        <v>43</v>
      </c>
      <c r="BU5360" s="1" t="s">
        <v>9</v>
      </c>
      <c r="BV5360" s="1" t="s">
        <v>60</v>
      </c>
      <c r="BW5360">
        <v>180</v>
      </c>
      <c r="BX5360" s="1" t="s">
        <v>42</v>
      </c>
      <c r="BY5360">
        <v>4750</v>
      </c>
      <c r="BZ5360">
        <v>855000</v>
      </c>
      <c r="CA5360">
        <v>0.3</v>
      </c>
      <c r="CB5360">
        <v>3325</v>
      </c>
      <c r="CC5360">
        <v>598500</v>
      </c>
      <c r="CD5360">
        <v>0.1</v>
      </c>
      <c r="CE5360">
        <v>59850</v>
      </c>
      <c r="CF5360">
        <v>0.1</v>
      </c>
      <c r="CG5360">
        <v>5985</v>
      </c>
      <c r="CH5360">
        <v>53865</v>
      </c>
      <c r="CI5360">
        <v>538650</v>
      </c>
      <c r="CJ5360">
        <v>592515</v>
      </c>
      <c r="CK5360">
        <v>3291.75</v>
      </c>
    </row>
    <row r="5361" spans="67:89" x14ac:dyDescent="0.25">
      <c r="BO5361" s="1" t="s">
        <v>1175</v>
      </c>
      <c r="BP5361" s="1" t="s">
        <v>13359</v>
      </c>
      <c r="BQ5361" s="1" t="s">
        <v>10132</v>
      </c>
      <c r="BR5361" s="1" t="s">
        <v>13212</v>
      </c>
      <c r="BS5361" s="1" t="s">
        <v>43</v>
      </c>
      <c r="BT5361">
        <v>44</v>
      </c>
      <c r="BU5361" s="1" t="s">
        <v>9</v>
      </c>
      <c r="BV5361" s="1" t="s">
        <v>60</v>
      </c>
      <c r="BW5361">
        <v>180</v>
      </c>
      <c r="BX5361" s="1" t="s">
        <v>42</v>
      </c>
      <c r="BY5361">
        <v>4750</v>
      </c>
      <c r="BZ5361">
        <v>855000</v>
      </c>
      <c r="CA5361">
        <v>0.27</v>
      </c>
      <c r="CB5361">
        <v>3467.5</v>
      </c>
      <c r="CC5361">
        <v>624150</v>
      </c>
      <c r="CD5361">
        <v>0.1</v>
      </c>
      <c r="CE5361">
        <v>62415</v>
      </c>
      <c r="CF5361">
        <v>0.1</v>
      </c>
      <c r="CG5361">
        <v>6241.5</v>
      </c>
      <c r="CH5361">
        <v>56173.5</v>
      </c>
      <c r="CI5361">
        <v>561735</v>
      </c>
      <c r="CJ5361">
        <v>617908.5</v>
      </c>
      <c r="CK5361">
        <v>3432.8249999999998</v>
      </c>
    </row>
    <row r="5362" spans="67:89" x14ac:dyDescent="0.25">
      <c r="BP5362" s="1" t="s">
        <v>13359</v>
      </c>
      <c r="BQ5362" s="1" t="s">
        <v>10132</v>
      </c>
      <c r="BR5362" s="1" t="s">
        <v>13212</v>
      </c>
      <c r="BS5362" s="1" t="s">
        <v>43</v>
      </c>
      <c r="BT5362">
        <v>44</v>
      </c>
      <c r="BU5362" s="1" t="s">
        <v>9</v>
      </c>
      <c r="BV5362" s="1" t="s">
        <v>60</v>
      </c>
      <c r="BW5362">
        <v>180</v>
      </c>
      <c r="BX5362" s="1" t="s">
        <v>42</v>
      </c>
      <c r="BY5362">
        <v>4750</v>
      </c>
      <c r="BZ5362">
        <v>855000</v>
      </c>
      <c r="CA5362">
        <v>0.3</v>
      </c>
      <c r="CB5362">
        <v>3325</v>
      </c>
      <c r="CC5362">
        <v>598500</v>
      </c>
      <c r="CD5362">
        <v>0.1</v>
      </c>
      <c r="CE5362">
        <v>59850</v>
      </c>
      <c r="CF5362">
        <v>0.1</v>
      </c>
      <c r="CG5362">
        <v>5985</v>
      </c>
      <c r="CH5362">
        <v>53865</v>
      </c>
      <c r="CI5362">
        <v>538650</v>
      </c>
      <c r="CJ5362">
        <v>592515</v>
      </c>
      <c r="CK5362">
        <v>3291.75</v>
      </c>
    </row>
    <row r="5363" spans="67:89" x14ac:dyDescent="0.25">
      <c r="BO5363" s="1" t="s">
        <v>1177</v>
      </c>
      <c r="BP5363" s="1" t="s">
        <v>13360</v>
      </c>
      <c r="BQ5363" s="1" t="s">
        <v>10132</v>
      </c>
      <c r="BR5363" s="1" t="s">
        <v>13212</v>
      </c>
      <c r="BS5363" s="1" t="s">
        <v>43</v>
      </c>
      <c r="BT5363">
        <v>45</v>
      </c>
      <c r="BU5363" s="1" t="s">
        <v>9</v>
      </c>
      <c r="BV5363" s="1" t="s">
        <v>60</v>
      </c>
      <c r="BW5363">
        <v>180</v>
      </c>
      <c r="BX5363" s="1" t="s">
        <v>42</v>
      </c>
      <c r="BY5363">
        <v>4750</v>
      </c>
      <c r="BZ5363">
        <v>855000</v>
      </c>
      <c r="CA5363">
        <v>0.25</v>
      </c>
      <c r="CB5363">
        <v>3562.5</v>
      </c>
      <c r="CC5363">
        <v>641250</v>
      </c>
      <c r="CD5363">
        <v>0.1</v>
      </c>
      <c r="CE5363">
        <v>64125</v>
      </c>
      <c r="CF5363">
        <v>0.1</v>
      </c>
      <c r="CG5363">
        <v>6412.5</v>
      </c>
      <c r="CH5363">
        <v>57712.5</v>
      </c>
      <c r="CI5363">
        <v>577125</v>
      </c>
      <c r="CJ5363">
        <v>634837.5</v>
      </c>
      <c r="CK5363">
        <v>3526.875</v>
      </c>
    </row>
    <row r="5364" spans="67:89" x14ac:dyDescent="0.25">
      <c r="BO5364" s="1" t="s">
        <v>1179</v>
      </c>
      <c r="BP5364" s="1" t="s">
        <v>13361</v>
      </c>
      <c r="BQ5364" s="1" t="s">
        <v>10132</v>
      </c>
      <c r="BR5364" s="1" t="s">
        <v>13212</v>
      </c>
      <c r="BS5364" s="1" t="s">
        <v>43</v>
      </c>
      <c r="BT5364">
        <v>46</v>
      </c>
      <c r="BU5364" s="1" t="s">
        <v>9</v>
      </c>
      <c r="BV5364" s="1" t="s">
        <v>171</v>
      </c>
      <c r="BW5364">
        <v>229.75</v>
      </c>
      <c r="BX5364" s="1" t="s">
        <v>42</v>
      </c>
      <c r="BY5364">
        <v>4990</v>
      </c>
      <c r="BZ5364">
        <v>1146452.5</v>
      </c>
      <c r="CA5364">
        <v>0.27</v>
      </c>
      <c r="CB5364">
        <v>3642.7</v>
      </c>
      <c r="CC5364">
        <v>836910.32499999995</v>
      </c>
      <c r="CD5364">
        <v>0.1</v>
      </c>
      <c r="CE5364">
        <v>83691.032500000001</v>
      </c>
      <c r="CF5364">
        <v>0.1</v>
      </c>
      <c r="CG5364">
        <v>8369.1032500000001</v>
      </c>
      <c r="CH5364">
        <v>75321.929250000001</v>
      </c>
      <c r="CI5364">
        <v>753219.29249999998</v>
      </c>
      <c r="CJ5364">
        <v>828541.22175000003</v>
      </c>
      <c r="CK5364">
        <v>3606.2730000000001</v>
      </c>
    </row>
    <row r="5365" spans="67:89" x14ac:dyDescent="0.25">
      <c r="BP5365" s="1" t="s">
        <v>13361</v>
      </c>
      <c r="BQ5365" s="1" t="s">
        <v>10132</v>
      </c>
      <c r="BR5365" s="1" t="s">
        <v>13212</v>
      </c>
      <c r="BS5365" s="1" t="s">
        <v>43</v>
      </c>
      <c r="BT5365">
        <v>46</v>
      </c>
      <c r="BU5365" s="1" t="s">
        <v>9</v>
      </c>
      <c r="BV5365" s="1" t="s">
        <v>171</v>
      </c>
      <c r="BW5365">
        <v>229.75</v>
      </c>
      <c r="BX5365" s="1" t="s">
        <v>42</v>
      </c>
      <c r="BY5365">
        <v>4990</v>
      </c>
      <c r="BZ5365">
        <v>1146452.5</v>
      </c>
      <c r="CA5365">
        <v>0.28000000000000003</v>
      </c>
      <c r="CB5365">
        <v>3592.8</v>
      </c>
      <c r="CC5365">
        <v>825445.8</v>
      </c>
      <c r="CD5365">
        <v>0.1</v>
      </c>
      <c r="CE5365">
        <v>82544.580000000016</v>
      </c>
      <c r="CF5365">
        <v>0</v>
      </c>
      <c r="CG5365">
        <v>0</v>
      </c>
      <c r="CH5365">
        <v>82544.580000000016</v>
      </c>
      <c r="CI5365">
        <v>742901.22</v>
      </c>
      <c r="CJ5365">
        <v>825445.8</v>
      </c>
      <c r="CK5365">
        <v>3592.8</v>
      </c>
    </row>
    <row r="5366" spans="67:89" x14ac:dyDescent="0.25">
      <c r="BO5366" s="1" t="s">
        <v>1181</v>
      </c>
      <c r="BP5366" s="1" t="s">
        <v>13362</v>
      </c>
      <c r="BQ5366" s="1" t="s">
        <v>10132</v>
      </c>
      <c r="BR5366" s="1" t="s">
        <v>13212</v>
      </c>
      <c r="BS5366" s="1" t="s">
        <v>43</v>
      </c>
      <c r="BT5366">
        <v>47</v>
      </c>
      <c r="BU5366" s="1" t="s">
        <v>9</v>
      </c>
      <c r="BV5366" s="1" t="s">
        <v>171</v>
      </c>
      <c r="BW5366">
        <v>234.31</v>
      </c>
      <c r="BX5366" s="1" t="s">
        <v>42</v>
      </c>
      <c r="BY5366">
        <v>4990</v>
      </c>
      <c r="BZ5366">
        <v>1169206.8999999999</v>
      </c>
      <c r="CA5366">
        <v>0.3</v>
      </c>
      <c r="CB5366">
        <v>3493</v>
      </c>
      <c r="CC5366">
        <v>818444.83</v>
      </c>
      <c r="CD5366">
        <v>0.1</v>
      </c>
      <c r="CE5366">
        <v>81844.483000000007</v>
      </c>
      <c r="CF5366">
        <v>0</v>
      </c>
      <c r="CG5366">
        <v>0</v>
      </c>
      <c r="CH5366">
        <v>81844.483000000007</v>
      </c>
      <c r="CI5366">
        <v>736600.34699999995</v>
      </c>
      <c r="CJ5366">
        <v>818444.83</v>
      </c>
      <c r="CK5366">
        <v>3493</v>
      </c>
    </row>
    <row r="5367" spans="67:89" x14ac:dyDescent="0.25">
      <c r="BP5367" s="1" t="s">
        <v>13362</v>
      </c>
      <c r="BQ5367" s="1" t="s">
        <v>10132</v>
      </c>
      <c r="BR5367" s="1" t="s">
        <v>13212</v>
      </c>
      <c r="BS5367" s="1" t="s">
        <v>43</v>
      </c>
      <c r="BT5367">
        <v>47</v>
      </c>
      <c r="BU5367" s="1" t="s">
        <v>9</v>
      </c>
      <c r="BV5367" s="1" t="s">
        <v>171</v>
      </c>
      <c r="BW5367">
        <v>234.31</v>
      </c>
      <c r="BX5367" s="1" t="s">
        <v>42</v>
      </c>
      <c r="BY5367">
        <v>4990</v>
      </c>
      <c r="BZ5367">
        <v>1169206.8999999999</v>
      </c>
      <c r="CA5367">
        <v>0.3</v>
      </c>
      <c r="CB5367">
        <v>3493</v>
      </c>
      <c r="CC5367">
        <v>818444.83</v>
      </c>
      <c r="CD5367">
        <v>0.1</v>
      </c>
      <c r="CE5367">
        <v>81844.483000000007</v>
      </c>
      <c r="CF5367">
        <v>0</v>
      </c>
      <c r="CG5367">
        <v>0</v>
      </c>
      <c r="CH5367">
        <v>81844.483000000007</v>
      </c>
      <c r="CI5367">
        <v>736600.34699999995</v>
      </c>
      <c r="CJ5367">
        <v>818444.83</v>
      </c>
      <c r="CK5367">
        <v>3493</v>
      </c>
    </row>
    <row r="5368" spans="67:89" x14ac:dyDescent="0.25">
      <c r="BO5368" s="1" t="s">
        <v>1183</v>
      </c>
      <c r="BP5368" s="1" t="s">
        <v>13363</v>
      </c>
      <c r="BQ5368" s="1" t="s">
        <v>10132</v>
      </c>
      <c r="BR5368" s="1" t="s">
        <v>13212</v>
      </c>
      <c r="BS5368" s="1" t="s">
        <v>43</v>
      </c>
      <c r="BT5368">
        <v>48</v>
      </c>
      <c r="BU5368" s="1" t="s">
        <v>9</v>
      </c>
      <c r="BV5368" s="1" t="s">
        <v>60</v>
      </c>
      <c r="BW5368">
        <v>163.88</v>
      </c>
      <c r="BX5368" s="1" t="s">
        <v>42</v>
      </c>
      <c r="BY5368">
        <v>4750</v>
      </c>
      <c r="BZ5368">
        <v>778430</v>
      </c>
      <c r="CA5368">
        <v>0.3</v>
      </c>
      <c r="CB5368">
        <v>3325</v>
      </c>
      <c r="CC5368">
        <v>544901</v>
      </c>
      <c r="CD5368">
        <v>0.1</v>
      </c>
      <c r="CE5368">
        <v>54490.100000000006</v>
      </c>
      <c r="CF5368">
        <v>0.1</v>
      </c>
      <c r="CG5368">
        <v>5449.0100000000011</v>
      </c>
      <c r="CH5368">
        <v>49041.090000000004</v>
      </c>
      <c r="CI5368">
        <v>490410.9</v>
      </c>
      <c r="CJ5368">
        <v>539451.99</v>
      </c>
      <c r="CK5368">
        <v>3291.75</v>
      </c>
    </row>
    <row r="5369" spans="67:89" x14ac:dyDescent="0.25">
      <c r="BP5369" s="1" t="s">
        <v>13363</v>
      </c>
      <c r="BQ5369" s="1" t="s">
        <v>10132</v>
      </c>
      <c r="BR5369" s="1" t="s">
        <v>13212</v>
      </c>
      <c r="BS5369" s="1" t="s">
        <v>43</v>
      </c>
      <c r="BT5369">
        <v>48</v>
      </c>
      <c r="BU5369" s="1" t="s">
        <v>9</v>
      </c>
      <c r="BV5369" s="1" t="s">
        <v>60</v>
      </c>
      <c r="BW5369">
        <v>163.88</v>
      </c>
      <c r="BX5369" s="1" t="s">
        <v>42</v>
      </c>
      <c r="BY5369">
        <v>4750</v>
      </c>
      <c r="BZ5369">
        <v>778430</v>
      </c>
      <c r="CA5369">
        <v>0.27</v>
      </c>
      <c r="CB5369">
        <v>3467.5</v>
      </c>
      <c r="CC5369">
        <v>568253.9</v>
      </c>
      <c r="CD5369">
        <v>0.1</v>
      </c>
      <c r="CE5369">
        <v>56825.390000000007</v>
      </c>
      <c r="CF5369">
        <v>0.1</v>
      </c>
      <c r="CG5369">
        <v>5682.5390000000007</v>
      </c>
      <c r="CH5369">
        <v>51142.85100000001</v>
      </c>
      <c r="CI5369">
        <v>511428.51</v>
      </c>
      <c r="CJ5369">
        <v>562571.36100000003</v>
      </c>
      <c r="CK5369">
        <v>3432.8250000000003</v>
      </c>
    </row>
    <row r="5370" spans="67:89" x14ac:dyDescent="0.25">
      <c r="BO5370" s="1" t="s">
        <v>1185</v>
      </c>
      <c r="BP5370" s="1" t="s">
        <v>13364</v>
      </c>
      <c r="BQ5370" s="1" t="s">
        <v>10132</v>
      </c>
      <c r="BR5370" s="1" t="s">
        <v>13212</v>
      </c>
      <c r="BS5370" s="1" t="s">
        <v>43</v>
      </c>
      <c r="BT5370">
        <v>49</v>
      </c>
      <c r="BU5370" s="1" t="s">
        <v>9</v>
      </c>
      <c r="BV5370" s="1" t="s">
        <v>60</v>
      </c>
      <c r="BW5370">
        <v>163.88</v>
      </c>
      <c r="BX5370" s="1" t="s">
        <v>42</v>
      </c>
      <c r="BY5370">
        <v>4750</v>
      </c>
      <c r="BZ5370">
        <v>778430</v>
      </c>
      <c r="CA5370">
        <v>0.3</v>
      </c>
      <c r="CB5370">
        <v>3325</v>
      </c>
      <c r="CC5370">
        <v>544901</v>
      </c>
      <c r="CD5370">
        <v>0.1</v>
      </c>
      <c r="CE5370">
        <v>54490.100000000006</v>
      </c>
      <c r="CF5370">
        <v>0.1</v>
      </c>
      <c r="CG5370">
        <v>5449.0100000000011</v>
      </c>
      <c r="CH5370">
        <v>49041.090000000004</v>
      </c>
      <c r="CI5370">
        <v>490410.9</v>
      </c>
      <c r="CJ5370">
        <v>539451.99</v>
      </c>
      <c r="CK5370">
        <v>3291.75</v>
      </c>
    </row>
    <row r="5371" spans="67:89" x14ac:dyDescent="0.25">
      <c r="BO5371" s="1" t="s">
        <v>1187</v>
      </c>
      <c r="BP5371" s="1" t="s">
        <v>13365</v>
      </c>
      <c r="BQ5371" s="1" t="s">
        <v>10132</v>
      </c>
      <c r="BR5371" s="1" t="s">
        <v>13212</v>
      </c>
      <c r="BS5371" s="1" t="s">
        <v>43</v>
      </c>
      <c r="BT5371">
        <v>50</v>
      </c>
      <c r="BU5371" s="1" t="s">
        <v>9</v>
      </c>
      <c r="BV5371" s="1" t="s">
        <v>60</v>
      </c>
      <c r="BW5371">
        <v>163.88</v>
      </c>
      <c r="BX5371" s="1" t="s">
        <v>42</v>
      </c>
      <c r="BY5371">
        <v>4750</v>
      </c>
      <c r="BZ5371">
        <v>778430</v>
      </c>
      <c r="CA5371">
        <v>0.27</v>
      </c>
      <c r="CB5371">
        <v>3467.5</v>
      </c>
      <c r="CC5371">
        <v>568253.9</v>
      </c>
      <c r="CD5371">
        <v>0.1</v>
      </c>
      <c r="CE5371">
        <v>56825.390000000007</v>
      </c>
      <c r="CF5371">
        <v>0.1</v>
      </c>
      <c r="CG5371">
        <v>5682.5390000000007</v>
      </c>
      <c r="CH5371">
        <v>51142.85100000001</v>
      </c>
      <c r="CI5371">
        <v>511428.51</v>
      </c>
      <c r="CJ5371">
        <v>562571.36100000003</v>
      </c>
      <c r="CK5371">
        <v>3432.8250000000003</v>
      </c>
    </row>
    <row r="5372" spans="67:89" x14ac:dyDescent="0.25">
      <c r="BO5372" s="1" t="s">
        <v>1189</v>
      </c>
      <c r="BP5372" s="1" t="s">
        <v>13366</v>
      </c>
      <c r="BQ5372" s="1" t="s">
        <v>10132</v>
      </c>
      <c r="BR5372" s="1" t="s">
        <v>13212</v>
      </c>
      <c r="BS5372" s="1" t="s">
        <v>43</v>
      </c>
      <c r="BT5372">
        <v>51</v>
      </c>
      <c r="BU5372" s="1" t="s">
        <v>9</v>
      </c>
      <c r="BV5372" s="1" t="s">
        <v>60</v>
      </c>
      <c r="BW5372">
        <v>163.88</v>
      </c>
      <c r="BX5372" s="1" t="s">
        <v>42</v>
      </c>
      <c r="BY5372">
        <v>5050</v>
      </c>
      <c r="BZ5372">
        <v>827594</v>
      </c>
      <c r="CA5372">
        <v>0.3</v>
      </c>
      <c r="CB5372">
        <v>3535</v>
      </c>
      <c r="CC5372">
        <v>579315.79999999993</v>
      </c>
      <c r="CD5372">
        <v>0.1</v>
      </c>
      <c r="CE5372">
        <v>57931.579999999994</v>
      </c>
      <c r="CF5372">
        <v>0.1</v>
      </c>
      <c r="CG5372">
        <v>5793.1579999999994</v>
      </c>
      <c r="CH5372">
        <v>52138.421999999991</v>
      </c>
      <c r="CI5372">
        <v>521384.21999999991</v>
      </c>
      <c r="CJ5372">
        <v>573522.64199999988</v>
      </c>
      <c r="CK5372">
        <v>3499.6499999999992</v>
      </c>
    </row>
    <row r="5373" spans="67:89" x14ac:dyDescent="0.25">
      <c r="BP5373" s="1" t="s">
        <v>13366</v>
      </c>
      <c r="BQ5373" s="1" t="s">
        <v>10132</v>
      </c>
      <c r="BR5373" s="1" t="s">
        <v>13212</v>
      </c>
      <c r="BS5373" s="1" t="s">
        <v>43</v>
      </c>
      <c r="BT5373">
        <v>51</v>
      </c>
      <c r="BU5373" s="1" t="s">
        <v>9</v>
      </c>
      <c r="BV5373" s="1" t="s">
        <v>60</v>
      </c>
      <c r="BW5373">
        <v>163.88</v>
      </c>
      <c r="BX5373" s="1" t="s">
        <v>42</v>
      </c>
      <c r="BY5373">
        <v>4750</v>
      </c>
      <c r="BZ5373">
        <v>778430</v>
      </c>
      <c r="CA5373">
        <v>0.3</v>
      </c>
      <c r="CB5373">
        <v>3325</v>
      </c>
      <c r="CC5373">
        <v>544901</v>
      </c>
      <c r="CD5373">
        <v>0.1</v>
      </c>
      <c r="CE5373">
        <v>54490.100000000006</v>
      </c>
      <c r="CF5373">
        <v>0.1</v>
      </c>
      <c r="CG5373">
        <v>5449.0100000000011</v>
      </c>
      <c r="CH5373">
        <v>49041.090000000004</v>
      </c>
      <c r="CI5373">
        <v>490410.9</v>
      </c>
      <c r="CJ5373">
        <v>539451.99</v>
      </c>
      <c r="CK5373">
        <v>3291.75</v>
      </c>
    </row>
    <row r="5374" spans="67:89" x14ac:dyDescent="0.25">
      <c r="BP5374" s="1" t="s">
        <v>13366</v>
      </c>
      <c r="BQ5374" s="1" t="s">
        <v>10132</v>
      </c>
      <c r="BR5374" s="1" t="s">
        <v>13212</v>
      </c>
      <c r="BS5374" s="1" t="s">
        <v>43</v>
      </c>
      <c r="BT5374">
        <v>51</v>
      </c>
      <c r="BU5374" s="1" t="s">
        <v>9</v>
      </c>
      <c r="BV5374" s="1" t="s">
        <v>60</v>
      </c>
      <c r="BW5374">
        <v>163.88</v>
      </c>
      <c r="BX5374" s="1" t="s">
        <v>42</v>
      </c>
      <c r="BY5374">
        <v>4750</v>
      </c>
      <c r="BZ5374">
        <v>778430</v>
      </c>
      <c r="CA5374">
        <v>0.3</v>
      </c>
      <c r="CB5374">
        <v>3325</v>
      </c>
      <c r="CC5374">
        <v>544901</v>
      </c>
      <c r="CD5374">
        <v>0.1</v>
      </c>
      <c r="CE5374">
        <v>54490.100000000006</v>
      </c>
      <c r="CF5374">
        <v>0.1</v>
      </c>
      <c r="CG5374">
        <v>5449.0100000000011</v>
      </c>
      <c r="CH5374">
        <v>49041.090000000004</v>
      </c>
      <c r="CI5374">
        <v>490410.9</v>
      </c>
      <c r="CJ5374">
        <v>539451.99</v>
      </c>
      <c r="CK5374">
        <v>3291.75</v>
      </c>
    </row>
    <row r="5375" spans="67:89" x14ac:dyDescent="0.25">
      <c r="BP5375" s="1" t="s">
        <v>13366</v>
      </c>
      <c r="BQ5375" s="1" t="s">
        <v>10132</v>
      </c>
      <c r="BR5375" s="1" t="s">
        <v>13212</v>
      </c>
      <c r="BS5375" s="1" t="s">
        <v>43</v>
      </c>
      <c r="BT5375">
        <v>51</v>
      </c>
      <c r="BU5375" s="1" t="s">
        <v>9</v>
      </c>
      <c r="BV5375" s="1" t="s">
        <v>60</v>
      </c>
      <c r="BW5375">
        <v>163.88</v>
      </c>
      <c r="BX5375" s="1" t="s">
        <v>42</v>
      </c>
      <c r="BY5375">
        <v>4750</v>
      </c>
      <c r="BZ5375">
        <v>778430</v>
      </c>
      <c r="CA5375">
        <v>0.25</v>
      </c>
      <c r="CB5375">
        <v>3562.5</v>
      </c>
      <c r="CC5375">
        <v>583822.5</v>
      </c>
      <c r="CD5375">
        <v>0.1</v>
      </c>
      <c r="CE5375">
        <v>58382.25</v>
      </c>
      <c r="CF5375">
        <v>0</v>
      </c>
      <c r="CG5375">
        <v>0</v>
      </c>
      <c r="CH5375">
        <v>58382.25</v>
      </c>
      <c r="CI5375">
        <v>525440.25</v>
      </c>
      <c r="CJ5375">
        <v>583822.5</v>
      </c>
      <c r="CK5375">
        <v>3562.5</v>
      </c>
    </row>
    <row r="5376" spans="67:89" x14ac:dyDescent="0.25">
      <c r="BO5376" s="1" t="s">
        <v>1191</v>
      </c>
      <c r="BP5376" s="1" t="s">
        <v>13367</v>
      </c>
      <c r="BQ5376" s="1" t="s">
        <v>10132</v>
      </c>
      <c r="BR5376" s="1" t="s">
        <v>13212</v>
      </c>
      <c r="BS5376" s="1" t="s">
        <v>43</v>
      </c>
      <c r="BT5376">
        <v>52</v>
      </c>
      <c r="BU5376" s="1" t="s">
        <v>9</v>
      </c>
      <c r="BV5376" s="1" t="s">
        <v>60</v>
      </c>
      <c r="BW5376">
        <v>163.88</v>
      </c>
      <c r="BX5376" s="1" t="s">
        <v>42</v>
      </c>
      <c r="BY5376">
        <v>4750</v>
      </c>
      <c r="BZ5376">
        <v>778430</v>
      </c>
      <c r="CA5376">
        <v>0.3</v>
      </c>
      <c r="CB5376">
        <v>3325</v>
      </c>
      <c r="CC5376">
        <v>544901</v>
      </c>
      <c r="CD5376">
        <v>0.1</v>
      </c>
      <c r="CE5376">
        <v>54490.100000000006</v>
      </c>
      <c r="CF5376">
        <v>0.1</v>
      </c>
      <c r="CG5376">
        <v>5449.0100000000011</v>
      </c>
      <c r="CH5376">
        <v>49041.090000000004</v>
      </c>
      <c r="CI5376">
        <v>490410.9</v>
      </c>
      <c r="CJ5376">
        <v>539451.99</v>
      </c>
      <c r="CK5376">
        <v>3291.75</v>
      </c>
    </row>
    <row r="5377" spans="67:89" x14ac:dyDescent="0.25">
      <c r="BP5377" s="1" t="s">
        <v>13367</v>
      </c>
      <c r="BQ5377" s="1" t="s">
        <v>10132</v>
      </c>
      <c r="BR5377" s="1" t="s">
        <v>13212</v>
      </c>
      <c r="BS5377" s="1" t="s">
        <v>43</v>
      </c>
      <c r="BT5377">
        <v>52</v>
      </c>
      <c r="BU5377" s="1" t="s">
        <v>9</v>
      </c>
      <c r="BV5377" s="1" t="s">
        <v>60</v>
      </c>
      <c r="BW5377">
        <v>163.88</v>
      </c>
      <c r="BX5377" s="1" t="s">
        <v>42</v>
      </c>
      <c r="BY5377">
        <v>4750</v>
      </c>
      <c r="BZ5377">
        <v>778430</v>
      </c>
      <c r="CA5377">
        <v>0.25</v>
      </c>
      <c r="CB5377">
        <v>3562.5</v>
      </c>
      <c r="CC5377">
        <v>583822.5</v>
      </c>
      <c r="CD5377">
        <v>0.1</v>
      </c>
      <c r="CE5377">
        <v>58382.25</v>
      </c>
      <c r="CF5377">
        <v>0</v>
      </c>
      <c r="CG5377">
        <v>0</v>
      </c>
      <c r="CH5377">
        <v>58382.25</v>
      </c>
      <c r="CI5377">
        <v>525440.25</v>
      </c>
      <c r="CJ5377">
        <v>583822.5</v>
      </c>
      <c r="CK5377">
        <v>3562.5</v>
      </c>
    </row>
    <row r="5378" spans="67:89" x14ac:dyDescent="0.25">
      <c r="BO5378" s="1" t="s">
        <v>1193</v>
      </c>
      <c r="BP5378" s="1" t="s">
        <v>13368</v>
      </c>
      <c r="BQ5378" s="1" t="s">
        <v>10132</v>
      </c>
      <c r="BR5378" s="1" t="s">
        <v>13212</v>
      </c>
      <c r="BS5378" s="1" t="s">
        <v>43</v>
      </c>
      <c r="BT5378">
        <v>53</v>
      </c>
      <c r="BU5378" s="1" t="s">
        <v>9</v>
      </c>
      <c r="BV5378" s="1" t="s">
        <v>60</v>
      </c>
      <c r="BW5378">
        <v>163.88</v>
      </c>
      <c r="BX5378" s="1" t="s">
        <v>42</v>
      </c>
      <c r="BY5378">
        <v>4750</v>
      </c>
      <c r="BZ5378">
        <v>778430</v>
      </c>
      <c r="CA5378">
        <v>0.25</v>
      </c>
      <c r="CB5378">
        <v>3562.5</v>
      </c>
      <c r="CC5378">
        <v>583822.5</v>
      </c>
      <c r="CD5378">
        <v>0.1</v>
      </c>
      <c r="CE5378">
        <v>58382.25</v>
      </c>
      <c r="CF5378">
        <v>0</v>
      </c>
      <c r="CG5378">
        <v>0</v>
      </c>
      <c r="CH5378">
        <v>58382.25</v>
      </c>
      <c r="CI5378">
        <v>525440.25</v>
      </c>
      <c r="CJ5378">
        <v>583822.5</v>
      </c>
      <c r="CK5378">
        <v>3562.5</v>
      </c>
    </row>
    <row r="5379" spans="67:89" x14ac:dyDescent="0.25">
      <c r="BP5379" s="1" t="s">
        <v>13368</v>
      </c>
      <c r="BQ5379" s="1" t="s">
        <v>10132</v>
      </c>
      <c r="BR5379" s="1" t="s">
        <v>13212</v>
      </c>
      <c r="BS5379" s="1" t="s">
        <v>43</v>
      </c>
      <c r="BT5379">
        <v>53</v>
      </c>
      <c r="BU5379" s="1" t="s">
        <v>9</v>
      </c>
      <c r="BV5379" s="1" t="s">
        <v>60</v>
      </c>
      <c r="BW5379">
        <v>163.88</v>
      </c>
      <c r="BX5379" s="1" t="s">
        <v>42</v>
      </c>
      <c r="BY5379">
        <v>4750</v>
      </c>
      <c r="BZ5379">
        <v>778430</v>
      </c>
      <c r="CA5379">
        <v>0.33</v>
      </c>
      <c r="CB5379">
        <v>3182.5</v>
      </c>
      <c r="CC5379">
        <v>521548.1</v>
      </c>
      <c r="CD5379">
        <v>0.1</v>
      </c>
      <c r="CE5379">
        <v>52154.81</v>
      </c>
      <c r="CF5379">
        <v>0.1</v>
      </c>
      <c r="CG5379">
        <v>5215.4809999999998</v>
      </c>
      <c r="CH5379">
        <v>46939.328999999998</v>
      </c>
      <c r="CI5379">
        <v>469393.29</v>
      </c>
      <c r="CJ5379">
        <v>516332.61899999995</v>
      </c>
      <c r="CK5379">
        <v>3150.6749999999997</v>
      </c>
    </row>
    <row r="5380" spans="67:89" x14ac:dyDescent="0.25">
      <c r="BO5380" s="1" t="s">
        <v>1195</v>
      </c>
      <c r="BP5380" s="1" t="s">
        <v>13369</v>
      </c>
      <c r="BQ5380" s="1" t="s">
        <v>10132</v>
      </c>
      <c r="BR5380" s="1" t="s">
        <v>13212</v>
      </c>
      <c r="BS5380" s="1" t="s">
        <v>43</v>
      </c>
      <c r="BT5380">
        <v>54</v>
      </c>
      <c r="BU5380" s="1" t="s">
        <v>9</v>
      </c>
      <c r="BV5380" s="1" t="s">
        <v>60</v>
      </c>
      <c r="BW5380">
        <v>163.88</v>
      </c>
      <c r="BX5380" s="1" t="s">
        <v>42</v>
      </c>
      <c r="BY5380">
        <v>4750</v>
      </c>
      <c r="BZ5380">
        <v>778430</v>
      </c>
      <c r="CA5380">
        <v>0.3</v>
      </c>
      <c r="CB5380">
        <v>3325</v>
      </c>
      <c r="CC5380">
        <v>544901</v>
      </c>
      <c r="CD5380">
        <v>0.1</v>
      </c>
      <c r="CE5380">
        <v>54490.100000000006</v>
      </c>
      <c r="CF5380">
        <v>0</v>
      </c>
      <c r="CG5380">
        <v>0</v>
      </c>
      <c r="CH5380">
        <v>54490.100000000006</v>
      </c>
      <c r="CI5380">
        <v>490410.9</v>
      </c>
      <c r="CJ5380">
        <v>544901</v>
      </c>
      <c r="CK5380">
        <v>3325</v>
      </c>
    </row>
    <row r="5381" spans="67:89" x14ac:dyDescent="0.25">
      <c r="BP5381" s="1" t="s">
        <v>13369</v>
      </c>
      <c r="BQ5381" s="1" t="s">
        <v>10132</v>
      </c>
      <c r="BR5381" s="1" t="s">
        <v>13212</v>
      </c>
      <c r="BS5381" s="1" t="s">
        <v>43</v>
      </c>
      <c r="BT5381">
        <v>54</v>
      </c>
      <c r="BU5381" s="1" t="s">
        <v>9</v>
      </c>
      <c r="BV5381" s="1" t="s">
        <v>60</v>
      </c>
      <c r="BW5381">
        <v>163.88</v>
      </c>
      <c r="BX5381" s="1" t="s">
        <v>42</v>
      </c>
      <c r="BY5381">
        <v>4750</v>
      </c>
      <c r="BZ5381">
        <v>778430</v>
      </c>
      <c r="CA5381">
        <v>0.25</v>
      </c>
      <c r="CB5381">
        <v>3562.5</v>
      </c>
      <c r="CC5381">
        <v>583822.5</v>
      </c>
      <c r="CD5381">
        <v>0.1</v>
      </c>
      <c r="CE5381">
        <v>58382.25</v>
      </c>
      <c r="CF5381">
        <v>0.1</v>
      </c>
      <c r="CG5381">
        <v>5838.2250000000004</v>
      </c>
      <c r="CH5381">
        <v>52544.025000000001</v>
      </c>
      <c r="CI5381">
        <v>525440.25</v>
      </c>
      <c r="CJ5381">
        <v>577984.27500000002</v>
      </c>
      <c r="CK5381">
        <v>3526.8750000000005</v>
      </c>
    </row>
    <row r="5382" spans="67:89" x14ac:dyDescent="0.25">
      <c r="BO5382" s="1" t="s">
        <v>1197</v>
      </c>
      <c r="BP5382" s="1" t="s">
        <v>13370</v>
      </c>
      <c r="BQ5382" s="1" t="s">
        <v>10132</v>
      </c>
      <c r="BR5382" s="1" t="s">
        <v>13212</v>
      </c>
      <c r="BS5382" s="1" t="s">
        <v>43</v>
      </c>
      <c r="BT5382">
        <v>55</v>
      </c>
      <c r="BU5382" s="1" t="s">
        <v>9</v>
      </c>
      <c r="BV5382" s="1" t="s">
        <v>60</v>
      </c>
      <c r="BW5382">
        <v>163.88</v>
      </c>
      <c r="BX5382" s="1" t="s">
        <v>42</v>
      </c>
      <c r="BY5382">
        <v>4750</v>
      </c>
      <c r="BZ5382">
        <v>778430</v>
      </c>
      <c r="CA5382">
        <v>0.3</v>
      </c>
      <c r="CB5382">
        <v>3325</v>
      </c>
      <c r="CC5382">
        <v>544901</v>
      </c>
      <c r="CD5382">
        <v>0.1</v>
      </c>
      <c r="CE5382">
        <v>54490.100000000006</v>
      </c>
      <c r="CF5382">
        <v>0.1</v>
      </c>
      <c r="CG5382">
        <v>5449.0100000000011</v>
      </c>
      <c r="CH5382">
        <v>49041.090000000004</v>
      </c>
      <c r="CI5382">
        <v>490410.9</v>
      </c>
      <c r="CJ5382">
        <v>539451.99</v>
      </c>
      <c r="CK5382">
        <v>3291.75</v>
      </c>
    </row>
    <row r="5383" spans="67:89" x14ac:dyDescent="0.25">
      <c r="BO5383" s="1" t="s">
        <v>1199</v>
      </c>
      <c r="BP5383" s="1" t="s">
        <v>13371</v>
      </c>
      <c r="BQ5383" s="1" t="s">
        <v>10132</v>
      </c>
      <c r="BR5383" s="1" t="s">
        <v>13212</v>
      </c>
      <c r="BS5383" s="1" t="s">
        <v>43</v>
      </c>
      <c r="BT5383">
        <v>56</v>
      </c>
      <c r="BU5383" s="1" t="s">
        <v>9</v>
      </c>
      <c r="BV5383" s="1" t="s">
        <v>60</v>
      </c>
      <c r="BW5383">
        <v>163.88</v>
      </c>
      <c r="BX5383" s="1" t="s">
        <v>42</v>
      </c>
      <c r="BY5383">
        <v>4750</v>
      </c>
      <c r="BZ5383">
        <v>778430</v>
      </c>
      <c r="CA5383">
        <v>0.3</v>
      </c>
      <c r="CB5383">
        <v>3325</v>
      </c>
      <c r="CC5383">
        <v>544901</v>
      </c>
      <c r="CD5383">
        <v>0.1</v>
      </c>
      <c r="CE5383">
        <v>54490.100000000006</v>
      </c>
      <c r="CF5383">
        <v>0</v>
      </c>
      <c r="CG5383">
        <v>0</v>
      </c>
      <c r="CH5383">
        <v>54490.100000000006</v>
      </c>
      <c r="CI5383">
        <v>490410.9</v>
      </c>
      <c r="CJ5383">
        <v>544901</v>
      </c>
      <c r="CK5383">
        <v>3325</v>
      </c>
    </row>
    <row r="5384" spans="67:89" x14ac:dyDescent="0.25">
      <c r="BP5384" s="1" t="s">
        <v>13371</v>
      </c>
      <c r="BQ5384" s="1" t="s">
        <v>10132</v>
      </c>
      <c r="BR5384" s="1" t="s">
        <v>13212</v>
      </c>
      <c r="BS5384" s="1" t="s">
        <v>43</v>
      </c>
      <c r="BT5384">
        <v>56</v>
      </c>
      <c r="BU5384" s="1" t="s">
        <v>9</v>
      </c>
      <c r="BV5384" s="1" t="s">
        <v>60</v>
      </c>
      <c r="BW5384">
        <v>163.88</v>
      </c>
      <c r="BX5384" s="1" t="s">
        <v>42</v>
      </c>
      <c r="BY5384">
        <v>4750</v>
      </c>
      <c r="BZ5384">
        <v>778430</v>
      </c>
      <c r="CA5384">
        <v>0.3</v>
      </c>
      <c r="CB5384">
        <v>3325</v>
      </c>
      <c r="CC5384">
        <v>544901</v>
      </c>
      <c r="CD5384">
        <v>0.1</v>
      </c>
      <c r="CE5384">
        <v>54490.100000000006</v>
      </c>
      <c r="CF5384">
        <v>0</v>
      </c>
      <c r="CG5384">
        <v>0</v>
      </c>
      <c r="CH5384">
        <v>54490.100000000006</v>
      </c>
      <c r="CI5384">
        <v>490410.9</v>
      </c>
      <c r="CJ5384">
        <v>544901</v>
      </c>
      <c r="CK5384">
        <v>3325</v>
      </c>
    </row>
    <row r="5385" spans="67:89" x14ac:dyDescent="0.25">
      <c r="BO5385" s="1" t="s">
        <v>1201</v>
      </c>
      <c r="BP5385" s="1" t="s">
        <v>13372</v>
      </c>
      <c r="BQ5385" s="1" t="s">
        <v>10132</v>
      </c>
      <c r="BR5385" s="1" t="s">
        <v>13212</v>
      </c>
      <c r="BS5385" s="1" t="s">
        <v>43</v>
      </c>
      <c r="BT5385">
        <v>57</v>
      </c>
      <c r="BU5385" s="1" t="s">
        <v>9</v>
      </c>
      <c r="BV5385" s="1" t="s">
        <v>60</v>
      </c>
      <c r="BW5385">
        <v>163.88</v>
      </c>
      <c r="BX5385" s="1" t="s">
        <v>42</v>
      </c>
      <c r="BY5385">
        <v>4750</v>
      </c>
      <c r="BZ5385">
        <v>778430</v>
      </c>
      <c r="CA5385">
        <v>0.27</v>
      </c>
      <c r="CB5385">
        <v>3467.5</v>
      </c>
      <c r="CC5385">
        <v>568253.9</v>
      </c>
      <c r="CD5385">
        <v>0.1</v>
      </c>
      <c r="CE5385">
        <v>56825.390000000007</v>
      </c>
      <c r="CF5385">
        <v>0.1</v>
      </c>
      <c r="CG5385">
        <v>5682.5390000000007</v>
      </c>
      <c r="CH5385">
        <v>51142.85100000001</v>
      </c>
      <c r="CI5385">
        <v>511428.51</v>
      </c>
      <c r="CJ5385">
        <v>562571.36100000003</v>
      </c>
      <c r="CK5385">
        <v>3432.8250000000003</v>
      </c>
    </row>
    <row r="5386" spans="67:89" x14ac:dyDescent="0.25">
      <c r="BO5386" s="1" t="s">
        <v>1203</v>
      </c>
      <c r="BP5386" s="1" t="s">
        <v>13373</v>
      </c>
      <c r="BQ5386" s="1" t="s">
        <v>10132</v>
      </c>
      <c r="BR5386" s="1" t="s">
        <v>13212</v>
      </c>
      <c r="BS5386" s="1" t="s">
        <v>43</v>
      </c>
      <c r="BT5386">
        <v>58</v>
      </c>
      <c r="BU5386" s="1" t="s">
        <v>9</v>
      </c>
      <c r="BV5386" s="1" t="s">
        <v>60</v>
      </c>
      <c r="BW5386">
        <v>163.88</v>
      </c>
      <c r="BX5386" s="1" t="s">
        <v>42</v>
      </c>
      <c r="BY5386">
        <v>4750</v>
      </c>
      <c r="BZ5386">
        <v>778430</v>
      </c>
      <c r="CA5386">
        <v>0.25</v>
      </c>
      <c r="CB5386">
        <v>3562.5</v>
      </c>
      <c r="CC5386">
        <v>583822.5</v>
      </c>
      <c r="CD5386">
        <v>0.1</v>
      </c>
      <c r="CE5386">
        <v>58382.25</v>
      </c>
      <c r="CF5386">
        <v>0</v>
      </c>
      <c r="CG5386">
        <v>0</v>
      </c>
      <c r="CH5386">
        <v>58382.25</v>
      </c>
      <c r="CI5386">
        <v>525440.25</v>
      </c>
      <c r="CJ5386">
        <v>583822.5</v>
      </c>
      <c r="CK5386">
        <v>3562.5</v>
      </c>
    </row>
    <row r="5387" spans="67:89" x14ac:dyDescent="0.25">
      <c r="BO5387" s="1" t="s">
        <v>1205</v>
      </c>
      <c r="BP5387" s="1" t="s">
        <v>13374</v>
      </c>
      <c r="BQ5387" s="1" t="s">
        <v>10132</v>
      </c>
      <c r="BR5387" s="1" t="s">
        <v>13212</v>
      </c>
      <c r="BS5387" s="1" t="s">
        <v>43</v>
      </c>
      <c r="BT5387">
        <v>59</v>
      </c>
      <c r="BU5387" s="1" t="s">
        <v>9</v>
      </c>
      <c r="BV5387" s="1" t="s">
        <v>60</v>
      </c>
      <c r="BW5387">
        <v>163.88</v>
      </c>
      <c r="BX5387" s="1" t="s">
        <v>42</v>
      </c>
      <c r="BY5387">
        <v>4750</v>
      </c>
      <c r="BZ5387">
        <v>778430</v>
      </c>
      <c r="CA5387">
        <v>0.3</v>
      </c>
      <c r="CB5387">
        <v>3325</v>
      </c>
      <c r="CC5387">
        <v>544901</v>
      </c>
      <c r="CD5387">
        <v>0.1</v>
      </c>
      <c r="CE5387">
        <v>54490.100000000006</v>
      </c>
      <c r="CF5387">
        <v>0</v>
      </c>
      <c r="CG5387">
        <v>0</v>
      </c>
      <c r="CH5387">
        <v>54490.100000000006</v>
      </c>
      <c r="CI5387">
        <v>490410.9</v>
      </c>
      <c r="CJ5387">
        <v>544901</v>
      </c>
      <c r="CK5387">
        <v>3325</v>
      </c>
    </row>
    <row r="5388" spans="67:89" x14ac:dyDescent="0.25">
      <c r="BO5388" s="1" t="s">
        <v>1207</v>
      </c>
      <c r="BP5388" s="1" t="s">
        <v>13375</v>
      </c>
      <c r="BQ5388" s="1" t="s">
        <v>10132</v>
      </c>
      <c r="BR5388" s="1" t="s">
        <v>13212</v>
      </c>
      <c r="BS5388" s="1" t="s">
        <v>43</v>
      </c>
      <c r="BT5388">
        <v>60</v>
      </c>
      <c r="BU5388" s="1" t="s">
        <v>9</v>
      </c>
      <c r="BV5388" s="1" t="s">
        <v>60</v>
      </c>
      <c r="BW5388">
        <v>163.88</v>
      </c>
      <c r="BX5388" s="1" t="s">
        <v>42</v>
      </c>
      <c r="BY5388">
        <v>4750</v>
      </c>
      <c r="BZ5388">
        <v>778430</v>
      </c>
      <c r="CA5388">
        <v>0.3</v>
      </c>
      <c r="CB5388">
        <v>3325</v>
      </c>
      <c r="CC5388">
        <v>544901</v>
      </c>
      <c r="CD5388">
        <v>0.1</v>
      </c>
      <c r="CE5388">
        <v>54490.100000000006</v>
      </c>
      <c r="CF5388">
        <v>0.1</v>
      </c>
      <c r="CG5388">
        <v>5449.0100000000011</v>
      </c>
      <c r="CH5388">
        <v>49041.090000000004</v>
      </c>
      <c r="CI5388">
        <v>490410.9</v>
      </c>
      <c r="CJ5388">
        <v>539451.99</v>
      </c>
      <c r="CK5388">
        <v>3291.75</v>
      </c>
    </row>
    <row r="5389" spans="67:89" x14ac:dyDescent="0.25">
      <c r="BO5389" s="1" t="s">
        <v>1209</v>
      </c>
      <c r="BP5389" s="1" t="s">
        <v>13376</v>
      </c>
      <c r="BQ5389" s="1" t="s">
        <v>10132</v>
      </c>
      <c r="BR5389" s="1" t="s">
        <v>13212</v>
      </c>
      <c r="BS5389" s="1" t="s">
        <v>43</v>
      </c>
      <c r="BT5389">
        <v>61</v>
      </c>
      <c r="BU5389" s="1" t="s">
        <v>9</v>
      </c>
      <c r="BV5389" s="1" t="s">
        <v>60</v>
      </c>
      <c r="BW5389">
        <v>163.88</v>
      </c>
      <c r="BX5389" s="1" t="s">
        <v>42</v>
      </c>
      <c r="BY5389">
        <v>4750</v>
      </c>
      <c r="BZ5389">
        <v>778430</v>
      </c>
      <c r="CA5389">
        <v>0.27</v>
      </c>
      <c r="CB5389">
        <v>3467.5</v>
      </c>
      <c r="CC5389">
        <v>568253.9</v>
      </c>
      <c r="CD5389">
        <v>0.1</v>
      </c>
      <c r="CE5389">
        <v>56825.390000000007</v>
      </c>
      <c r="CF5389">
        <v>0.1</v>
      </c>
      <c r="CG5389">
        <v>5682.5390000000007</v>
      </c>
      <c r="CH5389">
        <v>51142.85100000001</v>
      </c>
      <c r="CI5389">
        <v>511428.51</v>
      </c>
      <c r="CJ5389">
        <v>562571.36100000003</v>
      </c>
      <c r="CK5389">
        <v>3432.8250000000003</v>
      </c>
    </row>
    <row r="5390" spans="67:89" x14ac:dyDescent="0.25">
      <c r="BO5390" s="1" t="s">
        <v>1211</v>
      </c>
      <c r="BP5390" s="1" t="s">
        <v>13377</v>
      </c>
      <c r="BQ5390" s="1" t="s">
        <v>10132</v>
      </c>
      <c r="BR5390" s="1" t="s">
        <v>13212</v>
      </c>
      <c r="BS5390" s="1" t="s">
        <v>43</v>
      </c>
      <c r="BT5390">
        <v>62</v>
      </c>
      <c r="BU5390" s="1" t="s">
        <v>9</v>
      </c>
      <c r="BV5390" s="1" t="s">
        <v>60</v>
      </c>
      <c r="BW5390">
        <v>163.88</v>
      </c>
      <c r="BX5390" s="1" t="s">
        <v>42</v>
      </c>
      <c r="BY5390">
        <v>4750</v>
      </c>
      <c r="BZ5390">
        <v>778430</v>
      </c>
      <c r="CA5390">
        <v>0.25</v>
      </c>
      <c r="CB5390">
        <v>3562.5</v>
      </c>
      <c r="CC5390">
        <v>583822.5</v>
      </c>
      <c r="CD5390">
        <v>0.1</v>
      </c>
      <c r="CE5390">
        <v>58382.25</v>
      </c>
      <c r="CF5390">
        <v>0.1</v>
      </c>
      <c r="CG5390">
        <v>5838.2250000000004</v>
      </c>
      <c r="CH5390">
        <v>52544.025000000001</v>
      </c>
      <c r="CI5390">
        <v>525440.25</v>
      </c>
      <c r="CJ5390">
        <v>577984.27500000002</v>
      </c>
      <c r="CK5390">
        <v>3526.8750000000005</v>
      </c>
    </row>
    <row r="5391" spans="67:89" x14ac:dyDescent="0.25">
      <c r="BO5391" s="1" t="s">
        <v>1213</v>
      </c>
      <c r="BP5391" s="1" t="s">
        <v>13378</v>
      </c>
      <c r="BQ5391" s="1" t="s">
        <v>10132</v>
      </c>
      <c r="BR5391" s="1" t="s">
        <v>13212</v>
      </c>
      <c r="BS5391" s="1" t="s">
        <v>43</v>
      </c>
      <c r="BT5391">
        <v>63</v>
      </c>
      <c r="BU5391" s="1" t="s">
        <v>9</v>
      </c>
      <c r="BV5391" s="1" t="s">
        <v>60</v>
      </c>
      <c r="BW5391">
        <v>163.88</v>
      </c>
      <c r="BX5391" s="1" t="s">
        <v>42</v>
      </c>
      <c r="BY5391">
        <v>4750</v>
      </c>
      <c r="BZ5391">
        <v>778430</v>
      </c>
      <c r="CA5391">
        <v>0.25</v>
      </c>
      <c r="CB5391">
        <v>3562.5</v>
      </c>
      <c r="CC5391">
        <v>583822.5</v>
      </c>
      <c r="CD5391">
        <v>0.1</v>
      </c>
      <c r="CE5391">
        <v>58382.25</v>
      </c>
      <c r="CF5391">
        <v>0</v>
      </c>
      <c r="CG5391">
        <v>0</v>
      </c>
      <c r="CH5391">
        <v>58382.25</v>
      </c>
      <c r="CI5391">
        <v>525440.25</v>
      </c>
      <c r="CJ5391">
        <v>583822.5</v>
      </c>
      <c r="CK5391">
        <v>3562.5</v>
      </c>
    </row>
    <row r="5392" spans="67:89" x14ac:dyDescent="0.25">
      <c r="BO5392" s="1" t="s">
        <v>1215</v>
      </c>
      <c r="BP5392" s="1" t="s">
        <v>13379</v>
      </c>
      <c r="BQ5392" s="1" t="s">
        <v>10132</v>
      </c>
      <c r="BR5392" s="1" t="s">
        <v>13212</v>
      </c>
      <c r="BS5392" s="1" t="s">
        <v>43</v>
      </c>
      <c r="BT5392">
        <v>64</v>
      </c>
      <c r="BU5392" s="1" t="s">
        <v>9</v>
      </c>
      <c r="BV5392" s="1" t="s">
        <v>60</v>
      </c>
      <c r="BW5392">
        <v>163.88</v>
      </c>
      <c r="BX5392" s="1" t="s">
        <v>42</v>
      </c>
      <c r="BY5392">
        <v>4750</v>
      </c>
      <c r="BZ5392">
        <v>778430</v>
      </c>
      <c r="CA5392">
        <v>0.27</v>
      </c>
      <c r="CB5392">
        <v>3467.5</v>
      </c>
      <c r="CC5392">
        <v>568253.9</v>
      </c>
      <c r="CD5392">
        <v>0.1</v>
      </c>
      <c r="CE5392">
        <v>56825.390000000007</v>
      </c>
      <c r="CF5392">
        <v>0.1</v>
      </c>
      <c r="CG5392">
        <v>5682.5390000000007</v>
      </c>
      <c r="CH5392">
        <v>51142.85100000001</v>
      </c>
      <c r="CI5392">
        <v>511428.51</v>
      </c>
      <c r="CJ5392">
        <v>562571.36100000003</v>
      </c>
      <c r="CK5392">
        <v>3432.8250000000003</v>
      </c>
    </row>
    <row r="5393" spans="67:89" x14ac:dyDescent="0.25">
      <c r="BO5393" s="1" t="s">
        <v>1217</v>
      </c>
      <c r="BP5393" s="1" t="s">
        <v>13380</v>
      </c>
      <c r="BQ5393" s="1" t="s">
        <v>10132</v>
      </c>
      <c r="BR5393" s="1" t="s">
        <v>13212</v>
      </c>
      <c r="BS5393" s="1" t="s">
        <v>43</v>
      </c>
      <c r="BT5393">
        <v>65</v>
      </c>
      <c r="BU5393" s="1" t="s">
        <v>9</v>
      </c>
      <c r="BV5393" s="1" t="s">
        <v>60</v>
      </c>
      <c r="BW5393">
        <v>163.88</v>
      </c>
      <c r="BX5393" s="1" t="s">
        <v>42</v>
      </c>
      <c r="BY5393">
        <v>4750</v>
      </c>
      <c r="BZ5393">
        <v>778430</v>
      </c>
      <c r="CA5393">
        <v>0.27</v>
      </c>
      <c r="CB5393">
        <v>3467.5</v>
      </c>
      <c r="CC5393">
        <v>568253.9</v>
      </c>
      <c r="CD5393">
        <v>0.1</v>
      </c>
      <c r="CE5393">
        <v>56825.390000000007</v>
      </c>
      <c r="CF5393">
        <v>0.1</v>
      </c>
      <c r="CG5393">
        <v>5682.5390000000007</v>
      </c>
      <c r="CH5393">
        <v>51142.85100000001</v>
      </c>
      <c r="CI5393">
        <v>511428.51</v>
      </c>
      <c r="CJ5393">
        <v>562571.36100000003</v>
      </c>
      <c r="CK5393">
        <v>3432.8250000000003</v>
      </c>
    </row>
    <row r="5394" spans="67:89" x14ac:dyDescent="0.25">
      <c r="BO5394" s="1" t="s">
        <v>1219</v>
      </c>
      <c r="BP5394" s="1" t="s">
        <v>13381</v>
      </c>
      <c r="BQ5394" s="1" t="s">
        <v>10132</v>
      </c>
      <c r="BR5394" s="1" t="s">
        <v>13212</v>
      </c>
      <c r="BS5394" s="1" t="s">
        <v>43</v>
      </c>
      <c r="BT5394">
        <v>66</v>
      </c>
      <c r="BU5394" s="1" t="s">
        <v>9</v>
      </c>
      <c r="BV5394" s="1" t="s">
        <v>146</v>
      </c>
      <c r="BW5394">
        <v>163.88</v>
      </c>
      <c r="BX5394" s="1" t="s">
        <v>42</v>
      </c>
      <c r="BY5394">
        <v>4990</v>
      </c>
      <c r="BZ5394">
        <v>817761.2</v>
      </c>
      <c r="CA5394">
        <v>0.25</v>
      </c>
      <c r="CB5394">
        <v>3742.5</v>
      </c>
      <c r="CC5394">
        <v>613320.9</v>
      </c>
      <c r="CD5394">
        <v>0.1</v>
      </c>
      <c r="CE5394">
        <v>61332.090000000004</v>
      </c>
      <c r="CF5394">
        <v>0.1</v>
      </c>
      <c r="CG5394">
        <v>6133.2090000000007</v>
      </c>
      <c r="CH5394">
        <v>55198.881000000001</v>
      </c>
      <c r="CI5394">
        <v>551988.81000000006</v>
      </c>
      <c r="CJ5394">
        <v>607187.69100000011</v>
      </c>
      <c r="CK5394">
        <v>3705.0750000000007</v>
      </c>
    </row>
    <row r="5395" spans="67:89" x14ac:dyDescent="0.25">
      <c r="BO5395" s="1" t="s">
        <v>1221</v>
      </c>
      <c r="BP5395" s="1" t="s">
        <v>13382</v>
      </c>
      <c r="BQ5395" s="1" t="s">
        <v>10132</v>
      </c>
      <c r="BR5395" s="1" t="s">
        <v>13212</v>
      </c>
      <c r="BS5395" s="1" t="s">
        <v>43</v>
      </c>
      <c r="BT5395">
        <v>67</v>
      </c>
      <c r="BU5395" s="1" t="s">
        <v>9</v>
      </c>
      <c r="BV5395" s="1" t="s">
        <v>146</v>
      </c>
      <c r="BW5395">
        <v>163.88</v>
      </c>
      <c r="BX5395" s="1" t="s">
        <v>42</v>
      </c>
      <c r="BY5395">
        <v>4990</v>
      </c>
      <c r="BZ5395">
        <v>817761.2</v>
      </c>
      <c r="CA5395">
        <v>0.27</v>
      </c>
      <c r="CB5395">
        <v>3642.7</v>
      </c>
      <c r="CC5395">
        <v>596965.67599999998</v>
      </c>
      <c r="CD5395">
        <v>0.1</v>
      </c>
      <c r="CE5395">
        <v>59696.567600000002</v>
      </c>
      <c r="CF5395">
        <v>0.1</v>
      </c>
      <c r="CG5395">
        <v>5969.6567600000008</v>
      </c>
      <c r="CH5395">
        <v>53726.910840000004</v>
      </c>
      <c r="CI5395">
        <v>537269.10840000003</v>
      </c>
      <c r="CJ5395">
        <v>590996.01924000005</v>
      </c>
      <c r="CK5395">
        <v>3606.2730000000006</v>
      </c>
    </row>
    <row r="5396" spans="67:89" x14ac:dyDescent="0.25">
      <c r="BO5396" s="1" t="s">
        <v>1223</v>
      </c>
      <c r="BP5396" s="1" t="s">
        <v>13383</v>
      </c>
      <c r="BQ5396" s="1" t="s">
        <v>10132</v>
      </c>
      <c r="BR5396" s="1" t="s">
        <v>13212</v>
      </c>
      <c r="BS5396" s="1" t="s">
        <v>43</v>
      </c>
      <c r="BT5396">
        <v>68</v>
      </c>
      <c r="BU5396" s="1" t="s">
        <v>9</v>
      </c>
      <c r="BV5396" s="1" t="s">
        <v>171</v>
      </c>
      <c r="BW5396">
        <v>245.04</v>
      </c>
      <c r="BX5396" s="1" t="s">
        <v>42</v>
      </c>
      <c r="BY5396">
        <v>4990</v>
      </c>
      <c r="BZ5396">
        <v>1222749.5999999999</v>
      </c>
      <c r="CA5396">
        <v>0.3</v>
      </c>
      <c r="CB5396">
        <v>3493</v>
      </c>
      <c r="CC5396">
        <v>855924.72</v>
      </c>
      <c r="CD5396">
        <v>0.1</v>
      </c>
      <c r="CE5396">
        <v>85592.472000000009</v>
      </c>
      <c r="CF5396">
        <v>0.1</v>
      </c>
      <c r="CG5396">
        <v>8559.2472000000016</v>
      </c>
      <c r="CH5396">
        <v>77033.224800000011</v>
      </c>
      <c r="CI5396">
        <v>770332.24799999991</v>
      </c>
      <c r="CJ5396">
        <v>847365.47279999987</v>
      </c>
      <c r="CK5396">
        <v>3458.0699999999997</v>
      </c>
    </row>
    <row r="5397" spans="67:89" x14ac:dyDescent="0.25">
      <c r="BP5397" s="1" t="s">
        <v>13383</v>
      </c>
      <c r="BQ5397" s="1" t="s">
        <v>10132</v>
      </c>
      <c r="BR5397" s="1" t="s">
        <v>13212</v>
      </c>
      <c r="BS5397" s="1" t="s">
        <v>43</v>
      </c>
      <c r="BT5397">
        <v>68</v>
      </c>
      <c r="BU5397" s="1" t="s">
        <v>9</v>
      </c>
      <c r="BV5397" s="1" t="s">
        <v>171</v>
      </c>
      <c r="BW5397">
        <v>245.04</v>
      </c>
      <c r="BX5397" s="1" t="s">
        <v>42</v>
      </c>
      <c r="BY5397">
        <v>4990</v>
      </c>
      <c r="BZ5397">
        <v>1222749.5999999999</v>
      </c>
      <c r="CA5397">
        <v>0.25</v>
      </c>
      <c r="CB5397">
        <v>3742.5</v>
      </c>
      <c r="CC5397">
        <v>917062.2</v>
      </c>
      <c r="CD5397">
        <v>0.1</v>
      </c>
      <c r="CE5397">
        <v>91706.22</v>
      </c>
      <c r="CF5397">
        <v>0</v>
      </c>
      <c r="CG5397">
        <v>0</v>
      </c>
      <c r="CH5397">
        <v>91706.22</v>
      </c>
      <c r="CI5397">
        <v>825355.98</v>
      </c>
      <c r="CJ5397">
        <v>917062.2</v>
      </c>
      <c r="CK5397">
        <v>3742.5</v>
      </c>
    </row>
    <row r="5398" spans="67:89" x14ac:dyDescent="0.25">
      <c r="BO5398" s="1" t="s">
        <v>1225</v>
      </c>
      <c r="BP5398" s="1" t="s">
        <v>13384</v>
      </c>
      <c r="BQ5398" s="1" t="s">
        <v>10132</v>
      </c>
      <c r="BR5398" s="1" t="s">
        <v>13212</v>
      </c>
      <c r="BS5398" s="1" t="s">
        <v>43</v>
      </c>
      <c r="BT5398">
        <v>69</v>
      </c>
      <c r="BU5398" s="1" t="s">
        <v>9</v>
      </c>
      <c r="BV5398" s="1" t="s">
        <v>171</v>
      </c>
      <c r="BW5398">
        <v>207</v>
      </c>
      <c r="BX5398" s="1" t="s">
        <v>42</v>
      </c>
      <c r="BY5398">
        <v>4990</v>
      </c>
      <c r="BZ5398">
        <v>1032930</v>
      </c>
      <c r="CA5398">
        <v>0.3</v>
      </c>
      <c r="CB5398">
        <v>3493</v>
      </c>
      <c r="CC5398">
        <v>723051</v>
      </c>
      <c r="CD5398">
        <v>0.1</v>
      </c>
      <c r="CE5398">
        <v>72305.100000000006</v>
      </c>
      <c r="CF5398">
        <v>0.1</v>
      </c>
      <c r="CG5398">
        <v>7230.5100000000011</v>
      </c>
      <c r="CH5398">
        <v>65074.590000000004</v>
      </c>
      <c r="CI5398">
        <v>650745.9</v>
      </c>
      <c r="CJ5398">
        <v>715820.49</v>
      </c>
      <c r="CK5398">
        <v>3458.07</v>
      </c>
    </row>
    <row r="5399" spans="67:89" x14ac:dyDescent="0.25">
      <c r="BO5399" s="1" t="s">
        <v>1227</v>
      </c>
      <c r="BP5399" s="1" t="s">
        <v>13385</v>
      </c>
      <c r="BQ5399" s="1" t="s">
        <v>10132</v>
      </c>
      <c r="BR5399" s="1" t="s">
        <v>13212</v>
      </c>
      <c r="BS5399" s="1" t="s">
        <v>43</v>
      </c>
      <c r="BT5399">
        <v>70</v>
      </c>
      <c r="BU5399" s="1" t="s">
        <v>9</v>
      </c>
      <c r="BV5399" s="1" t="s">
        <v>171</v>
      </c>
      <c r="BW5399">
        <v>207</v>
      </c>
      <c r="BX5399" s="1" t="s">
        <v>42</v>
      </c>
      <c r="BY5399">
        <v>4990</v>
      </c>
      <c r="BZ5399">
        <v>1032930</v>
      </c>
      <c r="CA5399">
        <v>0.3</v>
      </c>
      <c r="CB5399">
        <v>3493</v>
      </c>
      <c r="CC5399">
        <v>723051</v>
      </c>
      <c r="CD5399">
        <v>0.1</v>
      </c>
      <c r="CE5399">
        <v>72305.100000000006</v>
      </c>
      <c r="CF5399">
        <v>0.1</v>
      </c>
      <c r="CG5399">
        <v>7230.5100000000011</v>
      </c>
      <c r="CH5399">
        <v>65074.590000000004</v>
      </c>
      <c r="CI5399">
        <v>650745.9</v>
      </c>
      <c r="CJ5399">
        <v>715820.49</v>
      </c>
      <c r="CK5399">
        <v>3458.07</v>
      </c>
    </row>
    <row r="5400" spans="67:89" x14ac:dyDescent="0.25">
      <c r="BP5400" s="1" t="s">
        <v>13385</v>
      </c>
      <c r="BQ5400" s="1" t="s">
        <v>10132</v>
      </c>
      <c r="BR5400" s="1" t="s">
        <v>13212</v>
      </c>
      <c r="BS5400" s="1" t="s">
        <v>43</v>
      </c>
      <c r="BT5400">
        <v>70</v>
      </c>
      <c r="BU5400" s="1" t="s">
        <v>9</v>
      </c>
      <c r="BV5400" s="1" t="s">
        <v>171</v>
      </c>
      <c r="BW5400">
        <v>207</v>
      </c>
      <c r="BX5400" s="1" t="s">
        <v>42</v>
      </c>
      <c r="BY5400">
        <v>4990</v>
      </c>
      <c r="BZ5400">
        <v>1032930</v>
      </c>
      <c r="CA5400">
        <v>0.32</v>
      </c>
      <c r="CB5400">
        <v>3393.2</v>
      </c>
      <c r="CC5400">
        <v>702392.39999999991</v>
      </c>
      <c r="CD5400">
        <v>0.1</v>
      </c>
      <c r="CE5400">
        <v>70239.239999999991</v>
      </c>
      <c r="CF5400">
        <v>0.1</v>
      </c>
      <c r="CG5400">
        <v>7023.9239999999991</v>
      </c>
      <c r="CH5400">
        <v>63215.315999999992</v>
      </c>
      <c r="CI5400">
        <v>632153.15999999992</v>
      </c>
      <c r="CJ5400">
        <v>695368.47599999991</v>
      </c>
      <c r="CK5400">
        <v>3359.2679999999996</v>
      </c>
    </row>
    <row r="5401" spans="67:89" x14ac:dyDescent="0.25">
      <c r="BO5401" s="1" t="s">
        <v>1229</v>
      </c>
      <c r="BP5401" s="1" t="s">
        <v>13386</v>
      </c>
      <c r="BQ5401" s="1" t="s">
        <v>10132</v>
      </c>
      <c r="BR5401" s="1" t="s">
        <v>13212</v>
      </c>
      <c r="BS5401" s="1" t="s">
        <v>43</v>
      </c>
      <c r="BT5401">
        <v>71</v>
      </c>
      <c r="BU5401" s="1" t="s">
        <v>9</v>
      </c>
      <c r="BV5401" s="1" t="s">
        <v>171</v>
      </c>
      <c r="BW5401">
        <v>207</v>
      </c>
      <c r="BX5401" s="1" t="s">
        <v>42</v>
      </c>
      <c r="BY5401">
        <v>4990</v>
      </c>
      <c r="BZ5401">
        <v>1032930</v>
      </c>
      <c r="CA5401">
        <v>0.32</v>
      </c>
      <c r="CB5401">
        <v>3393.2</v>
      </c>
      <c r="CC5401">
        <v>702392.39999999991</v>
      </c>
      <c r="CD5401">
        <v>0.1</v>
      </c>
      <c r="CE5401">
        <v>70239.239999999991</v>
      </c>
      <c r="CF5401">
        <v>0.1</v>
      </c>
      <c r="CG5401">
        <v>7023.9239999999991</v>
      </c>
      <c r="CH5401">
        <v>63215.315999999992</v>
      </c>
      <c r="CI5401">
        <v>632153.15999999992</v>
      </c>
      <c r="CJ5401">
        <v>695368.47599999991</v>
      </c>
      <c r="CK5401">
        <v>3359.2679999999996</v>
      </c>
    </row>
    <row r="5402" spans="67:89" x14ac:dyDescent="0.25">
      <c r="BO5402" s="1" t="s">
        <v>1231</v>
      </c>
      <c r="BP5402" s="1" t="s">
        <v>13387</v>
      </c>
      <c r="BQ5402" s="1" t="s">
        <v>10132</v>
      </c>
      <c r="BR5402" s="1" t="s">
        <v>13212</v>
      </c>
      <c r="BS5402" s="1" t="s">
        <v>43</v>
      </c>
      <c r="BT5402">
        <v>72</v>
      </c>
      <c r="BU5402" s="1" t="s">
        <v>9</v>
      </c>
      <c r="BV5402" s="1" t="s">
        <v>171</v>
      </c>
      <c r="BW5402">
        <v>207</v>
      </c>
      <c r="BX5402" s="1" t="s">
        <v>42</v>
      </c>
      <c r="BY5402">
        <v>4990</v>
      </c>
      <c r="BZ5402">
        <v>1032930</v>
      </c>
      <c r="CA5402">
        <v>0.28000000000000003</v>
      </c>
      <c r="CB5402">
        <v>3592.8</v>
      </c>
      <c r="CC5402">
        <v>743709.60000000009</v>
      </c>
      <c r="CD5402">
        <v>0.1</v>
      </c>
      <c r="CE5402">
        <v>74370.960000000006</v>
      </c>
      <c r="CF5402">
        <v>0</v>
      </c>
      <c r="CG5402">
        <v>0</v>
      </c>
      <c r="CH5402">
        <v>74370.960000000006</v>
      </c>
      <c r="CI5402">
        <v>669338.64000000013</v>
      </c>
      <c r="CJ5402">
        <v>743709.60000000009</v>
      </c>
      <c r="CK5402">
        <v>3592.8000000000006</v>
      </c>
    </row>
    <row r="5403" spans="67:89" x14ac:dyDescent="0.25">
      <c r="BP5403" s="1" t="s">
        <v>13387</v>
      </c>
      <c r="BQ5403" s="1" t="s">
        <v>10132</v>
      </c>
      <c r="BR5403" s="1" t="s">
        <v>13212</v>
      </c>
      <c r="BS5403" s="1" t="s">
        <v>43</v>
      </c>
      <c r="BT5403">
        <v>72</v>
      </c>
      <c r="BU5403" s="1" t="s">
        <v>9</v>
      </c>
      <c r="BV5403" s="1" t="s">
        <v>171</v>
      </c>
      <c r="BW5403">
        <v>207</v>
      </c>
      <c r="BX5403" s="1" t="s">
        <v>42</v>
      </c>
      <c r="BY5403">
        <v>4990</v>
      </c>
      <c r="BZ5403">
        <v>1032930</v>
      </c>
      <c r="CA5403">
        <v>0.28000000000000003</v>
      </c>
      <c r="CB5403">
        <v>3592.8</v>
      </c>
      <c r="CC5403">
        <v>743709.60000000009</v>
      </c>
      <c r="CD5403">
        <v>0.1</v>
      </c>
      <c r="CE5403">
        <v>74370.960000000006</v>
      </c>
      <c r="CF5403">
        <v>0</v>
      </c>
      <c r="CG5403">
        <v>0</v>
      </c>
      <c r="CH5403">
        <v>74370.960000000006</v>
      </c>
      <c r="CI5403">
        <v>669338.64000000013</v>
      </c>
      <c r="CJ5403">
        <v>743709.60000000009</v>
      </c>
      <c r="CK5403">
        <v>3592.8000000000006</v>
      </c>
    </row>
    <row r="5404" spans="67:89" x14ac:dyDescent="0.25">
      <c r="BO5404" s="1" t="s">
        <v>1233</v>
      </c>
      <c r="BP5404" s="1" t="s">
        <v>13388</v>
      </c>
      <c r="BQ5404" s="1" t="s">
        <v>10132</v>
      </c>
      <c r="BR5404" s="1" t="s">
        <v>13212</v>
      </c>
      <c r="BS5404" s="1" t="s">
        <v>43</v>
      </c>
      <c r="BT5404">
        <v>73</v>
      </c>
      <c r="BU5404" s="1" t="s">
        <v>9</v>
      </c>
      <c r="BV5404" s="1" t="s">
        <v>171</v>
      </c>
      <c r="BW5404">
        <v>207</v>
      </c>
      <c r="BX5404" s="1" t="s">
        <v>42</v>
      </c>
      <c r="BY5404">
        <v>4990</v>
      </c>
      <c r="BZ5404">
        <v>1032930</v>
      </c>
      <c r="CA5404">
        <v>0.3</v>
      </c>
      <c r="CB5404">
        <v>3493</v>
      </c>
      <c r="CC5404">
        <v>723051</v>
      </c>
      <c r="CD5404">
        <v>0.1</v>
      </c>
      <c r="CE5404">
        <v>72305.100000000006</v>
      </c>
      <c r="CF5404">
        <v>0.1</v>
      </c>
      <c r="CG5404">
        <v>7230.5100000000011</v>
      </c>
      <c r="CH5404">
        <v>65074.590000000004</v>
      </c>
      <c r="CI5404">
        <v>650745.9</v>
      </c>
      <c r="CJ5404">
        <v>715820.49</v>
      </c>
      <c r="CK5404">
        <v>3458.07</v>
      </c>
    </row>
    <row r="5405" spans="67:89" x14ac:dyDescent="0.25">
      <c r="BP5405" s="1" t="s">
        <v>13388</v>
      </c>
      <c r="BQ5405" s="1" t="s">
        <v>10132</v>
      </c>
      <c r="BR5405" s="1" t="s">
        <v>13212</v>
      </c>
      <c r="BS5405" s="1" t="s">
        <v>43</v>
      </c>
      <c r="BT5405">
        <v>73</v>
      </c>
      <c r="BU5405" s="1" t="s">
        <v>9</v>
      </c>
      <c r="BV5405" s="1" t="s">
        <v>171</v>
      </c>
      <c r="BW5405">
        <v>207</v>
      </c>
      <c r="BX5405" s="1" t="s">
        <v>42</v>
      </c>
      <c r="BY5405">
        <v>4990</v>
      </c>
      <c r="BZ5405">
        <v>1032930</v>
      </c>
      <c r="CA5405">
        <v>0.28000000000000003</v>
      </c>
      <c r="CB5405">
        <v>3592.8</v>
      </c>
      <c r="CC5405">
        <v>743709.60000000009</v>
      </c>
      <c r="CD5405">
        <v>0.1</v>
      </c>
      <c r="CE5405">
        <v>74370.960000000006</v>
      </c>
      <c r="CF5405">
        <v>0.1</v>
      </c>
      <c r="CG5405">
        <v>7437.0960000000014</v>
      </c>
      <c r="CH5405">
        <v>66933.864000000001</v>
      </c>
      <c r="CI5405">
        <v>669338.64000000013</v>
      </c>
      <c r="CJ5405">
        <v>736272.50400000019</v>
      </c>
      <c r="CK5405">
        <v>3556.8720000000008</v>
      </c>
    </row>
    <row r="5406" spans="67:89" x14ac:dyDescent="0.25">
      <c r="BO5406" s="1" t="s">
        <v>1235</v>
      </c>
      <c r="BP5406" s="1" t="s">
        <v>13389</v>
      </c>
      <c r="BQ5406" s="1" t="s">
        <v>10132</v>
      </c>
      <c r="BR5406" s="1" t="s">
        <v>13212</v>
      </c>
      <c r="BS5406" s="1" t="s">
        <v>43</v>
      </c>
      <c r="BT5406">
        <v>74</v>
      </c>
      <c r="BU5406" s="1" t="s">
        <v>9</v>
      </c>
      <c r="BV5406" s="1" t="s">
        <v>171</v>
      </c>
      <c r="BW5406">
        <v>207</v>
      </c>
      <c r="BX5406" s="1" t="s">
        <v>42</v>
      </c>
      <c r="BY5406">
        <v>4990</v>
      </c>
      <c r="BZ5406">
        <v>1032930</v>
      </c>
      <c r="CA5406">
        <v>0.3</v>
      </c>
      <c r="CB5406">
        <v>3493</v>
      </c>
      <c r="CC5406">
        <v>723051</v>
      </c>
      <c r="CD5406">
        <v>0.1</v>
      </c>
      <c r="CE5406">
        <v>72305.100000000006</v>
      </c>
      <c r="CF5406">
        <v>0.1</v>
      </c>
      <c r="CG5406">
        <v>7230.5100000000011</v>
      </c>
      <c r="CH5406">
        <v>65074.590000000004</v>
      </c>
      <c r="CI5406">
        <v>650745.9</v>
      </c>
      <c r="CJ5406">
        <v>715820.49</v>
      </c>
      <c r="CK5406">
        <v>3458.07</v>
      </c>
    </row>
    <row r="5407" spans="67:89" x14ac:dyDescent="0.25">
      <c r="BP5407" s="1" t="s">
        <v>13389</v>
      </c>
      <c r="BQ5407" s="1" t="s">
        <v>10132</v>
      </c>
      <c r="BR5407" s="1" t="s">
        <v>13212</v>
      </c>
      <c r="BS5407" s="1" t="s">
        <v>43</v>
      </c>
      <c r="BT5407">
        <v>74</v>
      </c>
      <c r="BU5407" s="1" t="s">
        <v>9</v>
      </c>
      <c r="BV5407" s="1" t="s">
        <v>171</v>
      </c>
      <c r="BW5407">
        <v>207</v>
      </c>
      <c r="BX5407" s="1" t="s">
        <v>42</v>
      </c>
      <c r="BY5407">
        <v>4990</v>
      </c>
      <c r="BZ5407">
        <v>1032930</v>
      </c>
      <c r="CA5407">
        <v>0.25</v>
      </c>
      <c r="CB5407">
        <v>3742.5</v>
      </c>
      <c r="CC5407">
        <v>774697.5</v>
      </c>
      <c r="CD5407">
        <v>0</v>
      </c>
      <c r="CE5407">
        <v>0</v>
      </c>
      <c r="CF5407">
        <v>0.1</v>
      </c>
      <c r="CG5407">
        <v>0</v>
      </c>
      <c r="CH5407">
        <v>0</v>
      </c>
      <c r="CI5407">
        <v>774697.5</v>
      </c>
      <c r="CJ5407">
        <v>774697.5</v>
      </c>
      <c r="CK5407">
        <v>3742.5</v>
      </c>
    </row>
    <row r="5408" spans="67:89" x14ac:dyDescent="0.25">
      <c r="BO5408" s="1" t="s">
        <v>1237</v>
      </c>
      <c r="BP5408" s="1" t="s">
        <v>13390</v>
      </c>
      <c r="BQ5408" s="1" t="s">
        <v>10132</v>
      </c>
      <c r="BR5408" s="1" t="s">
        <v>13212</v>
      </c>
      <c r="BS5408" s="1" t="s">
        <v>43</v>
      </c>
      <c r="BT5408">
        <v>75</v>
      </c>
      <c r="BU5408" s="1" t="s">
        <v>9</v>
      </c>
      <c r="BV5408" s="1" t="s">
        <v>171</v>
      </c>
      <c r="BW5408">
        <v>207</v>
      </c>
      <c r="BX5408" s="1" t="s">
        <v>42</v>
      </c>
      <c r="BY5408">
        <v>4990</v>
      </c>
      <c r="BZ5408">
        <v>1032930</v>
      </c>
      <c r="CA5408">
        <v>0.3</v>
      </c>
      <c r="CB5408">
        <v>3493</v>
      </c>
      <c r="CC5408">
        <v>723051</v>
      </c>
      <c r="CD5408">
        <v>0.1</v>
      </c>
      <c r="CE5408">
        <v>72305.100000000006</v>
      </c>
      <c r="CF5408">
        <v>0</v>
      </c>
      <c r="CG5408">
        <v>0</v>
      </c>
      <c r="CH5408">
        <v>72305.100000000006</v>
      </c>
      <c r="CI5408">
        <v>650745.9</v>
      </c>
      <c r="CJ5408">
        <v>723051</v>
      </c>
      <c r="CK5408">
        <v>3493</v>
      </c>
    </row>
    <row r="5409" spans="67:89" x14ac:dyDescent="0.25">
      <c r="BO5409" s="1" t="s">
        <v>1239</v>
      </c>
      <c r="BP5409" s="1" t="s">
        <v>13391</v>
      </c>
      <c r="BQ5409" s="1" t="s">
        <v>10132</v>
      </c>
      <c r="BR5409" s="1" t="s">
        <v>13212</v>
      </c>
      <c r="BS5409" s="1" t="s">
        <v>43</v>
      </c>
      <c r="BT5409">
        <v>76</v>
      </c>
      <c r="BU5409" s="1" t="s">
        <v>9</v>
      </c>
      <c r="BV5409" s="1" t="s">
        <v>171</v>
      </c>
      <c r="BW5409">
        <v>207</v>
      </c>
      <c r="BX5409" s="1" t="s">
        <v>42</v>
      </c>
      <c r="BY5409">
        <v>4990</v>
      </c>
      <c r="BZ5409">
        <v>1032930</v>
      </c>
      <c r="CA5409">
        <v>0.27</v>
      </c>
      <c r="CB5409">
        <v>3642.7</v>
      </c>
      <c r="CC5409">
        <v>754038.89999999991</v>
      </c>
      <c r="CD5409">
        <v>0.1</v>
      </c>
      <c r="CE5409">
        <v>75403.89</v>
      </c>
      <c r="CF5409">
        <v>0</v>
      </c>
      <c r="CG5409">
        <v>0</v>
      </c>
      <c r="CH5409">
        <v>75403.89</v>
      </c>
      <c r="CI5409">
        <v>678635.00999999989</v>
      </c>
      <c r="CJ5409">
        <v>754038.89999999991</v>
      </c>
      <c r="CK5409">
        <v>3642.6999999999994</v>
      </c>
    </row>
    <row r="5410" spans="67:89" x14ac:dyDescent="0.25">
      <c r="BP5410" s="1" t="s">
        <v>13391</v>
      </c>
      <c r="BQ5410" s="1" t="s">
        <v>10132</v>
      </c>
      <c r="BR5410" s="1" t="s">
        <v>13212</v>
      </c>
      <c r="BS5410" s="1" t="s">
        <v>43</v>
      </c>
      <c r="BT5410">
        <v>76</v>
      </c>
      <c r="BU5410" s="1" t="s">
        <v>9</v>
      </c>
      <c r="BV5410" s="1" t="s">
        <v>171</v>
      </c>
      <c r="BW5410">
        <v>207</v>
      </c>
      <c r="BX5410" s="1" t="s">
        <v>42</v>
      </c>
      <c r="BY5410">
        <v>4990</v>
      </c>
      <c r="BZ5410">
        <v>1032930</v>
      </c>
      <c r="CA5410">
        <v>0.25</v>
      </c>
      <c r="CB5410">
        <v>3742.5</v>
      </c>
      <c r="CC5410">
        <v>774697.5</v>
      </c>
      <c r="CD5410">
        <v>0.1</v>
      </c>
      <c r="CE5410">
        <v>77469.75</v>
      </c>
      <c r="CF5410">
        <v>0</v>
      </c>
      <c r="CG5410">
        <v>0</v>
      </c>
      <c r="CH5410">
        <v>77469.75</v>
      </c>
      <c r="CI5410">
        <v>697227.75</v>
      </c>
      <c r="CJ5410">
        <v>774697.5</v>
      </c>
      <c r="CK5410">
        <v>3742.5</v>
      </c>
    </row>
    <row r="5411" spans="67:89" x14ac:dyDescent="0.25">
      <c r="BP5411" s="1" t="s">
        <v>13391</v>
      </c>
      <c r="BQ5411" s="1" t="s">
        <v>10132</v>
      </c>
      <c r="BR5411" s="1" t="s">
        <v>13212</v>
      </c>
      <c r="BS5411" s="1" t="s">
        <v>43</v>
      </c>
      <c r="BT5411">
        <v>76</v>
      </c>
      <c r="BU5411" s="1" t="s">
        <v>9</v>
      </c>
      <c r="BV5411" s="1" t="s">
        <v>171</v>
      </c>
      <c r="BW5411">
        <v>207</v>
      </c>
      <c r="BX5411" s="1" t="s">
        <v>42</v>
      </c>
      <c r="BY5411">
        <v>4990</v>
      </c>
      <c r="BZ5411">
        <v>1032930</v>
      </c>
      <c r="CA5411">
        <v>0.32</v>
      </c>
      <c r="CB5411">
        <v>3393.2</v>
      </c>
      <c r="CC5411">
        <v>702392.39999999991</v>
      </c>
      <c r="CD5411">
        <v>0.1</v>
      </c>
      <c r="CE5411">
        <v>70239.239999999991</v>
      </c>
      <c r="CF5411">
        <v>0.1</v>
      </c>
      <c r="CG5411">
        <v>7023.9239999999991</v>
      </c>
      <c r="CH5411">
        <v>63215.315999999992</v>
      </c>
      <c r="CI5411">
        <v>632153.15999999992</v>
      </c>
      <c r="CJ5411">
        <v>695368.47599999991</v>
      </c>
      <c r="CK5411">
        <v>3359.2679999999996</v>
      </c>
    </row>
    <row r="5412" spans="67:89" x14ac:dyDescent="0.25">
      <c r="BO5412" s="1" t="s">
        <v>1241</v>
      </c>
      <c r="BP5412" s="1" t="s">
        <v>13392</v>
      </c>
      <c r="BQ5412" s="1" t="s">
        <v>10132</v>
      </c>
      <c r="BR5412" s="1" t="s">
        <v>13212</v>
      </c>
      <c r="BS5412" s="1" t="s">
        <v>43</v>
      </c>
      <c r="BT5412">
        <v>77</v>
      </c>
      <c r="BU5412" s="1" t="s">
        <v>9</v>
      </c>
      <c r="BV5412" s="1" t="s">
        <v>260</v>
      </c>
      <c r="BW5412">
        <v>207</v>
      </c>
      <c r="BX5412" s="1" t="s">
        <v>42</v>
      </c>
      <c r="BY5412">
        <v>4750</v>
      </c>
      <c r="BZ5412">
        <v>983250</v>
      </c>
      <c r="CA5412">
        <v>0.3</v>
      </c>
      <c r="CB5412">
        <v>3325</v>
      </c>
      <c r="CC5412">
        <v>688275</v>
      </c>
      <c r="CD5412">
        <v>0.1</v>
      </c>
      <c r="CE5412">
        <v>68827.5</v>
      </c>
      <c r="CF5412">
        <v>0.1</v>
      </c>
      <c r="CG5412">
        <v>6882.75</v>
      </c>
      <c r="CH5412">
        <v>61944.75</v>
      </c>
      <c r="CI5412">
        <v>619447.5</v>
      </c>
      <c r="CJ5412">
        <v>681392.25</v>
      </c>
      <c r="CK5412">
        <v>3291.75</v>
      </c>
    </row>
    <row r="5413" spans="67:89" x14ac:dyDescent="0.25">
      <c r="BP5413" s="1" t="s">
        <v>13392</v>
      </c>
      <c r="BQ5413" s="1" t="s">
        <v>10132</v>
      </c>
      <c r="BR5413" s="1" t="s">
        <v>13212</v>
      </c>
      <c r="BS5413" s="1" t="s">
        <v>43</v>
      </c>
      <c r="BT5413">
        <v>77</v>
      </c>
      <c r="BU5413" s="1" t="s">
        <v>9</v>
      </c>
      <c r="BV5413" s="1" t="s">
        <v>260</v>
      </c>
      <c r="BW5413">
        <v>207</v>
      </c>
      <c r="BX5413" s="1" t="s">
        <v>42</v>
      </c>
      <c r="BY5413">
        <v>4750</v>
      </c>
      <c r="BZ5413">
        <v>983250</v>
      </c>
      <c r="CA5413">
        <v>0.25</v>
      </c>
      <c r="CB5413">
        <v>3562.5</v>
      </c>
      <c r="CC5413">
        <v>737437.5</v>
      </c>
      <c r="CD5413">
        <v>0.1</v>
      </c>
      <c r="CE5413">
        <v>73743.75</v>
      </c>
      <c r="CF5413">
        <v>0</v>
      </c>
      <c r="CG5413">
        <v>0</v>
      </c>
      <c r="CH5413">
        <v>73743.75</v>
      </c>
      <c r="CI5413">
        <v>663693.75</v>
      </c>
      <c r="CJ5413">
        <v>737437.5</v>
      </c>
      <c r="CK5413">
        <v>3562.5</v>
      </c>
    </row>
    <row r="5414" spans="67:89" x14ac:dyDescent="0.25">
      <c r="BO5414" s="1" t="s">
        <v>1243</v>
      </c>
      <c r="BP5414" s="1" t="s">
        <v>13393</v>
      </c>
      <c r="BQ5414" s="1" t="s">
        <v>10132</v>
      </c>
      <c r="BR5414" s="1" t="s">
        <v>13212</v>
      </c>
      <c r="BS5414" s="1" t="s">
        <v>43</v>
      </c>
      <c r="BT5414">
        <v>78</v>
      </c>
      <c r="BU5414" s="1" t="s">
        <v>9</v>
      </c>
      <c r="BV5414" s="1" t="s">
        <v>260</v>
      </c>
      <c r="BW5414">
        <v>207</v>
      </c>
      <c r="BX5414" s="1" t="s">
        <v>42</v>
      </c>
      <c r="BY5414">
        <v>4750</v>
      </c>
      <c r="BZ5414">
        <v>983250</v>
      </c>
      <c r="CA5414">
        <v>0.3</v>
      </c>
      <c r="CB5414">
        <v>3325</v>
      </c>
      <c r="CC5414">
        <v>688275</v>
      </c>
      <c r="CD5414">
        <v>0.1</v>
      </c>
      <c r="CE5414">
        <v>68827.5</v>
      </c>
      <c r="CF5414">
        <v>0.1</v>
      </c>
      <c r="CG5414">
        <v>6882.75</v>
      </c>
      <c r="CH5414">
        <v>61944.75</v>
      </c>
      <c r="CI5414">
        <v>619447.5</v>
      </c>
      <c r="CJ5414">
        <v>681392.25</v>
      </c>
      <c r="CK5414">
        <v>3291.75</v>
      </c>
    </row>
    <row r="5415" spans="67:89" x14ac:dyDescent="0.25">
      <c r="BO5415" s="1" t="s">
        <v>1245</v>
      </c>
      <c r="BP5415" s="1" t="s">
        <v>13394</v>
      </c>
      <c r="BQ5415" s="1" t="s">
        <v>10132</v>
      </c>
      <c r="BR5415" s="1" t="s">
        <v>13212</v>
      </c>
      <c r="BS5415" s="1" t="s">
        <v>43</v>
      </c>
      <c r="BT5415">
        <v>79</v>
      </c>
      <c r="BU5415" s="1" t="s">
        <v>9</v>
      </c>
      <c r="BV5415" s="1" t="s">
        <v>260</v>
      </c>
      <c r="BW5415">
        <v>207</v>
      </c>
      <c r="BX5415" s="1" t="s">
        <v>42</v>
      </c>
      <c r="BY5415">
        <v>4750</v>
      </c>
      <c r="BZ5415">
        <v>983250</v>
      </c>
      <c r="CA5415">
        <v>0.3</v>
      </c>
      <c r="CB5415">
        <v>3325</v>
      </c>
      <c r="CC5415">
        <v>688275</v>
      </c>
      <c r="CD5415">
        <v>0.1</v>
      </c>
      <c r="CE5415">
        <v>68827.5</v>
      </c>
      <c r="CF5415">
        <v>0.1</v>
      </c>
      <c r="CG5415">
        <v>6882.75</v>
      </c>
      <c r="CH5415">
        <v>61944.75</v>
      </c>
      <c r="CI5415">
        <v>619447.5</v>
      </c>
      <c r="CJ5415">
        <v>681392.25</v>
      </c>
      <c r="CK5415">
        <v>3291.75</v>
      </c>
    </row>
    <row r="5416" spans="67:89" x14ac:dyDescent="0.25">
      <c r="BO5416" s="1" t="s">
        <v>1247</v>
      </c>
      <c r="BP5416" s="1" t="s">
        <v>13395</v>
      </c>
      <c r="BQ5416" s="1" t="s">
        <v>10132</v>
      </c>
      <c r="BR5416" s="1" t="s">
        <v>13212</v>
      </c>
      <c r="BS5416" s="1" t="s">
        <v>43</v>
      </c>
      <c r="BT5416">
        <v>80</v>
      </c>
      <c r="BU5416" s="1" t="s">
        <v>9</v>
      </c>
      <c r="BV5416" s="1" t="s">
        <v>260</v>
      </c>
      <c r="BW5416">
        <v>207</v>
      </c>
      <c r="BX5416" s="1" t="s">
        <v>42</v>
      </c>
      <c r="BY5416">
        <v>4750</v>
      </c>
      <c r="BZ5416">
        <v>983250</v>
      </c>
      <c r="CA5416">
        <v>0.3</v>
      </c>
      <c r="CB5416">
        <v>3325</v>
      </c>
      <c r="CC5416">
        <v>688275</v>
      </c>
      <c r="CD5416">
        <v>0.1</v>
      </c>
      <c r="CE5416">
        <v>68827.5</v>
      </c>
      <c r="CF5416">
        <v>0.1</v>
      </c>
      <c r="CG5416">
        <v>6882.75</v>
      </c>
      <c r="CH5416">
        <v>61944.75</v>
      </c>
      <c r="CI5416">
        <v>619447.5</v>
      </c>
      <c r="CJ5416">
        <v>681392.25</v>
      </c>
      <c r="CK5416">
        <v>3291.75</v>
      </c>
    </row>
    <row r="5417" spans="67:89" x14ac:dyDescent="0.25">
      <c r="BP5417" s="1" t="s">
        <v>13395</v>
      </c>
      <c r="BQ5417" s="1" t="s">
        <v>10132</v>
      </c>
      <c r="BR5417" s="1" t="s">
        <v>13212</v>
      </c>
      <c r="BS5417" s="1" t="s">
        <v>43</v>
      </c>
      <c r="BT5417">
        <v>80</v>
      </c>
      <c r="BU5417" s="1" t="s">
        <v>9</v>
      </c>
      <c r="BV5417" s="1" t="s">
        <v>260</v>
      </c>
      <c r="BW5417">
        <v>207</v>
      </c>
      <c r="BX5417" s="1" t="s">
        <v>42</v>
      </c>
      <c r="BY5417">
        <v>4750</v>
      </c>
      <c r="BZ5417">
        <v>983250</v>
      </c>
      <c r="CA5417">
        <v>0.28000000000000003</v>
      </c>
      <c r="CB5417">
        <v>3420</v>
      </c>
      <c r="CC5417">
        <v>707940</v>
      </c>
      <c r="CD5417">
        <v>0.1</v>
      </c>
      <c r="CE5417">
        <v>70794</v>
      </c>
      <c r="CF5417">
        <v>0.1</v>
      </c>
      <c r="CG5417">
        <v>7079.4000000000005</v>
      </c>
      <c r="CH5417">
        <v>63714.6</v>
      </c>
      <c r="CI5417">
        <v>637146</v>
      </c>
      <c r="CJ5417">
        <v>700860.6</v>
      </c>
      <c r="CK5417">
        <v>3385.7999999999997</v>
      </c>
    </row>
    <row r="5418" spans="67:89" x14ac:dyDescent="0.25">
      <c r="BO5418" s="1" t="s">
        <v>1249</v>
      </c>
      <c r="BP5418" s="1" t="s">
        <v>13396</v>
      </c>
      <c r="BQ5418" s="1" t="s">
        <v>10132</v>
      </c>
      <c r="BR5418" s="1" t="s">
        <v>13212</v>
      </c>
      <c r="BS5418" s="1" t="s">
        <v>43</v>
      </c>
      <c r="BT5418">
        <v>81</v>
      </c>
      <c r="BU5418" s="1" t="s">
        <v>9</v>
      </c>
      <c r="BV5418" s="1" t="s">
        <v>260</v>
      </c>
      <c r="BW5418">
        <v>218.5</v>
      </c>
      <c r="BX5418" s="1" t="s">
        <v>42</v>
      </c>
      <c r="BY5418">
        <v>4750</v>
      </c>
      <c r="BZ5418">
        <v>1037875</v>
      </c>
      <c r="CA5418">
        <v>0.3</v>
      </c>
      <c r="CB5418">
        <v>3325</v>
      </c>
      <c r="CC5418">
        <v>726512.5</v>
      </c>
      <c r="CD5418">
        <v>0.1</v>
      </c>
      <c r="CE5418">
        <v>72651.25</v>
      </c>
      <c r="CF5418">
        <v>0.1</v>
      </c>
      <c r="CG5418">
        <v>7265.125</v>
      </c>
      <c r="CH5418">
        <v>65386.125</v>
      </c>
      <c r="CI5418">
        <v>653861.25</v>
      </c>
      <c r="CJ5418">
        <v>719247.375</v>
      </c>
      <c r="CK5418">
        <v>3291.75</v>
      </c>
    </row>
    <row r="5419" spans="67:89" x14ac:dyDescent="0.25">
      <c r="BO5419" s="1" t="s">
        <v>1251</v>
      </c>
      <c r="BP5419" s="1" t="s">
        <v>13397</v>
      </c>
      <c r="BQ5419" s="1" t="s">
        <v>10132</v>
      </c>
      <c r="BR5419" s="1" t="s">
        <v>13212</v>
      </c>
      <c r="BS5419" s="1" t="s">
        <v>43</v>
      </c>
      <c r="BT5419">
        <v>82</v>
      </c>
      <c r="BU5419" s="1" t="s">
        <v>9</v>
      </c>
      <c r="BV5419" s="1" t="s">
        <v>260</v>
      </c>
      <c r="BW5419">
        <v>218.5</v>
      </c>
      <c r="BX5419" s="1" t="s">
        <v>42</v>
      </c>
      <c r="BY5419">
        <v>4750</v>
      </c>
      <c r="BZ5419">
        <v>1037875</v>
      </c>
      <c r="CA5419">
        <v>0.3</v>
      </c>
      <c r="CB5419">
        <v>3325</v>
      </c>
      <c r="CC5419">
        <v>726512.5</v>
      </c>
      <c r="CD5419">
        <v>0.1</v>
      </c>
      <c r="CE5419">
        <v>72651.25</v>
      </c>
      <c r="CF5419">
        <v>0</v>
      </c>
      <c r="CG5419">
        <v>0</v>
      </c>
      <c r="CH5419">
        <v>72651.25</v>
      </c>
      <c r="CI5419">
        <v>653861.25</v>
      </c>
      <c r="CJ5419">
        <v>726512.5</v>
      </c>
      <c r="CK5419">
        <v>3325</v>
      </c>
    </row>
    <row r="5420" spans="67:89" x14ac:dyDescent="0.25">
      <c r="BP5420" s="1" t="s">
        <v>13397</v>
      </c>
      <c r="BQ5420" s="1" t="s">
        <v>10132</v>
      </c>
      <c r="BR5420" s="1" t="s">
        <v>13212</v>
      </c>
      <c r="BS5420" s="1" t="s">
        <v>43</v>
      </c>
      <c r="BT5420">
        <v>82</v>
      </c>
      <c r="BU5420" s="1" t="s">
        <v>9</v>
      </c>
      <c r="BV5420" s="1" t="s">
        <v>260</v>
      </c>
      <c r="BW5420">
        <v>218.5</v>
      </c>
      <c r="BX5420" s="1" t="s">
        <v>42</v>
      </c>
      <c r="BY5420">
        <v>4750</v>
      </c>
      <c r="BZ5420">
        <v>1037875</v>
      </c>
      <c r="CA5420">
        <v>0.3</v>
      </c>
      <c r="CB5420">
        <v>3325</v>
      </c>
      <c r="CC5420">
        <v>726512.5</v>
      </c>
      <c r="CD5420">
        <v>0.1</v>
      </c>
      <c r="CE5420">
        <v>72651.25</v>
      </c>
      <c r="CF5420">
        <v>0.1</v>
      </c>
      <c r="CG5420">
        <v>7265.125</v>
      </c>
      <c r="CH5420">
        <v>65386.125</v>
      </c>
      <c r="CI5420">
        <v>653861.25</v>
      </c>
      <c r="CJ5420">
        <v>719247.375</v>
      </c>
      <c r="CK5420">
        <v>3291.75</v>
      </c>
    </row>
    <row r="5421" spans="67:89" x14ac:dyDescent="0.25">
      <c r="BO5421" s="1" t="s">
        <v>1253</v>
      </c>
      <c r="BP5421" s="1" t="s">
        <v>13398</v>
      </c>
      <c r="BQ5421" s="1" t="s">
        <v>10132</v>
      </c>
      <c r="BR5421" s="1" t="s">
        <v>13212</v>
      </c>
      <c r="BS5421" s="1" t="s">
        <v>43</v>
      </c>
      <c r="BT5421">
        <v>83</v>
      </c>
      <c r="BU5421" s="1" t="s">
        <v>9</v>
      </c>
      <c r="BV5421" s="1" t="s">
        <v>171</v>
      </c>
      <c r="BW5421">
        <v>223.45</v>
      </c>
      <c r="BX5421" s="1" t="s">
        <v>42</v>
      </c>
      <c r="BY5421">
        <v>4990</v>
      </c>
      <c r="BZ5421">
        <v>1115015.5</v>
      </c>
      <c r="CA5421">
        <v>0.32</v>
      </c>
      <c r="CB5421">
        <v>3393.2</v>
      </c>
      <c r="CC5421">
        <v>758210.53999999992</v>
      </c>
      <c r="CD5421">
        <v>0.1</v>
      </c>
      <c r="CE5421">
        <v>75821.053999999989</v>
      </c>
      <c r="CF5421">
        <v>0.1</v>
      </c>
      <c r="CG5421">
        <v>7582.1053999999995</v>
      </c>
      <c r="CH5421">
        <v>68238.948599999989</v>
      </c>
      <c r="CI5421">
        <v>682389.48599999992</v>
      </c>
      <c r="CJ5421">
        <v>750628.43459999992</v>
      </c>
      <c r="CK5421">
        <v>3359.268</v>
      </c>
    </row>
    <row r="5422" spans="67:89" x14ac:dyDescent="0.25">
      <c r="BO5422" s="1" t="s">
        <v>1255</v>
      </c>
      <c r="BP5422" s="1" t="s">
        <v>13399</v>
      </c>
      <c r="BQ5422" s="1" t="s">
        <v>10132</v>
      </c>
      <c r="BR5422" s="1" t="s">
        <v>13212</v>
      </c>
      <c r="BS5422" s="1" t="s">
        <v>43</v>
      </c>
      <c r="BT5422">
        <v>84</v>
      </c>
      <c r="BU5422" s="1" t="s">
        <v>9</v>
      </c>
      <c r="BV5422" s="1" t="s">
        <v>146</v>
      </c>
      <c r="BW5422">
        <v>181.15</v>
      </c>
      <c r="BX5422" s="1" t="s">
        <v>42</v>
      </c>
      <c r="BY5422">
        <v>4990</v>
      </c>
      <c r="BZ5422">
        <v>903938.5</v>
      </c>
      <c r="CA5422">
        <v>0.3</v>
      </c>
      <c r="CB5422">
        <v>3493</v>
      </c>
      <c r="CC5422">
        <v>632756.95000000007</v>
      </c>
      <c r="CD5422">
        <v>0.2786655602913567</v>
      </c>
      <c r="CE5422">
        <v>176327.57</v>
      </c>
      <c r="CF5422">
        <v>0.1</v>
      </c>
      <c r="CG5422">
        <v>6327.5695000000014</v>
      </c>
      <c r="CH5422">
        <v>170000.00049999999</v>
      </c>
      <c r="CI5422">
        <v>456429.38000000006</v>
      </c>
      <c r="CJ5422">
        <v>626429.38050000009</v>
      </c>
      <c r="CK5422">
        <v>3458.07</v>
      </c>
    </row>
    <row r="5423" spans="67:89" x14ac:dyDescent="0.25">
      <c r="BO5423" s="1" t="s">
        <v>1257</v>
      </c>
      <c r="BP5423" s="1" t="s">
        <v>13400</v>
      </c>
      <c r="BQ5423" s="1" t="s">
        <v>10132</v>
      </c>
      <c r="BR5423" s="1" t="s">
        <v>13212</v>
      </c>
      <c r="BS5423" s="1" t="s">
        <v>43</v>
      </c>
      <c r="BT5423">
        <v>85</v>
      </c>
      <c r="BU5423" s="1" t="s">
        <v>9</v>
      </c>
      <c r="BV5423" s="1" t="s">
        <v>60</v>
      </c>
      <c r="BW5423">
        <v>180</v>
      </c>
      <c r="BX5423" s="1" t="s">
        <v>42</v>
      </c>
      <c r="BY5423">
        <v>4750</v>
      </c>
      <c r="BZ5423">
        <v>855000</v>
      </c>
      <c r="CA5423">
        <v>0.25</v>
      </c>
      <c r="CB5423">
        <v>3562.5</v>
      </c>
      <c r="CC5423">
        <v>641250</v>
      </c>
      <c r="CD5423">
        <v>0.1</v>
      </c>
      <c r="CE5423">
        <v>64125</v>
      </c>
      <c r="CF5423">
        <v>0.1</v>
      </c>
      <c r="CG5423">
        <v>6412.5</v>
      </c>
      <c r="CH5423">
        <v>57712.5</v>
      </c>
      <c r="CI5423">
        <v>577125</v>
      </c>
      <c r="CJ5423">
        <v>634837.5</v>
      </c>
      <c r="CK5423">
        <v>3526.875</v>
      </c>
    </row>
    <row r="5424" spans="67:89" x14ac:dyDescent="0.25">
      <c r="BP5424" s="1" t="s">
        <v>13400</v>
      </c>
      <c r="BQ5424" s="1" t="s">
        <v>10132</v>
      </c>
      <c r="BR5424" s="1" t="s">
        <v>13212</v>
      </c>
      <c r="BS5424" s="1" t="s">
        <v>43</v>
      </c>
      <c r="BT5424">
        <v>85</v>
      </c>
      <c r="BU5424" s="1" t="s">
        <v>9</v>
      </c>
      <c r="BV5424" s="1" t="s">
        <v>60</v>
      </c>
      <c r="BW5424">
        <v>180</v>
      </c>
      <c r="BX5424" s="1" t="s">
        <v>42</v>
      </c>
      <c r="BY5424">
        <v>4750</v>
      </c>
      <c r="BZ5424">
        <v>855000</v>
      </c>
      <c r="CA5424">
        <v>0.25</v>
      </c>
      <c r="CB5424">
        <v>3562.5</v>
      </c>
      <c r="CC5424">
        <v>641250</v>
      </c>
      <c r="CD5424">
        <v>0.1</v>
      </c>
      <c r="CE5424">
        <v>64125</v>
      </c>
      <c r="CF5424">
        <v>0.1</v>
      </c>
      <c r="CG5424">
        <v>6412.5</v>
      </c>
      <c r="CH5424">
        <v>57712.5</v>
      </c>
      <c r="CI5424">
        <v>577125</v>
      </c>
      <c r="CJ5424">
        <v>634837.5</v>
      </c>
      <c r="CK5424">
        <v>3526.875</v>
      </c>
    </row>
    <row r="5425" spans="67:89" x14ac:dyDescent="0.25">
      <c r="BO5425" s="1" t="s">
        <v>1259</v>
      </c>
      <c r="BP5425" s="1" t="s">
        <v>13401</v>
      </c>
      <c r="BQ5425" s="1" t="s">
        <v>10132</v>
      </c>
      <c r="BR5425" s="1" t="s">
        <v>13212</v>
      </c>
      <c r="BS5425" s="1" t="s">
        <v>43</v>
      </c>
      <c r="BT5425">
        <v>86</v>
      </c>
      <c r="BU5425" s="1" t="s">
        <v>9</v>
      </c>
      <c r="BV5425" s="1" t="s">
        <v>60</v>
      </c>
      <c r="BW5425">
        <v>180</v>
      </c>
      <c r="BX5425" s="1" t="s">
        <v>42</v>
      </c>
      <c r="BY5425">
        <v>4750</v>
      </c>
      <c r="BZ5425">
        <v>855000</v>
      </c>
      <c r="CA5425">
        <v>0.25</v>
      </c>
      <c r="CB5425">
        <v>3562.5</v>
      </c>
      <c r="CC5425">
        <v>641250</v>
      </c>
      <c r="CD5425">
        <v>0.1</v>
      </c>
      <c r="CE5425">
        <v>64125</v>
      </c>
      <c r="CF5425">
        <v>0.1</v>
      </c>
      <c r="CG5425">
        <v>6412.5</v>
      </c>
      <c r="CH5425">
        <v>57712.5</v>
      </c>
      <c r="CI5425">
        <v>577125</v>
      </c>
      <c r="CJ5425">
        <v>634837.5</v>
      </c>
      <c r="CK5425">
        <v>3526.875</v>
      </c>
    </row>
    <row r="5426" spans="67:89" x14ac:dyDescent="0.25">
      <c r="BP5426" s="1" t="s">
        <v>13401</v>
      </c>
      <c r="BQ5426" s="1" t="s">
        <v>10132</v>
      </c>
      <c r="BR5426" s="1" t="s">
        <v>13212</v>
      </c>
      <c r="BS5426" s="1" t="s">
        <v>43</v>
      </c>
      <c r="BT5426">
        <v>86</v>
      </c>
      <c r="BU5426" s="1" t="s">
        <v>9</v>
      </c>
      <c r="BV5426" s="1" t="s">
        <v>60</v>
      </c>
      <c r="BW5426">
        <v>180</v>
      </c>
      <c r="BX5426" s="1" t="s">
        <v>42</v>
      </c>
      <c r="BY5426">
        <v>4750</v>
      </c>
      <c r="BZ5426">
        <v>855000</v>
      </c>
      <c r="CA5426">
        <v>0.25</v>
      </c>
      <c r="CB5426">
        <v>3562.5</v>
      </c>
      <c r="CC5426">
        <v>641250</v>
      </c>
      <c r="CD5426">
        <v>0.1</v>
      </c>
      <c r="CE5426">
        <v>64125</v>
      </c>
      <c r="CF5426">
        <v>0.1</v>
      </c>
      <c r="CG5426">
        <v>6412.5</v>
      </c>
      <c r="CH5426">
        <v>57712.5</v>
      </c>
      <c r="CI5426">
        <v>577125</v>
      </c>
      <c r="CJ5426">
        <v>634837.5</v>
      </c>
      <c r="CK5426">
        <v>3526.875</v>
      </c>
    </row>
    <row r="5427" spans="67:89" x14ac:dyDescent="0.25">
      <c r="BO5427" s="1" t="s">
        <v>1261</v>
      </c>
      <c r="BP5427" s="1" t="s">
        <v>13402</v>
      </c>
      <c r="BQ5427" s="1" t="s">
        <v>10132</v>
      </c>
      <c r="BR5427" s="1" t="s">
        <v>13212</v>
      </c>
      <c r="BS5427" s="1" t="s">
        <v>43</v>
      </c>
      <c r="BT5427">
        <v>87</v>
      </c>
      <c r="BU5427" s="1" t="s">
        <v>9</v>
      </c>
      <c r="BV5427" s="1" t="s">
        <v>60</v>
      </c>
      <c r="BW5427">
        <v>160</v>
      </c>
      <c r="BX5427" s="1" t="s">
        <v>42</v>
      </c>
      <c r="BY5427">
        <v>4750</v>
      </c>
      <c r="BZ5427">
        <v>760000</v>
      </c>
      <c r="CA5427">
        <v>0.33</v>
      </c>
      <c r="CB5427">
        <v>3182.5</v>
      </c>
      <c r="CC5427">
        <v>509200</v>
      </c>
      <c r="CD5427">
        <v>0.1</v>
      </c>
      <c r="CE5427">
        <v>50920</v>
      </c>
      <c r="CF5427">
        <v>0.1</v>
      </c>
      <c r="CG5427">
        <v>5092</v>
      </c>
      <c r="CH5427">
        <v>45828</v>
      </c>
      <c r="CI5427">
        <v>458280</v>
      </c>
      <c r="CJ5427">
        <v>504108</v>
      </c>
      <c r="CK5427">
        <v>3150.6750000000002</v>
      </c>
    </row>
    <row r="5428" spans="67:89" x14ac:dyDescent="0.25">
      <c r="BP5428" s="1" t="s">
        <v>13402</v>
      </c>
      <c r="BQ5428" s="1" t="s">
        <v>10132</v>
      </c>
      <c r="BR5428" s="1" t="s">
        <v>13212</v>
      </c>
      <c r="BS5428" s="1" t="s">
        <v>43</v>
      </c>
      <c r="BT5428">
        <v>87</v>
      </c>
      <c r="BU5428" s="1" t="s">
        <v>9</v>
      </c>
      <c r="BV5428" s="1" t="s">
        <v>60</v>
      </c>
      <c r="BW5428">
        <v>160</v>
      </c>
      <c r="BX5428" s="1" t="s">
        <v>42</v>
      </c>
      <c r="BY5428">
        <v>4750</v>
      </c>
      <c r="BZ5428">
        <v>760000</v>
      </c>
      <c r="CA5428">
        <v>0.27</v>
      </c>
      <c r="CB5428">
        <v>3467.5</v>
      </c>
      <c r="CC5428">
        <v>554800</v>
      </c>
      <c r="CD5428">
        <v>0.1</v>
      </c>
      <c r="CE5428">
        <v>55480</v>
      </c>
      <c r="CF5428">
        <v>0.1</v>
      </c>
      <c r="CG5428">
        <v>5548</v>
      </c>
      <c r="CH5428">
        <v>49932</v>
      </c>
      <c r="CI5428">
        <v>499320</v>
      </c>
      <c r="CJ5428">
        <v>549252</v>
      </c>
      <c r="CK5428">
        <v>3432.8249999999998</v>
      </c>
    </row>
    <row r="5429" spans="67:89" x14ac:dyDescent="0.25">
      <c r="BO5429" s="1" t="s">
        <v>1263</v>
      </c>
      <c r="BP5429" s="1" t="s">
        <v>13403</v>
      </c>
      <c r="BQ5429" s="1" t="s">
        <v>10132</v>
      </c>
      <c r="BR5429" s="1" t="s">
        <v>13212</v>
      </c>
      <c r="BS5429" s="1" t="s">
        <v>43</v>
      </c>
      <c r="BT5429">
        <v>88</v>
      </c>
      <c r="BU5429" s="1" t="s">
        <v>9</v>
      </c>
      <c r="BV5429" s="1" t="s">
        <v>60</v>
      </c>
      <c r="BW5429">
        <v>160</v>
      </c>
      <c r="BX5429" s="1" t="s">
        <v>42</v>
      </c>
      <c r="BY5429">
        <v>4750</v>
      </c>
      <c r="BZ5429">
        <v>760000</v>
      </c>
      <c r="CA5429">
        <v>0.27</v>
      </c>
      <c r="CB5429">
        <v>3467.5</v>
      </c>
      <c r="CC5429">
        <v>554800</v>
      </c>
      <c r="CD5429">
        <v>0.1</v>
      </c>
      <c r="CE5429">
        <v>55480</v>
      </c>
      <c r="CF5429">
        <v>0.1</v>
      </c>
      <c r="CG5429">
        <v>5548</v>
      </c>
      <c r="CH5429">
        <v>49932</v>
      </c>
      <c r="CI5429">
        <v>499320</v>
      </c>
      <c r="CJ5429">
        <v>549252</v>
      </c>
      <c r="CK5429">
        <v>3432.8249999999998</v>
      </c>
    </row>
    <row r="5430" spans="67:89" x14ac:dyDescent="0.25">
      <c r="BO5430" s="1" t="s">
        <v>1265</v>
      </c>
      <c r="BP5430" s="1" t="s">
        <v>13404</v>
      </c>
      <c r="BQ5430" s="1" t="s">
        <v>10132</v>
      </c>
      <c r="BR5430" s="1" t="s">
        <v>13212</v>
      </c>
      <c r="BS5430" s="1" t="s">
        <v>43</v>
      </c>
      <c r="BT5430">
        <v>89</v>
      </c>
      <c r="BU5430" s="1" t="s">
        <v>9</v>
      </c>
      <c r="BV5430" s="1" t="s">
        <v>60</v>
      </c>
      <c r="BW5430">
        <v>160</v>
      </c>
      <c r="BX5430" s="1" t="s">
        <v>42</v>
      </c>
      <c r="BY5430">
        <v>4750</v>
      </c>
      <c r="BZ5430">
        <v>760000</v>
      </c>
      <c r="CA5430">
        <v>0.27</v>
      </c>
      <c r="CB5430">
        <v>3467.5</v>
      </c>
      <c r="CC5430">
        <v>554800</v>
      </c>
      <c r="CD5430">
        <v>0.1</v>
      </c>
      <c r="CE5430">
        <v>55480</v>
      </c>
      <c r="CF5430">
        <v>0.1</v>
      </c>
      <c r="CG5430">
        <v>5548</v>
      </c>
      <c r="CH5430">
        <v>49932</v>
      </c>
      <c r="CI5430">
        <v>499320</v>
      </c>
      <c r="CJ5430">
        <v>549252</v>
      </c>
      <c r="CK5430">
        <v>3432.8249999999998</v>
      </c>
    </row>
    <row r="5431" spans="67:89" x14ac:dyDescent="0.25">
      <c r="BO5431" s="1" t="s">
        <v>1267</v>
      </c>
      <c r="BP5431" s="1" t="s">
        <v>13405</v>
      </c>
      <c r="BQ5431" s="1" t="s">
        <v>10132</v>
      </c>
      <c r="BR5431" s="1" t="s">
        <v>13212</v>
      </c>
      <c r="BS5431" s="1" t="s">
        <v>43</v>
      </c>
      <c r="BT5431">
        <v>90</v>
      </c>
      <c r="BU5431" s="1" t="s">
        <v>9</v>
      </c>
      <c r="BV5431" s="1" t="s">
        <v>60</v>
      </c>
      <c r="BW5431">
        <v>160</v>
      </c>
      <c r="BX5431" s="1" t="s">
        <v>42</v>
      </c>
      <c r="BY5431">
        <v>4750</v>
      </c>
      <c r="BZ5431">
        <v>760000</v>
      </c>
      <c r="CA5431">
        <v>0.3</v>
      </c>
      <c r="CB5431">
        <v>3325</v>
      </c>
      <c r="CC5431">
        <v>532000</v>
      </c>
      <c r="CD5431">
        <v>0.1</v>
      </c>
      <c r="CE5431">
        <v>53200</v>
      </c>
      <c r="CF5431">
        <v>0.1</v>
      </c>
      <c r="CG5431">
        <v>5320</v>
      </c>
      <c r="CH5431">
        <v>47880</v>
      </c>
      <c r="CI5431">
        <v>478800</v>
      </c>
      <c r="CJ5431">
        <v>526680</v>
      </c>
      <c r="CK5431">
        <v>3291.75</v>
      </c>
    </row>
    <row r="5432" spans="67:89" x14ac:dyDescent="0.25">
      <c r="BO5432" s="1" t="s">
        <v>1269</v>
      </c>
      <c r="BP5432" s="1" t="s">
        <v>13406</v>
      </c>
      <c r="BQ5432" s="1" t="s">
        <v>10132</v>
      </c>
      <c r="BR5432" s="1" t="s">
        <v>13212</v>
      </c>
      <c r="BS5432" s="1" t="s">
        <v>43</v>
      </c>
      <c r="BT5432">
        <v>91</v>
      </c>
      <c r="BU5432" s="1" t="s">
        <v>9</v>
      </c>
      <c r="BV5432" s="1" t="s">
        <v>60</v>
      </c>
      <c r="BW5432">
        <v>160</v>
      </c>
      <c r="BX5432" s="1" t="s">
        <v>42</v>
      </c>
      <c r="BY5432">
        <v>4750</v>
      </c>
      <c r="BZ5432">
        <v>760000</v>
      </c>
      <c r="CA5432">
        <v>0.3</v>
      </c>
      <c r="CB5432">
        <v>3325</v>
      </c>
      <c r="CC5432">
        <v>532000</v>
      </c>
      <c r="CD5432">
        <v>0.1</v>
      </c>
      <c r="CE5432">
        <v>53200</v>
      </c>
      <c r="CF5432">
        <v>0.1</v>
      </c>
      <c r="CG5432">
        <v>5320</v>
      </c>
      <c r="CH5432">
        <v>47880</v>
      </c>
      <c r="CI5432">
        <v>478800</v>
      </c>
      <c r="CJ5432">
        <v>526680</v>
      </c>
      <c r="CK5432">
        <v>3291.75</v>
      </c>
    </row>
    <row r="5433" spans="67:89" x14ac:dyDescent="0.25">
      <c r="BO5433" s="1" t="s">
        <v>1271</v>
      </c>
      <c r="BP5433" s="1" t="s">
        <v>13407</v>
      </c>
      <c r="BQ5433" s="1" t="s">
        <v>10132</v>
      </c>
      <c r="BR5433" s="1" t="s">
        <v>13212</v>
      </c>
      <c r="BS5433" s="1" t="s">
        <v>43</v>
      </c>
      <c r="BT5433">
        <v>92</v>
      </c>
      <c r="BU5433" s="1" t="s">
        <v>9</v>
      </c>
      <c r="BV5433" s="1" t="s">
        <v>146</v>
      </c>
      <c r="BW5433">
        <v>160</v>
      </c>
      <c r="BX5433" s="1" t="s">
        <v>42</v>
      </c>
      <c r="BY5433">
        <v>4990</v>
      </c>
      <c r="BZ5433">
        <v>798400</v>
      </c>
      <c r="CA5433">
        <v>0.27</v>
      </c>
      <c r="CB5433">
        <v>3642.7</v>
      </c>
      <c r="CC5433">
        <v>582832</v>
      </c>
      <c r="CD5433">
        <v>0.1</v>
      </c>
      <c r="CE5433">
        <v>58283.200000000004</v>
      </c>
      <c r="CF5433">
        <v>0</v>
      </c>
      <c r="CG5433">
        <v>0</v>
      </c>
      <c r="CH5433">
        <v>58283.200000000004</v>
      </c>
      <c r="CI5433">
        <v>524548.80000000005</v>
      </c>
      <c r="CJ5433">
        <v>582832</v>
      </c>
      <c r="CK5433">
        <v>3642.7</v>
      </c>
    </row>
    <row r="5434" spans="67:89" x14ac:dyDescent="0.25">
      <c r="BO5434" s="1" t="s">
        <v>1273</v>
      </c>
      <c r="BP5434" s="1" t="s">
        <v>13408</v>
      </c>
      <c r="BQ5434" s="1" t="s">
        <v>10132</v>
      </c>
      <c r="BR5434" s="1" t="s">
        <v>13212</v>
      </c>
      <c r="BS5434" s="1" t="s">
        <v>43</v>
      </c>
      <c r="BT5434">
        <v>93</v>
      </c>
      <c r="BU5434" s="1" t="s">
        <v>9</v>
      </c>
      <c r="BV5434" s="1" t="s">
        <v>146</v>
      </c>
      <c r="BW5434">
        <v>160</v>
      </c>
      <c r="BX5434" s="1" t="s">
        <v>42</v>
      </c>
      <c r="BY5434">
        <v>4990</v>
      </c>
      <c r="BZ5434">
        <v>798400</v>
      </c>
      <c r="CA5434">
        <v>0.3</v>
      </c>
      <c r="CB5434">
        <v>3493</v>
      </c>
      <c r="CC5434">
        <v>558880</v>
      </c>
      <c r="CD5434">
        <v>0.1</v>
      </c>
      <c r="CE5434">
        <v>55888</v>
      </c>
      <c r="CF5434">
        <v>0.1</v>
      </c>
      <c r="CG5434">
        <v>5588.8</v>
      </c>
      <c r="CH5434">
        <v>50299.199999999997</v>
      </c>
      <c r="CI5434">
        <v>502992</v>
      </c>
      <c r="CJ5434">
        <v>553291.19999999995</v>
      </c>
      <c r="CK5434">
        <v>3458.0699999999997</v>
      </c>
    </row>
    <row r="5435" spans="67:89" x14ac:dyDescent="0.25">
      <c r="BO5435" s="1" t="s">
        <v>1275</v>
      </c>
      <c r="BP5435" s="1" t="s">
        <v>13409</v>
      </c>
      <c r="BQ5435" s="1" t="s">
        <v>10132</v>
      </c>
      <c r="BR5435" s="1" t="s">
        <v>13212</v>
      </c>
      <c r="BS5435" s="1" t="s">
        <v>43</v>
      </c>
      <c r="BT5435">
        <v>94</v>
      </c>
      <c r="BU5435" s="1" t="s">
        <v>9</v>
      </c>
      <c r="BV5435" s="1" t="s">
        <v>60</v>
      </c>
      <c r="BW5435">
        <v>160</v>
      </c>
      <c r="BX5435" s="1" t="s">
        <v>42</v>
      </c>
      <c r="BY5435">
        <v>4750</v>
      </c>
      <c r="BZ5435">
        <v>760000</v>
      </c>
      <c r="CA5435">
        <v>0.3</v>
      </c>
      <c r="CB5435">
        <v>3325</v>
      </c>
      <c r="CC5435">
        <v>532000</v>
      </c>
      <c r="CD5435">
        <v>0.1</v>
      </c>
      <c r="CE5435">
        <v>53200</v>
      </c>
      <c r="CF5435">
        <v>0</v>
      </c>
      <c r="CG5435">
        <v>0</v>
      </c>
      <c r="CH5435">
        <v>53200</v>
      </c>
      <c r="CI5435">
        <v>478800</v>
      </c>
      <c r="CJ5435">
        <v>532000</v>
      </c>
      <c r="CK5435">
        <v>3325</v>
      </c>
    </row>
    <row r="5436" spans="67:89" x14ac:dyDescent="0.25">
      <c r="BO5436" s="1" t="s">
        <v>1277</v>
      </c>
      <c r="BP5436" s="1" t="s">
        <v>13410</v>
      </c>
      <c r="BQ5436" s="1" t="s">
        <v>10132</v>
      </c>
      <c r="BR5436" s="1" t="s">
        <v>13212</v>
      </c>
      <c r="BS5436" s="1" t="s">
        <v>43</v>
      </c>
      <c r="BT5436">
        <v>95</v>
      </c>
      <c r="BU5436" s="1" t="s">
        <v>9</v>
      </c>
      <c r="BV5436" s="1" t="s">
        <v>60</v>
      </c>
      <c r="BW5436">
        <v>160</v>
      </c>
      <c r="BX5436" s="1" t="s">
        <v>42</v>
      </c>
      <c r="BY5436">
        <v>4750</v>
      </c>
      <c r="BZ5436">
        <v>760000</v>
      </c>
      <c r="CA5436">
        <v>0.33</v>
      </c>
      <c r="CB5436">
        <v>3182.5</v>
      </c>
      <c r="CC5436">
        <v>509200</v>
      </c>
      <c r="CD5436">
        <v>0.1</v>
      </c>
      <c r="CE5436">
        <v>50920</v>
      </c>
      <c r="CF5436">
        <v>0.1</v>
      </c>
      <c r="CG5436">
        <v>5092</v>
      </c>
      <c r="CH5436">
        <v>45828</v>
      </c>
      <c r="CI5436">
        <v>458280</v>
      </c>
      <c r="CJ5436">
        <v>504108</v>
      </c>
      <c r="CK5436">
        <v>3150.6750000000002</v>
      </c>
    </row>
    <row r="5437" spans="67:89" x14ac:dyDescent="0.25">
      <c r="BO5437" s="1" t="s">
        <v>1279</v>
      </c>
      <c r="BP5437" s="1" t="s">
        <v>13411</v>
      </c>
      <c r="BQ5437" s="1" t="s">
        <v>10132</v>
      </c>
      <c r="BR5437" s="1" t="s">
        <v>13212</v>
      </c>
      <c r="BS5437" s="1" t="s">
        <v>43</v>
      </c>
      <c r="BT5437">
        <v>96</v>
      </c>
      <c r="BU5437" s="1" t="s">
        <v>9</v>
      </c>
      <c r="BV5437" s="1" t="s">
        <v>60</v>
      </c>
      <c r="BW5437">
        <v>180</v>
      </c>
      <c r="BX5437" s="1" t="s">
        <v>42</v>
      </c>
      <c r="BY5437">
        <v>5050</v>
      </c>
      <c r="BZ5437">
        <v>909000</v>
      </c>
      <c r="CA5437">
        <v>0.25</v>
      </c>
      <c r="CB5437">
        <v>3787.5</v>
      </c>
      <c r="CC5437">
        <v>681750</v>
      </c>
      <c r="CD5437">
        <v>0.1</v>
      </c>
      <c r="CE5437">
        <v>68175</v>
      </c>
      <c r="CF5437">
        <v>0.1</v>
      </c>
      <c r="CG5437">
        <v>6817.5</v>
      </c>
      <c r="CH5437">
        <v>61357.5</v>
      </c>
      <c r="CI5437">
        <v>613575</v>
      </c>
      <c r="CJ5437">
        <v>674932.5</v>
      </c>
      <c r="CK5437">
        <v>3749.625</v>
      </c>
    </row>
    <row r="5438" spans="67:89" x14ac:dyDescent="0.25">
      <c r="BO5438" s="1" t="s">
        <v>1281</v>
      </c>
      <c r="BP5438" s="1" t="s">
        <v>13412</v>
      </c>
      <c r="BQ5438" s="1" t="s">
        <v>10132</v>
      </c>
      <c r="BR5438" s="1" t="s">
        <v>13212</v>
      </c>
      <c r="BS5438" s="1" t="s">
        <v>43</v>
      </c>
      <c r="BT5438">
        <v>97</v>
      </c>
      <c r="BU5438" s="1" t="s">
        <v>9</v>
      </c>
      <c r="BV5438" s="1" t="s">
        <v>60</v>
      </c>
      <c r="BW5438">
        <v>180</v>
      </c>
      <c r="BX5438" s="1" t="s">
        <v>42</v>
      </c>
      <c r="BY5438">
        <v>5050</v>
      </c>
      <c r="BZ5438">
        <v>909000</v>
      </c>
      <c r="CA5438">
        <v>0.25</v>
      </c>
      <c r="CB5438">
        <v>3787.5</v>
      </c>
      <c r="CC5438">
        <v>681750</v>
      </c>
      <c r="CD5438">
        <v>0.1</v>
      </c>
      <c r="CE5438">
        <v>68175</v>
      </c>
      <c r="CF5438">
        <v>0.1</v>
      </c>
      <c r="CG5438">
        <v>6817.5</v>
      </c>
      <c r="CH5438">
        <v>61357.5</v>
      </c>
      <c r="CI5438">
        <v>613575</v>
      </c>
      <c r="CJ5438">
        <v>674932.5</v>
      </c>
      <c r="CK5438">
        <v>3749.625</v>
      </c>
    </row>
    <row r="5439" spans="67:89" x14ac:dyDescent="0.25">
      <c r="BO5439" s="1" t="s">
        <v>1283</v>
      </c>
      <c r="BP5439" s="1" t="s">
        <v>13413</v>
      </c>
      <c r="BQ5439" s="1" t="s">
        <v>10132</v>
      </c>
      <c r="BR5439" s="1" t="s">
        <v>13212</v>
      </c>
      <c r="BS5439" s="1" t="s">
        <v>43</v>
      </c>
      <c r="BT5439">
        <v>98</v>
      </c>
      <c r="BU5439" s="1" t="s">
        <v>9</v>
      </c>
      <c r="BV5439" s="1" t="s">
        <v>60</v>
      </c>
      <c r="BW5439">
        <v>180</v>
      </c>
      <c r="BX5439" s="1" t="s">
        <v>42</v>
      </c>
      <c r="BY5439">
        <v>4750</v>
      </c>
      <c r="BZ5439">
        <v>855000</v>
      </c>
      <c r="CA5439">
        <v>0.25</v>
      </c>
      <c r="CB5439">
        <v>3562.5</v>
      </c>
      <c r="CC5439">
        <v>641250</v>
      </c>
      <c r="CD5439">
        <v>0.1</v>
      </c>
      <c r="CE5439">
        <v>64125</v>
      </c>
      <c r="CF5439">
        <v>0.1</v>
      </c>
      <c r="CG5439">
        <v>6412.5</v>
      </c>
      <c r="CH5439">
        <v>57712.5</v>
      </c>
      <c r="CI5439">
        <v>577125</v>
      </c>
      <c r="CJ5439">
        <v>634837.5</v>
      </c>
      <c r="CK5439">
        <v>3526.875</v>
      </c>
    </row>
    <row r="5440" spans="67:89" x14ac:dyDescent="0.25">
      <c r="BO5440" s="1" t="s">
        <v>1285</v>
      </c>
      <c r="BP5440" s="1" t="s">
        <v>13414</v>
      </c>
      <c r="BQ5440" s="1" t="s">
        <v>10132</v>
      </c>
      <c r="BR5440" s="1" t="s">
        <v>13212</v>
      </c>
      <c r="BS5440" s="1" t="s">
        <v>43</v>
      </c>
      <c r="BT5440">
        <v>99</v>
      </c>
      <c r="BU5440" s="1" t="s">
        <v>9</v>
      </c>
      <c r="BV5440" s="1" t="s">
        <v>60</v>
      </c>
      <c r="BW5440">
        <v>180</v>
      </c>
      <c r="BX5440" s="1" t="s">
        <v>42</v>
      </c>
      <c r="BY5440">
        <v>4750</v>
      </c>
      <c r="BZ5440">
        <v>855000</v>
      </c>
      <c r="CA5440">
        <v>0.25</v>
      </c>
      <c r="CB5440">
        <v>3562.5</v>
      </c>
      <c r="CC5440">
        <v>641250</v>
      </c>
      <c r="CD5440">
        <v>0.1</v>
      </c>
      <c r="CE5440">
        <v>64125</v>
      </c>
      <c r="CF5440">
        <v>0.1</v>
      </c>
      <c r="CG5440">
        <v>6412.5</v>
      </c>
      <c r="CH5440">
        <v>57712.5</v>
      </c>
      <c r="CI5440">
        <v>577125</v>
      </c>
      <c r="CJ5440">
        <v>634837.5</v>
      </c>
      <c r="CK5440">
        <v>3526.875</v>
      </c>
    </row>
    <row r="5441" spans="67:89" x14ac:dyDescent="0.25">
      <c r="BO5441" s="1" t="s">
        <v>1287</v>
      </c>
      <c r="BP5441" s="1" t="s">
        <v>13415</v>
      </c>
      <c r="BQ5441" s="1" t="s">
        <v>10132</v>
      </c>
      <c r="BR5441" s="1" t="s">
        <v>13212</v>
      </c>
      <c r="BS5441" s="1" t="s">
        <v>43</v>
      </c>
      <c r="BT5441">
        <v>100</v>
      </c>
      <c r="BU5441" s="1" t="s">
        <v>9</v>
      </c>
      <c r="BV5441" s="1" t="s">
        <v>60</v>
      </c>
      <c r="BW5441">
        <v>180</v>
      </c>
      <c r="BX5441" s="1" t="s">
        <v>42</v>
      </c>
      <c r="BY5441">
        <v>4750</v>
      </c>
      <c r="BZ5441">
        <v>855000</v>
      </c>
      <c r="CA5441">
        <v>0.25</v>
      </c>
      <c r="CB5441">
        <v>3562.5</v>
      </c>
      <c r="CC5441">
        <v>641250</v>
      </c>
      <c r="CD5441">
        <v>0.1</v>
      </c>
      <c r="CE5441">
        <v>64125</v>
      </c>
      <c r="CF5441">
        <v>0.1</v>
      </c>
      <c r="CG5441">
        <v>6412.5</v>
      </c>
      <c r="CH5441">
        <v>57712.5</v>
      </c>
      <c r="CI5441">
        <v>577125</v>
      </c>
      <c r="CJ5441">
        <v>634837.5</v>
      </c>
      <c r="CK5441">
        <v>3526.875</v>
      </c>
    </row>
    <row r="5442" spans="67:89" x14ac:dyDescent="0.25">
      <c r="BO5442" s="1" t="s">
        <v>1289</v>
      </c>
      <c r="BP5442" s="1" t="s">
        <v>13416</v>
      </c>
      <c r="BQ5442" s="1" t="s">
        <v>10132</v>
      </c>
      <c r="BR5442" s="1" t="s">
        <v>13212</v>
      </c>
      <c r="BS5442" s="1" t="s">
        <v>43</v>
      </c>
      <c r="BT5442">
        <v>101</v>
      </c>
      <c r="BU5442" s="1" t="s">
        <v>9</v>
      </c>
      <c r="BV5442" s="1" t="s">
        <v>146</v>
      </c>
      <c r="BW5442">
        <v>192.24</v>
      </c>
      <c r="BX5442" s="1" t="s">
        <v>42</v>
      </c>
      <c r="BY5442">
        <v>4990</v>
      </c>
      <c r="BZ5442">
        <v>959277.60000000009</v>
      </c>
      <c r="CA5442">
        <v>0.27</v>
      </c>
      <c r="CB5442">
        <v>3642.7</v>
      </c>
      <c r="CC5442">
        <v>700272.64800000004</v>
      </c>
      <c r="CD5442">
        <v>0.1</v>
      </c>
      <c r="CE5442">
        <v>70027.264800000004</v>
      </c>
      <c r="CF5442">
        <v>0.1</v>
      </c>
      <c r="CG5442">
        <v>7002.7264800000012</v>
      </c>
      <c r="CH5442">
        <v>63024.538320000007</v>
      </c>
      <c r="CI5442">
        <v>630245.38320000004</v>
      </c>
      <c r="CJ5442">
        <v>693269.92152000009</v>
      </c>
      <c r="CK5442">
        <v>3606.2730000000001</v>
      </c>
    </row>
    <row r="5443" spans="67:89" x14ac:dyDescent="0.25">
      <c r="BO5443" s="1" t="s">
        <v>1291</v>
      </c>
      <c r="BP5443" s="1" t="s">
        <v>13417</v>
      </c>
      <c r="BQ5443" s="1" t="s">
        <v>10132</v>
      </c>
      <c r="BR5443" s="1" t="s">
        <v>13212</v>
      </c>
      <c r="BS5443" s="1" t="s">
        <v>43</v>
      </c>
      <c r="BT5443">
        <v>102</v>
      </c>
      <c r="BU5443" s="1" t="s">
        <v>9</v>
      </c>
      <c r="BV5443" s="1" t="s">
        <v>171</v>
      </c>
      <c r="BW5443">
        <v>203.87</v>
      </c>
      <c r="BX5443" s="1" t="s">
        <v>42</v>
      </c>
      <c r="BY5443">
        <v>4990</v>
      </c>
      <c r="BZ5443">
        <v>1017311.3</v>
      </c>
      <c r="CA5443">
        <v>0.25</v>
      </c>
      <c r="CB5443">
        <v>3742.5</v>
      </c>
      <c r="CC5443">
        <v>762983.47499999998</v>
      </c>
      <c r="CD5443">
        <v>0.1</v>
      </c>
      <c r="CE5443">
        <v>76298.347500000003</v>
      </c>
      <c r="CF5443">
        <v>0.1</v>
      </c>
      <c r="CG5443">
        <v>7629.8347500000009</v>
      </c>
      <c r="CH5443">
        <v>68668.512750000009</v>
      </c>
      <c r="CI5443">
        <v>686685.12749999994</v>
      </c>
      <c r="CJ5443">
        <v>755353.64024999994</v>
      </c>
      <c r="CK5443">
        <v>3705.0749999999998</v>
      </c>
    </row>
    <row r="5444" spans="67:89" x14ac:dyDescent="0.25">
      <c r="BO5444" s="1" t="s">
        <v>1293</v>
      </c>
      <c r="BP5444" s="1" t="s">
        <v>13418</v>
      </c>
      <c r="BQ5444" s="1" t="s">
        <v>10132</v>
      </c>
      <c r="BR5444" s="1" t="s">
        <v>13212</v>
      </c>
      <c r="BS5444" s="1" t="s">
        <v>43</v>
      </c>
      <c r="BT5444">
        <v>103</v>
      </c>
      <c r="BU5444" s="1" t="s">
        <v>9</v>
      </c>
      <c r="BV5444" s="1" t="s">
        <v>60</v>
      </c>
      <c r="BW5444">
        <v>180</v>
      </c>
      <c r="BX5444" s="1" t="s">
        <v>42</v>
      </c>
      <c r="BY5444">
        <v>4750</v>
      </c>
      <c r="BZ5444">
        <v>855000</v>
      </c>
      <c r="CA5444">
        <v>0.27</v>
      </c>
      <c r="CB5444">
        <v>3467.5</v>
      </c>
      <c r="CC5444">
        <v>624150</v>
      </c>
      <c r="CD5444">
        <v>0.1</v>
      </c>
      <c r="CE5444">
        <v>62415</v>
      </c>
      <c r="CF5444">
        <v>0.1</v>
      </c>
      <c r="CG5444">
        <v>6241.5</v>
      </c>
      <c r="CH5444">
        <v>56173.5</v>
      </c>
      <c r="CI5444">
        <v>561735</v>
      </c>
      <c r="CJ5444">
        <v>617908.5</v>
      </c>
      <c r="CK5444">
        <v>3432.8249999999998</v>
      </c>
    </row>
    <row r="5445" spans="67:89" x14ac:dyDescent="0.25">
      <c r="BO5445" s="1" t="s">
        <v>1295</v>
      </c>
      <c r="BP5445" s="1" t="s">
        <v>13419</v>
      </c>
      <c r="BQ5445" s="1" t="s">
        <v>10132</v>
      </c>
      <c r="BR5445" s="1" t="s">
        <v>13212</v>
      </c>
      <c r="BS5445" s="1" t="s">
        <v>43</v>
      </c>
      <c r="BT5445">
        <v>104</v>
      </c>
      <c r="BU5445" s="1" t="s">
        <v>9</v>
      </c>
      <c r="BV5445" s="1" t="s">
        <v>60</v>
      </c>
      <c r="BW5445">
        <v>180</v>
      </c>
      <c r="BX5445" s="1" t="s">
        <v>42</v>
      </c>
      <c r="BY5445">
        <v>4750</v>
      </c>
      <c r="BZ5445">
        <v>855000</v>
      </c>
      <c r="CA5445">
        <v>0.3</v>
      </c>
      <c r="CB5445">
        <v>3325</v>
      </c>
      <c r="CC5445">
        <v>598500</v>
      </c>
      <c r="CD5445">
        <v>0.1</v>
      </c>
      <c r="CE5445">
        <v>59850</v>
      </c>
      <c r="CF5445">
        <v>0.1</v>
      </c>
      <c r="CG5445">
        <v>5985</v>
      </c>
      <c r="CH5445">
        <v>53865</v>
      </c>
      <c r="CI5445">
        <v>538650</v>
      </c>
      <c r="CJ5445">
        <v>592515</v>
      </c>
      <c r="CK5445">
        <v>3291.75</v>
      </c>
    </row>
    <row r="5446" spans="67:89" x14ac:dyDescent="0.25">
      <c r="BO5446" s="1" t="s">
        <v>1297</v>
      </c>
      <c r="BP5446" s="1" t="s">
        <v>13420</v>
      </c>
      <c r="BQ5446" s="1" t="s">
        <v>10132</v>
      </c>
      <c r="BR5446" s="1" t="s">
        <v>13212</v>
      </c>
      <c r="BS5446" s="1" t="s">
        <v>43</v>
      </c>
      <c r="BT5446">
        <v>105</v>
      </c>
      <c r="BU5446" s="1" t="s">
        <v>9</v>
      </c>
      <c r="BV5446" s="1" t="s">
        <v>60</v>
      </c>
      <c r="BW5446">
        <v>180</v>
      </c>
      <c r="BX5446" s="1" t="s">
        <v>42</v>
      </c>
      <c r="BY5446">
        <v>4750</v>
      </c>
      <c r="BZ5446">
        <v>855000</v>
      </c>
      <c r="CA5446">
        <v>0.3</v>
      </c>
      <c r="CB5446">
        <v>3325</v>
      </c>
      <c r="CC5446">
        <v>598500</v>
      </c>
      <c r="CD5446">
        <v>0.1</v>
      </c>
      <c r="CE5446">
        <v>59850</v>
      </c>
      <c r="CF5446">
        <v>0.11695906432748537</v>
      </c>
      <c r="CG5446">
        <v>7000</v>
      </c>
      <c r="CH5446">
        <v>52850</v>
      </c>
      <c r="CI5446">
        <v>538650</v>
      </c>
      <c r="CJ5446">
        <v>591500</v>
      </c>
      <c r="CK5446">
        <v>3286.1111111111113</v>
      </c>
    </row>
    <row r="5447" spans="67:89" x14ac:dyDescent="0.25">
      <c r="BO5447" s="1" t="s">
        <v>1299</v>
      </c>
      <c r="BP5447" s="1" t="s">
        <v>13421</v>
      </c>
      <c r="BQ5447" s="1" t="s">
        <v>10132</v>
      </c>
      <c r="BR5447" s="1" t="s">
        <v>13212</v>
      </c>
      <c r="BS5447" s="1" t="s">
        <v>43</v>
      </c>
      <c r="BT5447">
        <v>106</v>
      </c>
      <c r="BU5447" s="1" t="s">
        <v>9</v>
      </c>
      <c r="BV5447" s="1" t="s">
        <v>60</v>
      </c>
      <c r="BW5447">
        <v>180</v>
      </c>
      <c r="BX5447" s="1" t="s">
        <v>42</v>
      </c>
      <c r="BY5447">
        <v>4750</v>
      </c>
      <c r="BZ5447">
        <v>855000</v>
      </c>
      <c r="CA5447">
        <v>0.3</v>
      </c>
      <c r="CB5447">
        <v>3325</v>
      </c>
      <c r="CC5447">
        <v>598500</v>
      </c>
      <c r="CD5447">
        <v>0.1</v>
      </c>
      <c r="CE5447">
        <v>59850</v>
      </c>
      <c r="CF5447">
        <v>5.0125313283208017E-2</v>
      </c>
      <c r="CG5447">
        <v>3000</v>
      </c>
      <c r="CH5447">
        <v>56850</v>
      </c>
      <c r="CI5447">
        <v>538650</v>
      </c>
      <c r="CJ5447">
        <v>595500</v>
      </c>
      <c r="CK5447">
        <v>3308.3333333333335</v>
      </c>
    </row>
    <row r="5448" spans="67:89" x14ac:dyDescent="0.25">
      <c r="BO5448" s="1" t="s">
        <v>1301</v>
      </c>
      <c r="BP5448" s="1" t="s">
        <v>13422</v>
      </c>
      <c r="BQ5448" s="1" t="s">
        <v>10132</v>
      </c>
      <c r="BR5448" s="1" t="s">
        <v>13212</v>
      </c>
      <c r="BS5448" s="1" t="s">
        <v>43</v>
      </c>
      <c r="BT5448">
        <v>107</v>
      </c>
      <c r="BU5448" s="1" t="s">
        <v>9</v>
      </c>
      <c r="BV5448" s="1" t="s">
        <v>60</v>
      </c>
      <c r="BW5448">
        <v>180</v>
      </c>
      <c r="BX5448" s="1" t="s">
        <v>42</v>
      </c>
      <c r="BY5448">
        <v>5050</v>
      </c>
      <c r="BZ5448">
        <v>909000</v>
      </c>
      <c r="CA5448">
        <v>0.25</v>
      </c>
      <c r="CB5448">
        <v>3787.5</v>
      </c>
      <c r="CC5448">
        <v>681750</v>
      </c>
      <c r="CD5448">
        <v>0.1</v>
      </c>
      <c r="CE5448">
        <v>68175</v>
      </c>
      <c r="CF5448">
        <v>0.1</v>
      </c>
      <c r="CG5448">
        <v>6817.5</v>
      </c>
      <c r="CH5448">
        <v>61357.5</v>
      </c>
      <c r="CI5448">
        <v>613575</v>
      </c>
      <c r="CJ5448">
        <v>674932.5</v>
      </c>
      <c r="CK5448">
        <v>3749.625</v>
      </c>
    </row>
    <row r="5449" spans="67:89" x14ac:dyDescent="0.25">
      <c r="BO5449" s="1" t="s">
        <v>1303</v>
      </c>
      <c r="BP5449" s="1" t="s">
        <v>13423</v>
      </c>
      <c r="BQ5449" s="1" t="s">
        <v>10132</v>
      </c>
      <c r="BR5449" s="1" t="s">
        <v>13212</v>
      </c>
      <c r="BS5449" s="1" t="s">
        <v>43</v>
      </c>
      <c r="BT5449">
        <v>108</v>
      </c>
      <c r="BU5449" s="1" t="s">
        <v>9</v>
      </c>
      <c r="BV5449" s="1" t="s">
        <v>60</v>
      </c>
      <c r="BW5449">
        <v>180</v>
      </c>
      <c r="BX5449" s="1" t="s">
        <v>42</v>
      </c>
      <c r="BY5449">
        <v>5050</v>
      </c>
      <c r="BZ5449">
        <v>909000</v>
      </c>
      <c r="CA5449">
        <v>0.3</v>
      </c>
      <c r="CB5449">
        <v>3535</v>
      </c>
      <c r="CC5449">
        <v>636300</v>
      </c>
      <c r="CD5449">
        <v>0.1</v>
      </c>
      <c r="CE5449">
        <v>63630</v>
      </c>
      <c r="CF5449">
        <v>0.1</v>
      </c>
      <c r="CG5449">
        <v>6363</v>
      </c>
      <c r="CH5449">
        <v>57267</v>
      </c>
      <c r="CI5449">
        <v>572670</v>
      </c>
      <c r="CJ5449">
        <v>629937</v>
      </c>
      <c r="CK5449">
        <v>3499.65</v>
      </c>
    </row>
    <row r="5450" spans="67:89" x14ac:dyDescent="0.25">
      <c r="BP5450" s="1" t="s">
        <v>13423</v>
      </c>
      <c r="BQ5450" s="1" t="s">
        <v>10132</v>
      </c>
      <c r="BR5450" s="1" t="s">
        <v>13212</v>
      </c>
      <c r="BS5450" s="1" t="s">
        <v>43</v>
      </c>
      <c r="BT5450">
        <v>108</v>
      </c>
      <c r="BU5450" s="1" t="s">
        <v>9</v>
      </c>
      <c r="BV5450" s="1" t="s">
        <v>60</v>
      </c>
      <c r="BW5450">
        <v>180</v>
      </c>
      <c r="BX5450" s="1" t="s">
        <v>42</v>
      </c>
      <c r="BY5450">
        <v>4750</v>
      </c>
      <c r="BZ5450">
        <v>855000</v>
      </c>
      <c r="CA5450">
        <v>0.3</v>
      </c>
      <c r="CB5450">
        <v>3325</v>
      </c>
      <c r="CC5450">
        <v>598500</v>
      </c>
      <c r="CD5450">
        <v>0.1</v>
      </c>
      <c r="CE5450">
        <v>59850</v>
      </c>
      <c r="CF5450">
        <v>0.1</v>
      </c>
      <c r="CG5450">
        <v>5985</v>
      </c>
      <c r="CH5450">
        <v>53865</v>
      </c>
      <c r="CI5450">
        <v>538650</v>
      </c>
      <c r="CJ5450">
        <v>592515</v>
      </c>
      <c r="CK5450">
        <v>3291.75</v>
      </c>
    </row>
    <row r="5451" spans="67:89" x14ac:dyDescent="0.25">
      <c r="BO5451" s="1" t="s">
        <v>1305</v>
      </c>
      <c r="BP5451" s="1" t="s">
        <v>13424</v>
      </c>
      <c r="BQ5451" s="1" t="s">
        <v>10132</v>
      </c>
      <c r="BR5451" s="1" t="s">
        <v>13212</v>
      </c>
      <c r="BS5451" s="1" t="s">
        <v>43</v>
      </c>
      <c r="BT5451">
        <v>109</v>
      </c>
      <c r="BU5451" s="1" t="s">
        <v>9</v>
      </c>
      <c r="BV5451" s="1" t="s">
        <v>60</v>
      </c>
      <c r="BW5451">
        <v>180</v>
      </c>
      <c r="BX5451" s="1" t="s">
        <v>42</v>
      </c>
      <c r="BY5451">
        <v>5050</v>
      </c>
      <c r="BZ5451">
        <v>909000</v>
      </c>
      <c r="CA5451">
        <v>0.3</v>
      </c>
      <c r="CB5451">
        <v>3535</v>
      </c>
      <c r="CC5451">
        <v>636300</v>
      </c>
      <c r="CD5451">
        <v>0.1</v>
      </c>
      <c r="CE5451">
        <v>63630</v>
      </c>
      <c r="CF5451">
        <v>0.1</v>
      </c>
      <c r="CG5451">
        <v>6363</v>
      </c>
      <c r="CH5451">
        <v>57267</v>
      </c>
      <c r="CI5451">
        <v>572670</v>
      </c>
      <c r="CJ5451">
        <v>629937</v>
      </c>
      <c r="CK5451">
        <v>3499.65</v>
      </c>
    </row>
    <row r="5452" spans="67:89" x14ac:dyDescent="0.25">
      <c r="BP5452" s="1" t="s">
        <v>13424</v>
      </c>
      <c r="BQ5452" s="1" t="s">
        <v>10132</v>
      </c>
      <c r="BR5452" s="1" t="s">
        <v>13212</v>
      </c>
      <c r="BS5452" s="1" t="s">
        <v>43</v>
      </c>
      <c r="BT5452">
        <v>109</v>
      </c>
      <c r="BU5452" s="1" t="s">
        <v>9</v>
      </c>
      <c r="BV5452" s="1" t="s">
        <v>60</v>
      </c>
      <c r="BW5452">
        <v>180</v>
      </c>
      <c r="BX5452" s="1" t="s">
        <v>42</v>
      </c>
      <c r="BY5452">
        <v>4750</v>
      </c>
      <c r="BZ5452">
        <v>855000</v>
      </c>
      <c r="CA5452">
        <v>0.27</v>
      </c>
      <c r="CB5452">
        <v>3467.5</v>
      </c>
      <c r="CC5452">
        <v>624150</v>
      </c>
      <c r="CD5452">
        <v>0.1</v>
      </c>
      <c r="CE5452">
        <v>62415</v>
      </c>
      <c r="CF5452">
        <v>0</v>
      </c>
      <c r="CG5452">
        <v>0</v>
      </c>
      <c r="CH5452">
        <v>62415</v>
      </c>
      <c r="CI5452">
        <v>561735</v>
      </c>
      <c r="CJ5452">
        <v>624150</v>
      </c>
      <c r="CK5452">
        <v>3467.5</v>
      </c>
    </row>
    <row r="5453" spans="67:89" x14ac:dyDescent="0.25">
      <c r="BO5453" s="1" t="s">
        <v>1307</v>
      </c>
      <c r="BP5453" s="1" t="s">
        <v>13425</v>
      </c>
      <c r="BQ5453" s="1" t="s">
        <v>10132</v>
      </c>
      <c r="BR5453" s="1" t="s">
        <v>13212</v>
      </c>
      <c r="BS5453" s="1" t="s">
        <v>43</v>
      </c>
      <c r="BT5453">
        <v>110</v>
      </c>
      <c r="BU5453" s="1" t="s">
        <v>9</v>
      </c>
      <c r="BV5453" s="1" t="s">
        <v>146</v>
      </c>
      <c r="BW5453">
        <v>180</v>
      </c>
      <c r="BX5453" s="1" t="s">
        <v>42</v>
      </c>
      <c r="BY5453">
        <v>3257.9637750000002</v>
      </c>
      <c r="BZ5453">
        <v>586433.47950000002</v>
      </c>
      <c r="CA5453">
        <v>0</v>
      </c>
      <c r="CB5453">
        <v>3257.9637750000002</v>
      </c>
      <c r="CC5453">
        <v>586433.47950000002</v>
      </c>
      <c r="CD5453">
        <v>0.36066232129231629</v>
      </c>
      <c r="CE5453">
        <v>211504.46</v>
      </c>
      <c r="CF5453">
        <v>0</v>
      </c>
      <c r="CG5453">
        <v>0</v>
      </c>
      <c r="CH5453">
        <v>211504.46</v>
      </c>
      <c r="CI5453">
        <v>374929.01950000005</v>
      </c>
      <c r="CJ5453">
        <v>586433.47950000002</v>
      </c>
      <c r="CK5453">
        <v>3257.9637750000002</v>
      </c>
    </row>
    <row r="5454" spans="67:89" x14ac:dyDescent="0.25">
      <c r="BP5454" s="1" t="s">
        <v>13425</v>
      </c>
      <c r="BQ5454" s="1" t="s">
        <v>10132</v>
      </c>
      <c r="BR5454" s="1" t="s">
        <v>13212</v>
      </c>
      <c r="BS5454" s="1" t="s">
        <v>43</v>
      </c>
      <c r="BT5454">
        <v>110</v>
      </c>
      <c r="BU5454" s="1" t="s">
        <v>9</v>
      </c>
      <c r="BV5454" s="1" t="s">
        <v>146</v>
      </c>
      <c r="BW5454">
        <v>180</v>
      </c>
      <c r="BX5454" s="1" t="s">
        <v>42</v>
      </c>
      <c r="BY5454">
        <v>4990</v>
      </c>
      <c r="BZ5454">
        <v>898200</v>
      </c>
      <c r="CA5454">
        <v>0.25</v>
      </c>
      <c r="CB5454">
        <v>3742.5</v>
      </c>
      <c r="CC5454">
        <v>673650</v>
      </c>
      <c r="CD5454">
        <v>0.1</v>
      </c>
      <c r="CE5454">
        <v>67365</v>
      </c>
      <c r="CF5454">
        <v>0.1</v>
      </c>
      <c r="CG5454">
        <v>6736.5</v>
      </c>
      <c r="CH5454">
        <v>60628.5</v>
      </c>
      <c r="CI5454">
        <v>606285</v>
      </c>
      <c r="CJ5454">
        <v>666913.5</v>
      </c>
      <c r="CK5454">
        <v>3705.0749999999998</v>
      </c>
    </row>
    <row r="5455" spans="67:89" x14ac:dyDescent="0.25">
      <c r="BO5455" s="1" t="s">
        <v>1309</v>
      </c>
      <c r="BP5455" s="1" t="s">
        <v>13426</v>
      </c>
      <c r="BQ5455" s="1" t="s">
        <v>10132</v>
      </c>
      <c r="BR5455" s="1" t="s">
        <v>13427</v>
      </c>
      <c r="BS5455" s="1" t="s">
        <v>13428</v>
      </c>
      <c r="BT5455">
        <v>1</v>
      </c>
      <c r="BU5455" s="1" t="s">
        <v>9</v>
      </c>
      <c r="BV5455" s="1" t="s">
        <v>146</v>
      </c>
      <c r="BW5455">
        <v>184.36</v>
      </c>
      <c r="BX5455" s="1" t="s">
        <v>13428</v>
      </c>
      <c r="BY5455">
        <v>5300</v>
      </c>
      <c r="BZ5455">
        <v>977108.00000000012</v>
      </c>
      <c r="CA5455">
        <v>0.3</v>
      </c>
      <c r="CB5455">
        <v>3710</v>
      </c>
      <c r="CC5455">
        <v>683975.60000000009</v>
      </c>
      <c r="CD5455">
        <v>0.1</v>
      </c>
      <c r="CE5455">
        <v>68397.560000000012</v>
      </c>
      <c r="CF5455">
        <v>0</v>
      </c>
      <c r="CG5455">
        <v>0</v>
      </c>
      <c r="CH5455">
        <v>68397.560000000012</v>
      </c>
      <c r="CI5455">
        <v>615578.04</v>
      </c>
      <c r="CJ5455">
        <v>683975.60000000009</v>
      </c>
      <c r="CK5455">
        <v>3710.0000000000005</v>
      </c>
    </row>
    <row r="5456" spans="67:89" x14ac:dyDescent="0.25">
      <c r="BP5456" s="1" t="s">
        <v>13426</v>
      </c>
      <c r="BQ5456" s="1" t="s">
        <v>10132</v>
      </c>
      <c r="BR5456" s="1" t="s">
        <v>13427</v>
      </c>
      <c r="BS5456" s="1" t="s">
        <v>13428</v>
      </c>
      <c r="BT5456">
        <v>1</v>
      </c>
      <c r="BU5456" s="1" t="s">
        <v>9</v>
      </c>
      <c r="BV5456" s="1" t="s">
        <v>146</v>
      </c>
      <c r="BW5456">
        <v>184.36</v>
      </c>
      <c r="BX5456" s="1" t="s">
        <v>13428</v>
      </c>
      <c r="BY5456">
        <v>5300</v>
      </c>
      <c r="BZ5456">
        <v>977108.00000000012</v>
      </c>
      <c r="CA5456">
        <v>0.3</v>
      </c>
      <c r="CB5456">
        <v>3710</v>
      </c>
      <c r="CC5456">
        <v>683975.60000000009</v>
      </c>
      <c r="CD5456">
        <v>0.1</v>
      </c>
      <c r="CE5456">
        <v>68397.560000000012</v>
      </c>
      <c r="CF5456">
        <v>0.1</v>
      </c>
      <c r="CG5456">
        <v>6839.7560000000012</v>
      </c>
      <c r="CH5456">
        <v>61557.804000000011</v>
      </c>
      <c r="CI5456">
        <v>615578.04</v>
      </c>
      <c r="CJ5456">
        <v>677135.84400000004</v>
      </c>
      <c r="CK5456">
        <v>3672.9</v>
      </c>
    </row>
    <row r="5457" spans="67:89" x14ac:dyDescent="0.25">
      <c r="BO5457" s="1" t="s">
        <v>1311</v>
      </c>
      <c r="BP5457" s="1" t="s">
        <v>13429</v>
      </c>
      <c r="BQ5457" s="1" t="s">
        <v>10132</v>
      </c>
      <c r="BR5457" s="1" t="s">
        <v>13427</v>
      </c>
      <c r="BS5457" s="1" t="s">
        <v>13428</v>
      </c>
      <c r="BT5457">
        <v>2</v>
      </c>
      <c r="BU5457" s="1" t="s">
        <v>9</v>
      </c>
      <c r="BV5457" s="1" t="s">
        <v>60</v>
      </c>
      <c r="BW5457">
        <v>184.36</v>
      </c>
      <c r="BX5457" s="1" t="s">
        <v>13428</v>
      </c>
      <c r="BY5457">
        <v>5050</v>
      </c>
      <c r="BZ5457">
        <v>931018.00000000012</v>
      </c>
      <c r="CA5457">
        <v>0.3</v>
      </c>
      <c r="CB5457">
        <v>3535</v>
      </c>
      <c r="CC5457">
        <v>651712.60000000009</v>
      </c>
      <c r="CD5457">
        <v>0.1</v>
      </c>
      <c r="CE5457">
        <v>65171.260000000009</v>
      </c>
      <c r="CF5457">
        <v>0</v>
      </c>
      <c r="CG5457">
        <v>0</v>
      </c>
      <c r="CH5457">
        <v>65171.260000000009</v>
      </c>
      <c r="CI5457">
        <v>586541.34000000008</v>
      </c>
      <c r="CJ5457">
        <v>651712.60000000009</v>
      </c>
      <c r="CK5457">
        <v>3535.0000000000005</v>
      </c>
    </row>
    <row r="5458" spans="67:89" x14ac:dyDescent="0.25">
      <c r="BP5458" s="1" t="s">
        <v>13429</v>
      </c>
      <c r="BQ5458" s="1" t="s">
        <v>10132</v>
      </c>
      <c r="BR5458" s="1" t="s">
        <v>13427</v>
      </c>
      <c r="BS5458" s="1" t="s">
        <v>13428</v>
      </c>
      <c r="BT5458">
        <v>2</v>
      </c>
      <c r="BU5458" s="1" t="s">
        <v>9</v>
      </c>
      <c r="BV5458" s="1" t="s">
        <v>60</v>
      </c>
      <c r="BW5458">
        <v>184.36</v>
      </c>
      <c r="BX5458" s="1" t="s">
        <v>13428</v>
      </c>
      <c r="BY5458">
        <v>5050</v>
      </c>
      <c r="BZ5458">
        <v>931018.00000000012</v>
      </c>
      <c r="CA5458">
        <v>0.3</v>
      </c>
      <c r="CB5458">
        <v>3535</v>
      </c>
      <c r="CC5458">
        <v>651712.60000000009</v>
      </c>
      <c r="CD5458">
        <v>0.1</v>
      </c>
      <c r="CE5458">
        <v>65171.260000000009</v>
      </c>
      <c r="CF5458">
        <v>0</v>
      </c>
      <c r="CG5458">
        <v>0</v>
      </c>
      <c r="CH5458">
        <v>65171.260000000009</v>
      </c>
      <c r="CI5458">
        <v>586541.34000000008</v>
      </c>
      <c r="CJ5458">
        <v>651712.60000000009</v>
      </c>
      <c r="CK5458">
        <v>3535.0000000000005</v>
      </c>
    </row>
    <row r="5459" spans="67:89" x14ac:dyDescent="0.25">
      <c r="BP5459" s="1" t="s">
        <v>13429</v>
      </c>
      <c r="BQ5459" s="1" t="s">
        <v>10132</v>
      </c>
      <c r="BR5459" s="1" t="s">
        <v>13427</v>
      </c>
      <c r="BS5459" s="1" t="s">
        <v>13428</v>
      </c>
      <c r="BT5459">
        <v>2</v>
      </c>
      <c r="BU5459" s="1" t="s">
        <v>9</v>
      </c>
      <c r="BV5459" s="1" t="s">
        <v>60</v>
      </c>
      <c r="BW5459">
        <v>184.36</v>
      </c>
      <c r="BX5459" s="1" t="s">
        <v>13428</v>
      </c>
      <c r="BY5459">
        <v>5050</v>
      </c>
      <c r="BZ5459">
        <v>931018.00000000012</v>
      </c>
      <c r="CA5459">
        <v>0.3</v>
      </c>
      <c r="CB5459">
        <v>3535</v>
      </c>
      <c r="CC5459">
        <v>651712.60000000009</v>
      </c>
      <c r="CD5459">
        <v>0.1</v>
      </c>
      <c r="CE5459">
        <v>65171.260000000009</v>
      </c>
      <c r="CF5459">
        <v>0.1</v>
      </c>
      <c r="CG5459">
        <v>6517.1260000000011</v>
      </c>
      <c r="CH5459">
        <v>58654.134000000005</v>
      </c>
      <c r="CI5459">
        <v>586541.34000000008</v>
      </c>
      <c r="CJ5459">
        <v>645195.47400000005</v>
      </c>
      <c r="CK5459">
        <v>3499.65</v>
      </c>
    </row>
    <row r="5460" spans="67:89" x14ac:dyDescent="0.25">
      <c r="BO5460" s="1" t="s">
        <v>1313</v>
      </c>
      <c r="BP5460" s="1" t="s">
        <v>13430</v>
      </c>
      <c r="BQ5460" s="1" t="s">
        <v>10132</v>
      </c>
      <c r="BR5460" s="1" t="s">
        <v>13427</v>
      </c>
      <c r="BS5460" s="1" t="s">
        <v>13428</v>
      </c>
      <c r="BT5460">
        <v>3</v>
      </c>
      <c r="BU5460" s="1" t="s">
        <v>9</v>
      </c>
      <c r="BV5460" s="1" t="s">
        <v>60</v>
      </c>
      <c r="BW5460">
        <v>184.36</v>
      </c>
      <c r="BX5460" s="1" t="s">
        <v>13428</v>
      </c>
      <c r="BY5460">
        <v>5050</v>
      </c>
      <c r="BZ5460">
        <v>931018.00000000012</v>
      </c>
      <c r="CA5460">
        <v>0.3</v>
      </c>
      <c r="CB5460">
        <v>3535</v>
      </c>
      <c r="CC5460">
        <v>651712.60000000009</v>
      </c>
      <c r="CD5460">
        <v>0.1</v>
      </c>
      <c r="CE5460">
        <v>65171.260000000009</v>
      </c>
      <c r="CF5460">
        <v>0</v>
      </c>
      <c r="CG5460">
        <v>0</v>
      </c>
      <c r="CH5460">
        <v>65171.260000000009</v>
      </c>
      <c r="CI5460">
        <v>586541.34000000008</v>
      </c>
      <c r="CJ5460">
        <v>651712.60000000009</v>
      </c>
      <c r="CK5460">
        <v>3535.0000000000005</v>
      </c>
    </row>
    <row r="5461" spans="67:89" x14ac:dyDescent="0.25">
      <c r="BO5461" s="1" t="s">
        <v>1315</v>
      </c>
      <c r="BP5461" s="1" t="s">
        <v>13431</v>
      </c>
      <c r="BQ5461" s="1" t="s">
        <v>10132</v>
      </c>
      <c r="BR5461" s="1" t="s">
        <v>13427</v>
      </c>
      <c r="BS5461" s="1" t="s">
        <v>13428</v>
      </c>
      <c r="BT5461">
        <v>4</v>
      </c>
      <c r="BU5461" s="1" t="s">
        <v>9</v>
      </c>
      <c r="BV5461" s="1" t="s">
        <v>60</v>
      </c>
      <c r="BW5461">
        <v>184.36</v>
      </c>
      <c r="BX5461" s="1" t="s">
        <v>13428</v>
      </c>
      <c r="BY5461">
        <v>5050</v>
      </c>
      <c r="BZ5461">
        <v>931018.00000000012</v>
      </c>
      <c r="CA5461">
        <v>0.3</v>
      </c>
      <c r="CB5461">
        <v>3535</v>
      </c>
      <c r="CC5461">
        <v>651712.60000000009</v>
      </c>
      <c r="CD5461">
        <v>0.1</v>
      </c>
      <c r="CE5461">
        <v>65171.260000000009</v>
      </c>
      <c r="CF5461">
        <v>0</v>
      </c>
      <c r="CG5461">
        <v>0</v>
      </c>
      <c r="CH5461">
        <v>65171.260000000009</v>
      </c>
      <c r="CI5461">
        <v>586541.34000000008</v>
      </c>
      <c r="CJ5461">
        <v>651712.60000000009</v>
      </c>
      <c r="CK5461">
        <v>3535.0000000000005</v>
      </c>
    </row>
    <row r="5462" spans="67:89" x14ac:dyDescent="0.25">
      <c r="BO5462" s="1" t="s">
        <v>1317</v>
      </c>
      <c r="BP5462" s="1" t="s">
        <v>13432</v>
      </c>
      <c r="BQ5462" s="1" t="s">
        <v>10132</v>
      </c>
      <c r="BR5462" s="1" t="s">
        <v>13427</v>
      </c>
      <c r="BS5462" s="1" t="s">
        <v>13428</v>
      </c>
      <c r="BT5462">
        <v>5</v>
      </c>
      <c r="BU5462" s="1" t="s">
        <v>9</v>
      </c>
      <c r="BV5462" s="1" t="s">
        <v>146</v>
      </c>
      <c r="BW5462">
        <v>191.59</v>
      </c>
      <c r="BX5462" s="1" t="s">
        <v>13428</v>
      </c>
      <c r="BY5462">
        <v>4050</v>
      </c>
      <c r="BZ5462">
        <v>775939.5</v>
      </c>
      <c r="CA5462">
        <v>0</v>
      </c>
      <c r="CB5462">
        <v>4050</v>
      </c>
      <c r="CC5462">
        <v>775939.5</v>
      </c>
      <c r="CD5462">
        <v>0.18790769125685702</v>
      </c>
      <c r="CE5462">
        <v>145805</v>
      </c>
      <c r="CF5462">
        <v>0</v>
      </c>
      <c r="CG5462">
        <v>0</v>
      </c>
      <c r="CH5462">
        <v>145805</v>
      </c>
      <c r="CI5462">
        <v>630134.5</v>
      </c>
      <c r="CJ5462">
        <v>775939.5</v>
      </c>
      <c r="CK5462">
        <v>4050</v>
      </c>
    </row>
    <row r="5463" spans="67:89" x14ac:dyDescent="0.25">
      <c r="BO5463" s="1" t="s">
        <v>1319</v>
      </c>
      <c r="BP5463" s="1" t="s">
        <v>13433</v>
      </c>
      <c r="BQ5463" s="1" t="s">
        <v>10132</v>
      </c>
      <c r="BR5463" s="1" t="s">
        <v>13427</v>
      </c>
      <c r="BS5463" s="1" t="s">
        <v>13428</v>
      </c>
      <c r="BT5463">
        <v>6</v>
      </c>
      <c r="BU5463" s="1" t="s">
        <v>9</v>
      </c>
      <c r="BV5463" s="1" t="s">
        <v>146</v>
      </c>
      <c r="BW5463">
        <v>171.48</v>
      </c>
      <c r="BX5463" s="1" t="s">
        <v>13428</v>
      </c>
      <c r="BY5463">
        <v>5300</v>
      </c>
      <c r="BZ5463">
        <v>908844</v>
      </c>
      <c r="CA5463">
        <v>0.3</v>
      </c>
      <c r="CB5463">
        <v>3710</v>
      </c>
      <c r="CC5463">
        <v>636190.79999999993</v>
      </c>
      <c r="CD5463">
        <v>0.1</v>
      </c>
      <c r="CE5463">
        <v>63619.079999999994</v>
      </c>
      <c r="CF5463">
        <v>0.1</v>
      </c>
      <c r="CG5463">
        <v>6361.9079999999994</v>
      </c>
      <c r="CH5463">
        <v>57257.171999999991</v>
      </c>
      <c r="CI5463">
        <v>572571.72</v>
      </c>
      <c r="CJ5463">
        <v>629828.89199999999</v>
      </c>
      <c r="CK5463">
        <v>3672.9</v>
      </c>
    </row>
    <row r="5464" spans="67:89" x14ac:dyDescent="0.25">
      <c r="BO5464" s="1" t="s">
        <v>1321</v>
      </c>
      <c r="BP5464" s="1" t="s">
        <v>13434</v>
      </c>
      <c r="BQ5464" s="1" t="s">
        <v>10132</v>
      </c>
      <c r="BR5464" s="1" t="s">
        <v>13427</v>
      </c>
      <c r="BS5464" s="1" t="s">
        <v>13428</v>
      </c>
      <c r="BT5464">
        <v>7</v>
      </c>
      <c r="BU5464" s="1" t="s">
        <v>9</v>
      </c>
      <c r="BV5464" s="1" t="s">
        <v>60</v>
      </c>
      <c r="BW5464">
        <v>161.63999999999999</v>
      </c>
      <c r="BX5464" s="1" t="s">
        <v>13428</v>
      </c>
      <c r="BY5464">
        <v>5050</v>
      </c>
      <c r="BZ5464">
        <v>816281.99999999988</v>
      </c>
      <c r="CA5464">
        <v>0.3</v>
      </c>
      <c r="CB5464">
        <v>3535</v>
      </c>
      <c r="CC5464">
        <v>571397.39999999991</v>
      </c>
      <c r="CD5464">
        <v>0.1</v>
      </c>
      <c r="CE5464">
        <v>57139.739999999991</v>
      </c>
      <c r="CF5464">
        <v>0.1</v>
      </c>
      <c r="CG5464">
        <v>5713.9739999999993</v>
      </c>
      <c r="CH5464">
        <v>51425.765999999989</v>
      </c>
      <c r="CI5464">
        <v>514257.65999999992</v>
      </c>
      <c r="CJ5464">
        <v>565683.42599999986</v>
      </c>
      <c r="CK5464">
        <v>3499.6499999999996</v>
      </c>
    </row>
    <row r="5465" spans="67:89" x14ac:dyDescent="0.25">
      <c r="BO5465" s="1" t="s">
        <v>1323</v>
      </c>
      <c r="BP5465" s="1" t="s">
        <v>13435</v>
      </c>
      <c r="BQ5465" s="1" t="s">
        <v>10132</v>
      </c>
      <c r="BR5465" s="1" t="s">
        <v>13427</v>
      </c>
      <c r="BS5465" s="1" t="s">
        <v>13428</v>
      </c>
      <c r="BT5465">
        <v>8</v>
      </c>
      <c r="BU5465" s="1" t="s">
        <v>9</v>
      </c>
      <c r="BV5465" s="1" t="s">
        <v>60</v>
      </c>
      <c r="BW5465">
        <v>153</v>
      </c>
      <c r="BX5465" s="1" t="s">
        <v>13428</v>
      </c>
      <c r="BY5465">
        <v>5050</v>
      </c>
      <c r="BZ5465">
        <v>772650</v>
      </c>
      <c r="CA5465">
        <v>0.2</v>
      </c>
      <c r="CB5465">
        <v>4040</v>
      </c>
      <c r="CC5465">
        <v>618120</v>
      </c>
      <c r="CD5465">
        <v>0.1</v>
      </c>
      <c r="CE5465">
        <v>61812</v>
      </c>
      <c r="CF5465">
        <v>0.1</v>
      </c>
      <c r="CG5465">
        <v>6181.2000000000007</v>
      </c>
      <c r="CH5465">
        <v>55630.8</v>
      </c>
      <c r="CI5465">
        <v>556308</v>
      </c>
      <c r="CJ5465">
        <v>611938.80000000005</v>
      </c>
      <c r="CK5465">
        <v>3999.6000000000004</v>
      </c>
    </row>
    <row r="5466" spans="67:89" x14ac:dyDescent="0.25">
      <c r="BO5466" s="1" t="s">
        <v>1325</v>
      </c>
      <c r="BP5466" s="1" t="s">
        <v>13436</v>
      </c>
      <c r="BQ5466" s="1" t="s">
        <v>10132</v>
      </c>
      <c r="BR5466" s="1" t="s">
        <v>13427</v>
      </c>
      <c r="BS5466" s="1" t="s">
        <v>13428</v>
      </c>
      <c r="BT5466">
        <v>9</v>
      </c>
      <c r="BU5466" s="1" t="s">
        <v>9</v>
      </c>
      <c r="BV5466" s="1" t="s">
        <v>60</v>
      </c>
      <c r="BW5466">
        <v>145.54</v>
      </c>
      <c r="BX5466" s="1" t="s">
        <v>13428</v>
      </c>
      <c r="BY5466">
        <v>5050</v>
      </c>
      <c r="BZ5466">
        <v>734977</v>
      </c>
      <c r="CA5466">
        <v>0.25</v>
      </c>
      <c r="CB5466">
        <v>3787.5</v>
      </c>
      <c r="CC5466">
        <v>551232.75</v>
      </c>
      <c r="CD5466">
        <v>0.1</v>
      </c>
      <c r="CE5466">
        <v>55123.275000000001</v>
      </c>
      <c r="CF5466">
        <v>0.1</v>
      </c>
      <c r="CG5466">
        <v>5512.3275000000003</v>
      </c>
      <c r="CH5466">
        <v>49610.947500000002</v>
      </c>
      <c r="CI5466">
        <v>496109.47499999998</v>
      </c>
      <c r="CJ5466">
        <v>545720.42249999999</v>
      </c>
      <c r="CK5466">
        <v>3749.625</v>
      </c>
    </row>
    <row r="5467" spans="67:89" x14ac:dyDescent="0.25">
      <c r="BO5467" s="1" t="s">
        <v>1327</v>
      </c>
      <c r="BP5467" s="1" t="s">
        <v>13437</v>
      </c>
      <c r="BQ5467" s="1" t="s">
        <v>10132</v>
      </c>
      <c r="BR5467" s="1" t="s">
        <v>13427</v>
      </c>
      <c r="BS5467" s="1" t="s">
        <v>13428</v>
      </c>
      <c r="BT5467">
        <v>10</v>
      </c>
      <c r="BU5467" s="1" t="s">
        <v>9</v>
      </c>
      <c r="BV5467" s="1" t="s">
        <v>60</v>
      </c>
      <c r="BW5467">
        <v>139.27000000000001</v>
      </c>
      <c r="BX5467" s="1" t="s">
        <v>13428</v>
      </c>
      <c r="BY5467">
        <v>5050</v>
      </c>
      <c r="BZ5467">
        <v>703313.5</v>
      </c>
      <c r="CA5467">
        <v>0.25</v>
      </c>
      <c r="CB5467">
        <v>3787.5</v>
      </c>
      <c r="CC5467">
        <v>527485.125</v>
      </c>
      <c r="CD5467">
        <v>0.1</v>
      </c>
      <c r="CE5467">
        <v>52748.512500000004</v>
      </c>
      <c r="CF5467">
        <v>0</v>
      </c>
      <c r="CG5467">
        <v>0</v>
      </c>
      <c r="CH5467">
        <v>52748.512500000004</v>
      </c>
      <c r="CI5467">
        <v>474736.61249999999</v>
      </c>
      <c r="CJ5467">
        <v>527485.125</v>
      </c>
      <c r="CK5467">
        <v>3787.4999999999995</v>
      </c>
    </row>
    <row r="5468" spans="67:89" x14ac:dyDescent="0.25">
      <c r="BO5468" s="1" t="s">
        <v>1329</v>
      </c>
      <c r="BP5468" s="1" t="s">
        <v>13438</v>
      </c>
      <c r="BQ5468" s="1" t="s">
        <v>10132</v>
      </c>
      <c r="BR5468" s="1" t="s">
        <v>13427</v>
      </c>
      <c r="BS5468" s="1" t="s">
        <v>13428</v>
      </c>
      <c r="BT5468">
        <v>11</v>
      </c>
      <c r="BU5468" s="1" t="s">
        <v>9</v>
      </c>
      <c r="BV5468" s="1" t="s">
        <v>60</v>
      </c>
      <c r="BW5468">
        <v>134.16999999999999</v>
      </c>
      <c r="BX5468" s="1" t="s">
        <v>13428</v>
      </c>
      <c r="BY5468">
        <v>5050</v>
      </c>
      <c r="BZ5468">
        <v>677558.49999999988</v>
      </c>
      <c r="CA5468">
        <v>0.25</v>
      </c>
      <c r="CB5468">
        <v>3787.5</v>
      </c>
      <c r="CC5468">
        <v>508168.87499999994</v>
      </c>
      <c r="CD5468">
        <v>0.1</v>
      </c>
      <c r="CE5468">
        <v>50816.887499999997</v>
      </c>
      <c r="CF5468">
        <v>7.8713990501681166E-2</v>
      </c>
      <c r="CG5468">
        <v>4000</v>
      </c>
      <c r="CH5468">
        <v>46816.887499999997</v>
      </c>
      <c r="CI5468">
        <v>457351.98749999993</v>
      </c>
      <c r="CJ5468">
        <v>504168.87499999994</v>
      </c>
      <c r="CK5468">
        <v>3757.687076097488</v>
      </c>
    </row>
    <row r="5469" spans="67:89" x14ac:dyDescent="0.25">
      <c r="BP5469" s="1" t="s">
        <v>13438</v>
      </c>
      <c r="BQ5469" s="1" t="s">
        <v>10132</v>
      </c>
      <c r="BR5469" s="1" t="s">
        <v>13427</v>
      </c>
      <c r="BS5469" s="1" t="s">
        <v>13428</v>
      </c>
      <c r="BT5469">
        <v>11</v>
      </c>
      <c r="BU5469" s="1" t="s">
        <v>9</v>
      </c>
      <c r="BV5469" s="1" t="s">
        <v>60</v>
      </c>
      <c r="BW5469">
        <v>134.16999999999999</v>
      </c>
      <c r="BX5469" s="1" t="s">
        <v>13428</v>
      </c>
      <c r="BY5469">
        <v>5050</v>
      </c>
      <c r="BZ5469">
        <v>677558.49999999988</v>
      </c>
      <c r="CA5469">
        <v>0.3</v>
      </c>
      <c r="CB5469">
        <v>3535</v>
      </c>
      <c r="CC5469">
        <v>474290.94999999995</v>
      </c>
      <c r="CD5469">
        <v>0.1</v>
      </c>
      <c r="CE5469">
        <v>47429.095000000001</v>
      </c>
      <c r="CF5469">
        <v>0</v>
      </c>
      <c r="CG5469">
        <v>0</v>
      </c>
      <c r="CH5469">
        <v>47429.095000000001</v>
      </c>
      <c r="CI5469">
        <v>426861.85499999998</v>
      </c>
      <c r="CJ5469">
        <v>474290.94999999995</v>
      </c>
      <c r="CK5469">
        <v>3535</v>
      </c>
    </row>
    <row r="5470" spans="67:89" x14ac:dyDescent="0.25">
      <c r="BO5470" s="1" t="s">
        <v>1331</v>
      </c>
      <c r="BP5470" s="1" t="s">
        <v>13439</v>
      </c>
      <c r="BQ5470" s="1" t="s">
        <v>10132</v>
      </c>
      <c r="BR5470" s="1" t="s">
        <v>13427</v>
      </c>
      <c r="BS5470" s="1" t="s">
        <v>13428</v>
      </c>
      <c r="BT5470">
        <v>12</v>
      </c>
      <c r="BU5470" s="1" t="s">
        <v>9</v>
      </c>
      <c r="BV5470" s="1" t="s">
        <v>146</v>
      </c>
      <c r="BW5470">
        <v>162.31</v>
      </c>
      <c r="BX5470" s="1" t="s">
        <v>13428</v>
      </c>
      <c r="BY5470">
        <v>5300</v>
      </c>
      <c r="BZ5470">
        <v>860243</v>
      </c>
      <c r="CA5470">
        <v>0.27</v>
      </c>
      <c r="CB5470">
        <v>3869</v>
      </c>
      <c r="CC5470">
        <v>627977.39</v>
      </c>
      <c r="CD5470">
        <v>0.185</v>
      </c>
      <c r="CE5470">
        <v>116065.2</v>
      </c>
      <c r="CF5470">
        <v>0</v>
      </c>
      <c r="CG5470">
        <v>0</v>
      </c>
      <c r="CH5470">
        <v>116065.2</v>
      </c>
      <c r="CI5470">
        <v>511912.19</v>
      </c>
      <c r="CJ5470">
        <v>627977.39</v>
      </c>
      <c r="CK5470">
        <v>3869</v>
      </c>
    </row>
    <row r="5471" spans="67:89" x14ac:dyDescent="0.25">
      <c r="BO5471" s="1" t="s">
        <v>1333</v>
      </c>
      <c r="BP5471" s="1" t="s">
        <v>13440</v>
      </c>
      <c r="BQ5471" s="1" t="s">
        <v>10132</v>
      </c>
      <c r="BR5471" s="1" t="s">
        <v>13427</v>
      </c>
      <c r="BS5471" s="1" t="s">
        <v>13428</v>
      </c>
      <c r="BT5471">
        <v>13</v>
      </c>
      <c r="BU5471" s="1" t="s">
        <v>9</v>
      </c>
      <c r="BV5471" s="1" t="s">
        <v>146</v>
      </c>
      <c r="BW5471">
        <v>180</v>
      </c>
      <c r="BX5471" s="1" t="s">
        <v>13428</v>
      </c>
      <c r="BY5471">
        <v>5300</v>
      </c>
      <c r="BZ5471">
        <v>954000</v>
      </c>
      <c r="CA5471">
        <v>0.3</v>
      </c>
      <c r="CB5471">
        <v>3710</v>
      </c>
      <c r="CC5471">
        <v>667800</v>
      </c>
      <c r="CD5471">
        <v>0.1</v>
      </c>
      <c r="CE5471">
        <v>66780</v>
      </c>
      <c r="CF5471">
        <v>0.1</v>
      </c>
      <c r="CG5471">
        <v>6678</v>
      </c>
      <c r="CH5471">
        <v>60102</v>
      </c>
      <c r="CI5471">
        <v>601020</v>
      </c>
      <c r="CJ5471">
        <v>661122</v>
      </c>
      <c r="CK5471">
        <v>3672.9</v>
      </c>
    </row>
    <row r="5472" spans="67:89" x14ac:dyDescent="0.25">
      <c r="BO5472" s="1" t="s">
        <v>1335</v>
      </c>
      <c r="BP5472" s="1" t="s">
        <v>13441</v>
      </c>
      <c r="BQ5472" s="1" t="s">
        <v>10132</v>
      </c>
      <c r="BR5472" s="1" t="s">
        <v>13427</v>
      </c>
      <c r="BS5472" s="1" t="s">
        <v>13428</v>
      </c>
      <c r="BT5472">
        <v>14</v>
      </c>
      <c r="BU5472" s="1" t="s">
        <v>9</v>
      </c>
      <c r="BV5472" s="1" t="s">
        <v>60</v>
      </c>
      <c r="BW5472">
        <v>160</v>
      </c>
      <c r="BX5472" s="1" t="s">
        <v>13428</v>
      </c>
      <c r="BY5472">
        <v>5050</v>
      </c>
      <c r="BZ5472">
        <v>808000</v>
      </c>
      <c r="CA5472">
        <v>0.25</v>
      </c>
      <c r="CB5472">
        <v>3787.5</v>
      </c>
      <c r="CC5472">
        <v>606000</v>
      </c>
      <c r="CD5472">
        <v>0.1</v>
      </c>
      <c r="CE5472">
        <v>60600</v>
      </c>
      <c r="CF5472">
        <v>0.1</v>
      </c>
      <c r="CG5472">
        <v>6060</v>
      </c>
      <c r="CH5472">
        <v>54540</v>
      </c>
      <c r="CI5472">
        <v>545400</v>
      </c>
      <c r="CJ5472">
        <v>599940</v>
      </c>
      <c r="CK5472">
        <v>3749.625</v>
      </c>
    </row>
    <row r="5473" spans="67:89" x14ac:dyDescent="0.25">
      <c r="BP5473" s="1" t="s">
        <v>13441</v>
      </c>
      <c r="BQ5473" s="1" t="s">
        <v>10132</v>
      </c>
      <c r="BR5473" s="1" t="s">
        <v>13427</v>
      </c>
      <c r="BS5473" s="1" t="s">
        <v>13428</v>
      </c>
      <c r="BT5473">
        <v>14</v>
      </c>
      <c r="BU5473" s="1" t="s">
        <v>9</v>
      </c>
      <c r="BV5473" s="1" t="s">
        <v>60</v>
      </c>
      <c r="BW5473">
        <v>160</v>
      </c>
      <c r="BX5473" s="1" t="s">
        <v>13428</v>
      </c>
      <c r="BY5473">
        <v>5050</v>
      </c>
      <c r="BZ5473">
        <v>808000</v>
      </c>
      <c r="CA5473">
        <v>0.28000000000000003</v>
      </c>
      <c r="CB5473">
        <v>3636</v>
      </c>
      <c r="CC5473">
        <v>581760</v>
      </c>
      <c r="CD5473">
        <v>0.1</v>
      </c>
      <c r="CE5473">
        <v>58176</v>
      </c>
      <c r="CF5473">
        <v>0.1</v>
      </c>
      <c r="CG5473">
        <v>5817.6</v>
      </c>
      <c r="CH5473">
        <v>52358.400000000001</v>
      </c>
      <c r="CI5473">
        <v>523584</v>
      </c>
      <c r="CJ5473">
        <v>575942.40000000002</v>
      </c>
      <c r="CK5473">
        <v>3599.6400000000003</v>
      </c>
    </row>
    <row r="5474" spans="67:89" x14ac:dyDescent="0.25">
      <c r="BO5474" s="1" t="s">
        <v>1337</v>
      </c>
      <c r="BP5474" s="1" t="s">
        <v>13442</v>
      </c>
      <c r="BQ5474" s="1" t="s">
        <v>10132</v>
      </c>
      <c r="BR5474" s="1" t="s">
        <v>13427</v>
      </c>
      <c r="BS5474" s="1" t="s">
        <v>13428</v>
      </c>
      <c r="BT5474">
        <v>15</v>
      </c>
      <c r="BU5474" s="1" t="s">
        <v>9</v>
      </c>
      <c r="BV5474" s="1" t="s">
        <v>60</v>
      </c>
      <c r="BW5474">
        <v>160</v>
      </c>
      <c r="BX5474" s="1" t="s">
        <v>13428</v>
      </c>
      <c r="BY5474">
        <v>5050</v>
      </c>
      <c r="BZ5474">
        <v>808000</v>
      </c>
      <c r="CA5474">
        <v>0.27</v>
      </c>
      <c r="CB5474">
        <v>3686.5</v>
      </c>
      <c r="CC5474">
        <v>589840</v>
      </c>
      <c r="CD5474">
        <v>0.2643062525430625</v>
      </c>
      <c r="CE5474">
        <v>155898.4</v>
      </c>
      <c r="CF5474">
        <v>0.1</v>
      </c>
      <c r="CG5474">
        <v>5898.4000000000005</v>
      </c>
      <c r="CH5474">
        <v>150000</v>
      </c>
      <c r="CI5474">
        <v>433941.6</v>
      </c>
      <c r="CJ5474">
        <v>583941.6</v>
      </c>
      <c r="CK5474">
        <v>3649.6349999999998</v>
      </c>
    </row>
    <row r="5475" spans="67:89" x14ac:dyDescent="0.25">
      <c r="BO5475" s="1" t="s">
        <v>1339</v>
      </c>
      <c r="BP5475" s="1" t="s">
        <v>13443</v>
      </c>
      <c r="BQ5475" s="1" t="s">
        <v>10132</v>
      </c>
      <c r="BR5475" s="1" t="s">
        <v>13427</v>
      </c>
      <c r="BS5475" s="1" t="s">
        <v>13428</v>
      </c>
      <c r="BT5475">
        <v>16</v>
      </c>
      <c r="BU5475" s="1" t="s">
        <v>9</v>
      </c>
      <c r="BV5475" s="1" t="s">
        <v>60</v>
      </c>
      <c r="BW5475">
        <v>160</v>
      </c>
      <c r="BX5475" s="1" t="s">
        <v>13428</v>
      </c>
      <c r="BY5475">
        <v>5050</v>
      </c>
      <c r="BZ5475">
        <v>808000</v>
      </c>
      <c r="CA5475">
        <v>0.2</v>
      </c>
      <c r="CB5475">
        <v>4040</v>
      </c>
      <c r="CC5475">
        <v>646400</v>
      </c>
      <c r="CD5475">
        <v>0.1</v>
      </c>
      <c r="CE5475">
        <v>64640</v>
      </c>
      <c r="CF5475">
        <v>0.1</v>
      </c>
      <c r="CG5475">
        <v>6464</v>
      </c>
      <c r="CH5475">
        <v>58176</v>
      </c>
      <c r="CI5475">
        <v>581760</v>
      </c>
      <c r="CJ5475">
        <v>639936</v>
      </c>
      <c r="CK5475">
        <v>3999.6</v>
      </c>
    </row>
    <row r="5476" spans="67:89" x14ac:dyDescent="0.25">
      <c r="BO5476" s="1" t="s">
        <v>1341</v>
      </c>
      <c r="BP5476" s="1" t="s">
        <v>13444</v>
      </c>
      <c r="BQ5476" s="1" t="s">
        <v>10132</v>
      </c>
      <c r="BR5476" s="1" t="s">
        <v>13427</v>
      </c>
      <c r="BS5476" s="1" t="s">
        <v>13428</v>
      </c>
      <c r="BT5476">
        <v>17</v>
      </c>
      <c r="BU5476" s="1" t="s">
        <v>9</v>
      </c>
      <c r="BV5476" s="1" t="s">
        <v>60</v>
      </c>
      <c r="BW5476">
        <v>160</v>
      </c>
      <c r="BX5476" s="1" t="s">
        <v>13428</v>
      </c>
      <c r="BY5476">
        <v>5050</v>
      </c>
      <c r="BZ5476">
        <v>808000</v>
      </c>
      <c r="CA5476">
        <v>0.33</v>
      </c>
      <c r="CB5476">
        <v>3383.5</v>
      </c>
      <c r="CC5476">
        <v>541360</v>
      </c>
      <c r="CD5476">
        <v>0.1</v>
      </c>
      <c r="CE5476">
        <v>54136</v>
      </c>
      <c r="CF5476">
        <v>0</v>
      </c>
      <c r="CG5476">
        <v>0</v>
      </c>
      <c r="CH5476">
        <v>54136</v>
      </c>
      <c r="CI5476">
        <v>487224</v>
      </c>
      <c r="CJ5476">
        <v>541360</v>
      </c>
      <c r="CK5476">
        <v>3383.5</v>
      </c>
    </row>
    <row r="5477" spans="67:89" x14ac:dyDescent="0.25">
      <c r="BO5477" s="1" t="s">
        <v>1343</v>
      </c>
      <c r="BP5477" s="1" t="s">
        <v>13445</v>
      </c>
      <c r="BQ5477" s="1" t="s">
        <v>10132</v>
      </c>
      <c r="BR5477" s="1" t="s">
        <v>13427</v>
      </c>
      <c r="BS5477" s="1" t="s">
        <v>13428</v>
      </c>
      <c r="BT5477">
        <v>18</v>
      </c>
      <c r="BU5477" s="1" t="s">
        <v>9</v>
      </c>
      <c r="BV5477" s="1" t="s">
        <v>60</v>
      </c>
      <c r="BW5477">
        <v>160</v>
      </c>
      <c r="BX5477" s="1" t="s">
        <v>13428</v>
      </c>
      <c r="BY5477">
        <v>5050</v>
      </c>
      <c r="BZ5477">
        <v>808000</v>
      </c>
      <c r="CA5477">
        <v>0.2</v>
      </c>
      <c r="CB5477">
        <v>4040</v>
      </c>
      <c r="CC5477">
        <v>646400</v>
      </c>
      <c r="CD5477">
        <v>0.1</v>
      </c>
      <c r="CE5477">
        <v>64640</v>
      </c>
      <c r="CF5477">
        <v>0.1</v>
      </c>
      <c r="CG5477">
        <v>6464</v>
      </c>
      <c r="CH5477">
        <v>58176</v>
      </c>
      <c r="CI5477">
        <v>581760</v>
      </c>
      <c r="CJ5477">
        <v>639936</v>
      </c>
      <c r="CK5477">
        <v>3999.6</v>
      </c>
    </row>
    <row r="5478" spans="67:89" x14ac:dyDescent="0.25">
      <c r="BO5478" s="1" t="s">
        <v>1345</v>
      </c>
      <c r="BP5478" s="1" t="s">
        <v>13446</v>
      </c>
      <c r="BQ5478" s="1" t="s">
        <v>10132</v>
      </c>
      <c r="BR5478" s="1" t="s">
        <v>13427</v>
      </c>
      <c r="BS5478" s="1" t="s">
        <v>13428</v>
      </c>
      <c r="BT5478">
        <v>19</v>
      </c>
      <c r="BU5478" s="1" t="s">
        <v>9</v>
      </c>
      <c r="BV5478" s="1" t="s">
        <v>146</v>
      </c>
      <c r="BW5478">
        <v>180</v>
      </c>
      <c r="BX5478" s="1" t="s">
        <v>13428</v>
      </c>
      <c r="BY5478">
        <v>5300</v>
      </c>
      <c r="BZ5478">
        <v>954000</v>
      </c>
      <c r="CA5478">
        <v>0.3</v>
      </c>
      <c r="CB5478">
        <v>3710</v>
      </c>
      <c r="CC5478">
        <v>667800</v>
      </c>
      <c r="CD5478">
        <v>0.1</v>
      </c>
      <c r="CE5478">
        <v>66780</v>
      </c>
      <c r="CF5478">
        <v>0.1</v>
      </c>
      <c r="CG5478">
        <v>6678</v>
      </c>
      <c r="CH5478">
        <v>60102</v>
      </c>
      <c r="CI5478">
        <v>601020</v>
      </c>
      <c r="CJ5478">
        <v>661122</v>
      </c>
      <c r="CK5478">
        <v>3672.9</v>
      </c>
    </row>
    <row r="5479" spans="67:89" x14ac:dyDescent="0.25">
      <c r="BO5479" s="1" t="s">
        <v>1347</v>
      </c>
      <c r="BP5479" s="1" t="s">
        <v>13447</v>
      </c>
      <c r="BQ5479" s="1" t="s">
        <v>10132</v>
      </c>
      <c r="BR5479" s="1" t="s">
        <v>13427</v>
      </c>
      <c r="BS5479" s="1" t="s">
        <v>13428</v>
      </c>
      <c r="BT5479">
        <v>20</v>
      </c>
      <c r="BU5479" s="1" t="s">
        <v>9</v>
      </c>
      <c r="BV5479" s="1" t="s">
        <v>146</v>
      </c>
      <c r="BW5479">
        <v>180</v>
      </c>
      <c r="BX5479" s="1" t="s">
        <v>13428</v>
      </c>
      <c r="BY5479">
        <v>5300</v>
      </c>
      <c r="BZ5479">
        <v>954000</v>
      </c>
      <c r="CA5479">
        <v>0.28000000000000003</v>
      </c>
      <c r="CB5479">
        <v>3816</v>
      </c>
      <c r="CC5479">
        <v>686880</v>
      </c>
      <c r="CD5479">
        <v>0.1</v>
      </c>
      <c r="CE5479">
        <v>68688</v>
      </c>
      <c r="CF5479">
        <v>0.1</v>
      </c>
      <c r="CG5479">
        <v>6868.8</v>
      </c>
      <c r="CH5479">
        <v>61819.199999999997</v>
      </c>
      <c r="CI5479">
        <v>618192</v>
      </c>
      <c r="CJ5479">
        <v>680011.2</v>
      </c>
      <c r="CK5479">
        <v>3777.8399999999997</v>
      </c>
    </row>
    <row r="5480" spans="67:89" x14ac:dyDescent="0.25">
      <c r="BP5480" s="1" t="s">
        <v>13447</v>
      </c>
      <c r="BQ5480" s="1" t="s">
        <v>10132</v>
      </c>
      <c r="BR5480" s="1" t="s">
        <v>13427</v>
      </c>
      <c r="BS5480" s="1" t="s">
        <v>13428</v>
      </c>
      <c r="BT5480">
        <v>20</v>
      </c>
      <c r="BU5480" s="1" t="s">
        <v>9</v>
      </c>
      <c r="BV5480" s="1" t="s">
        <v>146</v>
      </c>
      <c r="BW5480">
        <v>180</v>
      </c>
      <c r="BX5480" s="1" t="s">
        <v>13428</v>
      </c>
      <c r="BY5480">
        <v>5300</v>
      </c>
      <c r="BZ5480">
        <v>954000</v>
      </c>
      <c r="CA5480">
        <v>0.28000000000000003</v>
      </c>
      <c r="CB5480">
        <v>3816</v>
      </c>
      <c r="CC5480">
        <v>686880</v>
      </c>
      <c r="CD5480">
        <v>0.1</v>
      </c>
      <c r="CE5480">
        <v>68688</v>
      </c>
      <c r="CF5480">
        <v>0.1</v>
      </c>
      <c r="CG5480">
        <v>6868.8</v>
      </c>
      <c r="CH5480">
        <v>61819.199999999997</v>
      </c>
      <c r="CI5480">
        <v>618192</v>
      </c>
      <c r="CJ5480">
        <v>680011.2</v>
      </c>
      <c r="CK5480">
        <v>3777.8399999999997</v>
      </c>
    </row>
    <row r="5481" spans="67:89" x14ac:dyDescent="0.25">
      <c r="BP5481" s="1" t="s">
        <v>13447</v>
      </c>
      <c r="BQ5481" s="1" t="s">
        <v>10132</v>
      </c>
      <c r="BR5481" s="1" t="s">
        <v>13427</v>
      </c>
      <c r="BS5481" s="1" t="s">
        <v>13428</v>
      </c>
      <c r="BT5481">
        <v>20</v>
      </c>
      <c r="BU5481" s="1" t="s">
        <v>9</v>
      </c>
      <c r="BV5481" s="1" t="s">
        <v>146</v>
      </c>
      <c r="BW5481">
        <v>180</v>
      </c>
      <c r="BX5481" s="1" t="s">
        <v>13428</v>
      </c>
      <c r="BY5481">
        <v>5300</v>
      </c>
      <c r="BZ5481">
        <v>954000</v>
      </c>
      <c r="CA5481">
        <v>0.28000000000000003</v>
      </c>
      <c r="CB5481">
        <v>3816</v>
      </c>
      <c r="CC5481">
        <v>686880</v>
      </c>
      <c r="CD5481">
        <v>0.1</v>
      </c>
      <c r="CE5481">
        <v>68688</v>
      </c>
      <c r="CF5481">
        <v>0.1</v>
      </c>
      <c r="CG5481">
        <v>6868.8</v>
      </c>
      <c r="CH5481">
        <v>61819.199999999997</v>
      </c>
      <c r="CI5481">
        <v>618192</v>
      </c>
      <c r="CJ5481">
        <v>680011.2</v>
      </c>
      <c r="CK5481">
        <v>3777.8399999999997</v>
      </c>
    </row>
    <row r="5482" spans="67:89" x14ac:dyDescent="0.25">
      <c r="BO5482" s="1" t="s">
        <v>1349</v>
      </c>
      <c r="BP5482" s="1" t="s">
        <v>13448</v>
      </c>
      <c r="BQ5482" s="1" t="s">
        <v>10132</v>
      </c>
      <c r="BR5482" s="1" t="s">
        <v>13427</v>
      </c>
      <c r="BS5482" s="1" t="s">
        <v>13428</v>
      </c>
      <c r="BT5482">
        <v>21</v>
      </c>
      <c r="BU5482" s="1" t="s">
        <v>9</v>
      </c>
      <c r="BV5482" s="1" t="s">
        <v>60</v>
      </c>
      <c r="BW5482">
        <v>160</v>
      </c>
      <c r="BX5482" s="1" t="s">
        <v>13428</v>
      </c>
      <c r="BY5482">
        <v>5050</v>
      </c>
      <c r="BZ5482">
        <v>808000</v>
      </c>
      <c r="CA5482">
        <v>0.2</v>
      </c>
      <c r="CB5482">
        <v>4040</v>
      </c>
      <c r="CC5482">
        <v>646400</v>
      </c>
      <c r="CD5482">
        <v>0.1</v>
      </c>
      <c r="CE5482">
        <v>64640</v>
      </c>
      <c r="CF5482">
        <v>0.1</v>
      </c>
      <c r="CG5482">
        <v>6464</v>
      </c>
      <c r="CH5482">
        <v>58176</v>
      </c>
      <c r="CI5482">
        <v>581760</v>
      </c>
      <c r="CJ5482">
        <v>639936</v>
      </c>
      <c r="CK5482">
        <v>3999.6</v>
      </c>
    </row>
    <row r="5483" spans="67:89" x14ac:dyDescent="0.25">
      <c r="BO5483" s="1" t="s">
        <v>1351</v>
      </c>
      <c r="BP5483" s="1" t="s">
        <v>13449</v>
      </c>
      <c r="BQ5483" s="1" t="s">
        <v>10132</v>
      </c>
      <c r="BR5483" s="1" t="s">
        <v>13427</v>
      </c>
      <c r="BS5483" s="1" t="s">
        <v>13428</v>
      </c>
      <c r="BT5483">
        <v>22</v>
      </c>
      <c r="BU5483" s="1" t="s">
        <v>9</v>
      </c>
      <c r="BV5483" s="1" t="s">
        <v>60</v>
      </c>
      <c r="BW5483">
        <v>160</v>
      </c>
      <c r="BX5483" s="1" t="s">
        <v>13428</v>
      </c>
      <c r="BY5483">
        <v>5050</v>
      </c>
      <c r="BZ5483">
        <v>808000</v>
      </c>
      <c r="CA5483">
        <v>0.2</v>
      </c>
      <c r="CB5483">
        <v>4040</v>
      </c>
      <c r="CC5483">
        <v>646400</v>
      </c>
      <c r="CD5483">
        <v>0.1</v>
      </c>
      <c r="CE5483">
        <v>64640</v>
      </c>
      <c r="CF5483">
        <v>0.1</v>
      </c>
      <c r="CG5483">
        <v>6464</v>
      </c>
      <c r="CH5483">
        <v>58176</v>
      </c>
      <c r="CI5483">
        <v>581760</v>
      </c>
      <c r="CJ5483">
        <v>639936</v>
      </c>
      <c r="CK5483">
        <v>3999.6</v>
      </c>
    </row>
    <row r="5484" spans="67:89" x14ac:dyDescent="0.25">
      <c r="BO5484" s="1" t="s">
        <v>1353</v>
      </c>
      <c r="BP5484" s="1" t="s">
        <v>13450</v>
      </c>
      <c r="BQ5484" s="1" t="s">
        <v>10132</v>
      </c>
      <c r="BR5484" s="1" t="s">
        <v>13427</v>
      </c>
      <c r="BS5484" s="1" t="s">
        <v>13428</v>
      </c>
      <c r="BT5484">
        <v>23</v>
      </c>
      <c r="BU5484" s="1" t="s">
        <v>9</v>
      </c>
      <c r="BV5484" s="1" t="s">
        <v>60</v>
      </c>
      <c r="BW5484">
        <v>160</v>
      </c>
      <c r="BX5484" s="1" t="s">
        <v>13428</v>
      </c>
      <c r="BY5484">
        <v>5050</v>
      </c>
      <c r="BZ5484">
        <v>808000</v>
      </c>
      <c r="CA5484">
        <v>0.2</v>
      </c>
      <c r="CB5484">
        <v>4040</v>
      </c>
      <c r="CC5484">
        <v>646400</v>
      </c>
      <c r="CD5484">
        <v>0.1</v>
      </c>
      <c r="CE5484">
        <v>64640</v>
      </c>
      <c r="CF5484">
        <v>0.1</v>
      </c>
      <c r="CG5484">
        <v>6464</v>
      </c>
      <c r="CH5484">
        <v>58176</v>
      </c>
      <c r="CI5484">
        <v>581760</v>
      </c>
      <c r="CJ5484">
        <v>639936</v>
      </c>
      <c r="CK5484">
        <v>3999.6</v>
      </c>
    </row>
    <row r="5485" spans="67:89" x14ac:dyDescent="0.25">
      <c r="BO5485" s="1" t="s">
        <v>1355</v>
      </c>
      <c r="BP5485" s="1" t="s">
        <v>13451</v>
      </c>
      <c r="BQ5485" s="1" t="s">
        <v>10132</v>
      </c>
      <c r="BR5485" s="1" t="s">
        <v>13427</v>
      </c>
      <c r="BS5485" s="1" t="s">
        <v>13428</v>
      </c>
      <c r="BT5485">
        <v>24</v>
      </c>
      <c r="BU5485" s="1" t="s">
        <v>9</v>
      </c>
      <c r="BV5485" s="1" t="s">
        <v>60</v>
      </c>
      <c r="BW5485">
        <v>160</v>
      </c>
      <c r="BX5485" s="1" t="s">
        <v>13428</v>
      </c>
      <c r="BY5485">
        <v>5050</v>
      </c>
      <c r="BZ5485">
        <v>808000</v>
      </c>
      <c r="CA5485">
        <v>0.2</v>
      </c>
      <c r="CB5485">
        <v>4040</v>
      </c>
      <c r="CC5485">
        <v>646400</v>
      </c>
      <c r="CD5485">
        <v>0.1</v>
      </c>
      <c r="CE5485">
        <v>64640</v>
      </c>
      <c r="CF5485">
        <v>0.1</v>
      </c>
      <c r="CG5485">
        <v>6464</v>
      </c>
      <c r="CH5485">
        <v>58176</v>
      </c>
      <c r="CI5485">
        <v>581760</v>
      </c>
      <c r="CJ5485">
        <v>639936</v>
      </c>
      <c r="CK5485">
        <v>3999.6</v>
      </c>
    </row>
    <row r="5486" spans="67:89" x14ac:dyDescent="0.25">
      <c r="BO5486" s="1" t="s">
        <v>1357</v>
      </c>
      <c r="BP5486" s="1" t="s">
        <v>13452</v>
      </c>
      <c r="BQ5486" s="1" t="s">
        <v>10132</v>
      </c>
      <c r="BR5486" s="1" t="s">
        <v>13427</v>
      </c>
      <c r="BS5486" s="1" t="s">
        <v>13428</v>
      </c>
      <c r="BT5486">
        <v>25</v>
      </c>
      <c r="BU5486" s="1" t="s">
        <v>9</v>
      </c>
      <c r="BV5486" s="1" t="s">
        <v>60</v>
      </c>
      <c r="BW5486">
        <v>180</v>
      </c>
      <c r="BX5486" s="1" t="s">
        <v>13428</v>
      </c>
      <c r="BY5486">
        <v>5050</v>
      </c>
      <c r="BZ5486">
        <v>909000</v>
      </c>
      <c r="CA5486">
        <v>0.2</v>
      </c>
      <c r="CB5486">
        <v>4040</v>
      </c>
      <c r="CC5486">
        <v>727200</v>
      </c>
      <c r="CD5486">
        <v>0.1</v>
      </c>
      <c r="CE5486">
        <v>72720</v>
      </c>
      <c r="CF5486">
        <v>0.1</v>
      </c>
      <c r="CG5486">
        <v>7272</v>
      </c>
      <c r="CH5486">
        <v>65448</v>
      </c>
      <c r="CI5486">
        <v>654480</v>
      </c>
      <c r="CJ5486">
        <v>719928</v>
      </c>
      <c r="CK5486">
        <v>3999.6</v>
      </c>
    </row>
    <row r="5487" spans="67:89" x14ac:dyDescent="0.25">
      <c r="BO5487" s="1" t="s">
        <v>1359</v>
      </c>
      <c r="BP5487" s="1" t="s">
        <v>13453</v>
      </c>
      <c r="BQ5487" s="1" t="s">
        <v>10132</v>
      </c>
      <c r="BR5487" s="1" t="s">
        <v>13427</v>
      </c>
      <c r="BS5487" s="1" t="s">
        <v>13428</v>
      </c>
      <c r="BT5487">
        <v>26</v>
      </c>
      <c r="BU5487" s="1" t="s">
        <v>9</v>
      </c>
      <c r="BV5487" s="1" t="s">
        <v>146</v>
      </c>
      <c r="BW5487">
        <v>160</v>
      </c>
      <c r="BX5487" s="1" t="s">
        <v>13428</v>
      </c>
      <c r="BY5487">
        <v>5300</v>
      </c>
      <c r="BZ5487">
        <v>848000</v>
      </c>
      <c r="CA5487">
        <v>0.27</v>
      </c>
      <c r="CB5487">
        <v>3869</v>
      </c>
      <c r="CC5487">
        <v>619040</v>
      </c>
      <c r="CD5487">
        <v>0.1</v>
      </c>
      <c r="CE5487">
        <v>61904</v>
      </c>
      <c r="CF5487">
        <v>0.1</v>
      </c>
      <c r="CG5487">
        <v>6190.4000000000005</v>
      </c>
      <c r="CH5487">
        <v>55713.599999999999</v>
      </c>
      <c r="CI5487">
        <v>557136</v>
      </c>
      <c r="CJ5487">
        <v>612849.6</v>
      </c>
      <c r="CK5487">
        <v>3830.31</v>
      </c>
    </row>
    <row r="5488" spans="67:89" x14ac:dyDescent="0.25">
      <c r="BO5488" s="1" t="s">
        <v>1361</v>
      </c>
      <c r="BP5488" s="1" t="s">
        <v>13454</v>
      </c>
      <c r="BQ5488" s="1" t="s">
        <v>10132</v>
      </c>
      <c r="BR5488" s="1" t="s">
        <v>13427</v>
      </c>
      <c r="BS5488" s="1" t="s">
        <v>13428</v>
      </c>
      <c r="BT5488">
        <v>27</v>
      </c>
      <c r="BU5488" s="1" t="s">
        <v>9</v>
      </c>
      <c r="BV5488" s="1" t="s">
        <v>146</v>
      </c>
      <c r="BW5488">
        <v>160</v>
      </c>
      <c r="BX5488" s="1" t="s">
        <v>13428</v>
      </c>
      <c r="BY5488">
        <v>5300</v>
      </c>
      <c r="BZ5488">
        <v>848000</v>
      </c>
      <c r="CA5488">
        <v>0.3</v>
      </c>
      <c r="CB5488">
        <v>3710</v>
      </c>
      <c r="CC5488">
        <v>593600</v>
      </c>
      <c r="CD5488">
        <v>0.1</v>
      </c>
      <c r="CE5488">
        <v>59360</v>
      </c>
      <c r="CF5488">
        <v>0.1</v>
      </c>
      <c r="CG5488">
        <v>5936</v>
      </c>
      <c r="CH5488">
        <v>53424</v>
      </c>
      <c r="CI5488">
        <v>534240</v>
      </c>
      <c r="CJ5488">
        <v>587664</v>
      </c>
      <c r="CK5488">
        <v>3672.9</v>
      </c>
    </row>
    <row r="5489" spans="67:89" x14ac:dyDescent="0.25">
      <c r="BO5489" s="1" t="s">
        <v>1363</v>
      </c>
      <c r="BP5489" s="1" t="s">
        <v>13455</v>
      </c>
      <c r="BQ5489" s="1" t="s">
        <v>10132</v>
      </c>
      <c r="BR5489" s="1" t="s">
        <v>13427</v>
      </c>
      <c r="BS5489" s="1" t="s">
        <v>13428</v>
      </c>
      <c r="BT5489">
        <v>28</v>
      </c>
      <c r="BU5489" s="1" t="s">
        <v>9</v>
      </c>
      <c r="BV5489" s="1" t="s">
        <v>60</v>
      </c>
      <c r="BW5489">
        <v>180</v>
      </c>
      <c r="BX5489" s="1" t="s">
        <v>13428</v>
      </c>
      <c r="BY5489">
        <v>5050</v>
      </c>
      <c r="BZ5489">
        <v>909000</v>
      </c>
      <c r="CA5489">
        <v>0.25</v>
      </c>
      <c r="CB5489">
        <v>3787.5</v>
      </c>
      <c r="CC5489">
        <v>681750</v>
      </c>
      <c r="CD5489">
        <v>0.1</v>
      </c>
      <c r="CE5489">
        <v>68175</v>
      </c>
      <c r="CF5489">
        <v>0.1</v>
      </c>
      <c r="CG5489">
        <v>6817.5</v>
      </c>
      <c r="CH5489">
        <v>61357.5</v>
      </c>
      <c r="CI5489">
        <v>613575</v>
      </c>
      <c r="CJ5489">
        <v>674932.5</v>
      </c>
      <c r="CK5489">
        <v>3749.625</v>
      </c>
    </row>
    <row r="5490" spans="67:89" x14ac:dyDescent="0.25">
      <c r="BO5490" s="1" t="s">
        <v>1365</v>
      </c>
      <c r="BP5490" s="1" t="s">
        <v>13456</v>
      </c>
      <c r="BQ5490" s="1" t="s">
        <v>10132</v>
      </c>
      <c r="BR5490" s="1" t="s">
        <v>13427</v>
      </c>
      <c r="BS5490" s="1" t="s">
        <v>13428</v>
      </c>
      <c r="BT5490">
        <v>29</v>
      </c>
      <c r="BU5490" s="1" t="s">
        <v>9</v>
      </c>
      <c r="BV5490" s="1" t="s">
        <v>60</v>
      </c>
      <c r="BW5490">
        <v>160</v>
      </c>
      <c r="BX5490" s="1" t="s">
        <v>13428</v>
      </c>
      <c r="BY5490">
        <v>5050</v>
      </c>
      <c r="BZ5490">
        <v>808000</v>
      </c>
      <c r="CA5490">
        <v>0.3</v>
      </c>
      <c r="CB5490">
        <v>3535</v>
      </c>
      <c r="CC5490">
        <v>565600</v>
      </c>
      <c r="CD5490">
        <v>0.1</v>
      </c>
      <c r="CE5490">
        <v>56560</v>
      </c>
      <c r="CF5490">
        <v>0.1</v>
      </c>
      <c r="CG5490">
        <v>5656</v>
      </c>
      <c r="CH5490">
        <v>50904</v>
      </c>
      <c r="CI5490">
        <v>509040</v>
      </c>
      <c r="CJ5490">
        <v>559944</v>
      </c>
      <c r="CK5490">
        <v>3499.65</v>
      </c>
    </row>
    <row r="5491" spans="67:89" x14ac:dyDescent="0.25">
      <c r="BO5491" s="1" t="s">
        <v>1367</v>
      </c>
      <c r="BP5491" s="1" t="s">
        <v>13457</v>
      </c>
      <c r="BQ5491" s="1" t="s">
        <v>10132</v>
      </c>
      <c r="BR5491" s="1" t="s">
        <v>13427</v>
      </c>
      <c r="BS5491" s="1" t="s">
        <v>13428</v>
      </c>
      <c r="BT5491">
        <v>30</v>
      </c>
      <c r="BU5491" s="1" t="s">
        <v>9</v>
      </c>
      <c r="BV5491" s="1" t="s">
        <v>60</v>
      </c>
      <c r="BW5491">
        <v>160</v>
      </c>
      <c r="BX5491" s="1" t="s">
        <v>13428</v>
      </c>
      <c r="BY5491">
        <v>5050</v>
      </c>
      <c r="BZ5491">
        <v>808000</v>
      </c>
      <c r="CA5491">
        <v>0.2</v>
      </c>
      <c r="CB5491">
        <v>4040</v>
      </c>
      <c r="CC5491">
        <v>646400</v>
      </c>
      <c r="CD5491">
        <v>0.1</v>
      </c>
      <c r="CE5491">
        <v>64640</v>
      </c>
      <c r="CF5491">
        <v>0.1</v>
      </c>
      <c r="CG5491">
        <v>6464</v>
      </c>
      <c r="CH5491">
        <v>58176</v>
      </c>
      <c r="CI5491">
        <v>581760</v>
      </c>
      <c r="CJ5491">
        <v>639936</v>
      </c>
      <c r="CK5491">
        <v>3999.6</v>
      </c>
    </row>
    <row r="5492" spans="67:89" x14ac:dyDescent="0.25">
      <c r="BO5492" s="1" t="s">
        <v>1369</v>
      </c>
      <c r="BP5492" s="1" t="s">
        <v>13458</v>
      </c>
      <c r="BQ5492" s="1" t="s">
        <v>10132</v>
      </c>
      <c r="BR5492" s="1" t="s">
        <v>13427</v>
      </c>
      <c r="BS5492" s="1" t="s">
        <v>13428</v>
      </c>
      <c r="BT5492">
        <v>31</v>
      </c>
      <c r="BU5492" s="1" t="s">
        <v>9</v>
      </c>
      <c r="BV5492" s="1" t="s">
        <v>60</v>
      </c>
      <c r="BW5492">
        <v>160</v>
      </c>
      <c r="BX5492" s="1" t="s">
        <v>13428</v>
      </c>
      <c r="BY5492">
        <v>5050</v>
      </c>
      <c r="BZ5492">
        <v>808000</v>
      </c>
      <c r="CA5492">
        <v>0.2</v>
      </c>
      <c r="CB5492">
        <v>4040</v>
      </c>
      <c r="CC5492">
        <v>646400</v>
      </c>
      <c r="CD5492">
        <v>0.1</v>
      </c>
      <c r="CE5492">
        <v>64640</v>
      </c>
      <c r="CF5492">
        <v>0.1</v>
      </c>
      <c r="CG5492">
        <v>6464</v>
      </c>
      <c r="CH5492">
        <v>58176</v>
      </c>
      <c r="CI5492">
        <v>581760</v>
      </c>
      <c r="CJ5492">
        <v>639936</v>
      </c>
      <c r="CK5492">
        <v>3999.6</v>
      </c>
    </row>
    <row r="5493" spans="67:89" x14ac:dyDescent="0.25">
      <c r="BO5493" s="1" t="s">
        <v>1371</v>
      </c>
      <c r="BP5493" s="1" t="s">
        <v>13459</v>
      </c>
      <c r="BQ5493" s="1" t="s">
        <v>10132</v>
      </c>
      <c r="BR5493" s="1" t="s">
        <v>13427</v>
      </c>
      <c r="BS5493" s="1" t="s">
        <v>13428</v>
      </c>
      <c r="BT5493">
        <v>32</v>
      </c>
      <c r="BU5493" s="1" t="s">
        <v>9</v>
      </c>
      <c r="BV5493" s="1" t="s">
        <v>60</v>
      </c>
      <c r="BW5493">
        <v>160</v>
      </c>
      <c r="BX5493" s="1" t="s">
        <v>13428</v>
      </c>
      <c r="BY5493">
        <v>5050</v>
      </c>
      <c r="BZ5493">
        <v>808000</v>
      </c>
      <c r="CA5493">
        <v>0.2</v>
      </c>
      <c r="CB5493">
        <v>4040</v>
      </c>
      <c r="CC5493">
        <v>646400</v>
      </c>
      <c r="CD5493">
        <v>0.1</v>
      </c>
      <c r="CE5493">
        <v>64640</v>
      </c>
      <c r="CF5493">
        <v>0.1</v>
      </c>
      <c r="CG5493">
        <v>6464</v>
      </c>
      <c r="CH5493">
        <v>58176</v>
      </c>
      <c r="CI5493">
        <v>581760</v>
      </c>
      <c r="CJ5493">
        <v>639936</v>
      </c>
      <c r="CK5493">
        <v>3999.6</v>
      </c>
    </row>
    <row r="5494" spans="67:89" x14ac:dyDescent="0.25">
      <c r="BO5494" s="1" t="s">
        <v>1373</v>
      </c>
      <c r="BP5494" s="1" t="s">
        <v>13460</v>
      </c>
      <c r="BQ5494" s="1" t="s">
        <v>10132</v>
      </c>
      <c r="BR5494" s="1" t="s">
        <v>13427</v>
      </c>
      <c r="BS5494" s="1" t="s">
        <v>13428</v>
      </c>
      <c r="BT5494">
        <v>33</v>
      </c>
      <c r="BU5494" s="1" t="s">
        <v>9</v>
      </c>
      <c r="BV5494" s="1" t="s">
        <v>146</v>
      </c>
      <c r="BW5494">
        <v>180</v>
      </c>
      <c r="BX5494" s="1" t="s">
        <v>13428</v>
      </c>
      <c r="BY5494">
        <v>5300</v>
      </c>
      <c r="BZ5494">
        <v>954000</v>
      </c>
      <c r="CA5494">
        <v>0.3</v>
      </c>
      <c r="CB5494">
        <v>3710</v>
      </c>
      <c r="CC5494">
        <v>667800</v>
      </c>
      <c r="CD5494">
        <v>0.1</v>
      </c>
      <c r="CE5494">
        <v>66780</v>
      </c>
      <c r="CF5494">
        <v>5.9898173105720279E-2</v>
      </c>
      <c r="CG5494">
        <v>4000</v>
      </c>
      <c r="CH5494">
        <v>62780</v>
      </c>
      <c r="CI5494">
        <v>601020</v>
      </c>
      <c r="CJ5494">
        <v>663800</v>
      </c>
      <c r="CK5494">
        <v>3687.7777777777778</v>
      </c>
    </row>
    <row r="5495" spans="67:89" x14ac:dyDescent="0.25">
      <c r="BO5495" s="1" t="s">
        <v>1375</v>
      </c>
      <c r="BP5495" s="1" t="s">
        <v>13461</v>
      </c>
      <c r="BQ5495" s="1" t="s">
        <v>10132</v>
      </c>
      <c r="BR5495" s="1" t="s">
        <v>13427</v>
      </c>
      <c r="BS5495" s="1" t="s">
        <v>13428</v>
      </c>
      <c r="BT5495">
        <v>34</v>
      </c>
      <c r="BU5495" s="1" t="s">
        <v>9</v>
      </c>
      <c r="BV5495" s="1" t="s">
        <v>146</v>
      </c>
      <c r="BW5495">
        <v>180</v>
      </c>
      <c r="BX5495" s="1" t="s">
        <v>13428</v>
      </c>
      <c r="BY5495">
        <v>5300</v>
      </c>
      <c r="BZ5495">
        <v>954000</v>
      </c>
      <c r="CA5495">
        <v>0.3</v>
      </c>
      <c r="CB5495">
        <v>3710</v>
      </c>
      <c r="CC5495">
        <v>667800</v>
      </c>
      <c r="CD5495">
        <v>0.1</v>
      </c>
      <c r="CE5495">
        <v>66780</v>
      </c>
      <c r="CF5495">
        <v>0.1</v>
      </c>
      <c r="CG5495">
        <v>6678</v>
      </c>
      <c r="CH5495">
        <v>60102</v>
      </c>
      <c r="CI5495">
        <v>601020</v>
      </c>
      <c r="CJ5495">
        <v>661122</v>
      </c>
      <c r="CK5495">
        <v>3672.9</v>
      </c>
    </row>
    <row r="5496" spans="67:89" x14ac:dyDescent="0.25">
      <c r="BP5496" s="1" t="s">
        <v>13461</v>
      </c>
      <c r="BQ5496" s="1" t="s">
        <v>10132</v>
      </c>
      <c r="BR5496" s="1" t="s">
        <v>13427</v>
      </c>
      <c r="BS5496" s="1" t="s">
        <v>13428</v>
      </c>
      <c r="BT5496">
        <v>34</v>
      </c>
      <c r="BU5496" s="1" t="s">
        <v>9</v>
      </c>
      <c r="BV5496" s="1" t="s">
        <v>146</v>
      </c>
      <c r="BW5496">
        <v>180</v>
      </c>
      <c r="BX5496" s="1" t="s">
        <v>13428</v>
      </c>
      <c r="BY5496">
        <v>5300</v>
      </c>
      <c r="BZ5496">
        <v>954000</v>
      </c>
      <c r="CA5496">
        <v>0.3</v>
      </c>
      <c r="CB5496">
        <v>3710</v>
      </c>
      <c r="CC5496">
        <v>667800</v>
      </c>
      <c r="CD5496">
        <v>0.1</v>
      </c>
      <c r="CE5496">
        <v>66780</v>
      </c>
      <c r="CF5496">
        <v>0.1</v>
      </c>
      <c r="CG5496">
        <v>6678</v>
      </c>
      <c r="CH5496">
        <v>60102</v>
      </c>
      <c r="CI5496">
        <v>601020</v>
      </c>
      <c r="CJ5496">
        <v>661122</v>
      </c>
      <c r="CK5496">
        <v>3672.9</v>
      </c>
    </row>
    <row r="5497" spans="67:89" x14ac:dyDescent="0.25">
      <c r="BO5497" s="1" t="s">
        <v>1377</v>
      </c>
      <c r="BP5497" s="1" t="s">
        <v>13462</v>
      </c>
      <c r="BQ5497" s="1" t="s">
        <v>10132</v>
      </c>
      <c r="BR5497" s="1" t="s">
        <v>13427</v>
      </c>
      <c r="BS5497" s="1" t="s">
        <v>13428</v>
      </c>
      <c r="BT5497">
        <v>35</v>
      </c>
      <c r="BU5497" s="1" t="s">
        <v>9</v>
      </c>
      <c r="BV5497" s="1" t="s">
        <v>60</v>
      </c>
      <c r="BW5497">
        <v>180</v>
      </c>
      <c r="BX5497" s="1" t="s">
        <v>13428</v>
      </c>
      <c r="BY5497">
        <v>5300</v>
      </c>
      <c r="BZ5497">
        <v>954000</v>
      </c>
      <c r="CA5497">
        <v>0.3</v>
      </c>
      <c r="CB5497">
        <v>3710</v>
      </c>
      <c r="CC5497">
        <v>667800</v>
      </c>
      <c r="CD5497">
        <v>0.1</v>
      </c>
      <c r="CE5497">
        <v>66780</v>
      </c>
      <c r="CF5497">
        <v>0.1</v>
      </c>
      <c r="CG5497">
        <v>6678</v>
      </c>
      <c r="CH5497">
        <v>60102</v>
      </c>
      <c r="CI5497">
        <v>601020</v>
      </c>
      <c r="CJ5497">
        <v>661122</v>
      </c>
      <c r="CK5497">
        <v>3672.9</v>
      </c>
    </row>
    <row r="5498" spans="67:89" x14ac:dyDescent="0.25">
      <c r="BP5498" s="1" t="s">
        <v>13462</v>
      </c>
      <c r="BQ5498" s="1" t="s">
        <v>10132</v>
      </c>
      <c r="BR5498" s="1" t="s">
        <v>13427</v>
      </c>
      <c r="BS5498" s="1" t="s">
        <v>13428</v>
      </c>
      <c r="BT5498">
        <v>35</v>
      </c>
      <c r="BU5498" s="1" t="s">
        <v>9</v>
      </c>
      <c r="BV5498" s="1" t="s">
        <v>60</v>
      </c>
      <c r="BW5498">
        <v>180</v>
      </c>
      <c r="BX5498" s="1" t="s">
        <v>13428</v>
      </c>
      <c r="BY5498">
        <v>5050</v>
      </c>
      <c r="BZ5498">
        <v>909000</v>
      </c>
      <c r="CA5498">
        <v>0.3</v>
      </c>
      <c r="CB5498">
        <v>3535</v>
      </c>
      <c r="CC5498">
        <v>636300</v>
      </c>
      <c r="CD5498">
        <v>0.1</v>
      </c>
      <c r="CE5498">
        <v>63630</v>
      </c>
      <c r="CF5498">
        <v>0.1</v>
      </c>
      <c r="CG5498">
        <v>6363</v>
      </c>
      <c r="CH5498">
        <v>57267</v>
      </c>
      <c r="CI5498">
        <v>572670</v>
      </c>
      <c r="CJ5498">
        <v>629937</v>
      </c>
      <c r="CK5498">
        <v>3499.65</v>
      </c>
    </row>
    <row r="5499" spans="67:89" x14ac:dyDescent="0.25">
      <c r="BO5499" s="1" t="s">
        <v>1379</v>
      </c>
      <c r="BP5499" s="1" t="s">
        <v>13463</v>
      </c>
      <c r="BQ5499" s="1" t="s">
        <v>10132</v>
      </c>
      <c r="BR5499" s="1" t="s">
        <v>13427</v>
      </c>
      <c r="BS5499" s="1" t="s">
        <v>13428</v>
      </c>
      <c r="BT5499">
        <v>36</v>
      </c>
      <c r="BU5499" s="1" t="s">
        <v>9</v>
      </c>
      <c r="BV5499" s="1" t="s">
        <v>260</v>
      </c>
      <c r="BW5499">
        <v>200</v>
      </c>
      <c r="BX5499" s="1" t="s">
        <v>13428</v>
      </c>
      <c r="BY5499">
        <v>5050</v>
      </c>
      <c r="BZ5499">
        <v>1010000</v>
      </c>
      <c r="CA5499">
        <v>0.2</v>
      </c>
      <c r="CB5499">
        <v>4040</v>
      </c>
      <c r="CC5499">
        <v>808000</v>
      </c>
      <c r="CD5499">
        <v>0.1</v>
      </c>
      <c r="CE5499">
        <v>80800</v>
      </c>
      <c r="CF5499">
        <v>0.1</v>
      </c>
      <c r="CG5499">
        <v>8080</v>
      </c>
      <c r="CH5499">
        <v>72720</v>
      </c>
      <c r="CI5499">
        <v>727200</v>
      </c>
      <c r="CJ5499">
        <v>799920</v>
      </c>
      <c r="CK5499">
        <v>3999.6</v>
      </c>
    </row>
    <row r="5500" spans="67:89" x14ac:dyDescent="0.25">
      <c r="BO5500" s="1" t="s">
        <v>1381</v>
      </c>
      <c r="BP5500" s="1" t="s">
        <v>13464</v>
      </c>
      <c r="BQ5500" s="1" t="s">
        <v>10132</v>
      </c>
      <c r="BR5500" s="1" t="s">
        <v>13427</v>
      </c>
      <c r="BS5500" s="1" t="s">
        <v>13428</v>
      </c>
      <c r="BT5500">
        <v>37</v>
      </c>
      <c r="BU5500" s="1" t="s">
        <v>9</v>
      </c>
      <c r="BV5500" s="1" t="s">
        <v>260</v>
      </c>
      <c r="BW5500">
        <v>200</v>
      </c>
      <c r="BX5500" s="1" t="s">
        <v>13428</v>
      </c>
      <c r="BY5500">
        <v>5050</v>
      </c>
      <c r="BZ5500">
        <v>1010000</v>
      </c>
      <c r="CA5500">
        <v>0.28000000000000003</v>
      </c>
      <c r="CB5500">
        <v>3636</v>
      </c>
      <c r="CC5500">
        <v>727200</v>
      </c>
      <c r="CD5500">
        <v>0.1</v>
      </c>
      <c r="CE5500">
        <v>72720</v>
      </c>
      <c r="CF5500">
        <v>0.1</v>
      </c>
      <c r="CG5500">
        <v>7272</v>
      </c>
      <c r="CH5500">
        <v>65448</v>
      </c>
      <c r="CI5500">
        <v>654480</v>
      </c>
      <c r="CJ5500">
        <v>719928</v>
      </c>
      <c r="CK5500">
        <v>3599.64</v>
      </c>
    </row>
    <row r="5501" spans="67:89" x14ac:dyDescent="0.25">
      <c r="BO5501" s="1" t="s">
        <v>1383</v>
      </c>
      <c r="BP5501" s="1" t="s">
        <v>13465</v>
      </c>
      <c r="BQ5501" s="1" t="s">
        <v>10132</v>
      </c>
      <c r="BR5501" s="1" t="s">
        <v>13427</v>
      </c>
      <c r="BS5501" s="1" t="s">
        <v>13428</v>
      </c>
      <c r="BT5501">
        <v>38</v>
      </c>
      <c r="BU5501" s="1" t="s">
        <v>9</v>
      </c>
      <c r="BV5501" s="1" t="s">
        <v>260</v>
      </c>
      <c r="BW5501">
        <v>200</v>
      </c>
      <c r="BX5501" s="1" t="s">
        <v>13428</v>
      </c>
      <c r="BY5501">
        <v>5050</v>
      </c>
      <c r="BZ5501">
        <v>1010000</v>
      </c>
      <c r="CA5501">
        <v>0.33</v>
      </c>
      <c r="CB5501">
        <v>3383.5</v>
      </c>
      <c r="CC5501">
        <v>676700</v>
      </c>
      <c r="CD5501">
        <v>0.1</v>
      </c>
      <c r="CE5501">
        <v>67670</v>
      </c>
      <c r="CF5501">
        <v>0.1</v>
      </c>
      <c r="CG5501">
        <v>6767</v>
      </c>
      <c r="CH5501">
        <v>60903</v>
      </c>
      <c r="CI5501">
        <v>609030</v>
      </c>
      <c r="CJ5501">
        <v>669933</v>
      </c>
      <c r="CK5501">
        <v>3349.665</v>
      </c>
    </row>
    <row r="5502" spans="67:89" x14ac:dyDescent="0.25">
      <c r="BP5502" s="1" t="s">
        <v>13465</v>
      </c>
      <c r="BQ5502" s="1" t="s">
        <v>10132</v>
      </c>
      <c r="BR5502" s="1" t="s">
        <v>13427</v>
      </c>
      <c r="BS5502" s="1" t="s">
        <v>13428</v>
      </c>
      <c r="BT5502">
        <v>38</v>
      </c>
      <c r="BU5502" s="1" t="s">
        <v>9</v>
      </c>
      <c r="BV5502" s="1" t="s">
        <v>260</v>
      </c>
      <c r="BW5502">
        <v>200</v>
      </c>
      <c r="BX5502" s="1" t="s">
        <v>13428</v>
      </c>
      <c r="BY5502">
        <v>5050</v>
      </c>
      <c r="BZ5502">
        <v>1010000</v>
      </c>
      <c r="CA5502">
        <v>0.33</v>
      </c>
      <c r="CB5502">
        <v>3383.5</v>
      </c>
      <c r="CC5502">
        <v>676700</v>
      </c>
      <c r="CD5502">
        <v>0.1</v>
      </c>
      <c r="CE5502">
        <v>67670</v>
      </c>
      <c r="CF5502">
        <v>0.1</v>
      </c>
      <c r="CG5502">
        <v>6767</v>
      </c>
      <c r="CH5502">
        <v>60903</v>
      </c>
      <c r="CI5502">
        <v>609030</v>
      </c>
      <c r="CJ5502">
        <v>669933</v>
      </c>
      <c r="CK5502">
        <v>3349.665</v>
      </c>
    </row>
    <row r="5503" spans="67:89" x14ac:dyDescent="0.25">
      <c r="BP5503" s="1" t="s">
        <v>13465</v>
      </c>
      <c r="BQ5503" s="1" t="s">
        <v>10132</v>
      </c>
      <c r="BR5503" s="1" t="s">
        <v>13427</v>
      </c>
      <c r="BS5503" s="1" t="s">
        <v>13428</v>
      </c>
      <c r="BT5503">
        <v>38</v>
      </c>
      <c r="BU5503" s="1" t="s">
        <v>9</v>
      </c>
      <c r="BV5503" s="1" t="s">
        <v>260</v>
      </c>
      <c r="BW5503">
        <v>200</v>
      </c>
      <c r="BX5503" s="1" t="s">
        <v>13428</v>
      </c>
      <c r="BY5503">
        <v>5050</v>
      </c>
      <c r="BZ5503">
        <v>1010000</v>
      </c>
      <c r="CA5503">
        <v>0.3</v>
      </c>
      <c r="CB5503">
        <v>3535</v>
      </c>
      <c r="CC5503">
        <v>707000</v>
      </c>
      <c r="CD5503">
        <v>0.1</v>
      </c>
      <c r="CE5503">
        <v>70700</v>
      </c>
      <c r="CF5503">
        <v>0</v>
      </c>
      <c r="CG5503">
        <v>0</v>
      </c>
      <c r="CH5503">
        <v>70700</v>
      </c>
      <c r="CI5503">
        <v>636300</v>
      </c>
      <c r="CJ5503">
        <v>707000</v>
      </c>
      <c r="CK5503">
        <v>3535</v>
      </c>
    </row>
    <row r="5504" spans="67:89" x14ac:dyDescent="0.25">
      <c r="BO5504" s="1" t="s">
        <v>1385</v>
      </c>
      <c r="BP5504" s="1" t="s">
        <v>13466</v>
      </c>
      <c r="BQ5504" s="1" t="s">
        <v>10132</v>
      </c>
      <c r="BR5504" s="1" t="s">
        <v>13427</v>
      </c>
      <c r="BS5504" s="1" t="s">
        <v>13428</v>
      </c>
      <c r="BT5504">
        <v>39</v>
      </c>
      <c r="BU5504" s="1" t="s">
        <v>9</v>
      </c>
      <c r="BV5504" s="1" t="s">
        <v>171</v>
      </c>
      <c r="BW5504">
        <v>200</v>
      </c>
      <c r="BX5504" s="1" t="s">
        <v>13428</v>
      </c>
      <c r="BY5504">
        <v>5300</v>
      </c>
      <c r="BZ5504">
        <v>1060000</v>
      </c>
      <c r="CA5504">
        <v>0.27</v>
      </c>
      <c r="CB5504">
        <v>3869</v>
      </c>
      <c r="CC5504">
        <v>773800</v>
      </c>
      <c r="CD5504">
        <v>0.1</v>
      </c>
      <c r="CE5504">
        <v>77380</v>
      </c>
      <c r="CF5504">
        <v>0</v>
      </c>
      <c r="CG5504">
        <v>0</v>
      </c>
      <c r="CH5504">
        <v>77380</v>
      </c>
      <c r="CI5504">
        <v>696420</v>
      </c>
      <c r="CJ5504">
        <v>773800</v>
      </c>
      <c r="CK5504">
        <v>3869</v>
      </c>
    </row>
    <row r="5505" spans="67:89" x14ac:dyDescent="0.25">
      <c r="BP5505" s="1" t="s">
        <v>13466</v>
      </c>
      <c r="BQ5505" s="1" t="s">
        <v>10132</v>
      </c>
      <c r="BR5505" s="1" t="s">
        <v>13427</v>
      </c>
      <c r="BS5505" s="1" t="s">
        <v>13428</v>
      </c>
      <c r="BT5505">
        <v>39</v>
      </c>
      <c r="BU5505" s="1" t="s">
        <v>9</v>
      </c>
      <c r="BV5505" s="1" t="s">
        <v>171</v>
      </c>
      <c r="BW5505">
        <v>200</v>
      </c>
      <c r="BX5505" s="1" t="s">
        <v>13428</v>
      </c>
      <c r="BY5505">
        <v>5300</v>
      </c>
      <c r="BZ5505">
        <v>1060000</v>
      </c>
      <c r="CA5505">
        <v>0.3</v>
      </c>
      <c r="CB5505">
        <v>3710</v>
      </c>
      <c r="CC5505">
        <v>742000</v>
      </c>
      <c r="CD5505">
        <v>0.1</v>
      </c>
      <c r="CE5505">
        <v>74200</v>
      </c>
      <c r="CF5505">
        <v>0</v>
      </c>
      <c r="CG5505">
        <v>0</v>
      </c>
      <c r="CH5505">
        <v>74200</v>
      </c>
      <c r="CI5505">
        <v>667800</v>
      </c>
      <c r="CJ5505">
        <v>742000</v>
      </c>
      <c r="CK5505">
        <v>3710</v>
      </c>
    </row>
    <row r="5506" spans="67:89" x14ac:dyDescent="0.25">
      <c r="BO5506" s="1" t="s">
        <v>1387</v>
      </c>
      <c r="BP5506" s="1" t="s">
        <v>13467</v>
      </c>
      <c r="BQ5506" s="1" t="s">
        <v>10132</v>
      </c>
      <c r="BR5506" s="1" t="s">
        <v>13427</v>
      </c>
      <c r="BS5506" s="1" t="s">
        <v>13428</v>
      </c>
      <c r="BT5506">
        <v>40</v>
      </c>
      <c r="BU5506" s="1" t="s">
        <v>9</v>
      </c>
      <c r="BV5506" s="1" t="s">
        <v>171</v>
      </c>
      <c r="BW5506">
        <v>200</v>
      </c>
      <c r="BX5506" s="1" t="s">
        <v>13428</v>
      </c>
      <c r="BY5506">
        <v>5300</v>
      </c>
      <c r="BZ5506">
        <v>1060000</v>
      </c>
      <c r="CA5506">
        <v>0.33</v>
      </c>
      <c r="CB5506">
        <v>3551</v>
      </c>
      <c r="CC5506">
        <v>710200</v>
      </c>
      <c r="CD5506">
        <v>0.36201351731906506</v>
      </c>
      <c r="CE5506">
        <v>257102</v>
      </c>
      <c r="CF5506">
        <v>0.1</v>
      </c>
      <c r="CG5506">
        <v>7102</v>
      </c>
      <c r="CH5506">
        <v>250000</v>
      </c>
      <c r="CI5506">
        <v>453098</v>
      </c>
      <c r="CJ5506">
        <v>703098</v>
      </c>
      <c r="CK5506">
        <v>3515.49</v>
      </c>
    </row>
    <row r="5507" spans="67:89" x14ac:dyDescent="0.25">
      <c r="BP5507" s="1" t="s">
        <v>13467</v>
      </c>
      <c r="BQ5507" s="1" t="s">
        <v>10132</v>
      </c>
      <c r="BR5507" s="1" t="s">
        <v>13427</v>
      </c>
      <c r="BS5507" s="1" t="s">
        <v>13428</v>
      </c>
      <c r="BT5507">
        <v>40</v>
      </c>
      <c r="BU5507" s="1" t="s">
        <v>9</v>
      </c>
      <c r="BV5507" s="1" t="s">
        <v>171</v>
      </c>
      <c r="BW5507">
        <v>200</v>
      </c>
      <c r="BX5507" s="1" t="s">
        <v>13428</v>
      </c>
      <c r="BY5507">
        <v>5300</v>
      </c>
      <c r="BZ5507">
        <v>1060000</v>
      </c>
      <c r="CA5507">
        <v>0.33</v>
      </c>
      <c r="CB5507">
        <v>3551</v>
      </c>
      <c r="CC5507">
        <v>710200</v>
      </c>
      <c r="CD5507">
        <v>0.36201351731906506</v>
      </c>
      <c r="CE5507">
        <v>257102</v>
      </c>
      <c r="CF5507">
        <v>0.1</v>
      </c>
      <c r="CG5507">
        <v>7102</v>
      </c>
      <c r="CH5507">
        <v>250000</v>
      </c>
      <c r="CI5507">
        <v>453098</v>
      </c>
      <c r="CJ5507">
        <v>703098</v>
      </c>
      <c r="CK5507">
        <v>3515.49</v>
      </c>
    </row>
    <row r="5508" spans="67:89" x14ac:dyDescent="0.25">
      <c r="BP5508" s="1" t="s">
        <v>13467</v>
      </c>
      <c r="BQ5508" s="1" t="s">
        <v>10132</v>
      </c>
      <c r="BR5508" s="1" t="s">
        <v>13427</v>
      </c>
      <c r="BS5508" s="1" t="s">
        <v>13428</v>
      </c>
      <c r="BT5508">
        <v>40</v>
      </c>
      <c r="BU5508" s="1" t="s">
        <v>9</v>
      </c>
      <c r="BV5508" s="1" t="s">
        <v>171</v>
      </c>
      <c r="BW5508">
        <v>200</v>
      </c>
      <c r="BX5508" s="1" t="s">
        <v>13428</v>
      </c>
      <c r="BY5508">
        <v>5300</v>
      </c>
      <c r="BZ5508">
        <v>1060000</v>
      </c>
      <c r="CA5508">
        <v>0.3</v>
      </c>
      <c r="CB5508">
        <v>3710</v>
      </c>
      <c r="CC5508">
        <v>742000</v>
      </c>
      <c r="CD5508">
        <v>0.1</v>
      </c>
      <c r="CE5508">
        <v>74200</v>
      </c>
      <c r="CF5508">
        <v>0</v>
      </c>
      <c r="CG5508">
        <v>0</v>
      </c>
      <c r="CH5508">
        <v>74200</v>
      </c>
      <c r="CI5508">
        <v>667800</v>
      </c>
      <c r="CJ5508">
        <v>742000</v>
      </c>
      <c r="CK5508">
        <v>3710</v>
      </c>
    </row>
    <row r="5509" spans="67:89" x14ac:dyDescent="0.25">
      <c r="BO5509" s="1" t="s">
        <v>1389</v>
      </c>
      <c r="BP5509" s="1" t="s">
        <v>13468</v>
      </c>
      <c r="BQ5509" s="1" t="s">
        <v>10132</v>
      </c>
      <c r="BR5509" s="1" t="s">
        <v>13427</v>
      </c>
      <c r="BS5509" s="1" t="s">
        <v>13428</v>
      </c>
      <c r="BT5509">
        <v>41</v>
      </c>
      <c r="BU5509" s="1" t="s">
        <v>9</v>
      </c>
      <c r="BV5509" s="1" t="s">
        <v>260</v>
      </c>
      <c r="BW5509">
        <v>200</v>
      </c>
      <c r="BX5509" s="1" t="s">
        <v>13428</v>
      </c>
      <c r="BY5509">
        <v>5050</v>
      </c>
      <c r="BZ5509">
        <v>1010000</v>
      </c>
      <c r="CA5509">
        <v>0.25</v>
      </c>
      <c r="CB5509">
        <v>3787.5</v>
      </c>
      <c r="CC5509">
        <v>757500</v>
      </c>
      <c r="CD5509">
        <v>0.1</v>
      </c>
      <c r="CE5509">
        <v>75750</v>
      </c>
      <c r="CF5509">
        <v>0</v>
      </c>
      <c r="CG5509">
        <v>0</v>
      </c>
      <c r="CH5509">
        <v>75750</v>
      </c>
      <c r="CI5509">
        <v>681750</v>
      </c>
      <c r="CJ5509">
        <v>757500</v>
      </c>
      <c r="CK5509">
        <v>3787.5</v>
      </c>
    </row>
    <row r="5510" spans="67:89" x14ac:dyDescent="0.25">
      <c r="BP5510" s="1" t="s">
        <v>13468</v>
      </c>
      <c r="BQ5510" s="1" t="s">
        <v>10132</v>
      </c>
      <c r="BR5510" s="1" t="s">
        <v>13427</v>
      </c>
      <c r="BS5510" s="1" t="s">
        <v>13428</v>
      </c>
      <c r="BT5510">
        <v>41</v>
      </c>
      <c r="BU5510" s="1" t="s">
        <v>9</v>
      </c>
      <c r="BV5510" s="1" t="s">
        <v>260</v>
      </c>
      <c r="BW5510">
        <v>200</v>
      </c>
      <c r="BX5510" s="1" t="s">
        <v>13428</v>
      </c>
      <c r="BY5510">
        <v>5050</v>
      </c>
      <c r="BZ5510">
        <v>1010000</v>
      </c>
      <c r="CA5510">
        <v>0.3</v>
      </c>
      <c r="CB5510">
        <v>3535</v>
      </c>
      <c r="CC5510">
        <v>707000</v>
      </c>
      <c r="CD5510">
        <v>0.1</v>
      </c>
      <c r="CE5510">
        <v>70700</v>
      </c>
      <c r="CF5510">
        <v>0</v>
      </c>
      <c r="CG5510">
        <v>0</v>
      </c>
      <c r="CH5510">
        <v>70700</v>
      </c>
      <c r="CI5510">
        <v>636300</v>
      </c>
      <c r="CJ5510">
        <v>707000</v>
      </c>
      <c r="CK5510">
        <v>3535</v>
      </c>
    </row>
    <row r="5511" spans="67:89" x14ac:dyDescent="0.25">
      <c r="BO5511" s="1" t="s">
        <v>1391</v>
      </c>
      <c r="BP5511" s="1" t="s">
        <v>13469</v>
      </c>
      <c r="BQ5511" s="1" t="s">
        <v>10132</v>
      </c>
      <c r="BR5511" s="1" t="s">
        <v>13427</v>
      </c>
      <c r="BS5511" s="1" t="s">
        <v>13428</v>
      </c>
      <c r="BT5511">
        <v>42</v>
      </c>
      <c r="BU5511" s="1" t="s">
        <v>9</v>
      </c>
      <c r="BV5511" s="1" t="s">
        <v>260</v>
      </c>
      <c r="BW5511">
        <v>200</v>
      </c>
      <c r="BX5511" s="1" t="s">
        <v>13428</v>
      </c>
      <c r="BY5511">
        <v>5050</v>
      </c>
      <c r="BZ5511">
        <v>1010000</v>
      </c>
      <c r="CA5511">
        <v>0.2</v>
      </c>
      <c r="CB5511">
        <v>4040</v>
      </c>
      <c r="CC5511">
        <v>808000</v>
      </c>
      <c r="CD5511">
        <v>0.1</v>
      </c>
      <c r="CE5511">
        <v>80800</v>
      </c>
      <c r="CF5511">
        <v>0.1</v>
      </c>
      <c r="CG5511">
        <v>8080</v>
      </c>
      <c r="CH5511">
        <v>72720</v>
      </c>
      <c r="CI5511">
        <v>727200</v>
      </c>
      <c r="CJ5511">
        <v>799920</v>
      </c>
      <c r="CK5511">
        <v>3999.6</v>
      </c>
    </row>
    <row r="5512" spans="67:89" x14ac:dyDescent="0.25">
      <c r="BP5512" s="1" t="s">
        <v>13469</v>
      </c>
      <c r="BQ5512" s="1" t="s">
        <v>10132</v>
      </c>
      <c r="BR5512" s="1" t="s">
        <v>13427</v>
      </c>
      <c r="BS5512" s="1" t="s">
        <v>13428</v>
      </c>
      <c r="BT5512">
        <v>42</v>
      </c>
      <c r="BU5512" s="1" t="s">
        <v>9</v>
      </c>
      <c r="BV5512" s="1" t="s">
        <v>260</v>
      </c>
      <c r="BW5512">
        <v>200</v>
      </c>
      <c r="BX5512" s="1" t="s">
        <v>13428</v>
      </c>
      <c r="BY5512">
        <v>5050</v>
      </c>
      <c r="BZ5512">
        <v>1010000</v>
      </c>
      <c r="CA5512">
        <v>0.28000000000000003</v>
      </c>
      <c r="CB5512">
        <v>3636</v>
      </c>
      <c r="CC5512">
        <v>727200</v>
      </c>
      <c r="CD5512">
        <v>0.1</v>
      </c>
      <c r="CE5512">
        <v>72720</v>
      </c>
      <c r="CF5512">
        <v>0.1</v>
      </c>
      <c r="CG5512">
        <v>7272</v>
      </c>
      <c r="CH5512">
        <v>65448</v>
      </c>
      <c r="CI5512">
        <v>654480</v>
      </c>
      <c r="CJ5512">
        <v>719928</v>
      </c>
      <c r="CK5512">
        <v>3599.64</v>
      </c>
    </row>
    <row r="5513" spans="67:89" x14ac:dyDescent="0.25">
      <c r="BO5513" s="1" t="s">
        <v>1393</v>
      </c>
      <c r="BP5513" s="1" t="s">
        <v>13470</v>
      </c>
      <c r="BQ5513" s="1" t="s">
        <v>10132</v>
      </c>
      <c r="BR5513" s="1" t="s">
        <v>13427</v>
      </c>
      <c r="BS5513" s="1" t="s">
        <v>13428</v>
      </c>
      <c r="BT5513">
        <v>43</v>
      </c>
      <c r="BU5513" s="1" t="s">
        <v>9</v>
      </c>
      <c r="BV5513" s="1" t="s">
        <v>260</v>
      </c>
      <c r="BW5513">
        <v>200</v>
      </c>
      <c r="BX5513" s="1" t="s">
        <v>13428</v>
      </c>
      <c r="BY5513">
        <v>5050</v>
      </c>
      <c r="BZ5513">
        <v>1010000</v>
      </c>
      <c r="CA5513">
        <v>0.33</v>
      </c>
      <c r="CB5513">
        <v>3383.5</v>
      </c>
      <c r="CC5513">
        <v>676700</v>
      </c>
      <c r="CD5513">
        <v>0.1</v>
      </c>
      <c r="CE5513">
        <v>67670</v>
      </c>
      <c r="CF5513">
        <v>0.1</v>
      </c>
      <c r="CG5513">
        <v>6767</v>
      </c>
      <c r="CH5513">
        <v>60903</v>
      </c>
      <c r="CI5513">
        <v>609030</v>
      </c>
      <c r="CJ5513">
        <v>669933</v>
      </c>
      <c r="CK5513">
        <v>3349.665</v>
      </c>
    </row>
    <row r="5514" spans="67:89" x14ac:dyDescent="0.25">
      <c r="BO5514" s="1" t="s">
        <v>1395</v>
      </c>
      <c r="BP5514" s="1" t="s">
        <v>13471</v>
      </c>
      <c r="BQ5514" s="1" t="s">
        <v>10132</v>
      </c>
      <c r="BR5514" s="1" t="s">
        <v>13427</v>
      </c>
      <c r="BS5514" s="1" t="s">
        <v>13428</v>
      </c>
      <c r="BT5514">
        <v>44</v>
      </c>
      <c r="BU5514" s="1" t="s">
        <v>9</v>
      </c>
      <c r="BV5514" s="1" t="s">
        <v>60</v>
      </c>
      <c r="BW5514">
        <v>180</v>
      </c>
      <c r="BX5514" s="1" t="s">
        <v>13428</v>
      </c>
      <c r="BY5514">
        <v>5050</v>
      </c>
      <c r="BZ5514">
        <v>909000</v>
      </c>
      <c r="CA5514">
        <v>0.2</v>
      </c>
      <c r="CB5514">
        <v>4040</v>
      </c>
      <c r="CC5514">
        <v>727200</v>
      </c>
      <c r="CD5514">
        <v>0.1</v>
      </c>
      <c r="CE5514">
        <v>72720</v>
      </c>
      <c r="CF5514">
        <v>0</v>
      </c>
      <c r="CG5514">
        <v>0</v>
      </c>
      <c r="CH5514">
        <v>72720</v>
      </c>
      <c r="CI5514">
        <v>654480</v>
      </c>
      <c r="CJ5514">
        <v>727200</v>
      </c>
      <c r="CK5514">
        <v>4040</v>
      </c>
    </row>
    <row r="5515" spans="67:89" x14ac:dyDescent="0.25">
      <c r="BP5515" s="1" t="s">
        <v>13471</v>
      </c>
      <c r="BQ5515" s="1" t="s">
        <v>10132</v>
      </c>
      <c r="BR5515" s="1" t="s">
        <v>13427</v>
      </c>
      <c r="BS5515" s="1" t="s">
        <v>13428</v>
      </c>
      <c r="BT5515">
        <v>44</v>
      </c>
      <c r="BU5515" s="1" t="s">
        <v>9</v>
      </c>
      <c r="BV5515" s="1" t="s">
        <v>60</v>
      </c>
      <c r="BW5515">
        <v>180</v>
      </c>
      <c r="BX5515" s="1" t="s">
        <v>13428</v>
      </c>
      <c r="BY5515">
        <v>5050</v>
      </c>
      <c r="BZ5515">
        <v>909000</v>
      </c>
      <c r="CA5515">
        <v>0.2</v>
      </c>
      <c r="CB5515">
        <v>4040</v>
      </c>
      <c r="CC5515">
        <v>727200</v>
      </c>
      <c r="CD5515">
        <v>0.1</v>
      </c>
      <c r="CE5515">
        <v>72720</v>
      </c>
      <c r="CF5515">
        <v>0</v>
      </c>
      <c r="CG5515">
        <v>0</v>
      </c>
      <c r="CH5515">
        <v>72720</v>
      </c>
      <c r="CI5515">
        <v>654480</v>
      </c>
      <c r="CJ5515">
        <v>727200</v>
      </c>
      <c r="CK5515">
        <v>4040</v>
      </c>
    </row>
    <row r="5516" spans="67:89" x14ac:dyDescent="0.25">
      <c r="BO5516" s="1" t="s">
        <v>1397</v>
      </c>
      <c r="BP5516" s="1" t="s">
        <v>13472</v>
      </c>
      <c r="BQ5516" s="1" t="s">
        <v>10132</v>
      </c>
      <c r="BR5516" s="1" t="s">
        <v>13427</v>
      </c>
      <c r="BS5516" s="1" t="s">
        <v>13428</v>
      </c>
      <c r="BT5516">
        <v>45</v>
      </c>
      <c r="BU5516" s="1" t="s">
        <v>9</v>
      </c>
      <c r="BV5516" s="1" t="s">
        <v>146</v>
      </c>
      <c r="BW5516">
        <v>180</v>
      </c>
      <c r="BX5516" s="1" t="s">
        <v>13428</v>
      </c>
      <c r="BY5516">
        <v>5300</v>
      </c>
      <c r="BZ5516">
        <v>954000</v>
      </c>
      <c r="CA5516">
        <v>0.3</v>
      </c>
      <c r="CB5516">
        <v>3710</v>
      </c>
      <c r="CC5516">
        <v>667800</v>
      </c>
      <c r="CD5516">
        <v>0.1</v>
      </c>
      <c r="CE5516">
        <v>66780</v>
      </c>
      <c r="CF5516">
        <v>0.1</v>
      </c>
      <c r="CG5516">
        <v>6678</v>
      </c>
      <c r="CH5516">
        <v>60102</v>
      </c>
      <c r="CI5516">
        <v>601020</v>
      </c>
      <c r="CJ5516">
        <v>661122</v>
      </c>
      <c r="CK5516">
        <v>3672.9</v>
      </c>
    </row>
    <row r="5517" spans="67:89" x14ac:dyDescent="0.25">
      <c r="BP5517" s="1" t="s">
        <v>13472</v>
      </c>
      <c r="BQ5517" s="1" t="s">
        <v>10132</v>
      </c>
      <c r="BR5517" s="1" t="s">
        <v>13427</v>
      </c>
      <c r="BS5517" s="1" t="s">
        <v>13428</v>
      </c>
      <c r="BT5517">
        <v>45</v>
      </c>
      <c r="BU5517" s="1" t="s">
        <v>9</v>
      </c>
      <c r="BV5517" s="1" t="s">
        <v>146</v>
      </c>
      <c r="BW5517">
        <v>180</v>
      </c>
      <c r="BX5517" s="1" t="s">
        <v>13428</v>
      </c>
      <c r="BY5517">
        <v>5300</v>
      </c>
      <c r="BZ5517">
        <v>954000</v>
      </c>
      <c r="CA5517">
        <v>0.3</v>
      </c>
      <c r="CB5517">
        <v>3710</v>
      </c>
      <c r="CC5517">
        <v>667800</v>
      </c>
      <c r="CD5517">
        <v>0.1</v>
      </c>
      <c r="CE5517">
        <v>66780</v>
      </c>
      <c r="CF5517">
        <v>0.1</v>
      </c>
      <c r="CG5517">
        <v>6678</v>
      </c>
      <c r="CH5517">
        <v>60102</v>
      </c>
      <c r="CI5517">
        <v>601020</v>
      </c>
      <c r="CJ5517">
        <v>661122</v>
      </c>
      <c r="CK5517">
        <v>3672.9</v>
      </c>
    </row>
    <row r="5518" spans="67:89" x14ac:dyDescent="0.25">
      <c r="BO5518" s="1" t="s">
        <v>1399</v>
      </c>
      <c r="BP5518" s="1" t="s">
        <v>13473</v>
      </c>
      <c r="BQ5518" s="1" t="s">
        <v>10132</v>
      </c>
      <c r="BR5518" s="1" t="s">
        <v>13427</v>
      </c>
      <c r="BS5518" s="1" t="s">
        <v>13428</v>
      </c>
      <c r="BT5518">
        <v>46</v>
      </c>
      <c r="BU5518" s="1" t="s">
        <v>9</v>
      </c>
      <c r="BV5518" s="1" t="s">
        <v>146</v>
      </c>
      <c r="BW5518">
        <v>180</v>
      </c>
      <c r="BX5518" s="1" t="s">
        <v>13428</v>
      </c>
      <c r="BY5518">
        <v>5300</v>
      </c>
      <c r="BZ5518">
        <v>954000</v>
      </c>
      <c r="CA5518">
        <v>0.3</v>
      </c>
      <c r="CB5518">
        <v>3710</v>
      </c>
      <c r="CC5518">
        <v>667800</v>
      </c>
      <c r="CD5518">
        <v>0.1</v>
      </c>
      <c r="CE5518">
        <v>66780</v>
      </c>
      <c r="CF5518">
        <v>0.1</v>
      </c>
      <c r="CG5518">
        <v>6678</v>
      </c>
      <c r="CH5518">
        <v>60102</v>
      </c>
      <c r="CI5518">
        <v>601020</v>
      </c>
      <c r="CJ5518">
        <v>661122</v>
      </c>
      <c r="CK5518">
        <v>3672.9</v>
      </c>
    </row>
    <row r="5519" spans="67:89" x14ac:dyDescent="0.25">
      <c r="BO5519" s="1" t="s">
        <v>1401</v>
      </c>
      <c r="BP5519" s="1" t="s">
        <v>13474</v>
      </c>
      <c r="BQ5519" s="1" t="s">
        <v>10132</v>
      </c>
      <c r="BR5519" s="1" t="s">
        <v>13427</v>
      </c>
      <c r="BS5519" s="1" t="s">
        <v>13428</v>
      </c>
      <c r="BT5519">
        <v>47</v>
      </c>
      <c r="BU5519" s="1" t="s">
        <v>9</v>
      </c>
      <c r="BV5519" s="1" t="s">
        <v>60</v>
      </c>
      <c r="BW5519">
        <v>180</v>
      </c>
      <c r="BX5519" s="1" t="s">
        <v>13428</v>
      </c>
      <c r="BY5519">
        <v>5050</v>
      </c>
      <c r="BZ5519">
        <v>909000</v>
      </c>
      <c r="CA5519">
        <v>0.2</v>
      </c>
      <c r="CB5519">
        <v>4040</v>
      </c>
      <c r="CC5519">
        <v>727200</v>
      </c>
      <c r="CD5519">
        <v>0.1</v>
      </c>
      <c r="CE5519">
        <v>72720</v>
      </c>
      <c r="CF5519">
        <v>0.1</v>
      </c>
      <c r="CG5519">
        <v>7272</v>
      </c>
      <c r="CH5519">
        <v>65448</v>
      </c>
      <c r="CI5519">
        <v>654480</v>
      </c>
      <c r="CJ5519">
        <v>719928</v>
      </c>
      <c r="CK5519">
        <v>3999.6</v>
      </c>
    </row>
    <row r="5520" spans="67:89" x14ac:dyDescent="0.25">
      <c r="BO5520" s="1" t="s">
        <v>1403</v>
      </c>
      <c r="BP5520" s="1" t="s">
        <v>13475</v>
      </c>
      <c r="BQ5520" s="1" t="s">
        <v>10132</v>
      </c>
      <c r="BR5520" s="1" t="s">
        <v>13427</v>
      </c>
      <c r="BS5520" s="1" t="s">
        <v>13428</v>
      </c>
      <c r="BT5520">
        <v>48</v>
      </c>
      <c r="BU5520" s="1" t="s">
        <v>9</v>
      </c>
      <c r="BV5520" s="1" t="s">
        <v>60</v>
      </c>
      <c r="BW5520">
        <v>180</v>
      </c>
      <c r="BX5520" s="1" t="s">
        <v>13428</v>
      </c>
      <c r="BY5520">
        <v>5050</v>
      </c>
      <c r="BZ5520">
        <v>909000</v>
      </c>
      <c r="CA5520">
        <v>0.2</v>
      </c>
      <c r="CB5520">
        <v>4040</v>
      </c>
      <c r="CC5520">
        <v>727200</v>
      </c>
      <c r="CD5520">
        <v>0.1</v>
      </c>
      <c r="CE5520">
        <v>72720</v>
      </c>
      <c r="CF5520">
        <v>0.1</v>
      </c>
      <c r="CG5520">
        <v>7272</v>
      </c>
      <c r="CH5520">
        <v>65448</v>
      </c>
      <c r="CI5520">
        <v>654480</v>
      </c>
      <c r="CJ5520">
        <v>719928</v>
      </c>
      <c r="CK5520">
        <v>3999.6</v>
      </c>
    </row>
    <row r="5521" spans="67:89" x14ac:dyDescent="0.25">
      <c r="BO5521" s="1" t="s">
        <v>1405</v>
      </c>
      <c r="BP5521" s="1" t="s">
        <v>13476</v>
      </c>
      <c r="BQ5521" s="1" t="s">
        <v>10132</v>
      </c>
      <c r="BR5521" s="1" t="s">
        <v>13427</v>
      </c>
      <c r="BS5521" s="1" t="s">
        <v>13428</v>
      </c>
      <c r="BT5521">
        <v>49</v>
      </c>
      <c r="BU5521" s="1" t="s">
        <v>9</v>
      </c>
      <c r="BV5521" s="1" t="s">
        <v>60</v>
      </c>
      <c r="BW5521">
        <v>180</v>
      </c>
      <c r="BX5521" s="1" t="s">
        <v>13428</v>
      </c>
      <c r="BY5521">
        <v>5050</v>
      </c>
      <c r="BZ5521">
        <v>909000</v>
      </c>
      <c r="CA5521">
        <v>0.2</v>
      </c>
      <c r="CB5521">
        <v>4040</v>
      </c>
      <c r="CC5521">
        <v>727200</v>
      </c>
      <c r="CD5521">
        <v>0.1</v>
      </c>
      <c r="CE5521">
        <v>72720</v>
      </c>
      <c r="CF5521">
        <v>0.1</v>
      </c>
      <c r="CG5521">
        <v>7272</v>
      </c>
      <c r="CH5521">
        <v>65448</v>
      </c>
      <c r="CI5521">
        <v>654480</v>
      </c>
      <c r="CJ5521">
        <v>719928</v>
      </c>
      <c r="CK5521">
        <v>3999.6</v>
      </c>
    </row>
    <row r="5522" spans="67:89" x14ac:dyDescent="0.25">
      <c r="BO5522" s="1" t="s">
        <v>1407</v>
      </c>
      <c r="BP5522" s="1" t="s">
        <v>13477</v>
      </c>
      <c r="BQ5522" s="1" t="s">
        <v>10132</v>
      </c>
      <c r="BR5522" s="1" t="s">
        <v>13427</v>
      </c>
      <c r="BS5522" s="1" t="s">
        <v>13428</v>
      </c>
      <c r="BT5522">
        <v>50</v>
      </c>
      <c r="BU5522" s="1" t="s">
        <v>9</v>
      </c>
      <c r="BV5522" s="1" t="s">
        <v>60</v>
      </c>
      <c r="BW5522">
        <v>180</v>
      </c>
      <c r="BX5522" s="1" t="s">
        <v>13428</v>
      </c>
      <c r="BY5522">
        <v>5050</v>
      </c>
      <c r="BZ5522">
        <v>909000</v>
      </c>
      <c r="CA5522">
        <v>0.33</v>
      </c>
      <c r="CB5522">
        <v>3383.5</v>
      </c>
      <c r="CC5522">
        <v>609030</v>
      </c>
      <c r="CD5522">
        <v>0.1</v>
      </c>
      <c r="CE5522">
        <v>60903</v>
      </c>
      <c r="CF5522">
        <v>0.1</v>
      </c>
      <c r="CG5522">
        <v>6090.3</v>
      </c>
      <c r="CH5522">
        <v>54812.7</v>
      </c>
      <c r="CI5522">
        <v>548127</v>
      </c>
      <c r="CJ5522">
        <v>602939.69999999995</v>
      </c>
      <c r="CK5522">
        <v>3349.665</v>
      </c>
    </row>
    <row r="5523" spans="67:89" x14ac:dyDescent="0.25">
      <c r="BO5523" s="1" t="s">
        <v>1409</v>
      </c>
      <c r="BP5523" s="1" t="s">
        <v>13478</v>
      </c>
      <c r="BQ5523" s="1" t="s">
        <v>10132</v>
      </c>
      <c r="BR5523" s="1" t="s">
        <v>13427</v>
      </c>
      <c r="BS5523" s="1" t="s">
        <v>13428</v>
      </c>
      <c r="BT5523">
        <v>51</v>
      </c>
      <c r="BU5523" s="1" t="s">
        <v>9</v>
      </c>
      <c r="BV5523" s="1" t="s">
        <v>171</v>
      </c>
      <c r="BW5523">
        <v>260</v>
      </c>
      <c r="BX5523" s="1" t="s">
        <v>13428</v>
      </c>
      <c r="BY5523">
        <v>5300</v>
      </c>
      <c r="BZ5523">
        <v>1378000</v>
      </c>
      <c r="CA5523">
        <v>0.3</v>
      </c>
      <c r="CB5523">
        <v>3710</v>
      </c>
      <c r="CC5523">
        <v>964600</v>
      </c>
      <c r="CD5523">
        <v>0.1</v>
      </c>
      <c r="CE5523">
        <v>96460</v>
      </c>
      <c r="CF5523">
        <v>0.1</v>
      </c>
      <c r="CG5523">
        <v>9646</v>
      </c>
      <c r="CH5523">
        <v>86814</v>
      </c>
      <c r="CI5523">
        <v>868140</v>
      </c>
      <c r="CJ5523">
        <v>954954</v>
      </c>
      <c r="CK5523">
        <v>3672.9</v>
      </c>
    </row>
    <row r="5524" spans="67:89" x14ac:dyDescent="0.25">
      <c r="BO5524" s="1" t="s">
        <v>1411</v>
      </c>
      <c r="BP5524" s="1" t="s">
        <v>13479</v>
      </c>
      <c r="BQ5524" s="1" t="s">
        <v>10132</v>
      </c>
      <c r="BR5524" s="1" t="s">
        <v>13427</v>
      </c>
      <c r="BS5524" s="1" t="s">
        <v>13428</v>
      </c>
      <c r="BT5524">
        <v>52</v>
      </c>
      <c r="BU5524" s="1" t="s">
        <v>9</v>
      </c>
      <c r="BV5524" s="1" t="s">
        <v>171</v>
      </c>
      <c r="BW5524">
        <v>288</v>
      </c>
      <c r="BX5524" s="1" t="s">
        <v>13428</v>
      </c>
      <c r="BY5524">
        <v>5300</v>
      </c>
      <c r="BZ5524">
        <v>1526400</v>
      </c>
      <c r="CA5524">
        <v>0.25</v>
      </c>
      <c r="CB5524">
        <v>3975</v>
      </c>
      <c r="CC5524">
        <v>1144800</v>
      </c>
      <c r="CD5524">
        <v>0.1</v>
      </c>
      <c r="CE5524">
        <v>114480</v>
      </c>
      <c r="CF5524">
        <v>0.1</v>
      </c>
      <c r="CG5524">
        <v>11448</v>
      </c>
      <c r="CH5524">
        <v>103032</v>
      </c>
      <c r="CI5524">
        <v>1030320</v>
      </c>
      <c r="CJ5524">
        <v>1133352</v>
      </c>
      <c r="CK5524">
        <v>3935.25</v>
      </c>
    </row>
    <row r="5525" spans="67:89" x14ac:dyDescent="0.25">
      <c r="BO5525" s="1" t="s">
        <v>1413</v>
      </c>
      <c r="BP5525" s="1" t="s">
        <v>13480</v>
      </c>
      <c r="BQ5525" s="1" t="s">
        <v>10132</v>
      </c>
      <c r="BR5525" s="1" t="s">
        <v>13427</v>
      </c>
      <c r="BS5525" s="1" t="s">
        <v>13428</v>
      </c>
      <c r="BT5525">
        <v>53</v>
      </c>
      <c r="BU5525" s="1" t="s">
        <v>9</v>
      </c>
      <c r="BV5525" s="1" t="s">
        <v>171</v>
      </c>
      <c r="BW5525">
        <v>240</v>
      </c>
      <c r="BX5525" s="1" t="s">
        <v>13428</v>
      </c>
      <c r="BY5525">
        <v>5300</v>
      </c>
      <c r="BZ5525">
        <v>1272000</v>
      </c>
      <c r="CA5525">
        <v>0.3</v>
      </c>
      <c r="CB5525">
        <v>3710</v>
      </c>
      <c r="CC5525">
        <v>890400</v>
      </c>
      <c r="CD5525">
        <v>0.1</v>
      </c>
      <c r="CE5525">
        <v>89040</v>
      </c>
      <c r="CF5525">
        <v>0.1</v>
      </c>
      <c r="CG5525">
        <v>8904</v>
      </c>
      <c r="CH5525">
        <v>80136</v>
      </c>
      <c r="CI5525">
        <v>801360</v>
      </c>
      <c r="CJ5525">
        <v>881496</v>
      </c>
      <c r="CK5525">
        <v>3672.9</v>
      </c>
    </row>
    <row r="5526" spans="67:89" x14ac:dyDescent="0.25">
      <c r="BO5526" s="1" t="s">
        <v>1415</v>
      </c>
      <c r="BP5526" s="1" t="s">
        <v>13481</v>
      </c>
      <c r="BQ5526" s="1" t="s">
        <v>10132</v>
      </c>
      <c r="BR5526" s="1" t="s">
        <v>13427</v>
      </c>
      <c r="BS5526" s="1" t="s">
        <v>13428</v>
      </c>
      <c r="BT5526">
        <v>54</v>
      </c>
      <c r="BU5526" s="1" t="s">
        <v>9</v>
      </c>
      <c r="BV5526" s="1" t="s">
        <v>171</v>
      </c>
      <c r="BW5526">
        <v>240</v>
      </c>
      <c r="BX5526" s="1" t="s">
        <v>13428</v>
      </c>
      <c r="BY5526">
        <v>5300</v>
      </c>
      <c r="BZ5526">
        <v>1272000</v>
      </c>
      <c r="CA5526">
        <v>0.33</v>
      </c>
      <c r="CB5526">
        <v>3551</v>
      </c>
      <c r="CC5526">
        <v>852240</v>
      </c>
      <c r="CD5526">
        <v>0.30334459776588751</v>
      </c>
      <c r="CE5526">
        <v>258522.4</v>
      </c>
      <c r="CF5526">
        <v>0.1</v>
      </c>
      <c r="CG5526">
        <v>8522.4</v>
      </c>
      <c r="CH5526">
        <v>250000</v>
      </c>
      <c r="CI5526">
        <v>593717.6</v>
      </c>
      <c r="CJ5526">
        <v>843717.6</v>
      </c>
      <c r="CK5526">
        <v>3515.49</v>
      </c>
    </row>
    <row r="5527" spans="67:89" x14ac:dyDescent="0.25">
      <c r="BP5527" s="1" t="s">
        <v>13481</v>
      </c>
      <c r="BQ5527" s="1" t="s">
        <v>10132</v>
      </c>
      <c r="BR5527" s="1" t="s">
        <v>13427</v>
      </c>
      <c r="BS5527" s="1" t="s">
        <v>13428</v>
      </c>
      <c r="BT5527">
        <v>54</v>
      </c>
      <c r="BU5527" s="1" t="s">
        <v>9</v>
      </c>
      <c r="BV5527" s="1" t="s">
        <v>171</v>
      </c>
      <c r="BW5527">
        <v>240</v>
      </c>
      <c r="BX5527" s="1" t="s">
        <v>13428</v>
      </c>
      <c r="BY5527">
        <v>5300</v>
      </c>
      <c r="BZ5527">
        <v>1272000</v>
      </c>
      <c r="CA5527">
        <v>0.27</v>
      </c>
      <c r="CB5527">
        <v>3869</v>
      </c>
      <c r="CC5527">
        <v>928560</v>
      </c>
      <c r="CD5527">
        <v>0.1</v>
      </c>
      <c r="CE5527">
        <v>92856</v>
      </c>
      <c r="CF5527">
        <v>0</v>
      </c>
      <c r="CG5527">
        <v>0</v>
      </c>
      <c r="CH5527">
        <v>92856</v>
      </c>
      <c r="CI5527">
        <v>835704</v>
      </c>
      <c r="CJ5527">
        <v>928560</v>
      </c>
      <c r="CK5527">
        <v>3869</v>
      </c>
    </row>
    <row r="5528" spans="67:89" x14ac:dyDescent="0.25">
      <c r="BP5528" s="1" t="s">
        <v>13481</v>
      </c>
      <c r="BQ5528" s="1" t="s">
        <v>10132</v>
      </c>
      <c r="BR5528" s="1" t="s">
        <v>13427</v>
      </c>
      <c r="BS5528" s="1" t="s">
        <v>13428</v>
      </c>
      <c r="BT5528">
        <v>54</v>
      </c>
      <c r="BU5528" s="1" t="s">
        <v>9</v>
      </c>
      <c r="BV5528" s="1" t="s">
        <v>171</v>
      </c>
      <c r="BW5528">
        <v>240</v>
      </c>
      <c r="BX5528" s="1" t="s">
        <v>13428</v>
      </c>
      <c r="BY5528">
        <v>5300</v>
      </c>
      <c r="BZ5528">
        <v>1272000</v>
      </c>
      <c r="CA5528">
        <v>0.25</v>
      </c>
      <c r="CB5528">
        <v>3975</v>
      </c>
      <c r="CC5528">
        <v>954000</v>
      </c>
      <c r="CD5528">
        <v>0.1</v>
      </c>
      <c r="CE5528">
        <v>95400</v>
      </c>
      <c r="CF5528">
        <v>0</v>
      </c>
      <c r="CG5528">
        <v>0</v>
      </c>
      <c r="CH5528">
        <v>95400</v>
      </c>
      <c r="CI5528">
        <v>858600</v>
      </c>
      <c r="CJ5528">
        <v>954000</v>
      </c>
      <c r="CK5528">
        <v>3975</v>
      </c>
    </row>
    <row r="5529" spans="67:89" x14ac:dyDescent="0.25">
      <c r="BO5529" s="1" t="s">
        <v>1417</v>
      </c>
      <c r="BP5529" s="1" t="s">
        <v>13482</v>
      </c>
      <c r="BQ5529" s="1" t="s">
        <v>10132</v>
      </c>
      <c r="BR5529" s="1" t="s">
        <v>13427</v>
      </c>
      <c r="BS5529" s="1" t="s">
        <v>13428</v>
      </c>
      <c r="BT5529">
        <v>55</v>
      </c>
      <c r="BU5529" s="1" t="s">
        <v>9</v>
      </c>
      <c r="BV5529" s="1" t="s">
        <v>171</v>
      </c>
      <c r="BW5529">
        <v>240</v>
      </c>
      <c r="BX5529" s="1" t="s">
        <v>13428</v>
      </c>
      <c r="BY5529">
        <v>5300</v>
      </c>
      <c r="BZ5529">
        <v>1272000</v>
      </c>
      <c r="CA5529">
        <v>0.27</v>
      </c>
      <c r="CB5529">
        <v>3869</v>
      </c>
      <c r="CC5529">
        <v>928560</v>
      </c>
      <c r="CD5529">
        <v>0.1</v>
      </c>
      <c r="CE5529">
        <v>92856</v>
      </c>
      <c r="CF5529">
        <v>0.1</v>
      </c>
      <c r="CG5529">
        <v>9285.6</v>
      </c>
      <c r="CH5529">
        <v>83570.399999999994</v>
      </c>
      <c r="CI5529">
        <v>835704</v>
      </c>
      <c r="CJ5529">
        <v>919274.4</v>
      </c>
      <c r="CK5529">
        <v>3830.31</v>
      </c>
    </row>
    <row r="5530" spans="67:89" x14ac:dyDescent="0.25">
      <c r="BP5530" s="1" t="s">
        <v>13482</v>
      </c>
      <c r="BQ5530" s="1" t="s">
        <v>10132</v>
      </c>
      <c r="BR5530" s="1" t="s">
        <v>13427</v>
      </c>
      <c r="BS5530" s="1" t="s">
        <v>13428</v>
      </c>
      <c r="BT5530">
        <v>55</v>
      </c>
      <c r="BU5530" s="1" t="s">
        <v>9</v>
      </c>
      <c r="BV5530" s="1" t="s">
        <v>171</v>
      </c>
      <c r="BW5530">
        <v>240</v>
      </c>
      <c r="BX5530" s="1" t="s">
        <v>13428</v>
      </c>
      <c r="BY5530">
        <v>5300</v>
      </c>
      <c r="BZ5530">
        <v>1272000</v>
      </c>
      <c r="CA5530">
        <v>0.25</v>
      </c>
      <c r="CB5530">
        <v>3975</v>
      </c>
      <c r="CC5530">
        <v>954000</v>
      </c>
      <c r="CD5530">
        <v>0.1</v>
      </c>
      <c r="CE5530">
        <v>95400</v>
      </c>
      <c r="CF5530">
        <v>0.1</v>
      </c>
      <c r="CG5530">
        <v>9540</v>
      </c>
      <c r="CH5530">
        <v>85860</v>
      </c>
      <c r="CI5530">
        <v>858600</v>
      </c>
      <c r="CJ5530">
        <v>944460</v>
      </c>
      <c r="CK5530">
        <v>3935.25</v>
      </c>
    </row>
    <row r="5531" spans="67:89" x14ac:dyDescent="0.25">
      <c r="BO5531" s="1" t="s">
        <v>1419</v>
      </c>
      <c r="BP5531" s="1" t="s">
        <v>13483</v>
      </c>
      <c r="BQ5531" s="1" t="s">
        <v>10132</v>
      </c>
      <c r="BR5531" s="1" t="s">
        <v>13427</v>
      </c>
      <c r="BS5531" s="1" t="s">
        <v>13428</v>
      </c>
      <c r="BT5531">
        <v>56</v>
      </c>
      <c r="BU5531" s="1" t="s">
        <v>9</v>
      </c>
      <c r="BV5531" s="1" t="s">
        <v>171</v>
      </c>
      <c r="BW5531">
        <v>240</v>
      </c>
      <c r="BX5531" s="1" t="s">
        <v>13428</v>
      </c>
      <c r="BY5531">
        <v>5300</v>
      </c>
      <c r="BZ5531">
        <v>1272000</v>
      </c>
      <c r="CA5531">
        <v>0.3</v>
      </c>
      <c r="CB5531">
        <v>3710</v>
      </c>
      <c r="CC5531">
        <v>890400</v>
      </c>
      <c r="CD5531">
        <v>0.1</v>
      </c>
      <c r="CE5531">
        <v>89040</v>
      </c>
      <c r="CF5531">
        <v>0.1</v>
      </c>
      <c r="CG5531">
        <v>8904</v>
      </c>
      <c r="CH5531">
        <v>80136</v>
      </c>
      <c r="CI5531">
        <v>801360</v>
      </c>
      <c r="CJ5531">
        <v>881496</v>
      </c>
      <c r="CK5531">
        <v>3672.9</v>
      </c>
    </row>
    <row r="5532" spans="67:89" x14ac:dyDescent="0.25">
      <c r="BP5532" s="1" t="s">
        <v>13483</v>
      </c>
      <c r="BQ5532" s="1" t="s">
        <v>10132</v>
      </c>
      <c r="BR5532" s="1" t="s">
        <v>13427</v>
      </c>
      <c r="BS5532" s="1" t="s">
        <v>13428</v>
      </c>
      <c r="BT5532">
        <v>56</v>
      </c>
      <c r="BU5532" s="1" t="s">
        <v>9</v>
      </c>
      <c r="BV5532" s="1" t="s">
        <v>171</v>
      </c>
      <c r="BW5532">
        <v>240</v>
      </c>
      <c r="BX5532" s="1" t="s">
        <v>13428</v>
      </c>
      <c r="BY5532">
        <v>5300</v>
      </c>
      <c r="BZ5532">
        <v>1272000</v>
      </c>
      <c r="CA5532">
        <v>0.3</v>
      </c>
      <c r="CB5532">
        <v>3710</v>
      </c>
      <c r="CC5532">
        <v>890400</v>
      </c>
      <c r="CD5532">
        <v>0.1</v>
      </c>
      <c r="CE5532">
        <v>89040</v>
      </c>
      <c r="CF5532">
        <v>0.1</v>
      </c>
      <c r="CG5532">
        <v>8904</v>
      </c>
      <c r="CH5532">
        <v>80136</v>
      </c>
      <c r="CI5532">
        <v>801360</v>
      </c>
      <c r="CJ5532">
        <v>881496</v>
      </c>
      <c r="CK5532">
        <v>3672.9</v>
      </c>
    </row>
    <row r="5533" spans="67:89" x14ac:dyDescent="0.25">
      <c r="BO5533" s="1" t="s">
        <v>1421</v>
      </c>
      <c r="BP5533" s="1" t="s">
        <v>13484</v>
      </c>
      <c r="BQ5533" s="1" t="s">
        <v>10132</v>
      </c>
      <c r="BR5533" s="1" t="s">
        <v>13427</v>
      </c>
      <c r="BS5533" s="1" t="s">
        <v>13428</v>
      </c>
      <c r="BT5533">
        <v>57</v>
      </c>
      <c r="BU5533" s="1" t="s">
        <v>9</v>
      </c>
      <c r="BV5533" s="1" t="s">
        <v>171</v>
      </c>
      <c r="BW5533">
        <v>240</v>
      </c>
      <c r="BX5533" s="1" t="s">
        <v>13428</v>
      </c>
      <c r="BY5533">
        <v>5300</v>
      </c>
      <c r="BZ5533">
        <v>1272000</v>
      </c>
      <c r="CA5533">
        <v>0.25</v>
      </c>
      <c r="CB5533">
        <v>3975</v>
      </c>
      <c r="CC5533">
        <v>954000</v>
      </c>
      <c r="CD5533">
        <v>0.1</v>
      </c>
      <c r="CE5533">
        <v>95400</v>
      </c>
      <c r="CF5533">
        <v>0.1</v>
      </c>
      <c r="CG5533">
        <v>9540</v>
      </c>
      <c r="CH5533">
        <v>85860</v>
      </c>
      <c r="CI5533">
        <v>858600</v>
      </c>
      <c r="CJ5533">
        <v>944460</v>
      </c>
      <c r="CK5533">
        <v>3935.25</v>
      </c>
    </row>
    <row r="5534" spans="67:89" x14ac:dyDescent="0.25">
      <c r="BO5534" s="1" t="s">
        <v>1423</v>
      </c>
      <c r="BP5534" s="1" t="s">
        <v>13485</v>
      </c>
      <c r="BQ5534" s="1" t="s">
        <v>10132</v>
      </c>
      <c r="BR5534" s="1" t="s">
        <v>13427</v>
      </c>
      <c r="BS5534" s="1" t="s">
        <v>13428</v>
      </c>
      <c r="BT5534">
        <v>58</v>
      </c>
      <c r="BU5534" s="1" t="s">
        <v>9</v>
      </c>
      <c r="BV5534" s="1" t="s">
        <v>171</v>
      </c>
      <c r="BW5534">
        <v>240</v>
      </c>
      <c r="BX5534" s="1" t="s">
        <v>13428</v>
      </c>
      <c r="BY5534">
        <v>5300</v>
      </c>
      <c r="BZ5534">
        <v>1272000</v>
      </c>
      <c r="CA5534">
        <v>0.25</v>
      </c>
      <c r="CB5534">
        <v>3975</v>
      </c>
      <c r="CC5534">
        <v>954000</v>
      </c>
      <c r="CD5534">
        <v>0.1</v>
      </c>
      <c r="CE5534">
        <v>95400</v>
      </c>
      <c r="CF5534">
        <v>0.1</v>
      </c>
      <c r="CG5534">
        <v>9540</v>
      </c>
      <c r="CH5534">
        <v>85860</v>
      </c>
      <c r="CI5534">
        <v>858600</v>
      </c>
      <c r="CJ5534">
        <v>944460</v>
      </c>
      <c r="CK5534">
        <v>3935.25</v>
      </c>
    </row>
    <row r="5535" spans="67:89" x14ac:dyDescent="0.25">
      <c r="BO5535" s="1" t="s">
        <v>1425</v>
      </c>
      <c r="BP5535" s="1" t="s">
        <v>13486</v>
      </c>
      <c r="BQ5535" s="1" t="s">
        <v>10132</v>
      </c>
      <c r="BR5535" s="1" t="s">
        <v>13427</v>
      </c>
      <c r="BS5535" s="1" t="s">
        <v>13428</v>
      </c>
      <c r="BT5535">
        <v>59</v>
      </c>
      <c r="BU5535" s="1" t="s">
        <v>9</v>
      </c>
      <c r="BV5535" s="1" t="s">
        <v>171</v>
      </c>
      <c r="BW5535">
        <v>272.62</v>
      </c>
      <c r="BX5535" s="1" t="s">
        <v>13428</v>
      </c>
      <c r="BY5535">
        <v>5300</v>
      </c>
      <c r="BZ5535">
        <v>1444886</v>
      </c>
      <c r="CA5535">
        <v>0.3</v>
      </c>
      <c r="CB5535">
        <v>3710</v>
      </c>
      <c r="CC5535">
        <v>1011420.2000000001</v>
      </c>
      <c r="CD5535">
        <v>0.1</v>
      </c>
      <c r="CE5535">
        <v>101142.02000000002</v>
      </c>
      <c r="CF5535">
        <v>0</v>
      </c>
      <c r="CG5535">
        <v>0</v>
      </c>
      <c r="CH5535">
        <v>101142.02000000002</v>
      </c>
      <c r="CI5535">
        <v>910278.18</v>
      </c>
      <c r="CJ5535">
        <v>1011420.2000000001</v>
      </c>
      <c r="CK5535">
        <v>3710</v>
      </c>
    </row>
    <row r="5536" spans="67:89" x14ac:dyDescent="0.25">
      <c r="BO5536" s="1" t="s">
        <v>1427</v>
      </c>
      <c r="BP5536" s="1" t="s">
        <v>13487</v>
      </c>
      <c r="BQ5536" s="1" t="s">
        <v>10132</v>
      </c>
      <c r="BR5536" s="1" t="s">
        <v>13427</v>
      </c>
      <c r="BS5536" s="1" t="s">
        <v>13428</v>
      </c>
      <c r="BT5536">
        <v>60</v>
      </c>
      <c r="BU5536" s="1" t="s">
        <v>9</v>
      </c>
      <c r="BV5536" s="1" t="s">
        <v>171</v>
      </c>
      <c r="BW5536">
        <v>301.89</v>
      </c>
      <c r="BX5536" s="1" t="s">
        <v>13428</v>
      </c>
      <c r="BY5536">
        <v>5300</v>
      </c>
      <c r="BZ5536">
        <v>1600017</v>
      </c>
      <c r="CA5536">
        <v>0.27</v>
      </c>
      <c r="CB5536">
        <v>3869</v>
      </c>
      <c r="CC5536">
        <v>1168012.4099999999</v>
      </c>
      <c r="CD5536">
        <v>0.1</v>
      </c>
      <c r="CE5536">
        <v>116801.24099999999</v>
      </c>
      <c r="CF5536">
        <v>0</v>
      </c>
      <c r="CG5536">
        <v>0</v>
      </c>
      <c r="CH5536">
        <v>116801.24099999999</v>
      </c>
      <c r="CI5536">
        <v>1051211.169</v>
      </c>
      <c r="CJ5536">
        <v>1168012.4099999999</v>
      </c>
      <c r="CK5536">
        <v>3869</v>
      </c>
    </row>
    <row r="5537" spans="67:89" x14ac:dyDescent="0.25">
      <c r="BP5537" s="1" t="s">
        <v>13487</v>
      </c>
      <c r="BQ5537" s="1" t="s">
        <v>10132</v>
      </c>
      <c r="BR5537" s="1" t="s">
        <v>13427</v>
      </c>
      <c r="BS5537" s="1" t="s">
        <v>13428</v>
      </c>
      <c r="BT5537">
        <v>60</v>
      </c>
      <c r="BU5537" s="1" t="s">
        <v>9</v>
      </c>
      <c r="BV5537" s="1" t="s">
        <v>171</v>
      </c>
      <c r="BW5537">
        <v>301.89</v>
      </c>
      <c r="BX5537" s="1" t="s">
        <v>13428</v>
      </c>
      <c r="BY5537">
        <v>5300</v>
      </c>
      <c r="BZ5537">
        <v>1600017</v>
      </c>
      <c r="CA5537">
        <v>0.3</v>
      </c>
      <c r="CB5537">
        <v>3710</v>
      </c>
      <c r="CC5537">
        <v>1120011.8999999999</v>
      </c>
      <c r="CD5537">
        <v>0.1</v>
      </c>
      <c r="CE5537">
        <v>112001.19</v>
      </c>
      <c r="CF5537">
        <v>0</v>
      </c>
      <c r="CG5537">
        <v>0</v>
      </c>
      <c r="CH5537">
        <v>112001.19</v>
      </c>
      <c r="CI5537">
        <v>1008010.71</v>
      </c>
      <c r="CJ5537">
        <v>1120011.8999999999</v>
      </c>
      <c r="CK5537">
        <v>3710</v>
      </c>
    </row>
    <row r="5538" spans="67:89" x14ac:dyDescent="0.25">
      <c r="BO5538" s="1" t="s">
        <v>1429</v>
      </c>
      <c r="BP5538" s="1" t="s">
        <v>13488</v>
      </c>
      <c r="BQ5538" s="1" t="s">
        <v>10132</v>
      </c>
      <c r="BR5538" s="1" t="s">
        <v>13427</v>
      </c>
      <c r="BS5538" s="1" t="s">
        <v>13428</v>
      </c>
      <c r="BT5538">
        <v>61</v>
      </c>
      <c r="BU5538" s="1" t="s">
        <v>9</v>
      </c>
      <c r="BV5538" s="1" t="s">
        <v>146</v>
      </c>
      <c r="BW5538">
        <v>180</v>
      </c>
      <c r="BX5538" s="1" t="s">
        <v>13428</v>
      </c>
      <c r="BY5538">
        <v>5300</v>
      </c>
      <c r="BZ5538">
        <v>954000</v>
      </c>
      <c r="CA5538">
        <v>0.33</v>
      </c>
      <c r="CB5538">
        <v>3551</v>
      </c>
      <c r="CC5538">
        <v>639180</v>
      </c>
      <c r="CD5538">
        <v>0.1</v>
      </c>
      <c r="CE5538">
        <v>63918</v>
      </c>
      <c r="CF5538">
        <v>0.1</v>
      </c>
      <c r="CG5538">
        <v>6391.8</v>
      </c>
      <c r="CH5538">
        <v>57526.2</v>
      </c>
      <c r="CI5538">
        <v>575262</v>
      </c>
      <c r="CJ5538">
        <v>632788.19999999995</v>
      </c>
      <c r="CK5538">
        <v>3515.49</v>
      </c>
    </row>
    <row r="5539" spans="67:89" x14ac:dyDescent="0.25">
      <c r="BP5539" s="1" t="s">
        <v>13488</v>
      </c>
      <c r="BQ5539" s="1" t="s">
        <v>10132</v>
      </c>
      <c r="BR5539" s="1" t="s">
        <v>13427</v>
      </c>
      <c r="BS5539" s="1" t="s">
        <v>13428</v>
      </c>
      <c r="BT5539">
        <v>61</v>
      </c>
      <c r="BU5539" s="1" t="s">
        <v>9</v>
      </c>
      <c r="BV5539" s="1" t="s">
        <v>146</v>
      </c>
      <c r="BW5539">
        <v>180</v>
      </c>
      <c r="BX5539" s="1" t="s">
        <v>13428</v>
      </c>
      <c r="BY5539">
        <v>5300</v>
      </c>
      <c r="BZ5539">
        <v>954000</v>
      </c>
      <c r="CA5539">
        <v>0.27</v>
      </c>
      <c r="CB5539">
        <v>3869</v>
      </c>
      <c r="CC5539">
        <v>696420</v>
      </c>
      <c r="CD5539">
        <v>0.1</v>
      </c>
      <c r="CE5539">
        <v>69642</v>
      </c>
      <c r="CF5539">
        <v>0.1</v>
      </c>
      <c r="CG5539">
        <v>6964.2000000000007</v>
      </c>
      <c r="CH5539">
        <v>62677.8</v>
      </c>
      <c r="CI5539">
        <v>626778</v>
      </c>
      <c r="CJ5539">
        <v>689455.8</v>
      </c>
      <c r="CK5539">
        <v>3830.3100000000004</v>
      </c>
    </row>
    <row r="5540" spans="67:89" x14ac:dyDescent="0.25">
      <c r="BO5540" s="1" t="s">
        <v>1431</v>
      </c>
      <c r="BP5540" s="1" t="s">
        <v>13489</v>
      </c>
      <c r="BQ5540" s="1" t="s">
        <v>10132</v>
      </c>
      <c r="BR5540" s="1" t="s">
        <v>13427</v>
      </c>
      <c r="BS5540" s="1" t="s">
        <v>13428</v>
      </c>
      <c r="BT5540">
        <v>62</v>
      </c>
      <c r="BU5540" s="1" t="s">
        <v>9</v>
      </c>
      <c r="BV5540" s="1" t="s">
        <v>60</v>
      </c>
      <c r="BW5540">
        <v>160</v>
      </c>
      <c r="BX5540" s="1" t="s">
        <v>13428</v>
      </c>
      <c r="BY5540">
        <v>5050</v>
      </c>
      <c r="BZ5540">
        <v>808000</v>
      </c>
      <c r="CA5540">
        <v>0.33</v>
      </c>
      <c r="CB5540">
        <v>3383.5</v>
      </c>
      <c r="CC5540">
        <v>541360</v>
      </c>
      <c r="CD5540">
        <v>0.1</v>
      </c>
      <c r="CE5540">
        <v>54136</v>
      </c>
      <c r="CF5540">
        <v>0.1</v>
      </c>
      <c r="CG5540">
        <v>5413.6</v>
      </c>
      <c r="CH5540">
        <v>48722.400000000001</v>
      </c>
      <c r="CI5540">
        <v>487224</v>
      </c>
      <c r="CJ5540">
        <v>535946.4</v>
      </c>
      <c r="CK5540">
        <v>3349.665</v>
      </c>
    </row>
    <row r="5541" spans="67:89" x14ac:dyDescent="0.25">
      <c r="BP5541" s="1" t="s">
        <v>13489</v>
      </c>
      <c r="BQ5541" s="1" t="s">
        <v>10132</v>
      </c>
      <c r="BR5541" s="1" t="s">
        <v>13427</v>
      </c>
      <c r="BS5541" s="1" t="s">
        <v>13428</v>
      </c>
      <c r="BT5541">
        <v>62</v>
      </c>
      <c r="BU5541" s="1" t="s">
        <v>9</v>
      </c>
      <c r="BV5541" s="1" t="s">
        <v>60</v>
      </c>
      <c r="BW5541">
        <v>160</v>
      </c>
      <c r="BX5541" s="1" t="s">
        <v>13428</v>
      </c>
      <c r="BY5541">
        <v>5050</v>
      </c>
      <c r="BZ5541">
        <v>808000</v>
      </c>
      <c r="CA5541">
        <v>0.25</v>
      </c>
      <c r="CB5541">
        <v>3787.5</v>
      </c>
      <c r="CC5541">
        <v>606000</v>
      </c>
      <c r="CD5541">
        <v>0.1</v>
      </c>
      <c r="CE5541">
        <v>60600</v>
      </c>
      <c r="CF5541">
        <v>0</v>
      </c>
      <c r="CG5541">
        <v>0</v>
      </c>
      <c r="CH5541">
        <v>60600</v>
      </c>
      <c r="CI5541">
        <v>545400</v>
      </c>
      <c r="CJ5541">
        <v>606000</v>
      </c>
      <c r="CK5541">
        <v>3787.5</v>
      </c>
    </row>
    <row r="5542" spans="67:89" x14ac:dyDescent="0.25">
      <c r="BP5542" s="1" t="s">
        <v>13489</v>
      </c>
      <c r="BQ5542" s="1" t="s">
        <v>10132</v>
      </c>
      <c r="BR5542" s="1" t="s">
        <v>13427</v>
      </c>
      <c r="BS5542" s="1" t="s">
        <v>13428</v>
      </c>
      <c r="BT5542">
        <v>62</v>
      </c>
      <c r="BU5542" s="1" t="s">
        <v>9</v>
      </c>
      <c r="BV5542" s="1" t="s">
        <v>60</v>
      </c>
      <c r="BW5542">
        <v>160</v>
      </c>
      <c r="BX5542" s="1" t="s">
        <v>13428</v>
      </c>
      <c r="BY5542">
        <v>5050</v>
      </c>
      <c r="BZ5542">
        <v>808000</v>
      </c>
      <c r="CA5542">
        <v>0.27</v>
      </c>
      <c r="CB5542">
        <v>3686.5</v>
      </c>
      <c r="CC5542">
        <v>589840</v>
      </c>
      <c r="CD5542">
        <v>0.1</v>
      </c>
      <c r="CE5542">
        <v>58984</v>
      </c>
      <c r="CF5542">
        <v>0</v>
      </c>
      <c r="CG5542">
        <v>0</v>
      </c>
      <c r="CH5542">
        <v>58984</v>
      </c>
      <c r="CI5542">
        <v>530856</v>
      </c>
      <c r="CJ5542">
        <v>589840</v>
      </c>
      <c r="CK5542">
        <v>3686.5</v>
      </c>
    </row>
    <row r="5543" spans="67:89" x14ac:dyDescent="0.25">
      <c r="BP5543" s="1" t="s">
        <v>13489</v>
      </c>
      <c r="BQ5543" s="1" t="s">
        <v>10132</v>
      </c>
      <c r="BR5543" s="1" t="s">
        <v>13427</v>
      </c>
      <c r="BS5543" s="1" t="s">
        <v>13428</v>
      </c>
      <c r="BT5543">
        <v>62</v>
      </c>
      <c r="BU5543" s="1" t="s">
        <v>9</v>
      </c>
      <c r="BV5543" s="1" t="s">
        <v>60</v>
      </c>
      <c r="BW5543">
        <v>160</v>
      </c>
      <c r="BX5543" s="1" t="s">
        <v>13428</v>
      </c>
      <c r="BY5543">
        <v>5050</v>
      </c>
      <c r="BZ5543">
        <v>808000</v>
      </c>
      <c r="CA5543">
        <v>0.25</v>
      </c>
      <c r="CB5543">
        <v>3787.5</v>
      </c>
      <c r="CC5543">
        <v>606000</v>
      </c>
      <c r="CD5543">
        <v>0.1</v>
      </c>
      <c r="CE5543">
        <v>60600</v>
      </c>
      <c r="CF5543">
        <v>0.1</v>
      </c>
      <c r="CG5543">
        <v>6060</v>
      </c>
      <c r="CH5543">
        <v>54540</v>
      </c>
      <c r="CI5543">
        <v>545400</v>
      </c>
      <c r="CJ5543">
        <v>599940</v>
      </c>
      <c r="CK5543">
        <v>3749.625</v>
      </c>
    </row>
    <row r="5544" spans="67:89" x14ac:dyDescent="0.25">
      <c r="BP5544" s="1" t="s">
        <v>13489</v>
      </c>
      <c r="BQ5544" s="1" t="s">
        <v>10132</v>
      </c>
      <c r="BR5544" s="1" t="s">
        <v>13427</v>
      </c>
      <c r="BS5544" s="1" t="s">
        <v>13428</v>
      </c>
      <c r="BT5544">
        <v>62</v>
      </c>
      <c r="BU5544" s="1" t="s">
        <v>9</v>
      </c>
      <c r="BV5544" s="1" t="s">
        <v>60</v>
      </c>
      <c r="BW5544">
        <v>160</v>
      </c>
      <c r="BX5544" s="1" t="s">
        <v>13428</v>
      </c>
      <c r="BY5544">
        <v>5050</v>
      </c>
      <c r="BZ5544">
        <v>808000</v>
      </c>
      <c r="CA5544">
        <v>0.25</v>
      </c>
      <c r="CB5544">
        <v>3787.5</v>
      </c>
      <c r="CC5544">
        <v>606000</v>
      </c>
      <c r="CD5544">
        <v>0.1</v>
      </c>
      <c r="CE5544">
        <v>60600</v>
      </c>
      <c r="CF5544">
        <v>0</v>
      </c>
      <c r="CG5544">
        <v>0</v>
      </c>
      <c r="CH5544">
        <v>60600</v>
      </c>
      <c r="CI5544">
        <v>545400</v>
      </c>
      <c r="CJ5544">
        <v>606000</v>
      </c>
      <c r="CK5544">
        <v>3787.5</v>
      </c>
    </row>
    <row r="5545" spans="67:89" x14ac:dyDescent="0.25">
      <c r="BO5545" s="1" t="s">
        <v>1433</v>
      </c>
      <c r="BP5545" s="1" t="s">
        <v>13490</v>
      </c>
      <c r="BQ5545" s="1" t="s">
        <v>10132</v>
      </c>
      <c r="BR5545" s="1" t="s">
        <v>13427</v>
      </c>
      <c r="BS5545" s="1" t="s">
        <v>13428</v>
      </c>
      <c r="BT5545">
        <v>63</v>
      </c>
      <c r="BU5545" s="1" t="s">
        <v>9</v>
      </c>
      <c r="BV5545" s="1" t="s">
        <v>60</v>
      </c>
      <c r="BW5545">
        <v>160</v>
      </c>
      <c r="BX5545" s="1" t="s">
        <v>13428</v>
      </c>
      <c r="BY5545">
        <v>5050</v>
      </c>
      <c r="BZ5545">
        <v>808000</v>
      </c>
      <c r="CA5545">
        <v>0.33</v>
      </c>
      <c r="CB5545">
        <v>3383.5</v>
      </c>
      <c r="CC5545">
        <v>541360</v>
      </c>
      <c r="CD5545">
        <v>0.1</v>
      </c>
      <c r="CE5545">
        <v>54136</v>
      </c>
      <c r="CF5545">
        <v>0.1</v>
      </c>
      <c r="CG5545">
        <v>5413.6</v>
      </c>
      <c r="CH5545">
        <v>48722.400000000001</v>
      </c>
      <c r="CI5545">
        <v>487224</v>
      </c>
      <c r="CJ5545">
        <v>535946.4</v>
      </c>
      <c r="CK5545">
        <v>3349.665</v>
      </c>
    </row>
    <row r="5546" spans="67:89" x14ac:dyDescent="0.25">
      <c r="BP5546" s="1" t="s">
        <v>13490</v>
      </c>
      <c r="BQ5546" s="1" t="s">
        <v>10132</v>
      </c>
      <c r="BR5546" s="1" t="s">
        <v>13427</v>
      </c>
      <c r="BS5546" s="1" t="s">
        <v>13428</v>
      </c>
      <c r="BT5546">
        <v>63</v>
      </c>
      <c r="BU5546" s="1" t="s">
        <v>9</v>
      </c>
      <c r="BV5546" s="1" t="s">
        <v>60</v>
      </c>
      <c r="BW5546">
        <v>160</v>
      </c>
      <c r="BX5546" s="1" t="s">
        <v>13428</v>
      </c>
      <c r="BY5546">
        <v>5050</v>
      </c>
      <c r="BZ5546">
        <v>808000</v>
      </c>
      <c r="CA5546">
        <v>0.25</v>
      </c>
      <c r="CB5546">
        <v>3787.5</v>
      </c>
      <c r="CC5546">
        <v>606000</v>
      </c>
      <c r="CD5546">
        <v>0.1</v>
      </c>
      <c r="CE5546">
        <v>60600</v>
      </c>
      <c r="CF5546">
        <v>0</v>
      </c>
      <c r="CG5546">
        <v>0</v>
      </c>
      <c r="CH5546">
        <v>60600</v>
      </c>
      <c r="CI5546">
        <v>545400</v>
      </c>
      <c r="CJ5546">
        <v>606000</v>
      </c>
      <c r="CK5546">
        <v>3787.5</v>
      </c>
    </row>
    <row r="5547" spans="67:89" x14ac:dyDescent="0.25">
      <c r="BO5547" s="1" t="s">
        <v>1435</v>
      </c>
      <c r="BP5547" s="1" t="s">
        <v>13491</v>
      </c>
      <c r="BQ5547" s="1" t="s">
        <v>10132</v>
      </c>
      <c r="BR5547" s="1" t="s">
        <v>13427</v>
      </c>
      <c r="BS5547" s="1" t="s">
        <v>13428</v>
      </c>
      <c r="BT5547">
        <v>64</v>
      </c>
      <c r="BU5547" s="1" t="s">
        <v>9</v>
      </c>
      <c r="BV5547" s="1" t="s">
        <v>146</v>
      </c>
      <c r="BW5547">
        <v>160</v>
      </c>
      <c r="BX5547" s="1" t="s">
        <v>13428</v>
      </c>
      <c r="BY5547">
        <v>5300</v>
      </c>
      <c r="BZ5547">
        <v>848000</v>
      </c>
      <c r="CA5547">
        <v>0.3</v>
      </c>
      <c r="CB5547">
        <v>3710</v>
      </c>
      <c r="CC5547">
        <v>593600</v>
      </c>
      <c r="CD5547">
        <v>0.1</v>
      </c>
      <c r="CE5547">
        <v>59360</v>
      </c>
      <c r="CF5547">
        <v>0.1</v>
      </c>
      <c r="CG5547">
        <v>5936</v>
      </c>
      <c r="CH5547">
        <v>53424</v>
      </c>
      <c r="CI5547">
        <v>534240</v>
      </c>
      <c r="CJ5547">
        <v>587664</v>
      </c>
      <c r="CK5547">
        <v>3672.9</v>
      </c>
    </row>
    <row r="5548" spans="67:89" x14ac:dyDescent="0.25">
      <c r="BO5548" s="1" t="s">
        <v>1437</v>
      </c>
      <c r="BP5548" s="1" t="s">
        <v>13492</v>
      </c>
      <c r="BQ5548" s="1" t="s">
        <v>10132</v>
      </c>
      <c r="BR5548" s="1" t="s">
        <v>13427</v>
      </c>
      <c r="BS5548" s="1" t="s">
        <v>13428</v>
      </c>
      <c r="BT5548">
        <v>65</v>
      </c>
      <c r="BU5548" s="1" t="s">
        <v>9</v>
      </c>
      <c r="BV5548" s="1" t="s">
        <v>146</v>
      </c>
      <c r="BW5548">
        <v>180</v>
      </c>
      <c r="BX5548" s="1" t="s">
        <v>13428</v>
      </c>
      <c r="BY5548">
        <v>5300</v>
      </c>
      <c r="BZ5548">
        <v>954000</v>
      </c>
      <c r="CA5548">
        <v>0.2</v>
      </c>
      <c r="CB5548">
        <v>4240</v>
      </c>
      <c r="CC5548">
        <v>763200</v>
      </c>
      <c r="CD5548">
        <v>0.1</v>
      </c>
      <c r="CE5548">
        <v>76320</v>
      </c>
      <c r="CF5548">
        <v>0.1</v>
      </c>
      <c r="CG5548">
        <v>7632</v>
      </c>
      <c r="CH5548">
        <v>68688</v>
      </c>
      <c r="CI5548">
        <v>686880</v>
      </c>
      <c r="CJ5548">
        <v>755568</v>
      </c>
      <c r="CK5548">
        <v>4197.6000000000004</v>
      </c>
    </row>
    <row r="5549" spans="67:89" x14ac:dyDescent="0.25">
      <c r="BO5549" s="1" t="s">
        <v>1439</v>
      </c>
      <c r="BP5549" s="1" t="s">
        <v>13493</v>
      </c>
      <c r="BQ5549" s="1" t="s">
        <v>10132</v>
      </c>
      <c r="BR5549" s="1" t="s">
        <v>13427</v>
      </c>
      <c r="BS5549" s="1" t="s">
        <v>13428</v>
      </c>
      <c r="BT5549">
        <v>66</v>
      </c>
      <c r="BU5549" s="1" t="s">
        <v>9</v>
      </c>
      <c r="BV5549" s="1" t="s">
        <v>146</v>
      </c>
      <c r="BW5549">
        <v>180</v>
      </c>
      <c r="BX5549" s="1" t="s">
        <v>13428</v>
      </c>
      <c r="BY5549">
        <v>5300</v>
      </c>
      <c r="BZ5549">
        <v>954000</v>
      </c>
      <c r="CA5549">
        <v>0.2</v>
      </c>
      <c r="CB5549">
        <v>4240</v>
      </c>
      <c r="CC5549">
        <v>763200</v>
      </c>
      <c r="CD5549">
        <v>0.1</v>
      </c>
      <c r="CE5549">
        <v>76320</v>
      </c>
      <c r="CF5549">
        <v>0.1</v>
      </c>
      <c r="CG5549">
        <v>7632</v>
      </c>
      <c r="CH5549">
        <v>68688</v>
      </c>
      <c r="CI5549">
        <v>686880</v>
      </c>
      <c r="CJ5549">
        <v>755568</v>
      </c>
      <c r="CK5549">
        <v>4197.6000000000004</v>
      </c>
    </row>
    <row r="5550" spans="67:89" x14ac:dyDescent="0.25">
      <c r="BO5550" s="1" t="s">
        <v>1441</v>
      </c>
      <c r="BP5550" s="1" t="s">
        <v>13494</v>
      </c>
      <c r="BQ5550" s="1" t="s">
        <v>10132</v>
      </c>
      <c r="BR5550" s="1" t="s">
        <v>13427</v>
      </c>
      <c r="BS5550" s="1" t="s">
        <v>13428</v>
      </c>
      <c r="BT5550">
        <v>67</v>
      </c>
      <c r="BU5550" s="1" t="s">
        <v>9</v>
      </c>
      <c r="BV5550" s="1" t="s">
        <v>146</v>
      </c>
      <c r="BW5550">
        <v>180</v>
      </c>
      <c r="BX5550" s="1" t="s">
        <v>13428</v>
      </c>
      <c r="BY5550">
        <v>5300</v>
      </c>
      <c r="BZ5550">
        <v>954000</v>
      </c>
      <c r="CA5550">
        <v>0.2</v>
      </c>
      <c r="CB5550">
        <v>4240</v>
      </c>
      <c r="CC5550">
        <v>763200</v>
      </c>
      <c r="CD5550">
        <v>0.1</v>
      </c>
      <c r="CE5550">
        <v>76320</v>
      </c>
      <c r="CF5550">
        <v>0.1</v>
      </c>
      <c r="CG5550">
        <v>7632</v>
      </c>
      <c r="CH5550">
        <v>68688</v>
      </c>
      <c r="CI5550">
        <v>686880</v>
      </c>
      <c r="CJ5550">
        <v>755568</v>
      </c>
      <c r="CK5550">
        <v>4197.6000000000004</v>
      </c>
    </row>
    <row r="5551" spans="67:89" x14ac:dyDescent="0.25">
      <c r="BO5551" s="1" t="s">
        <v>1443</v>
      </c>
      <c r="BP5551" s="1" t="s">
        <v>13495</v>
      </c>
      <c r="BQ5551" s="1" t="s">
        <v>10132</v>
      </c>
      <c r="BR5551" s="1" t="s">
        <v>13427</v>
      </c>
      <c r="BS5551" s="1" t="s">
        <v>13428</v>
      </c>
      <c r="BT5551">
        <v>68</v>
      </c>
      <c r="BU5551" s="1" t="s">
        <v>9</v>
      </c>
      <c r="BV5551" s="1" t="s">
        <v>146</v>
      </c>
      <c r="BW5551">
        <v>180</v>
      </c>
      <c r="BX5551" s="1" t="s">
        <v>13428</v>
      </c>
      <c r="BY5551">
        <v>5300</v>
      </c>
      <c r="BZ5551">
        <v>954000</v>
      </c>
      <c r="CA5551">
        <v>0.33</v>
      </c>
      <c r="CB5551">
        <v>3551</v>
      </c>
      <c r="CC5551">
        <v>639180</v>
      </c>
      <c r="CD5551">
        <v>0.1664504521418067</v>
      </c>
      <c r="CE5551">
        <v>106391.8</v>
      </c>
      <c r="CF5551">
        <v>0.1</v>
      </c>
      <c r="CG5551">
        <v>6391.8</v>
      </c>
      <c r="CH5551">
        <v>100000</v>
      </c>
      <c r="CI5551">
        <v>532788.19999999995</v>
      </c>
      <c r="CJ5551">
        <v>632788.19999999995</v>
      </c>
      <c r="CK5551">
        <v>3515.49</v>
      </c>
    </row>
    <row r="5552" spans="67:89" x14ac:dyDescent="0.25">
      <c r="BP5552" s="1" t="s">
        <v>13495</v>
      </c>
      <c r="BQ5552" s="1" t="s">
        <v>10132</v>
      </c>
      <c r="BR5552" s="1" t="s">
        <v>13427</v>
      </c>
      <c r="BS5552" s="1" t="s">
        <v>13428</v>
      </c>
      <c r="BT5552">
        <v>68</v>
      </c>
      <c r="BU5552" s="1" t="s">
        <v>9</v>
      </c>
      <c r="BV5552" s="1" t="s">
        <v>146</v>
      </c>
      <c r="BW5552">
        <v>180</v>
      </c>
      <c r="BX5552" s="1" t="s">
        <v>13428</v>
      </c>
      <c r="BY5552">
        <v>5300</v>
      </c>
      <c r="BZ5552">
        <v>954000</v>
      </c>
      <c r="CA5552">
        <v>0.25</v>
      </c>
      <c r="CB5552">
        <v>3975</v>
      </c>
      <c r="CC5552">
        <v>715500</v>
      </c>
      <c r="CD5552">
        <v>0.1</v>
      </c>
      <c r="CE5552">
        <v>71550</v>
      </c>
      <c r="CF5552">
        <v>0.1</v>
      </c>
      <c r="CG5552">
        <v>7155</v>
      </c>
      <c r="CH5552">
        <v>64395</v>
      </c>
      <c r="CI5552">
        <v>643950</v>
      </c>
      <c r="CJ5552">
        <v>708345</v>
      </c>
      <c r="CK5552">
        <v>3935.25</v>
      </c>
    </row>
    <row r="5553" spans="67:89" x14ac:dyDescent="0.25">
      <c r="BP5553" s="1" t="s">
        <v>13495</v>
      </c>
      <c r="BQ5553" s="1" t="s">
        <v>10132</v>
      </c>
      <c r="BR5553" s="1" t="s">
        <v>13427</v>
      </c>
      <c r="BS5553" s="1" t="s">
        <v>13428</v>
      </c>
      <c r="BT5553">
        <v>68</v>
      </c>
      <c r="BU5553" s="1" t="s">
        <v>9</v>
      </c>
      <c r="BV5553" s="1" t="s">
        <v>146</v>
      </c>
      <c r="BW5553">
        <v>180</v>
      </c>
      <c r="BX5553" s="1" t="s">
        <v>13428</v>
      </c>
      <c r="BY5553">
        <v>5300</v>
      </c>
      <c r="BZ5553">
        <v>954000</v>
      </c>
      <c r="CA5553">
        <v>0.15</v>
      </c>
      <c r="CB5553">
        <v>4505</v>
      </c>
      <c r="CC5553">
        <v>810900</v>
      </c>
      <c r="CD5553">
        <v>0.1</v>
      </c>
      <c r="CE5553">
        <v>81090</v>
      </c>
      <c r="CF5553">
        <v>0</v>
      </c>
      <c r="CG5553">
        <v>0</v>
      </c>
      <c r="CH5553">
        <v>81090</v>
      </c>
      <c r="CI5553">
        <v>729810</v>
      </c>
      <c r="CJ5553">
        <v>810900</v>
      </c>
      <c r="CK5553">
        <v>4505</v>
      </c>
    </row>
    <row r="5554" spans="67:89" x14ac:dyDescent="0.25">
      <c r="BO5554" s="1" t="s">
        <v>1445</v>
      </c>
      <c r="BP5554" s="1" t="s">
        <v>13496</v>
      </c>
      <c r="BQ5554" s="1" t="s">
        <v>10132</v>
      </c>
      <c r="BR5554" s="1" t="s">
        <v>13427</v>
      </c>
      <c r="BS5554" s="1" t="s">
        <v>13428</v>
      </c>
      <c r="BT5554">
        <v>69</v>
      </c>
      <c r="BU5554" s="1" t="s">
        <v>9</v>
      </c>
      <c r="BV5554" s="1" t="s">
        <v>146</v>
      </c>
      <c r="BW5554">
        <v>180</v>
      </c>
      <c r="BX5554" s="1" t="s">
        <v>13428</v>
      </c>
      <c r="BY5554">
        <v>5300</v>
      </c>
      <c r="BZ5554">
        <v>954000</v>
      </c>
      <c r="CA5554">
        <v>0.3</v>
      </c>
      <c r="CB5554">
        <v>3710</v>
      </c>
      <c r="CC5554">
        <v>667800</v>
      </c>
      <c r="CD5554">
        <v>0.1</v>
      </c>
      <c r="CE5554">
        <v>66780</v>
      </c>
      <c r="CF5554">
        <v>0.1</v>
      </c>
      <c r="CG5554">
        <v>6678</v>
      </c>
      <c r="CH5554">
        <v>60102</v>
      </c>
      <c r="CI5554">
        <v>601020</v>
      </c>
      <c r="CJ5554">
        <v>661122</v>
      </c>
      <c r="CK5554">
        <v>3672.9</v>
      </c>
    </row>
    <row r="5555" spans="67:89" x14ac:dyDescent="0.25">
      <c r="BP5555" s="1" t="s">
        <v>13496</v>
      </c>
      <c r="BQ5555" s="1" t="s">
        <v>10132</v>
      </c>
      <c r="BR5555" s="1" t="s">
        <v>13427</v>
      </c>
      <c r="BS5555" s="1" t="s">
        <v>13428</v>
      </c>
      <c r="BT5555">
        <v>69</v>
      </c>
      <c r="BU5555" s="1" t="s">
        <v>9</v>
      </c>
      <c r="BV5555" s="1" t="s">
        <v>146</v>
      </c>
      <c r="BW5555">
        <v>180</v>
      </c>
      <c r="BX5555" s="1" t="s">
        <v>13428</v>
      </c>
      <c r="BY5555">
        <v>5300</v>
      </c>
      <c r="BZ5555">
        <v>954000</v>
      </c>
      <c r="CA5555">
        <v>0.25</v>
      </c>
      <c r="CB5555">
        <v>3975</v>
      </c>
      <c r="CC5555">
        <v>715500</v>
      </c>
      <c r="CD5555">
        <v>0.1</v>
      </c>
      <c r="CE5555">
        <v>71550</v>
      </c>
      <c r="CF5555">
        <v>0.1</v>
      </c>
      <c r="CG5555">
        <v>7155</v>
      </c>
      <c r="CH5555">
        <v>64395</v>
      </c>
      <c r="CI5555">
        <v>643950</v>
      </c>
      <c r="CJ5555">
        <v>708345</v>
      </c>
      <c r="CK5555">
        <v>3935.25</v>
      </c>
    </row>
    <row r="5556" spans="67:89" x14ac:dyDescent="0.25">
      <c r="BP5556" s="1" t="s">
        <v>13496</v>
      </c>
      <c r="BQ5556" s="1" t="s">
        <v>10132</v>
      </c>
      <c r="BR5556" s="1" t="s">
        <v>13427</v>
      </c>
      <c r="BS5556" s="1" t="s">
        <v>13428</v>
      </c>
      <c r="BT5556">
        <v>69</v>
      </c>
      <c r="BU5556" s="1" t="s">
        <v>9</v>
      </c>
      <c r="BV5556" s="1" t="s">
        <v>146</v>
      </c>
      <c r="BW5556">
        <v>180</v>
      </c>
      <c r="BX5556" s="1" t="s">
        <v>13428</v>
      </c>
      <c r="BY5556">
        <v>5300</v>
      </c>
      <c r="BZ5556">
        <v>954000</v>
      </c>
      <c r="CA5556">
        <v>0.25</v>
      </c>
      <c r="CB5556">
        <v>3975</v>
      </c>
      <c r="CC5556">
        <v>715500</v>
      </c>
      <c r="CD5556">
        <v>0.1</v>
      </c>
      <c r="CE5556">
        <v>71550</v>
      </c>
      <c r="CF5556">
        <v>0.1</v>
      </c>
      <c r="CG5556">
        <v>7155</v>
      </c>
      <c r="CH5556">
        <v>64395</v>
      </c>
      <c r="CI5556">
        <v>643950</v>
      </c>
      <c r="CJ5556">
        <v>708345</v>
      </c>
      <c r="CK5556">
        <v>3935.25</v>
      </c>
    </row>
    <row r="5557" spans="67:89" x14ac:dyDescent="0.25">
      <c r="BP5557" s="1" t="s">
        <v>13496</v>
      </c>
      <c r="BQ5557" s="1" t="s">
        <v>10132</v>
      </c>
      <c r="BR5557" s="1" t="s">
        <v>13427</v>
      </c>
      <c r="BS5557" s="1" t="s">
        <v>13428</v>
      </c>
      <c r="BT5557">
        <v>69</v>
      </c>
      <c r="BU5557" s="1" t="s">
        <v>9</v>
      </c>
      <c r="BV5557" s="1" t="s">
        <v>146</v>
      </c>
      <c r="BW5557">
        <v>180</v>
      </c>
      <c r="BX5557" s="1" t="s">
        <v>13428</v>
      </c>
      <c r="BY5557">
        <v>5300</v>
      </c>
      <c r="BZ5557">
        <v>954000</v>
      </c>
      <c r="CA5557">
        <v>0.15</v>
      </c>
      <c r="CB5557">
        <v>4505</v>
      </c>
      <c r="CC5557">
        <v>810900</v>
      </c>
      <c r="CD5557">
        <v>0.1</v>
      </c>
      <c r="CE5557">
        <v>81090</v>
      </c>
      <c r="CF5557">
        <v>0</v>
      </c>
      <c r="CG5557">
        <v>0</v>
      </c>
      <c r="CH5557">
        <v>81090</v>
      </c>
      <c r="CI5557">
        <v>729810</v>
      </c>
      <c r="CJ5557">
        <v>810900</v>
      </c>
      <c r="CK5557">
        <v>4505</v>
      </c>
    </row>
    <row r="5558" spans="67:89" x14ac:dyDescent="0.25">
      <c r="BO5558" s="1" t="s">
        <v>1447</v>
      </c>
      <c r="BP5558" s="1" t="s">
        <v>13497</v>
      </c>
      <c r="BQ5558" s="1" t="s">
        <v>10132</v>
      </c>
      <c r="BR5558" s="1" t="s">
        <v>13427</v>
      </c>
      <c r="BS5558" s="1" t="s">
        <v>13428</v>
      </c>
      <c r="BT5558">
        <v>70</v>
      </c>
      <c r="BU5558" s="1" t="s">
        <v>9</v>
      </c>
      <c r="BV5558" s="1" t="s">
        <v>146</v>
      </c>
      <c r="BW5558">
        <v>180</v>
      </c>
      <c r="BX5558" s="1" t="s">
        <v>13428</v>
      </c>
      <c r="BY5558">
        <v>5300</v>
      </c>
      <c r="BZ5558">
        <v>954000</v>
      </c>
      <c r="CA5558">
        <v>0.25</v>
      </c>
      <c r="CB5558">
        <v>3975</v>
      </c>
      <c r="CC5558">
        <v>715500</v>
      </c>
      <c r="CD5558">
        <v>0.1</v>
      </c>
      <c r="CE5558">
        <v>71550</v>
      </c>
      <c r="CF5558">
        <v>0.1</v>
      </c>
      <c r="CG5558">
        <v>7155</v>
      </c>
      <c r="CH5558">
        <v>64395</v>
      </c>
      <c r="CI5558">
        <v>643950</v>
      </c>
      <c r="CJ5558">
        <v>708345</v>
      </c>
      <c r="CK5558">
        <v>3935.25</v>
      </c>
    </row>
    <row r="5559" spans="67:89" x14ac:dyDescent="0.25">
      <c r="BP5559" s="1" t="s">
        <v>13497</v>
      </c>
      <c r="BQ5559" s="1" t="s">
        <v>10132</v>
      </c>
      <c r="BR5559" s="1" t="s">
        <v>13427</v>
      </c>
      <c r="BS5559" s="1" t="s">
        <v>13428</v>
      </c>
      <c r="BT5559">
        <v>70</v>
      </c>
      <c r="BU5559" s="1" t="s">
        <v>9</v>
      </c>
      <c r="BV5559" s="1" t="s">
        <v>146</v>
      </c>
      <c r="BW5559">
        <v>180</v>
      </c>
      <c r="BX5559" s="1" t="s">
        <v>13428</v>
      </c>
      <c r="BY5559">
        <v>5300</v>
      </c>
      <c r="BZ5559">
        <v>954000</v>
      </c>
      <c r="CA5559">
        <v>0.25</v>
      </c>
      <c r="CB5559">
        <v>3975</v>
      </c>
      <c r="CC5559">
        <v>715500</v>
      </c>
      <c r="CD5559">
        <v>0.1</v>
      </c>
      <c r="CE5559">
        <v>71550</v>
      </c>
      <c r="CF5559">
        <v>0.1</v>
      </c>
      <c r="CG5559">
        <v>7155</v>
      </c>
      <c r="CH5559">
        <v>64395</v>
      </c>
      <c r="CI5559">
        <v>643950</v>
      </c>
      <c r="CJ5559">
        <v>708345</v>
      </c>
      <c r="CK5559">
        <v>3935.25</v>
      </c>
    </row>
    <row r="5560" spans="67:89" x14ac:dyDescent="0.25">
      <c r="BO5560" s="1" t="s">
        <v>1449</v>
      </c>
      <c r="BP5560" s="1" t="s">
        <v>13498</v>
      </c>
      <c r="BQ5560" s="1" t="s">
        <v>10132</v>
      </c>
      <c r="BR5560" s="1" t="s">
        <v>13427</v>
      </c>
      <c r="BS5560" s="1" t="s">
        <v>13428</v>
      </c>
      <c r="BT5560">
        <v>71</v>
      </c>
      <c r="BU5560" s="1" t="s">
        <v>9</v>
      </c>
      <c r="BV5560" s="1" t="s">
        <v>60</v>
      </c>
      <c r="BW5560">
        <v>180</v>
      </c>
      <c r="BX5560" s="1" t="s">
        <v>13428</v>
      </c>
      <c r="BY5560">
        <v>5050</v>
      </c>
      <c r="BZ5560">
        <v>909000</v>
      </c>
      <c r="CA5560">
        <v>0.3</v>
      </c>
      <c r="CB5560">
        <v>3535</v>
      </c>
      <c r="CC5560">
        <v>636300</v>
      </c>
      <c r="CD5560">
        <v>0.1</v>
      </c>
      <c r="CE5560">
        <v>63630</v>
      </c>
      <c r="CF5560">
        <v>0.1</v>
      </c>
      <c r="CG5560">
        <v>6363</v>
      </c>
      <c r="CH5560">
        <v>57267</v>
      </c>
      <c r="CI5560">
        <v>572670</v>
      </c>
      <c r="CJ5560">
        <v>629937</v>
      </c>
      <c r="CK5560">
        <v>3499.65</v>
      </c>
    </row>
    <row r="5561" spans="67:89" x14ac:dyDescent="0.25">
      <c r="BO5561" s="1" t="s">
        <v>1451</v>
      </c>
      <c r="BP5561" s="1" t="s">
        <v>13499</v>
      </c>
      <c r="BQ5561" s="1" t="s">
        <v>10132</v>
      </c>
      <c r="BR5561" s="1" t="s">
        <v>13427</v>
      </c>
      <c r="BS5561" s="1" t="s">
        <v>13428</v>
      </c>
      <c r="BT5561">
        <v>72</v>
      </c>
      <c r="BU5561" s="1" t="s">
        <v>9</v>
      </c>
      <c r="BV5561" s="1" t="s">
        <v>146</v>
      </c>
      <c r="BW5561">
        <v>182.86</v>
      </c>
      <c r="BX5561" s="1" t="s">
        <v>13428</v>
      </c>
      <c r="BY5561">
        <v>5300</v>
      </c>
      <c r="BZ5561">
        <v>969158.00000000012</v>
      </c>
      <c r="CA5561">
        <v>0.3</v>
      </c>
      <c r="CB5561">
        <v>3710</v>
      </c>
      <c r="CC5561">
        <v>678410.60000000009</v>
      </c>
      <c r="CD5561">
        <v>0.1</v>
      </c>
      <c r="CE5561">
        <v>67841.060000000012</v>
      </c>
      <c r="CF5561">
        <v>0</v>
      </c>
      <c r="CG5561">
        <v>0</v>
      </c>
      <c r="CH5561">
        <v>67841.060000000012</v>
      </c>
      <c r="CI5561">
        <v>610569.54</v>
      </c>
      <c r="CJ5561">
        <v>678410.60000000009</v>
      </c>
      <c r="CK5561">
        <v>3710.0000000000005</v>
      </c>
    </row>
    <row r="5562" spans="67:89" x14ac:dyDescent="0.25">
      <c r="BO5562" s="1" t="s">
        <v>1453</v>
      </c>
      <c r="BP5562" s="1" t="s">
        <v>13500</v>
      </c>
      <c r="BQ5562" s="1" t="s">
        <v>10132</v>
      </c>
      <c r="BR5562" s="1" t="s">
        <v>13427</v>
      </c>
      <c r="BS5562" s="1" t="s">
        <v>13428</v>
      </c>
      <c r="BT5562">
        <v>73</v>
      </c>
      <c r="BU5562" s="1" t="s">
        <v>9</v>
      </c>
      <c r="BV5562" s="1" t="s">
        <v>171</v>
      </c>
      <c r="BW5562">
        <v>206.74</v>
      </c>
      <c r="BX5562" s="1" t="s">
        <v>13428</v>
      </c>
      <c r="BY5562">
        <v>5300</v>
      </c>
      <c r="BZ5562">
        <v>1095722</v>
      </c>
      <c r="CA5562">
        <v>0.3</v>
      </c>
      <c r="CB5562">
        <v>3710</v>
      </c>
      <c r="CC5562">
        <v>767005.4</v>
      </c>
      <c r="CD5562">
        <v>0.1</v>
      </c>
      <c r="CE5562">
        <v>76700.540000000008</v>
      </c>
      <c r="CF5562">
        <v>0.1</v>
      </c>
      <c r="CG5562">
        <v>7670.054000000001</v>
      </c>
      <c r="CH5562">
        <v>69030.486000000004</v>
      </c>
      <c r="CI5562">
        <v>690304.86</v>
      </c>
      <c r="CJ5562">
        <v>759335.34600000002</v>
      </c>
      <c r="CK5562">
        <v>3672.9</v>
      </c>
    </row>
    <row r="5563" spans="67:89" x14ac:dyDescent="0.25">
      <c r="BO5563" s="1" t="s">
        <v>1455</v>
      </c>
      <c r="BP5563" s="1" t="s">
        <v>13501</v>
      </c>
      <c r="BQ5563" s="1" t="s">
        <v>10132</v>
      </c>
      <c r="BR5563" s="1" t="s">
        <v>13427</v>
      </c>
      <c r="BS5563" s="1" t="s">
        <v>13428</v>
      </c>
      <c r="BT5563">
        <v>74</v>
      </c>
      <c r="BU5563" s="1" t="s">
        <v>9</v>
      </c>
      <c r="BV5563" s="1" t="s">
        <v>146</v>
      </c>
      <c r="BW5563">
        <v>180</v>
      </c>
      <c r="BX5563" s="1" t="s">
        <v>13428</v>
      </c>
      <c r="BY5563">
        <v>5300</v>
      </c>
      <c r="BZ5563">
        <v>954000</v>
      </c>
      <c r="CA5563">
        <v>0.3</v>
      </c>
      <c r="CB5563">
        <v>3710</v>
      </c>
      <c r="CC5563">
        <v>667800</v>
      </c>
      <c r="CD5563">
        <v>0.1</v>
      </c>
      <c r="CE5563">
        <v>66780</v>
      </c>
      <c r="CF5563">
        <v>0.1</v>
      </c>
      <c r="CG5563">
        <v>6678</v>
      </c>
      <c r="CH5563">
        <v>60102</v>
      </c>
      <c r="CI5563">
        <v>601020</v>
      </c>
      <c r="CJ5563">
        <v>661122</v>
      </c>
      <c r="CK5563">
        <v>3672.9</v>
      </c>
    </row>
    <row r="5564" spans="67:89" x14ac:dyDescent="0.25">
      <c r="BO5564" s="1" t="s">
        <v>1457</v>
      </c>
      <c r="BP5564" s="1" t="s">
        <v>13502</v>
      </c>
      <c r="BQ5564" s="1" t="s">
        <v>10132</v>
      </c>
      <c r="BR5564" s="1" t="s">
        <v>13427</v>
      </c>
      <c r="BS5564" s="1" t="s">
        <v>13428</v>
      </c>
      <c r="BT5564">
        <v>75</v>
      </c>
      <c r="BU5564" s="1" t="s">
        <v>9</v>
      </c>
      <c r="BV5564" s="1" t="s">
        <v>146</v>
      </c>
      <c r="BW5564">
        <v>180</v>
      </c>
      <c r="BX5564" s="1" t="s">
        <v>13428</v>
      </c>
      <c r="BY5564">
        <v>5300</v>
      </c>
      <c r="BZ5564">
        <v>954000</v>
      </c>
      <c r="CA5564">
        <v>0.3</v>
      </c>
      <c r="CB5564">
        <v>3710</v>
      </c>
      <c r="CC5564">
        <v>667800</v>
      </c>
      <c r="CD5564">
        <v>0.1</v>
      </c>
      <c r="CE5564">
        <v>66780</v>
      </c>
      <c r="CF5564">
        <v>0.1</v>
      </c>
      <c r="CG5564">
        <v>6678</v>
      </c>
      <c r="CH5564">
        <v>60102</v>
      </c>
      <c r="CI5564">
        <v>601020</v>
      </c>
      <c r="CJ5564">
        <v>661122</v>
      </c>
      <c r="CK5564">
        <v>3672.9</v>
      </c>
    </row>
    <row r="5565" spans="67:89" x14ac:dyDescent="0.25">
      <c r="BO5565" s="1" t="s">
        <v>1459</v>
      </c>
      <c r="BP5565" s="1" t="s">
        <v>13503</v>
      </c>
      <c r="BQ5565" s="1" t="s">
        <v>10132</v>
      </c>
      <c r="BR5565" s="1" t="s">
        <v>13427</v>
      </c>
      <c r="BS5565" s="1" t="s">
        <v>13428</v>
      </c>
      <c r="BT5565">
        <v>76</v>
      </c>
      <c r="BU5565" s="1" t="s">
        <v>9</v>
      </c>
      <c r="BV5565" s="1" t="s">
        <v>146</v>
      </c>
      <c r="BW5565">
        <v>180</v>
      </c>
      <c r="BX5565" s="1" t="s">
        <v>13428</v>
      </c>
      <c r="BY5565">
        <v>5300</v>
      </c>
      <c r="BZ5565">
        <v>954000</v>
      </c>
      <c r="CA5565">
        <v>0.27</v>
      </c>
      <c r="CB5565">
        <v>3869</v>
      </c>
      <c r="CC5565">
        <v>696420</v>
      </c>
      <c r="CD5565">
        <v>0.1</v>
      </c>
      <c r="CE5565">
        <v>69642</v>
      </c>
      <c r="CF5565">
        <v>0.1</v>
      </c>
      <c r="CG5565">
        <v>6964.2000000000007</v>
      </c>
      <c r="CH5565">
        <v>62677.8</v>
      </c>
      <c r="CI5565">
        <v>626778</v>
      </c>
      <c r="CJ5565">
        <v>689455.8</v>
      </c>
      <c r="CK5565">
        <v>3830.3100000000004</v>
      </c>
    </row>
    <row r="5566" spans="67:89" x14ac:dyDescent="0.25">
      <c r="BO5566" s="1" t="s">
        <v>1461</v>
      </c>
      <c r="BP5566" s="1" t="s">
        <v>13504</v>
      </c>
      <c r="BQ5566" s="1" t="s">
        <v>10132</v>
      </c>
      <c r="BR5566" s="1" t="s">
        <v>13427</v>
      </c>
      <c r="BS5566" s="1" t="s">
        <v>13428</v>
      </c>
      <c r="BT5566">
        <v>77</v>
      </c>
      <c r="BU5566" s="1" t="s">
        <v>9</v>
      </c>
      <c r="BV5566" s="1" t="s">
        <v>146</v>
      </c>
      <c r="BW5566">
        <v>180</v>
      </c>
      <c r="BX5566" s="1" t="s">
        <v>13428</v>
      </c>
      <c r="BY5566">
        <v>5300</v>
      </c>
      <c r="BZ5566">
        <v>954000</v>
      </c>
      <c r="CA5566">
        <v>0.27</v>
      </c>
      <c r="CB5566">
        <v>3869</v>
      </c>
      <c r="CC5566">
        <v>696420</v>
      </c>
      <c r="CD5566">
        <v>0.1</v>
      </c>
      <c r="CE5566">
        <v>69642</v>
      </c>
      <c r="CF5566">
        <v>0.1</v>
      </c>
      <c r="CG5566">
        <v>6964.2000000000007</v>
      </c>
      <c r="CH5566">
        <v>62677.8</v>
      </c>
      <c r="CI5566">
        <v>626778</v>
      </c>
      <c r="CJ5566">
        <v>689455.8</v>
      </c>
      <c r="CK5566">
        <v>3830.3100000000004</v>
      </c>
    </row>
    <row r="5567" spans="67:89" x14ac:dyDescent="0.25">
      <c r="BO5567" s="1" t="s">
        <v>1463</v>
      </c>
      <c r="BP5567" s="1" t="s">
        <v>13505</v>
      </c>
      <c r="BQ5567" s="1" t="s">
        <v>10132</v>
      </c>
      <c r="BR5567" s="1" t="s">
        <v>13427</v>
      </c>
      <c r="BS5567" s="1" t="s">
        <v>13428</v>
      </c>
      <c r="BT5567">
        <v>78</v>
      </c>
      <c r="BU5567" s="1" t="s">
        <v>9</v>
      </c>
      <c r="BV5567" s="1" t="s">
        <v>146</v>
      </c>
      <c r="BW5567">
        <v>180</v>
      </c>
      <c r="BX5567" s="1" t="s">
        <v>13428</v>
      </c>
      <c r="BY5567">
        <v>5300</v>
      </c>
      <c r="BZ5567">
        <v>954000</v>
      </c>
      <c r="CA5567">
        <v>0.27</v>
      </c>
      <c r="CB5567">
        <v>3869</v>
      </c>
      <c r="CC5567">
        <v>696420</v>
      </c>
      <c r="CD5567">
        <v>0.1</v>
      </c>
      <c r="CE5567">
        <v>69642</v>
      </c>
      <c r="CF5567">
        <v>0.1</v>
      </c>
      <c r="CG5567">
        <v>6964.2000000000007</v>
      </c>
      <c r="CH5567">
        <v>62677.8</v>
      </c>
      <c r="CI5567">
        <v>626778</v>
      </c>
      <c r="CJ5567">
        <v>689455.8</v>
      </c>
      <c r="CK5567">
        <v>3830.3100000000004</v>
      </c>
    </row>
    <row r="5568" spans="67:89" x14ac:dyDescent="0.25">
      <c r="BP5568" s="1" t="s">
        <v>13505</v>
      </c>
      <c r="BQ5568" s="1" t="s">
        <v>10132</v>
      </c>
      <c r="BR5568" s="1" t="s">
        <v>13427</v>
      </c>
      <c r="BS5568" s="1" t="s">
        <v>13428</v>
      </c>
      <c r="BT5568">
        <v>78</v>
      </c>
      <c r="BU5568" s="1" t="s">
        <v>9</v>
      </c>
      <c r="BV5568" s="1" t="s">
        <v>146</v>
      </c>
      <c r="BW5568">
        <v>180</v>
      </c>
      <c r="BX5568" s="1" t="s">
        <v>13428</v>
      </c>
      <c r="BY5568">
        <v>5300</v>
      </c>
      <c r="BZ5568">
        <v>954000</v>
      </c>
      <c r="CA5568">
        <v>0.27</v>
      </c>
      <c r="CB5568">
        <v>3869</v>
      </c>
      <c r="CC5568">
        <v>696420</v>
      </c>
      <c r="CD5568">
        <v>0.1</v>
      </c>
      <c r="CE5568">
        <v>69642</v>
      </c>
      <c r="CF5568">
        <v>0.1</v>
      </c>
      <c r="CG5568">
        <v>6964.2000000000007</v>
      </c>
      <c r="CH5568">
        <v>62677.8</v>
      </c>
      <c r="CI5568">
        <v>626778</v>
      </c>
      <c r="CJ5568">
        <v>689455.8</v>
      </c>
      <c r="CK5568">
        <v>3830.3100000000004</v>
      </c>
    </row>
    <row r="5569" spans="67:89" x14ac:dyDescent="0.25">
      <c r="BO5569" s="1" t="s">
        <v>1465</v>
      </c>
      <c r="BP5569" s="1" t="s">
        <v>13506</v>
      </c>
      <c r="BQ5569" s="1" t="s">
        <v>10132</v>
      </c>
      <c r="BR5569" s="1" t="s">
        <v>13427</v>
      </c>
      <c r="BS5569" s="1" t="s">
        <v>13428</v>
      </c>
      <c r="BT5569">
        <v>79</v>
      </c>
      <c r="BU5569" s="1" t="s">
        <v>9</v>
      </c>
      <c r="BV5569" s="1" t="s">
        <v>146</v>
      </c>
      <c r="BW5569">
        <v>180</v>
      </c>
      <c r="BX5569" s="1" t="s">
        <v>13428</v>
      </c>
      <c r="BY5569">
        <v>5300</v>
      </c>
      <c r="BZ5569">
        <v>954000</v>
      </c>
      <c r="CA5569">
        <v>0.27</v>
      </c>
      <c r="CB5569">
        <v>3869</v>
      </c>
      <c r="CC5569">
        <v>696420</v>
      </c>
      <c r="CD5569">
        <v>0.14359151086987737</v>
      </c>
      <c r="CE5569">
        <v>100000</v>
      </c>
      <c r="CF5569">
        <v>0</v>
      </c>
      <c r="CG5569">
        <v>0</v>
      </c>
      <c r="CH5569">
        <v>100000</v>
      </c>
      <c r="CI5569">
        <v>596420</v>
      </c>
      <c r="CJ5569">
        <v>696420</v>
      </c>
      <c r="CK5569">
        <v>3869</v>
      </c>
    </row>
    <row r="5570" spans="67:89" x14ac:dyDescent="0.25">
      <c r="BO5570" s="1" t="s">
        <v>1467</v>
      </c>
      <c r="BP5570" s="1" t="s">
        <v>13507</v>
      </c>
      <c r="BQ5570" s="1" t="s">
        <v>10132</v>
      </c>
      <c r="BR5570" s="1" t="s">
        <v>13427</v>
      </c>
      <c r="BS5570" s="1" t="s">
        <v>13428</v>
      </c>
      <c r="BT5570">
        <v>80</v>
      </c>
      <c r="BU5570" s="1" t="s">
        <v>9</v>
      </c>
      <c r="BV5570" s="1" t="s">
        <v>146</v>
      </c>
      <c r="BW5570">
        <v>180</v>
      </c>
      <c r="BX5570" s="1" t="s">
        <v>13428</v>
      </c>
      <c r="BY5570">
        <v>5300</v>
      </c>
      <c r="BZ5570">
        <v>954000</v>
      </c>
      <c r="CA5570">
        <v>0.3</v>
      </c>
      <c r="CB5570">
        <v>3710</v>
      </c>
      <c r="CC5570">
        <v>667800</v>
      </c>
      <c r="CD5570">
        <v>0.12987421383647799</v>
      </c>
      <c r="CE5570">
        <v>86730</v>
      </c>
      <c r="CF5570">
        <v>0.1</v>
      </c>
      <c r="CG5570">
        <v>6678</v>
      </c>
      <c r="CH5570">
        <v>80052</v>
      </c>
      <c r="CI5570">
        <v>581070</v>
      </c>
      <c r="CJ5570">
        <v>661122</v>
      </c>
      <c r="CK5570">
        <v>3672.9</v>
      </c>
    </row>
    <row r="5571" spans="67:89" x14ac:dyDescent="0.25">
      <c r="BP5571" s="1" t="s">
        <v>13507</v>
      </c>
      <c r="BQ5571" s="1" t="s">
        <v>10132</v>
      </c>
      <c r="BR5571" s="1" t="s">
        <v>13427</v>
      </c>
      <c r="BS5571" s="1" t="s">
        <v>13428</v>
      </c>
      <c r="BT5571">
        <v>80</v>
      </c>
      <c r="BU5571" s="1" t="s">
        <v>9</v>
      </c>
      <c r="BV5571" s="1" t="s">
        <v>146</v>
      </c>
      <c r="BW5571">
        <v>180</v>
      </c>
      <c r="BX5571" s="1" t="s">
        <v>13428</v>
      </c>
      <c r="BY5571">
        <v>5300</v>
      </c>
      <c r="BZ5571">
        <v>954000</v>
      </c>
      <c r="CA5571">
        <v>0.3</v>
      </c>
      <c r="CB5571">
        <v>3710</v>
      </c>
      <c r="CC5571">
        <v>667800</v>
      </c>
      <c r="CD5571">
        <v>0.1</v>
      </c>
      <c r="CE5571">
        <v>66780</v>
      </c>
      <c r="CF5571">
        <v>0.1</v>
      </c>
      <c r="CG5571">
        <v>6678</v>
      </c>
      <c r="CH5571">
        <v>60102</v>
      </c>
      <c r="CI5571">
        <v>601020</v>
      </c>
      <c r="CJ5571">
        <v>661122</v>
      </c>
      <c r="CK5571">
        <v>3672.9</v>
      </c>
    </row>
    <row r="5572" spans="67:89" x14ac:dyDescent="0.25">
      <c r="BO5572" s="1" t="s">
        <v>1469</v>
      </c>
      <c r="BP5572" s="1" t="s">
        <v>13508</v>
      </c>
      <c r="BQ5572" s="1" t="s">
        <v>10132</v>
      </c>
      <c r="BR5572" s="1" t="s">
        <v>13427</v>
      </c>
      <c r="BS5572" s="1" t="s">
        <v>13428</v>
      </c>
      <c r="BT5572">
        <v>81</v>
      </c>
      <c r="BU5572" s="1" t="s">
        <v>9</v>
      </c>
      <c r="BV5572" s="1" t="s">
        <v>171</v>
      </c>
      <c r="BW5572">
        <v>322.91000000000003</v>
      </c>
      <c r="BX5572" s="1" t="s">
        <v>13428</v>
      </c>
      <c r="BY5572">
        <v>5300</v>
      </c>
      <c r="BZ5572">
        <v>1711423.0000000002</v>
      </c>
      <c r="CA5572">
        <v>0.25</v>
      </c>
      <c r="CB5572">
        <v>3975</v>
      </c>
      <c r="CC5572">
        <v>1283567.25</v>
      </c>
      <c r="CD5572">
        <v>0.1</v>
      </c>
      <c r="CE5572">
        <v>128356.72500000001</v>
      </c>
      <c r="CF5572">
        <v>0</v>
      </c>
      <c r="CG5572">
        <v>0</v>
      </c>
      <c r="CH5572">
        <v>128356.72500000001</v>
      </c>
      <c r="CI5572">
        <v>1155210.5249999999</v>
      </c>
      <c r="CJ5572">
        <v>1283567.25</v>
      </c>
      <c r="CK5572">
        <v>3974.9999999999995</v>
      </c>
    </row>
    <row r="5573" spans="67:89" x14ac:dyDescent="0.25">
      <c r="BO5573" s="1" t="s">
        <v>1471</v>
      </c>
      <c r="BP5573" s="1" t="s">
        <v>13509</v>
      </c>
      <c r="BQ5573" s="1" t="s">
        <v>10132</v>
      </c>
      <c r="BR5573" s="1" t="s">
        <v>13427</v>
      </c>
      <c r="BS5573" s="1" t="s">
        <v>13428</v>
      </c>
      <c r="BT5573">
        <v>82</v>
      </c>
      <c r="BU5573" s="1" t="s">
        <v>9</v>
      </c>
      <c r="BV5573" s="1" t="s">
        <v>171</v>
      </c>
      <c r="BW5573">
        <v>306.8</v>
      </c>
      <c r="BX5573" s="1" t="s">
        <v>13428</v>
      </c>
      <c r="BY5573">
        <v>5300</v>
      </c>
      <c r="BZ5573">
        <v>1626040</v>
      </c>
      <c r="CA5573">
        <v>0.27</v>
      </c>
      <c r="CB5573">
        <v>3869</v>
      </c>
      <c r="CC5573">
        <v>1187009.2</v>
      </c>
      <c r="CD5573">
        <v>0.1</v>
      </c>
      <c r="CE5573">
        <v>118700.92</v>
      </c>
      <c r="CF5573">
        <v>0.1</v>
      </c>
      <c r="CG5573">
        <v>11870.092000000001</v>
      </c>
      <c r="CH5573">
        <v>106830.82799999999</v>
      </c>
      <c r="CI5573">
        <v>1068308.28</v>
      </c>
      <c r="CJ5573">
        <v>1175139.108</v>
      </c>
      <c r="CK5573">
        <v>3830.31</v>
      </c>
    </row>
    <row r="5574" spans="67:89" x14ac:dyDescent="0.25">
      <c r="BO5574" s="1" t="s">
        <v>1473</v>
      </c>
      <c r="BP5574" s="1" t="s">
        <v>13510</v>
      </c>
      <c r="BQ5574" s="1" t="s">
        <v>10132</v>
      </c>
      <c r="BR5574" s="1" t="s">
        <v>13427</v>
      </c>
      <c r="BS5574" s="1" t="s">
        <v>13428</v>
      </c>
      <c r="BT5574">
        <v>83</v>
      </c>
      <c r="BU5574" s="1" t="s">
        <v>9</v>
      </c>
      <c r="BV5574" s="1" t="s">
        <v>260</v>
      </c>
      <c r="BW5574">
        <v>207</v>
      </c>
      <c r="BX5574" s="1" t="s">
        <v>13428</v>
      </c>
      <c r="BY5574">
        <v>5050</v>
      </c>
      <c r="BZ5574">
        <v>1045350</v>
      </c>
      <c r="CA5574">
        <v>0.3</v>
      </c>
      <c r="CB5574">
        <v>3535</v>
      </c>
      <c r="CC5574">
        <v>731745</v>
      </c>
      <c r="CD5574">
        <v>0.1</v>
      </c>
      <c r="CE5574">
        <v>73174.5</v>
      </c>
      <c r="CF5574">
        <v>0</v>
      </c>
      <c r="CG5574">
        <v>0</v>
      </c>
      <c r="CH5574">
        <v>73174.5</v>
      </c>
      <c r="CI5574">
        <v>658570.5</v>
      </c>
      <c r="CJ5574">
        <v>731745</v>
      </c>
      <c r="CK5574">
        <v>3535</v>
      </c>
    </row>
    <row r="5575" spans="67:89" x14ac:dyDescent="0.25">
      <c r="BP5575" s="1" t="s">
        <v>13510</v>
      </c>
      <c r="BQ5575" s="1" t="s">
        <v>10132</v>
      </c>
      <c r="BR5575" s="1" t="s">
        <v>13427</v>
      </c>
      <c r="BS5575" s="1" t="s">
        <v>13428</v>
      </c>
      <c r="BT5575">
        <v>83</v>
      </c>
      <c r="BU5575" s="1" t="s">
        <v>9</v>
      </c>
      <c r="BV5575" s="1" t="s">
        <v>260</v>
      </c>
      <c r="BW5575">
        <v>207</v>
      </c>
      <c r="BX5575" s="1" t="s">
        <v>13428</v>
      </c>
      <c r="BY5575">
        <v>5050</v>
      </c>
      <c r="BZ5575">
        <v>1045350</v>
      </c>
      <c r="CA5575">
        <v>0.3</v>
      </c>
      <c r="CB5575">
        <v>3535</v>
      </c>
      <c r="CC5575">
        <v>731745</v>
      </c>
      <c r="CD5575">
        <v>0.1</v>
      </c>
      <c r="CE5575">
        <v>73174.5</v>
      </c>
      <c r="CF5575">
        <v>0</v>
      </c>
      <c r="CG5575">
        <v>0</v>
      </c>
      <c r="CH5575">
        <v>73174.5</v>
      </c>
      <c r="CI5575">
        <v>658570.5</v>
      </c>
      <c r="CJ5575">
        <v>731745</v>
      </c>
      <c r="CK5575">
        <v>3535</v>
      </c>
    </row>
    <row r="5576" spans="67:89" x14ac:dyDescent="0.25">
      <c r="BP5576" s="1" t="s">
        <v>13510</v>
      </c>
      <c r="BQ5576" s="1" t="s">
        <v>10132</v>
      </c>
      <c r="BR5576" s="1" t="s">
        <v>13427</v>
      </c>
      <c r="BS5576" s="1" t="s">
        <v>13428</v>
      </c>
      <c r="BT5576">
        <v>83</v>
      </c>
      <c r="BU5576" s="1" t="s">
        <v>9</v>
      </c>
      <c r="BV5576" s="1" t="s">
        <v>260</v>
      </c>
      <c r="BW5576">
        <v>207</v>
      </c>
      <c r="BX5576" s="1" t="s">
        <v>13428</v>
      </c>
      <c r="BY5576">
        <v>5050</v>
      </c>
      <c r="BZ5576">
        <v>1045350</v>
      </c>
      <c r="CA5576">
        <v>0.15</v>
      </c>
      <c r="CB5576">
        <v>4292.5</v>
      </c>
      <c r="CC5576">
        <v>888547.5</v>
      </c>
      <c r="CD5576">
        <v>0.1</v>
      </c>
      <c r="CE5576">
        <v>88854.75</v>
      </c>
      <c r="CF5576">
        <v>0</v>
      </c>
      <c r="CG5576">
        <v>0</v>
      </c>
      <c r="CH5576">
        <v>88854.75</v>
      </c>
      <c r="CI5576">
        <v>799692.75</v>
      </c>
      <c r="CJ5576">
        <v>888547.5</v>
      </c>
      <c r="CK5576">
        <v>4292.5</v>
      </c>
    </row>
    <row r="5577" spans="67:89" x14ac:dyDescent="0.25">
      <c r="BO5577" s="1" t="s">
        <v>1475</v>
      </c>
      <c r="BP5577" s="1" t="s">
        <v>13511</v>
      </c>
      <c r="BQ5577" s="1" t="s">
        <v>10132</v>
      </c>
      <c r="BR5577" s="1" t="s">
        <v>13427</v>
      </c>
      <c r="BS5577" s="1" t="s">
        <v>13428</v>
      </c>
      <c r="BT5577">
        <v>84</v>
      </c>
      <c r="BU5577" s="1" t="s">
        <v>9</v>
      </c>
      <c r="BV5577" s="1" t="s">
        <v>260</v>
      </c>
      <c r="BW5577">
        <v>207</v>
      </c>
      <c r="BX5577" s="1" t="s">
        <v>13428</v>
      </c>
      <c r="BY5577">
        <v>5050</v>
      </c>
      <c r="BZ5577">
        <v>1045350</v>
      </c>
      <c r="CA5577">
        <v>0.3</v>
      </c>
      <c r="CB5577">
        <v>3535</v>
      </c>
      <c r="CC5577">
        <v>731745</v>
      </c>
      <c r="CD5577">
        <v>0.1</v>
      </c>
      <c r="CE5577">
        <v>73174.5</v>
      </c>
      <c r="CF5577">
        <v>0.1</v>
      </c>
      <c r="CG5577">
        <v>7317.4500000000007</v>
      </c>
      <c r="CH5577">
        <v>65857.05</v>
      </c>
      <c r="CI5577">
        <v>658570.5</v>
      </c>
      <c r="CJ5577">
        <v>724427.55</v>
      </c>
      <c r="CK5577">
        <v>3499.65</v>
      </c>
    </row>
    <row r="5578" spans="67:89" x14ac:dyDescent="0.25">
      <c r="BP5578" s="1" t="s">
        <v>13511</v>
      </c>
      <c r="BQ5578" s="1" t="s">
        <v>10132</v>
      </c>
      <c r="BR5578" s="1" t="s">
        <v>13427</v>
      </c>
      <c r="BS5578" s="1" t="s">
        <v>13428</v>
      </c>
      <c r="BT5578">
        <v>84</v>
      </c>
      <c r="BU5578" s="1" t="s">
        <v>9</v>
      </c>
      <c r="BV5578" s="1" t="s">
        <v>260</v>
      </c>
      <c r="BW5578">
        <v>207</v>
      </c>
      <c r="BX5578" s="1" t="s">
        <v>13428</v>
      </c>
      <c r="BY5578">
        <v>5050</v>
      </c>
      <c r="BZ5578">
        <v>1045350</v>
      </c>
      <c r="CA5578">
        <v>0.25</v>
      </c>
      <c r="CB5578">
        <v>3787.5</v>
      </c>
      <c r="CC5578">
        <v>784012.5</v>
      </c>
      <c r="CD5578">
        <v>0.1</v>
      </c>
      <c r="CE5578">
        <v>78401.25</v>
      </c>
      <c r="CF5578">
        <v>0.1</v>
      </c>
      <c r="CG5578">
        <v>7840.125</v>
      </c>
      <c r="CH5578">
        <v>70561.125</v>
      </c>
      <c r="CI5578">
        <v>705611.25</v>
      </c>
      <c r="CJ5578">
        <v>776172.375</v>
      </c>
      <c r="CK5578">
        <v>3749.625</v>
      </c>
    </row>
    <row r="5579" spans="67:89" x14ac:dyDescent="0.25">
      <c r="BO5579" s="1" t="s">
        <v>1477</v>
      </c>
      <c r="BP5579" s="1" t="s">
        <v>13512</v>
      </c>
      <c r="BQ5579" s="1" t="s">
        <v>10132</v>
      </c>
      <c r="BR5579" s="1" t="s">
        <v>13427</v>
      </c>
      <c r="BS5579" s="1" t="s">
        <v>13428</v>
      </c>
      <c r="BT5579">
        <v>85</v>
      </c>
      <c r="BU5579" s="1" t="s">
        <v>9</v>
      </c>
      <c r="BV5579" s="1" t="s">
        <v>260</v>
      </c>
      <c r="BW5579">
        <v>207</v>
      </c>
      <c r="BX5579" s="1" t="s">
        <v>13428</v>
      </c>
      <c r="BY5579">
        <v>5050</v>
      </c>
      <c r="BZ5579">
        <v>1045350</v>
      </c>
      <c r="CA5579">
        <v>0.33</v>
      </c>
      <c r="CB5579">
        <v>3383.5</v>
      </c>
      <c r="CC5579">
        <v>700384.5</v>
      </c>
      <c r="CD5579">
        <v>0.1</v>
      </c>
      <c r="CE5579">
        <v>70038.45</v>
      </c>
      <c r="CF5579">
        <v>0.1</v>
      </c>
      <c r="CG5579">
        <v>7003.8450000000003</v>
      </c>
      <c r="CH5579">
        <v>63034.604999999996</v>
      </c>
      <c r="CI5579">
        <v>630346.05000000005</v>
      </c>
      <c r="CJ5579">
        <v>693380.65500000003</v>
      </c>
      <c r="CK5579">
        <v>3349.665</v>
      </c>
    </row>
    <row r="5580" spans="67:89" x14ac:dyDescent="0.25">
      <c r="BP5580" s="1" t="s">
        <v>13512</v>
      </c>
      <c r="BQ5580" s="1" t="s">
        <v>10132</v>
      </c>
      <c r="BR5580" s="1" t="s">
        <v>13427</v>
      </c>
      <c r="BS5580" s="1" t="s">
        <v>13428</v>
      </c>
      <c r="BT5580">
        <v>85</v>
      </c>
      <c r="BU5580" s="1" t="s">
        <v>9</v>
      </c>
      <c r="BV5580" s="1" t="s">
        <v>260</v>
      </c>
      <c r="BW5580">
        <v>207</v>
      </c>
      <c r="BX5580" s="1" t="s">
        <v>13428</v>
      </c>
      <c r="BY5580">
        <v>5050</v>
      </c>
      <c r="BZ5580">
        <v>1045350</v>
      </c>
      <c r="CA5580">
        <v>0.25</v>
      </c>
      <c r="CB5580">
        <v>3787.5</v>
      </c>
      <c r="CC5580">
        <v>784012.5</v>
      </c>
      <c r="CD5580">
        <v>0.1</v>
      </c>
      <c r="CE5580">
        <v>78401.25</v>
      </c>
      <c r="CF5580">
        <v>0.1</v>
      </c>
      <c r="CG5580">
        <v>7840.125</v>
      </c>
      <c r="CH5580">
        <v>70561.125</v>
      </c>
      <c r="CI5580">
        <v>705611.25</v>
      </c>
      <c r="CJ5580">
        <v>776172.375</v>
      </c>
      <c r="CK5580">
        <v>3749.625</v>
      </c>
    </row>
    <row r="5581" spans="67:89" x14ac:dyDescent="0.25">
      <c r="BO5581" s="1" t="s">
        <v>1479</v>
      </c>
      <c r="BP5581" s="1" t="s">
        <v>13513</v>
      </c>
      <c r="BQ5581" s="1" t="s">
        <v>10132</v>
      </c>
      <c r="BR5581" s="1" t="s">
        <v>13427</v>
      </c>
      <c r="BS5581" s="1" t="s">
        <v>13428</v>
      </c>
      <c r="BT5581">
        <v>86</v>
      </c>
      <c r="BU5581" s="1" t="s">
        <v>9</v>
      </c>
      <c r="BV5581" s="1" t="s">
        <v>260</v>
      </c>
      <c r="BW5581">
        <v>207</v>
      </c>
      <c r="BX5581" s="1" t="s">
        <v>13428</v>
      </c>
      <c r="BY5581">
        <v>5050</v>
      </c>
      <c r="BZ5581">
        <v>1045350</v>
      </c>
      <c r="CA5581">
        <v>0.33</v>
      </c>
      <c r="CB5581">
        <v>3383.5</v>
      </c>
      <c r="CC5581">
        <v>700384.5</v>
      </c>
      <c r="CD5581">
        <v>0.1</v>
      </c>
      <c r="CE5581">
        <v>70038.45</v>
      </c>
      <c r="CF5581">
        <v>0.1</v>
      </c>
      <c r="CG5581">
        <v>7003.8450000000003</v>
      </c>
      <c r="CH5581">
        <v>63034.604999999996</v>
      </c>
      <c r="CI5581">
        <v>630346.05000000005</v>
      </c>
      <c r="CJ5581">
        <v>693380.65500000003</v>
      </c>
      <c r="CK5581">
        <v>3349.665</v>
      </c>
    </row>
    <row r="5582" spans="67:89" x14ac:dyDescent="0.25">
      <c r="BO5582" s="1" t="s">
        <v>1481</v>
      </c>
      <c r="BP5582" s="1" t="s">
        <v>13514</v>
      </c>
      <c r="BQ5582" s="1" t="s">
        <v>10132</v>
      </c>
      <c r="BR5582" s="1" t="s">
        <v>13427</v>
      </c>
      <c r="BS5582" s="1" t="s">
        <v>13428</v>
      </c>
      <c r="BT5582">
        <v>87</v>
      </c>
      <c r="BU5582" s="1" t="s">
        <v>9</v>
      </c>
      <c r="BV5582" s="1" t="s">
        <v>260</v>
      </c>
      <c r="BW5582">
        <v>207</v>
      </c>
      <c r="BX5582" s="1" t="s">
        <v>13428</v>
      </c>
      <c r="BY5582">
        <v>5050</v>
      </c>
      <c r="BZ5582">
        <v>1045350</v>
      </c>
      <c r="CA5582">
        <v>0.33</v>
      </c>
      <c r="CB5582">
        <v>3383.5</v>
      </c>
      <c r="CC5582">
        <v>700384.5</v>
      </c>
      <c r="CD5582">
        <v>0.1</v>
      </c>
      <c r="CE5582">
        <v>70038.45</v>
      </c>
      <c r="CF5582">
        <v>0.1</v>
      </c>
      <c r="CG5582">
        <v>7003.8450000000003</v>
      </c>
      <c r="CH5582">
        <v>63034.604999999996</v>
      </c>
      <c r="CI5582">
        <v>630346.05000000005</v>
      </c>
      <c r="CJ5582">
        <v>693380.65500000003</v>
      </c>
      <c r="CK5582">
        <v>3349.665</v>
      </c>
    </row>
    <row r="5583" spans="67:89" x14ac:dyDescent="0.25">
      <c r="BO5583" s="1" t="s">
        <v>1483</v>
      </c>
      <c r="BP5583" s="1" t="s">
        <v>13515</v>
      </c>
      <c r="BQ5583" s="1" t="s">
        <v>10132</v>
      </c>
      <c r="BR5583" s="1" t="s">
        <v>13427</v>
      </c>
      <c r="BS5583" s="1" t="s">
        <v>13428</v>
      </c>
      <c r="BT5583">
        <v>88</v>
      </c>
      <c r="BU5583" s="1" t="s">
        <v>9</v>
      </c>
      <c r="BV5583" s="1" t="s">
        <v>260</v>
      </c>
      <c r="BW5583">
        <v>207</v>
      </c>
      <c r="BX5583" s="1" t="s">
        <v>13428</v>
      </c>
      <c r="BY5583">
        <v>5050</v>
      </c>
      <c r="BZ5583">
        <v>1045350</v>
      </c>
      <c r="CA5583">
        <v>0.25</v>
      </c>
      <c r="CB5583">
        <v>3787.5</v>
      </c>
      <c r="CC5583">
        <v>784012.5</v>
      </c>
      <c r="CD5583">
        <v>0.1</v>
      </c>
      <c r="CE5583">
        <v>78401.25</v>
      </c>
      <c r="CF5583">
        <v>0</v>
      </c>
      <c r="CG5583">
        <v>0</v>
      </c>
      <c r="CH5583">
        <v>78401.25</v>
      </c>
      <c r="CI5583">
        <v>705611.25</v>
      </c>
      <c r="CJ5583">
        <v>784012.5</v>
      </c>
      <c r="CK5583">
        <v>3787.5</v>
      </c>
    </row>
    <row r="5584" spans="67:89" x14ac:dyDescent="0.25">
      <c r="BO5584" s="1" t="s">
        <v>1485</v>
      </c>
      <c r="BP5584" s="1" t="s">
        <v>13516</v>
      </c>
      <c r="BQ5584" s="1" t="s">
        <v>10132</v>
      </c>
      <c r="BR5584" s="1" t="s">
        <v>13427</v>
      </c>
      <c r="BS5584" s="1" t="s">
        <v>13428</v>
      </c>
      <c r="BT5584">
        <v>89</v>
      </c>
      <c r="BU5584" s="1" t="s">
        <v>9</v>
      </c>
      <c r="BV5584" s="1" t="s">
        <v>260</v>
      </c>
      <c r="BW5584">
        <v>207</v>
      </c>
      <c r="BX5584" s="1" t="s">
        <v>13428</v>
      </c>
      <c r="BY5584">
        <v>5050</v>
      </c>
      <c r="BZ5584">
        <v>1045350</v>
      </c>
      <c r="CA5584">
        <v>0.3</v>
      </c>
      <c r="CB5584">
        <v>3535</v>
      </c>
      <c r="CC5584">
        <v>731745</v>
      </c>
      <c r="CD5584">
        <v>0.1</v>
      </c>
      <c r="CE5584">
        <v>73174.5</v>
      </c>
      <c r="CF5584">
        <v>0.1</v>
      </c>
      <c r="CG5584">
        <v>7317.4500000000007</v>
      </c>
      <c r="CH5584">
        <v>65857.05</v>
      </c>
      <c r="CI5584">
        <v>658570.5</v>
      </c>
      <c r="CJ5584">
        <v>724427.55</v>
      </c>
      <c r="CK5584">
        <v>3499.65</v>
      </c>
    </row>
    <row r="5585" spans="67:89" x14ac:dyDescent="0.25">
      <c r="BO5585" s="1" t="s">
        <v>1487</v>
      </c>
      <c r="BP5585" s="1" t="s">
        <v>13517</v>
      </c>
      <c r="BQ5585" s="1" t="s">
        <v>10132</v>
      </c>
      <c r="BR5585" s="1" t="s">
        <v>13427</v>
      </c>
      <c r="BS5585" s="1" t="s">
        <v>13428</v>
      </c>
      <c r="BT5585">
        <v>90</v>
      </c>
      <c r="BU5585" s="1" t="s">
        <v>9</v>
      </c>
      <c r="BV5585" s="1" t="s">
        <v>260</v>
      </c>
      <c r="BW5585">
        <v>207</v>
      </c>
      <c r="BX5585" s="1" t="s">
        <v>13428</v>
      </c>
      <c r="BY5585">
        <v>5050</v>
      </c>
      <c r="BZ5585">
        <v>1045350</v>
      </c>
      <c r="CA5585">
        <v>0.3</v>
      </c>
      <c r="CB5585">
        <v>3535</v>
      </c>
      <c r="CC5585">
        <v>731745</v>
      </c>
      <c r="CD5585">
        <v>0.1</v>
      </c>
      <c r="CE5585">
        <v>73174.5</v>
      </c>
      <c r="CF5585">
        <v>0.1</v>
      </c>
      <c r="CG5585">
        <v>7317.4500000000007</v>
      </c>
      <c r="CH5585">
        <v>65857.05</v>
      </c>
      <c r="CI5585">
        <v>658570.5</v>
      </c>
      <c r="CJ5585">
        <v>724427.55</v>
      </c>
      <c r="CK5585">
        <v>3499.65</v>
      </c>
    </row>
    <row r="5586" spans="67:89" x14ac:dyDescent="0.25">
      <c r="BO5586" s="1" t="s">
        <v>1489</v>
      </c>
      <c r="BP5586" s="1" t="s">
        <v>13518</v>
      </c>
      <c r="BQ5586" s="1" t="s">
        <v>10132</v>
      </c>
      <c r="BR5586" s="1" t="s">
        <v>13427</v>
      </c>
      <c r="BS5586" s="1" t="s">
        <v>13428</v>
      </c>
      <c r="BT5586">
        <v>91</v>
      </c>
      <c r="BU5586" s="1" t="s">
        <v>9</v>
      </c>
      <c r="BV5586" s="1" t="s">
        <v>260</v>
      </c>
      <c r="BW5586">
        <v>207</v>
      </c>
      <c r="BX5586" s="1" t="s">
        <v>13428</v>
      </c>
      <c r="BY5586">
        <v>5050</v>
      </c>
      <c r="BZ5586">
        <v>1045350</v>
      </c>
      <c r="CA5586">
        <v>0.3</v>
      </c>
      <c r="CB5586">
        <v>3535</v>
      </c>
      <c r="CC5586">
        <v>731745</v>
      </c>
      <c r="CD5586">
        <v>0.1</v>
      </c>
      <c r="CE5586">
        <v>73174.5</v>
      </c>
      <c r="CF5586">
        <v>9.566174008705218E-2</v>
      </c>
      <c r="CG5586">
        <v>7000</v>
      </c>
      <c r="CH5586">
        <v>66174.5</v>
      </c>
      <c r="CI5586">
        <v>658570.5</v>
      </c>
      <c r="CJ5586">
        <v>724745</v>
      </c>
      <c r="CK5586">
        <v>3501.1835748792269</v>
      </c>
    </row>
    <row r="5587" spans="67:89" x14ac:dyDescent="0.25">
      <c r="BO5587" s="1" t="s">
        <v>1491</v>
      </c>
      <c r="BP5587" s="1" t="s">
        <v>13519</v>
      </c>
      <c r="BQ5587" s="1" t="s">
        <v>10132</v>
      </c>
      <c r="BR5587" s="1" t="s">
        <v>13427</v>
      </c>
      <c r="BS5587" s="1" t="s">
        <v>13428</v>
      </c>
      <c r="BT5587">
        <v>92</v>
      </c>
      <c r="BU5587" s="1" t="s">
        <v>9</v>
      </c>
      <c r="BV5587" s="1" t="s">
        <v>260</v>
      </c>
      <c r="BW5587">
        <v>207</v>
      </c>
      <c r="BX5587" s="1" t="s">
        <v>13428</v>
      </c>
      <c r="BY5587">
        <v>5050</v>
      </c>
      <c r="BZ5587">
        <v>1045350</v>
      </c>
      <c r="CA5587">
        <v>0.33</v>
      </c>
      <c r="CB5587">
        <v>3383.5</v>
      </c>
      <c r="CC5587">
        <v>700384.5</v>
      </c>
      <c r="CD5587">
        <v>0.1</v>
      </c>
      <c r="CE5587">
        <v>70038.45</v>
      </c>
      <c r="CF5587">
        <v>0.1</v>
      </c>
      <c r="CG5587">
        <v>7003.8450000000003</v>
      </c>
      <c r="CH5587">
        <v>63034.604999999996</v>
      </c>
      <c r="CI5587">
        <v>630346.05000000005</v>
      </c>
      <c r="CJ5587">
        <v>693380.65500000003</v>
      </c>
      <c r="CK5587">
        <v>3349.665</v>
      </c>
    </row>
    <row r="5588" spans="67:89" x14ac:dyDescent="0.25">
      <c r="BO5588" s="1" t="s">
        <v>1493</v>
      </c>
      <c r="BP5588" s="1" t="s">
        <v>13520</v>
      </c>
      <c r="BQ5588" s="1" t="s">
        <v>10132</v>
      </c>
      <c r="BR5588" s="1" t="s">
        <v>13427</v>
      </c>
      <c r="BS5588" s="1" t="s">
        <v>13428</v>
      </c>
      <c r="BT5588">
        <v>93</v>
      </c>
      <c r="BU5588" s="1" t="s">
        <v>9</v>
      </c>
      <c r="BV5588" s="1" t="s">
        <v>260</v>
      </c>
      <c r="BW5588">
        <v>207</v>
      </c>
      <c r="BX5588" s="1" t="s">
        <v>13428</v>
      </c>
      <c r="BY5588">
        <v>5050</v>
      </c>
      <c r="BZ5588">
        <v>1045350</v>
      </c>
      <c r="CA5588">
        <v>0.25</v>
      </c>
      <c r="CB5588">
        <v>3787.5</v>
      </c>
      <c r="CC5588">
        <v>784012.5</v>
      </c>
      <c r="CD5588">
        <v>0.1</v>
      </c>
      <c r="CE5588">
        <v>78401.25</v>
      </c>
      <c r="CF5588">
        <v>0</v>
      </c>
      <c r="CG5588">
        <v>0</v>
      </c>
      <c r="CH5588">
        <v>78401.25</v>
      </c>
      <c r="CI5588">
        <v>705611.25</v>
      </c>
      <c r="CJ5588">
        <v>784012.5</v>
      </c>
      <c r="CK5588">
        <v>3787.5</v>
      </c>
    </row>
    <row r="5589" spans="67:89" x14ac:dyDescent="0.25">
      <c r="BO5589" s="1" t="s">
        <v>1495</v>
      </c>
      <c r="BP5589" s="1" t="s">
        <v>13521</v>
      </c>
      <c r="BQ5589" s="1" t="s">
        <v>10132</v>
      </c>
      <c r="BR5589" s="1" t="s">
        <v>13427</v>
      </c>
      <c r="BS5589" s="1" t="s">
        <v>13428</v>
      </c>
      <c r="BT5589">
        <v>94</v>
      </c>
      <c r="BU5589" s="1" t="s">
        <v>9</v>
      </c>
      <c r="BV5589" s="1" t="s">
        <v>260</v>
      </c>
      <c r="BW5589">
        <v>207</v>
      </c>
      <c r="BX5589" s="1" t="s">
        <v>13428</v>
      </c>
      <c r="BY5589">
        <v>5050</v>
      </c>
      <c r="BZ5589">
        <v>1045350</v>
      </c>
      <c r="CA5589">
        <v>0.3</v>
      </c>
      <c r="CB5589">
        <v>3535</v>
      </c>
      <c r="CC5589">
        <v>731745</v>
      </c>
      <c r="CD5589">
        <v>0.1</v>
      </c>
      <c r="CE5589">
        <v>109264</v>
      </c>
      <c r="CF5589">
        <v>0</v>
      </c>
      <c r="CG5589">
        <v>0</v>
      </c>
      <c r="CH5589">
        <v>109264</v>
      </c>
      <c r="CI5589">
        <v>622481</v>
      </c>
      <c r="CJ5589">
        <v>731745</v>
      </c>
      <c r="CK5589">
        <v>3535</v>
      </c>
    </row>
    <row r="5590" spans="67:89" x14ac:dyDescent="0.25">
      <c r="BO5590" s="1" t="s">
        <v>1497</v>
      </c>
      <c r="BP5590" s="1" t="s">
        <v>13522</v>
      </c>
      <c r="BQ5590" s="1" t="s">
        <v>10132</v>
      </c>
      <c r="BR5590" s="1" t="s">
        <v>13427</v>
      </c>
      <c r="BS5590" s="1" t="s">
        <v>13428</v>
      </c>
      <c r="BT5590">
        <v>95</v>
      </c>
      <c r="BU5590" s="1" t="s">
        <v>9</v>
      </c>
      <c r="BV5590" s="1" t="s">
        <v>260</v>
      </c>
      <c r="BW5590">
        <v>207</v>
      </c>
      <c r="BX5590" s="1" t="s">
        <v>13428</v>
      </c>
      <c r="BY5590">
        <v>5050</v>
      </c>
      <c r="BZ5590">
        <v>1045350</v>
      </c>
      <c r="CA5590">
        <v>0.28000000000000003</v>
      </c>
      <c r="CB5590">
        <v>3636</v>
      </c>
      <c r="CC5590">
        <v>752652</v>
      </c>
      <c r="CD5590">
        <v>0.1</v>
      </c>
      <c r="CE5590">
        <v>75265.2</v>
      </c>
      <c r="CF5590">
        <v>0</v>
      </c>
      <c r="CG5590">
        <v>0</v>
      </c>
      <c r="CH5590">
        <v>75265.2</v>
      </c>
      <c r="CI5590">
        <v>677386.8</v>
      </c>
      <c r="CJ5590">
        <v>752652</v>
      </c>
      <c r="CK5590">
        <v>3636</v>
      </c>
    </row>
    <row r="5591" spans="67:89" x14ac:dyDescent="0.25">
      <c r="BO5591" s="1" t="s">
        <v>1499</v>
      </c>
      <c r="BP5591" s="1" t="s">
        <v>13523</v>
      </c>
      <c r="BQ5591" s="1" t="s">
        <v>10132</v>
      </c>
      <c r="BR5591" s="1" t="s">
        <v>13427</v>
      </c>
      <c r="BS5591" s="1" t="s">
        <v>13428</v>
      </c>
      <c r="BT5591">
        <v>96</v>
      </c>
      <c r="BU5591" s="1" t="s">
        <v>9</v>
      </c>
      <c r="BV5591" s="1" t="s">
        <v>260</v>
      </c>
      <c r="BW5591">
        <v>207</v>
      </c>
      <c r="BX5591" s="1" t="s">
        <v>13428</v>
      </c>
      <c r="BY5591">
        <v>5050</v>
      </c>
      <c r="BZ5591">
        <v>1045350</v>
      </c>
      <c r="CA5591">
        <v>0.27</v>
      </c>
      <c r="CB5591">
        <v>3686.5</v>
      </c>
      <c r="CC5591">
        <v>763105.5</v>
      </c>
      <c r="CD5591">
        <v>0.1</v>
      </c>
      <c r="CE5591">
        <v>76310.55</v>
      </c>
      <c r="CF5591">
        <v>0</v>
      </c>
      <c r="CG5591">
        <v>0</v>
      </c>
      <c r="CH5591">
        <v>76310.55</v>
      </c>
      <c r="CI5591">
        <v>686794.95</v>
      </c>
      <c r="CJ5591">
        <v>763105.5</v>
      </c>
      <c r="CK5591">
        <v>3686.5</v>
      </c>
    </row>
    <row r="5592" spans="67:89" x14ac:dyDescent="0.25">
      <c r="BO5592" s="1" t="s">
        <v>1501</v>
      </c>
      <c r="BP5592" s="1" t="s">
        <v>13524</v>
      </c>
      <c r="BQ5592" s="1" t="s">
        <v>10132</v>
      </c>
      <c r="BR5592" s="1" t="s">
        <v>13427</v>
      </c>
      <c r="BS5592" s="1" t="s">
        <v>13428</v>
      </c>
      <c r="BT5592">
        <v>97</v>
      </c>
      <c r="BU5592" s="1" t="s">
        <v>9</v>
      </c>
      <c r="BV5592" s="1" t="s">
        <v>260</v>
      </c>
      <c r="BW5592">
        <v>207</v>
      </c>
      <c r="BX5592" s="1" t="s">
        <v>13428</v>
      </c>
      <c r="BY5592">
        <v>5050</v>
      </c>
      <c r="BZ5592">
        <v>1045350</v>
      </c>
      <c r="CA5592">
        <v>0.28000000000000003</v>
      </c>
      <c r="CB5592">
        <v>3636</v>
      </c>
      <c r="CC5592">
        <v>752652</v>
      </c>
      <c r="CD5592">
        <v>0.1</v>
      </c>
      <c r="CE5592">
        <v>75265.2</v>
      </c>
      <c r="CF5592">
        <v>0.1</v>
      </c>
      <c r="CG5592">
        <v>7526.52</v>
      </c>
      <c r="CH5592">
        <v>67738.679999999993</v>
      </c>
      <c r="CI5592">
        <v>677386.8</v>
      </c>
      <c r="CJ5592">
        <v>745125.48</v>
      </c>
      <c r="CK5592">
        <v>3599.64</v>
      </c>
    </row>
    <row r="5593" spans="67:89" x14ac:dyDescent="0.25">
      <c r="BO5593" s="1" t="s">
        <v>1503</v>
      </c>
      <c r="BP5593" s="1" t="s">
        <v>13525</v>
      </c>
      <c r="BQ5593" s="1" t="s">
        <v>10132</v>
      </c>
      <c r="BR5593" s="1" t="s">
        <v>13427</v>
      </c>
      <c r="BS5593" s="1" t="s">
        <v>13428</v>
      </c>
      <c r="BT5593">
        <v>98</v>
      </c>
      <c r="BU5593" s="1" t="s">
        <v>9</v>
      </c>
      <c r="BV5593" s="1" t="s">
        <v>260</v>
      </c>
      <c r="BW5593">
        <v>207</v>
      </c>
      <c r="BX5593" s="1" t="s">
        <v>13428</v>
      </c>
      <c r="BY5593">
        <v>5050</v>
      </c>
      <c r="BZ5593">
        <v>1045350</v>
      </c>
      <c r="CA5593">
        <v>0.33</v>
      </c>
      <c r="CB5593">
        <v>3383.5</v>
      </c>
      <c r="CC5593">
        <v>700384.5</v>
      </c>
      <c r="CD5593">
        <v>0.1</v>
      </c>
      <c r="CE5593">
        <v>70038.45</v>
      </c>
      <c r="CF5593">
        <v>0.1</v>
      </c>
      <c r="CG5593">
        <v>7003.8450000000003</v>
      </c>
      <c r="CH5593">
        <v>63034.604999999996</v>
      </c>
      <c r="CI5593">
        <v>630346.05000000005</v>
      </c>
      <c r="CJ5593">
        <v>693380.65500000003</v>
      </c>
      <c r="CK5593">
        <v>3349.665</v>
      </c>
    </row>
    <row r="5594" spans="67:89" x14ac:dyDescent="0.25">
      <c r="BO5594" s="1" t="s">
        <v>1505</v>
      </c>
      <c r="BP5594" s="1" t="s">
        <v>13526</v>
      </c>
      <c r="BQ5594" s="1" t="s">
        <v>10132</v>
      </c>
      <c r="BR5594" s="1" t="s">
        <v>13427</v>
      </c>
      <c r="BS5594" s="1" t="s">
        <v>13428</v>
      </c>
      <c r="BT5594">
        <v>99</v>
      </c>
      <c r="BU5594" s="1" t="s">
        <v>9</v>
      </c>
      <c r="BV5594" s="1" t="s">
        <v>260</v>
      </c>
      <c r="BW5594">
        <v>207</v>
      </c>
      <c r="BX5594" s="1" t="s">
        <v>13428</v>
      </c>
      <c r="BY5594">
        <v>5050</v>
      </c>
      <c r="BZ5594">
        <v>1045350</v>
      </c>
      <c r="CA5594">
        <v>0.33</v>
      </c>
      <c r="CB5594">
        <v>3383.5</v>
      </c>
      <c r="CC5594">
        <v>700384.5</v>
      </c>
      <c r="CD5594">
        <v>0.1</v>
      </c>
      <c r="CE5594">
        <v>70038.45</v>
      </c>
      <c r="CF5594">
        <v>0.1</v>
      </c>
      <c r="CG5594">
        <v>7003.8450000000003</v>
      </c>
      <c r="CH5594">
        <v>63034.604999999996</v>
      </c>
      <c r="CI5594">
        <v>630346.05000000005</v>
      </c>
      <c r="CJ5594">
        <v>693380.65500000003</v>
      </c>
      <c r="CK5594">
        <v>3349.665</v>
      </c>
    </row>
    <row r="5595" spans="67:89" x14ac:dyDescent="0.25">
      <c r="BO5595" s="1" t="s">
        <v>1507</v>
      </c>
      <c r="BP5595" s="1" t="s">
        <v>13527</v>
      </c>
      <c r="BQ5595" s="1" t="s">
        <v>10132</v>
      </c>
      <c r="BR5595" s="1" t="s">
        <v>13427</v>
      </c>
      <c r="BS5595" s="1" t="s">
        <v>13428</v>
      </c>
      <c r="BT5595">
        <v>100</v>
      </c>
      <c r="BU5595" s="1" t="s">
        <v>9</v>
      </c>
      <c r="BV5595" s="1" t="s">
        <v>260</v>
      </c>
      <c r="BW5595">
        <v>207</v>
      </c>
      <c r="BX5595" s="1" t="s">
        <v>13428</v>
      </c>
      <c r="BY5595">
        <v>5050</v>
      </c>
      <c r="BZ5595">
        <v>1045350</v>
      </c>
      <c r="CA5595">
        <v>0.33</v>
      </c>
      <c r="CB5595">
        <v>3383.5</v>
      </c>
      <c r="CC5595">
        <v>700384.5</v>
      </c>
      <c r="CD5595">
        <v>0.1</v>
      </c>
      <c r="CE5595">
        <v>70038.45</v>
      </c>
      <c r="CF5595">
        <v>0.1</v>
      </c>
      <c r="CG5595">
        <v>7003.8450000000003</v>
      </c>
      <c r="CH5595">
        <v>63034.604999999996</v>
      </c>
      <c r="CI5595">
        <v>630346.05000000005</v>
      </c>
      <c r="CJ5595">
        <v>693380.65500000003</v>
      </c>
      <c r="CK5595">
        <v>3349.665</v>
      </c>
    </row>
    <row r="5596" spans="67:89" x14ac:dyDescent="0.25">
      <c r="BO5596" s="1" t="s">
        <v>1509</v>
      </c>
      <c r="BP5596" s="1" t="s">
        <v>13528</v>
      </c>
      <c r="BQ5596" s="1" t="s">
        <v>10132</v>
      </c>
      <c r="BR5596" s="1" t="s">
        <v>13427</v>
      </c>
      <c r="BS5596" s="1" t="s">
        <v>13428</v>
      </c>
      <c r="BT5596">
        <v>101</v>
      </c>
      <c r="BU5596" s="1" t="s">
        <v>9</v>
      </c>
      <c r="BV5596" s="1" t="s">
        <v>260</v>
      </c>
      <c r="BW5596">
        <v>207</v>
      </c>
      <c r="BX5596" s="1" t="s">
        <v>13428</v>
      </c>
      <c r="BY5596">
        <v>5050</v>
      </c>
      <c r="BZ5596">
        <v>1045350</v>
      </c>
      <c r="CA5596">
        <v>0.3</v>
      </c>
      <c r="CB5596">
        <v>3535</v>
      </c>
      <c r="CC5596">
        <v>731745</v>
      </c>
      <c r="CD5596">
        <v>0.1</v>
      </c>
      <c r="CE5596">
        <v>73174.5</v>
      </c>
      <c r="CF5596">
        <v>0.1</v>
      </c>
      <c r="CG5596">
        <v>7317.4500000000007</v>
      </c>
      <c r="CH5596">
        <v>65857.05</v>
      </c>
      <c r="CI5596">
        <v>658570.5</v>
      </c>
      <c r="CJ5596">
        <v>724427.55</v>
      </c>
      <c r="CK5596">
        <v>3499.65</v>
      </c>
    </row>
    <row r="5597" spans="67:89" x14ac:dyDescent="0.25">
      <c r="BO5597" s="1" t="s">
        <v>1511</v>
      </c>
      <c r="BP5597" s="1" t="s">
        <v>13529</v>
      </c>
      <c r="BQ5597" s="1" t="s">
        <v>10132</v>
      </c>
      <c r="BR5597" s="1" t="s">
        <v>13427</v>
      </c>
      <c r="BS5597" s="1" t="s">
        <v>13428</v>
      </c>
      <c r="BT5597">
        <v>102</v>
      </c>
      <c r="BU5597" s="1" t="s">
        <v>9</v>
      </c>
      <c r="BV5597" s="1" t="s">
        <v>260</v>
      </c>
      <c r="BW5597">
        <v>207</v>
      </c>
      <c r="BX5597" s="1" t="s">
        <v>13428</v>
      </c>
      <c r="BY5597">
        <v>5050</v>
      </c>
      <c r="BZ5597">
        <v>1045350</v>
      </c>
      <c r="CA5597">
        <v>0.33</v>
      </c>
      <c r="CB5597">
        <v>3383.5</v>
      </c>
      <c r="CC5597">
        <v>700384.5</v>
      </c>
      <c r="CD5597">
        <v>0.1</v>
      </c>
      <c r="CE5597">
        <v>70038.45</v>
      </c>
      <c r="CF5597">
        <v>0.1</v>
      </c>
      <c r="CG5597">
        <v>7003.8450000000003</v>
      </c>
      <c r="CH5597">
        <v>63034.604999999996</v>
      </c>
      <c r="CI5597">
        <v>630346.05000000005</v>
      </c>
      <c r="CJ5597">
        <v>693380.65500000003</v>
      </c>
      <c r="CK5597">
        <v>3349.665</v>
      </c>
    </row>
    <row r="5598" spans="67:89" x14ac:dyDescent="0.25">
      <c r="BO5598" s="1" t="s">
        <v>1513</v>
      </c>
      <c r="BP5598" s="1" t="s">
        <v>13530</v>
      </c>
      <c r="BQ5598" s="1" t="s">
        <v>10132</v>
      </c>
      <c r="BR5598" s="1" t="s">
        <v>13427</v>
      </c>
      <c r="BS5598" s="1" t="s">
        <v>13428</v>
      </c>
      <c r="BT5598">
        <v>103</v>
      </c>
      <c r="BU5598" s="1" t="s">
        <v>9</v>
      </c>
      <c r="BV5598" s="1" t="s">
        <v>260</v>
      </c>
      <c r="BW5598">
        <v>207</v>
      </c>
      <c r="BX5598" s="1" t="s">
        <v>13428</v>
      </c>
      <c r="BY5598">
        <v>5050</v>
      </c>
      <c r="BZ5598">
        <v>1045350</v>
      </c>
      <c r="CA5598">
        <v>0.33</v>
      </c>
      <c r="CB5598">
        <v>3383.5</v>
      </c>
      <c r="CC5598">
        <v>700384.5</v>
      </c>
      <c r="CD5598">
        <v>0.1</v>
      </c>
      <c r="CE5598">
        <v>70038.45</v>
      </c>
      <c r="CF5598">
        <v>0.1</v>
      </c>
      <c r="CG5598">
        <v>7003.8450000000003</v>
      </c>
      <c r="CH5598">
        <v>63034.604999999996</v>
      </c>
      <c r="CI5598">
        <v>630346.05000000005</v>
      </c>
      <c r="CJ5598">
        <v>693380.65500000003</v>
      </c>
      <c r="CK5598">
        <v>3349.665</v>
      </c>
    </row>
    <row r="5599" spans="67:89" x14ac:dyDescent="0.25">
      <c r="BO5599" s="1" t="s">
        <v>1515</v>
      </c>
      <c r="BP5599" s="1" t="s">
        <v>13531</v>
      </c>
      <c r="BQ5599" s="1" t="s">
        <v>10132</v>
      </c>
      <c r="BR5599" s="1" t="s">
        <v>13427</v>
      </c>
      <c r="BS5599" s="1" t="s">
        <v>13428</v>
      </c>
      <c r="BT5599">
        <v>104</v>
      </c>
      <c r="BU5599" s="1" t="s">
        <v>9</v>
      </c>
      <c r="BV5599" s="1" t="s">
        <v>260</v>
      </c>
      <c r="BW5599">
        <v>207</v>
      </c>
      <c r="BX5599" s="1" t="s">
        <v>13428</v>
      </c>
      <c r="BY5599">
        <v>5050</v>
      </c>
      <c r="BZ5599">
        <v>1045350</v>
      </c>
      <c r="CA5599">
        <v>0.3</v>
      </c>
      <c r="CB5599">
        <v>3535</v>
      </c>
      <c r="CC5599">
        <v>731745</v>
      </c>
      <c r="CD5599">
        <v>0.1</v>
      </c>
      <c r="CE5599">
        <v>73174.5</v>
      </c>
      <c r="CF5599">
        <v>0</v>
      </c>
      <c r="CG5599">
        <v>0</v>
      </c>
      <c r="CH5599">
        <v>73174.5</v>
      </c>
      <c r="CI5599">
        <v>658570.5</v>
      </c>
      <c r="CJ5599">
        <v>731745</v>
      </c>
      <c r="CK5599">
        <v>3535</v>
      </c>
    </row>
    <row r="5600" spans="67:89" x14ac:dyDescent="0.25">
      <c r="BO5600" s="1" t="s">
        <v>1517</v>
      </c>
      <c r="BP5600" s="1" t="s">
        <v>13532</v>
      </c>
      <c r="BQ5600" s="1" t="s">
        <v>10132</v>
      </c>
      <c r="BR5600" s="1" t="s">
        <v>13427</v>
      </c>
      <c r="BS5600" s="1" t="s">
        <v>13428</v>
      </c>
      <c r="BT5600">
        <v>105</v>
      </c>
      <c r="BU5600" s="1" t="s">
        <v>9</v>
      </c>
      <c r="BV5600" s="1" t="s">
        <v>260</v>
      </c>
      <c r="BW5600">
        <v>207</v>
      </c>
      <c r="BX5600" s="1" t="s">
        <v>13428</v>
      </c>
      <c r="BY5600">
        <v>5050</v>
      </c>
      <c r="BZ5600">
        <v>1045350</v>
      </c>
      <c r="CA5600">
        <v>0.3</v>
      </c>
      <c r="CB5600">
        <v>3535</v>
      </c>
      <c r="CC5600">
        <v>731745</v>
      </c>
      <c r="CD5600">
        <v>0.1</v>
      </c>
      <c r="CE5600">
        <v>73174.5</v>
      </c>
      <c r="CF5600">
        <v>0</v>
      </c>
      <c r="CG5600">
        <v>0</v>
      </c>
      <c r="CH5600">
        <v>73174.5</v>
      </c>
      <c r="CI5600">
        <v>658570.5</v>
      </c>
      <c r="CJ5600">
        <v>731745</v>
      </c>
      <c r="CK5600">
        <v>3535</v>
      </c>
    </row>
    <row r="5601" spans="67:89" x14ac:dyDescent="0.25">
      <c r="BO5601" s="1" t="s">
        <v>1519</v>
      </c>
      <c r="BP5601" s="1" t="s">
        <v>13533</v>
      </c>
      <c r="BQ5601" s="1" t="s">
        <v>10132</v>
      </c>
      <c r="BR5601" s="1" t="s">
        <v>13427</v>
      </c>
      <c r="BS5601" s="1" t="s">
        <v>13534</v>
      </c>
      <c r="BT5601">
        <v>1</v>
      </c>
      <c r="BU5601" s="1" t="s">
        <v>9</v>
      </c>
      <c r="BV5601" s="1" t="s">
        <v>171</v>
      </c>
      <c r="BW5601">
        <v>201.44</v>
      </c>
      <c r="BX5601" s="1" t="s">
        <v>13428</v>
      </c>
      <c r="BY5601">
        <v>5300</v>
      </c>
      <c r="BZ5601">
        <v>1067632</v>
      </c>
      <c r="CA5601">
        <v>0.33</v>
      </c>
      <c r="CB5601">
        <v>3551</v>
      </c>
      <c r="CC5601">
        <v>715313.44</v>
      </c>
      <c r="CD5601">
        <v>0.1</v>
      </c>
      <c r="CE5601">
        <v>71531.343999999997</v>
      </c>
      <c r="CF5601">
        <v>0</v>
      </c>
      <c r="CG5601">
        <v>0</v>
      </c>
      <c r="CH5601">
        <v>71531.343999999997</v>
      </c>
      <c r="CI5601">
        <v>643782.0959999999</v>
      </c>
      <c r="CJ5601">
        <v>715313.44</v>
      </c>
      <c r="CK5601">
        <v>3550.9999999999995</v>
      </c>
    </row>
    <row r="5602" spans="67:89" x14ac:dyDescent="0.25">
      <c r="BP5602" s="1" t="s">
        <v>13533</v>
      </c>
      <c r="BQ5602" s="1" t="s">
        <v>10132</v>
      </c>
      <c r="BR5602" s="1" t="s">
        <v>13427</v>
      </c>
      <c r="BS5602" s="1" t="s">
        <v>13534</v>
      </c>
      <c r="BT5602">
        <v>1</v>
      </c>
      <c r="BU5602" s="1" t="s">
        <v>9</v>
      </c>
      <c r="BV5602" s="1" t="s">
        <v>171</v>
      </c>
      <c r="BW5602">
        <v>201.44</v>
      </c>
      <c r="BX5602" s="1" t="s">
        <v>13428</v>
      </c>
      <c r="BY5602">
        <v>5300</v>
      </c>
      <c r="BZ5602">
        <v>1067632</v>
      </c>
      <c r="CA5602">
        <v>0.33</v>
      </c>
      <c r="CB5602">
        <v>3551</v>
      </c>
      <c r="CC5602">
        <v>715313.44</v>
      </c>
      <c r="CD5602">
        <v>0.1</v>
      </c>
      <c r="CE5602">
        <v>71531.343999999997</v>
      </c>
      <c r="CF5602">
        <v>0</v>
      </c>
      <c r="CG5602">
        <v>0</v>
      </c>
      <c r="CH5602">
        <v>71531.343999999997</v>
      </c>
      <c r="CI5602">
        <v>643782.0959999999</v>
      </c>
      <c r="CJ5602">
        <v>715313.44</v>
      </c>
      <c r="CK5602">
        <v>3550.9999999999995</v>
      </c>
    </row>
    <row r="5603" spans="67:89" x14ac:dyDescent="0.25">
      <c r="BP5603" s="1" t="s">
        <v>13533</v>
      </c>
      <c r="BQ5603" s="1" t="s">
        <v>10132</v>
      </c>
      <c r="BR5603" s="1" t="s">
        <v>13427</v>
      </c>
      <c r="BS5603" s="1" t="s">
        <v>13534</v>
      </c>
      <c r="BT5603">
        <v>1</v>
      </c>
      <c r="BU5603" s="1" t="s">
        <v>9</v>
      </c>
      <c r="BV5603" s="1" t="s">
        <v>171</v>
      </c>
      <c r="BW5603">
        <v>201.44</v>
      </c>
      <c r="BX5603" s="1" t="s">
        <v>13428</v>
      </c>
      <c r="BY5603">
        <v>5300</v>
      </c>
      <c r="BZ5603">
        <v>1067632</v>
      </c>
      <c r="CA5603">
        <v>0.3</v>
      </c>
      <c r="CB5603">
        <v>3710</v>
      </c>
      <c r="CC5603">
        <v>747342.4</v>
      </c>
      <c r="CD5603">
        <v>0.1</v>
      </c>
      <c r="CE5603">
        <v>74734.240000000005</v>
      </c>
      <c r="CF5603">
        <v>0</v>
      </c>
      <c r="CG5603">
        <v>0</v>
      </c>
      <c r="CH5603">
        <v>74734.240000000005</v>
      </c>
      <c r="CI5603">
        <v>672608.16</v>
      </c>
      <c r="CJ5603">
        <v>747342.4</v>
      </c>
      <c r="CK5603">
        <v>3710</v>
      </c>
    </row>
    <row r="5604" spans="67:89" x14ac:dyDescent="0.25">
      <c r="BO5604" s="1" t="s">
        <v>1521</v>
      </c>
      <c r="BP5604" s="1" t="s">
        <v>13535</v>
      </c>
      <c r="BQ5604" s="1" t="s">
        <v>10132</v>
      </c>
      <c r="BR5604" s="1" t="s">
        <v>13427</v>
      </c>
      <c r="BS5604" s="1" t="s">
        <v>13534</v>
      </c>
      <c r="BT5604">
        <v>2</v>
      </c>
      <c r="BU5604" s="1" t="s">
        <v>9</v>
      </c>
      <c r="BV5604" s="1" t="s">
        <v>171</v>
      </c>
      <c r="BW5604">
        <v>398.23</v>
      </c>
      <c r="BX5604" s="1" t="s">
        <v>13428</v>
      </c>
      <c r="BY5604">
        <v>5300</v>
      </c>
      <c r="BZ5604">
        <v>2110619</v>
      </c>
      <c r="CA5604">
        <v>0.33</v>
      </c>
      <c r="CB5604">
        <v>3551</v>
      </c>
      <c r="CC5604">
        <v>1414114.73</v>
      </c>
      <c r="CD5604">
        <v>0.1</v>
      </c>
      <c r="CE5604">
        <v>141411.473</v>
      </c>
      <c r="CF5604">
        <v>0.1</v>
      </c>
      <c r="CG5604">
        <v>14141.147300000001</v>
      </c>
      <c r="CH5604">
        <v>127270.3257</v>
      </c>
      <c r="CI5604">
        <v>1272703.257</v>
      </c>
      <c r="CJ5604">
        <v>1399973.5826999999</v>
      </c>
      <c r="CK5604">
        <v>3515.49</v>
      </c>
    </row>
    <row r="5605" spans="67:89" x14ac:dyDescent="0.25">
      <c r="BP5605" s="1" t="s">
        <v>13535</v>
      </c>
      <c r="BQ5605" s="1" t="s">
        <v>10132</v>
      </c>
      <c r="BR5605" s="1" t="s">
        <v>13427</v>
      </c>
      <c r="BS5605" s="1" t="s">
        <v>13534</v>
      </c>
      <c r="BT5605">
        <v>2</v>
      </c>
      <c r="BU5605" s="1" t="s">
        <v>9</v>
      </c>
      <c r="BV5605" s="1" t="s">
        <v>171</v>
      </c>
      <c r="BW5605">
        <v>398.23</v>
      </c>
      <c r="BX5605" s="1" t="s">
        <v>13428</v>
      </c>
      <c r="BY5605">
        <v>5300</v>
      </c>
      <c r="BZ5605">
        <v>2110619</v>
      </c>
      <c r="CA5605">
        <v>0.27</v>
      </c>
      <c r="CB5605">
        <v>3869</v>
      </c>
      <c r="CC5605">
        <v>1540751.87</v>
      </c>
      <c r="CD5605">
        <v>0.1</v>
      </c>
      <c r="CE5605">
        <v>154075.18700000001</v>
      </c>
      <c r="CF5605">
        <v>0.1</v>
      </c>
      <c r="CG5605">
        <v>15407.518700000001</v>
      </c>
      <c r="CH5605">
        <v>138667.66830000002</v>
      </c>
      <c r="CI5605">
        <v>1386676.6830000002</v>
      </c>
      <c r="CJ5605">
        <v>1525344.3513000002</v>
      </c>
      <c r="CK5605">
        <v>3830.3100000000004</v>
      </c>
    </row>
    <row r="5606" spans="67:89" x14ac:dyDescent="0.25">
      <c r="BO5606" s="1" t="s">
        <v>1523</v>
      </c>
      <c r="BP5606" s="1" t="s">
        <v>13536</v>
      </c>
      <c r="BQ5606" s="1" t="s">
        <v>10132</v>
      </c>
      <c r="BR5606" s="1" t="s">
        <v>13427</v>
      </c>
      <c r="BS5606" s="1" t="s">
        <v>13534</v>
      </c>
      <c r="BT5606">
        <v>3</v>
      </c>
      <c r="BU5606" s="1" t="s">
        <v>9</v>
      </c>
      <c r="BV5606" s="1" t="s">
        <v>171</v>
      </c>
      <c r="BW5606">
        <v>398.93</v>
      </c>
      <c r="BX5606" s="1" t="s">
        <v>13428</v>
      </c>
      <c r="BY5606">
        <v>5300</v>
      </c>
      <c r="BZ5606">
        <v>2114329</v>
      </c>
      <c r="CA5606">
        <v>0.33</v>
      </c>
      <c r="CB5606">
        <v>3551</v>
      </c>
      <c r="CC5606">
        <v>1416600.43</v>
      </c>
      <c r="CD5606">
        <v>0.1</v>
      </c>
      <c r="CE5606">
        <v>141660.04300000001</v>
      </c>
      <c r="CF5606">
        <v>0.1</v>
      </c>
      <c r="CG5606">
        <v>14166.004300000001</v>
      </c>
      <c r="CH5606">
        <v>127494.0387</v>
      </c>
      <c r="CI5606">
        <v>1274940.3869999999</v>
      </c>
      <c r="CJ5606">
        <v>1402434.4256999998</v>
      </c>
      <c r="CK5606">
        <v>3515.4899999999993</v>
      </c>
    </row>
    <row r="5607" spans="67:89" x14ac:dyDescent="0.25">
      <c r="BP5607" s="1" t="s">
        <v>13536</v>
      </c>
      <c r="BQ5607" s="1" t="s">
        <v>10132</v>
      </c>
      <c r="BR5607" s="1" t="s">
        <v>13427</v>
      </c>
      <c r="BS5607" s="1" t="s">
        <v>13534</v>
      </c>
      <c r="BT5607">
        <v>3</v>
      </c>
      <c r="BU5607" s="1" t="s">
        <v>9</v>
      </c>
      <c r="BV5607" s="1" t="s">
        <v>171</v>
      </c>
      <c r="BW5607">
        <v>398.93</v>
      </c>
      <c r="BX5607" s="1" t="s">
        <v>13428</v>
      </c>
      <c r="BY5607">
        <v>5300</v>
      </c>
      <c r="BZ5607">
        <v>2114329</v>
      </c>
      <c r="CA5607">
        <v>0.3</v>
      </c>
      <c r="CB5607">
        <v>3710</v>
      </c>
      <c r="CC5607">
        <v>1480030.3</v>
      </c>
      <c r="CD5607">
        <v>0.1</v>
      </c>
      <c r="CE5607">
        <v>148003.03</v>
      </c>
      <c r="CF5607">
        <v>0</v>
      </c>
      <c r="CG5607">
        <v>0</v>
      </c>
      <c r="CH5607">
        <v>148003.03</v>
      </c>
      <c r="CI5607">
        <v>1332027.27</v>
      </c>
      <c r="CJ5607">
        <v>1480030.3</v>
      </c>
      <c r="CK5607">
        <v>3710</v>
      </c>
    </row>
    <row r="5608" spans="67:89" x14ac:dyDescent="0.25">
      <c r="BO5608" s="1" t="s">
        <v>1525</v>
      </c>
      <c r="BP5608" s="1" t="s">
        <v>13537</v>
      </c>
      <c r="BQ5608" s="1" t="s">
        <v>10132</v>
      </c>
      <c r="BR5608" s="1" t="s">
        <v>13427</v>
      </c>
      <c r="BS5608" s="1" t="s">
        <v>13534</v>
      </c>
      <c r="BT5608">
        <v>4</v>
      </c>
      <c r="BU5608" s="1" t="s">
        <v>9</v>
      </c>
      <c r="BV5608" s="1" t="s">
        <v>171</v>
      </c>
      <c r="BW5608">
        <v>207</v>
      </c>
      <c r="BX5608" s="1" t="s">
        <v>13428</v>
      </c>
      <c r="BY5608">
        <v>5300</v>
      </c>
      <c r="BZ5608">
        <v>1097100</v>
      </c>
      <c r="CA5608">
        <v>0.25</v>
      </c>
      <c r="CB5608">
        <v>3975</v>
      </c>
      <c r="CC5608">
        <v>822825</v>
      </c>
      <c r="CD5608">
        <v>0.1</v>
      </c>
      <c r="CE5608">
        <v>82282.5</v>
      </c>
      <c r="CF5608">
        <v>0.1</v>
      </c>
      <c r="CG5608">
        <v>8228.25</v>
      </c>
      <c r="CH5608">
        <v>74054.25</v>
      </c>
      <c r="CI5608">
        <v>740542.5</v>
      </c>
      <c r="CJ5608">
        <v>814596.75</v>
      </c>
      <c r="CK5608">
        <v>3935.25</v>
      </c>
    </row>
    <row r="5609" spans="67:89" x14ac:dyDescent="0.25">
      <c r="BO5609" s="1" t="s">
        <v>1527</v>
      </c>
      <c r="BP5609" s="1" t="s">
        <v>13538</v>
      </c>
      <c r="BQ5609" s="1" t="s">
        <v>10132</v>
      </c>
      <c r="BR5609" s="1" t="s">
        <v>13427</v>
      </c>
      <c r="BS5609" s="1" t="s">
        <v>13534</v>
      </c>
      <c r="BT5609">
        <v>5</v>
      </c>
      <c r="BU5609" s="1" t="s">
        <v>9</v>
      </c>
      <c r="BV5609" s="1" t="s">
        <v>171</v>
      </c>
      <c r="BW5609">
        <v>207</v>
      </c>
      <c r="BX5609" s="1" t="s">
        <v>13428</v>
      </c>
      <c r="BY5609">
        <v>5300</v>
      </c>
      <c r="BZ5609">
        <v>1097100</v>
      </c>
      <c r="CA5609">
        <v>0.25</v>
      </c>
      <c r="CB5609">
        <v>3975</v>
      </c>
      <c r="CC5609">
        <v>822825</v>
      </c>
      <c r="CD5609">
        <v>0.1</v>
      </c>
      <c r="CE5609">
        <v>82282.5</v>
      </c>
      <c r="CF5609">
        <v>0.1</v>
      </c>
      <c r="CG5609">
        <v>8228.25</v>
      </c>
      <c r="CH5609">
        <v>74054.25</v>
      </c>
      <c r="CI5609">
        <v>740542.5</v>
      </c>
      <c r="CJ5609">
        <v>814596.75</v>
      </c>
      <c r="CK5609">
        <v>3935.25</v>
      </c>
    </row>
    <row r="5610" spans="67:89" x14ac:dyDescent="0.25">
      <c r="BO5610" s="1" t="s">
        <v>1529</v>
      </c>
      <c r="BP5610" s="1" t="s">
        <v>13539</v>
      </c>
      <c r="BQ5610" s="1" t="s">
        <v>10132</v>
      </c>
      <c r="BR5610" s="1" t="s">
        <v>13427</v>
      </c>
      <c r="BS5610" s="1" t="s">
        <v>13534</v>
      </c>
      <c r="BT5610">
        <v>6</v>
      </c>
      <c r="BU5610" s="1" t="s">
        <v>9</v>
      </c>
      <c r="BV5610" s="1" t="s">
        <v>171</v>
      </c>
      <c r="BW5610">
        <v>207</v>
      </c>
      <c r="BX5610" s="1" t="s">
        <v>13428</v>
      </c>
      <c r="BY5610">
        <v>5300</v>
      </c>
      <c r="BZ5610">
        <v>1097100</v>
      </c>
      <c r="CA5610">
        <v>0.33</v>
      </c>
      <c r="CB5610">
        <v>3551</v>
      </c>
      <c r="CC5610">
        <v>735057</v>
      </c>
      <c r="CD5610">
        <v>0.1</v>
      </c>
      <c r="CE5610">
        <v>73505.7</v>
      </c>
      <c r="CF5610">
        <v>0.1</v>
      </c>
      <c r="CG5610">
        <v>7350.57</v>
      </c>
      <c r="CH5610">
        <v>66155.13</v>
      </c>
      <c r="CI5610">
        <v>661551.30000000005</v>
      </c>
      <c r="CJ5610">
        <v>727706.43</v>
      </c>
      <c r="CK5610">
        <v>3515.4900000000002</v>
      </c>
    </row>
    <row r="5611" spans="67:89" x14ac:dyDescent="0.25">
      <c r="BP5611" s="1" t="s">
        <v>13539</v>
      </c>
      <c r="BQ5611" s="1" t="s">
        <v>10132</v>
      </c>
      <c r="BR5611" s="1" t="s">
        <v>13427</v>
      </c>
      <c r="BS5611" s="1" t="s">
        <v>13534</v>
      </c>
      <c r="BT5611">
        <v>6</v>
      </c>
      <c r="BU5611" s="1" t="s">
        <v>9</v>
      </c>
      <c r="BV5611" s="1" t="s">
        <v>171</v>
      </c>
      <c r="BW5611">
        <v>207</v>
      </c>
      <c r="BX5611" s="1" t="s">
        <v>13428</v>
      </c>
      <c r="BY5611">
        <v>5300</v>
      </c>
      <c r="BZ5611">
        <v>1097100</v>
      </c>
      <c r="CA5611">
        <v>0.28000000000000003</v>
      </c>
      <c r="CB5611">
        <v>3816</v>
      </c>
      <c r="CC5611">
        <v>789912</v>
      </c>
      <c r="CD5611">
        <v>0.1</v>
      </c>
      <c r="CE5611">
        <v>78991.200000000012</v>
      </c>
      <c r="CF5611">
        <v>0.1</v>
      </c>
      <c r="CG5611">
        <v>7899.1200000000017</v>
      </c>
      <c r="CH5611">
        <v>71092.080000000016</v>
      </c>
      <c r="CI5611">
        <v>710920.8</v>
      </c>
      <c r="CJ5611">
        <v>782012.88000000012</v>
      </c>
      <c r="CK5611">
        <v>3777.8400000000006</v>
      </c>
    </row>
    <row r="5612" spans="67:89" x14ac:dyDescent="0.25">
      <c r="BP5612" s="1" t="s">
        <v>13539</v>
      </c>
      <c r="BQ5612" s="1" t="s">
        <v>10132</v>
      </c>
      <c r="BR5612" s="1" t="s">
        <v>13427</v>
      </c>
      <c r="BS5612" s="1" t="s">
        <v>13534</v>
      </c>
      <c r="BT5612">
        <v>6</v>
      </c>
      <c r="BU5612" s="1" t="s">
        <v>9</v>
      </c>
      <c r="BV5612" s="1" t="s">
        <v>171</v>
      </c>
      <c r="BW5612">
        <v>207</v>
      </c>
      <c r="BX5612" s="1" t="s">
        <v>13428</v>
      </c>
      <c r="BY5612">
        <v>5300</v>
      </c>
      <c r="BZ5612">
        <v>1097100</v>
      </c>
      <c r="CA5612">
        <v>0.27</v>
      </c>
      <c r="CB5612">
        <v>3869</v>
      </c>
      <c r="CC5612">
        <v>800883</v>
      </c>
      <c r="CD5612">
        <v>0.1</v>
      </c>
      <c r="CE5612">
        <v>80088.3</v>
      </c>
      <c r="CF5612">
        <v>0.1</v>
      </c>
      <c r="CG5612">
        <v>8008.8300000000008</v>
      </c>
      <c r="CH5612">
        <v>72079.47</v>
      </c>
      <c r="CI5612">
        <v>720794.7</v>
      </c>
      <c r="CJ5612">
        <v>792874.16999999993</v>
      </c>
      <c r="CK5612">
        <v>3830.3099999999995</v>
      </c>
    </row>
    <row r="5613" spans="67:89" x14ac:dyDescent="0.25">
      <c r="BO5613" s="1" t="s">
        <v>1531</v>
      </c>
      <c r="BP5613" s="1" t="s">
        <v>13540</v>
      </c>
      <c r="BQ5613" s="1" t="s">
        <v>10132</v>
      </c>
      <c r="BR5613" s="1" t="s">
        <v>13427</v>
      </c>
      <c r="BS5613" s="1" t="s">
        <v>13534</v>
      </c>
      <c r="BT5613">
        <v>7</v>
      </c>
      <c r="BU5613" s="1" t="s">
        <v>9</v>
      </c>
      <c r="BV5613" s="1" t="s">
        <v>171</v>
      </c>
      <c r="BW5613">
        <v>207</v>
      </c>
      <c r="BX5613" s="1" t="s">
        <v>13428</v>
      </c>
      <c r="BY5613">
        <v>5300</v>
      </c>
      <c r="BZ5613">
        <v>1097100</v>
      </c>
      <c r="CA5613">
        <v>0.33</v>
      </c>
      <c r="CB5613">
        <v>3551</v>
      </c>
      <c r="CC5613">
        <v>735057</v>
      </c>
      <c r="CD5613">
        <v>0.1</v>
      </c>
      <c r="CE5613">
        <v>73505.7</v>
      </c>
      <c r="CF5613">
        <v>0.1</v>
      </c>
      <c r="CG5613">
        <v>7350.57</v>
      </c>
      <c r="CH5613">
        <v>66155.13</v>
      </c>
      <c r="CI5613">
        <v>661551.30000000005</v>
      </c>
      <c r="CJ5613">
        <v>727706.43</v>
      </c>
      <c r="CK5613">
        <v>3515.4900000000002</v>
      </c>
    </row>
    <row r="5614" spans="67:89" x14ac:dyDescent="0.25">
      <c r="BP5614" s="1" t="s">
        <v>13540</v>
      </c>
      <c r="BQ5614" s="1" t="s">
        <v>10132</v>
      </c>
      <c r="BR5614" s="1" t="s">
        <v>13427</v>
      </c>
      <c r="BS5614" s="1" t="s">
        <v>13534</v>
      </c>
      <c r="BT5614">
        <v>7</v>
      </c>
      <c r="BU5614" s="1" t="s">
        <v>9</v>
      </c>
      <c r="BV5614" s="1" t="s">
        <v>171</v>
      </c>
      <c r="BW5614">
        <v>207</v>
      </c>
      <c r="BX5614" s="1" t="s">
        <v>13428</v>
      </c>
      <c r="BY5614">
        <v>5300</v>
      </c>
      <c r="BZ5614">
        <v>1097100</v>
      </c>
      <c r="CA5614">
        <v>0.25</v>
      </c>
      <c r="CB5614">
        <v>3975</v>
      </c>
      <c r="CC5614">
        <v>822825</v>
      </c>
      <c r="CD5614">
        <v>0.1</v>
      </c>
      <c r="CE5614">
        <v>82282.5</v>
      </c>
      <c r="CF5614">
        <v>0</v>
      </c>
      <c r="CG5614">
        <v>0</v>
      </c>
      <c r="CH5614">
        <v>82282.5</v>
      </c>
      <c r="CI5614">
        <v>740542.5</v>
      </c>
      <c r="CJ5614">
        <v>822825</v>
      </c>
      <c r="CK5614">
        <v>3975</v>
      </c>
    </row>
    <row r="5615" spans="67:89" x14ac:dyDescent="0.25">
      <c r="BO5615" s="1" t="s">
        <v>1533</v>
      </c>
      <c r="BP5615" s="1" t="s">
        <v>13541</v>
      </c>
      <c r="BQ5615" s="1" t="s">
        <v>10132</v>
      </c>
      <c r="BR5615" s="1" t="s">
        <v>13427</v>
      </c>
      <c r="BS5615" s="1" t="s">
        <v>13534</v>
      </c>
      <c r="BT5615">
        <v>8</v>
      </c>
      <c r="BU5615" s="1" t="s">
        <v>9</v>
      </c>
      <c r="BV5615" s="1" t="s">
        <v>171</v>
      </c>
      <c r="BW5615">
        <v>207</v>
      </c>
      <c r="BX5615" s="1" t="s">
        <v>13428</v>
      </c>
      <c r="BY5615">
        <v>5300</v>
      </c>
      <c r="BZ5615">
        <v>1097100</v>
      </c>
      <c r="CA5615">
        <v>0.25</v>
      </c>
      <c r="CB5615">
        <v>3975</v>
      </c>
      <c r="CC5615">
        <v>822825</v>
      </c>
      <c r="CD5615">
        <v>0.1</v>
      </c>
      <c r="CE5615">
        <v>82282.5</v>
      </c>
      <c r="CF5615">
        <v>0</v>
      </c>
      <c r="CG5615">
        <v>0</v>
      </c>
      <c r="CH5615">
        <v>82282.5</v>
      </c>
      <c r="CI5615">
        <v>740542.5</v>
      </c>
      <c r="CJ5615">
        <v>822825</v>
      </c>
      <c r="CK5615">
        <v>3975</v>
      </c>
    </row>
    <row r="5616" spans="67:89" x14ac:dyDescent="0.25">
      <c r="BO5616" s="1" t="s">
        <v>1535</v>
      </c>
      <c r="BP5616" s="1" t="s">
        <v>13542</v>
      </c>
      <c r="BQ5616" s="1" t="s">
        <v>10132</v>
      </c>
      <c r="BR5616" s="1" t="s">
        <v>13427</v>
      </c>
      <c r="BS5616" s="1" t="s">
        <v>13534</v>
      </c>
      <c r="BT5616">
        <v>9</v>
      </c>
      <c r="BU5616" s="1" t="s">
        <v>9</v>
      </c>
      <c r="BV5616" s="1" t="s">
        <v>171</v>
      </c>
      <c r="BW5616">
        <v>207</v>
      </c>
      <c r="BX5616" s="1" t="s">
        <v>13428</v>
      </c>
      <c r="BY5616">
        <v>5300</v>
      </c>
      <c r="BZ5616">
        <v>1097100</v>
      </c>
      <c r="CA5616">
        <v>0.3</v>
      </c>
      <c r="CB5616">
        <v>3710</v>
      </c>
      <c r="CC5616">
        <v>767970</v>
      </c>
      <c r="CD5616">
        <v>0.1</v>
      </c>
      <c r="CE5616">
        <v>76797</v>
      </c>
      <c r="CF5616">
        <v>0</v>
      </c>
      <c r="CG5616">
        <v>0</v>
      </c>
      <c r="CH5616">
        <v>76797</v>
      </c>
      <c r="CI5616">
        <v>691173</v>
      </c>
      <c r="CJ5616">
        <v>767970</v>
      </c>
      <c r="CK5616">
        <v>3710</v>
      </c>
    </row>
    <row r="5617" spans="67:89" x14ac:dyDescent="0.25">
      <c r="BP5617" s="1" t="s">
        <v>13542</v>
      </c>
      <c r="BQ5617" s="1" t="s">
        <v>10132</v>
      </c>
      <c r="BR5617" s="1" t="s">
        <v>13427</v>
      </c>
      <c r="BS5617" s="1" t="s">
        <v>13534</v>
      </c>
      <c r="BT5617">
        <v>9</v>
      </c>
      <c r="BU5617" s="1" t="s">
        <v>9</v>
      </c>
      <c r="BV5617" s="1" t="s">
        <v>171</v>
      </c>
      <c r="BW5617">
        <v>207</v>
      </c>
      <c r="BX5617" s="1" t="s">
        <v>13428</v>
      </c>
      <c r="BY5617">
        <v>5300</v>
      </c>
      <c r="BZ5617">
        <v>1097100</v>
      </c>
      <c r="CA5617">
        <v>0.28000000000000003</v>
      </c>
      <c r="CB5617">
        <v>3816</v>
      </c>
      <c r="CC5617">
        <v>789912</v>
      </c>
      <c r="CD5617">
        <v>0.1</v>
      </c>
      <c r="CE5617">
        <v>78991.200000000012</v>
      </c>
      <c r="CF5617">
        <v>0.1</v>
      </c>
      <c r="CG5617">
        <v>7899.1200000000017</v>
      </c>
      <c r="CH5617">
        <v>71092.080000000016</v>
      </c>
      <c r="CI5617">
        <v>710920.8</v>
      </c>
      <c r="CJ5617">
        <v>782012.88000000012</v>
      </c>
      <c r="CK5617">
        <v>3777.8400000000006</v>
      </c>
    </row>
    <row r="5618" spans="67:89" x14ac:dyDescent="0.25">
      <c r="BO5618" s="1" t="s">
        <v>1537</v>
      </c>
      <c r="BP5618" s="1" t="s">
        <v>13543</v>
      </c>
      <c r="BQ5618" s="1" t="s">
        <v>10132</v>
      </c>
      <c r="BR5618" s="1" t="s">
        <v>13427</v>
      </c>
      <c r="BS5618" s="1" t="s">
        <v>13534</v>
      </c>
      <c r="BT5618">
        <v>10</v>
      </c>
      <c r="BU5618" s="1" t="s">
        <v>9</v>
      </c>
      <c r="BV5618" s="1" t="s">
        <v>171</v>
      </c>
      <c r="BW5618">
        <v>207</v>
      </c>
      <c r="BX5618" s="1" t="s">
        <v>13428</v>
      </c>
      <c r="BY5618">
        <v>5300</v>
      </c>
      <c r="BZ5618">
        <v>1097100</v>
      </c>
      <c r="CA5618">
        <v>0.3</v>
      </c>
      <c r="CB5618">
        <v>3710</v>
      </c>
      <c r="CC5618">
        <v>767970</v>
      </c>
      <c r="CD5618">
        <v>0.1</v>
      </c>
      <c r="CE5618">
        <v>76797</v>
      </c>
      <c r="CF5618">
        <v>0</v>
      </c>
      <c r="CG5618">
        <v>0</v>
      </c>
      <c r="CH5618">
        <v>76797</v>
      </c>
      <c r="CI5618">
        <v>691173</v>
      </c>
      <c r="CJ5618">
        <v>767970</v>
      </c>
      <c r="CK5618">
        <v>3710</v>
      </c>
    </row>
    <row r="5619" spans="67:89" x14ac:dyDescent="0.25">
      <c r="BO5619" s="1" t="s">
        <v>1539</v>
      </c>
      <c r="BP5619" s="1" t="s">
        <v>13544</v>
      </c>
      <c r="BQ5619" s="1" t="s">
        <v>10132</v>
      </c>
      <c r="BR5619" s="1" t="s">
        <v>13427</v>
      </c>
      <c r="BS5619" s="1" t="s">
        <v>13534</v>
      </c>
      <c r="BT5619">
        <v>11</v>
      </c>
      <c r="BU5619" s="1" t="s">
        <v>9</v>
      </c>
      <c r="BV5619" s="1" t="s">
        <v>260</v>
      </c>
      <c r="BW5619">
        <v>207</v>
      </c>
      <c r="BX5619" s="1" t="s">
        <v>13428</v>
      </c>
      <c r="BY5619">
        <v>5050</v>
      </c>
      <c r="BZ5619">
        <v>1045350</v>
      </c>
      <c r="CA5619">
        <v>0.3</v>
      </c>
      <c r="CB5619">
        <v>3535</v>
      </c>
      <c r="CC5619">
        <v>731745</v>
      </c>
      <c r="CD5619">
        <v>0.1</v>
      </c>
      <c r="CE5619">
        <v>73174.5</v>
      </c>
      <c r="CF5619">
        <v>0</v>
      </c>
      <c r="CG5619">
        <v>0</v>
      </c>
      <c r="CH5619">
        <v>73174.5</v>
      </c>
      <c r="CI5619">
        <v>658570.5</v>
      </c>
      <c r="CJ5619">
        <v>731745</v>
      </c>
      <c r="CK5619">
        <v>3535</v>
      </c>
    </row>
    <row r="5620" spans="67:89" x14ac:dyDescent="0.25">
      <c r="BO5620" s="1" t="s">
        <v>1541</v>
      </c>
      <c r="BP5620" s="1" t="s">
        <v>13545</v>
      </c>
      <c r="BQ5620" s="1" t="s">
        <v>10132</v>
      </c>
      <c r="BR5620" s="1" t="s">
        <v>13427</v>
      </c>
      <c r="BS5620" s="1" t="s">
        <v>13534</v>
      </c>
      <c r="BT5620">
        <v>12</v>
      </c>
      <c r="BU5620" s="1" t="s">
        <v>9</v>
      </c>
      <c r="BV5620" s="1" t="s">
        <v>260</v>
      </c>
      <c r="BW5620">
        <v>207</v>
      </c>
      <c r="BX5620" s="1" t="s">
        <v>13428</v>
      </c>
      <c r="BY5620">
        <v>5050</v>
      </c>
      <c r="BZ5620">
        <v>1045350</v>
      </c>
      <c r="CA5620">
        <v>0.3</v>
      </c>
      <c r="CB5620">
        <v>3535</v>
      </c>
      <c r="CC5620">
        <v>731745</v>
      </c>
      <c r="CD5620">
        <v>0.1</v>
      </c>
      <c r="CE5620">
        <v>73174.5</v>
      </c>
      <c r="CF5620">
        <v>0</v>
      </c>
      <c r="CG5620">
        <v>0</v>
      </c>
      <c r="CH5620">
        <v>73174.5</v>
      </c>
      <c r="CI5620">
        <v>658570.5</v>
      </c>
      <c r="CJ5620">
        <v>731745</v>
      </c>
      <c r="CK5620">
        <v>3535</v>
      </c>
    </row>
    <row r="5621" spans="67:89" x14ac:dyDescent="0.25">
      <c r="BO5621" s="1" t="s">
        <v>1543</v>
      </c>
      <c r="BP5621" s="1" t="s">
        <v>13546</v>
      </c>
      <c r="BQ5621" s="1" t="s">
        <v>10132</v>
      </c>
      <c r="BR5621" s="1" t="s">
        <v>13427</v>
      </c>
      <c r="BS5621" s="1" t="s">
        <v>13534</v>
      </c>
      <c r="BT5621">
        <v>13</v>
      </c>
      <c r="BU5621" s="1" t="s">
        <v>9</v>
      </c>
      <c r="BV5621" s="1" t="s">
        <v>260</v>
      </c>
      <c r="BW5621">
        <v>207</v>
      </c>
      <c r="BX5621" s="1" t="s">
        <v>13428</v>
      </c>
      <c r="BY5621">
        <v>5050</v>
      </c>
      <c r="BZ5621">
        <v>1045350</v>
      </c>
      <c r="CA5621">
        <v>0.25</v>
      </c>
      <c r="CB5621">
        <v>3787.5</v>
      </c>
      <c r="CC5621">
        <v>784012.5</v>
      </c>
      <c r="CD5621">
        <v>0.1</v>
      </c>
      <c r="CE5621">
        <v>78401.25</v>
      </c>
      <c r="CF5621">
        <v>0.1</v>
      </c>
      <c r="CG5621">
        <v>7840.125</v>
      </c>
      <c r="CH5621">
        <v>70561.125</v>
      </c>
      <c r="CI5621">
        <v>705611.25</v>
      </c>
      <c r="CJ5621">
        <v>776172.375</v>
      </c>
      <c r="CK5621">
        <v>3749.625</v>
      </c>
    </row>
    <row r="5622" spans="67:89" x14ac:dyDescent="0.25">
      <c r="BO5622" s="1" t="s">
        <v>1545</v>
      </c>
      <c r="BP5622" s="1" t="s">
        <v>13547</v>
      </c>
      <c r="BQ5622" s="1" t="s">
        <v>10132</v>
      </c>
      <c r="BR5622" s="1" t="s">
        <v>13427</v>
      </c>
      <c r="BS5622" s="1" t="s">
        <v>13534</v>
      </c>
      <c r="BT5622">
        <v>14</v>
      </c>
      <c r="BU5622" s="1" t="s">
        <v>9</v>
      </c>
      <c r="BV5622" s="1" t="s">
        <v>260</v>
      </c>
      <c r="BW5622">
        <v>207</v>
      </c>
      <c r="BX5622" s="1" t="s">
        <v>13428</v>
      </c>
      <c r="BY5622">
        <v>5050</v>
      </c>
      <c r="BZ5622">
        <v>1045350</v>
      </c>
      <c r="CA5622">
        <v>0.25</v>
      </c>
      <c r="CB5622">
        <v>3787.5</v>
      </c>
      <c r="CC5622">
        <v>784012.5</v>
      </c>
      <c r="CD5622">
        <v>0.1</v>
      </c>
      <c r="CE5622">
        <v>78401.25</v>
      </c>
      <c r="CF5622">
        <v>0.1</v>
      </c>
      <c r="CG5622">
        <v>7840.125</v>
      </c>
      <c r="CH5622">
        <v>70561.125</v>
      </c>
      <c r="CI5622">
        <v>705611.25</v>
      </c>
      <c r="CJ5622">
        <v>776172.375</v>
      </c>
      <c r="CK5622">
        <v>3749.625</v>
      </c>
    </row>
    <row r="5623" spans="67:89" x14ac:dyDescent="0.25">
      <c r="BO5623" s="1" t="s">
        <v>1547</v>
      </c>
      <c r="BP5623" s="1" t="s">
        <v>13548</v>
      </c>
      <c r="BQ5623" s="1" t="s">
        <v>10132</v>
      </c>
      <c r="BR5623" s="1" t="s">
        <v>13427</v>
      </c>
      <c r="BS5623" s="1" t="s">
        <v>13534</v>
      </c>
      <c r="BT5623">
        <v>15</v>
      </c>
      <c r="BU5623" s="1" t="s">
        <v>9</v>
      </c>
      <c r="BV5623" s="1" t="s">
        <v>260</v>
      </c>
      <c r="BW5623">
        <v>207</v>
      </c>
      <c r="BX5623" s="1" t="s">
        <v>13428</v>
      </c>
      <c r="BY5623">
        <v>5050</v>
      </c>
      <c r="BZ5623">
        <v>1045350</v>
      </c>
      <c r="CA5623">
        <v>0.3</v>
      </c>
      <c r="CB5623">
        <v>3535</v>
      </c>
      <c r="CC5623">
        <v>731745</v>
      </c>
      <c r="CD5623">
        <v>0.1</v>
      </c>
      <c r="CE5623">
        <v>73174.5</v>
      </c>
      <c r="CF5623">
        <v>0.1</v>
      </c>
      <c r="CG5623">
        <v>7317.4500000000007</v>
      </c>
      <c r="CH5623">
        <v>65857.05</v>
      </c>
      <c r="CI5623">
        <v>658570.5</v>
      </c>
      <c r="CJ5623">
        <v>724427.55</v>
      </c>
      <c r="CK5623">
        <v>3499.65</v>
      </c>
    </row>
    <row r="5624" spans="67:89" x14ac:dyDescent="0.25">
      <c r="BO5624" s="1" t="s">
        <v>1549</v>
      </c>
      <c r="BP5624" s="1" t="s">
        <v>13549</v>
      </c>
      <c r="BQ5624" s="1" t="s">
        <v>10132</v>
      </c>
      <c r="BR5624" s="1" t="s">
        <v>13427</v>
      </c>
      <c r="BS5624" s="1" t="s">
        <v>13534</v>
      </c>
      <c r="BT5624">
        <v>16</v>
      </c>
      <c r="BU5624" s="1" t="s">
        <v>9</v>
      </c>
      <c r="BV5624" s="1" t="s">
        <v>260</v>
      </c>
      <c r="BW5624">
        <v>207</v>
      </c>
      <c r="BX5624" s="1" t="s">
        <v>13428</v>
      </c>
      <c r="BY5624">
        <v>5050</v>
      </c>
      <c r="BZ5624">
        <v>1045350</v>
      </c>
      <c r="CA5624">
        <v>0.33</v>
      </c>
      <c r="CB5624">
        <v>3383.5</v>
      </c>
      <c r="CC5624">
        <v>700384.5</v>
      </c>
      <c r="CD5624">
        <v>0.1</v>
      </c>
      <c r="CE5624">
        <v>70038.45</v>
      </c>
      <c r="CF5624">
        <v>0.1</v>
      </c>
      <c r="CG5624">
        <v>7003.8450000000003</v>
      </c>
      <c r="CH5624">
        <v>63034.604999999996</v>
      </c>
      <c r="CI5624">
        <v>630346.05000000005</v>
      </c>
      <c r="CJ5624">
        <v>693380.65500000003</v>
      </c>
      <c r="CK5624">
        <v>3349.665</v>
      </c>
    </row>
    <row r="5625" spans="67:89" x14ac:dyDescent="0.25">
      <c r="BO5625" s="1" t="s">
        <v>1551</v>
      </c>
      <c r="BP5625" s="1" t="s">
        <v>13550</v>
      </c>
      <c r="BQ5625" s="1" t="s">
        <v>10132</v>
      </c>
      <c r="BR5625" s="1" t="s">
        <v>13427</v>
      </c>
      <c r="BS5625" s="1" t="s">
        <v>13534</v>
      </c>
      <c r="BT5625">
        <v>17</v>
      </c>
      <c r="BU5625" s="1" t="s">
        <v>9</v>
      </c>
      <c r="BV5625" s="1" t="s">
        <v>260</v>
      </c>
      <c r="BW5625">
        <v>207</v>
      </c>
      <c r="BX5625" s="1" t="s">
        <v>13428</v>
      </c>
      <c r="BY5625">
        <v>5050</v>
      </c>
      <c r="BZ5625">
        <v>1045350</v>
      </c>
      <c r="CA5625">
        <v>0.2</v>
      </c>
      <c r="CB5625">
        <v>4040</v>
      </c>
      <c r="CC5625">
        <v>836280</v>
      </c>
      <c r="CD5625">
        <v>0.1</v>
      </c>
      <c r="CE5625">
        <v>83628</v>
      </c>
      <c r="CF5625">
        <v>0.1</v>
      </c>
      <c r="CG5625">
        <v>8362.8000000000011</v>
      </c>
      <c r="CH5625">
        <v>75265.2</v>
      </c>
      <c r="CI5625">
        <v>752652</v>
      </c>
      <c r="CJ5625">
        <v>827917.2</v>
      </c>
      <c r="CK5625">
        <v>3999.6</v>
      </c>
    </row>
    <row r="5626" spans="67:89" x14ac:dyDescent="0.25">
      <c r="BO5626" s="1" t="s">
        <v>1553</v>
      </c>
      <c r="BP5626" s="1" t="s">
        <v>13551</v>
      </c>
      <c r="BQ5626" s="1" t="s">
        <v>10132</v>
      </c>
      <c r="BR5626" s="1" t="s">
        <v>13427</v>
      </c>
      <c r="BS5626" s="1" t="s">
        <v>13534</v>
      </c>
      <c r="BT5626">
        <v>18</v>
      </c>
      <c r="BU5626" s="1" t="s">
        <v>9</v>
      </c>
      <c r="BV5626" s="1" t="s">
        <v>171</v>
      </c>
      <c r="BW5626">
        <v>207</v>
      </c>
      <c r="BX5626" s="1" t="s">
        <v>13428</v>
      </c>
      <c r="BY5626">
        <v>5300</v>
      </c>
      <c r="BZ5626">
        <v>1097100</v>
      </c>
      <c r="CA5626">
        <v>0.3</v>
      </c>
      <c r="CB5626">
        <v>3710</v>
      </c>
      <c r="CC5626">
        <v>767970</v>
      </c>
      <c r="CD5626">
        <v>0.1</v>
      </c>
      <c r="CE5626">
        <v>76797</v>
      </c>
      <c r="CF5626">
        <v>0</v>
      </c>
      <c r="CG5626">
        <v>0</v>
      </c>
      <c r="CH5626">
        <v>76797</v>
      </c>
      <c r="CI5626">
        <v>691173</v>
      </c>
      <c r="CJ5626">
        <v>767970</v>
      </c>
      <c r="CK5626">
        <v>3710</v>
      </c>
    </row>
    <row r="5627" spans="67:89" x14ac:dyDescent="0.25">
      <c r="BO5627" s="1" t="s">
        <v>1555</v>
      </c>
      <c r="BP5627" s="1" t="s">
        <v>13552</v>
      </c>
      <c r="BQ5627" s="1" t="s">
        <v>10132</v>
      </c>
      <c r="BR5627" s="1" t="s">
        <v>13427</v>
      </c>
      <c r="BS5627" s="1" t="s">
        <v>13534</v>
      </c>
      <c r="BT5627">
        <v>19</v>
      </c>
      <c r="BU5627" s="1" t="s">
        <v>9</v>
      </c>
      <c r="BV5627" s="1" t="s">
        <v>171</v>
      </c>
      <c r="BW5627">
        <v>328.51</v>
      </c>
      <c r="BX5627" s="1" t="s">
        <v>13428</v>
      </c>
      <c r="BY5627">
        <v>5300</v>
      </c>
      <c r="BZ5627">
        <v>1741103</v>
      </c>
      <c r="CA5627">
        <v>0.3</v>
      </c>
      <c r="CB5627">
        <v>3710</v>
      </c>
      <c r="CC5627">
        <v>1218772.0999999999</v>
      </c>
      <c r="CD5627">
        <v>0.1</v>
      </c>
      <c r="CE5627">
        <v>121877.20999999999</v>
      </c>
      <c r="CF5627">
        <v>0</v>
      </c>
      <c r="CG5627">
        <v>0</v>
      </c>
      <c r="CH5627">
        <v>121877.20999999999</v>
      </c>
      <c r="CI5627">
        <v>1096894.8899999999</v>
      </c>
      <c r="CJ5627">
        <v>1218772.0999999999</v>
      </c>
      <c r="CK5627">
        <v>3709.9999999999995</v>
      </c>
    </row>
    <row r="5628" spans="67:89" x14ac:dyDescent="0.25">
      <c r="BO5628" s="1" t="s">
        <v>1557</v>
      </c>
      <c r="BP5628" s="1" t="s">
        <v>13553</v>
      </c>
      <c r="BQ5628" s="1" t="s">
        <v>10132</v>
      </c>
      <c r="BR5628" s="1" t="s">
        <v>13427</v>
      </c>
      <c r="BS5628" s="1" t="s">
        <v>13534</v>
      </c>
      <c r="BT5628">
        <v>20</v>
      </c>
      <c r="BU5628" s="1" t="s">
        <v>9</v>
      </c>
      <c r="BV5628" s="1" t="s">
        <v>1558</v>
      </c>
      <c r="BW5628">
        <v>544.35</v>
      </c>
      <c r="BX5628" s="1" t="s">
        <v>13428</v>
      </c>
      <c r="BY5628">
        <v>5300</v>
      </c>
      <c r="BZ5628">
        <v>2885055</v>
      </c>
      <c r="CA5628">
        <v>0.33</v>
      </c>
      <c r="CB5628">
        <v>3551</v>
      </c>
      <c r="CC5628">
        <v>1932986.85</v>
      </c>
      <c r="CD5628">
        <v>0.1</v>
      </c>
      <c r="CE5628">
        <v>193298.68500000003</v>
      </c>
      <c r="CF5628">
        <v>0.1</v>
      </c>
      <c r="CG5628">
        <v>19329.868500000004</v>
      </c>
      <c r="CH5628">
        <v>173968.81650000002</v>
      </c>
      <c r="CI5628">
        <v>1739688.165</v>
      </c>
      <c r="CJ5628">
        <v>1913656.9815</v>
      </c>
      <c r="CK5628">
        <v>3515.49</v>
      </c>
    </row>
    <row r="5629" spans="67:89" x14ac:dyDescent="0.25">
      <c r="BP5629" s="1" t="s">
        <v>13553</v>
      </c>
      <c r="BQ5629" s="1" t="s">
        <v>10132</v>
      </c>
      <c r="BR5629" s="1" t="s">
        <v>13427</v>
      </c>
      <c r="BS5629" s="1" t="s">
        <v>13534</v>
      </c>
      <c r="BT5629">
        <v>20</v>
      </c>
      <c r="BU5629" s="1" t="s">
        <v>9</v>
      </c>
      <c r="BV5629" s="1" t="s">
        <v>1558</v>
      </c>
      <c r="BW5629">
        <v>544.35</v>
      </c>
      <c r="BX5629" s="1" t="s">
        <v>13428</v>
      </c>
      <c r="BY5629">
        <v>5300</v>
      </c>
      <c r="BZ5629">
        <v>2885055</v>
      </c>
      <c r="CA5629">
        <v>0.27</v>
      </c>
      <c r="CB5629">
        <v>3869</v>
      </c>
      <c r="CC5629">
        <v>2106090.15</v>
      </c>
      <c r="CD5629">
        <v>0.1</v>
      </c>
      <c r="CE5629">
        <v>210609.01500000001</v>
      </c>
      <c r="CF5629">
        <v>0.1</v>
      </c>
      <c r="CG5629">
        <v>21060.901500000004</v>
      </c>
      <c r="CH5629">
        <v>189548.11350000001</v>
      </c>
      <c r="CI5629">
        <v>1895481.1349999998</v>
      </c>
      <c r="CJ5629">
        <v>2085029.2484999998</v>
      </c>
      <c r="CK5629">
        <v>3830.3099999999995</v>
      </c>
    </row>
    <row r="5630" spans="67:89" x14ac:dyDescent="0.25">
      <c r="BO5630" s="1" t="s">
        <v>1560</v>
      </c>
      <c r="BP5630" s="1" t="s">
        <v>13554</v>
      </c>
      <c r="BQ5630" s="1" t="s">
        <v>10132</v>
      </c>
      <c r="BR5630" s="1" t="s">
        <v>13427</v>
      </c>
      <c r="BS5630" s="1" t="s">
        <v>13534</v>
      </c>
      <c r="BT5630">
        <v>21</v>
      </c>
      <c r="BU5630" s="1" t="s">
        <v>9</v>
      </c>
      <c r="BV5630" s="1" t="s">
        <v>171</v>
      </c>
      <c r="BW5630">
        <v>235.28</v>
      </c>
      <c r="BX5630" s="1" t="s">
        <v>13428</v>
      </c>
      <c r="BY5630">
        <v>5300</v>
      </c>
      <c r="BZ5630">
        <v>1246984</v>
      </c>
      <c r="CA5630">
        <v>0.2</v>
      </c>
      <c r="CB5630">
        <v>4240</v>
      </c>
      <c r="CC5630">
        <v>997587.2</v>
      </c>
      <c r="CD5630">
        <v>0.1</v>
      </c>
      <c r="CE5630">
        <v>99758.720000000001</v>
      </c>
      <c r="CF5630">
        <v>0.1</v>
      </c>
      <c r="CG5630">
        <v>9975.8720000000012</v>
      </c>
      <c r="CH5630">
        <v>89782.847999999998</v>
      </c>
      <c r="CI5630">
        <v>897828.48</v>
      </c>
      <c r="CJ5630">
        <v>987611.32799999998</v>
      </c>
      <c r="CK5630">
        <v>4197.5999999999995</v>
      </c>
    </row>
    <row r="5631" spans="67:89" x14ac:dyDescent="0.25">
      <c r="BO5631" s="1" t="s">
        <v>1562</v>
      </c>
      <c r="BP5631" s="1" t="s">
        <v>13555</v>
      </c>
      <c r="BQ5631" s="1" t="s">
        <v>10132</v>
      </c>
      <c r="BR5631" s="1" t="s">
        <v>13427</v>
      </c>
      <c r="BS5631" s="1" t="s">
        <v>13534</v>
      </c>
      <c r="BT5631">
        <v>22</v>
      </c>
      <c r="BU5631" s="1" t="s">
        <v>9</v>
      </c>
      <c r="BV5631" s="1" t="s">
        <v>171</v>
      </c>
      <c r="BW5631">
        <v>207.01</v>
      </c>
      <c r="BX5631" s="1" t="s">
        <v>13428</v>
      </c>
      <c r="BY5631">
        <v>5300</v>
      </c>
      <c r="BZ5631">
        <v>1097153</v>
      </c>
      <c r="CA5631">
        <v>0.3</v>
      </c>
      <c r="CB5631">
        <v>3710</v>
      </c>
      <c r="CC5631">
        <v>768007.1</v>
      </c>
      <c r="CD5631">
        <v>0.1</v>
      </c>
      <c r="CE5631">
        <v>76800.710000000006</v>
      </c>
      <c r="CF5631">
        <v>0.1</v>
      </c>
      <c r="CG5631">
        <v>7680.0710000000008</v>
      </c>
      <c r="CH5631">
        <v>69120.63900000001</v>
      </c>
      <c r="CI5631">
        <v>691206.39</v>
      </c>
      <c r="CJ5631">
        <v>760327.02899999998</v>
      </c>
      <c r="CK5631">
        <v>3672.9</v>
      </c>
    </row>
    <row r="5632" spans="67:89" x14ac:dyDescent="0.25">
      <c r="BO5632" s="1" t="s">
        <v>1564</v>
      </c>
      <c r="BP5632" s="1" t="s">
        <v>13556</v>
      </c>
      <c r="BQ5632" s="1" t="s">
        <v>10132</v>
      </c>
      <c r="BR5632" s="1" t="s">
        <v>13427</v>
      </c>
      <c r="BS5632" s="1" t="s">
        <v>13534</v>
      </c>
      <c r="BT5632">
        <v>23</v>
      </c>
      <c r="BU5632" s="1" t="s">
        <v>9</v>
      </c>
      <c r="BV5632" s="1" t="s">
        <v>171</v>
      </c>
      <c r="BW5632">
        <v>207</v>
      </c>
      <c r="BX5632" s="1" t="s">
        <v>13428</v>
      </c>
      <c r="BY5632">
        <v>5300</v>
      </c>
      <c r="BZ5632">
        <v>1097100</v>
      </c>
      <c r="CA5632">
        <v>0.25</v>
      </c>
      <c r="CB5632">
        <v>3975</v>
      </c>
      <c r="CC5632">
        <v>822825</v>
      </c>
      <c r="CD5632">
        <v>0.1</v>
      </c>
      <c r="CE5632">
        <v>82282.5</v>
      </c>
      <c r="CF5632">
        <v>0</v>
      </c>
      <c r="CG5632">
        <v>0</v>
      </c>
      <c r="CH5632">
        <v>82282.5</v>
      </c>
      <c r="CI5632">
        <v>740542.5</v>
      </c>
      <c r="CJ5632">
        <v>822825</v>
      </c>
      <c r="CK5632">
        <v>3975</v>
      </c>
    </row>
    <row r="5633" spans="67:89" x14ac:dyDescent="0.25">
      <c r="BP5633" s="1" t="s">
        <v>13556</v>
      </c>
      <c r="BQ5633" s="1" t="s">
        <v>10132</v>
      </c>
      <c r="BR5633" s="1" t="s">
        <v>13427</v>
      </c>
      <c r="BS5633" s="1" t="s">
        <v>13534</v>
      </c>
      <c r="BT5633">
        <v>23</v>
      </c>
      <c r="BU5633" s="1" t="s">
        <v>9</v>
      </c>
      <c r="BV5633" s="1" t="s">
        <v>171</v>
      </c>
      <c r="BW5633">
        <v>207</v>
      </c>
      <c r="BX5633" s="1" t="s">
        <v>13428</v>
      </c>
      <c r="BY5633">
        <v>5300</v>
      </c>
      <c r="BZ5633">
        <v>1097100</v>
      </c>
      <c r="CA5633">
        <v>0.25</v>
      </c>
      <c r="CB5633">
        <v>3975</v>
      </c>
      <c r="CC5633">
        <v>822825</v>
      </c>
      <c r="CD5633">
        <v>0.1</v>
      </c>
      <c r="CE5633">
        <v>82282.5</v>
      </c>
      <c r="CF5633">
        <v>0.1</v>
      </c>
      <c r="CG5633">
        <v>8228.25</v>
      </c>
      <c r="CH5633">
        <v>74054.25</v>
      </c>
      <c r="CI5633">
        <v>740542.5</v>
      </c>
      <c r="CJ5633">
        <v>814596.75</v>
      </c>
      <c r="CK5633">
        <v>3935.25</v>
      </c>
    </row>
    <row r="5634" spans="67:89" x14ac:dyDescent="0.25">
      <c r="BO5634" s="1" t="s">
        <v>1566</v>
      </c>
      <c r="BP5634" s="1" t="s">
        <v>13557</v>
      </c>
      <c r="BQ5634" s="1" t="s">
        <v>10132</v>
      </c>
      <c r="BR5634" s="1" t="s">
        <v>13427</v>
      </c>
      <c r="BS5634" s="1" t="s">
        <v>13534</v>
      </c>
      <c r="BT5634">
        <v>24</v>
      </c>
      <c r="BU5634" s="1" t="s">
        <v>9</v>
      </c>
      <c r="BV5634" s="1" t="s">
        <v>171</v>
      </c>
      <c r="BW5634">
        <v>207</v>
      </c>
      <c r="BX5634" s="1" t="s">
        <v>13428</v>
      </c>
      <c r="BY5634">
        <v>5300</v>
      </c>
      <c r="BZ5634">
        <v>1097100</v>
      </c>
      <c r="CA5634">
        <v>0.2</v>
      </c>
      <c r="CB5634">
        <v>4240</v>
      </c>
      <c r="CC5634">
        <v>877680</v>
      </c>
      <c r="CD5634">
        <v>0.1</v>
      </c>
      <c r="CE5634">
        <v>87768</v>
      </c>
      <c r="CF5634">
        <v>0.1</v>
      </c>
      <c r="CG5634">
        <v>8776.8000000000011</v>
      </c>
      <c r="CH5634">
        <v>78991.199999999997</v>
      </c>
      <c r="CI5634">
        <v>789912</v>
      </c>
      <c r="CJ5634">
        <v>868903.2</v>
      </c>
      <c r="CK5634">
        <v>4197.5999999999995</v>
      </c>
    </row>
    <row r="5635" spans="67:89" x14ac:dyDescent="0.25">
      <c r="BO5635" s="1" t="s">
        <v>1568</v>
      </c>
      <c r="BP5635" s="1" t="s">
        <v>13558</v>
      </c>
      <c r="BQ5635" s="1" t="s">
        <v>10132</v>
      </c>
      <c r="BR5635" s="1" t="s">
        <v>13427</v>
      </c>
      <c r="BS5635" s="1" t="s">
        <v>13534</v>
      </c>
      <c r="BT5635">
        <v>25</v>
      </c>
      <c r="BU5635" s="1" t="s">
        <v>9</v>
      </c>
      <c r="BV5635" s="1" t="s">
        <v>171</v>
      </c>
      <c r="BW5635">
        <v>207</v>
      </c>
      <c r="BX5635" s="1" t="s">
        <v>13428</v>
      </c>
      <c r="BY5635">
        <v>5300</v>
      </c>
      <c r="BZ5635">
        <v>1097100</v>
      </c>
      <c r="CA5635">
        <v>0.2</v>
      </c>
      <c r="CB5635">
        <v>4240</v>
      </c>
      <c r="CC5635">
        <v>877680</v>
      </c>
      <c r="CD5635">
        <v>0.1</v>
      </c>
      <c r="CE5635">
        <v>87768</v>
      </c>
      <c r="CF5635">
        <v>0.1</v>
      </c>
      <c r="CG5635">
        <v>8776.8000000000011</v>
      </c>
      <c r="CH5635">
        <v>78991.199999999997</v>
      </c>
      <c r="CI5635">
        <v>789912</v>
      </c>
      <c r="CJ5635">
        <v>868903.2</v>
      </c>
      <c r="CK5635">
        <v>4197.5999999999995</v>
      </c>
    </row>
    <row r="5636" spans="67:89" x14ac:dyDescent="0.25">
      <c r="BO5636" s="1" t="s">
        <v>1570</v>
      </c>
      <c r="BP5636" s="1" t="s">
        <v>13559</v>
      </c>
      <c r="BQ5636" s="1" t="s">
        <v>10132</v>
      </c>
      <c r="BR5636" s="1" t="s">
        <v>13427</v>
      </c>
      <c r="BS5636" s="1" t="s">
        <v>13534</v>
      </c>
      <c r="BT5636">
        <v>26</v>
      </c>
      <c r="BU5636" s="1" t="s">
        <v>9</v>
      </c>
      <c r="BV5636" s="1" t="s">
        <v>171</v>
      </c>
      <c r="BW5636">
        <v>207</v>
      </c>
      <c r="BX5636" s="1" t="s">
        <v>13428</v>
      </c>
      <c r="BY5636">
        <v>5300</v>
      </c>
      <c r="BZ5636">
        <v>1097100</v>
      </c>
      <c r="CA5636">
        <v>0.2</v>
      </c>
      <c r="CB5636">
        <v>4240</v>
      </c>
      <c r="CC5636">
        <v>877680</v>
      </c>
      <c r="CD5636">
        <v>0.1</v>
      </c>
      <c r="CE5636">
        <v>87768</v>
      </c>
      <c r="CF5636">
        <v>0.1</v>
      </c>
      <c r="CG5636">
        <v>8776.8000000000011</v>
      </c>
      <c r="CH5636">
        <v>78991.199999999997</v>
      </c>
      <c r="CI5636">
        <v>789912</v>
      </c>
      <c r="CJ5636">
        <v>868903.2</v>
      </c>
      <c r="CK5636">
        <v>4197.5999999999995</v>
      </c>
    </row>
    <row r="5637" spans="67:89" x14ac:dyDescent="0.25">
      <c r="BO5637" s="1" t="s">
        <v>1572</v>
      </c>
      <c r="BP5637" s="1" t="s">
        <v>13560</v>
      </c>
      <c r="BQ5637" s="1" t="s">
        <v>10132</v>
      </c>
      <c r="BR5637" s="1" t="s">
        <v>13427</v>
      </c>
      <c r="BS5637" s="1" t="s">
        <v>13534</v>
      </c>
      <c r="BT5637">
        <v>27</v>
      </c>
      <c r="BU5637" s="1" t="s">
        <v>9</v>
      </c>
      <c r="BV5637" s="1" t="s">
        <v>171</v>
      </c>
      <c r="BW5637">
        <v>207</v>
      </c>
      <c r="BX5637" s="1" t="s">
        <v>13428</v>
      </c>
      <c r="BY5637">
        <v>5300</v>
      </c>
      <c r="BZ5637">
        <v>1097100</v>
      </c>
      <c r="CA5637">
        <v>0.2</v>
      </c>
      <c r="CB5637">
        <v>4240</v>
      </c>
      <c r="CC5637">
        <v>877680</v>
      </c>
      <c r="CD5637">
        <v>0.1</v>
      </c>
      <c r="CE5637">
        <v>87768</v>
      </c>
      <c r="CF5637">
        <v>0.1</v>
      </c>
      <c r="CG5637">
        <v>8776.8000000000011</v>
      </c>
      <c r="CH5637">
        <v>78991.199999999997</v>
      </c>
      <c r="CI5637">
        <v>789912</v>
      </c>
      <c r="CJ5637">
        <v>868903.2</v>
      </c>
      <c r="CK5637">
        <v>4197.5999999999995</v>
      </c>
    </row>
    <row r="5638" spans="67:89" x14ac:dyDescent="0.25">
      <c r="BO5638" s="1" t="s">
        <v>1574</v>
      </c>
      <c r="BP5638" s="1" t="s">
        <v>13561</v>
      </c>
      <c r="BQ5638" s="1" t="s">
        <v>10132</v>
      </c>
      <c r="BR5638" s="1" t="s">
        <v>13427</v>
      </c>
      <c r="BS5638" s="1" t="s">
        <v>13534</v>
      </c>
      <c r="BT5638">
        <v>28</v>
      </c>
      <c r="BU5638" s="1" t="s">
        <v>9</v>
      </c>
      <c r="BV5638" s="1" t="s">
        <v>171</v>
      </c>
      <c r="BW5638">
        <v>207</v>
      </c>
      <c r="BX5638" s="1" t="s">
        <v>13428</v>
      </c>
      <c r="BY5638">
        <v>5300</v>
      </c>
      <c r="BZ5638">
        <v>1097100</v>
      </c>
      <c r="CA5638">
        <v>0.2</v>
      </c>
      <c r="CB5638">
        <v>4240</v>
      </c>
      <c r="CC5638">
        <v>877680</v>
      </c>
      <c r="CD5638">
        <v>0.1</v>
      </c>
      <c r="CE5638">
        <v>87768</v>
      </c>
      <c r="CF5638">
        <v>0.1</v>
      </c>
      <c r="CG5638">
        <v>8776.8000000000011</v>
      </c>
      <c r="CH5638">
        <v>78991.199999999997</v>
      </c>
      <c r="CI5638">
        <v>789912</v>
      </c>
      <c r="CJ5638">
        <v>868903.2</v>
      </c>
      <c r="CK5638">
        <v>4197.5999999999995</v>
      </c>
    </row>
    <row r="5639" spans="67:89" x14ac:dyDescent="0.25">
      <c r="BO5639" s="1" t="s">
        <v>1576</v>
      </c>
      <c r="BP5639" s="1" t="s">
        <v>13562</v>
      </c>
      <c r="BQ5639" s="1" t="s">
        <v>10132</v>
      </c>
      <c r="BR5639" s="1" t="s">
        <v>13427</v>
      </c>
      <c r="BS5639" s="1" t="s">
        <v>13534</v>
      </c>
      <c r="BT5639">
        <v>29</v>
      </c>
      <c r="BU5639" s="1" t="s">
        <v>9</v>
      </c>
      <c r="BV5639" s="1" t="s">
        <v>260</v>
      </c>
      <c r="BW5639">
        <v>207</v>
      </c>
      <c r="BX5639" s="1" t="s">
        <v>13428</v>
      </c>
      <c r="BY5639">
        <v>5050</v>
      </c>
      <c r="BZ5639">
        <v>1045350</v>
      </c>
      <c r="CA5639">
        <v>0.2</v>
      </c>
      <c r="CB5639">
        <v>4040</v>
      </c>
      <c r="CC5639">
        <v>836280</v>
      </c>
      <c r="CD5639">
        <v>0.1</v>
      </c>
      <c r="CE5639">
        <v>83628</v>
      </c>
      <c r="CF5639">
        <v>0.1</v>
      </c>
      <c r="CG5639">
        <v>8362.8000000000011</v>
      </c>
      <c r="CH5639">
        <v>75265.2</v>
      </c>
      <c r="CI5639">
        <v>752652</v>
      </c>
      <c r="CJ5639">
        <v>827917.2</v>
      </c>
      <c r="CK5639">
        <v>3999.6</v>
      </c>
    </row>
    <row r="5640" spans="67:89" x14ac:dyDescent="0.25">
      <c r="BO5640" s="1" t="s">
        <v>1578</v>
      </c>
      <c r="BP5640" s="1" t="s">
        <v>13563</v>
      </c>
      <c r="BQ5640" s="1" t="s">
        <v>10132</v>
      </c>
      <c r="BR5640" s="1" t="s">
        <v>13427</v>
      </c>
      <c r="BS5640" s="1" t="s">
        <v>13534</v>
      </c>
      <c r="BT5640">
        <v>30</v>
      </c>
      <c r="BU5640" s="1" t="s">
        <v>9</v>
      </c>
      <c r="BV5640" s="1" t="s">
        <v>260</v>
      </c>
      <c r="BW5640">
        <v>207</v>
      </c>
      <c r="BX5640" s="1" t="s">
        <v>13428</v>
      </c>
      <c r="BY5640">
        <v>5050</v>
      </c>
      <c r="BZ5640">
        <v>1045350</v>
      </c>
      <c r="CA5640">
        <v>0.25</v>
      </c>
      <c r="CB5640">
        <v>3787.5</v>
      </c>
      <c r="CC5640">
        <v>784012.5</v>
      </c>
      <c r="CD5640">
        <v>0.1</v>
      </c>
      <c r="CE5640">
        <v>78401.25</v>
      </c>
      <c r="CF5640">
        <v>0.1</v>
      </c>
      <c r="CG5640">
        <v>7840.125</v>
      </c>
      <c r="CH5640">
        <v>70561.125</v>
      </c>
      <c r="CI5640">
        <v>705611.25</v>
      </c>
      <c r="CJ5640">
        <v>776172.375</v>
      </c>
      <c r="CK5640">
        <v>3749.625</v>
      </c>
    </row>
    <row r="5641" spans="67:89" x14ac:dyDescent="0.25">
      <c r="BO5641" s="1" t="s">
        <v>1580</v>
      </c>
      <c r="BP5641" s="1" t="s">
        <v>13564</v>
      </c>
      <c r="BQ5641" s="1" t="s">
        <v>10132</v>
      </c>
      <c r="BR5641" s="1" t="s">
        <v>13427</v>
      </c>
      <c r="BS5641" s="1" t="s">
        <v>13534</v>
      </c>
      <c r="BT5641">
        <v>31</v>
      </c>
      <c r="BU5641" s="1" t="s">
        <v>9</v>
      </c>
      <c r="BV5641" s="1" t="s">
        <v>171</v>
      </c>
      <c r="BW5641">
        <v>231.3</v>
      </c>
      <c r="BX5641" s="1" t="s">
        <v>13428</v>
      </c>
      <c r="BY5641">
        <v>5300</v>
      </c>
      <c r="BZ5641">
        <v>1225890</v>
      </c>
      <c r="CA5641">
        <v>0.3</v>
      </c>
      <c r="CB5641">
        <v>3710</v>
      </c>
      <c r="CC5641">
        <v>858123</v>
      </c>
      <c r="CD5641">
        <v>0.10653394676520732</v>
      </c>
      <c r="CE5641">
        <v>91419.23</v>
      </c>
      <c r="CF5641">
        <v>0.1</v>
      </c>
      <c r="CG5641">
        <v>8581.2300000000014</v>
      </c>
      <c r="CH5641">
        <v>82838</v>
      </c>
      <c r="CI5641">
        <v>766703.77</v>
      </c>
      <c r="CJ5641">
        <v>849541.77</v>
      </c>
      <c r="CK5641">
        <v>3672.9</v>
      </c>
    </row>
    <row r="5642" spans="67:89" x14ac:dyDescent="0.25">
      <c r="BO5642" s="1" t="s">
        <v>1582</v>
      </c>
      <c r="BP5642" s="1" t="s">
        <v>13565</v>
      </c>
      <c r="BQ5642" s="1" t="s">
        <v>10132</v>
      </c>
      <c r="BR5642" s="1" t="s">
        <v>13427</v>
      </c>
      <c r="BS5642" s="1" t="s">
        <v>13534</v>
      </c>
      <c r="BT5642">
        <v>32</v>
      </c>
      <c r="BU5642" s="1" t="s">
        <v>9</v>
      </c>
      <c r="BV5642" s="1" t="s">
        <v>146</v>
      </c>
      <c r="BW5642">
        <v>177.73</v>
      </c>
      <c r="BX5642" s="1" t="s">
        <v>13428</v>
      </c>
      <c r="BY5642">
        <v>5300</v>
      </c>
      <c r="BZ5642">
        <v>941969</v>
      </c>
      <c r="CA5642">
        <v>0.25</v>
      </c>
      <c r="CB5642">
        <v>3975</v>
      </c>
      <c r="CC5642">
        <v>706476.75</v>
      </c>
      <c r="CD5642">
        <v>0.1</v>
      </c>
      <c r="CE5642">
        <v>70647.675000000003</v>
      </c>
      <c r="CF5642">
        <v>0.1</v>
      </c>
      <c r="CG5642">
        <v>7064.7675000000008</v>
      </c>
      <c r="CH5642">
        <v>63582.907500000001</v>
      </c>
      <c r="CI5642">
        <v>635829.07499999995</v>
      </c>
      <c r="CJ5642">
        <v>699411.98249999993</v>
      </c>
      <c r="CK5642">
        <v>3935.25</v>
      </c>
    </row>
    <row r="5643" spans="67:89" x14ac:dyDescent="0.25">
      <c r="BO5643" s="1" t="s">
        <v>1584</v>
      </c>
      <c r="BP5643" s="1" t="s">
        <v>13566</v>
      </c>
      <c r="BQ5643" s="1" t="s">
        <v>10132</v>
      </c>
      <c r="BR5643" s="1" t="s">
        <v>13427</v>
      </c>
      <c r="BS5643" s="1" t="s">
        <v>13534</v>
      </c>
      <c r="BT5643">
        <v>33</v>
      </c>
      <c r="BU5643" s="1" t="s">
        <v>9</v>
      </c>
      <c r="BV5643" s="1" t="s">
        <v>60</v>
      </c>
      <c r="BW5643">
        <v>180</v>
      </c>
      <c r="BX5643" s="1" t="s">
        <v>13428</v>
      </c>
      <c r="BY5643">
        <v>5050</v>
      </c>
      <c r="BZ5643">
        <v>909000</v>
      </c>
      <c r="CA5643">
        <v>0.28000000000000003</v>
      </c>
      <c r="CB5643">
        <v>3636</v>
      </c>
      <c r="CC5643">
        <v>654480</v>
      </c>
      <c r="CD5643">
        <v>0.1</v>
      </c>
      <c r="CE5643">
        <v>65448</v>
      </c>
      <c r="CF5643">
        <v>0.1</v>
      </c>
      <c r="CG5643">
        <v>6544.8</v>
      </c>
      <c r="CH5643">
        <v>58903.199999999997</v>
      </c>
      <c r="CI5643">
        <v>589032</v>
      </c>
      <c r="CJ5643">
        <v>647935.19999999995</v>
      </c>
      <c r="CK5643">
        <v>3599.64</v>
      </c>
    </row>
    <row r="5644" spans="67:89" x14ac:dyDescent="0.25">
      <c r="BO5644" s="1" t="s">
        <v>1586</v>
      </c>
      <c r="BP5644" s="1" t="s">
        <v>13567</v>
      </c>
      <c r="BQ5644" s="1" t="s">
        <v>10132</v>
      </c>
      <c r="BR5644" s="1" t="s">
        <v>13427</v>
      </c>
      <c r="BS5644" s="1" t="s">
        <v>13534</v>
      </c>
      <c r="BT5644">
        <v>34</v>
      </c>
      <c r="BU5644" s="1" t="s">
        <v>9</v>
      </c>
      <c r="BV5644" s="1" t="s">
        <v>60</v>
      </c>
      <c r="BW5644">
        <v>180</v>
      </c>
      <c r="BX5644" s="1" t="s">
        <v>13428</v>
      </c>
      <c r="BY5644">
        <v>5050</v>
      </c>
      <c r="BZ5644">
        <v>909000</v>
      </c>
      <c r="CA5644">
        <v>0.3</v>
      </c>
      <c r="CB5644">
        <v>3535</v>
      </c>
      <c r="CC5644">
        <v>636300</v>
      </c>
      <c r="CD5644">
        <v>0.1</v>
      </c>
      <c r="CE5644">
        <v>63630</v>
      </c>
      <c r="CF5644">
        <v>0.1</v>
      </c>
      <c r="CG5644">
        <v>3000</v>
      </c>
      <c r="CH5644">
        <v>60630</v>
      </c>
      <c r="CI5644">
        <v>572670</v>
      </c>
      <c r="CJ5644">
        <v>633300</v>
      </c>
      <c r="CK5644">
        <v>3518.3333333333335</v>
      </c>
    </row>
    <row r="5645" spans="67:89" x14ac:dyDescent="0.25">
      <c r="BO5645" s="1" t="s">
        <v>1588</v>
      </c>
      <c r="BP5645" s="1" t="s">
        <v>13568</v>
      </c>
      <c r="BQ5645" s="1" t="s">
        <v>10132</v>
      </c>
      <c r="BR5645" s="1" t="s">
        <v>13427</v>
      </c>
      <c r="BS5645" s="1" t="s">
        <v>13534</v>
      </c>
      <c r="BT5645">
        <v>35</v>
      </c>
      <c r="BU5645" s="1" t="s">
        <v>9</v>
      </c>
      <c r="BV5645" s="1" t="s">
        <v>60</v>
      </c>
      <c r="BW5645">
        <v>180</v>
      </c>
      <c r="BX5645" s="1" t="s">
        <v>13428</v>
      </c>
      <c r="BY5645">
        <v>5050</v>
      </c>
      <c r="BZ5645">
        <v>909000</v>
      </c>
      <c r="CA5645">
        <v>0.33</v>
      </c>
      <c r="CB5645">
        <v>3383.5</v>
      </c>
      <c r="CC5645">
        <v>609030</v>
      </c>
      <c r="CD5645">
        <v>0.1</v>
      </c>
      <c r="CE5645">
        <v>60903</v>
      </c>
      <c r="CF5645">
        <v>0.1</v>
      </c>
      <c r="CG5645">
        <v>6090.3</v>
      </c>
      <c r="CH5645">
        <v>54812.7</v>
      </c>
      <c r="CI5645">
        <v>548127</v>
      </c>
      <c r="CJ5645">
        <v>602939.69999999995</v>
      </c>
      <c r="CK5645">
        <v>3349.665</v>
      </c>
    </row>
    <row r="5646" spans="67:89" x14ac:dyDescent="0.25">
      <c r="BO5646" s="1" t="s">
        <v>1590</v>
      </c>
      <c r="BP5646" s="1" t="s">
        <v>13569</v>
      </c>
      <c r="BQ5646" s="1" t="s">
        <v>10132</v>
      </c>
      <c r="BR5646" s="1" t="s">
        <v>13427</v>
      </c>
      <c r="BS5646" s="1" t="s">
        <v>13534</v>
      </c>
      <c r="BT5646">
        <v>36</v>
      </c>
      <c r="BU5646" s="1" t="s">
        <v>9</v>
      </c>
      <c r="BV5646" s="1" t="s">
        <v>146</v>
      </c>
      <c r="BW5646">
        <v>180</v>
      </c>
      <c r="BX5646" s="1" t="s">
        <v>13428</v>
      </c>
      <c r="BY5646">
        <v>5300</v>
      </c>
      <c r="BZ5646">
        <v>954000</v>
      </c>
      <c r="CA5646">
        <v>0.2</v>
      </c>
      <c r="CB5646">
        <v>4240</v>
      </c>
      <c r="CC5646">
        <v>763200</v>
      </c>
      <c r="CD5646">
        <v>0.1</v>
      </c>
      <c r="CE5646">
        <v>76320</v>
      </c>
      <c r="CF5646">
        <v>0.1</v>
      </c>
      <c r="CG5646">
        <v>7632</v>
      </c>
      <c r="CH5646">
        <v>68688</v>
      </c>
      <c r="CI5646">
        <v>686880</v>
      </c>
      <c r="CJ5646">
        <v>755568</v>
      </c>
      <c r="CK5646">
        <v>4197.6000000000004</v>
      </c>
    </row>
    <row r="5647" spans="67:89" x14ac:dyDescent="0.25">
      <c r="BO5647" s="1" t="s">
        <v>1592</v>
      </c>
      <c r="BP5647" s="1" t="s">
        <v>13570</v>
      </c>
      <c r="BQ5647" s="1" t="s">
        <v>10132</v>
      </c>
      <c r="BR5647" s="1" t="s">
        <v>13427</v>
      </c>
      <c r="BS5647" s="1" t="s">
        <v>13534</v>
      </c>
      <c r="BT5647">
        <v>37</v>
      </c>
      <c r="BU5647" s="1" t="s">
        <v>9</v>
      </c>
      <c r="BV5647" s="1" t="s">
        <v>146</v>
      </c>
      <c r="BW5647">
        <v>160</v>
      </c>
      <c r="BX5647" s="1" t="s">
        <v>13428</v>
      </c>
      <c r="BY5647">
        <v>5300</v>
      </c>
      <c r="BZ5647">
        <v>848000</v>
      </c>
      <c r="CA5647">
        <v>0.28000000000000003</v>
      </c>
      <c r="CB5647">
        <v>3816</v>
      </c>
      <c r="CC5647">
        <v>610560</v>
      </c>
      <c r="CD5647">
        <v>0.1</v>
      </c>
      <c r="CE5647">
        <v>61056</v>
      </c>
      <c r="CF5647">
        <v>0.1</v>
      </c>
      <c r="CG5647">
        <v>6105.6</v>
      </c>
      <c r="CH5647">
        <v>54950.400000000001</v>
      </c>
      <c r="CI5647">
        <v>549504</v>
      </c>
      <c r="CJ5647">
        <v>604454.40000000002</v>
      </c>
      <c r="CK5647">
        <v>3777.84</v>
      </c>
    </row>
    <row r="5648" spans="67:89" x14ac:dyDescent="0.25">
      <c r="BO5648" s="1" t="s">
        <v>1594</v>
      </c>
      <c r="BP5648" s="1" t="s">
        <v>13571</v>
      </c>
      <c r="BQ5648" s="1" t="s">
        <v>10132</v>
      </c>
      <c r="BR5648" s="1" t="s">
        <v>13427</v>
      </c>
      <c r="BS5648" s="1" t="s">
        <v>13534</v>
      </c>
      <c r="BT5648">
        <v>38</v>
      </c>
      <c r="BU5648" s="1" t="s">
        <v>9</v>
      </c>
      <c r="BV5648" s="1" t="s">
        <v>60</v>
      </c>
      <c r="BW5648">
        <v>160</v>
      </c>
      <c r="BX5648" s="1" t="s">
        <v>13428</v>
      </c>
      <c r="BY5648">
        <v>5050</v>
      </c>
      <c r="BZ5648">
        <v>808000</v>
      </c>
      <c r="CA5648">
        <v>0.3</v>
      </c>
      <c r="CB5648">
        <v>3535</v>
      </c>
      <c r="CC5648">
        <v>565600</v>
      </c>
      <c r="CD5648">
        <v>0.1</v>
      </c>
      <c r="CE5648">
        <v>56560</v>
      </c>
      <c r="CF5648">
        <v>0</v>
      </c>
      <c r="CG5648">
        <v>0</v>
      </c>
      <c r="CH5648">
        <v>56560</v>
      </c>
      <c r="CI5648">
        <v>509040</v>
      </c>
      <c r="CJ5648">
        <v>565600</v>
      </c>
      <c r="CK5648">
        <v>3535</v>
      </c>
    </row>
    <row r="5649" spans="67:89" x14ac:dyDescent="0.25">
      <c r="BO5649" s="1" t="s">
        <v>1596</v>
      </c>
      <c r="BP5649" s="1" t="s">
        <v>13572</v>
      </c>
      <c r="BQ5649" s="1" t="s">
        <v>10132</v>
      </c>
      <c r="BR5649" s="1" t="s">
        <v>13427</v>
      </c>
      <c r="BS5649" s="1" t="s">
        <v>13534</v>
      </c>
      <c r="BT5649">
        <v>39</v>
      </c>
      <c r="BU5649" s="1" t="s">
        <v>9</v>
      </c>
      <c r="BV5649" s="1" t="s">
        <v>60</v>
      </c>
      <c r="BW5649">
        <v>160</v>
      </c>
      <c r="BX5649" s="1" t="s">
        <v>13428</v>
      </c>
      <c r="BY5649">
        <v>5050</v>
      </c>
      <c r="BZ5649">
        <v>808000</v>
      </c>
      <c r="CA5649">
        <v>0.2</v>
      </c>
      <c r="CB5649">
        <v>4040</v>
      </c>
      <c r="CC5649">
        <v>646400</v>
      </c>
      <c r="CD5649">
        <v>0.1</v>
      </c>
      <c r="CE5649">
        <v>64640</v>
      </c>
      <c r="CF5649">
        <v>0.1</v>
      </c>
      <c r="CG5649">
        <v>6464</v>
      </c>
      <c r="CH5649">
        <v>58176</v>
      </c>
      <c r="CI5649">
        <v>581760</v>
      </c>
      <c r="CJ5649">
        <v>639936</v>
      </c>
      <c r="CK5649">
        <v>3999.6</v>
      </c>
    </row>
    <row r="5650" spans="67:89" x14ac:dyDescent="0.25">
      <c r="BO5650" s="1" t="s">
        <v>1598</v>
      </c>
      <c r="BP5650" s="1" t="s">
        <v>13573</v>
      </c>
      <c r="BQ5650" s="1" t="s">
        <v>10132</v>
      </c>
      <c r="BR5650" s="1" t="s">
        <v>13427</v>
      </c>
      <c r="BS5650" s="1" t="s">
        <v>13534</v>
      </c>
      <c r="BT5650">
        <v>40</v>
      </c>
      <c r="BU5650" s="1" t="s">
        <v>9</v>
      </c>
      <c r="BV5650" s="1" t="s">
        <v>60</v>
      </c>
      <c r="BW5650">
        <v>160</v>
      </c>
      <c r="BX5650" s="1" t="s">
        <v>13428</v>
      </c>
      <c r="BY5650">
        <v>5050</v>
      </c>
      <c r="BZ5650">
        <v>808000</v>
      </c>
      <c r="CA5650">
        <v>0.2</v>
      </c>
      <c r="CB5650">
        <v>4040</v>
      </c>
      <c r="CC5650">
        <v>646400</v>
      </c>
      <c r="CD5650">
        <v>0.1</v>
      </c>
      <c r="CE5650">
        <v>64640</v>
      </c>
      <c r="CF5650">
        <v>0.1</v>
      </c>
      <c r="CG5650">
        <v>6464</v>
      </c>
      <c r="CH5650">
        <v>58176</v>
      </c>
      <c r="CI5650">
        <v>581760</v>
      </c>
      <c r="CJ5650">
        <v>639936</v>
      </c>
      <c r="CK5650">
        <v>3999.6</v>
      </c>
    </row>
    <row r="5651" spans="67:89" x14ac:dyDescent="0.25">
      <c r="BO5651" s="1" t="s">
        <v>1600</v>
      </c>
      <c r="BP5651" s="1" t="s">
        <v>13574</v>
      </c>
      <c r="BQ5651" s="1" t="s">
        <v>10132</v>
      </c>
      <c r="BR5651" s="1" t="s">
        <v>13427</v>
      </c>
      <c r="BS5651" s="1" t="s">
        <v>13534</v>
      </c>
      <c r="BT5651">
        <v>41</v>
      </c>
      <c r="BU5651" s="1" t="s">
        <v>9</v>
      </c>
      <c r="BV5651" s="1" t="s">
        <v>60</v>
      </c>
      <c r="BW5651">
        <v>160</v>
      </c>
      <c r="BX5651" s="1" t="s">
        <v>13428</v>
      </c>
      <c r="BY5651">
        <v>5050</v>
      </c>
      <c r="BZ5651">
        <v>808000</v>
      </c>
      <c r="CA5651">
        <v>0.3</v>
      </c>
      <c r="CB5651">
        <v>3535</v>
      </c>
      <c r="CC5651">
        <v>565600</v>
      </c>
      <c r="CD5651">
        <v>0.1</v>
      </c>
      <c r="CE5651">
        <v>56560</v>
      </c>
      <c r="CF5651">
        <v>0.1</v>
      </c>
      <c r="CG5651">
        <v>5656</v>
      </c>
      <c r="CH5651">
        <v>50904</v>
      </c>
      <c r="CI5651">
        <v>509040</v>
      </c>
      <c r="CJ5651">
        <v>559944</v>
      </c>
      <c r="CK5651">
        <v>3499.65</v>
      </c>
    </row>
    <row r="5652" spans="67:89" x14ac:dyDescent="0.25">
      <c r="BO5652" s="1" t="s">
        <v>1602</v>
      </c>
      <c r="BP5652" s="1" t="s">
        <v>13575</v>
      </c>
      <c r="BQ5652" s="1" t="s">
        <v>10132</v>
      </c>
      <c r="BR5652" s="1" t="s">
        <v>13427</v>
      </c>
      <c r="BS5652" s="1" t="s">
        <v>13534</v>
      </c>
      <c r="BT5652">
        <v>42</v>
      </c>
      <c r="BU5652" s="1" t="s">
        <v>9</v>
      </c>
      <c r="BV5652" s="1" t="s">
        <v>60</v>
      </c>
      <c r="BW5652">
        <v>160</v>
      </c>
      <c r="BX5652" s="1" t="s">
        <v>13428</v>
      </c>
      <c r="BY5652">
        <v>5050</v>
      </c>
      <c r="BZ5652">
        <v>808000</v>
      </c>
      <c r="CA5652">
        <v>0.3</v>
      </c>
      <c r="CB5652">
        <v>3535</v>
      </c>
      <c r="CC5652">
        <v>565600</v>
      </c>
      <c r="CD5652">
        <v>0.1</v>
      </c>
      <c r="CE5652">
        <v>56560</v>
      </c>
      <c r="CF5652">
        <v>0.1</v>
      </c>
      <c r="CG5652">
        <v>5656</v>
      </c>
      <c r="CH5652">
        <v>50904</v>
      </c>
      <c r="CI5652">
        <v>509040</v>
      </c>
      <c r="CJ5652">
        <v>559944</v>
      </c>
      <c r="CK5652">
        <v>3499.65</v>
      </c>
    </row>
    <row r="5653" spans="67:89" x14ac:dyDescent="0.25">
      <c r="BO5653" s="1" t="s">
        <v>1604</v>
      </c>
      <c r="BP5653" s="1" t="s">
        <v>13576</v>
      </c>
      <c r="BQ5653" s="1" t="s">
        <v>10132</v>
      </c>
      <c r="BR5653" s="1" t="s">
        <v>13427</v>
      </c>
      <c r="BS5653" s="1" t="s">
        <v>13534</v>
      </c>
      <c r="BT5653">
        <v>43</v>
      </c>
      <c r="BU5653" s="1" t="s">
        <v>9</v>
      </c>
      <c r="BV5653" s="1" t="s">
        <v>146</v>
      </c>
      <c r="BW5653">
        <v>165.11</v>
      </c>
      <c r="BX5653" s="1" t="s">
        <v>13428</v>
      </c>
      <c r="BY5653">
        <v>5300</v>
      </c>
      <c r="BZ5653">
        <v>875083.00000000012</v>
      </c>
      <c r="CA5653">
        <v>0.2</v>
      </c>
      <c r="CB5653">
        <v>4240</v>
      </c>
      <c r="CC5653">
        <v>700066.4</v>
      </c>
      <c r="CD5653">
        <v>0.1</v>
      </c>
      <c r="CE5653">
        <v>70006.64</v>
      </c>
      <c r="CF5653">
        <v>0.1</v>
      </c>
      <c r="CG5653">
        <v>7000.6640000000007</v>
      </c>
      <c r="CH5653">
        <v>63005.975999999995</v>
      </c>
      <c r="CI5653">
        <v>630059.76</v>
      </c>
      <c r="CJ5653">
        <v>693065.73600000003</v>
      </c>
      <c r="CK5653">
        <v>4197.5999999999995</v>
      </c>
    </row>
    <row r="5654" spans="67:89" x14ac:dyDescent="0.25">
      <c r="BO5654" s="1" t="s">
        <v>1606</v>
      </c>
      <c r="BP5654" s="1" t="s">
        <v>13577</v>
      </c>
      <c r="BQ5654" s="1" t="s">
        <v>10132</v>
      </c>
      <c r="BR5654" s="1" t="s">
        <v>13427</v>
      </c>
      <c r="BS5654" s="1" t="s">
        <v>13534</v>
      </c>
      <c r="BT5654">
        <v>44</v>
      </c>
      <c r="BU5654" s="1" t="s">
        <v>9</v>
      </c>
      <c r="BV5654" s="1" t="s">
        <v>171</v>
      </c>
      <c r="BW5654">
        <v>200.31</v>
      </c>
      <c r="BX5654" s="1" t="s">
        <v>13428</v>
      </c>
      <c r="BY5654">
        <v>5300</v>
      </c>
      <c r="BZ5654">
        <v>1061643</v>
      </c>
      <c r="CA5654">
        <v>0.3</v>
      </c>
      <c r="CB5654">
        <v>3710</v>
      </c>
      <c r="CC5654">
        <v>743150.1</v>
      </c>
      <c r="CD5654">
        <v>0.1</v>
      </c>
      <c r="CE5654">
        <v>74315.009999999995</v>
      </c>
      <c r="CF5654">
        <v>0.1</v>
      </c>
      <c r="CG5654">
        <v>7431.5010000000002</v>
      </c>
      <c r="CH5654">
        <v>66883.508999999991</v>
      </c>
      <c r="CI5654">
        <v>668835.09</v>
      </c>
      <c r="CJ5654">
        <v>735718.59899999993</v>
      </c>
      <c r="CK5654">
        <v>3672.8999999999996</v>
      </c>
    </row>
    <row r="5655" spans="67:89" x14ac:dyDescent="0.25">
      <c r="BO5655" s="1" t="s">
        <v>1608</v>
      </c>
      <c r="BP5655" s="1" t="s">
        <v>13578</v>
      </c>
      <c r="BQ5655" s="1" t="s">
        <v>10132</v>
      </c>
      <c r="BR5655" s="1" t="s">
        <v>13427</v>
      </c>
      <c r="BS5655" s="1" t="s">
        <v>13534</v>
      </c>
      <c r="BT5655">
        <v>45</v>
      </c>
      <c r="BU5655" s="1" t="s">
        <v>9</v>
      </c>
      <c r="BV5655" s="1" t="s">
        <v>60</v>
      </c>
      <c r="BW5655">
        <v>180</v>
      </c>
      <c r="BX5655" s="1" t="s">
        <v>13428</v>
      </c>
      <c r="BY5655">
        <v>5050</v>
      </c>
      <c r="BZ5655">
        <v>909000</v>
      </c>
      <c r="CA5655">
        <v>0.25</v>
      </c>
      <c r="CB5655">
        <v>3787.5</v>
      </c>
      <c r="CC5655">
        <v>681750</v>
      </c>
      <c r="CD5655">
        <v>0.1</v>
      </c>
      <c r="CE5655">
        <v>68175</v>
      </c>
      <c r="CF5655">
        <v>0.1</v>
      </c>
      <c r="CG5655">
        <v>6817.5</v>
      </c>
      <c r="CH5655">
        <v>61357.5</v>
      </c>
      <c r="CI5655">
        <v>613575</v>
      </c>
      <c r="CJ5655">
        <v>674932.5</v>
      </c>
      <c r="CK5655">
        <v>3749.625</v>
      </c>
    </row>
    <row r="5656" spans="67:89" x14ac:dyDescent="0.25">
      <c r="BP5656" s="1" t="s">
        <v>13578</v>
      </c>
      <c r="BQ5656" s="1" t="s">
        <v>10132</v>
      </c>
      <c r="BR5656" s="1" t="s">
        <v>13427</v>
      </c>
      <c r="BS5656" s="1" t="s">
        <v>13534</v>
      </c>
      <c r="BT5656">
        <v>45</v>
      </c>
      <c r="BU5656" s="1" t="s">
        <v>9</v>
      </c>
      <c r="BV5656" s="1" t="s">
        <v>60</v>
      </c>
      <c r="BW5656">
        <v>180</v>
      </c>
      <c r="BX5656" s="1" t="s">
        <v>13428</v>
      </c>
      <c r="BY5656">
        <v>5050</v>
      </c>
      <c r="BZ5656">
        <v>909000</v>
      </c>
      <c r="CA5656">
        <v>0.25</v>
      </c>
      <c r="CB5656">
        <v>3787.5</v>
      </c>
      <c r="CC5656">
        <v>681750</v>
      </c>
      <c r="CD5656">
        <v>0.1</v>
      </c>
      <c r="CE5656">
        <v>68175</v>
      </c>
      <c r="CF5656">
        <v>0.1</v>
      </c>
      <c r="CG5656">
        <v>6817.5</v>
      </c>
      <c r="CH5656">
        <v>61357.5</v>
      </c>
      <c r="CI5656">
        <v>613575</v>
      </c>
      <c r="CJ5656">
        <v>674932.5</v>
      </c>
      <c r="CK5656">
        <v>3749.625</v>
      </c>
    </row>
    <row r="5657" spans="67:89" x14ac:dyDescent="0.25">
      <c r="BO5657" s="1" t="s">
        <v>1610</v>
      </c>
      <c r="BP5657" s="1" t="s">
        <v>13579</v>
      </c>
      <c r="BQ5657" s="1" t="s">
        <v>10132</v>
      </c>
      <c r="BR5657" s="1" t="s">
        <v>13427</v>
      </c>
      <c r="BS5657" s="1" t="s">
        <v>13534</v>
      </c>
      <c r="BT5657">
        <v>46</v>
      </c>
      <c r="BU5657" s="1" t="s">
        <v>9</v>
      </c>
      <c r="BV5657" s="1" t="s">
        <v>60</v>
      </c>
      <c r="BW5657">
        <v>180</v>
      </c>
      <c r="BX5657" s="1" t="s">
        <v>13428</v>
      </c>
      <c r="BY5657">
        <v>5050</v>
      </c>
      <c r="BZ5657">
        <v>909000</v>
      </c>
      <c r="CA5657">
        <v>0.2</v>
      </c>
      <c r="CB5657">
        <v>4040</v>
      </c>
      <c r="CC5657">
        <v>727200</v>
      </c>
      <c r="CD5657">
        <v>0.1</v>
      </c>
      <c r="CE5657">
        <v>72720</v>
      </c>
      <c r="CF5657">
        <v>0.1</v>
      </c>
      <c r="CG5657">
        <v>7272</v>
      </c>
      <c r="CH5657">
        <v>65448</v>
      </c>
      <c r="CI5657">
        <v>654480</v>
      </c>
      <c r="CJ5657">
        <v>719928</v>
      </c>
      <c r="CK5657">
        <v>3999.6</v>
      </c>
    </row>
    <row r="5658" spans="67:89" x14ac:dyDescent="0.25">
      <c r="BO5658" s="1" t="s">
        <v>1612</v>
      </c>
      <c r="BP5658" s="1" t="s">
        <v>13580</v>
      </c>
      <c r="BQ5658" s="1" t="s">
        <v>10132</v>
      </c>
      <c r="BR5658" s="1" t="s">
        <v>13427</v>
      </c>
      <c r="BS5658" s="1" t="s">
        <v>13534</v>
      </c>
      <c r="BT5658">
        <v>47</v>
      </c>
      <c r="BU5658" s="1" t="s">
        <v>9</v>
      </c>
      <c r="BV5658" s="1" t="s">
        <v>60</v>
      </c>
      <c r="BW5658">
        <v>180</v>
      </c>
      <c r="BX5658" s="1" t="s">
        <v>13428</v>
      </c>
      <c r="BY5658">
        <v>5050</v>
      </c>
      <c r="BZ5658">
        <v>909000</v>
      </c>
      <c r="CA5658">
        <v>0.2</v>
      </c>
      <c r="CB5658">
        <v>4040</v>
      </c>
      <c r="CC5658">
        <v>727200</v>
      </c>
      <c r="CD5658">
        <v>0.1</v>
      </c>
      <c r="CE5658">
        <v>72720</v>
      </c>
      <c r="CF5658">
        <v>0.1</v>
      </c>
      <c r="CG5658">
        <v>7272</v>
      </c>
      <c r="CH5658">
        <v>65448</v>
      </c>
      <c r="CI5658">
        <v>654480</v>
      </c>
      <c r="CJ5658">
        <v>719928</v>
      </c>
      <c r="CK5658">
        <v>3999.6</v>
      </c>
    </row>
    <row r="5659" spans="67:89" x14ac:dyDescent="0.25">
      <c r="BO5659" s="1" t="s">
        <v>1614</v>
      </c>
      <c r="BP5659" s="1" t="s">
        <v>13581</v>
      </c>
      <c r="BQ5659" s="1" t="s">
        <v>10132</v>
      </c>
      <c r="BR5659" s="1" t="s">
        <v>13427</v>
      </c>
      <c r="BS5659" s="1" t="s">
        <v>13534</v>
      </c>
      <c r="BT5659">
        <v>48</v>
      </c>
      <c r="BU5659" s="1" t="s">
        <v>9</v>
      </c>
      <c r="BV5659" s="1" t="s">
        <v>60</v>
      </c>
      <c r="BW5659">
        <v>180</v>
      </c>
      <c r="BX5659" s="1" t="s">
        <v>13428</v>
      </c>
      <c r="BY5659">
        <v>5050</v>
      </c>
      <c r="BZ5659">
        <v>909000</v>
      </c>
      <c r="CA5659">
        <v>0.2</v>
      </c>
      <c r="CB5659">
        <v>4040</v>
      </c>
      <c r="CC5659">
        <v>727200</v>
      </c>
      <c r="CD5659">
        <v>0.1</v>
      </c>
      <c r="CE5659">
        <v>72720</v>
      </c>
      <c r="CF5659">
        <v>0.1</v>
      </c>
      <c r="CG5659">
        <v>7272</v>
      </c>
      <c r="CH5659">
        <v>65448</v>
      </c>
      <c r="CI5659">
        <v>654480</v>
      </c>
      <c r="CJ5659">
        <v>719928</v>
      </c>
      <c r="CK5659">
        <v>3999.6</v>
      </c>
    </row>
    <row r="5660" spans="67:89" x14ac:dyDescent="0.25">
      <c r="BO5660" s="1" t="s">
        <v>1616</v>
      </c>
      <c r="BP5660" s="1" t="s">
        <v>13582</v>
      </c>
      <c r="BQ5660" s="1" t="s">
        <v>10132</v>
      </c>
      <c r="BR5660" s="1" t="s">
        <v>13427</v>
      </c>
      <c r="BS5660" s="1" t="s">
        <v>13534</v>
      </c>
      <c r="BT5660">
        <v>49</v>
      </c>
      <c r="BU5660" s="1" t="s">
        <v>9</v>
      </c>
      <c r="BV5660" s="1" t="s">
        <v>60</v>
      </c>
      <c r="BW5660">
        <v>180</v>
      </c>
      <c r="BX5660" s="1" t="s">
        <v>13428</v>
      </c>
      <c r="BY5660">
        <v>5050</v>
      </c>
      <c r="BZ5660">
        <v>909000</v>
      </c>
      <c r="CA5660">
        <v>0.2</v>
      </c>
      <c r="CB5660">
        <v>4040</v>
      </c>
      <c r="CC5660">
        <v>727200</v>
      </c>
      <c r="CD5660">
        <v>0.1</v>
      </c>
      <c r="CE5660">
        <v>72720</v>
      </c>
      <c r="CF5660">
        <v>0.1</v>
      </c>
      <c r="CG5660">
        <v>7272</v>
      </c>
      <c r="CH5660">
        <v>65448</v>
      </c>
      <c r="CI5660">
        <v>654480</v>
      </c>
      <c r="CJ5660">
        <v>719928</v>
      </c>
      <c r="CK5660">
        <v>3999.6</v>
      </c>
    </row>
    <row r="5661" spans="67:89" x14ac:dyDescent="0.25">
      <c r="BO5661" s="1" t="s">
        <v>1618</v>
      </c>
      <c r="BP5661" s="1" t="s">
        <v>13583</v>
      </c>
      <c r="BQ5661" s="1" t="s">
        <v>10132</v>
      </c>
      <c r="BR5661" s="1" t="s">
        <v>13427</v>
      </c>
      <c r="BS5661" s="1" t="s">
        <v>13534</v>
      </c>
      <c r="BT5661">
        <v>50</v>
      </c>
      <c r="BU5661" s="1" t="s">
        <v>9</v>
      </c>
      <c r="BV5661" s="1" t="s">
        <v>146</v>
      </c>
      <c r="BW5661">
        <v>180</v>
      </c>
      <c r="BX5661" s="1" t="s">
        <v>13428</v>
      </c>
      <c r="BY5661">
        <v>5300</v>
      </c>
      <c r="BZ5661">
        <v>954000</v>
      </c>
      <c r="CA5661">
        <v>0.27</v>
      </c>
      <c r="CB5661">
        <v>3869</v>
      </c>
      <c r="CC5661">
        <v>696420</v>
      </c>
      <c r="CD5661">
        <v>0.1</v>
      </c>
      <c r="CE5661">
        <v>69642</v>
      </c>
      <c r="CF5661">
        <v>0.1</v>
      </c>
      <c r="CG5661">
        <v>6964.2000000000007</v>
      </c>
      <c r="CH5661">
        <v>62677.8</v>
      </c>
      <c r="CI5661">
        <v>626778</v>
      </c>
      <c r="CJ5661">
        <v>689455.8</v>
      </c>
      <c r="CK5661">
        <v>3830.3100000000004</v>
      </c>
    </row>
    <row r="5662" spans="67:89" x14ac:dyDescent="0.25">
      <c r="BP5662" s="1" t="s">
        <v>13583</v>
      </c>
      <c r="BQ5662" s="1" t="s">
        <v>10132</v>
      </c>
      <c r="BR5662" s="1" t="s">
        <v>13427</v>
      </c>
      <c r="BS5662" s="1" t="s">
        <v>13534</v>
      </c>
      <c r="BT5662">
        <v>50</v>
      </c>
      <c r="BU5662" s="1" t="s">
        <v>9</v>
      </c>
      <c r="BV5662" s="1" t="s">
        <v>146</v>
      </c>
      <c r="BW5662">
        <v>180</v>
      </c>
      <c r="BX5662" s="1" t="s">
        <v>13428</v>
      </c>
      <c r="BY5662">
        <v>5300</v>
      </c>
      <c r="BZ5662">
        <v>954000</v>
      </c>
      <c r="CA5662">
        <v>0.27</v>
      </c>
      <c r="CB5662">
        <v>3869</v>
      </c>
      <c r="CC5662">
        <v>696420</v>
      </c>
      <c r="CD5662">
        <v>0.1</v>
      </c>
      <c r="CE5662">
        <v>69642</v>
      </c>
      <c r="CF5662">
        <v>0.1</v>
      </c>
      <c r="CG5662">
        <v>6964.2000000000007</v>
      </c>
      <c r="CH5662">
        <v>62677.8</v>
      </c>
      <c r="CI5662">
        <v>626778</v>
      </c>
      <c r="CJ5662">
        <v>689455.8</v>
      </c>
      <c r="CK5662">
        <v>3830.3100000000004</v>
      </c>
    </row>
    <row r="5663" spans="67:89" x14ac:dyDescent="0.25">
      <c r="BO5663" s="1" t="s">
        <v>1620</v>
      </c>
      <c r="BP5663" s="1" t="s">
        <v>13584</v>
      </c>
      <c r="BQ5663" s="1" t="s">
        <v>10132</v>
      </c>
      <c r="BR5663" s="1" t="s">
        <v>13427</v>
      </c>
      <c r="BS5663" s="1" t="s">
        <v>13534</v>
      </c>
      <c r="BT5663">
        <v>51</v>
      </c>
      <c r="BU5663" s="1" t="s">
        <v>9</v>
      </c>
      <c r="BV5663" s="1" t="s">
        <v>146</v>
      </c>
      <c r="BW5663">
        <v>178.49</v>
      </c>
      <c r="BX5663" s="1" t="s">
        <v>13428</v>
      </c>
      <c r="BY5663">
        <v>5300</v>
      </c>
      <c r="BZ5663">
        <v>945997</v>
      </c>
      <c r="CA5663">
        <v>0.3</v>
      </c>
      <c r="CB5663">
        <v>3710</v>
      </c>
      <c r="CC5663">
        <v>662197.9</v>
      </c>
      <c r="CD5663">
        <v>0.1</v>
      </c>
      <c r="CE5663">
        <v>66219.790000000008</v>
      </c>
      <c r="CF5663">
        <v>0.1</v>
      </c>
      <c r="CG5663">
        <v>6621.9790000000012</v>
      </c>
      <c r="CH5663">
        <v>59597.811000000009</v>
      </c>
      <c r="CI5663">
        <v>595978.11</v>
      </c>
      <c r="CJ5663">
        <v>655575.92099999997</v>
      </c>
      <c r="CK5663">
        <v>3672.8999999999996</v>
      </c>
    </row>
    <row r="5664" spans="67:89" x14ac:dyDescent="0.25">
      <c r="BO5664" s="1" t="s">
        <v>1622</v>
      </c>
      <c r="BP5664" s="1" t="s">
        <v>13585</v>
      </c>
      <c r="BQ5664" s="1" t="s">
        <v>10132</v>
      </c>
      <c r="BR5664" s="1" t="s">
        <v>13427</v>
      </c>
      <c r="BS5664" s="1" t="s">
        <v>13534</v>
      </c>
      <c r="BT5664">
        <v>52</v>
      </c>
      <c r="BU5664" s="1" t="s">
        <v>9</v>
      </c>
      <c r="BV5664" s="1" t="s">
        <v>60</v>
      </c>
      <c r="BW5664">
        <v>175.03</v>
      </c>
      <c r="BX5664" s="1" t="s">
        <v>13428</v>
      </c>
      <c r="BY5664">
        <v>5050</v>
      </c>
      <c r="BZ5664">
        <v>883901.5</v>
      </c>
      <c r="CA5664">
        <v>0.3</v>
      </c>
      <c r="CB5664">
        <v>3535</v>
      </c>
      <c r="CC5664">
        <v>618731.05000000005</v>
      </c>
      <c r="CD5664">
        <v>0.1</v>
      </c>
      <c r="CE5664">
        <v>61873.10500000001</v>
      </c>
      <c r="CF5664">
        <v>0.1</v>
      </c>
      <c r="CG5664">
        <v>6187.3105000000014</v>
      </c>
      <c r="CH5664">
        <v>55685.794500000011</v>
      </c>
      <c r="CI5664">
        <v>556857.94500000007</v>
      </c>
      <c r="CJ5664">
        <v>612543.73950000003</v>
      </c>
      <c r="CK5664">
        <v>3499.65</v>
      </c>
    </row>
    <row r="5665" spans="67:89" x14ac:dyDescent="0.25">
      <c r="BO5665" s="1" t="s">
        <v>1624</v>
      </c>
      <c r="BP5665" s="1" t="s">
        <v>13586</v>
      </c>
      <c r="BQ5665" s="1" t="s">
        <v>10132</v>
      </c>
      <c r="BR5665" s="1" t="s">
        <v>13427</v>
      </c>
      <c r="BS5665" s="1" t="s">
        <v>13534</v>
      </c>
      <c r="BT5665">
        <v>53</v>
      </c>
      <c r="BU5665" s="1" t="s">
        <v>9</v>
      </c>
      <c r="BV5665" s="1" t="s">
        <v>60</v>
      </c>
      <c r="BW5665">
        <v>171.58</v>
      </c>
      <c r="BX5665" s="1" t="s">
        <v>13428</v>
      </c>
      <c r="BY5665">
        <v>5050</v>
      </c>
      <c r="BZ5665">
        <v>866479.00000000012</v>
      </c>
      <c r="CA5665">
        <v>0.2</v>
      </c>
      <c r="CB5665">
        <v>4040</v>
      </c>
      <c r="CC5665">
        <v>693183.20000000007</v>
      </c>
      <c r="CD5665">
        <v>0.1</v>
      </c>
      <c r="CE5665">
        <v>69318.320000000007</v>
      </c>
      <c r="CF5665">
        <v>0.1</v>
      </c>
      <c r="CG5665">
        <v>6931.8320000000012</v>
      </c>
      <c r="CH5665">
        <v>62386.488000000005</v>
      </c>
      <c r="CI5665">
        <v>623864.88000000012</v>
      </c>
      <c r="CJ5665">
        <v>686251.36800000013</v>
      </c>
      <c r="CK5665">
        <v>3999.6000000000004</v>
      </c>
    </row>
    <row r="5666" spans="67:89" x14ac:dyDescent="0.25">
      <c r="BO5666" s="1" t="s">
        <v>1626</v>
      </c>
      <c r="BP5666" s="1" t="s">
        <v>13587</v>
      </c>
      <c r="BQ5666" s="1" t="s">
        <v>10132</v>
      </c>
      <c r="BR5666" s="1" t="s">
        <v>13427</v>
      </c>
      <c r="BS5666" s="1" t="s">
        <v>13534</v>
      </c>
      <c r="BT5666">
        <v>54</v>
      </c>
      <c r="BU5666" s="1" t="s">
        <v>9</v>
      </c>
      <c r="BV5666" s="1" t="s">
        <v>60</v>
      </c>
      <c r="BW5666">
        <v>168.13</v>
      </c>
      <c r="BX5666" s="1" t="s">
        <v>13428</v>
      </c>
      <c r="BY5666">
        <v>5050</v>
      </c>
      <c r="BZ5666">
        <v>849056.5</v>
      </c>
      <c r="CA5666">
        <v>0.2</v>
      </c>
      <c r="CB5666">
        <v>4040</v>
      </c>
      <c r="CC5666">
        <v>679245.2</v>
      </c>
      <c r="CD5666">
        <v>0.1</v>
      </c>
      <c r="CE5666">
        <v>67924.52</v>
      </c>
      <c r="CF5666">
        <v>0.1</v>
      </c>
      <c r="CG5666">
        <v>6792.4520000000011</v>
      </c>
      <c r="CH5666">
        <v>61132.067999999999</v>
      </c>
      <c r="CI5666">
        <v>611320.67999999993</v>
      </c>
      <c r="CJ5666">
        <v>672452.74799999991</v>
      </c>
      <c r="CK5666">
        <v>3999.5999999999995</v>
      </c>
    </row>
    <row r="5667" spans="67:89" x14ac:dyDescent="0.25">
      <c r="BO5667" s="1" t="s">
        <v>1628</v>
      </c>
      <c r="BP5667" s="1" t="s">
        <v>13588</v>
      </c>
      <c r="BQ5667" s="1" t="s">
        <v>10132</v>
      </c>
      <c r="BR5667" s="1" t="s">
        <v>13427</v>
      </c>
      <c r="BS5667" s="1" t="s">
        <v>13534</v>
      </c>
      <c r="BT5667">
        <v>55</v>
      </c>
      <c r="BU5667" s="1" t="s">
        <v>9</v>
      </c>
      <c r="BV5667" s="1" t="s">
        <v>60</v>
      </c>
      <c r="BW5667">
        <v>164.67</v>
      </c>
      <c r="BX5667" s="1" t="s">
        <v>13428</v>
      </c>
      <c r="BY5667">
        <v>5050</v>
      </c>
      <c r="BZ5667">
        <v>831583.49999999988</v>
      </c>
      <c r="CA5667">
        <v>0.2</v>
      </c>
      <c r="CB5667">
        <v>4040</v>
      </c>
      <c r="CC5667">
        <v>665266.79999999993</v>
      </c>
      <c r="CD5667">
        <v>0.1</v>
      </c>
      <c r="CE5667">
        <v>66526.679999999993</v>
      </c>
      <c r="CF5667">
        <v>0.1</v>
      </c>
      <c r="CG5667">
        <v>6652.6679999999997</v>
      </c>
      <c r="CH5667">
        <v>59874.011999999995</v>
      </c>
      <c r="CI5667">
        <v>598740.11999999988</v>
      </c>
      <c r="CJ5667">
        <v>658614.13199999987</v>
      </c>
      <c r="CK5667">
        <v>3999.5999999999995</v>
      </c>
    </row>
    <row r="5668" spans="67:89" x14ac:dyDescent="0.25">
      <c r="BO5668" s="1" t="s">
        <v>1630</v>
      </c>
      <c r="BP5668" s="1" t="s">
        <v>13589</v>
      </c>
      <c r="BQ5668" s="1" t="s">
        <v>10132</v>
      </c>
      <c r="BR5668" s="1" t="s">
        <v>13427</v>
      </c>
      <c r="BS5668" s="1" t="s">
        <v>13534</v>
      </c>
      <c r="BT5668">
        <v>56</v>
      </c>
      <c r="BU5668" s="1" t="s">
        <v>9</v>
      </c>
      <c r="BV5668" s="1" t="s">
        <v>60</v>
      </c>
      <c r="BW5668">
        <v>161.22</v>
      </c>
      <c r="BX5668" s="1" t="s">
        <v>13428</v>
      </c>
      <c r="BY5668">
        <v>5050</v>
      </c>
      <c r="BZ5668">
        <v>814161</v>
      </c>
      <c r="CA5668">
        <v>0.2</v>
      </c>
      <c r="CB5668">
        <v>4040</v>
      </c>
      <c r="CC5668">
        <v>651328.80000000005</v>
      </c>
      <c r="CD5668">
        <v>0.1</v>
      </c>
      <c r="CE5668">
        <v>65132.880000000005</v>
      </c>
      <c r="CF5668">
        <v>0.1</v>
      </c>
      <c r="CG5668">
        <v>6513.2880000000005</v>
      </c>
      <c r="CH5668">
        <v>58619.592000000004</v>
      </c>
      <c r="CI5668">
        <v>586195.92000000004</v>
      </c>
      <c r="CJ5668">
        <v>644815.5120000001</v>
      </c>
      <c r="CK5668">
        <v>3999.6000000000008</v>
      </c>
    </row>
    <row r="5669" spans="67:89" x14ac:dyDescent="0.25">
      <c r="BO5669" s="1" t="s">
        <v>1632</v>
      </c>
      <c r="BP5669" s="1" t="s">
        <v>13590</v>
      </c>
      <c r="BQ5669" s="1" t="s">
        <v>10132</v>
      </c>
      <c r="BR5669" s="1" t="s">
        <v>13427</v>
      </c>
      <c r="BS5669" s="1" t="s">
        <v>13534</v>
      </c>
      <c r="BT5669">
        <v>57</v>
      </c>
      <c r="BU5669" s="1" t="s">
        <v>9</v>
      </c>
      <c r="BV5669" s="1" t="s">
        <v>60</v>
      </c>
      <c r="BW5669">
        <v>177.25</v>
      </c>
      <c r="BX5669" s="1" t="s">
        <v>13428</v>
      </c>
      <c r="BY5669">
        <v>5050</v>
      </c>
      <c r="BZ5669">
        <v>895112.5</v>
      </c>
      <c r="CA5669">
        <v>0.2</v>
      </c>
      <c r="CB5669">
        <v>4040</v>
      </c>
      <c r="CC5669">
        <v>716090</v>
      </c>
      <c r="CD5669">
        <v>0.1</v>
      </c>
      <c r="CE5669">
        <v>71609</v>
      </c>
      <c r="CF5669">
        <v>0.1</v>
      </c>
      <c r="CG5669">
        <v>7160.9000000000005</v>
      </c>
      <c r="CH5669">
        <v>64448.1</v>
      </c>
      <c r="CI5669">
        <v>644481</v>
      </c>
      <c r="CJ5669">
        <v>708929.1</v>
      </c>
      <c r="CK5669">
        <v>3999.6</v>
      </c>
    </row>
    <row r="5670" spans="67:89" x14ac:dyDescent="0.25">
      <c r="BO5670" s="1" t="s">
        <v>1634</v>
      </c>
      <c r="BP5670" s="1" t="s">
        <v>13591</v>
      </c>
      <c r="BQ5670" s="1" t="s">
        <v>10132</v>
      </c>
      <c r="BR5670" s="1" t="s">
        <v>13427</v>
      </c>
      <c r="BS5670" s="1" t="s">
        <v>13534</v>
      </c>
      <c r="BT5670">
        <v>58</v>
      </c>
      <c r="BU5670" s="1" t="s">
        <v>9</v>
      </c>
      <c r="BV5670" s="1" t="s">
        <v>60</v>
      </c>
      <c r="BW5670">
        <v>172.88</v>
      </c>
      <c r="BX5670" s="1" t="s">
        <v>13428</v>
      </c>
      <c r="BY5670">
        <v>5050</v>
      </c>
      <c r="BZ5670">
        <v>873044</v>
      </c>
      <c r="CA5670">
        <v>0.3</v>
      </c>
      <c r="CB5670">
        <v>3535</v>
      </c>
      <c r="CC5670">
        <v>611130.79999999993</v>
      </c>
      <c r="CD5670">
        <v>0.1</v>
      </c>
      <c r="CE5670">
        <v>61113.079999999994</v>
      </c>
      <c r="CF5670">
        <v>6.5452436696039548E-2</v>
      </c>
      <c r="CG5670">
        <v>4000</v>
      </c>
      <c r="CH5670">
        <v>57113.079999999994</v>
      </c>
      <c r="CI5670">
        <v>550017.72</v>
      </c>
      <c r="CJ5670">
        <v>607130.79999999993</v>
      </c>
      <c r="CK5670">
        <v>3511.8625636279498</v>
      </c>
    </row>
    <row r="5671" spans="67:89" x14ac:dyDescent="0.25">
      <c r="BO5671" s="1" t="s">
        <v>1636</v>
      </c>
      <c r="BP5671" s="1" t="s">
        <v>13592</v>
      </c>
      <c r="BQ5671" s="1" t="s">
        <v>10132</v>
      </c>
      <c r="BR5671" s="1" t="s">
        <v>13427</v>
      </c>
      <c r="BS5671" s="1" t="s">
        <v>13534</v>
      </c>
      <c r="BT5671">
        <v>59</v>
      </c>
      <c r="BU5671" s="1" t="s">
        <v>9</v>
      </c>
      <c r="BV5671" s="1" t="s">
        <v>146</v>
      </c>
      <c r="BW5671">
        <v>173.58</v>
      </c>
      <c r="BX5671" s="1" t="s">
        <v>13428</v>
      </c>
      <c r="BY5671">
        <v>5300</v>
      </c>
      <c r="BZ5671">
        <v>919974.00000000012</v>
      </c>
      <c r="CA5671">
        <v>0.3</v>
      </c>
      <c r="CB5671">
        <v>3710</v>
      </c>
      <c r="CC5671">
        <v>643981.80000000005</v>
      </c>
      <c r="CD5671">
        <v>0.1</v>
      </c>
      <c r="CE5671">
        <v>64398.180000000008</v>
      </c>
      <c r="CF5671">
        <v>0.1</v>
      </c>
      <c r="CG5671">
        <v>6000</v>
      </c>
      <c r="CH5671">
        <v>58398.180000000008</v>
      </c>
      <c r="CI5671">
        <v>579583.62</v>
      </c>
      <c r="CJ5671">
        <v>637981.80000000005</v>
      </c>
      <c r="CK5671">
        <v>3675.4338057379882</v>
      </c>
    </row>
    <row r="5672" spans="67:89" x14ac:dyDescent="0.25">
      <c r="BP5672" s="1" t="s">
        <v>13592</v>
      </c>
      <c r="BQ5672" s="1" t="s">
        <v>10132</v>
      </c>
      <c r="BR5672" s="1" t="s">
        <v>13427</v>
      </c>
      <c r="BS5672" s="1" t="s">
        <v>13534</v>
      </c>
      <c r="BT5672">
        <v>59</v>
      </c>
      <c r="BU5672" s="1" t="s">
        <v>9</v>
      </c>
      <c r="BV5672" s="1" t="s">
        <v>146</v>
      </c>
      <c r="BW5672">
        <v>173.58</v>
      </c>
      <c r="BX5672" s="1" t="s">
        <v>13428</v>
      </c>
      <c r="BY5672">
        <v>5300</v>
      </c>
      <c r="BZ5672">
        <v>919974.00000000012</v>
      </c>
      <c r="CA5672">
        <v>0.33</v>
      </c>
      <c r="CB5672">
        <v>3551</v>
      </c>
      <c r="CC5672">
        <v>616382.58000000007</v>
      </c>
      <c r="CD5672">
        <v>0.1</v>
      </c>
      <c r="CE5672">
        <v>61638.258000000009</v>
      </c>
      <c r="CF5672">
        <v>0.1</v>
      </c>
      <c r="CG5672">
        <v>6163.8258000000014</v>
      </c>
      <c r="CH5672">
        <v>55474.43220000001</v>
      </c>
      <c r="CI5672">
        <v>554744.32200000004</v>
      </c>
      <c r="CJ5672">
        <v>610218.75420000008</v>
      </c>
      <c r="CK5672">
        <v>3515.4900000000002</v>
      </c>
    </row>
    <row r="5673" spans="67:89" x14ac:dyDescent="0.25">
      <c r="BP5673" s="1" t="s">
        <v>13592</v>
      </c>
      <c r="BQ5673" s="1" t="s">
        <v>10132</v>
      </c>
      <c r="BR5673" s="1" t="s">
        <v>13427</v>
      </c>
      <c r="BS5673" s="1" t="s">
        <v>13534</v>
      </c>
      <c r="BT5673">
        <v>59</v>
      </c>
      <c r="BU5673" s="1" t="s">
        <v>9</v>
      </c>
      <c r="BV5673" s="1" t="s">
        <v>146</v>
      </c>
      <c r="BW5673">
        <v>173.58</v>
      </c>
      <c r="BX5673" s="1" t="s">
        <v>13428</v>
      </c>
      <c r="BY5673">
        <v>5300</v>
      </c>
      <c r="BZ5673">
        <v>919974.00000000012</v>
      </c>
      <c r="CA5673">
        <v>0.25</v>
      </c>
      <c r="CB5673">
        <v>3975</v>
      </c>
      <c r="CC5673">
        <v>689980.5</v>
      </c>
      <c r="CD5673">
        <v>0.1</v>
      </c>
      <c r="CE5673">
        <v>68998.05</v>
      </c>
      <c r="CF5673">
        <v>0</v>
      </c>
      <c r="CG5673">
        <v>0</v>
      </c>
      <c r="CH5673">
        <v>68998.05</v>
      </c>
      <c r="CI5673">
        <v>620982.44999999995</v>
      </c>
      <c r="CJ5673">
        <v>689980.5</v>
      </c>
      <c r="CK5673">
        <v>3974.9999999999995</v>
      </c>
    </row>
    <row r="5674" spans="67:89" x14ac:dyDescent="0.25">
      <c r="BO5674" s="1" t="s">
        <v>1638</v>
      </c>
      <c r="BP5674" s="1" t="s">
        <v>13593</v>
      </c>
      <c r="BQ5674" s="1" t="s">
        <v>10132</v>
      </c>
      <c r="BR5674" s="1" t="s">
        <v>13427</v>
      </c>
      <c r="BS5674" s="1" t="s">
        <v>13534</v>
      </c>
      <c r="BT5674">
        <v>60</v>
      </c>
      <c r="BU5674" s="1" t="s">
        <v>9</v>
      </c>
      <c r="BV5674" s="1" t="s">
        <v>146</v>
      </c>
      <c r="BW5674">
        <v>161.91</v>
      </c>
      <c r="BX5674" s="1" t="s">
        <v>13428</v>
      </c>
      <c r="BY5674">
        <v>5300</v>
      </c>
      <c r="BZ5674">
        <v>858123</v>
      </c>
      <c r="CA5674">
        <v>0.3</v>
      </c>
      <c r="CB5674">
        <v>3710</v>
      </c>
      <c r="CC5674">
        <v>600686.1</v>
      </c>
      <c r="CD5674">
        <v>0.1</v>
      </c>
      <c r="CE5674">
        <v>60068.61</v>
      </c>
      <c r="CF5674">
        <v>0.1</v>
      </c>
      <c r="CG5674">
        <v>6000</v>
      </c>
      <c r="CH5674">
        <v>54068.61</v>
      </c>
      <c r="CI5674">
        <v>540617.49</v>
      </c>
      <c r="CJ5674">
        <v>594686.1</v>
      </c>
      <c r="CK5674">
        <v>3672.9423753937372</v>
      </c>
    </row>
    <row r="5675" spans="67:89" x14ac:dyDescent="0.25">
      <c r="BP5675" s="1" t="s">
        <v>13593</v>
      </c>
      <c r="BQ5675" s="1" t="s">
        <v>10132</v>
      </c>
      <c r="BR5675" s="1" t="s">
        <v>13427</v>
      </c>
      <c r="BS5675" s="1" t="s">
        <v>13534</v>
      </c>
      <c r="BT5675">
        <v>60</v>
      </c>
      <c r="BU5675" s="1" t="s">
        <v>9</v>
      </c>
      <c r="BV5675" s="1" t="s">
        <v>146</v>
      </c>
      <c r="BW5675">
        <v>161.91</v>
      </c>
      <c r="BX5675" s="1" t="s">
        <v>13428</v>
      </c>
      <c r="BY5675">
        <v>5300</v>
      </c>
      <c r="BZ5675">
        <v>858123</v>
      </c>
      <c r="CA5675">
        <v>0.33</v>
      </c>
      <c r="CB5675">
        <v>3551</v>
      </c>
      <c r="CC5675">
        <v>574942.41</v>
      </c>
      <c r="CD5675">
        <v>0.1</v>
      </c>
      <c r="CE5675">
        <v>57494.241000000009</v>
      </c>
      <c r="CF5675">
        <v>0.1</v>
      </c>
      <c r="CG5675">
        <v>5749.4241000000011</v>
      </c>
      <c r="CH5675">
        <v>51744.816900000005</v>
      </c>
      <c r="CI5675">
        <v>517448.16899999999</v>
      </c>
      <c r="CJ5675">
        <v>569192.98589999997</v>
      </c>
      <c r="CK5675">
        <v>3515.49</v>
      </c>
    </row>
    <row r="5676" spans="67:89" x14ac:dyDescent="0.25">
      <c r="BO5676" s="1" t="s">
        <v>1640</v>
      </c>
      <c r="BP5676" s="1" t="s">
        <v>13594</v>
      </c>
      <c r="BQ5676" s="1" t="s">
        <v>10132</v>
      </c>
      <c r="BR5676" s="1" t="s">
        <v>13427</v>
      </c>
      <c r="BS5676" s="1" t="s">
        <v>13534</v>
      </c>
      <c r="BT5676">
        <v>61</v>
      </c>
      <c r="BU5676" s="1" t="s">
        <v>9</v>
      </c>
      <c r="BV5676" s="1" t="s">
        <v>60</v>
      </c>
      <c r="BW5676">
        <v>160</v>
      </c>
      <c r="BX5676" s="1" t="s">
        <v>13428</v>
      </c>
      <c r="BY5676">
        <v>5050</v>
      </c>
      <c r="BZ5676">
        <v>808000</v>
      </c>
      <c r="CA5676">
        <v>0.33</v>
      </c>
      <c r="CB5676">
        <v>3383.5</v>
      </c>
      <c r="CC5676">
        <v>541360</v>
      </c>
      <c r="CD5676">
        <v>0.1</v>
      </c>
      <c r="CE5676">
        <v>54136</v>
      </c>
      <c r="CF5676">
        <v>0.1</v>
      </c>
      <c r="CG5676">
        <v>5413.6</v>
      </c>
      <c r="CH5676">
        <v>48722.400000000001</v>
      </c>
      <c r="CI5676">
        <v>487224</v>
      </c>
      <c r="CJ5676">
        <v>535946.4</v>
      </c>
      <c r="CK5676">
        <v>3349.665</v>
      </c>
    </row>
    <row r="5677" spans="67:89" x14ac:dyDescent="0.25">
      <c r="BP5677" s="1" t="s">
        <v>13594</v>
      </c>
      <c r="BQ5677" s="1" t="s">
        <v>10132</v>
      </c>
      <c r="BR5677" s="1" t="s">
        <v>13427</v>
      </c>
      <c r="BS5677" s="1" t="s">
        <v>13534</v>
      </c>
      <c r="BT5677">
        <v>61</v>
      </c>
      <c r="BU5677" s="1" t="s">
        <v>9</v>
      </c>
      <c r="BV5677" s="1" t="s">
        <v>60</v>
      </c>
      <c r="BW5677">
        <v>160</v>
      </c>
      <c r="BX5677" s="1" t="s">
        <v>13428</v>
      </c>
      <c r="BY5677">
        <v>5050</v>
      </c>
      <c r="BZ5677">
        <v>808000</v>
      </c>
      <c r="CA5677">
        <v>0.33</v>
      </c>
      <c r="CB5677">
        <v>3383.5</v>
      </c>
      <c r="CC5677">
        <v>541360</v>
      </c>
      <c r="CD5677">
        <v>0.1</v>
      </c>
      <c r="CE5677">
        <v>54136</v>
      </c>
      <c r="CF5677">
        <v>0.1</v>
      </c>
      <c r="CG5677">
        <v>5413.6</v>
      </c>
      <c r="CH5677">
        <v>48722.400000000001</v>
      </c>
      <c r="CI5677">
        <v>487224</v>
      </c>
      <c r="CJ5677">
        <v>535946.4</v>
      </c>
      <c r="CK5677">
        <v>3349.665</v>
      </c>
    </row>
    <row r="5678" spans="67:89" x14ac:dyDescent="0.25">
      <c r="BO5678" s="1" t="s">
        <v>1642</v>
      </c>
      <c r="BP5678" s="1" t="s">
        <v>13595</v>
      </c>
      <c r="BQ5678" s="1" t="s">
        <v>10132</v>
      </c>
      <c r="BR5678" s="1" t="s">
        <v>13427</v>
      </c>
      <c r="BS5678" s="1" t="s">
        <v>13534</v>
      </c>
      <c r="BT5678">
        <v>62</v>
      </c>
      <c r="BU5678" s="1" t="s">
        <v>9</v>
      </c>
      <c r="BV5678" s="1" t="s">
        <v>60</v>
      </c>
      <c r="BW5678">
        <v>160</v>
      </c>
      <c r="BX5678" s="1" t="s">
        <v>13428</v>
      </c>
      <c r="BY5678">
        <v>5050</v>
      </c>
      <c r="BZ5678">
        <v>808000</v>
      </c>
      <c r="CA5678">
        <v>0.25</v>
      </c>
      <c r="CB5678">
        <v>3787.5</v>
      </c>
      <c r="CC5678">
        <v>606000</v>
      </c>
      <c r="CD5678">
        <v>0.1</v>
      </c>
      <c r="CE5678">
        <v>60600</v>
      </c>
      <c r="CF5678">
        <v>0</v>
      </c>
      <c r="CG5678">
        <v>0</v>
      </c>
      <c r="CH5678">
        <v>60600</v>
      </c>
      <c r="CI5678">
        <v>545400</v>
      </c>
      <c r="CJ5678">
        <v>606000</v>
      </c>
      <c r="CK5678">
        <v>3787.5</v>
      </c>
    </row>
    <row r="5679" spans="67:89" x14ac:dyDescent="0.25">
      <c r="BO5679" s="1" t="s">
        <v>1644</v>
      </c>
      <c r="BP5679" s="1" t="s">
        <v>13596</v>
      </c>
      <c r="BQ5679" s="1" t="s">
        <v>10132</v>
      </c>
      <c r="BR5679" s="1" t="s">
        <v>13427</v>
      </c>
      <c r="BS5679" s="1" t="s">
        <v>13534</v>
      </c>
      <c r="BT5679">
        <v>63</v>
      </c>
      <c r="BU5679" s="1" t="s">
        <v>9</v>
      </c>
      <c r="BV5679" s="1" t="s">
        <v>60</v>
      </c>
      <c r="BW5679">
        <v>160</v>
      </c>
      <c r="BX5679" s="1" t="s">
        <v>13428</v>
      </c>
      <c r="BY5679">
        <v>5050</v>
      </c>
      <c r="BZ5679">
        <v>808000</v>
      </c>
      <c r="CA5679">
        <v>0.2</v>
      </c>
      <c r="CB5679">
        <v>4040</v>
      </c>
      <c r="CC5679">
        <v>646400</v>
      </c>
      <c r="CD5679">
        <v>0.1</v>
      </c>
      <c r="CE5679">
        <v>64640</v>
      </c>
      <c r="CF5679">
        <v>0.1</v>
      </c>
      <c r="CG5679">
        <v>6464</v>
      </c>
      <c r="CH5679">
        <v>58176</v>
      </c>
      <c r="CI5679">
        <v>581760</v>
      </c>
      <c r="CJ5679">
        <v>639936</v>
      </c>
      <c r="CK5679">
        <v>3999.6</v>
      </c>
    </row>
    <row r="5680" spans="67:89" x14ac:dyDescent="0.25">
      <c r="BO5680" s="1" t="s">
        <v>1646</v>
      </c>
      <c r="BP5680" s="1" t="s">
        <v>13597</v>
      </c>
      <c r="BQ5680" s="1" t="s">
        <v>10132</v>
      </c>
      <c r="BR5680" s="1" t="s">
        <v>13427</v>
      </c>
      <c r="BS5680" s="1" t="s">
        <v>13534</v>
      </c>
      <c r="BT5680">
        <v>64</v>
      </c>
      <c r="BU5680" s="1" t="s">
        <v>9</v>
      </c>
      <c r="BV5680" s="1" t="s">
        <v>60</v>
      </c>
      <c r="BW5680">
        <v>160</v>
      </c>
      <c r="BX5680" s="1" t="s">
        <v>13428</v>
      </c>
      <c r="BY5680">
        <v>5050</v>
      </c>
      <c r="BZ5680">
        <v>808000</v>
      </c>
      <c r="CA5680">
        <v>0.3</v>
      </c>
      <c r="CB5680">
        <v>3535</v>
      </c>
      <c r="CC5680">
        <v>565600</v>
      </c>
      <c r="CD5680">
        <v>0.1</v>
      </c>
      <c r="CE5680">
        <v>56560</v>
      </c>
      <c r="CF5680">
        <v>0.1</v>
      </c>
      <c r="CG5680">
        <v>5656</v>
      </c>
      <c r="CH5680">
        <v>50904</v>
      </c>
      <c r="CI5680">
        <v>509040</v>
      </c>
      <c r="CJ5680">
        <v>559944</v>
      </c>
      <c r="CK5680">
        <v>3499.65</v>
      </c>
    </row>
    <row r="5681" spans="67:89" x14ac:dyDescent="0.25">
      <c r="BO5681" s="1" t="s">
        <v>1648</v>
      </c>
      <c r="BP5681" s="1" t="s">
        <v>13598</v>
      </c>
      <c r="BQ5681" s="1" t="s">
        <v>10132</v>
      </c>
      <c r="BR5681" s="1" t="s">
        <v>13427</v>
      </c>
      <c r="BS5681" s="1" t="s">
        <v>13534</v>
      </c>
      <c r="BT5681">
        <v>65</v>
      </c>
      <c r="BU5681" s="1" t="s">
        <v>9</v>
      </c>
      <c r="BV5681" s="1" t="s">
        <v>60</v>
      </c>
      <c r="BW5681">
        <v>160</v>
      </c>
      <c r="BX5681" s="1" t="s">
        <v>13428</v>
      </c>
      <c r="BY5681">
        <v>5050</v>
      </c>
      <c r="BZ5681">
        <v>808000</v>
      </c>
      <c r="CA5681">
        <v>0.2</v>
      </c>
      <c r="CB5681">
        <v>4040</v>
      </c>
      <c r="CC5681">
        <v>646400</v>
      </c>
      <c r="CD5681">
        <v>0.1</v>
      </c>
      <c r="CE5681">
        <v>64640</v>
      </c>
      <c r="CF5681">
        <v>0.1</v>
      </c>
      <c r="CG5681">
        <v>6464</v>
      </c>
      <c r="CH5681">
        <v>58176</v>
      </c>
      <c r="CI5681">
        <v>581760</v>
      </c>
      <c r="CJ5681">
        <v>639936</v>
      </c>
      <c r="CK5681">
        <v>3999.6</v>
      </c>
    </row>
    <row r="5682" spans="67:89" x14ac:dyDescent="0.25">
      <c r="BO5682" s="1" t="s">
        <v>1650</v>
      </c>
      <c r="BP5682" s="1" t="s">
        <v>13599</v>
      </c>
      <c r="BQ5682" s="1" t="s">
        <v>10132</v>
      </c>
      <c r="BR5682" s="1" t="s">
        <v>13427</v>
      </c>
      <c r="BS5682" s="1" t="s">
        <v>13534</v>
      </c>
      <c r="BT5682">
        <v>66</v>
      </c>
      <c r="BU5682" s="1" t="s">
        <v>9</v>
      </c>
      <c r="BV5682" s="1" t="s">
        <v>60</v>
      </c>
      <c r="BW5682">
        <v>160</v>
      </c>
      <c r="BX5682" s="1" t="s">
        <v>13428</v>
      </c>
      <c r="BY5682">
        <v>5050</v>
      </c>
      <c r="BZ5682">
        <v>808000</v>
      </c>
      <c r="CA5682">
        <v>0.2</v>
      </c>
      <c r="CB5682">
        <v>4040</v>
      </c>
      <c r="CC5682">
        <v>646400</v>
      </c>
      <c r="CD5682">
        <v>0.1</v>
      </c>
      <c r="CE5682">
        <v>64640</v>
      </c>
      <c r="CF5682">
        <v>0.1</v>
      </c>
      <c r="CG5682">
        <v>6464</v>
      </c>
      <c r="CH5682">
        <v>58176</v>
      </c>
      <c r="CI5682">
        <v>581760</v>
      </c>
      <c r="CJ5682">
        <v>639936</v>
      </c>
      <c r="CK5682">
        <v>3999.6</v>
      </c>
    </row>
    <row r="5683" spans="67:89" x14ac:dyDescent="0.25">
      <c r="BO5683" s="1" t="s">
        <v>1652</v>
      </c>
      <c r="BP5683" s="1" t="s">
        <v>13600</v>
      </c>
      <c r="BQ5683" s="1" t="s">
        <v>10132</v>
      </c>
      <c r="BR5683" s="1" t="s">
        <v>13427</v>
      </c>
      <c r="BS5683" s="1" t="s">
        <v>13534</v>
      </c>
      <c r="BT5683">
        <v>67</v>
      </c>
      <c r="BU5683" s="1" t="s">
        <v>9</v>
      </c>
      <c r="BV5683" s="1" t="s">
        <v>60</v>
      </c>
      <c r="BW5683">
        <v>160</v>
      </c>
      <c r="BX5683" s="1" t="s">
        <v>13428</v>
      </c>
      <c r="BY5683">
        <v>5050</v>
      </c>
      <c r="BZ5683">
        <v>808000</v>
      </c>
      <c r="CA5683">
        <v>0.2</v>
      </c>
      <c r="CB5683">
        <v>4040</v>
      </c>
      <c r="CC5683">
        <v>646400</v>
      </c>
      <c r="CD5683">
        <v>0.1</v>
      </c>
      <c r="CE5683">
        <v>64640</v>
      </c>
      <c r="CF5683">
        <v>0.1</v>
      </c>
      <c r="CG5683">
        <v>6464</v>
      </c>
      <c r="CH5683">
        <v>58176</v>
      </c>
      <c r="CI5683">
        <v>581760</v>
      </c>
      <c r="CJ5683">
        <v>639936</v>
      </c>
      <c r="CK5683">
        <v>3999.6</v>
      </c>
    </row>
    <row r="5684" spans="67:89" x14ac:dyDescent="0.25">
      <c r="BO5684" s="1" t="s">
        <v>1654</v>
      </c>
      <c r="BP5684" s="1" t="s">
        <v>13601</v>
      </c>
      <c r="BQ5684" s="1" t="s">
        <v>10132</v>
      </c>
      <c r="BR5684" s="1" t="s">
        <v>13427</v>
      </c>
      <c r="BS5684" s="1" t="s">
        <v>13534</v>
      </c>
      <c r="BT5684">
        <v>68</v>
      </c>
      <c r="BU5684" s="1" t="s">
        <v>9</v>
      </c>
      <c r="BV5684" s="1" t="s">
        <v>60</v>
      </c>
      <c r="BW5684">
        <v>160</v>
      </c>
      <c r="BX5684" s="1" t="s">
        <v>13428</v>
      </c>
      <c r="BY5684">
        <v>5050</v>
      </c>
      <c r="BZ5684">
        <v>808000</v>
      </c>
      <c r="CA5684">
        <v>0.2</v>
      </c>
      <c r="CB5684">
        <v>4040</v>
      </c>
      <c r="CC5684">
        <v>646400</v>
      </c>
      <c r="CD5684">
        <v>0.1</v>
      </c>
      <c r="CE5684">
        <v>64640</v>
      </c>
      <c r="CF5684">
        <v>0.1</v>
      </c>
      <c r="CG5684">
        <v>6464</v>
      </c>
      <c r="CH5684">
        <v>58176</v>
      </c>
      <c r="CI5684">
        <v>581760</v>
      </c>
      <c r="CJ5684">
        <v>639936</v>
      </c>
      <c r="CK5684">
        <v>3999.6</v>
      </c>
    </row>
    <row r="5685" spans="67:89" x14ac:dyDescent="0.25">
      <c r="BO5685" s="1" t="s">
        <v>1656</v>
      </c>
      <c r="BP5685" s="1" t="s">
        <v>13602</v>
      </c>
      <c r="BQ5685" s="1" t="s">
        <v>10132</v>
      </c>
      <c r="BR5685" s="1" t="s">
        <v>13427</v>
      </c>
      <c r="BS5685" s="1" t="s">
        <v>13534</v>
      </c>
      <c r="BT5685">
        <v>69</v>
      </c>
      <c r="BU5685" s="1" t="s">
        <v>9</v>
      </c>
      <c r="BV5685" s="1" t="s">
        <v>60</v>
      </c>
      <c r="BW5685">
        <v>160</v>
      </c>
      <c r="BX5685" s="1" t="s">
        <v>13428</v>
      </c>
      <c r="BY5685">
        <v>5050</v>
      </c>
      <c r="BZ5685">
        <v>808000</v>
      </c>
      <c r="CA5685">
        <v>0.33</v>
      </c>
      <c r="CB5685">
        <v>3383.5</v>
      </c>
      <c r="CC5685">
        <v>541360</v>
      </c>
      <c r="CD5685">
        <v>0.1</v>
      </c>
      <c r="CE5685">
        <v>54136</v>
      </c>
      <c r="CF5685">
        <v>0.1</v>
      </c>
      <c r="CG5685">
        <v>5413.6</v>
      </c>
      <c r="CH5685">
        <v>48722.400000000001</v>
      </c>
      <c r="CI5685">
        <v>487224</v>
      </c>
      <c r="CJ5685">
        <v>535946.4</v>
      </c>
      <c r="CK5685">
        <v>3349.665</v>
      </c>
    </row>
    <row r="5686" spans="67:89" x14ac:dyDescent="0.25">
      <c r="BO5686" s="1" t="s">
        <v>1658</v>
      </c>
      <c r="BP5686" s="1" t="s">
        <v>13603</v>
      </c>
      <c r="BQ5686" s="1" t="s">
        <v>10132</v>
      </c>
      <c r="BR5686" s="1" t="s">
        <v>13427</v>
      </c>
      <c r="BS5686" s="1" t="s">
        <v>13534</v>
      </c>
      <c r="BT5686">
        <v>70</v>
      </c>
      <c r="BU5686" s="1" t="s">
        <v>9</v>
      </c>
      <c r="BV5686" s="1" t="s">
        <v>60</v>
      </c>
      <c r="BW5686">
        <v>160</v>
      </c>
      <c r="BX5686" s="1" t="s">
        <v>13428</v>
      </c>
      <c r="BY5686">
        <v>5050</v>
      </c>
      <c r="BZ5686">
        <v>808000</v>
      </c>
      <c r="CA5686">
        <v>0.33</v>
      </c>
      <c r="CB5686">
        <v>3383.5</v>
      </c>
      <c r="CC5686">
        <v>541360</v>
      </c>
      <c r="CD5686">
        <v>0.13930397517363677</v>
      </c>
      <c r="CE5686">
        <v>75413.600000000006</v>
      </c>
      <c r="CF5686">
        <v>0.1</v>
      </c>
      <c r="CG5686">
        <v>5413.6</v>
      </c>
      <c r="CH5686">
        <v>70000</v>
      </c>
      <c r="CI5686">
        <v>465946.4</v>
      </c>
      <c r="CJ5686">
        <v>535946.4</v>
      </c>
      <c r="CK5686">
        <v>3349.665</v>
      </c>
    </row>
    <row r="5687" spans="67:89" x14ac:dyDescent="0.25">
      <c r="BO5687" s="1" t="s">
        <v>1660</v>
      </c>
      <c r="BP5687" s="1" t="s">
        <v>13604</v>
      </c>
      <c r="BQ5687" s="1" t="s">
        <v>10132</v>
      </c>
      <c r="BR5687" s="1" t="s">
        <v>13427</v>
      </c>
      <c r="BS5687" s="1" t="s">
        <v>13534</v>
      </c>
      <c r="BT5687">
        <v>71</v>
      </c>
      <c r="BU5687" s="1" t="s">
        <v>9</v>
      </c>
      <c r="BV5687" s="1" t="s">
        <v>60</v>
      </c>
      <c r="BW5687">
        <v>160</v>
      </c>
      <c r="BX5687" s="1" t="s">
        <v>13428</v>
      </c>
      <c r="BY5687">
        <v>5050</v>
      </c>
      <c r="BZ5687">
        <v>808000</v>
      </c>
      <c r="CA5687">
        <v>0.33</v>
      </c>
      <c r="CB5687">
        <v>3383.5</v>
      </c>
      <c r="CC5687">
        <v>541360</v>
      </c>
      <c r="CD5687">
        <v>0.1</v>
      </c>
      <c r="CE5687">
        <v>54136</v>
      </c>
      <c r="CF5687">
        <v>0.1</v>
      </c>
      <c r="CG5687">
        <v>5413.6</v>
      </c>
      <c r="CH5687">
        <v>48722.400000000001</v>
      </c>
      <c r="CI5687">
        <v>487224</v>
      </c>
      <c r="CJ5687">
        <v>535946.4</v>
      </c>
      <c r="CK5687">
        <v>3349.665</v>
      </c>
    </row>
    <row r="5688" spans="67:89" x14ac:dyDescent="0.25">
      <c r="BO5688" s="1" t="s">
        <v>1662</v>
      </c>
      <c r="BP5688" s="1" t="s">
        <v>13605</v>
      </c>
      <c r="BQ5688" s="1" t="s">
        <v>10132</v>
      </c>
      <c r="BR5688" s="1" t="s">
        <v>13427</v>
      </c>
      <c r="BS5688" s="1" t="s">
        <v>13534</v>
      </c>
      <c r="BT5688">
        <v>72</v>
      </c>
      <c r="BU5688" s="1" t="s">
        <v>9</v>
      </c>
      <c r="BV5688" s="1" t="s">
        <v>60</v>
      </c>
      <c r="BW5688">
        <v>160</v>
      </c>
      <c r="BX5688" s="1" t="s">
        <v>13428</v>
      </c>
      <c r="BY5688">
        <v>5050</v>
      </c>
      <c r="BZ5688">
        <v>808000</v>
      </c>
      <c r="CA5688">
        <v>0.33</v>
      </c>
      <c r="CB5688">
        <v>3383.5</v>
      </c>
      <c r="CC5688">
        <v>541360</v>
      </c>
      <c r="CD5688">
        <v>0</v>
      </c>
      <c r="CE5688">
        <v>0</v>
      </c>
      <c r="CF5688">
        <v>0</v>
      </c>
      <c r="CG5688">
        <v>0</v>
      </c>
      <c r="CH5688">
        <v>0</v>
      </c>
      <c r="CI5688">
        <v>541360</v>
      </c>
      <c r="CJ5688">
        <v>541360</v>
      </c>
      <c r="CK5688">
        <v>3383.5</v>
      </c>
    </row>
    <row r="5689" spans="67:89" x14ac:dyDescent="0.25">
      <c r="BO5689" s="1" t="s">
        <v>1664</v>
      </c>
      <c r="BP5689" s="1" t="s">
        <v>13606</v>
      </c>
      <c r="BQ5689" s="1" t="s">
        <v>10132</v>
      </c>
      <c r="BR5689" s="1" t="s">
        <v>13427</v>
      </c>
      <c r="BS5689" s="1" t="s">
        <v>13534</v>
      </c>
      <c r="BT5689">
        <v>73</v>
      </c>
      <c r="BU5689" s="1" t="s">
        <v>9</v>
      </c>
      <c r="BV5689" s="1" t="s">
        <v>60</v>
      </c>
      <c r="BW5689">
        <v>160</v>
      </c>
      <c r="BX5689" s="1" t="s">
        <v>13428</v>
      </c>
      <c r="BY5689">
        <v>5050</v>
      </c>
      <c r="BZ5689">
        <v>808000</v>
      </c>
      <c r="CA5689">
        <v>0.25</v>
      </c>
      <c r="CB5689">
        <v>3787.5</v>
      </c>
      <c r="CC5689">
        <v>606000</v>
      </c>
      <c r="CD5689">
        <v>0.1</v>
      </c>
      <c r="CE5689">
        <v>60600</v>
      </c>
      <c r="CF5689">
        <v>0.1</v>
      </c>
      <c r="CG5689">
        <v>6060</v>
      </c>
      <c r="CH5689">
        <v>54540</v>
      </c>
      <c r="CI5689">
        <v>545400</v>
      </c>
      <c r="CJ5689">
        <v>599940</v>
      </c>
      <c r="CK5689">
        <v>3749.625</v>
      </c>
    </row>
    <row r="5690" spans="67:89" x14ac:dyDescent="0.25">
      <c r="BO5690" s="1" t="s">
        <v>1666</v>
      </c>
      <c r="BP5690" s="1" t="s">
        <v>13607</v>
      </c>
      <c r="BQ5690" s="1" t="s">
        <v>10132</v>
      </c>
      <c r="BR5690" s="1" t="s">
        <v>13427</v>
      </c>
      <c r="BS5690" s="1" t="s">
        <v>13534</v>
      </c>
      <c r="BT5690">
        <v>74</v>
      </c>
      <c r="BU5690" s="1" t="s">
        <v>9</v>
      </c>
      <c r="BV5690" s="1" t="s">
        <v>60</v>
      </c>
      <c r="BW5690">
        <v>160</v>
      </c>
      <c r="BX5690" s="1" t="s">
        <v>13428</v>
      </c>
      <c r="BY5690">
        <v>5050</v>
      </c>
      <c r="BZ5690">
        <v>808000</v>
      </c>
      <c r="CA5690">
        <v>0.3</v>
      </c>
      <c r="CB5690">
        <v>3535</v>
      </c>
      <c r="CC5690">
        <v>565600</v>
      </c>
      <c r="CD5690">
        <v>0.1</v>
      </c>
      <c r="CE5690">
        <v>56560</v>
      </c>
      <c r="CF5690">
        <v>0.1</v>
      </c>
      <c r="CG5690">
        <v>5656</v>
      </c>
      <c r="CH5690">
        <v>50904</v>
      </c>
      <c r="CI5690">
        <v>509040</v>
      </c>
      <c r="CJ5690">
        <v>559944</v>
      </c>
      <c r="CK5690">
        <v>3499.65</v>
      </c>
    </row>
    <row r="5691" spans="67:89" x14ac:dyDescent="0.25">
      <c r="BO5691" s="1" t="s">
        <v>1668</v>
      </c>
      <c r="BP5691" s="1" t="s">
        <v>13608</v>
      </c>
      <c r="BQ5691" s="1" t="s">
        <v>10132</v>
      </c>
      <c r="BR5691" s="1" t="s">
        <v>13427</v>
      </c>
      <c r="BS5691" s="1" t="s">
        <v>13534</v>
      </c>
      <c r="BT5691">
        <v>75</v>
      </c>
      <c r="BU5691" s="1" t="s">
        <v>9</v>
      </c>
      <c r="BV5691" s="1" t="s">
        <v>60</v>
      </c>
      <c r="BW5691">
        <v>160</v>
      </c>
      <c r="BX5691" s="1" t="s">
        <v>13428</v>
      </c>
      <c r="BY5691">
        <v>5050</v>
      </c>
      <c r="BZ5691">
        <v>808000</v>
      </c>
      <c r="CA5691">
        <v>0.27</v>
      </c>
      <c r="CB5691">
        <v>3686.5</v>
      </c>
      <c r="CC5691">
        <v>589840</v>
      </c>
      <c r="CD5691">
        <v>0.1</v>
      </c>
      <c r="CE5691">
        <v>58984</v>
      </c>
      <c r="CF5691">
        <v>0.1</v>
      </c>
      <c r="CG5691">
        <v>5898.4000000000005</v>
      </c>
      <c r="CH5691">
        <v>53085.599999999999</v>
      </c>
      <c r="CI5691">
        <v>530856</v>
      </c>
      <c r="CJ5691">
        <v>583941.6</v>
      </c>
      <c r="CK5691">
        <v>3649.6349999999998</v>
      </c>
    </row>
    <row r="5692" spans="67:89" x14ac:dyDescent="0.25">
      <c r="BO5692" s="1" t="s">
        <v>1670</v>
      </c>
      <c r="BP5692" s="1" t="s">
        <v>13609</v>
      </c>
      <c r="BQ5692" s="1" t="s">
        <v>10132</v>
      </c>
      <c r="BR5692" s="1" t="s">
        <v>13427</v>
      </c>
      <c r="BS5692" s="1" t="s">
        <v>13534</v>
      </c>
      <c r="BT5692">
        <v>76</v>
      </c>
      <c r="BU5692" s="1" t="s">
        <v>9</v>
      </c>
      <c r="BV5692" s="1" t="s">
        <v>60</v>
      </c>
      <c r="BW5692">
        <v>180</v>
      </c>
      <c r="BX5692" s="1" t="s">
        <v>13428</v>
      </c>
      <c r="BY5692">
        <v>5050</v>
      </c>
      <c r="BZ5692">
        <v>909000</v>
      </c>
      <c r="CA5692">
        <v>0.33</v>
      </c>
      <c r="CB5692">
        <v>3383.5</v>
      </c>
      <c r="CC5692">
        <v>609030</v>
      </c>
      <c r="CD5692">
        <v>0.1</v>
      </c>
      <c r="CE5692">
        <v>60903</v>
      </c>
      <c r="CF5692">
        <v>0.1</v>
      </c>
      <c r="CG5692">
        <v>6090.3</v>
      </c>
      <c r="CH5692">
        <v>54812.7</v>
      </c>
      <c r="CI5692">
        <v>548127</v>
      </c>
      <c r="CJ5692">
        <v>602939.69999999995</v>
      </c>
      <c r="CK5692">
        <v>3349.665</v>
      </c>
    </row>
    <row r="5693" spans="67:89" x14ac:dyDescent="0.25">
      <c r="BO5693" s="1" t="s">
        <v>1672</v>
      </c>
      <c r="BP5693" s="1" t="s">
        <v>13610</v>
      </c>
      <c r="BQ5693" s="1" t="s">
        <v>10132</v>
      </c>
      <c r="BR5693" s="1" t="s">
        <v>13427</v>
      </c>
      <c r="BS5693" s="1" t="s">
        <v>13534</v>
      </c>
      <c r="BT5693">
        <v>77</v>
      </c>
      <c r="BU5693" s="1" t="s">
        <v>9</v>
      </c>
      <c r="BV5693" s="1" t="s">
        <v>60</v>
      </c>
      <c r="BW5693">
        <v>180</v>
      </c>
      <c r="BX5693" s="1" t="s">
        <v>13428</v>
      </c>
      <c r="BY5693">
        <v>5050</v>
      </c>
      <c r="BZ5693">
        <v>909000</v>
      </c>
      <c r="CA5693">
        <v>0.33</v>
      </c>
      <c r="CB5693">
        <v>3383.5</v>
      </c>
      <c r="CC5693">
        <v>609030</v>
      </c>
      <c r="CD5693">
        <v>0.1</v>
      </c>
      <c r="CE5693">
        <v>60903</v>
      </c>
      <c r="CF5693">
        <v>0.1</v>
      </c>
      <c r="CG5693">
        <v>6090.3</v>
      </c>
      <c r="CH5693">
        <v>54812.7</v>
      </c>
      <c r="CI5693">
        <v>548127</v>
      </c>
      <c r="CJ5693">
        <v>602939.69999999995</v>
      </c>
      <c r="CK5693">
        <v>3349.665</v>
      </c>
    </row>
    <row r="5694" spans="67:89" x14ac:dyDescent="0.25">
      <c r="BP5694" s="1" t="s">
        <v>13610</v>
      </c>
      <c r="BQ5694" s="1" t="s">
        <v>10132</v>
      </c>
      <c r="BR5694" s="1" t="s">
        <v>13427</v>
      </c>
      <c r="BS5694" s="1" t="s">
        <v>13534</v>
      </c>
      <c r="BT5694">
        <v>77</v>
      </c>
      <c r="BU5694" s="1" t="s">
        <v>9</v>
      </c>
      <c r="BV5694" s="1" t="s">
        <v>60</v>
      </c>
      <c r="BW5694">
        <v>180</v>
      </c>
      <c r="BX5694" s="1" t="s">
        <v>13428</v>
      </c>
      <c r="BY5694">
        <v>5050</v>
      </c>
      <c r="BZ5694">
        <v>909000</v>
      </c>
      <c r="CA5694">
        <v>0.33</v>
      </c>
      <c r="CB5694">
        <v>3383.5</v>
      </c>
      <c r="CC5694">
        <v>609030</v>
      </c>
      <c r="CD5694">
        <v>0.1</v>
      </c>
      <c r="CE5694">
        <v>60903</v>
      </c>
      <c r="CF5694">
        <v>0.1</v>
      </c>
      <c r="CG5694">
        <v>6090.3</v>
      </c>
      <c r="CH5694">
        <v>54812.7</v>
      </c>
      <c r="CI5694">
        <v>548127</v>
      </c>
      <c r="CJ5694">
        <v>602939.69999999995</v>
      </c>
      <c r="CK5694">
        <v>3349.665</v>
      </c>
    </row>
    <row r="5695" spans="67:89" x14ac:dyDescent="0.25">
      <c r="BO5695" s="1" t="s">
        <v>1674</v>
      </c>
      <c r="BP5695" s="1" t="s">
        <v>13611</v>
      </c>
      <c r="BQ5695" s="1" t="s">
        <v>10132</v>
      </c>
      <c r="BR5695" s="1" t="s">
        <v>13427</v>
      </c>
      <c r="BS5695" s="1" t="s">
        <v>13534</v>
      </c>
      <c r="BT5695">
        <v>78</v>
      </c>
      <c r="BU5695" s="1" t="s">
        <v>9</v>
      </c>
      <c r="BV5695" s="1" t="s">
        <v>60</v>
      </c>
      <c r="BW5695">
        <v>180</v>
      </c>
      <c r="BX5695" s="1" t="s">
        <v>13428</v>
      </c>
      <c r="BY5695">
        <v>5050</v>
      </c>
      <c r="BZ5695">
        <v>909000</v>
      </c>
      <c r="CA5695">
        <v>0.28000000000000003</v>
      </c>
      <c r="CB5695">
        <v>3636</v>
      </c>
      <c r="CC5695">
        <v>654480</v>
      </c>
      <c r="CD5695">
        <v>0.1</v>
      </c>
      <c r="CE5695">
        <v>65448</v>
      </c>
      <c r="CF5695">
        <v>0.1</v>
      </c>
      <c r="CG5695">
        <v>6544.8</v>
      </c>
      <c r="CH5695">
        <v>58903.199999999997</v>
      </c>
      <c r="CI5695">
        <v>589032</v>
      </c>
      <c r="CJ5695">
        <v>647935.19999999995</v>
      </c>
      <c r="CK5695">
        <v>3599.64</v>
      </c>
    </row>
    <row r="5696" spans="67:89" x14ac:dyDescent="0.25">
      <c r="BP5696" s="1" t="s">
        <v>13611</v>
      </c>
      <c r="BQ5696" s="1" t="s">
        <v>10132</v>
      </c>
      <c r="BR5696" s="1" t="s">
        <v>13427</v>
      </c>
      <c r="BS5696" s="1" t="s">
        <v>13534</v>
      </c>
      <c r="BT5696">
        <v>78</v>
      </c>
      <c r="BU5696" s="1" t="s">
        <v>9</v>
      </c>
      <c r="BV5696" s="1" t="s">
        <v>60</v>
      </c>
      <c r="BW5696">
        <v>180</v>
      </c>
      <c r="BX5696" s="1" t="s">
        <v>13428</v>
      </c>
      <c r="BY5696">
        <v>5050</v>
      </c>
      <c r="BZ5696">
        <v>909000</v>
      </c>
      <c r="CA5696">
        <v>0.33</v>
      </c>
      <c r="CB5696">
        <v>3383.5</v>
      </c>
      <c r="CC5696">
        <v>609030</v>
      </c>
      <c r="CD5696">
        <v>0.1</v>
      </c>
      <c r="CE5696">
        <v>256090.3</v>
      </c>
      <c r="CF5696">
        <v>0.1</v>
      </c>
      <c r="CG5696">
        <v>6090.3</v>
      </c>
      <c r="CH5696">
        <v>250000</v>
      </c>
      <c r="CI5696">
        <v>352939.7</v>
      </c>
      <c r="CJ5696">
        <v>602939.69999999995</v>
      </c>
      <c r="CK5696">
        <v>3349.665</v>
      </c>
    </row>
    <row r="5697" spans="67:89" x14ac:dyDescent="0.25">
      <c r="BO5697" s="1" t="s">
        <v>1676</v>
      </c>
      <c r="BP5697" s="1" t="s">
        <v>13612</v>
      </c>
      <c r="BQ5697" s="1" t="s">
        <v>10132</v>
      </c>
      <c r="BR5697" s="1" t="s">
        <v>13427</v>
      </c>
      <c r="BS5697" s="1" t="s">
        <v>13534</v>
      </c>
      <c r="BT5697">
        <v>79</v>
      </c>
      <c r="BU5697" s="1" t="s">
        <v>9</v>
      </c>
      <c r="BV5697" s="1" t="s">
        <v>60</v>
      </c>
      <c r="BW5697">
        <v>180</v>
      </c>
      <c r="BX5697" s="1" t="s">
        <v>13428</v>
      </c>
      <c r="BY5697">
        <v>5050</v>
      </c>
      <c r="BZ5697">
        <v>909000</v>
      </c>
      <c r="CA5697">
        <v>0.28000000000000003</v>
      </c>
      <c r="CB5697">
        <v>3636</v>
      </c>
      <c r="CC5697">
        <v>654480</v>
      </c>
      <c r="CD5697">
        <v>0.1</v>
      </c>
      <c r="CE5697">
        <v>65448</v>
      </c>
      <c r="CF5697">
        <v>0.1</v>
      </c>
      <c r="CG5697">
        <v>6544.8</v>
      </c>
      <c r="CH5697">
        <v>58903.199999999997</v>
      </c>
      <c r="CI5697">
        <v>589032</v>
      </c>
      <c r="CJ5697">
        <v>647935.19999999995</v>
      </c>
      <c r="CK5697">
        <v>3599.64</v>
      </c>
    </row>
    <row r="5698" spans="67:89" x14ac:dyDescent="0.25">
      <c r="BP5698" s="1" t="s">
        <v>13612</v>
      </c>
      <c r="BQ5698" s="1" t="s">
        <v>10132</v>
      </c>
      <c r="BR5698" s="1" t="s">
        <v>13427</v>
      </c>
      <c r="BS5698" s="1" t="s">
        <v>13534</v>
      </c>
      <c r="BT5698">
        <v>79</v>
      </c>
      <c r="BU5698" s="1" t="s">
        <v>9</v>
      </c>
      <c r="BV5698" s="1" t="s">
        <v>60</v>
      </c>
      <c r="BW5698">
        <v>180</v>
      </c>
      <c r="BX5698" s="1" t="s">
        <v>13428</v>
      </c>
      <c r="BY5698">
        <v>5050</v>
      </c>
      <c r="BZ5698">
        <v>909000</v>
      </c>
      <c r="CA5698">
        <v>0.3</v>
      </c>
      <c r="CB5698">
        <v>3535</v>
      </c>
      <c r="CC5698">
        <v>636300</v>
      </c>
      <c r="CD5698">
        <v>0.1</v>
      </c>
      <c r="CE5698">
        <v>63630</v>
      </c>
      <c r="CF5698">
        <v>0</v>
      </c>
      <c r="CG5698">
        <v>0</v>
      </c>
      <c r="CH5698">
        <v>63630</v>
      </c>
      <c r="CI5698">
        <v>572670</v>
      </c>
      <c r="CJ5698">
        <v>636300</v>
      </c>
      <c r="CK5698">
        <v>3535</v>
      </c>
    </row>
    <row r="5699" spans="67:89" x14ac:dyDescent="0.25">
      <c r="BO5699" s="1" t="s">
        <v>1678</v>
      </c>
      <c r="BP5699" s="1" t="s">
        <v>13613</v>
      </c>
      <c r="BQ5699" s="1" t="s">
        <v>10132</v>
      </c>
      <c r="BR5699" s="1" t="s">
        <v>13427</v>
      </c>
      <c r="BS5699" s="1" t="s">
        <v>13534</v>
      </c>
      <c r="BT5699">
        <v>80</v>
      </c>
      <c r="BU5699" s="1" t="s">
        <v>9</v>
      </c>
      <c r="BV5699" s="1" t="s">
        <v>60</v>
      </c>
      <c r="BW5699">
        <v>180</v>
      </c>
      <c r="BX5699" s="1" t="s">
        <v>13428</v>
      </c>
      <c r="BY5699">
        <v>5050</v>
      </c>
      <c r="BZ5699">
        <v>909000</v>
      </c>
      <c r="CA5699">
        <v>0.3</v>
      </c>
      <c r="CB5699">
        <v>3535</v>
      </c>
      <c r="CC5699">
        <v>636300</v>
      </c>
      <c r="CD5699">
        <v>0.1</v>
      </c>
      <c r="CE5699">
        <v>63630</v>
      </c>
      <c r="CF5699">
        <v>0</v>
      </c>
      <c r="CG5699">
        <v>0</v>
      </c>
      <c r="CH5699">
        <v>63630</v>
      </c>
      <c r="CI5699">
        <v>572670</v>
      </c>
      <c r="CJ5699">
        <v>636300</v>
      </c>
      <c r="CK5699">
        <v>3535</v>
      </c>
    </row>
    <row r="5700" spans="67:89" x14ac:dyDescent="0.25">
      <c r="BP5700" s="1" t="s">
        <v>13613</v>
      </c>
      <c r="BQ5700" s="1" t="s">
        <v>10132</v>
      </c>
      <c r="BR5700" s="1" t="s">
        <v>13427</v>
      </c>
      <c r="BS5700" s="1" t="s">
        <v>13534</v>
      </c>
      <c r="BT5700">
        <v>80</v>
      </c>
      <c r="BU5700" s="1" t="s">
        <v>9</v>
      </c>
      <c r="BV5700" s="1" t="s">
        <v>60</v>
      </c>
      <c r="BW5700">
        <v>180</v>
      </c>
      <c r="BX5700" s="1" t="s">
        <v>13428</v>
      </c>
      <c r="BY5700">
        <v>5050</v>
      </c>
      <c r="BZ5700">
        <v>909000</v>
      </c>
      <c r="CA5700">
        <v>0.3</v>
      </c>
      <c r="CB5700">
        <v>3535</v>
      </c>
      <c r="CC5700">
        <v>636300</v>
      </c>
      <c r="CD5700">
        <v>0.1</v>
      </c>
      <c r="CE5700">
        <v>63630</v>
      </c>
      <c r="CF5700">
        <v>0</v>
      </c>
      <c r="CG5700">
        <v>0</v>
      </c>
      <c r="CH5700">
        <v>63630</v>
      </c>
      <c r="CI5700">
        <v>572670</v>
      </c>
      <c r="CJ5700">
        <v>636300</v>
      </c>
      <c r="CK5700">
        <v>3535</v>
      </c>
    </row>
    <row r="5701" spans="67:89" x14ac:dyDescent="0.25">
      <c r="BO5701" s="1" t="s">
        <v>1680</v>
      </c>
      <c r="BP5701" s="1" t="s">
        <v>13614</v>
      </c>
      <c r="BQ5701" s="1" t="s">
        <v>10132</v>
      </c>
      <c r="BR5701" s="1" t="s">
        <v>13427</v>
      </c>
      <c r="BS5701" s="1" t="s">
        <v>13534</v>
      </c>
      <c r="BT5701">
        <v>81</v>
      </c>
      <c r="BU5701" s="1" t="s">
        <v>9</v>
      </c>
      <c r="BV5701" s="1" t="s">
        <v>146</v>
      </c>
      <c r="BW5701">
        <v>196.71</v>
      </c>
      <c r="BX5701" s="1" t="s">
        <v>13428</v>
      </c>
      <c r="BY5701">
        <v>5300</v>
      </c>
      <c r="BZ5701">
        <v>1042563</v>
      </c>
      <c r="CA5701">
        <v>0.2</v>
      </c>
      <c r="CB5701">
        <v>4240</v>
      </c>
      <c r="CC5701">
        <v>834050.4</v>
      </c>
      <c r="CD5701">
        <v>0.1</v>
      </c>
      <c r="CE5701">
        <v>83405.040000000008</v>
      </c>
      <c r="CF5701">
        <v>0.1</v>
      </c>
      <c r="CG5701">
        <v>8340.5040000000008</v>
      </c>
      <c r="CH5701">
        <v>75064.536000000007</v>
      </c>
      <c r="CI5701">
        <v>750645.36</v>
      </c>
      <c r="CJ5701">
        <v>825709.89599999995</v>
      </c>
      <c r="CK5701">
        <v>4197.5999999999995</v>
      </c>
    </row>
    <row r="5702" spans="67:89" x14ac:dyDescent="0.25">
      <c r="BO5702" s="1" t="s">
        <v>1682</v>
      </c>
      <c r="BP5702" s="1" t="s">
        <v>13615</v>
      </c>
      <c r="BQ5702" s="1" t="s">
        <v>10132</v>
      </c>
      <c r="BR5702" s="1" t="s">
        <v>13427</v>
      </c>
      <c r="BS5702" s="1" t="s">
        <v>13534</v>
      </c>
      <c r="BT5702">
        <v>82</v>
      </c>
      <c r="BU5702" s="1" t="s">
        <v>9</v>
      </c>
      <c r="BV5702" s="1" t="s">
        <v>171</v>
      </c>
      <c r="BW5702">
        <v>215.76</v>
      </c>
      <c r="BX5702" s="1" t="s">
        <v>13428</v>
      </c>
      <c r="BY5702">
        <v>5300</v>
      </c>
      <c r="BZ5702">
        <v>1143528</v>
      </c>
      <c r="CA5702">
        <v>0.33</v>
      </c>
      <c r="CB5702">
        <v>3551</v>
      </c>
      <c r="CC5702">
        <v>766163.76</v>
      </c>
      <c r="CD5702">
        <v>0.1</v>
      </c>
      <c r="CE5702">
        <v>76616.376000000004</v>
      </c>
      <c r="CF5702">
        <v>0.1</v>
      </c>
      <c r="CG5702">
        <v>7661.6376000000009</v>
      </c>
      <c r="CH5702">
        <v>68954.738400000002</v>
      </c>
      <c r="CI5702">
        <v>689547.38399999996</v>
      </c>
      <c r="CJ5702">
        <v>758502.12239999999</v>
      </c>
      <c r="CK5702">
        <v>3515.4900000000002</v>
      </c>
    </row>
    <row r="5703" spans="67:89" x14ac:dyDescent="0.25">
      <c r="BP5703" s="1" t="s">
        <v>13615</v>
      </c>
      <c r="BQ5703" s="1" t="s">
        <v>10132</v>
      </c>
      <c r="BR5703" s="1" t="s">
        <v>13427</v>
      </c>
      <c r="BS5703" s="1" t="s">
        <v>13534</v>
      </c>
      <c r="BT5703">
        <v>82</v>
      </c>
      <c r="BU5703" s="1" t="s">
        <v>9</v>
      </c>
      <c r="BV5703" s="1" t="s">
        <v>171</v>
      </c>
      <c r="BW5703">
        <v>215.76</v>
      </c>
      <c r="BX5703" s="1" t="s">
        <v>13428</v>
      </c>
      <c r="BY5703">
        <v>5300</v>
      </c>
      <c r="BZ5703">
        <v>1143528</v>
      </c>
      <c r="CA5703">
        <v>0.25</v>
      </c>
      <c r="CB5703">
        <v>3975</v>
      </c>
      <c r="CC5703">
        <v>857646</v>
      </c>
      <c r="CD5703">
        <v>0.1</v>
      </c>
      <c r="CE5703">
        <v>85764.6</v>
      </c>
      <c r="CF5703">
        <v>0</v>
      </c>
      <c r="CG5703">
        <v>0</v>
      </c>
      <c r="CH5703">
        <v>85764.6</v>
      </c>
      <c r="CI5703">
        <v>771881.4</v>
      </c>
      <c r="CJ5703">
        <v>857646</v>
      </c>
      <c r="CK5703">
        <v>3975</v>
      </c>
    </row>
    <row r="5704" spans="67:89" x14ac:dyDescent="0.25">
      <c r="BP5704" s="1" t="s">
        <v>13615</v>
      </c>
      <c r="BQ5704" s="1" t="s">
        <v>10132</v>
      </c>
      <c r="BR5704" s="1" t="s">
        <v>13427</v>
      </c>
      <c r="BS5704" s="1" t="s">
        <v>13534</v>
      </c>
      <c r="BT5704">
        <v>82</v>
      </c>
      <c r="BU5704" s="1" t="s">
        <v>9</v>
      </c>
      <c r="BV5704" s="1" t="s">
        <v>171</v>
      </c>
      <c r="BW5704">
        <v>215.76</v>
      </c>
      <c r="BX5704" s="1" t="s">
        <v>13428</v>
      </c>
      <c r="BY5704">
        <v>5300</v>
      </c>
      <c r="BZ5704">
        <v>1143528</v>
      </c>
      <c r="CA5704">
        <v>0.25</v>
      </c>
      <c r="CB5704">
        <v>3975</v>
      </c>
      <c r="CC5704">
        <v>857646</v>
      </c>
      <c r="CD5704">
        <v>0.1</v>
      </c>
      <c r="CE5704">
        <v>85764.6</v>
      </c>
      <c r="CF5704">
        <v>0</v>
      </c>
      <c r="CG5704">
        <v>0</v>
      </c>
      <c r="CH5704">
        <v>85764.6</v>
      </c>
      <c r="CI5704">
        <v>771881.4</v>
      </c>
      <c r="CJ5704">
        <v>857646</v>
      </c>
      <c r="CK5704">
        <v>3975</v>
      </c>
    </row>
    <row r="5705" spans="67:89" x14ac:dyDescent="0.25">
      <c r="BO5705" s="1" t="s">
        <v>1684</v>
      </c>
      <c r="BP5705" s="1" t="s">
        <v>13616</v>
      </c>
      <c r="BQ5705" s="1" t="s">
        <v>10132</v>
      </c>
      <c r="BR5705" s="1" t="s">
        <v>13427</v>
      </c>
      <c r="BS5705" s="1" t="s">
        <v>13534</v>
      </c>
      <c r="BT5705">
        <v>83</v>
      </c>
      <c r="BU5705" s="1" t="s">
        <v>9</v>
      </c>
      <c r="BV5705" s="1" t="s">
        <v>171</v>
      </c>
      <c r="BW5705">
        <v>207</v>
      </c>
      <c r="BX5705" s="1" t="s">
        <v>13428</v>
      </c>
      <c r="BY5705">
        <v>5300</v>
      </c>
      <c r="BZ5705">
        <v>1097100</v>
      </c>
      <c r="CA5705">
        <v>0.2</v>
      </c>
      <c r="CB5705">
        <v>4240</v>
      </c>
      <c r="CC5705">
        <v>877680</v>
      </c>
      <c r="CD5705">
        <v>0.1</v>
      </c>
      <c r="CE5705">
        <v>87768</v>
      </c>
      <c r="CF5705">
        <v>0.1</v>
      </c>
      <c r="CG5705">
        <v>8776.8000000000011</v>
      </c>
      <c r="CH5705">
        <v>78991.199999999997</v>
      </c>
      <c r="CI5705">
        <v>789912</v>
      </c>
      <c r="CJ5705">
        <v>868903.2</v>
      </c>
      <c r="CK5705">
        <v>4197.5999999999995</v>
      </c>
    </row>
    <row r="5706" spans="67:89" x14ac:dyDescent="0.25">
      <c r="BO5706" s="1" t="s">
        <v>1686</v>
      </c>
      <c r="BP5706" s="1" t="s">
        <v>13617</v>
      </c>
      <c r="BQ5706" s="1" t="s">
        <v>10132</v>
      </c>
      <c r="BR5706" s="1" t="s">
        <v>13427</v>
      </c>
      <c r="BS5706" s="1" t="s">
        <v>13534</v>
      </c>
      <c r="BT5706">
        <v>84</v>
      </c>
      <c r="BU5706" s="1" t="s">
        <v>9</v>
      </c>
      <c r="BV5706" s="1" t="s">
        <v>171</v>
      </c>
      <c r="BW5706">
        <v>207</v>
      </c>
      <c r="BX5706" s="1" t="s">
        <v>13428</v>
      </c>
      <c r="BY5706">
        <v>5300</v>
      </c>
      <c r="BZ5706">
        <v>1097100</v>
      </c>
      <c r="CA5706">
        <v>0.33</v>
      </c>
      <c r="CB5706">
        <v>3551</v>
      </c>
      <c r="CC5706">
        <v>735057</v>
      </c>
      <c r="CD5706">
        <v>0.1</v>
      </c>
      <c r="CE5706">
        <v>73505.7</v>
      </c>
      <c r="CF5706">
        <v>0.1</v>
      </c>
      <c r="CG5706">
        <v>7350.57</v>
      </c>
      <c r="CH5706">
        <v>66155.13</v>
      </c>
      <c r="CI5706">
        <v>661551.30000000005</v>
      </c>
      <c r="CJ5706">
        <v>727706.43</v>
      </c>
      <c r="CK5706">
        <v>3515.4900000000002</v>
      </c>
    </row>
    <row r="5707" spans="67:89" x14ac:dyDescent="0.25">
      <c r="BP5707" s="1" t="s">
        <v>13617</v>
      </c>
      <c r="BQ5707" s="1" t="s">
        <v>10132</v>
      </c>
      <c r="BR5707" s="1" t="s">
        <v>13427</v>
      </c>
      <c r="BS5707" s="1" t="s">
        <v>13534</v>
      </c>
      <c r="BT5707">
        <v>84</v>
      </c>
      <c r="BU5707" s="1" t="s">
        <v>9</v>
      </c>
      <c r="BV5707" s="1" t="s">
        <v>171</v>
      </c>
      <c r="BW5707">
        <v>207</v>
      </c>
      <c r="BX5707" s="1" t="s">
        <v>13428</v>
      </c>
      <c r="BY5707">
        <v>5300</v>
      </c>
      <c r="BZ5707">
        <v>1097100</v>
      </c>
      <c r="CA5707">
        <v>0.33</v>
      </c>
      <c r="CB5707">
        <v>3551</v>
      </c>
      <c r="CC5707">
        <v>735057</v>
      </c>
      <c r="CD5707">
        <v>0.1</v>
      </c>
      <c r="CE5707">
        <v>73505.7</v>
      </c>
      <c r="CF5707">
        <v>0.1</v>
      </c>
      <c r="CG5707">
        <v>7350.57</v>
      </c>
      <c r="CH5707">
        <v>66155.13</v>
      </c>
      <c r="CI5707">
        <v>661551.30000000005</v>
      </c>
      <c r="CJ5707">
        <v>727706.43</v>
      </c>
      <c r="CK5707">
        <v>3515.4900000000002</v>
      </c>
    </row>
    <row r="5708" spans="67:89" x14ac:dyDescent="0.25">
      <c r="BP5708" s="1" t="s">
        <v>13617</v>
      </c>
      <c r="BQ5708" s="1" t="s">
        <v>10132</v>
      </c>
      <c r="BR5708" s="1" t="s">
        <v>13427</v>
      </c>
      <c r="BS5708" s="1" t="s">
        <v>13534</v>
      </c>
      <c r="BT5708">
        <v>84</v>
      </c>
      <c r="BU5708" s="1" t="s">
        <v>9</v>
      </c>
      <c r="BV5708" s="1" t="s">
        <v>171</v>
      </c>
      <c r="BW5708">
        <v>207</v>
      </c>
      <c r="BX5708" s="1" t="s">
        <v>13428</v>
      </c>
      <c r="BY5708">
        <v>5300</v>
      </c>
      <c r="BZ5708">
        <v>1097100</v>
      </c>
      <c r="CA5708">
        <v>0.3</v>
      </c>
      <c r="CB5708">
        <v>3710</v>
      </c>
      <c r="CC5708">
        <v>767970</v>
      </c>
      <c r="CD5708">
        <v>0.1</v>
      </c>
      <c r="CE5708">
        <v>76797</v>
      </c>
      <c r="CF5708">
        <v>0</v>
      </c>
      <c r="CG5708">
        <v>0</v>
      </c>
      <c r="CH5708">
        <v>76797</v>
      </c>
      <c r="CI5708">
        <v>691173</v>
      </c>
      <c r="CJ5708">
        <v>767970</v>
      </c>
      <c r="CK5708">
        <v>3710</v>
      </c>
    </row>
    <row r="5709" spans="67:89" x14ac:dyDescent="0.25">
      <c r="BP5709" s="1" t="s">
        <v>13617</v>
      </c>
      <c r="BQ5709" s="1" t="s">
        <v>10132</v>
      </c>
      <c r="BR5709" s="1" t="s">
        <v>13427</v>
      </c>
      <c r="BS5709" s="1" t="s">
        <v>13534</v>
      </c>
      <c r="BT5709">
        <v>84</v>
      </c>
      <c r="BU5709" s="1" t="s">
        <v>9</v>
      </c>
      <c r="BV5709" s="1" t="s">
        <v>171</v>
      </c>
      <c r="BW5709">
        <v>207</v>
      </c>
      <c r="BX5709" s="1" t="s">
        <v>13428</v>
      </c>
      <c r="BY5709">
        <v>5300</v>
      </c>
      <c r="BZ5709">
        <v>1097100</v>
      </c>
      <c r="CA5709">
        <v>0.3</v>
      </c>
      <c r="CB5709">
        <v>3710</v>
      </c>
      <c r="CC5709">
        <v>767970</v>
      </c>
      <c r="CD5709">
        <v>0.1</v>
      </c>
      <c r="CE5709">
        <v>76797</v>
      </c>
      <c r="CF5709">
        <v>0.1</v>
      </c>
      <c r="CG5709">
        <v>7679.7000000000007</v>
      </c>
      <c r="CH5709">
        <v>69117.3</v>
      </c>
      <c r="CI5709">
        <v>691173</v>
      </c>
      <c r="CJ5709">
        <v>760290.3</v>
      </c>
      <c r="CK5709">
        <v>3672.9</v>
      </c>
    </row>
    <row r="5710" spans="67:89" x14ac:dyDescent="0.25">
      <c r="BP5710" s="1" t="s">
        <v>13617</v>
      </c>
      <c r="BQ5710" s="1" t="s">
        <v>10132</v>
      </c>
      <c r="BR5710" s="1" t="s">
        <v>13427</v>
      </c>
      <c r="BS5710" s="1" t="s">
        <v>13534</v>
      </c>
      <c r="BT5710">
        <v>84</v>
      </c>
      <c r="BU5710" s="1" t="s">
        <v>9</v>
      </c>
      <c r="BV5710" s="1" t="s">
        <v>171</v>
      </c>
      <c r="BW5710">
        <v>207</v>
      </c>
      <c r="BX5710" s="1" t="s">
        <v>13428</v>
      </c>
      <c r="BY5710">
        <v>5300</v>
      </c>
      <c r="BZ5710">
        <v>1097100</v>
      </c>
      <c r="CA5710">
        <v>0.27</v>
      </c>
      <c r="CB5710">
        <v>3869</v>
      </c>
      <c r="CC5710">
        <v>800883</v>
      </c>
      <c r="CD5710">
        <v>0.1</v>
      </c>
      <c r="CE5710">
        <v>80088.3</v>
      </c>
      <c r="CF5710">
        <v>0.1</v>
      </c>
      <c r="CG5710">
        <v>8008.8300000000008</v>
      </c>
      <c r="CH5710">
        <v>72079.47</v>
      </c>
      <c r="CI5710">
        <v>720794.7</v>
      </c>
      <c r="CJ5710">
        <v>792874.16999999993</v>
      </c>
      <c r="CK5710">
        <v>3830.3099999999995</v>
      </c>
    </row>
    <row r="5711" spans="67:89" x14ac:dyDescent="0.25">
      <c r="BO5711" s="1" t="s">
        <v>1688</v>
      </c>
      <c r="BP5711" s="1" t="s">
        <v>13618</v>
      </c>
      <c r="BQ5711" s="1" t="s">
        <v>10132</v>
      </c>
      <c r="BR5711" s="1" t="s">
        <v>13427</v>
      </c>
      <c r="BS5711" s="1" t="s">
        <v>13534</v>
      </c>
      <c r="BT5711">
        <v>85</v>
      </c>
      <c r="BU5711" s="1" t="s">
        <v>9</v>
      </c>
      <c r="BV5711" s="1" t="s">
        <v>171</v>
      </c>
      <c r="BW5711">
        <v>207</v>
      </c>
      <c r="BX5711" s="1" t="s">
        <v>13428</v>
      </c>
      <c r="BY5711">
        <v>3672.8999999999996</v>
      </c>
      <c r="BZ5711">
        <v>760290.29999999993</v>
      </c>
      <c r="CA5711">
        <v>0</v>
      </c>
      <c r="CB5711">
        <v>3672.8999999999996</v>
      </c>
      <c r="CC5711">
        <v>760290.29999999993</v>
      </c>
      <c r="CD5711">
        <v>7.841896707086754E-2</v>
      </c>
      <c r="CE5711">
        <v>59621.18</v>
      </c>
      <c r="CF5711">
        <v>0</v>
      </c>
      <c r="CG5711">
        <v>0</v>
      </c>
      <c r="CH5711">
        <v>59621.18</v>
      </c>
      <c r="CI5711">
        <v>700669.11999999988</v>
      </c>
      <c r="CJ5711">
        <v>760290.29999999993</v>
      </c>
      <c r="CK5711">
        <v>3672.8999999999996</v>
      </c>
    </row>
    <row r="5712" spans="67:89" x14ac:dyDescent="0.25">
      <c r="BO5712" s="1" t="s">
        <v>1690</v>
      </c>
      <c r="BP5712" s="1" t="s">
        <v>13619</v>
      </c>
      <c r="BQ5712" s="1" t="s">
        <v>10132</v>
      </c>
      <c r="BR5712" s="1" t="s">
        <v>13427</v>
      </c>
      <c r="BS5712" s="1" t="s">
        <v>13534</v>
      </c>
      <c r="BT5712">
        <v>86</v>
      </c>
      <c r="BU5712" s="1" t="s">
        <v>9</v>
      </c>
      <c r="BV5712" s="1" t="s">
        <v>171</v>
      </c>
      <c r="BW5712">
        <v>200</v>
      </c>
      <c r="BX5712" s="1" t="s">
        <v>13428</v>
      </c>
      <c r="BY5712">
        <v>5300</v>
      </c>
      <c r="BZ5712">
        <v>1060000</v>
      </c>
      <c r="CA5712">
        <v>0.2</v>
      </c>
      <c r="CB5712">
        <v>4240</v>
      </c>
      <c r="CC5712">
        <v>848000</v>
      </c>
      <c r="CD5712">
        <v>0.1</v>
      </c>
      <c r="CE5712">
        <v>84800</v>
      </c>
      <c r="CF5712">
        <v>0.1</v>
      </c>
      <c r="CG5712">
        <v>8480</v>
      </c>
      <c r="CH5712">
        <v>76320</v>
      </c>
      <c r="CI5712">
        <v>763200</v>
      </c>
      <c r="CJ5712">
        <v>839520</v>
      </c>
      <c r="CK5712">
        <v>4197.6000000000004</v>
      </c>
    </row>
    <row r="5713" spans="67:89" x14ac:dyDescent="0.25">
      <c r="BO5713" s="1" t="s">
        <v>1692</v>
      </c>
      <c r="BP5713" s="1" t="s">
        <v>13620</v>
      </c>
      <c r="BQ5713" s="1" t="s">
        <v>10132</v>
      </c>
      <c r="BR5713" s="1" t="s">
        <v>13427</v>
      </c>
      <c r="BS5713" s="1" t="s">
        <v>13534</v>
      </c>
      <c r="BT5713">
        <v>87</v>
      </c>
      <c r="BU5713" s="1" t="s">
        <v>9</v>
      </c>
      <c r="BV5713" s="1" t="s">
        <v>260</v>
      </c>
      <c r="BW5713">
        <v>200</v>
      </c>
      <c r="BX5713" s="1" t="s">
        <v>13428</v>
      </c>
      <c r="BY5713">
        <v>5050</v>
      </c>
      <c r="BZ5713">
        <v>1010000</v>
      </c>
      <c r="CA5713">
        <v>0.33</v>
      </c>
      <c r="CB5713">
        <v>3383.5</v>
      </c>
      <c r="CC5713">
        <v>676700</v>
      </c>
      <c r="CD5713">
        <v>0.1</v>
      </c>
      <c r="CE5713">
        <v>67670</v>
      </c>
      <c r="CF5713">
        <v>0.1</v>
      </c>
      <c r="CG5713">
        <v>6767</v>
      </c>
      <c r="CH5713">
        <v>60903</v>
      </c>
      <c r="CI5713">
        <v>609030</v>
      </c>
      <c r="CJ5713">
        <v>669933</v>
      </c>
      <c r="CK5713">
        <v>3349.665</v>
      </c>
    </row>
    <row r="5714" spans="67:89" x14ac:dyDescent="0.25">
      <c r="BP5714" s="1" t="s">
        <v>13620</v>
      </c>
      <c r="BQ5714" s="1" t="s">
        <v>10132</v>
      </c>
      <c r="BR5714" s="1" t="s">
        <v>13427</v>
      </c>
      <c r="BS5714" s="1" t="s">
        <v>13534</v>
      </c>
      <c r="BT5714">
        <v>87</v>
      </c>
      <c r="BU5714" s="1" t="s">
        <v>9</v>
      </c>
      <c r="BV5714" s="1" t="s">
        <v>260</v>
      </c>
      <c r="BW5714">
        <v>200</v>
      </c>
      <c r="BX5714" s="1" t="s">
        <v>13428</v>
      </c>
      <c r="BY5714">
        <v>5050</v>
      </c>
      <c r="BZ5714">
        <v>1010000</v>
      </c>
      <c r="CA5714">
        <v>0.3</v>
      </c>
      <c r="CB5714">
        <v>3535</v>
      </c>
      <c r="CC5714">
        <v>707000</v>
      </c>
      <c r="CD5714">
        <v>0.1</v>
      </c>
      <c r="CE5714">
        <v>70700</v>
      </c>
      <c r="CF5714">
        <v>0.1</v>
      </c>
      <c r="CG5714">
        <v>7070</v>
      </c>
      <c r="CH5714">
        <v>63630</v>
      </c>
      <c r="CI5714">
        <v>636300</v>
      </c>
      <c r="CJ5714">
        <v>699930</v>
      </c>
      <c r="CK5714">
        <v>3499.65</v>
      </c>
    </row>
    <row r="5715" spans="67:89" x14ac:dyDescent="0.25">
      <c r="BO5715" s="1" t="s">
        <v>1694</v>
      </c>
      <c r="BP5715" s="1" t="s">
        <v>13621</v>
      </c>
      <c r="BQ5715" s="1" t="s">
        <v>10132</v>
      </c>
      <c r="BR5715" s="1" t="s">
        <v>13427</v>
      </c>
      <c r="BS5715" s="1" t="s">
        <v>13534</v>
      </c>
      <c r="BT5715">
        <v>88</v>
      </c>
      <c r="BU5715" s="1" t="s">
        <v>9</v>
      </c>
      <c r="BV5715" s="1" t="s">
        <v>60</v>
      </c>
      <c r="BW5715">
        <v>180</v>
      </c>
      <c r="BX5715" s="1" t="s">
        <v>13428</v>
      </c>
      <c r="BY5715">
        <v>5050</v>
      </c>
      <c r="BZ5715">
        <v>909000</v>
      </c>
      <c r="CA5715">
        <v>0.3</v>
      </c>
      <c r="CB5715">
        <v>3535</v>
      </c>
      <c r="CC5715">
        <v>636300</v>
      </c>
      <c r="CD5715">
        <v>0.1</v>
      </c>
      <c r="CE5715">
        <v>63630</v>
      </c>
      <c r="CF5715">
        <v>0.1</v>
      </c>
      <c r="CG5715">
        <v>6363</v>
      </c>
      <c r="CH5715">
        <v>57267</v>
      </c>
      <c r="CI5715">
        <v>572670</v>
      </c>
      <c r="CJ5715">
        <v>629937</v>
      </c>
      <c r="CK5715">
        <v>3499.65</v>
      </c>
    </row>
    <row r="5716" spans="67:89" x14ac:dyDescent="0.25">
      <c r="BP5716" s="1" t="s">
        <v>13621</v>
      </c>
      <c r="BQ5716" s="1" t="s">
        <v>10132</v>
      </c>
      <c r="BR5716" s="1" t="s">
        <v>13427</v>
      </c>
      <c r="BS5716" s="1" t="s">
        <v>13534</v>
      </c>
      <c r="BT5716">
        <v>88</v>
      </c>
      <c r="BU5716" s="1" t="s">
        <v>9</v>
      </c>
      <c r="BV5716" s="1" t="s">
        <v>60</v>
      </c>
      <c r="BW5716">
        <v>180</v>
      </c>
      <c r="BX5716" s="1" t="s">
        <v>13428</v>
      </c>
      <c r="BY5716">
        <v>5050</v>
      </c>
      <c r="BZ5716">
        <v>909000</v>
      </c>
      <c r="CA5716">
        <v>0.28000000000000003</v>
      </c>
      <c r="CB5716">
        <v>3636</v>
      </c>
      <c r="CC5716">
        <v>654480</v>
      </c>
      <c r="CD5716">
        <v>0.1</v>
      </c>
      <c r="CE5716">
        <v>65448</v>
      </c>
      <c r="CF5716">
        <v>0.1</v>
      </c>
      <c r="CG5716">
        <v>6544.8</v>
      </c>
      <c r="CH5716">
        <v>58903.199999999997</v>
      </c>
      <c r="CI5716">
        <v>589032</v>
      </c>
      <c r="CJ5716">
        <v>647935.19999999995</v>
      </c>
      <c r="CK5716">
        <v>3599.64</v>
      </c>
    </row>
    <row r="5717" spans="67:89" x14ac:dyDescent="0.25">
      <c r="BP5717" s="1" t="s">
        <v>13621</v>
      </c>
      <c r="BQ5717" s="1" t="s">
        <v>10132</v>
      </c>
      <c r="BR5717" s="1" t="s">
        <v>13427</v>
      </c>
      <c r="BS5717" s="1" t="s">
        <v>13534</v>
      </c>
      <c r="BT5717">
        <v>88</v>
      </c>
      <c r="BU5717" s="1" t="s">
        <v>9</v>
      </c>
      <c r="BV5717" s="1" t="s">
        <v>60</v>
      </c>
      <c r="BW5717">
        <v>180</v>
      </c>
      <c r="BX5717" s="1" t="s">
        <v>13428</v>
      </c>
      <c r="BY5717">
        <v>5050</v>
      </c>
      <c r="BZ5717">
        <v>909000</v>
      </c>
      <c r="CA5717">
        <v>0.28000000000000003</v>
      </c>
      <c r="CB5717">
        <v>3636</v>
      </c>
      <c r="CC5717">
        <v>654480</v>
      </c>
      <c r="CD5717">
        <v>0.1</v>
      </c>
      <c r="CE5717">
        <v>65448</v>
      </c>
      <c r="CF5717">
        <v>0.1</v>
      </c>
      <c r="CG5717">
        <v>6544.8</v>
      </c>
      <c r="CH5717">
        <v>58903.199999999997</v>
      </c>
      <c r="CI5717">
        <v>589032</v>
      </c>
      <c r="CJ5717">
        <v>647935.19999999995</v>
      </c>
      <c r="CK5717">
        <v>3599.64</v>
      </c>
    </row>
    <row r="5718" spans="67:89" x14ac:dyDescent="0.25">
      <c r="BP5718" s="1" t="s">
        <v>13621</v>
      </c>
      <c r="BQ5718" s="1" t="s">
        <v>10132</v>
      </c>
      <c r="BR5718" s="1" t="s">
        <v>13427</v>
      </c>
      <c r="BS5718" s="1" t="s">
        <v>13534</v>
      </c>
      <c r="BT5718">
        <v>88</v>
      </c>
      <c r="BU5718" s="1" t="s">
        <v>9</v>
      </c>
      <c r="BV5718" s="1" t="s">
        <v>60</v>
      </c>
      <c r="BW5718">
        <v>180</v>
      </c>
      <c r="BX5718" s="1" t="s">
        <v>13428</v>
      </c>
      <c r="BY5718">
        <v>5050</v>
      </c>
      <c r="BZ5718">
        <v>909000</v>
      </c>
      <c r="CA5718">
        <v>0.27</v>
      </c>
      <c r="CB5718">
        <v>3686.5</v>
      </c>
      <c r="CC5718">
        <v>663570</v>
      </c>
      <c r="CD5718">
        <v>0.1</v>
      </c>
      <c r="CE5718">
        <v>66357</v>
      </c>
      <c r="CF5718">
        <v>0</v>
      </c>
      <c r="CG5718">
        <v>0</v>
      </c>
      <c r="CH5718">
        <v>66357</v>
      </c>
      <c r="CI5718">
        <v>597213</v>
      </c>
      <c r="CJ5718">
        <v>663570</v>
      </c>
      <c r="CK5718">
        <v>3686.5</v>
      </c>
    </row>
    <row r="5719" spans="67:89" x14ac:dyDescent="0.25">
      <c r="BO5719" s="1" t="s">
        <v>1696</v>
      </c>
      <c r="BP5719" s="1" t="s">
        <v>13622</v>
      </c>
      <c r="BQ5719" s="1" t="s">
        <v>10132</v>
      </c>
      <c r="BR5719" s="1" t="s">
        <v>13427</v>
      </c>
      <c r="BS5719" s="1" t="s">
        <v>13534</v>
      </c>
      <c r="BT5719">
        <v>89</v>
      </c>
      <c r="BU5719" s="1" t="s">
        <v>9</v>
      </c>
      <c r="BV5719" s="1" t="s">
        <v>60</v>
      </c>
      <c r="BW5719">
        <v>180</v>
      </c>
      <c r="BX5719" s="1" t="s">
        <v>13428</v>
      </c>
      <c r="BY5719">
        <v>5050</v>
      </c>
      <c r="BZ5719">
        <v>909000</v>
      </c>
      <c r="CA5719">
        <v>0.3</v>
      </c>
      <c r="CB5719">
        <v>3535</v>
      </c>
      <c r="CC5719">
        <v>636300</v>
      </c>
      <c r="CD5719">
        <v>0.1</v>
      </c>
      <c r="CE5719">
        <v>63630</v>
      </c>
      <c r="CF5719">
        <v>0.1</v>
      </c>
      <c r="CG5719">
        <v>6363</v>
      </c>
      <c r="CH5719">
        <v>57267</v>
      </c>
      <c r="CI5719">
        <v>572670</v>
      </c>
      <c r="CJ5719">
        <v>629937</v>
      </c>
      <c r="CK5719">
        <v>3499.65</v>
      </c>
    </row>
    <row r="5720" spans="67:89" x14ac:dyDescent="0.25">
      <c r="BO5720" s="1" t="s">
        <v>1698</v>
      </c>
      <c r="BP5720" s="1" t="s">
        <v>13623</v>
      </c>
      <c r="BQ5720" s="1" t="s">
        <v>10132</v>
      </c>
      <c r="BR5720" s="1" t="s">
        <v>13427</v>
      </c>
      <c r="BS5720" s="1" t="s">
        <v>13534</v>
      </c>
      <c r="BT5720">
        <v>90</v>
      </c>
      <c r="BU5720" s="1" t="s">
        <v>9</v>
      </c>
      <c r="BV5720" s="1" t="s">
        <v>60</v>
      </c>
      <c r="BW5720">
        <v>180</v>
      </c>
      <c r="BX5720" s="1" t="s">
        <v>13428</v>
      </c>
      <c r="BY5720">
        <v>5050</v>
      </c>
      <c r="BZ5720">
        <v>909000</v>
      </c>
      <c r="CA5720">
        <v>0.33</v>
      </c>
      <c r="CB5720">
        <v>3383.5</v>
      </c>
      <c r="CC5720">
        <v>609030</v>
      </c>
      <c r="CD5720">
        <v>0.1</v>
      </c>
      <c r="CE5720">
        <v>60903</v>
      </c>
      <c r="CF5720">
        <v>0.1</v>
      </c>
      <c r="CG5720">
        <v>6090.3</v>
      </c>
      <c r="CH5720">
        <v>54812.7</v>
      </c>
      <c r="CI5720">
        <v>548127</v>
      </c>
      <c r="CJ5720">
        <v>602939.69999999995</v>
      </c>
      <c r="CK5720">
        <v>3349.665</v>
      </c>
    </row>
    <row r="5721" spans="67:89" x14ac:dyDescent="0.25">
      <c r="BO5721" s="1" t="s">
        <v>1700</v>
      </c>
      <c r="BP5721" s="1" t="s">
        <v>13624</v>
      </c>
      <c r="BQ5721" s="1" t="s">
        <v>10132</v>
      </c>
      <c r="BR5721" s="1" t="s">
        <v>13427</v>
      </c>
      <c r="BS5721" s="1" t="s">
        <v>13534</v>
      </c>
      <c r="BT5721">
        <v>91</v>
      </c>
      <c r="BU5721" s="1" t="s">
        <v>9</v>
      </c>
      <c r="BV5721" s="1" t="s">
        <v>60</v>
      </c>
      <c r="BW5721">
        <v>180</v>
      </c>
      <c r="BX5721" s="1" t="s">
        <v>13428</v>
      </c>
      <c r="BY5721">
        <v>5050</v>
      </c>
      <c r="BZ5721">
        <v>909000</v>
      </c>
      <c r="CA5721">
        <v>0.26</v>
      </c>
      <c r="CB5721">
        <v>3737</v>
      </c>
      <c r="CC5721">
        <v>672660</v>
      </c>
      <c r="CD5721">
        <v>0.1</v>
      </c>
      <c r="CE5721">
        <v>67266</v>
      </c>
      <c r="CF5721">
        <v>0.1</v>
      </c>
      <c r="CG5721">
        <v>6726.6</v>
      </c>
      <c r="CH5721">
        <v>60539.4</v>
      </c>
      <c r="CI5721">
        <v>605394</v>
      </c>
      <c r="CJ5721">
        <v>665933.4</v>
      </c>
      <c r="CK5721">
        <v>3699.63</v>
      </c>
    </row>
    <row r="5722" spans="67:89" x14ac:dyDescent="0.25">
      <c r="BO5722" s="1" t="s">
        <v>1702</v>
      </c>
      <c r="BP5722" s="1" t="s">
        <v>13625</v>
      </c>
      <c r="BQ5722" s="1" t="s">
        <v>10132</v>
      </c>
      <c r="BR5722" s="1" t="s">
        <v>13427</v>
      </c>
      <c r="BS5722" s="1" t="s">
        <v>13534</v>
      </c>
      <c r="BT5722">
        <v>92</v>
      </c>
      <c r="BU5722" s="1" t="s">
        <v>9</v>
      </c>
      <c r="BV5722" s="1" t="s">
        <v>146</v>
      </c>
      <c r="BW5722">
        <v>180</v>
      </c>
      <c r="BX5722" s="1" t="s">
        <v>13428</v>
      </c>
      <c r="BY5722">
        <v>5300</v>
      </c>
      <c r="BZ5722">
        <v>954000</v>
      </c>
      <c r="CA5722">
        <v>0.2</v>
      </c>
      <c r="CB5722">
        <v>4240</v>
      </c>
      <c r="CC5722">
        <v>763200</v>
      </c>
      <c r="CD5722">
        <v>0.1</v>
      </c>
      <c r="CE5722">
        <v>76320</v>
      </c>
      <c r="CF5722">
        <v>0.1</v>
      </c>
      <c r="CG5722">
        <v>7632</v>
      </c>
      <c r="CH5722">
        <v>68688</v>
      </c>
      <c r="CI5722">
        <v>686880</v>
      </c>
      <c r="CJ5722">
        <v>755568</v>
      </c>
      <c r="CK5722">
        <v>4197.6000000000004</v>
      </c>
    </row>
    <row r="5723" spans="67:89" x14ac:dyDescent="0.25">
      <c r="BO5723" s="1" t="s">
        <v>1704</v>
      </c>
      <c r="BP5723" s="1" t="s">
        <v>13626</v>
      </c>
      <c r="BQ5723" s="1" t="s">
        <v>10132</v>
      </c>
      <c r="BR5723" s="1" t="s">
        <v>13427</v>
      </c>
      <c r="BS5723" s="1" t="s">
        <v>13534</v>
      </c>
      <c r="BT5723">
        <v>93</v>
      </c>
      <c r="BU5723" s="1" t="s">
        <v>9</v>
      </c>
      <c r="BV5723" s="1" t="s">
        <v>146</v>
      </c>
      <c r="BW5723">
        <v>180</v>
      </c>
      <c r="BX5723" s="1" t="s">
        <v>13428</v>
      </c>
      <c r="BY5723">
        <v>5300</v>
      </c>
      <c r="BZ5723">
        <v>954000</v>
      </c>
      <c r="CA5723">
        <v>0.2</v>
      </c>
      <c r="CB5723">
        <v>4240</v>
      </c>
      <c r="CC5723">
        <v>763200</v>
      </c>
      <c r="CD5723">
        <v>0.1</v>
      </c>
      <c r="CE5723">
        <v>76320</v>
      </c>
      <c r="CF5723">
        <v>0.1</v>
      </c>
      <c r="CG5723">
        <v>7632</v>
      </c>
      <c r="CH5723">
        <v>68688</v>
      </c>
      <c r="CI5723">
        <v>686880</v>
      </c>
      <c r="CJ5723">
        <v>755568</v>
      </c>
      <c r="CK5723">
        <v>4197.6000000000004</v>
      </c>
    </row>
    <row r="5724" spans="67:89" x14ac:dyDescent="0.25">
      <c r="BO5724" s="1" t="s">
        <v>1706</v>
      </c>
      <c r="BP5724" s="1" t="s">
        <v>13627</v>
      </c>
      <c r="BQ5724" s="1" t="s">
        <v>10132</v>
      </c>
      <c r="BR5724" s="1" t="s">
        <v>13427</v>
      </c>
      <c r="BS5724" s="1" t="s">
        <v>13534</v>
      </c>
      <c r="BT5724">
        <v>94</v>
      </c>
      <c r="BU5724" s="1" t="s">
        <v>9</v>
      </c>
      <c r="BV5724" s="1" t="s">
        <v>146</v>
      </c>
      <c r="BW5724">
        <v>180</v>
      </c>
      <c r="BX5724" s="1" t="s">
        <v>13428</v>
      </c>
      <c r="BY5724">
        <v>5300</v>
      </c>
      <c r="BZ5724">
        <v>954000</v>
      </c>
      <c r="CA5724">
        <v>0.3</v>
      </c>
      <c r="CB5724">
        <v>3710</v>
      </c>
      <c r="CC5724">
        <v>667800</v>
      </c>
      <c r="CD5724">
        <v>0.69898173105720274</v>
      </c>
      <c r="CE5724">
        <v>466780</v>
      </c>
      <c r="CF5724">
        <v>0</v>
      </c>
      <c r="CG5724">
        <v>0</v>
      </c>
      <c r="CH5724">
        <v>466780</v>
      </c>
      <c r="CI5724">
        <v>201020</v>
      </c>
      <c r="CJ5724">
        <v>667800</v>
      </c>
      <c r="CK5724">
        <v>3710</v>
      </c>
    </row>
    <row r="5725" spans="67:89" x14ac:dyDescent="0.25">
      <c r="BO5725" s="1" t="s">
        <v>1708</v>
      </c>
      <c r="BP5725" s="1" t="s">
        <v>13628</v>
      </c>
      <c r="BQ5725" s="1" t="s">
        <v>10132</v>
      </c>
      <c r="BR5725" s="1" t="s">
        <v>13427</v>
      </c>
      <c r="BS5725" s="1" t="s">
        <v>13534</v>
      </c>
      <c r="BT5725">
        <v>95</v>
      </c>
      <c r="BU5725" s="1" t="s">
        <v>9</v>
      </c>
      <c r="BV5725" s="1" t="s">
        <v>146</v>
      </c>
      <c r="BW5725">
        <v>180</v>
      </c>
      <c r="BX5725" s="1" t="s">
        <v>13428</v>
      </c>
      <c r="BY5725">
        <v>5300</v>
      </c>
      <c r="BZ5725">
        <v>954000</v>
      </c>
      <c r="CA5725">
        <v>0.2</v>
      </c>
      <c r="CB5725">
        <v>4240</v>
      </c>
      <c r="CC5725">
        <v>763200</v>
      </c>
      <c r="CD5725">
        <v>0.1</v>
      </c>
      <c r="CE5725">
        <v>76320</v>
      </c>
      <c r="CF5725">
        <v>0.1</v>
      </c>
      <c r="CG5725">
        <v>7632</v>
      </c>
      <c r="CH5725">
        <v>68688</v>
      </c>
      <c r="CI5725">
        <v>686880</v>
      </c>
      <c r="CJ5725">
        <v>755568</v>
      </c>
      <c r="CK5725">
        <v>4197.6000000000004</v>
      </c>
    </row>
    <row r="5726" spans="67:89" x14ac:dyDescent="0.25">
      <c r="BO5726" s="1" t="s">
        <v>1710</v>
      </c>
      <c r="BP5726" s="1" t="s">
        <v>13629</v>
      </c>
      <c r="BQ5726" s="1" t="s">
        <v>10132</v>
      </c>
      <c r="BR5726" s="1" t="s">
        <v>13427</v>
      </c>
      <c r="BS5726" s="1" t="s">
        <v>13534</v>
      </c>
      <c r="BT5726">
        <v>96</v>
      </c>
      <c r="BU5726" s="1" t="s">
        <v>9</v>
      </c>
      <c r="BV5726" s="1" t="s">
        <v>146</v>
      </c>
      <c r="BW5726">
        <v>180</v>
      </c>
      <c r="BX5726" s="1" t="s">
        <v>13428</v>
      </c>
      <c r="BY5726">
        <v>5300</v>
      </c>
      <c r="BZ5726">
        <v>954000</v>
      </c>
      <c r="CA5726">
        <v>0.2</v>
      </c>
      <c r="CB5726">
        <v>4240</v>
      </c>
      <c r="CC5726">
        <v>763200</v>
      </c>
      <c r="CD5726">
        <v>0.1</v>
      </c>
      <c r="CE5726">
        <v>76320</v>
      </c>
      <c r="CF5726">
        <v>0.1</v>
      </c>
      <c r="CG5726">
        <v>7632</v>
      </c>
      <c r="CH5726">
        <v>68688</v>
      </c>
      <c r="CI5726">
        <v>686880</v>
      </c>
      <c r="CJ5726">
        <v>755568</v>
      </c>
      <c r="CK5726">
        <v>4197.6000000000004</v>
      </c>
    </row>
    <row r="5727" spans="67:89" x14ac:dyDescent="0.25">
      <c r="BO5727" s="1" t="s">
        <v>1712</v>
      </c>
      <c r="BP5727" s="1" t="s">
        <v>13630</v>
      </c>
      <c r="BQ5727" s="1" t="s">
        <v>10132</v>
      </c>
      <c r="BR5727" s="1" t="s">
        <v>13427</v>
      </c>
      <c r="BS5727" s="1" t="s">
        <v>13534</v>
      </c>
      <c r="BT5727">
        <v>97</v>
      </c>
      <c r="BU5727" s="1" t="s">
        <v>9</v>
      </c>
      <c r="BV5727" s="1" t="s">
        <v>146</v>
      </c>
      <c r="BW5727">
        <v>180</v>
      </c>
      <c r="BX5727" s="1" t="s">
        <v>13428</v>
      </c>
      <c r="BY5727">
        <v>5300</v>
      </c>
      <c r="BZ5727">
        <v>954000</v>
      </c>
      <c r="CA5727">
        <v>0.2</v>
      </c>
      <c r="CB5727">
        <v>4240</v>
      </c>
      <c r="CC5727">
        <v>763200</v>
      </c>
      <c r="CD5727">
        <v>0.1</v>
      </c>
      <c r="CE5727">
        <v>76320</v>
      </c>
      <c r="CF5727">
        <v>0.1</v>
      </c>
      <c r="CG5727">
        <v>7632</v>
      </c>
      <c r="CH5727">
        <v>68688</v>
      </c>
      <c r="CI5727">
        <v>686880</v>
      </c>
      <c r="CJ5727">
        <v>755568</v>
      </c>
      <c r="CK5727">
        <v>4197.6000000000004</v>
      </c>
    </row>
    <row r="5728" spans="67:89" x14ac:dyDescent="0.25">
      <c r="BO5728" s="1" t="s">
        <v>1714</v>
      </c>
      <c r="BP5728" s="1" t="s">
        <v>13631</v>
      </c>
      <c r="BQ5728" s="1" t="s">
        <v>10132</v>
      </c>
      <c r="BR5728" s="1" t="s">
        <v>13427</v>
      </c>
      <c r="BS5728" s="1" t="s">
        <v>13534</v>
      </c>
      <c r="BT5728">
        <v>98</v>
      </c>
      <c r="BU5728" s="1" t="s">
        <v>9</v>
      </c>
      <c r="BV5728" s="1" t="s">
        <v>171</v>
      </c>
      <c r="BW5728">
        <v>244.24</v>
      </c>
      <c r="BX5728" s="1" t="s">
        <v>13428</v>
      </c>
      <c r="BY5728">
        <v>5300</v>
      </c>
      <c r="BZ5728">
        <v>1294472</v>
      </c>
      <c r="CA5728">
        <v>0.2</v>
      </c>
      <c r="CB5728">
        <v>4240</v>
      </c>
      <c r="CC5728">
        <v>1035577.6000000001</v>
      </c>
      <c r="CD5728">
        <v>0.1</v>
      </c>
      <c r="CE5728">
        <v>103557.76000000001</v>
      </c>
      <c r="CF5728">
        <v>0.1</v>
      </c>
      <c r="CG5728">
        <v>10355.776000000002</v>
      </c>
      <c r="CH5728">
        <v>93201.984000000011</v>
      </c>
      <c r="CI5728">
        <v>932019.84000000008</v>
      </c>
      <c r="CJ5728">
        <v>1025221.8240000001</v>
      </c>
      <c r="CK5728">
        <v>4197.6000000000004</v>
      </c>
    </row>
    <row r="5729" spans="67:89" x14ac:dyDescent="0.25">
      <c r="BO5729" s="1" t="s">
        <v>1716</v>
      </c>
      <c r="BP5729" s="1" t="s">
        <v>13632</v>
      </c>
      <c r="BQ5729" s="1" t="s">
        <v>10132</v>
      </c>
      <c r="BR5729" s="1" t="s">
        <v>13427</v>
      </c>
      <c r="BS5729" s="1" t="s">
        <v>13534</v>
      </c>
      <c r="BT5729">
        <v>99</v>
      </c>
      <c r="BU5729" s="1" t="s">
        <v>9</v>
      </c>
      <c r="BV5729" s="1" t="s">
        <v>60</v>
      </c>
      <c r="BW5729">
        <v>160</v>
      </c>
      <c r="BX5729" s="1" t="s">
        <v>13428</v>
      </c>
      <c r="BY5729">
        <v>5050</v>
      </c>
      <c r="BZ5729">
        <v>808000</v>
      </c>
      <c r="CA5729">
        <v>0.27</v>
      </c>
      <c r="CB5729">
        <v>3686.5</v>
      </c>
      <c r="CC5729">
        <v>589840</v>
      </c>
      <c r="CD5729">
        <v>0.1</v>
      </c>
      <c r="CE5729">
        <v>58984</v>
      </c>
      <c r="CF5729">
        <v>0.1</v>
      </c>
      <c r="CG5729">
        <v>5898.4000000000005</v>
      </c>
      <c r="CH5729">
        <v>53085.599999999999</v>
      </c>
      <c r="CI5729">
        <v>530856</v>
      </c>
      <c r="CJ5729">
        <v>583941.6</v>
      </c>
      <c r="CK5729">
        <v>3649.6349999999998</v>
      </c>
    </row>
    <row r="5730" spans="67:89" x14ac:dyDescent="0.25">
      <c r="BO5730" s="1" t="s">
        <v>1718</v>
      </c>
      <c r="BP5730" s="1" t="s">
        <v>13633</v>
      </c>
      <c r="BQ5730" s="1" t="s">
        <v>10132</v>
      </c>
      <c r="BR5730" s="1" t="s">
        <v>13427</v>
      </c>
      <c r="BS5730" s="1" t="s">
        <v>13534</v>
      </c>
      <c r="BT5730">
        <v>100</v>
      </c>
      <c r="BU5730" s="1" t="s">
        <v>9</v>
      </c>
      <c r="BV5730" s="1" t="s">
        <v>60</v>
      </c>
      <c r="BW5730">
        <v>160</v>
      </c>
      <c r="BX5730" s="1" t="s">
        <v>13428</v>
      </c>
      <c r="BY5730">
        <v>5050</v>
      </c>
      <c r="BZ5730">
        <v>808000</v>
      </c>
      <c r="CA5730">
        <v>0.3</v>
      </c>
      <c r="CB5730">
        <v>3535</v>
      </c>
      <c r="CC5730">
        <v>565600</v>
      </c>
      <c r="CD5730">
        <v>0.1</v>
      </c>
      <c r="CE5730">
        <v>56560</v>
      </c>
      <c r="CF5730">
        <v>0.1</v>
      </c>
      <c r="CG5730">
        <v>5656</v>
      </c>
      <c r="CH5730">
        <v>50904</v>
      </c>
      <c r="CI5730">
        <v>509040</v>
      </c>
      <c r="CJ5730">
        <v>559944</v>
      </c>
      <c r="CK5730">
        <v>3499.65</v>
      </c>
    </row>
    <row r="5731" spans="67:89" x14ac:dyDescent="0.25">
      <c r="BO5731" s="1" t="s">
        <v>1720</v>
      </c>
      <c r="BP5731" s="1" t="s">
        <v>13634</v>
      </c>
      <c r="BQ5731" s="1" t="s">
        <v>10132</v>
      </c>
      <c r="BR5731" s="1" t="s">
        <v>13427</v>
      </c>
      <c r="BS5731" s="1" t="s">
        <v>13534</v>
      </c>
      <c r="BT5731">
        <v>101</v>
      </c>
      <c r="BU5731" s="1" t="s">
        <v>9</v>
      </c>
      <c r="BV5731" s="1" t="s">
        <v>60</v>
      </c>
      <c r="BW5731">
        <v>160</v>
      </c>
      <c r="BX5731" s="1" t="s">
        <v>13428</v>
      </c>
      <c r="BY5731">
        <v>5050</v>
      </c>
      <c r="BZ5731">
        <v>808000</v>
      </c>
      <c r="CA5731">
        <v>0.3</v>
      </c>
      <c r="CB5731">
        <v>3535</v>
      </c>
      <c r="CC5731">
        <v>565600</v>
      </c>
      <c r="CD5731">
        <v>0.1</v>
      </c>
      <c r="CE5731">
        <v>56560</v>
      </c>
      <c r="CF5731">
        <v>0.1</v>
      </c>
      <c r="CG5731">
        <v>5656</v>
      </c>
      <c r="CH5731">
        <v>50904</v>
      </c>
      <c r="CI5731">
        <v>509040</v>
      </c>
      <c r="CJ5731">
        <v>559944</v>
      </c>
      <c r="CK5731">
        <v>3499.65</v>
      </c>
    </row>
    <row r="5732" spans="67:89" x14ac:dyDescent="0.25">
      <c r="BO5732" s="1" t="s">
        <v>1722</v>
      </c>
      <c r="BP5732" s="1" t="s">
        <v>13635</v>
      </c>
      <c r="BQ5732" s="1" t="s">
        <v>10132</v>
      </c>
      <c r="BR5732" s="1" t="s">
        <v>13427</v>
      </c>
      <c r="BS5732" s="1" t="s">
        <v>13534</v>
      </c>
      <c r="BT5732">
        <v>102</v>
      </c>
      <c r="BU5732" s="1" t="s">
        <v>9</v>
      </c>
      <c r="BV5732" s="1" t="s">
        <v>60</v>
      </c>
      <c r="BW5732">
        <v>160</v>
      </c>
      <c r="BX5732" s="1" t="s">
        <v>13428</v>
      </c>
      <c r="BY5732">
        <v>5050</v>
      </c>
      <c r="BZ5732">
        <v>808000</v>
      </c>
      <c r="CA5732">
        <v>0.33</v>
      </c>
      <c r="CB5732">
        <v>3383.5</v>
      </c>
      <c r="CC5732">
        <v>541360</v>
      </c>
      <c r="CD5732">
        <v>0.1</v>
      </c>
      <c r="CE5732">
        <v>54136</v>
      </c>
      <c r="CF5732">
        <v>0.1</v>
      </c>
      <c r="CG5732">
        <v>5413.6</v>
      </c>
      <c r="CH5732">
        <v>48722.400000000001</v>
      </c>
      <c r="CI5732">
        <v>487224</v>
      </c>
      <c r="CJ5732">
        <v>535946.4</v>
      </c>
      <c r="CK5732">
        <v>3349.665</v>
      </c>
    </row>
    <row r="5733" spans="67:89" x14ac:dyDescent="0.25">
      <c r="BO5733" s="1" t="s">
        <v>1724</v>
      </c>
      <c r="BP5733" s="1" t="s">
        <v>13636</v>
      </c>
      <c r="BQ5733" s="1" t="s">
        <v>10132</v>
      </c>
      <c r="BR5733" s="1" t="s">
        <v>13427</v>
      </c>
      <c r="BS5733" s="1" t="s">
        <v>13534</v>
      </c>
      <c r="BT5733">
        <v>103</v>
      </c>
      <c r="BU5733" s="1" t="s">
        <v>9</v>
      </c>
      <c r="BV5733" s="1" t="s">
        <v>60</v>
      </c>
      <c r="BW5733">
        <v>160</v>
      </c>
      <c r="BX5733" s="1" t="s">
        <v>13428</v>
      </c>
      <c r="BY5733">
        <v>5050</v>
      </c>
      <c r="BZ5733">
        <v>808000</v>
      </c>
      <c r="CA5733">
        <v>0.33</v>
      </c>
      <c r="CB5733">
        <v>3383.5</v>
      </c>
      <c r="CC5733">
        <v>541360</v>
      </c>
      <c r="CD5733">
        <v>0.1</v>
      </c>
      <c r="CE5733">
        <v>54136</v>
      </c>
      <c r="CF5733">
        <v>0.1</v>
      </c>
      <c r="CG5733">
        <v>5413.6</v>
      </c>
      <c r="CH5733">
        <v>48722.400000000001</v>
      </c>
      <c r="CI5733">
        <v>487224</v>
      </c>
      <c r="CJ5733">
        <v>535946.4</v>
      </c>
      <c r="CK5733">
        <v>3349.665</v>
      </c>
    </row>
    <row r="5734" spans="67:89" x14ac:dyDescent="0.25">
      <c r="BO5734" s="1" t="s">
        <v>1726</v>
      </c>
      <c r="BP5734" s="1" t="s">
        <v>13637</v>
      </c>
      <c r="BQ5734" s="1" t="s">
        <v>10132</v>
      </c>
      <c r="BR5734" s="1" t="s">
        <v>13427</v>
      </c>
      <c r="BS5734" s="1" t="s">
        <v>13534</v>
      </c>
      <c r="BT5734">
        <v>104</v>
      </c>
      <c r="BU5734" s="1" t="s">
        <v>9</v>
      </c>
      <c r="BV5734" s="1" t="s">
        <v>146</v>
      </c>
      <c r="BW5734">
        <v>160</v>
      </c>
      <c r="BX5734" s="1" t="s">
        <v>13428</v>
      </c>
      <c r="BY5734">
        <v>5300</v>
      </c>
      <c r="BZ5734">
        <v>848000</v>
      </c>
      <c r="CA5734">
        <v>0.33</v>
      </c>
      <c r="CB5734">
        <v>3551</v>
      </c>
      <c r="CC5734">
        <v>568160</v>
      </c>
      <c r="CD5734">
        <v>0.1</v>
      </c>
      <c r="CE5734">
        <v>56816</v>
      </c>
      <c r="CF5734">
        <v>0</v>
      </c>
      <c r="CG5734">
        <v>0</v>
      </c>
      <c r="CH5734">
        <v>56816</v>
      </c>
      <c r="CI5734">
        <v>511344</v>
      </c>
      <c r="CJ5734">
        <v>568160</v>
      </c>
      <c r="CK5734">
        <v>3551</v>
      </c>
    </row>
    <row r="5735" spans="67:89" x14ac:dyDescent="0.25">
      <c r="BO5735" s="1" t="s">
        <v>1728</v>
      </c>
      <c r="BP5735" s="1" t="s">
        <v>13638</v>
      </c>
      <c r="BQ5735" s="1" t="s">
        <v>10132</v>
      </c>
      <c r="BR5735" s="1" t="s">
        <v>13427</v>
      </c>
      <c r="BS5735" s="1" t="s">
        <v>13534</v>
      </c>
      <c r="BT5735">
        <v>105</v>
      </c>
      <c r="BU5735" s="1" t="s">
        <v>9</v>
      </c>
      <c r="BV5735" s="1" t="s">
        <v>146</v>
      </c>
      <c r="BW5735">
        <v>160</v>
      </c>
      <c r="BX5735" s="1" t="s">
        <v>13428</v>
      </c>
      <c r="BY5735">
        <v>5300</v>
      </c>
      <c r="BZ5735">
        <v>848000</v>
      </c>
      <c r="CA5735">
        <v>0.33</v>
      </c>
      <c r="CB5735">
        <v>3551</v>
      </c>
      <c r="CC5735">
        <v>568160</v>
      </c>
      <c r="CD5735">
        <v>0.1</v>
      </c>
      <c r="CE5735">
        <v>56816</v>
      </c>
      <c r="CF5735">
        <v>0</v>
      </c>
      <c r="CG5735">
        <v>0</v>
      </c>
      <c r="CH5735">
        <v>56816</v>
      </c>
      <c r="CI5735">
        <v>511344</v>
      </c>
      <c r="CJ5735">
        <v>568160</v>
      </c>
      <c r="CK5735">
        <v>3551</v>
      </c>
    </row>
    <row r="5736" spans="67:89" x14ac:dyDescent="0.25">
      <c r="BO5736" s="1" t="s">
        <v>1730</v>
      </c>
      <c r="BP5736" s="1" t="s">
        <v>13639</v>
      </c>
      <c r="BQ5736" s="1" t="s">
        <v>10132</v>
      </c>
      <c r="BR5736" s="1" t="s">
        <v>13427</v>
      </c>
      <c r="BS5736" s="1" t="s">
        <v>13534</v>
      </c>
      <c r="BT5736">
        <v>106</v>
      </c>
      <c r="BU5736" s="1" t="s">
        <v>9</v>
      </c>
      <c r="BV5736" s="1" t="s">
        <v>146</v>
      </c>
      <c r="BW5736">
        <v>160</v>
      </c>
      <c r="BX5736" s="1" t="s">
        <v>13428</v>
      </c>
      <c r="BY5736">
        <v>5300</v>
      </c>
      <c r="BZ5736">
        <v>848000</v>
      </c>
      <c r="CA5736">
        <v>0.3</v>
      </c>
      <c r="CB5736">
        <v>3710</v>
      </c>
      <c r="CC5736">
        <v>593600</v>
      </c>
      <c r="CD5736">
        <v>0.1</v>
      </c>
      <c r="CE5736">
        <v>59360</v>
      </c>
      <c r="CF5736">
        <v>0</v>
      </c>
      <c r="CG5736">
        <v>0</v>
      </c>
      <c r="CH5736">
        <v>59360</v>
      </c>
      <c r="CI5736">
        <v>534240</v>
      </c>
      <c r="CJ5736">
        <v>593600</v>
      </c>
      <c r="CK5736">
        <v>3710</v>
      </c>
    </row>
    <row r="5737" spans="67:89" x14ac:dyDescent="0.25">
      <c r="BO5737" s="1" t="s">
        <v>1732</v>
      </c>
      <c r="BP5737" s="1" t="s">
        <v>13640</v>
      </c>
      <c r="BQ5737" s="1" t="s">
        <v>10132</v>
      </c>
      <c r="BR5737" s="1" t="s">
        <v>13427</v>
      </c>
      <c r="BS5737" s="1" t="s">
        <v>13534</v>
      </c>
      <c r="BT5737">
        <v>107</v>
      </c>
      <c r="BU5737" s="1" t="s">
        <v>9</v>
      </c>
      <c r="BV5737" s="1" t="s">
        <v>146</v>
      </c>
      <c r="BW5737">
        <v>160</v>
      </c>
      <c r="BX5737" s="1" t="s">
        <v>13428</v>
      </c>
      <c r="BY5737">
        <v>5300</v>
      </c>
      <c r="BZ5737">
        <v>848000</v>
      </c>
      <c r="CA5737">
        <v>0.3</v>
      </c>
      <c r="CB5737">
        <v>3710</v>
      </c>
      <c r="CC5737">
        <v>593600</v>
      </c>
      <c r="CD5737">
        <v>0.1</v>
      </c>
      <c r="CE5737">
        <v>59360</v>
      </c>
      <c r="CF5737">
        <v>0</v>
      </c>
      <c r="CG5737">
        <v>0</v>
      </c>
      <c r="CH5737">
        <v>59360</v>
      </c>
      <c r="CI5737">
        <v>534240</v>
      </c>
      <c r="CJ5737">
        <v>593600</v>
      </c>
      <c r="CK5737">
        <v>3710</v>
      </c>
    </row>
    <row r="5738" spans="67:89" x14ac:dyDescent="0.25">
      <c r="BO5738" s="1" t="s">
        <v>1734</v>
      </c>
      <c r="BP5738" s="1" t="s">
        <v>13641</v>
      </c>
      <c r="BQ5738" s="1" t="s">
        <v>10132</v>
      </c>
      <c r="BR5738" s="1" t="s">
        <v>13427</v>
      </c>
      <c r="BS5738" s="1" t="s">
        <v>13534</v>
      </c>
      <c r="BT5738">
        <v>108</v>
      </c>
      <c r="BU5738" s="1" t="s">
        <v>9</v>
      </c>
      <c r="BV5738" s="1" t="s">
        <v>146</v>
      </c>
      <c r="BW5738">
        <v>160</v>
      </c>
      <c r="BX5738" s="1" t="s">
        <v>13428</v>
      </c>
      <c r="BY5738">
        <v>5300</v>
      </c>
      <c r="BZ5738">
        <v>848000</v>
      </c>
      <c r="CA5738">
        <v>0.3</v>
      </c>
      <c r="CB5738">
        <v>3710</v>
      </c>
      <c r="CC5738">
        <v>593600</v>
      </c>
      <c r="CD5738">
        <v>0.1</v>
      </c>
      <c r="CE5738">
        <v>59360</v>
      </c>
      <c r="CF5738">
        <v>0</v>
      </c>
      <c r="CG5738">
        <v>0</v>
      </c>
      <c r="CH5738">
        <v>59360</v>
      </c>
      <c r="CI5738">
        <v>534240</v>
      </c>
      <c r="CJ5738">
        <v>593600</v>
      </c>
      <c r="CK5738">
        <v>3710</v>
      </c>
    </row>
    <row r="5739" spans="67:89" x14ac:dyDescent="0.25">
      <c r="BO5739" s="1" t="s">
        <v>1736</v>
      </c>
      <c r="BP5739" s="1" t="s">
        <v>13642</v>
      </c>
      <c r="BQ5739" s="1" t="s">
        <v>10132</v>
      </c>
      <c r="BR5739" s="1" t="s">
        <v>13427</v>
      </c>
      <c r="BS5739" s="1" t="s">
        <v>13534</v>
      </c>
      <c r="BT5739">
        <v>109</v>
      </c>
      <c r="BU5739" s="1" t="s">
        <v>9</v>
      </c>
      <c r="BV5739" s="1" t="s">
        <v>146</v>
      </c>
      <c r="BW5739">
        <v>160</v>
      </c>
      <c r="BX5739" s="1" t="s">
        <v>13428</v>
      </c>
      <c r="BY5739">
        <v>5300</v>
      </c>
      <c r="BZ5739">
        <v>848000</v>
      </c>
      <c r="CA5739">
        <v>0.3</v>
      </c>
      <c r="CB5739">
        <v>3710</v>
      </c>
      <c r="CC5739">
        <v>593600</v>
      </c>
      <c r="CD5739">
        <v>0.1</v>
      </c>
      <c r="CE5739">
        <v>59360</v>
      </c>
      <c r="CF5739">
        <v>0</v>
      </c>
      <c r="CG5739">
        <v>0</v>
      </c>
      <c r="CH5739">
        <v>59360</v>
      </c>
      <c r="CI5739">
        <v>534240</v>
      </c>
      <c r="CJ5739">
        <v>593600</v>
      </c>
      <c r="CK5739">
        <v>3710</v>
      </c>
    </row>
    <row r="5740" spans="67:89" x14ac:dyDescent="0.25">
      <c r="BO5740" s="1" t="s">
        <v>1738</v>
      </c>
      <c r="BP5740" s="1" t="s">
        <v>13643</v>
      </c>
      <c r="BQ5740" s="1" t="s">
        <v>10132</v>
      </c>
      <c r="BR5740" s="1" t="s">
        <v>13427</v>
      </c>
      <c r="BS5740" s="1" t="s">
        <v>13534</v>
      </c>
      <c r="BT5740">
        <v>110</v>
      </c>
      <c r="BU5740" s="1" t="s">
        <v>9</v>
      </c>
      <c r="BV5740" s="1" t="s">
        <v>146</v>
      </c>
      <c r="BW5740">
        <v>160</v>
      </c>
      <c r="BX5740" s="1" t="s">
        <v>13428</v>
      </c>
      <c r="BY5740">
        <v>5300</v>
      </c>
      <c r="BZ5740">
        <v>848000</v>
      </c>
      <c r="CA5740">
        <v>0.3</v>
      </c>
      <c r="CB5740">
        <v>3710</v>
      </c>
      <c r="CC5740">
        <v>593600</v>
      </c>
      <c r="CD5740">
        <v>0.1</v>
      </c>
      <c r="CE5740">
        <v>59360</v>
      </c>
      <c r="CF5740">
        <v>0</v>
      </c>
      <c r="CG5740">
        <v>0</v>
      </c>
      <c r="CH5740">
        <v>59360</v>
      </c>
      <c r="CI5740">
        <v>534240</v>
      </c>
      <c r="CJ5740">
        <v>593600</v>
      </c>
      <c r="CK5740">
        <v>3710</v>
      </c>
    </row>
    <row r="5741" spans="67:89" x14ac:dyDescent="0.25">
      <c r="BO5741" s="1" t="s">
        <v>1740</v>
      </c>
      <c r="BP5741" s="1" t="s">
        <v>13644</v>
      </c>
      <c r="BQ5741" s="1" t="s">
        <v>10132</v>
      </c>
      <c r="BR5741" s="1" t="s">
        <v>13427</v>
      </c>
      <c r="BS5741" s="1" t="s">
        <v>13534</v>
      </c>
      <c r="BT5741">
        <v>111</v>
      </c>
      <c r="BU5741" s="1" t="s">
        <v>9</v>
      </c>
      <c r="BV5741" s="1" t="s">
        <v>146</v>
      </c>
      <c r="BW5741">
        <v>160</v>
      </c>
      <c r="BX5741" s="1" t="s">
        <v>13428</v>
      </c>
      <c r="BY5741">
        <v>5300</v>
      </c>
      <c r="BZ5741">
        <v>848000</v>
      </c>
      <c r="CA5741">
        <v>0.3</v>
      </c>
      <c r="CB5741">
        <v>3710</v>
      </c>
      <c r="CC5741">
        <v>593600</v>
      </c>
      <c r="CD5741">
        <v>0.1</v>
      </c>
      <c r="CE5741">
        <v>59360</v>
      </c>
      <c r="CF5741">
        <v>0.1</v>
      </c>
      <c r="CG5741">
        <v>5936</v>
      </c>
      <c r="CH5741">
        <v>53424</v>
      </c>
      <c r="CI5741">
        <v>534240</v>
      </c>
      <c r="CJ5741">
        <v>587664</v>
      </c>
      <c r="CK5741">
        <v>3672.9</v>
      </c>
    </row>
    <row r="5742" spans="67:89" x14ac:dyDescent="0.25">
      <c r="BP5742" s="1" t="s">
        <v>13644</v>
      </c>
      <c r="BQ5742" s="1" t="s">
        <v>10132</v>
      </c>
      <c r="BR5742" s="1" t="s">
        <v>13427</v>
      </c>
      <c r="BS5742" s="1" t="s">
        <v>13534</v>
      </c>
      <c r="BT5742">
        <v>111</v>
      </c>
      <c r="BU5742" s="1" t="s">
        <v>9</v>
      </c>
      <c r="BV5742" s="1" t="s">
        <v>146</v>
      </c>
      <c r="BW5742">
        <v>160</v>
      </c>
      <c r="BX5742" s="1" t="s">
        <v>13428</v>
      </c>
      <c r="BY5742">
        <v>5300</v>
      </c>
      <c r="BZ5742">
        <v>848000</v>
      </c>
      <c r="CA5742">
        <v>0.3</v>
      </c>
      <c r="CB5742">
        <v>3710</v>
      </c>
      <c r="CC5742">
        <v>593600</v>
      </c>
      <c r="CD5742">
        <v>0.1</v>
      </c>
      <c r="CE5742">
        <v>59360</v>
      </c>
      <c r="CF5742">
        <v>0</v>
      </c>
      <c r="CG5742">
        <v>0</v>
      </c>
      <c r="CH5742">
        <v>59360</v>
      </c>
      <c r="CI5742">
        <v>534240</v>
      </c>
      <c r="CJ5742">
        <v>593600</v>
      </c>
      <c r="CK5742">
        <v>3710</v>
      </c>
    </row>
    <row r="5743" spans="67:89" x14ac:dyDescent="0.25">
      <c r="BO5743" s="1" t="s">
        <v>1742</v>
      </c>
      <c r="BP5743" s="1" t="s">
        <v>13645</v>
      </c>
      <c r="BQ5743" s="1" t="s">
        <v>10132</v>
      </c>
      <c r="BR5743" s="1" t="s">
        <v>13427</v>
      </c>
      <c r="BS5743" s="1" t="s">
        <v>13534</v>
      </c>
      <c r="BT5743">
        <v>112</v>
      </c>
      <c r="BU5743" s="1" t="s">
        <v>9</v>
      </c>
      <c r="BV5743" s="1" t="s">
        <v>146</v>
      </c>
      <c r="BW5743">
        <v>160</v>
      </c>
      <c r="BX5743" s="1" t="s">
        <v>13428</v>
      </c>
      <c r="BY5743">
        <v>5300</v>
      </c>
      <c r="BZ5743">
        <v>848000</v>
      </c>
      <c r="CA5743">
        <v>0.28000000000000003</v>
      </c>
      <c r="CB5743">
        <v>3816</v>
      </c>
      <c r="CC5743">
        <v>610560</v>
      </c>
      <c r="CD5743">
        <v>0.1</v>
      </c>
      <c r="CE5743">
        <v>61056</v>
      </c>
      <c r="CF5743">
        <v>0</v>
      </c>
      <c r="CG5743">
        <v>0</v>
      </c>
      <c r="CH5743">
        <v>61056</v>
      </c>
      <c r="CI5743">
        <v>549504</v>
      </c>
      <c r="CJ5743">
        <v>610560</v>
      </c>
      <c r="CK5743">
        <v>3816</v>
      </c>
    </row>
    <row r="5744" spans="67:89" x14ac:dyDescent="0.25">
      <c r="BP5744" s="1" t="s">
        <v>13645</v>
      </c>
      <c r="BQ5744" s="1" t="s">
        <v>10132</v>
      </c>
      <c r="BR5744" s="1" t="s">
        <v>13427</v>
      </c>
      <c r="BS5744" s="1" t="s">
        <v>13534</v>
      </c>
      <c r="BT5744">
        <v>112</v>
      </c>
      <c r="BU5744" s="1" t="s">
        <v>9</v>
      </c>
      <c r="BV5744" s="1" t="s">
        <v>146</v>
      </c>
      <c r="BW5744">
        <v>160</v>
      </c>
      <c r="BX5744" s="1" t="s">
        <v>13428</v>
      </c>
      <c r="BY5744">
        <v>5300</v>
      </c>
      <c r="BZ5744">
        <v>848000</v>
      </c>
      <c r="CA5744">
        <v>0.28000000000000003</v>
      </c>
      <c r="CB5744">
        <v>3816</v>
      </c>
      <c r="CC5744">
        <v>610560</v>
      </c>
      <c r="CD5744">
        <v>0.1</v>
      </c>
      <c r="CE5744">
        <v>61056</v>
      </c>
      <c r="CF5744">
        <v>0</v>
      </c>
      <c r="CG5744">
        <v>0</v>
      </c>
      <c r="CH5744">
        <v>61056</v>
      </c>
      <c r="CI5744">
        <v>549504</v>
      </c>
      <c r="CJ5744">
        <v>610560</v>
      </c>
      <c r="CK5744">
        <v>3816</v>
      </c>
    </row>
    <row r="5745" spans="67:89" x14ac:dyDescent="0.25">
      <c r="BO5745" s="1" t="s">
        <v>1744</v>
      </c>
      <c r="BP5745" s="1" t="s">
        <v>13646</v>
      </c>
      <c r="BQ5745" s="1" t="s">
        <v>10132</v>
      </c>
      <c r="BR5745" s="1" t="s">
        <v>13427</v>
      </c>
      <c r="BS5745" s="1" t="s">
        <v>13534</v>
      </c>
      <c r="BT5745">
        <v>113</v>
      </c>
      <c r="BU5745" s="1" t="s">
        <v>9</v>
      </c>
      <c r="BV5745" s="1" t="s">
        <v>60</v>
      </c>
      <c r="BW5745">
        <v>160</v>
      </c>
      <c r="BX5745" s="1" t="s">
        <v>13428</v>
      </c>
      <c r="BY5745">
        <v>5050</v>
      </c>
      <c r="BZ5745">
        <v>808000</v>
      </c>
      <c r="CA5745">
        <v>0.3</v>
      </c>
      <c r="CB5745">
        <v>3535</v>
      </c>
      <c r="CC5745">
        <v>565600</v>
      </c>
      <c r="CD5745">
        <v>0.1</v>
      </c>
      <c r="CE5745">
        <v>56560</v>
      </c>
      <c r="CF5745">
        <v>0.12376237623762376</v>
      </c>
      <c r="CG5745">
        <v>7000</v>
      </c>
      <c r="CH5745">
        <v>49560</v>
      </c>
      <c r="CI5745">
        <v>509040</v>
      </c>
      <c r="CJ5745">
        <v>558600</v>
      </c>
      <c r="CK5745">
        <v>3491.25</v>
      </c>
    </row>
    <row r="5746" spans="67:89" x14ac:dyDescent="0.25">
      <c r="BO5746" s="1" t="s">
        <v>1746</v>
      </c>
      <c r="BP5746" s="1" t="s">
        <v>13647</v>
      </c>
      <c r="BQ5746" s="1" t="s">
        <v>10132</v>
      </c>
      <c r="BR5746" s="1" t="s">
        <v>13427</v>
      </c>
      <c r="BS5746" s="1" t="s">
        <v>13534</v>
      </c>
      <c r="BT5746">
        <v>114</v>
      </c>
      <c r="BU5746" s="1" t="s">
        <v>9</v>
      </c>
      <c r="BV5746" s="1" t="s">
        <v>60</v>
      </c>
      <c r="BW5746">
        <v>160</v>
      </c>
      <c r="BX5746" s="1" t="s">
        <v>13428</v>
      </c>
      <c r="BY5746">
        <v>5050</v>
      </c>
      <c r="BZ5746">
        <v>808000</v>
      </c>
      <c r="CA5746">
        <v>0.27</v>
      </c>
      <c r="CB5746">
        <v>3686.5</v>
      </c>
      <c r="CC5746">
        <v>589840</v>
      </c>
      <c r="CD5746">
        <v>0.1</v>
      </c>
      <c r="CE5746">
        <v>58984</v>
      </c>
      <c r="CF5746">
        <v>0.1</v>
      </c>
      <c r="CG5746">
        <v>5898.4000000000005</v>
      </c>
      <c r="CH5746">
        <v>53085.599999999999</v>
      </c>
      <c r="CI5746">
        <v>530856</v>
      </c>
      <c r="CJ5746">
        <v>583941.6</v>
      </c>
      <c r="CK5746">
        <v>3649.6349999999998</v>
      </c>
    </row>
    <row r="5747" spans="67:89" x14ac:dyDescent="0.25">
      <c r="BO5747" s="1" t="s">
        <v>1748</v>
      </c>
      <c r="BP5747" s="1" t="s">
        <v>13648</v>
      </c>
      <c r="BQ5747" s="1" t="s">
        <v>10132</v>
      </c>
      <c r="BR5747" s="1" t="s">
        <v>13427</v>
      </c>
      <c r="BS5747" s="1" t="s">
        <v>13534</v>
      </c>
      <c r="BT5747">
        <v>115</v>
      </c>
      <c r="BU5747" s="1" t="s">
        <v>9</v>
      </c>
      <c r="BV5747" s="1" t="s">
        <v>146</v>
      </c>
      <c r="BW5747">
        <v>160</v>
      </c>
      <c r="BX5747" s="1" t="s">
        <v>13428</v>
      </c>
      <c r="BY5747">
        <v>5300</v>
      </c>
      <c r="BZ5747">
        <v>848000</v>
      </c>
      <c r="CA5747">
        <v>0.2</v>
      </c>
      <c r="CB5747">
        <v>4240</v>
      </c>
      <c r="CC5747">
        <v>678400</v>
      </c>
      <c r="CD5747">
        <v>0.1</v>
      </c>
      <c r="CE5747">
        <v>67840</v>
      </c>
      <c r="CF5747">
        <v>0.1</v>
      </c>
      <c r="CG5747">
        <v>6784</v>
      </c>
      <c r="CH5747">
        <v>61056</v>
      </c>
      <c r="CI5747">
        <v>610560</v>
      </c>
      <c r="CJ5747">
        <v>671616</v>
      </c>
      <c r="CK5747">
        <v>4197.6000000000004</v>
      </c>
    </row>
    <row r="5748" spans="67:89" x14ac:dyDescent="0.25">
      <c r="BP5748" s="1" t="s">
        <v>13649</v>
      </c>
      <c r="BQ5748" s="1" t="s">
        <v>10132</v>
      </c>
      <c r="BR5748" s="1" t="s">
        <v>13427</v>
      </c>
      <c r="BS5748" s="1" t="s">
        <v>13534</v>
      </c>
      <c r="BT5748">
        <v>41</v>
      </c>
      <c r="BU5748" s="1" t="s">
        <v>9</v>
      </c>
      <c r="BV5748" s="1" t="s">
        <v>60</v>
      </c>
      <c r="BW5748">
        <v>193.21</v>
      </c>
      <c r="BX5748" s="1" t="s">
        <v>13428</v>
      </c>
      <c r="BY5748">
        <v>5050</v>
      </c>
      <c r="BZ5748">
        <v>975710.5</v>
      </c>
      <c r="CA5748">
        <v>0.25</v>
      </c>
      <c r="CB5748">
        <v>3787.5</v>
      </c>
      <c r="CC5748">
        <v>731782.875</v>
      </c>
      <c r="CD5748">
        <v>0.1</v>
      </c>
      <c r="CE5748">
        <v>73178.287500000006</v>
      </c>
      <c r="CF5748">
        <v>0.1</v>
      </c>
      <c r="CG5748">
        <v>7317.8287500000006</v>
      </c>
      <c r="CH5748">
        <v>65860.458750000005</v>
      </c>
      <c r="CI5748">
        <v>658604.58750000002</v>
      </c>
      <c r="CJ5748">
        <v>724465.04625000001</v>
      </c>
      <c r="CK5748">
        <v>3749.625</v>
      </c>
    </row>
    <row r="5749" spans="67:89" x14ac:dyDescent="0.25">
      <c r="BO5749" s="1" t="s">
        <v>1610</v>
      </c>
      <c r="BP5749" s="1" t="s">
        <v>13650</v>
      </c>
      <c r="BQ5749" s="1" t="s">
        <v>10132</v>
      </c>
      <c r="BR5749" s="1" t="s">
        <v>13427</v>
      </c>
      <c r="BS5749" s="1" t="s">
        <v>13534</v>
      </c>
      <c r="BT5749">
        <v>46</v>
      </c>
      <c r="BU5749" s="1" t="s">
        <v>9</v>
      </c>
      <c r="BV5749" s="1" t="s">
        <v>60</v>
      </c>
      <c r="BW5749">
        <v>178.56</v>
      </c>
      <c r="BX5749" s="1" t="s">
        <v>13428</v>
      </c>
      <c r="BY5749">
        <v>5300</v>
      </c>
      <c r="BZ5749">
        <v>946368</v>
      </c>
      <c r="CA5749">
        <v>0.3</v>
      </c>
      <c r="CB5749">
        <v>3710</v>
      </c>
      <c r="CC5749">
        <v>662457.59999999998</v>
      </c>
      <c r="CD5749">
        <v>0.1</v>
      </c>
      <c r="CE5749">
        <v>66245.759999999995</v>
      </c>
      <c r="CF5749">
        <v>0.1</v>
      </c>
      <c r="CG5749">
        <v>6624.576</v>
      </c>
      <c r="CH5749">
        <v>59621.183999999994</v>
      </c>
      <c r="CI5749">
        <v>596211.84</v>
      </c>
      <c r="CJ5749">
        <v>655833.02399999998</v>
      </c>
      <c r="CK5749">
        <v>3672.8999999999996</v>
      </c>
    </row>
    <row r="5750" spans="67:89" x14ac:dyDescent="0.25">
      <c r="BP5750" s="1" t="s">
        <v>13651</v>
      </c>
      <c r="BQ5750" s="1" t="s">
        <v>10132</v>
      </c>
      <c r="BR5750" s="1" t="s">
        <v>13427</v>
      </c>
      <c r="BS5750" s="1" t="s">
        <v>13534</v>
      </c>
      <c r="BT5750">
        <v>52</v>
      </c>
      <c r="BU5750" s="1" t="s">
        <v>9</v>
      </c>
      <c r="BV5750" s="1" t="s">
        <v>260</v>
      </c>
      <c r="BW5750">
        <v>216</v>
      </c>
      <c r="BX5750" s="1" t="s">
        <v>13428</v>
      </c>
      <c r="BY5750">
        <v>5050</v>
      </c>
      <c r="BZ5750">
        <v>1144800</v>
      </c>
      <c r="CA5750">
        <v>0.25</v>
      </c>
      <c r="CB5750">
        <v>3975</v>
      </c>
      <c r="CC5750">
        <v>858600</v>
      </c>
      <c r="CD5750">
        <v>0.1</v>
      </c>
      <c r="CE5750">
        <v>85860</v>
      </c>
      <c r="CF5750">
        <v>0.1</v>
      </c>
      <c r="CG5750">
        <v>8586</v>
      </c>
      <c r="CH5750">
        <v>77274</v>
      </c>
      <c r="CI5750">
        <v>772740</v>
      </c>
      <c r="CJ5750">
        <v>850014</v>
      </c>
      <c r="CK5750">
        <v>3935.25</v>
      </c>
    </row>
    <row r="5751" spans="67:89" x14ac:dyDescent="0.25">
      <c r="BP5751" s="1" t="s">
        <v>13652</v>
      </c>
      <c r="BQ5751" s="1" t="s">
        <v>10132</v>
      </c>
      <c r="BR5751" s="1" t="s">
        <v>13427</v>
      </c>
      <c r="BS5751" s="1" t="s">
        <v>13534</v>
      </c>
      <c r="BT5751">
        <v>85</v>
      </c>
      <c r="BU5751" s="1" t="s">
        <v>9</v>
      </c>
      <c r="BV5751" s="1" t="s">
        <v>60</v>
      </c>
      <c r="BW5751">
        <v>160</v>
      </c>
      <c r="BX5751" s="1" t="s">
        <v>13428</v>
      </c>
      <c r="BY5751">
        <v>5050</v>
      </c>
      <c r="BZ5751">
        <v>848000</v>
      </c>
      <c r="CA5751">
        <v>0.25</v>
      </c>
      <c r="CB5751">
        <v>3975</v>
      </c>
      <c r="CC5751">
        <v>636000</v>
      </c>
      <c r="CD5751">
        <v>0.1</v>
      </c>
      <c r="CE5751">
        <v>63600</v>
      </c>
      <c r="CF5751">
        <v>0.1</v>
      </c>
      <c r="CG5751">
        <v>6360</v>
      </c>
      <c r="CH5751">
        <v>57240</v>
      </c>
      <c r="CI5751">
        <v>572400</v>
      </c>
      <c r="CJ5751">
        <v>629640</v>
      </c>
      <c r="CK5751">
        <v>3935.25</v>
      </c>
    </row>
    <row r="5752" spans="67:89" x14ac:dyDescent="0.25">
      <c r="BP5752" s="1" t="s">
        <v>13653</v>
      </c>
      <c r="BQ5752" s="1" t="s">
        <v>10132</v>
      </c>
      <c r="BR5752" s="1" t="s">
        <v>13427</v>
      </c>
      <c r="BS5752" s="1" t="s">
        <v>13534</v>
      </c>
      <c r="BT5752">
        <v>86</v>
      </c>
      <c r="BU5752" s="1" t="s">
        <v>9</v>
      </c>
      <c r="BV5752" s="1" t="s">
        <v>60</v>
      </c>
      <c r="BW5752">
        <v>180</v>
      </c>
      <c r="BX5752" s="1" t="s">
        <v>13428</v>
      </c>
      <c r="BY5752">
        <v>5050</v>
      </c>
      <c r="BZ5752">
        <v>954000</v>
      </c>
      <c r="CA5752">
        <v>0.25</v>
      </c>
      <c r="CB5752">
        <v>3975</v>
      </c>
      <c r="CC5752">
        <v>715500</v>
      </c>
      <c r="CD5752">
        <v>0.1</v>
      </c>
      <c r="CE5752">
        <v>71550</v>
      </c>
      <c r="CF5752">
        <v>0.1</v>
      </c>
      <c r="CG5752">
        <v>7155</v>
      </c>
      <c r="CH5752">
        <v>64395</v>
      </c>
      <c r="CI5752">
        <v>643950</v>
      </c>
      <c r="CJ5752">
        <v>708345</v>
      </c>
      <c r="CK5752">
        <v>3935.25</v>
      </c>
    </row>
    <row r="5753" spans="67:89" x14ac:dyDescent="0.25">
      <c r="BP5753" s="1" t="s">
        <v>13654</v>
      </c>
      <c r="BQ5753" s="1" t="s">
        <v>10132</v>
      </c>
      <c r="BR5753" s="1" t="s">
        <v>13427</v>
      </c>
      <c r="BS5753" s="1" t="s">
        <v>13534</v>
      </c>
      <c r="BT5753">
        <v>87</v>
      </c>
      <c r="BU5753" s="1" t="s">
        <v>9</v>
      </c>
      <c r="BV5753" s="1" t="s">
        <v>146</v>
      </c>
      <c r="BW5753">
        <v>192.22</v>
      </c>
      <c r="BX5753" s="1" t="s">
        <v>13428</v>
      </c>
      <c r="BY5753">
        <v>5300</v>
      </c>
      <c r="BZ5753">
        <v>1018766</v>
      </c>
      <c r="CA5753">
        <v>0.25</v>
      </c>
      <c r="CB5753">
        <v>3975</v>
      </c>
      <c r="CC5753">
        <v>764074.5</v>
      </c>
      <c r="CD5753">
        <v>0.1</v>
      </c>
      <c r="CE5753">
        <v>76407.45</v>
      </c>
      <c r="CF5753">
        <v>0.1</v>
      </c>
      <c r="CG5753">
        <v>7640.7449999999999</v>
      </c>
      <c r="CH5753">
        <v>68766.705000000002</v>
      </c>
      <c r="CI5753">
        <v>687667.05</v>
      </c>
      <c r="CJ5753">
        <v>756433.755</v>
      </c>
      <c r="CK5753">
        <v>3935.25</v>
      </c>
    </row>
    <row r="5754" spans="67:89" x14ac:dyDescent="0.25">
      <c r="BP5754" s="1" t="s">
        <v>13623</v>
      </c>
      <c r="BQ5754" s="1" t="s">
        <v>10132</v>
      </c>
      <c r="BR5754" s="1" t="s">
        <v>13427</v>
      </c>
      <c r="BS5754" s="1" t="s">
        <v>13534</v>
      </c>
      <c r="BT5754">
        <v>90</v>
      </c>
      <c r="BU5754" s="1" t="s">
        <v>9</v>
      </c>
      <c r="BV5754" s="1" t="s">
        <v>146</v>
      </c>
      <c r="BW5754">
        <v>180</v>
      </c>
      <c r="BX5754" s="1" t="s">
        <v>13428</v>
      </c>
      <c r="BY5754">
        <v>5300</v>
      </c>
      <c r="BZ5754">
        <v>909000</v>
      </c>
      <c r="CA5754">
        <v>0.25</v>
      </c>
      <c r="CB5754">
        <v>3787.5</v>
      </c>
      <c r="CC5754">
        <v>681750</v>
      </c>
      <c r="CD5754">
        <v>0.1</v>
      </c>
      <c r="CE5754">
        <v>68175</v>
      </c>
      <c r="CF5754">
        <v>0.1</v>
      </c>
      <c r="CG5754">
        <v>6817.5</v>
      </c>
      <c r="CH5754">
        <v>61357.5</v>
      </c>
      <c r="CI5754">
        <v>613575</v>
      </c>
      <c r="CJ5754">
        <v>674932.5</v>
      </c>
      <c r="CK5754">
        <v>3749.625</v>
      </c>
    </row>
    <row r="5755" spans="67:89" x14ac:dyDescent="0.25">
      <c r="BP5755" s="1" t="s">
        <v>13624</v>
      </c>
      <c r="BQ5755" s="1" t="s">
        <v>10132</v>
      </c>
      <c r="BR5755" s="1" t="s">
        <v>13427</v>
      </c>
      <c r="BS5755" s="1" t="s">
        <v>13534</v>
      </c>
      <c r="BT5755">
        <v>91</v>
      </c>
      <c r="BU5755" s="1" t="s">
        <v>9</v>
      </c>
      <c r="BV5755" s="1" t="s">
        <v>146</v>
      </c>
      <c r="BW5755">
        <v>180</v>
      </c>
      <c r="BX5755" s="1" t="s">
        <v>13428</v>
      </c>
      <c r="BY5755">
        <v>5300</v>
      </c>
      <c r="BZ5755">
        <v>954000</v>
      </c>
      <c r="CA5755">
        <v>0.25</v>
      </c>
      <c r="CB5755">
        <v>3975</v>
      </c>
      <c r="CC5755">
        <v>715500</v>
      </c>
      <c r="CD5755">
        <v>0.1</v>
      </c>
      <c r="CE5755">
        <v>71550</v>
      </c>
      <c r="CF5755">
        <v>0.1</v>
      </c>
      <c r="CG5755">
        <v>7155</v>
      </c>
      <c r="CH5755">
        <v>64395</v>
      </c>
      <c r="CI5755">
        <v>643950</v>
      </c>
      <c r="CJ5755">
        <v>708345</v>
      </c>
      <c r="CK5755">
        <v>3935.25</v>
      </c>
    </row>
    <row r="5756" spans="67:89" x14ac:dyDescent="0.25">
      <c r="BO5756" s="1" t="s">
        <v>1750</v>
      </c>
      <c r="BP5756" s="1" t="s">
        <v>13655</v>
      </c>
      <c r="BQ5756" s="1" t="s">
        <v>10132</v>
      </c>
      <c r="BR5756" s="1" t="s">
        <v>13656</v>
      </c>
      <c r="BS5756" s="1" t="s">
        <v>48</v>
      </c>
      <c r="BT5756">
        <v>1</v>
      </c>
      <c r="BU5756" s="1" t="s">
        <v>9</v>
      </c>
      <c r="BV5756" s="1" t="s">
        <v>146</v>
      </c>
      <c r="BW5756">
        <v>161.97</v>
      </c>
      <c r="BX5756" s="1" t="s">
        <v>48</v>
      </c>
      <c r="BY5756">
        <v>5565</v>
      </c>
      <c r="BZ5756">
        <v>901363.05</v>
      </c>
      <c r="CA5756">
        <v>0.28000000000000003</v>
      </c>
      <c r="CB5756">
        <v>4006.8</v>
      </c>
      <c r="CC5756">
        <v>648981.39600000007</v>
      </c>
      <c r="CD5756">
        <v>0.1</v>
      </c>
      <c r="CE5756">
        <v>64898.13960000001</v>
      </c>
      <c r="CF5756">
        <v>0.1</v>
      </c>
      <c r="CG5756">
        <v>6489.8139600000013</v>
      </c>
      <c r="CH5756">
        <v>58408.32564000001</v>
      </c>
      <c r="CI5756">
        <v>584083.25640000007</v>
      </c>
      <c r="CJ5756">
        <v>642491.58204000012</v>
      </c>
      <c r="CK5756">
        <v>3966.7320000000009</v>
      </c>
    </row>
    <row r="5757" spans="67:89" x14ac:dyDescent="0.25">
      <c r="BO5757" s="1" t="s">
        <v>1752</v>
      </c>
      <c r="BP5757" s="1" t="s">
        <v>13657</v>
      </c>
      <c r="BQ5757" s="1" t="s">
        <v>10132</v>
      </c>
      <c r="BR5757" s="1" t="s">
        <v>13656</v>
      </c>
      <c r="BS5757" s="1" t="s">
        <v>48</v>
      </c>
      <c r="BT5757">
        <v>2</v>
      </c>
      <c r="BU5757" s="1" t="s">
        <v>9</v>
      </c>
      <c r="BV5757" s="1" t="s">
        <v>60</v>
      </c>
      <c r="BW5757">
        <v>161.97</v>
      </c>
      <c r="BX5757" s="1" t="s">
        <v>48</v>
      </c>
      <c r="BY5757">
        <v>5300</v>
      </c>
      <c r="BZ5757">
        <v>858441</v>
      </c>
      <c r="CA5757">
        <v>0.33</v>
      </c>
      <c r="CB5757">
        <v>3551</v>
      </c>
      <c r="CC5757">
        <v>575155.47</v>
      </c>
      <c r="CD5757">
        <v>0.1</v>
      </c>
      <c r="CE5757">
        <v>57515.546999999999</v>
      </c>
      <c r="CF5757">
        <v>0.1</v>
      </c>
      <c r="CG5757">
        <v>5751.5547000000006</v>
      </c>
      <c r="CH5757">
        <v>51763.992299999998</v>
      </c>
      <c r="CI5757">
        <v>517639.92299999995</v>
      </c>
      <c r="CJ5757">
        <v>569403.91529999999</v>
      </c>
      <c r="CK5757">
        <v>3515.49</v>
      </c>
    </row>
    <row r="5758" spans="67:89" x14ac:dyDescent="0.25">
      <c r="BO5758" s="1" t="s">
        <v>1754</v>
      </c>
      <c r="BP5758" s="1" t="s">
        <v>13658</v>
      </c>
      <c r="BQ5758" s="1" t="s">
        <v>10132</v>
      </c>
      <c r="BR5758" s="1" t="s">
        <v>13656</v>
      </c>
      <c r="BS5758" s="1" t="s">
        <v>48</v>
      </c>
      <c r="BT5758">
        <v>3</v>
      </c>
      <c r="BU5758" s="1" t="s">
        <v>9</v>
      </c>
      <c r="BV5758" s="1" t="s">
        <v>146</v>
      </c>
      <c r="BW5758">
        <v>161.97</v>
      </c>
      <c r="BX5758" s="1" t="s">
        <v>48</v>
      </c>
      <c r="BY5758">
        <v>5565</v>
      </c>
      <c r="BZ5758">
        <v>901363.05</v>
      </c>
      <c r="CA5758">
        <v>0.3</v>
      </c>
      <c r="CB5758">
        <v>3895.5</v>
      </c>
      <c r="CC5758">
        <v>630954.13500000001</v>
      </c>
      <c r="CD5758">
        <v>0.1</v>
      </c>
      <c r="CE5758">
        <v>63095.413500000002</v>
      </c>
      <c r="CF5758">
        <v>0.1</v>
      </c>
      <c r="CG5758">
        <v>6309.5413500000004</v>
      </c>
      <c r="CH5758">
        <v>56785.872150000003</v>
      </c>
      <c r="CI5758">
        <v>567858.72149999999</v>
      </c>
      <c r="CJ5758">
        <v>624644.59364999994</v>
      </c>
      <c r="CK5758">
        <v>3856.5449999999996</v>
      </c>
    </row>
    <row r="5759" spans="67:89" x14ac:dyDescent="0.25">
      <c r="BO5759" s="1" t="s">
        <v>1756</v>
      </c>
      <c r="BP5759" s="1" t="s">
        <v>13659</v>
      </c>
      <c r="BQ5759" s="1" t="s">
        <v>10132</v>
      </c>
      <c r="BR5759" s="1" t="s">
        <v>13656</v>
      </c>
      <c r="BS5759" s="1" t="s">
        <v>48</v>
      </c>
      <c r="BT5759">
        <v>4</v>
      </c>
      <c r="BU5759" s="1" t="s">
        <v>9</v>
      </c>
      <c r="BV5759" s="1" t="s">
        <v>146</v>
      </c>
      <c r="BW5759">
        <v>161.97</v>
      </c>
      <c r="BX5759" s="1" t="s">
        <v>48</v>
      </c>
      <c r="BY5759">
        <v>5565</v>
      </c>
      <c r="BZ5759">
        <v>901363.05</v>
      </c>
      <c r="CA5759">
        <v>0.3</v>
      </c>
      <c r="CB5759">
        <v>3895.5</v>
      </c>
      <c r="CC5759">
        <v>630954.13500000001</v>
      </c>
      <c r="CD5759">
        <v>0.1</v>
      </c>
      <c r="CE5759">
        <v>63095.413500000002</v>
      </c>
      <c r="CF5759">
        <v>0</v>
      </c>
      <c r="CG5759">
        <v>0</v>
      </c>
      <c r="CH5759">
        <v>63095.413500000002</v>
      </c>
      <c r="CI5759">
        <v>567858.72149999999</v>
      </c>
      <c r="CJ5759">
        <v>630954.13500000001</v>
      </c>
      <c r="CK5759">
        <v>3895.5</v>
      </c>
    </row>
    <row r="5760" spans="67:89" x14ac:dyDescent="0.25">
      <c r="BO5760" s="1" t="s">
        <v>1758</v>
      </c>
      <c r="BP5760" s="1" t="s">
        <v>13660</v>
      </c>
      <c r="BQ5760" s="1" t="s">
        <v>10132</v>
      </c>
      <c r="BR5760" s="1" t="s">
        <v>13656</v>
      </c>
      <c r="BS5760" s="1" t="s">
        <v>48</v>
      </c>
      <c r="BT5760">
        <v>5</v>
      </c>
      <c r="BU5760" s="1" t="s">
        <v>9</v>
      </c>
      <c r="BV5760" s="1" t="s">
        <v>146</v>
      </c>
      <c r="BW5760">
        <v>161.97</v>
      </c>
      <c r="BX5760" s="1" t="s">
        <v>48</v>
      </c>
      <c r="BY5760">
        <v>5565</v>
      </c>
      <c r="BZ5760">
        <v>901363.05</v>
      </c>
      <c r="CA5760">
        <v>0.3</v>
      </c>
      <c r="CB5760">
        <v>3895.5</v>
      </c>
      <c r="CC5760">
        <v>630954.13500000001</v>
      </c>
      <c r="CD5760">
        <v>0.1</v>
      </c>
      <c r="CE5760">
        <v>63095.413500000002</v>
      </c>
      <c r="CF5760">
        <v>0.1</v>
      </c>
      <c r="CG5760">
        <v>6309.5413500000004</v>
      </c>
      <c r="CH5760">
        <v>56785.872150000003</v>
      </c>
      <c r="CI5760">
        <v>567858.72149999999</v>
      </c>
      <c r="CJ5760">
        <v>624644.59364999994</v>
      </c>
      <c r="CK5760">
        <v>3856.5449999999996</v>
      </c>
    </row>
    <row r="5761" spans="67:89" x14ac:dyDescent="0.25">
      <c r="BP5761" s="1" t="s">
        <v>13660</v>
      </c>
      <c r="BQ5761" s="1" t="s">
        <v>10132</v>
      </c>
      <c r="BR5761" s="1" t="s">
        <v>13656</v>
      </c>
      <c r="BS5761" s="1" t="s">
        <v>48</v>
      </c>
      <c r="BT5761">
        <v>5</v>
      </c>
      <c r="BU5761" s="1" t="s">
        <v>9</v>
      </c>
      <c r="BV5761" s="1" t="s">
        <v>146</v>
      </c>
      <c r="BW5761">
        <v>161.97</v>
      </c>
      <c r="BX5761" s="1" t="s">
        <v>48</v>
      </c>
      <c r="BY5761">
        <v>5565</v>
      </c>
      <c r="BZ5761">
        <v>901363.05</v>
      </c>
      <c r="CA5761">
        <v>0.3</v>
      </c>
      <c r="CB5761">
        <v>3895.5</v>
      </c>
      <c r="CC5761">
        <v>630954.13500000001</v>
      </c>
      <c r="CD5761">
        <v>0.1</v>
      </c>
      <c r="CE5761">
        <v>63095.413500000002</v>
      </c>
      <c r="CF5761">
        <v>0.1</v>
      </c>
      <c r="CG5761">
        <v>6309.5413500000004</v>
      </c>
      <c r="CH5761">
        <v>56785.872150000003</v>
      </c>
      <c r="CI5761">
        <v>567858.72149999999</v>
      </c>
      <c r="CJ5761">
        <v>624644.59364999994</v>
      </c>
      <c r="CK5761">
        <v>3856.5449999999996</v>
      </c>
    </row>
    <row r="5762" spans="67:89" x14ac:dyDescent="0.25">
      <c r="BP5762" s="1" t="s">
        <v>13660</v>
      </c>
      <c r="BQ5762" s="1" t="s">
        <v>10132</v>
      </c>
      <c r="BR5762" s="1" t="s">
        <v>13656</v>
      </c>
      <c r="BS5762" s="1" t="s">
        <v>48</v>
      </c>
      <c r="BT5762">
        <v>5</v>
      </c>
      <c r="BU5762" s="1" t="s">
        <v>9</v>
      </c>
      <c r="BV5762" s="1" t="s">
        <v>146</v>
      </c>
      <c r="BW5762">
        <v>161.97</v>
      </c>
      <c r="BX5762" s="1" t="s">
        <v>48</v>
      </c>
      <c r="BY5762">
        <v>5565</v>
      </c>
      <c r="BZ5762">
        <v>901363.05</v>
      </c>
      <c r="CA5762">
        <v>0.25</v>
      </c>
      <c r="CB5762">
        <v>4173.75</v>
      </c>
      <c r="CC5762">
        <v>676022.28749999998</v>
      </c>
      <c r="CD5762">
        <v>0.1</v>
      </c>
      <c r="CE5762">
        <v>67602.228749999995</v>
      </c>
      <c r="CF5762">
        <v>0.1</v>
      </c>
      <c r="CG5762">
        <v>6760.2228749999995</v>
      </c>
      <c r="CH5762">
        <v>60842.005874999995</v>
      </c>
      <c r="CI5762">
        <v>608420.05874999997</v>
      </c>
      <c r="CJ5762">
        <v>669262.064625</v>
      </c>
      <c r="CK5762">
        <v>4132.0124999999998</v>
      </c>
    </row>
    <row r="5763" spans="67:89" x14ac:dyDescent="0.25">
      <c r="BO5763" s="1" t="s">
        <v>1760</v>
      </c>
      <c r="BP5763" s="1" t="s">
        <v>13661</v>
      </c>
      <c r="BQ5763" s="1" t="s">
        <v>10132</v>
      </c>
      <c r="BR5763" s="1" t="s">
        <v>13656</v>
      </c>
      <c r="BS5763" s="1" t="s">
        <v>48</v>
      </c>
      <c r="BT5763">
        <v>6</v>
      </c>
      <c r="BU5763" s="1" t="s">
        <v>9</v>
      </c>
      <c r="BV5763" s="1" t="s">
        <v>146</v>
      </c>
      <c r="BW5763">
        <v>161.97</v>
      </c>
      <c r="BX5763" s="1" t="s">
        <v>48</v>
      </c>
      <c r="BY5763">
        <v>5565</v>
      </c>
      <c r="BZ5763">
        <v>901363.05</v>
      </c>
      <c r="CA5763">
        <v>0.2</v>
      </c>
      <c r="CB5763">
        <v>4452</v>
      </c>
      <c r="CC5763">
        <v>721090.44</v>
      </c>
      <c r="CD5763">
        <v>0.1</v>
      </c>
      <c r="CE5763">
        <v>72109.043999999994</v>
      </c>
      <c r="CF5763">
        <v>0.1</v>
      </c>
      <c r="CG5763">
        <v>7210.9043999999994</v>
      </c>
      <c r="CH5763">
        <v>64898.139599999995</v>
      </c>
      <c r="CI5763">
        <v>648981.39599999995</v>
      </c>
      <c r="CJ5763">
        <v>713879.53559999994</v>
      </c>
      <c r="CK5763">
        <v>4407.4799999999996</v>
      </c>
    </row>
    <row r="5764" spans="67:89" x14ac:dyDescent="0.25">
      <c r="BO5764" s="1" t="s">
        <v>1762</v>
      </c>
      <c r="BP5764" s="1" t="s">
        <v>13662</v>
      </c>
      <c r="BQ5764" s="1" t="s">
        <v>10132</v>
      </c>
      <c r="BR5764" s="1" t="s">
        <v>13656</v>
      </c>
      <c r="BS5764" s="1" t="s">
        <v>48</v>
      </c>
      <c r="BT5764">
        <v>7</v>
      </c>
      <c r="BU5764" s="1" t="s">
        <v>9</v>
      </c>
      <c r="BV5764" s="1" t="s">
        <v>146</v>
      </c>
      <c r="BW5764">
        <v>161.97</v>
      </c>
      <c r="BX5764" s="1" t="s">
        <v>48</v>
      </c>
      <c r="BY5764">
        <v>5565</v>
      </c>
      <c r="BZ5764">
        <v>901363.05</v>
      </c>
      <c r="CA5764">
        <v>0.33</v>
      </c>
      <c r="CB5764">
        <v>3728.55</v>
      </c>
      <c r="CC5764">
        <v>603913.24349999998</v>
      </c>
      <c r="CD5764">
        <v>0.1</v>
      </c>
      <c r="CE5764">
        <v>60391.324350000003</v>
      </c>
      <c r="CF5764">
        <v>0.1</v>
      </c>
      <c r="CG5764">
        <v>6039.1324350000004</v>
      </c>
      <c r="CH5764">
        <v>54352.191915000003</v>
      </c>
      <c r="CI5764">
        <v>543521.91914999997</v>
      </c>
      <c r="CJ5764">
        <v>597874.11106499995</v>
      </c>
      <c r="CK5764">
        <v>3691.2644999999998</v>
      </c>
    </row>
    <row r="5765" spans="67:89" x14ac:dyDescent="0.25">
      <c r="BO5765" s="1" t="s">
        <v>1764</v>
      </c>
      <c r="BP5765" s="1" t="s">
        <v>13663</v>
      </c>
      <c r="BQ5765" s="1" t="s">
        <v>10132</v>
      </c>
      <c r="BR5765" s="1" t="s">
        <v>13656</v>
      </c>
      <c r="BS5765" s="1" t="s">
        <v>48</v>
      </c>
      <c r="BT5765">
        <v>8</v>
      </c>
      <c r="BU5765" s="1" t="s">
        <v>9</v>
      </c>
      <c r="BV5765" s="1" t="s">
        <v>146</v>
      </c>
      <c r="BW5765">
        <v>161.97</v>
      </c>
      <c r="BX5765" s="1" t="s">
        <v>48</v>
      </c>
      <c r="BY5765">
        <v>5565</v>
      </c>
      <c r="BZ5765">
        <v>901363.05</v>
      </c>
      <c r="CA5765">
        <v>0.33</v>
      </c>
      <c r="CB5765">
        <v>3728.55</v>
      </c>
      <c r="CC5765">
        <v>603913.24349999998</v>
      </c>
      <c r="CD5765">
        <v>0.1</v>
      </c>
      <c r="CE5765">
        <v>60391.324350000003</v>
      </c>
      <c r="CF5765">
        <v>0.1</v>
      </c>
      <c r="CG5765">
        <v>6039.1324350000004</v>
      </c>
      <c r="CH5765">
        <v>54352.191915000003</v>
      </c>
      <c r="CI5765">
        <v>543521.91914999997</v>
      </c>
      <c r="CJ5765">
        <v>597874.11106499995</v>
      </c>
      <c r="CK5765">
        <v>3691.2644999999998</v>
      </c>
    </row>
    <row r="5766" spans="67:89" x14ac:dyDescent="0.25">
      <c r="BO5766" s="1" t="s">
        <v>1766</v>
      </c>
      <c r="BP5766" s="1" t="s">
        <v>13664</v>
      </c>
      <c r="BQ5766" s="1" t="s">
        <v>10132</v>
      </c>
      <c r="BR5766" s="1" t="s">
        <v>13656</v>
      </c>
      <c r="BS5766" s="1" t="s">
        <v>48</v>
      </c>
      <c r="BT5766">
        <v>9</v>
      </c>
      <c r="BU5766" s="1" t="s">
        <v>9</v>
      </c>
      <c r="BV5766" s="1" t="s">
        <v>146</v>
      </c>
      <c r="BW5766">
        <v>161.97</v>
      </c>
      <c r="BX5766" s="1" t="s">
        <v>48</v>
      </c>
      <c r="BY5766">
        <v>5565</v>
      </c>
      <c r="BZ5766">
        <v>901363.05</v>
      </c>
      <c r="CA5766">
        <v>0.27</v>
      </c>
      <c r="CB5766">
        <v>4062.45</v>
      </c>
      <c r="CC5766">
        <v>657995.02649999992</v>
      </c>
      <c r="CD5766">
        <v>0.1</v>
      </c>
      <c r="CE5766">
        <v>65799.502649999995</v>
      </c>
      <c r="CF5766">
        <v>0.1</v>
      </c>
      <c r="CG5766">
        <v>6579.9502649999995</v>
      </c>
      <c r="CH5766">
        <v>59219.552384999995</v>
      </c>
      <c r="CI5766">
        <v>592195.52384999988</v>
      </c>
      <c r="CJ5766">
        <v>651415.07623499993</v>
      </c>
      <c r="CK5766">
        <v>4021.8254999999995</v>
      </c>
    </row>
    <row r="5767" spans="67:89" x14ac:dyDescent="0.25">
      <c r="BO5767" s="1" t="s">
        <v>1768</v>
      </c>
      <c r="BP5767" s="1" t="s">
        <v>13665</v>
      </c>
      <c r="BQ5767" s="1" t="s">
        <v>10132</v>
      </c>
      <c r="BR5767" s="1" t="s">
        <v>13656</v>
      </c>
      <c r="BS5767" s="1" t="s">
        <v>48</v>
      </c>
      <c r="BT5767">
        <v>10</v>
      </c>
      <c r="BU5767" s="1" t="s">
        <v>9</v>
      </c>
      <c r="BV5767" s="1" t="s">
        <v>146</v>
      </c>
      <c r="BW5767">
        <v>161.97</v>
      </c>
      <c r="BX5767" s="1" t="s">
        <v>48</v>
      </c>
      <c r="BY5767">
        <v>5565</v>
      </c>
      <c r="BZ5767">
        <v>901363.05</v>
      </c>
      <c r="CA5767">
        <v>0.2</v>
      </c>
      <c r="CB5767">
        <v>4452</v>
      </c>
      <c r="CC5767">
        <v>721090.44</v>
      </c>
      <c r="CD5767">
        <v>0.1</v>
      </c>
      <c r="CE5767">
        <v>72109.043999999994</v>
      </c>
      <c r="CF5767">
        <v>0.1</v>
      </c>
      <c r="CG5767">
        <v>7210.9043999999994</v>
      </c>
      <c r="CH5767">
        <v>64898.139599999995</v>
      </c>
      <c r="CI5767">
        <v>648981.39599999995</v>
      </c>
      <c r="CJ5767">
        <v>713879.53559999994</v>
      </c>
      <c r="CK5767">
        <v>4407.4799999999996</v>
      </c>
    </row>
    <row r="5768" spans="67:89" x14ac:dyDescent="0.25">
      <c r="BO5768" s="1" t="s">
        <v>1770</v>
      </c>
      <c r="BP5768" s="1" t="s">
        <v>13666</v>
      </c>
      <c r="BQ5768" s="1" t="s">
        <v>10132</v>
      </c>
      <c r="BR5768" s="1" t="s">
        <v>13656</v>
      </c>
      <c r="BS5768" s="1" t="s">
        <v>48</v>
      </c>
      <c r="BT5768">
        <v>11</v>
      </c>
      <c r="BU5768" s="1" t="s">
        <v>9</v>
      </c>
      <c r="BV5768" s="1" t="s">
        <v>146</v>
      </c>
      <c r="BW5768">
        <v>161.97</v>
      </c>
      <c r="BX5768" s="1" t="s">
        <v>48</v>
      </c>
      <c r="BY5768">
        <v>5565</v>
      </c>
      <c r="BZ5768">
        <v>901363.05</v>
      </c>
      <c r="CA5768">
        <v>0.33</v>
      </c>
      <c r="CB5768">
        <v>3728.55</v>
      </c>
      <c r="CC5768">
        <v>603913.24349999998</v>
      </c>
      <c r="CD5768">
        <v>0.1</v>
      </c>
      <c r="CE5768">
        <v>60391.324350000003</v>
      </c>
      <c r="CF5768">
        <v>0.05</v>
      </c>
      <c r="CG5768">
        <v>3019.5662175000002</v>
      </c>
      <c r="CH5768">
        <v>57371.758132499999</v>
      </c>
      <c r="CI5768">
        <v>543521.91914999997</v>
      </c>
      <c r="CJ5768">
        <v>600893.67728249996</v>
      </c>
      <c r="CK5768">
        <v>3709.9072499999997</v>
      </c>
    </row>
    <row r="5769" spans="67:89" x14ac:dyDescent="0.25">
      <c r="BO5769" s="1" t="s">
        <v>1772</v>
      </c>
      <c r="BP5769" s="1" t="s">
        <v>13667</v>
      </c>
      <c r="BQ5769" s="1" t="s">
        <v>10132</v>
      </c>
      <c r="BR5769" s="1" t="s">
        <v>13656</v>
      </c>
      <c r="BS5769" s="1" t="s">
        <v>48</v>
      </c>
      <c r="BT5769">
        <v>12</v>
      </c>
      <c r="BU5769" s="1" t="s">
        <v>9</v>
      </c>
      <c r="BV5769" s="1" t="s">
        <v>60</v>
      </c>
      <c r="BW5769">
        <v>161.97</v>
      </c>
      <c r="BX5769" s="1" t="s">
        <v>48</v>
      </c>
      <c r="BY5769">
        <v>5300</v>
      </c>
      <c r="BZ5769">
        <v>858441</v>
      </c>
      <c r="CA5769">
        <v>0.25</v>
      </c>
      <c r="CB5769">
        <v>3975</v>
      </c>
      <c r="CC5769">
        <v>643830.75</v>
      </c>
      <c r="CD5769">
        <v>0.1</v>
      </c>
      <c r="CE5769">
        <v>64383.075000000004</v>
      </c>
      <c r="CF5769">
        <v>0</v>
      </c>
      <c r="CG5769">
        <v>0</v>
      </c>
      <c r="CH5769">
        <v>64383.075000000004</v>
      </c>
      <c r="CI5769">
        <v>579447.67500000005</v>
      </c>
      <c r="CJ5769">
        <v>643830.75</v>
      </c>
      <c r="CK5769">
        <v>3975</v>
      </c>
    </row>
    <row r="5770" spans="67:89" x14ac:dyDescent="0.25">
      <c r="BP5770" s="1" t="s">
        <v>13667</v>
      </c>
      <c r="BQ5770" s="1" t="s">
        <v>10132</v>
      </c>
      <c r="BR5770" s="1" t="s">
        <v>13656</v>
      </c>
      <c r="BS5770" s="1" t="s">
        <v>48</v>
      </c>
      <c r="BT5770">
        <v>12</v>
      </c>
      <c r="BU5770" s="1" t="s">
        <v>9</v>
      </c>
      <c r="BV5770" s="1" t="s">
        <v>60</v>
      </c>
      <c r="BW5770">
        <v>161.97</v>
      </c>
      <c r="BX5770" s="1" t="s">
        <v>48</v>
      </c>
      <c r="BY5770">
        <v>5300</v>
      </c>
      <c r="BZ5770">
        <v>858441</v>
      </c>
      <c r="CA5770">
        <v>0.25</v>
      </c>
      <c r="CB5770">
        <v>3975</v>
      </c>
      <c r="CC5770">
        <v>643830.75</v>
      </c>
      <c r="CD5770">
        <v>0.1</v>
      </c>
      <c r="CE5770">
        <v>64383.075000000004</v>
      </c>
      <c r="CF5770">
        <v>0</v>
      </c>
      <c r="CG5770">
        <v>0</v>
      </c>
      <c r="CH5770">
        <v>64383.075000000004</v>
      </c>
      <c r="CI5770">
        <v>579447.67500000005</v>
      </c>
      <c r="CJ5770">
        <v>643830.75</v>
      </c>
      <c r="CK5770">
        <v>3975</v>
      </c>
    </row>
    <row r="5771" spans="67:89" x14ac:dyDescent="0.25">
      <c r="BP5771" s="1" t="s">
        <v>13667</v>
      </c>
      <c r="BQ5771" s="1" t="s">
        <v>10132</v>
      </c>
      <c r="BR5771" s="1" t="s">
        <v>13656</v>
      </c>
      <c r="BS5771" s="1" t="s">
        <v>48</v>
      </c>
      <c r="BT5771">
        <v>12</v>
      </c>
      <c r="BU5771" s="1" t="s">
        <v>9</v>
      </c>
      <c r="BV5771" s="1" t="s">
        <v>60</v>
      </c>
      <c r="BW5771">
        <v>161.97</v>
      </c>
      <c r="BX5771" s="1" t="s">
        <v>48</v>
      </c>
      <c r="BY5771">
        <v>5300</v>
      </c>
      <c r="BZ5771">
        <v>858441</v>
      </c>
      <c r="CA5771">
        <v>0.33</v>
      </c>
      <c r="CB5771">
        <v>3551</v>
      </c>
      <c r="CC5771">
        <v>575155.47</v>
      </c>
      <c r="CD5771">
        <v>0.1</v>
      </c>
      <c r="CE5771">
        <v>57515.546999999999</v>
      </c>
      <c r="CF5771">
        <v>0.1</v>
      </c>
      <c r="CG5771">
        <v>5751.5547000000006</v>
      </c>
      <c r="CH5771">
        <v>51763.992299999998</v>
      </c>
      <c r="CI5771">
        <v>517639.92299999995</v>
      </c>
      <c r="CJ5771">
        <v>569403.91529999999</v>
      </c>
      <c r="CK5771">
        <v>3515.49</v>
      </c>
    </row>
    <row r="5772" spans="67:89" x14ac:dyDescent="0.25">
      <c r="BO5772" s="1" t="s">
        <v>1774</v>
      </c>
      <c r="BP5772" s="1" t="s">
        <v>13668</v>
      </c>
      <c r="BQ5772" s="1" t="s">
        <v>10132</v>
      </c>
      <c r="BR5772" s="1" t="s">
        <v>13656</v>
      </c>
      <c r="BS5772" s="1" t="s">
        <v>48</v>
      </c>
      <c r="BT5772">
        <v>13</v>
      </c>
      <c r="BU5772" s="1" t="s">
        <v>9</v>
      </c>
      <c r="BV5772" s="1" t="s">
        <v>60</v>
      </c>
      <c r="BW5772">
        <v>161.97</v>
      </c>
      <c r="BX5772" s="1" t="s">
        <v>48</v>
      </c>
      <c r="BY5772">
        <v>5300</v>
      </c>
      <c r="BZ5772">
        <v>858441</v>
      </c>
      <c r="CA5772">
        <v>0.25</v>
      </c>
      <c r="CB5772">
        <v>3975</v>
      </c>
      <c r="CC5772">
        <v>643830.75</v>
      </c>
      <c r="CD5772">
        <v>0.1</v>
      </c>
      <c r="CE5772">
        <v>64383.075000000004</v>
      </c>
      <c r="CF5772">
        <v>0</v>
      </c>
      <c r="CG5772">
        <v>0</v>
      </c>
      <c r="CH5772">
        <v>64383.075000000004</v>
      </c>
      <c r="CI5772">
        <v>579447.67500000005</v>
      </c>
      <c r="CJ5772">
        <v>643830.75</v>
      </c>
      <c r="CK5772">
        <v>3975</v>
      </c>
    </row>
    <row r="5773" spans="67:89" x14ac:dyDescent="0.25">
      <c r="BP5773" s="1" t="s">
        <v>13668</v>
      </c>
      <c r="BQ5773" s="1" t="s">
        <v>10132</v>
      </c>
      <c r="BR5773" s="1" t="s">
        <v>13656</v>
      </c>
      <c r="BS5773" s="1" t="s">
        <v>48</v>
      </c>
      <c r="BT5773">
        <v>13</v>
      </c>
      <c r="BU5773" s="1" t="s">
        <v>9</v>
      </c>
      <c r="BV5773" s="1" t="s">
        <v>60</v>
      </c>
      <c r="BW5773">
        <v>161.97</v>
      </c>
      <c r="BX5773" s="1" t="s">
        <v>48</v>
      </c>
      <c r="BY5773">
        <v>5300</v>
      </c>
      <c r="BZ5773">
        <v>858441</v>
      </c>
      <c r="CA5773">
        <v>0.25</v>
      </c>
      <c r="CB5773">
        <v>3975</v>
      </c>
      <c r="CC5773">
        <v>643830.75</v>
      </c>
      <c r="CD5773">
        <v>0.1</v>
      </c>
      <c r="CE5773">
        <v>64383.075000000004</v>
      </c>
      <c r="CF5773">
        <v>0</v>
      </c>
      <c r="CG5773">
        <v>0</v>
      </c>
      <c r="CH5773">
        <v>64383.075000000004</v>
      </c>
      <c r="CI5773">
        <v>579447.67500000005</v>
      </c>
      <c r="CJ5773">
        <v>643830.75</v>
      </c>
      <c r="CK5773">
        <v>3975</v>
      </c>
    </row>
    <row r="5774" spans="67:89" x14ac:dyDescent="0.25">
      <c r="BO5774" s="1" t="s">
        <v>1776</v>
      </c>
      <c r="BP5774" s="1" t="s">
        <v>13669</v>
      </c>
      <c r="BQ5774" s="1" t="s">
        <v>10132</v>
      </c>
      <c r="BR5774" s="1" t="s">
        <v>13656</v>
      </c>
      <c r="BS5774" s="1" t="s">
        <v>48</v>
      </c>
      <c r="BT5774">
        <v>14</v>
      </c>
      <c r="BU5774" s="1" t="s">
        <v>9</v>
      </c>
      <c r="BV5774" s="1" t="s">
        <v>60</v>
      </c>
      <c r="BW5774">
        <v>161.97</v>
      </c>
      <c r="BX5774" s="1" t="s">
        <v>48</v>
      </c>
      <c r="BY5774">
        <v>5300</v>
      </c>
      <c r="BZ5774">
        <v>858441</v>
      </c>
      <c r="CA5774">
        <v>0.28000000000000003</v>
      </c>
      <c r="CB5774">
        <v>3816</v>
      </c>
      <c r="CC5774">
        <v>618077.52</v>
      </c>
      <c r="CD5774">
        <v>0.1</v>
      </c>
      <c r="CE5774">
        <v>61807.752000000008</v>
      </c>
      <c r="CF5774">
        <v>0.1</v>
      </c>
      <c r="CG5774">
        <v>6180.775200000001</v>
      </c>
      <c r="CH5774">
        <v>55626.976800000004</v>
      </c>
      <c r="CI5774">
        <v>556269.76800000004</v>
      </c>
      <c r="CJ5774">
        <v>611896.74479999999</v>
      </c>
      <c r="CK5774">
        <v>3777.84</v>
      </c>
    </row>
    <row r="5775" spans="67:89" x14ac:dyDescent="0.25">
      <c r="BP5775" s="1" t="s">
        <v>13669</v>
      </c>
      <c r="BQ5775" s="1" t="s">
        <v>10132</v>
      </c>
      <c r="BR5775" s="1" t="s">
        <v>13656</v>
      </c>
      <c r="BS5775" s="1" t="s">
        <v>48</v>
      </c>
      <c r="BT5775">
        <v>14</v>
      </c>
      <c r="BU5775" s="1" t="s">
        <v>9</v>
      </c>
      <c r="BV5775" s="1" t="s">
        <v>60</v>
      </c>
      <c r="BW5775">
        <v>161.97</v>
      </c>
      <c r="BX5775" s="1" t="s">
        <v>48</v>
      </c>
      <c r="BY5775">
        <v>5300</v>
      </c>
      <c r="BZ5775">
        <v>858441</v>
      </c>
      <c r="CA5775">
        <v>0.3</v>
      </c>
      <c r="CB5775">
        <v>3710</v>
      </c>
      <c r="CC5775">
        <v>600908.69999999995</v>
      </c>
      <c r="CD5775">
        <v>0.1</v>
      </c>
      <c r="CE5775">
        <v>60090.869999999995</v>
      </c>
      <c r="CF5775">
        <v>0.1</v>
      </c>
      <c r="CG5775">
        <v>6009.0869999999995</v>
      </c>
      <c r="CH5775">
        <v>54081.782999999996</v>
      </c>
      <c r="CI5775">
        <v>540817.82999999996</v>
      </c>
      <c r="CJ5775">
        <v>594899.6129999999</v>
      </c>
      <c r="CK5775">
        <v>3672.8999999999992</v>
      </c>
    </row>
    <row r="5776" spans="67:89" x14ac:dyDescent="0.25">
      <c r="BO5776" s="1" t="s">
        <v>1778</v>
      </c>
      <c r="BP5776" s="1" t="s">
        <v>13670</v>
      </c>
      <c r="BQ5776" s="1" t="s">
        <v>10132</v>
      </c>
      <c r="BR5776" s="1" t="s">
        <v>13656</v>
      </c>
      <c r="BS5776" s="1" t="s">
        <v>48</v>
      </c>
      <c r="BT5776">
        <v>15</v>
      </c>
      <c r="BU5776" s="1" t="s">
        <v>9</v>
      </c>
      <c r="BV5776" s="1" t="s">
        <v>60</v>
      </c>
      <c r="BW5776">
        <v>161.97</v>
      </c>
      <c r="BX5776" s="1" t="s">
        <v>48</v>
      </c>
      <c r="BY5776">
        <v>5300</v>
      </c>
      <c r="BZ5776">
        <v>858441</v>
      </c>
      <c r="CA5776">
        <v>0.3</v>
      </c>
      <c r="CB5776">
        <v>3710</v>
      </c>
      <c r="CC5776">
        <v>600908.69999999995</v>
      </c>
      <c r="CD5776">
        <v>0.1</v>
      </c>
      <c r="CE5776">
        <v>60090.869999999995</v>
      </c>
      <c r="CF5776">
        <v>0.1</v>
      </c>
      <c r="CG5776">
        <v>6009.0869999999995</v>
      </c>
      <c r="CH5776">
        <v>54081.782999999996</v>
      </c>
      <c r="CI5776">
        <v>540817.82999999996</v>
      </c>
      <c r="CJ5776">
        <v>594899.6129999999</v>
      </c>
      <c r="CK5776">
        <v>3672.8999999999992</v>
      </c>
    </row>
    <row r="5777" spans="67:89" x14ac:dyDescent="0.25">
      <c r="BP5777" s="1" t="s">
        <v>13670</v>
      </c>
      <c r="BQ5777" s="1" t="s">
        <v>10132</v>
      </c>
      <c r="BR5777" s="1" t="s">
        <v>13656</v>
      </c>
      <c r="BS5777" s="1" t="s">
        <v>48</v>
      </c>
      <c r="BT5777">
        <v>15</v>
      </c>
      <c r="BU5777" s="1" t="s">
        <v>9</v>
      </c>
      <c r="BV5777" s="1" t="s">
        <v>60</v>
      </c>
      <c r="BW5777">
        <v>161.97</v>
      </c>
      <c r="BX5777" s="1" t="s">
        <v>48</v>
      </c>
      <c r="BY5777">
        <v>5300</v>
      </c>
      <c r="BZ5777">
        <v>858441</v>
      </c>
      <c r="CA5777">
        <v>0.28000000000000003</v>
      </c>
      <c r="CB5777">
        <v>3816</v>
      </c>
      <c r="CC5777">
        <v>618077.52</v>
      </c>
      <c r="CD5777">
        <v>0.1</v>
      </c>
      <c r="CE5777">
        <v>61807.752000000008</v>
      </c>
      <c r="CF5777">
        <v>0.1</v>
      </c>
      <c r="CG5777">
        <v>6180.775200000001</v>
      </c>
      <c r="CH5777">
        <v>55626.976800000004</v>
      </c>
      <c r="CI5777">
        <v>556269.76800000004</v>
      </c>
      <c r="CJ5777">
        <v>611896.74479999999</v>
      </c>
      <c r="CK5777">
        <v>3777.84</v>
      </c>
    </row>
    <row r="5778" spans="67:89" x14ac:dyDescent="0.25">
      <c r="BO5778" s="1" t="s">
        <v>1780</v>
      </c>
      <c r="BP5778" s="1" t="s">
        <v>13671</v>
      </c>
      <c r="BQ5778" s="1" t="s">
        <v>10132</v>
      </c>
      <c r="BR5778" s="1" t="s">
        <v>13656</v>
      </c>
      <c r="BS5778" s="1" t="s">
        <v>48</v>
      </c>
      <c r="BT5778">
        <v>16</v>
      </c>
      <c r="BU5778" s="1" t="s">
        <v>9</v>
      </c>
      <c r="BV5778" s="1" t="s">
        <v>60</v>
      </c>
      <c r="BW5778">
        <v>161.97</v>
      </c>
      <c r="BX5778" s="1" t="s">
        <v>48</v>
      </c>
      <c r="BY5778">
        <v>5300</v>
      </c>
      <c r="BZ5778">
        <v>858441</v>
      </c>
      <c r="CA5778">
        <v>0.3</v>
      </c>
      <c r="CB5778">
        <v>3710</v>
      </c>
      <c r="CC5778">
        <v>600908.69999999995</v>
      </c>
      <c r="CD5778">
        <v>0.1</v>
      </c>
      <c r="CE5778">
        <v>60090.869999999995</v>
      </c>
      <c r="CF5778">
        <v>0.1</v>
      </c>
      <c r="CG5778">
        <v>6009.0869999999995</v>
      </c>
      <c r="CH5778">
        <v>54081.782999999996</v>
      </c>
      <c r="CI5778">
        <v>540817.82999999996</v>
      </c>
      <c r="CJ5778">
        <v>594899.6129999999</v>
      </c>
      <c r="CK5778">
        <v>3672.8999999999992</v>
      </c>
    </row>
    <row r="5779" spans="67:89" x14ac:dyDescent="0.25">
      <c r="BO5779" s="1" t="s">
        <v>1782</v>
      </c>
      <c r="BP5779" s="1" t="s">
        <v>13672</v>
      </c>
      <c r="BQ5779" s="1" t="s">
        <v>10132</v>
      </c>
      <c r="BR5779" s="1" t="s">
        <v>13656</v>
      </c>
      <c r="BS5779" s="1" t="s">
        <v>48</v>
      </c>
      <c r="BT5779">
        <v>17</v>
      </c>
      <c r="BU5779" s="1" t="s">
        <v>9</v>
      </c>
      <c r="BV5779" s="1" t="s">
        <v>60</v>
      </c>
      <c r="BW5779">
        <v>161.97</v>
      </c>
      <c r="BX5779" s="1" t="s">
        <v>48</v>
      </c>
      <c r="BY5779">
        <v>5300</v>
      </c>
      <c r="BZ5779">
        <v>858441</v>
      </c>
      <c r="CA5779">
        <v>0.3</v>
      </c>
      <c r="CB5779">
        <v>3710</v>
      </c>
      <c r="CC5779">
        <v>600908.69999999995</v>
      </c>
      <c r="CD5779">
        <v>0.1</v>
      </c>
      <c r="CE5779">
        <v>60090.869999999995</v>
      </c>
      <c r="CF5779">
        <v>0.1</v>
      </c>
      <c r="CG5779">
        <v>6009.0869999999995</v>
      </c>
      <c r="CH5779">
        <v>54081.782999999996</v>
      </c>
      <c r="CI5779">
        <v>540817.82999999996</v>
      </c>
      <c r="CJ5779">
        <v>594899.6129999999</v>
      </c>
      <c r="CK5779">
        <v>3672.8999999999992</v>
      </c>
    </row>
    <row r="5780" spans="67:89" x14ac:dyDescent="0.25">
      <c r="BO5780" s="1" t="s">
        <v>1784</v>
      </c>
      <c r="BP5780" s="1" t="s">
        <v>13673</v>
      </c>
      <c r="BQ5780" s="1" t="s">
        <v>10132</v>
      </c>
      <c r="BR5780" s="1" t="s">
        <v>13656</v>
      </c>
      <c r="BS5780" s="1" t="s">
        <v>48</v>
      </c>
      <c r="BT5780">
        <v>18</v>
      </c>
      <c r="BU5780" s="1" t="s">
        <v>9</v>
      </c>
      <c r="BV5780" s="1" t="s">
        <v>171</v>
      </c>
      <c r="BW5780">
        <v>213.28</v>
      </c>
      <c r="BX5780" s="1" t="s">
        <v>48</v>
      </c>
      <c r="BY5780">
        <v>5565</v>
      </c>
      <c r="BZ5780">
        <v>1186903.2</v>
      </c>
      <c r="CA5780">
        <v>0.28000000000000003</v>
      </c>
      <c r="CB5780">
        <v>4006.8</v>
      </c>
      <c r="CC5780">
        <v>854570.304</v>
      </c>
      <c r="CD5780">
        <v>0.1</v>
      </c>
      <c r="CE5780">
        <v>85457.030400000003</v>
      </c>
      <c r="CF5780">
        <v>0.1</v>
      </c>
      <c r="CG5780">
        <v>8545.7030400000003</v>
      </c>
      <c r="CH5780">
        <v>76911.327359999996</v>
      </c>
      <c r="CI5780">
        <v>769113.27359999996</v>
      </c>
      <c r="CJ5780">
        <v>846024.60095999995</v>
      </c>
      <c r="CK5780">
        <v>3966.732</v>
      </c>
    </row>
    <row r="5781" spans="67:89" x14ac:dyDescent="0.25">
      <c r="BO5781" s="1" t="s">
        <v>1786</v>
      </c>
      <c r="BP5781" s="1" t="s">
        <v>13674</v>
      </c>
      <c r="BQ5781" s="1" t="s">
        <v>10132</v>
      </c>
      <c r="BR5781" s="1" t="s">
        <v>13656</v>
      </c>
      <c r="BS5781" s="1" t="s">
        <v>48</v>
      </c>
      <c r="BT5781">
        <v>19</v>
      </c>
      <c r="BU5781" s="1" t="s">
        <v>9</v>
      </c>
      <c r="BV5781" s="1" t="s">
        <v>171</v>
      </c>
      <c r="BW5781">
        <v>241.11</v>
      </c>
      <c r="BX5781" s="1" t="s">
        <v>48</v>
      </c>
      <c r="BY5781">
        <v>5565</v>
      </c>
      <c r="BZ5781">
        <v>1341777.1500000001</v>
      </c>
      <c r="CA5781">
        <v>0.3</v>
      </c>
      <c r="CB5781">
        <v>3895.5</v>
      </c>
      <c r="CC5781">
        <v>939244.005</v>
      </c>
      <c r="CD5781">
        <v>0.1</v>
      </c>
      <c r="CE5781">
        <v>93924.400500000003</v>
      </c>
      <c r="CF5781">
        <v>0.1</v>
      </c>
      <c r="CG5781">
        <v>9392.4400500000011</v>
      </c>
      <c r="CH5781">
        <v>84531.960449999999</v>
      </c>
      <c r="CI5781">
        <v>845319.60450000002</v>
      </c>
      <c r="CJ5781">
        <v>929851.56495000003</v>
      </c>
      <c r="CK5781">
        <v>3856.5450000000001</v>
      </c>
    </row>
    <row r="5782" spans="67:89" x14ac:dyDescent="0.25">
      <c r="BP5782" s="1" t="s">
        <v>13674</v>
      </c>
      <c r="BQ5782" s="1" t="s">
        <v>10132</v>
      </c>
      <c r="BR5782" s="1" t="s">
        <v>13656</v>
      </c>
      <c r="BS5782" s="1" t="s">
        <v>48</v>
      </c>
      <c r="BT5782">
        <v>19</v>
      </c>
      <c r="BU5782" s="1" t="s">
        <v>9</v>
      </c>
      <c r="BV5782" s="1" t="s">
        <v>171</v>
      </c>
      <c r="BW5782">
        <v>241.11</v>
      </c>
      <c r="BX5782" s="1" t="s">
        <v>48</v>
      </c>
      <c r="BY5782">
        <v>5565</v>
      </c>
      <c r="BZ5782">
        <v>1341777.1500000001</v>
      </c>
      <c r="CA5782">
        <v>0.3</v>
      </c>
      <c r="CB5782">
        <v>3895.5</v>
      </c>
      <c r="CC5782">
        <v>939244.005</v>
      </c>
      <c r="CD5782">
        <v>0.1</v>
      </c>
      <c r="CE5782">
        <v>93924.400500000003</v>
      </c>
      <c r="CF5782">
        <v>0</v>
      </c>
      <c r="CG5782">
        <v>0</v>
      </c>
      <c r="CH5782">
        <v>93924.400500000003</v>
      </c>
      <c r="CI5782">
        <v>845319.60450000002</v>
      </c>
      <c r="CJ5782">
        <v>939244.005</v>
      </c>
      <c r="CK5782">
        <v>3895.5</v>
      </c>
    </row>
    <row r="5783" spans="67:89" x14ac:dyDescent="0.25">
      <c r="BO5783" s="1" t="s">
        <v>1788</v>
      </c>
      <c r="BP5783" s="1" t="s">
        <v>13675</v>
      </c>
      <c r="BQ5783" s="1" t="s">
        <v>10132</v>
      </c>
      <c r="BR5783" s="1" t="s">
        <v>13656</v>
      </c>
      <c r="BS5783" s="1" t="s">
        <v>48</v>
      </c>
      <c r="BT5783">
        <v>20</v>
      </c>
      <c r="BU5783" s="1" t="s">
        <v>9</v>
      </c>
      <c r="BV5783" s="1" t="s">
        <v>60</v>
      </c>
      <c r="BW5783">
        <v>160</v>
      </c>
      <c r="BX5783" s="1" t="s">
        <v>48</v>
      </c>
      <c r="BY5783">
        <v>5300</v>
      </c>
      <c r="BZ5783">
        <v>848000</v>
      </c>
      <c r="CA5783">
        <v>0.3</v>
      </c>
      <c r="CB5783">
        <v>3710</v>
      </c>
      <c r="CC5783">
        <v>593600</v>
      </c>
      <c r="CD5783">
        <v>0.1</v>
      </c>
      <c r="CE5783">
        <v>59360</v>
      </c>
      <c r="CF5783">
        <v>0</v>
      </c>
      <c r="CG5783">
        <v>0</v>
      </c>
      <c r="CH5783">
        <v>59360</v>
      </c>
      <c r="CI5783">
        <v>534240</v>
      </c>
      <c r="CJ5783">
        <v>593600</v>
      </c>
      <c r="CK5783">
        <v>3710</v>
      </c>
    </row>
    <row r="5784" spans="67:89" x14ac:dyDescent="0.25">
      <c r="BO5784" s="1" t="s">
        <v>1790</v>
      </c>
      <c r="BP5784" s="1" t="s">
        <v>13676</v>
      </c>
      <c r="BQ5784" s="1" t="s">
        <v>10132</v>
      </c>
      <c r="BR5784" s="1" t="s">
        <v>13656</v>
      </c>
      <c r="BS5784" s="1" t="s">
        <v>48</v>
      </c>
      <c r="BT5784">
        <v>21</v>
      </c>
      <c r="BU5784" s="1" t="s">
        <v>9</v>
      </c>
      <c r="BV5784" s="1" t="s">
        <v>60</v>
      </c>
      <c r="BW5784">
        <v>160</v>
      </c>
      <c r="BX5784" s="1" t="s">
        <v>48</v>
      </c>
      <c r="BY5784">
        <v>5300</v>
      </c>
      <c r="BZ5784">
        <v>848000</v>
      </c>
      <c r="CA5784">
        <v>0.25</v>
      </c>
      <c r="CB5784">
        <v>3975</v>
      </c>
      <c r="CC5784">
        <v>636000</v>
      </c>
      <c r="CD5784">
        <v>0.1</v>
      </c>
      <c r="CE5784">
        <v>63600</v>
      </c>
      <c r="CF5784">
        <v>0</v>
      </c>
      <c r="CG5784">
        <v>0</v>
      </c>
      <c r="CH5784">
        <v>63600</v>
      </c>
      <c r="CI5784">
        <v>572400</v>
      </c>
      <c r="CJ5784">
        <v>636000</v>
      </c>
      <c r="CK5784">
        <v>3975</v>
      </c>
    </row>
    <row r="5785" spans="67:89" x14ac:dyDescent="0.25">
      <c r="BO5785" s="1" t="s">
        <v>1792</v>
      </c>
      <c r="BP5785" s="1" t="s">
        <v>13677</v>
      </c>
      <c r="BQ5785" s="1" t="s">
        <v>10132</v>
      </c>
      <c r="BR5785" s="1" t="s">
        <v>13656</v>
      </c>
      <c r="BS5785" s="1" t="s">
        <v>48</v>
      </c>
      <c r="BT5785">
        <v>22</v>
      </c>
      <c r="BU5785" s="1" t="s">
        <v>9</v>
      </c>
      <c r="BV5785" s="1" t="s">
        <v>60</v>
      </c>
      <c r="BW5785">
        <v>160</v>
      </c>
      <c r="BX5785" s="1" t="s">
        <v>48</v>
      </c>
      <c r="BY5785">
        <v>5300</v>
      </c>
      <c r="BZ5785">
        <v>848000</v>
      </c>
      <c r="CA5785">
        <v>0.33</v>
      </c>
      <c r="CB5785">
        <v>3551</v>
      </c>
      <c r="CC5785">
        <v>568160</v>
      </c>
      <c r="CD5785">
        <v>0.1</v>
      </c>
      <c r="CE5785">
        <v>75810</v>
      </c>
      <c r="CF5785">
        <v>0</v>
      </c>
      <c r="CG5785">
        <v>0</v>
      </c>
      <c r="CH5785">
        <v>75810</v>
      </c>
      <c r="CI5785">
        <v>492350</v>
      </c>
      <c r="CJ5785">
        <v>568160</v>
      </c>
      <c r="CK5785">
        <v>3551</v>
      </c>
    </row>
    <row r="5786" spans="67:89" x14ac:dyDescent="0.25">
      <c r="BO5786" s="1" t="s">
        <v>1794</v>
      </c>
      <c r="BP5786" s="1" t="s">
        <v>13678</v>
      </c>
      <c r="BQ5786" s="1" t="s">
        <v>10132</v>
      </c>
      <c r="BR5786" s="1" t="s">
        <v>13656</v>
      </c>
      <c r="BS5786" s="1" t="s">
        <v>48</v>
      </c>
      <c r="BT5786">
        <v>23</v>
      </c>
      <c r="BU5786" s="1" t="s">
        <v>9</v>
      </c>
      <c r="BV5786" s="1" t="s">
        <v>60</v>
      </c>
      <c r="BW5786">
        <v>160</v>
      </c>
      <c r="BX5786" s="1" t="s">
        <v>48</v>
      </c>
      <c r="BY5786">
        <v>5300</v>
      </c>
      <c r="BZ5786">
        <v>848000</v>
      </c>
      <c r="CA5786">
        <v>0.3</v>
      </c>
      <c r="CB5786">
        <v>3710</v>
      </c>
      <c r="CC5786">
        <v>593600</v>
      </c>
      <c r="CD5786">
        <v>0.1</v>
      </c>
      <c r="CE5786">
        <v>59360</v>
      </c>
      <c r="CF5786">
        <v>0.1</v>
      </c>
      <c r="CG5786">
        <v>5936</v>
      </c>
      <c r="CH5786">
        <v>53424</v>
      </c>
      <c r="CI5786">
        <v>534240</v>
      </c>
      <c r="CJ5786">
        <v>587664</v>
      </c>
      <c r="CK5786">
        <v>3672.9</v>
      </c>
    </row>
    <row r="5787" spans="67:89" x14ac:dyDescent="0.25">
      <c r="BO5787" s="1" t="s">
        <v>1796</v>
      </c>
      <c r="BP5787" s="1" t="s">
        <v>13679</v>
      </c>
      <c r="BQ5787" s="1" t="s">
        <v>10132</v>
      </c>
      <c r="BR5787" s="1" t="s">
        <v>13656</v>
      </c>
      <c r="BS5787" s="1" t="s">
        <v>48</v>
      </c>
      <c r="BT5787">
        <v>24</v>
      </c>
      <c r="BU5787" s="1" t="s">
        <v>9</v>
      </c>
      <c r="BV5787" s="1" t="s">
        <v>60</v>
      </c>
      <c r="BW5787">
        <v>160</v>
      </c>
      <c r="BX5787" s="1" t="s">
        <v>48</v>
      </c>
      <c r="BY5787">
        <v>5300</v>
      </c>
      <c r="BZ5787">
        <v>848000</v>
      </c>
      <c r="CA5787">
        <v>0.2</v>
      </c>
      <c r="CB5787">
        <v>4240</v>
      </c>
      <c r="CC5787">
        <v>678400</v>
      </c>
      <c r="CD5787">
        <v>0.1</v>
      </c>
      <c r="CE5787">
        <v>67840</v>
      </c>
      <c r="CF5787">
        <v>0.1</v>
      </c>
      <c r="CG5787">
        <v>6784</v>
      </c>
      <c r="CH5787">
        <v>61056</v>
      </c>
      <c r="CI5787">
        <v>610560</v>
      </c>
      <c r="CJ5787">
        <v>671616</v>
      </c>
      <c r="CK5787">
        <v>4197.6000000000004</v>
      </c>
    </row>
    <row r="5788" spans="67:89" x14ac:dyDescent="0.25">
      <c r="BO5788" s="1" t="s">
        <v>1798</v>
      </c>
      <c r="BP5788" s="1" t="s">
        <v>13680</v>
      </c>
      <c r="BQ5788" s="1" t="s">
        <v>10132</v>
      </c>
      <c r="BR5788" s="1" t="s">
        <v>13656</v>
      </c>
      <c r="BS5788" s="1" t="s">
        <v>48</v>
      </c>
      <c r="BT5788">
        <v>25</v>
      </c>
      <c r="BU5788" s="1" t="s">
        <v>9</v>
      </c>
      <c r="BV5788" s="1" t="s">
        <v>60</v>
      </c>
      <c r="BW5788">
        <v>160</v>
      </c>
      <c r="BX5788" s="1" t="s">
        <v>48</v>
      </c>
      <c r="BY5788">
        <v>5300</v>
      </c>
      <c r="BZ5788">
        <v>848000</v>
      </c>
      <c r="CA5788">
        <v>0.2</v>
      </c>
      <c r="CB5788">
        <v>4240</v>
      </c>
      <c r="CC5788">
        <v>678400</v>
      </c>
      <c r="CD5788">
        <v>0.1</v>
      </c>
      <c r="CE5788">
        <v>67840</v>
      </c>
      <c r="CF5788">
        <v>0.1</v>
      </c>
      <c r="CG5788">
        <v>6784</v>
      </c>
      <c r="CH5788">
        <v>61056</v>
      </c>
      <c r="CI5788">
        <v>610560</v>
      </c>
      <c r="CJ5788">
        <v>671616</v>
      </c>
      <c r="CK5788">
        <v>4197.6000000000004</v>
      </c>
    </row>
    <row r="5789" spans="67:89" x14ac:dyDescent="0.25">
      <c r="BO5789" s="1" t="s">
        <v>1800</v>
      </c>
      <c r="BP5789" s="1" t="s">
        <v>13681</v>
      </c>
      <c r="BQ5789" s="1" t="s">
        <v>10132</v>
      </c>
      <c r="BR5789" s="1" t="s">
        <v>13656</v>
      </c>
      <c r="BS5789" s="1" t="s">
        <v>48</v>
      </c>
      <c r="BT5789">
        <v>26</v>
      </c>
      <c r="BU5789" s="1" t="s">
        <v>9</v>
      </c>
      <c r="BV5789" s="1" t="s">
        <v>60</v>
      </c>
      <c r="BW5789">
        <v>160</v>
      </c>
      <c r="BX5789" s="1" t="s">
        <v>48</v>
      </c>
      <c r="BY5789">
        <v>5300</v>
      </c>
      <c r="BZ5789">
        <v>848000</v>
      </c>
      <c r="CA5789">
        <v>0.2</v>
      </c>
      <c r="CB5789">
        <v>4240</v>
      </c>
      <c r="CC5789">
        <v>678400</v>
      </c>
      <c r="CD5789">
        <v>0.1</v>
      </c>
      <c r="CE5789">
        <v>67840</v>
      </c>
      <c r="CF5789">
        <v>0.1</v>
      </c>
      <c r="CG5789">
        <v>6784</v>
      </c>
      <c r="CH5789">
        <v>61056</v>
      </c>
      <c r="CI5789">
        <v>610560</v>
      </c>
      <c r="CJ5789">
        <v>671616</v>
      </c>
      <c r="CK5789">
        <v>4197.6000000000004</v>
      </c>
    </row>
    <row r="5790" spans="67:89" x14ac:dyDescent="0.25">
      <c r="BO5790" s="1" t="s">
        <v>1802</v>
      </c>
      <c r="BP5790" s="1" t="s">
        <v>13682</v>
      </c>
      <c r="BQ5790" s="1" t="s">
        <v>10132</v>
      </c>
      <c r="BR5790" s="1" t="s">
        <v>13656</v>
      </c>
      <c r="BS5790" s="1" t="s">
        <v>48</v>
      </c>
      <c r="BT5790">
        <v>27</v>
      </c>
      <c r="BU5790" s="1" t="s">
        <v>9</v>
      </c>
      <c r="BV5790" s="1" t="s">
        <v>60</v>
      </c>
      <c r="BW5790">
        <v>160</v>
      </c>
      <c r="BX5790" s="1" t="s">
        <v>48</v>
      </c>
      <c r="BY5790">
        <v>5300</v>
      </c>
      <c r="BZ5790">
        <v>848000</v>
      </c>
      <c r="CA5790">
        <v>0.2</v>
      </c>
      <c r="CB5790">
        <v>4240</v>
      </c>
      <c r="CC5790">
        <v>678400</v>
      </c>
      <c r="CD5790">
        <v>0.1</v>
      </c>
      <c r="CE5790">
        <v>67840</v>
      </c>
      <c r="CF5790">
        <v>0.1</v>
      </c>
      <c r="CG5790">
        <v>6784</v>
      </c>
      <c r="CH5790">
        <v>61056</v>
      </c>
      <c r="CI5790">
        <v>610560</v>
      </c>
      <c r="CJ5790">
        <v>671616</v>
      </c>
      <c r="CK5790">
        <v>4197.6000000000004</v>
      </c>
    </row>
    <row r="5791" spans="67:89" x14ac:dyDescent="0.25">
      <c r="BO5791" s="1" t="s">
        <v>1804</v>
      </c>
      <c r="BP5791" s="1" t="s">
        <v>13683</v>
      </c>
      <c r="BQ5791" s="1" t="s">
        <v>10132</v>
      </c>
      <c r="BR5791" s="1" t="s">
        <v>13656</v>
      </c>
      <c r="BS5791" s="1" t="s">
        <v>48</v>
      </c>
      <c r="BT5791">
        <v>28</v>
      </c>
      <c r="BU5791" s="1" t="s">
        <v>9</v>
      </c>
      <c r="BV5791" s="1" t="s">
        <v>60</v>
      </c>
      <c r="BW5791">
        <v>160</v>
      </c>
      <c r="BX5791" s="1" t="s">
        <v>48</v>
      </c>
      <c r="BY5791">
        <v>5300</v>
      </c>
      <c r="BZ5791">
        <v>848000</v>
      </c>
      <c r="CA5791">
        <v>0.2</v>
      </c>
      <c r="CB5791">
        <v>4240</v>
      </c>
      <c r="CC5791">
        <v>678400</v>
      </c>
      <c r="CD5791">
        <v>0.1</v>
      </c>
      <c r="CE5791">
        <v>67840</v>
      </c>
      <c r="CF5791">
        <v>0.1</v>
      </c>
      <c r="CG5791">
        <v>6784</v>
      </c>
      <c r="CH5791">
        <v>61056</v>
      </c>
      <c r="CI5791">
        <v>610560</v>
      </c>
      <c r="CJ5791">
        <v>671616</v>
      </c>
      <c r="CK5791">
        <v>4197.6000000000004</v>
      </c>
    </row>
    <row r="5792" spans="67:89" x14ac:dyDescent="0.25">
      <c r="BO5792" s="1" t="s">
        <v>1806</v>
      </c>
      <c r="BP5792" s="1" t="s">
        <v>13684</v>
      </c>
      <c r="BQ5792" s="1" t="s">
        <v>10132</v>
      </c>
      <c r="BR5792" s="1" t="s">
        <v>13656</v>
      </c>
      <c r="BS5792" s="1" t="s">
        <v>48</v>
      </c>
      <c r="BT5792">
        <v>29</v>
      </c>
      <c r="BU5792" s="1" t="s">
        <v>9</v>
      </c>
      <c r="BV5792" s="1" t="s">
        <v>60</v>
      </c>
      <c r="BW5792">
        <v>160</v>
      </c>
      <c r="BX5792" s="1" t="s">
        <v>48</v>
      </c>
      <c r="BY5792">
        <v>5300</v>
      </c>
      <c r="BZ5792">
        <v>848000</v>
      </c>
      <c r="CA5792">
        <v>0.27</v>
      </c>
      <c r="CB5792">
        <v>3869</v>
      </c>
      <c r="CC5792">
        <v>619040</v>
      </c>
      <c r="CD5792">
        <v>0.1</v>
      </c>
      <c r="CE5792">
        <v>61904</v>
      </c>
      <c r="CF5792">
        <v>0</v>
      </c>
      <c r="CG5792">
        <v>0</v>
      </c>
      <c r="CH5792">
        <v>61904</v>
      </c>
      <c r="CI5792">
        <v>557136</v>
      </c>
      <c r="CJ5792">
        <v>619040</v>
      </c>
      <c r="CK5792">
        <v>3869</v>
      </c>
    </row>
    <row r="5793" spans="67:89" x14ac:dyDescent="0.25">
      <c r="BO5793" s="1" t="s">
        <v>1808</v>
      </c>
      <c r="BP5793" s="1" t="s">
        <v>13685</v>
      </c>
      <c r="BQ5793" s="1" t="s">
        <v>10132</v>
      </c>
      <c r="BR5793" s="1" t="s">
        <v>13656</v>
      </c>
      <c r="BS5793" s="1" t="s">
        <v>48</v>
      </c>
      <c r="BT5793">
        <v>30</v>
      </c>
      <c r="BU5793" s="1" t="s">
        <v>9</v>
      </c>
      <c r="BV5793" s="1" t="s">
        <v>60</v>
      </c>
      <c r="BW5793">
        <v>181.19</v>
      </c>
      <c r="BX5793" s="1" t="s">
        <v>48</v>
      </c>
      <c r="BY5793">
        <v>5300</v>
      </c>
      <c r="BZ5793">
        <v>960307</v>
      </c>
      <c r="CA5793">
        <v>0.28000000000000003</v>
      </c>
      <c r="CB5793">
        <v>3816</v>
      </c>
      <c r="CC5793">
        <v>691421.04</v>
      </c>
      <c r="CD5793">
        <v>0.1</v>
      </c>
      <c r="CE5793">
        <v>69142.104000000007</v>
      </c>
      <c r="CF5793">
        <v>0.1</v>
      </c>
      <c r="CG5793">
        <v>6914.2104000000008</v>
      </c>
      <c r="CH5793">
        <v>62227.893600000003</v>
      </c>
      <c r="CI5793">
        <v>622278.93599999999</v>
      </c>
      <c r="CJ5793">
        <v>684506.82959999994</v>
      </c>
      <c r="CK5793">
        <v>3777.8399999999997</v>
      </c>
    </row>
    <row r="5794" spans="67:89" x14ac:dyDescent="0.25">
      <c r="BP5794" s="1" t="s">
        <v>13685</v>
      </c>
      <c r="BQ5794" s="1" t="s">
        <v>10132</v>
      </c>
      <c r="BR5794" s="1" t="s">
        <v>13656</v>
      </c>
      <c r="BS5794" s="1" t="s">
        <v>48</v>
      </c>
      <c r="BT5794">
        <v>30</v>
      </c>
      <c r="BU5794" s="1" t="s">
        <v>9</v>
      </c>
      <c r="BV5794" s="1" t="s">
        <v>60</v>
      </c>
      <c r="BW5794">
        <v>181.19</v>
      </c>
      <c r="BX5794" s="1" t="s">
        <v>48</v>
      </c>
      <c r="BY5794">
        <v>5300</v>
      </c>
      <c r="BZ5794">
        <v>960307</v>
      </c>
      <c r="CA5794">
        <v>0.28000000000000003</v>
      </c>
      <c r="CB5794">
        <v>3816</v>
      </c>
      <c r="CC5794">
        <v>691421.04</v>
      </c>
      <c r="CD5794">
        <v>0.1</v>
      </c>
      <c r="CE5794">
        <v>69142.104000000007</v>
      </c>
      <c r="CF5794">
        <v>0.1</v>
      </c>
      <c r="CG5794">
        <v>6914.2104000000008</v>
      </c>
      <c r="CH5794">
        <v>62227.893600000003</v>
      </c>
      <c r="CI5794">
        <v>622278.93599999999</v>
      </c>
      <c r="CJ5794">
        <v>684506.82959999994</v>
      </c>
      <c r="CK5794">
        <v>3777.8399999999997</v>
      </c>
    </row>
    <row r="5795" spans="67:89" x14ac:dyDescent="0.25">
      <c r="BO5795" s="1" t="s">
        <v>1810</v>
      </c>
      <c r="BP5795" s="1" t="s">
        <v>13686</v>
      </c>
      <c r="BQ5795" s="1" t="s">
        <v>10132</v>
      </c>
      <c r="BR5795" s="1" t="s">
        <v>13656</v>
      </c>
      <c r="BS5795" s="1" t="s">
        <v>48</v>
      </c>
      <c r="BT5795">
        <v>31</v>
      </c>
      <c r="BU5795" s="1" t="s">
        <v>9</v>
      </c>
      <c r="BV5795" s="1" t="s">
        <v>171</v>
      </c>
      <c r="BW5795">
        <v>240.36</v>
      </c>
      <c r="BX5795" s="1" t="s">
        <v>48</v>
      </c>
      <c r="BY5795">
        <v>5565</v>
      </c>
      <c r="BZ5795">
        <v>1337603.4000000001</v>
      </c>
      <c r="CA5795">
        <v>0.25</v>
      </c>
      <c r="CB5795">
        <v>4173.75</v>
      </c>
      <c r="CC5795">
        <v>1003202.55</v>
      </c>
      <c r="CD5795">
        <v>0.1</v>
      </c>
      <c r="CE5795">
        <v>100320.255</v>
      </c>
      <c r="CF5795">
        <v>0.1</v>
      </c>
      <c r="CG5795">
        <v>10032.025500000002</v>
      </c>
      <c r="CH5795">
        <v>90288.229500000001</v>
      </c>
      <c r="CI5795">
        <v>902882.29500000004</v>
      </c>
      <c r="CJ5795">
        <v>993170.52450000006</v>
      </c>
      <c r="CK5795">
        <v>4132.0124999999998</v>
      </c>
    </row>
    <row r="5796" spans="67:89" x14ac:dyDescent="0.25">
      <c r="BO5796" s="1" t="s">
        <v>1812</v>
      </c>
      <c r="BP5796" s="1" t="s">
        <v>13687</v>
      </c>
      <c r="BQ5796" s="1" t="s">
        <v>10132</v>
      </c>
      <c r="BR5796" s="1" t="s">
        <v>13656</v>
      </c>
      <c r="BS5796" s="1" t="s">
        <v>48</v>
      </c>
      <c r="BT5796">
        <v>32</v>
      </c>
      <c r="BU5796" s="1" t="s">
        <v>9</v>
      </c>
      <c r="BV5796" s="1" t="s">
        <v>171</v>
      </c>
      <c r="BW5796">
        <v>225.3</v>
      </c>
      <c r="BX5796" s="1" t="s">
        <v>48</v>
      </c>
      <c r="BY5796">
        <v>5565</v>
      </c>
      <c r="BZ5796">
        <v>1253794.5</v>
      </c>
      <c r="CA5796">
        <v>0</v>
      </c>
      <c r="CB5796">
        <v>3749.625</v>
      </c>
      <c r="CC5796">
        <v>844790.51250000007</v>
      </c>
      <c r="CD5796">
        <v>0</v>
      </c>
      <c r="CE5796">
        <v>76837.22</v>
      </c>
      <c r="CF5796">
        <v>0</v>
      </c>
      <c r="CG5796">
        <v>0</v>
      </c>
      <c r="CH5796">
        <v>76837.22</v>
      </c>
      <c r="CI5796">
        <v>767953.2925000001</v>
      </c>
      <c r="CJ5796">
        <v>844790.51250000007</v>
      </c>
      <c r="CK5796">
        <v>3749.625</v>
      </c>
    </row>
    <row r="5797" spans="67:89" x14ac:dyDescent="0.25">
      <c r="BO5797" s="1" t="s">
        <v>1814</v>
      </c>
      <c r="BP5797" s="1" t="s">
        <v>13688</v>
      </c>
      <c r="BQ5797" s="1" t="s">
        <v>10132</v>
      </c>
      <c r="BR5797" s="1" t="s">
        <v>13656</v>
      </c>
      <c r="BS5797" s="1" t="s">
        <v>48</v>
      </c>
      <c r="BT5797">
        <v>33</v>
      </c>
      <c r="BU5797" s="1" t="s">
        <v>9</v>
      </c>
      <c r="BV5797" s="1" t="s">
        <v>60</v>
      </c>
      <c r="BW5797">
        <v>160</v>
      </c>
      <c r="BX5797" s="1" t="s">
        <v>48</v>
      </c>
      <c r="BY5797">
        <v>5300</v>
      </c>
      <c r="BZ5797">
        <v>848000</v>
      </c>
      <c r="CA5797">
        <v>0.33</v>
      </c>
      <c r="CB5797">
        <v>3551</v>
      </c>
      <c r="CC5797">
        <v>568160</v>
      </c>
      <c r="CD5797">
        <v>0.1</v>
      </c>
      <c r="CE5797">
        <v>56816</v>
      </c>
      <c r="CF5797">
        <v>0.1</v>
      </c>
      <c r="CG5797">
        <v>5681.6</v>
      </c>
      <c r="CH5797">
        <v>51134.400000000001</v>
      </c>
      <c r="CI5797">
        <v>511344</v>
      </c>
      <c r="CJ5797">
        <v>562478.4</v>
      </c>
      <c r="CK5797">
        <v>3515.4900000000002</v>
      </c>
    </row>
    <row r="5798" spans="67:89" x14ac:dyDescent="0.25">
      <c r="BO5798" s="1" t="s">
        <v>1816</v>
      </c>
      <c r="BP5798" s="1" t="s">
        <v>13689</v>
      </c>
      <c r="BQ5798" s="1" t="s">
        <v>10132</v>
      </c>
      <c r="BR5798" s="1" t="s">
        <v>13656</v>
      </c>
      <c r="BS5798" s="1" t="s">
        <v>48</v>
      </c>
      <c r="BT5798">
        <v>34</v>
      </c>
      <c r="BU5798" s="1" t="s">
        <v>9</v>
      </c>
      <c r="BV5798" s="1" t="s">
        <v>60</v>
      </c>
      <c r="BW5798">
        <v>160</v>
      </c>
      <c r="BX5798" s="1" t="s">
        <v>48</v>
      </c>
      <c r="BY5798">
        <v>5300</v>
      </c>
      <c r="BZ5798">
        <v>848000</v>
      </c>
      <c r="CA5798">
        <v>0.3</v>
      </c>
      <c r="CB5798">
        <v>3710</v>
      </c>
      <c r="CC5798">
        <v>593600</v>
      </c>
      <c r="CD5798">
        <v>0.1</v>
      </c>
      <c r="CE5798">
        <v>59360</v>
      </c>
      <c r="CF5798">
        <v>6.7385444743935305E-2</v>
      </c>
      <c r="CG5798">
        <v>3999.9999999999995</v>
      </c>
      <c r="CH5798">
        <v>55360</v>
      </c>
      <c r="CI5798">
        <v>534240</v>
      </c>
      <c r="CJ5798">
        <v>589600</v>
      </c>
      <c r="CK5798">
        <v>3685</v>
      </c>
    </row>
    <row r="5799" spans="67:89" x14ac:dyDescent="0.25">
      <c r="BP5799" s="1" t="s">
        <v>13689</v>
      </c>
      <c r="BQ5799" s="1" t="s">
        <v>10132</v>
      </c>
      <c r="BR5799" s="1" t="s">
        <v>13656</v>
      </c>
      <c r="BS5799" s="1" t="s">
        <v>48</v>
      </c>
      <c r="BT5799">
        <v>34</v>
      </c>
      <c r="BU5799" s="1" t="s">
        <v>9</v>
      </c>
      <c r="BV5799" s="1" t="s">
        <v>60</v>
      </c>
      <c r="BW5799">
        <v>160</v>
      </c>
      <c r="BX5799" s="1" t="s">
        <v>48</v>
      </c>
      <c r="BY5799">
        <v>5300</v>
      </c>
      <c r="BZ5799">
        <v>848000</v>
      </c>
      <c r="CA5799">
        <v>0.3</v>
      </c>
      <c r="CB5799">
        <v>3710</v>
      </c>
      <c r="CC5799">
        <v>593600</v>
      </c>
      <c r="CD5799">
        <v>0.1</v>
      </c>
      <c r="CE5799">
        <v>59360</v>
      </c>
      <c r="CF5799">
        <v>6.7385444743935305E-2</v>
      </c>
      <c r="CG5799">
        <v>3999.9999999999995</v>
      </c>
      <c r="CH5799">
        <v>55360</v>
      </c>
      <c r="CI5799">
        <v>534240</v>
      </c>
      <c r="CJ5799">
        <v>589600</v>
      </c>
      <c r="CK5799">
        <v>3685</v>
      </c>
    </row>
    <row r="5800" spans="67:89" x14ac:dyDescent="0.25">
      <c r="BO5800" s="1" t="s">
        <v>1818</v>
      </c>
      <c r="BP5800" s="1" t="s">
        <v>13690</v>
      </c>
      <c r="BQ5800" s="1" t="s">
        <v>10132</v>
      </c>
      <c r="BR5800" s="1" t="s">
        <v>13656</v>
      </c>
      <c r="BS5800" s="1" t="s">
        <v>48</v>
      </c>
      <c r="BT5800">
        <v>35</v>
      </c>
      <c r="BU5800" s="1" t="s">
        <v>9</v>
      </c>
      <c r="BV5800" s="1" t="s">
        <v>60</v>
      </c>
      <c r="BW5800">
        <v>160</v>
      </c>
      <c r="BX5800" s="1" t="s">
        <v>48</v>
      </c>
      <c r="BY5800">
        <v>5300</v>
      </c>
      <c r="BZ5800">
        <v>848000</v>
      </c>
      <c r="CA5800">
        <v>0.3</v>
      </c>
      <c r="CB5800">
        <v>3710</v>
      </c>
      <c r="CC5800">
        <v>593600</v>
      </c>
      <c r="CD5800">
        <v>0.1</v>
      </c>
      <c r="CE5800">
        <v>59360</v>
      </c>
      <c r="CF5800">
        <v>6.7385444743935305E-2</v>
      </c>
      <c r="CG5800">
        <v>3999.9999999999995</v>
      </c>
      <c r="CH5800">
        <v>55360</v>
      </c>
      <c r="CI5800">
        <v>534240</v>
      </c>
      <c r="CJ5800">
        <v>589600</v>
      </c>
      <c r="CK5800">
        <v>3685</v>
      </c>
    </row>
    <row r="5801" spans="67:89" x14ac:dyDescent="0.25">
      <c r="BP5801" s="1" t="s">
        <v>13690</v>
      </c>
      <c r="BQ5801" s="1" t="s">
        <v>10132</v>
      </c>
      <c r="BR5801" s="1" t="s">
        <v>13656</v>
      </c>
      <c r="BS5801" s="1" t="s">
        <v>48</v>
      </c>
      <c r="BT5801">
        <v>35</v>
      </c>
      <c r="BU5801" s="1" t="s">
        <v>9</v>
      </c>
      <c r="BV5801" s="1" t="s">
        <v>60</v>
      </c>
      <c r="BW5801">
        <v>160</v>
      </c>
      <c r="BX5801" s="1" t="s">
        <v>48</v>
      </c>
      <c r="BY5801">
        <v>5300</v>
      </c>
      <c r="BZ5801">
        <v>848000</v>
      </c>
      <c r="CA5801">
        <v>0.3</v>
      </c>
      <c r="CB5801">
        <v>3710</v>
      </c>
      <c r="CC5801">
        <v>593600</v>
      </c>
      <c r="CD5801">
        <v>0.1</v>
      </c>
      <c r="CE5801">
        <v>59360</v>
      </c>
      <c r="CF5801">
        <v>6.7385444743935305E-2</v>
      </c>
      <c r="CG5801">
        <v>3999.9999999999995</v>
      </c>
      <c r="CH5801">
        <v>55360</v>
      </c>
      <c r="CI5801">
        <v>534240</v>
      </c>
      <c r="CJ5801">
        <v>589600</v>
      </c>
      <c r="CK5801">
        <v>3685</v>
      </c>
    </row>
    <row r="5802" spans="67:89" x14ac:dyDescent="0.25">
      <c r="BO5802" s="1" t="s">
        <v>1820</v>
      </c>
      <c r="BP5802" s="1" t="s">
        <v>13691</v>
      </c>
      <c r="BQ5802" s="1" t="s">
        <v>10132</v>
      </c>
      <c r="BR5802" s="1" t="s">
        <v>13656</v>
      </c>
      <c r="BS5802" s="1" t="s">
        <v>48</v>
      </c>
      <c r="BT5802">
        <v>36</v>
      </c>
      <c r="BU5802" s="1" t="s">
        <v>9</v>
      </c>
      <c r="BV5802" s="1" t="s">
        <v>60</v>
      </c>
      <c r="BW5802">
        <v>160</v>
      </c>
      <c r="BX5802" s="1" t="s">
        <v>48</v>
      </c>
      <c r="BY5802">
        <v>5300</v>
      </c>
      <c r="BZ5802">
        <v>848000</v>
      </c>
      <c r="CA5802">
        <v>0.2</v>
      </c>
      <c r="CB5802">
        <v>4240</v>
      </c>
      <c r="CC5802">
        <v>678400</v>
      </c>
      <c r="CD5802">
        <v>0.1</v>
      </c>
      <c r="CE5802">
        <v>67840</v>
      </c>
      <c r="CF5802">
        <v>0.1</v>
      </c>
      <c r="CG5802">
        <v>6784</v>
      </c>
      <c r="CH5802">
        <v>61056</v>
      </c>
      <c r="CI5802">
        <v>610560</v>
      </c>
      <c r="CJ5802">
        <v>671616</v>
      </c>
      <c r="CK5802">
        <v>4197.6000000000004</v>
      </c>
    </row>
    <row r="5803" spans="67:89" x14ac:dyDescent="0.25">
      <c r="BO5803" s="1" t="s">
        <v>1822</v>
      </c>
      <c r="BP5803" s="1" t="s">
        <v>13692</v>
      </c>
      <c r="BQ5803" s="1" t="s">
        <v>10132</v>
      </c>
      <c r="BR5803" s="1" t="s">
        <v>13656</v>
      </c>
      <c r="BS5803" s="1" t="s">
        <v>48</v>
      </c>
      <c r="BT5803">
        <v>37</v>
      </c>
      <c r="BU5803" s="1" t="s">
        <v>9</v>
      </c>
      <c r="BV5803" s="1" t="s">
        <v>60</v>
      </c>
      <c r="BW5803">
        <v>160</v>
      </c>
      <c r="BX5803" s="1" t="s">
        <v>48</v>
      </c>
      <c r="BY5803">
        <v>5300</v>
      </c>
      <c r="BZ5803">
        <v>848000</v>
      </c>
      <c r="CA5803">
        <v>0.25</v>
      </c>
      <c r="CB5803">
        <v>3975</v>
      </c>
      <c r="CC5803">
        <v>636000</v>
      </c>
      <c r="CD5803">
        <v>0.1</v>
      </c>
      <c r="CE5803">
        <v>63600</v>
      </c>
      <c r="CF5803">
        <v>0.1</v>
      </c>
      <c r="CG5803">
        <v>6360</v>
      </c>
      <c r="CH5803">
        <v>57240</v>
      </c>
      <c r="CI5803">
        <v>572400</v>
      </c>
      <c r="CJ5803">
        <v>629640</v>
      </c>
      <c r="CK5803">
        <v>3935.25</v>
      </c>
    </row>
    <row r="5804" spans="67:89" x14ac:dyDescent="0.25">
      <c r="BP5804" s="1" t="s">
        <v>13692</v>
      </c>
      <c r="BQ5804" s="1" t="s">
        <v>10132</v>
      </c>
      <c r="BR5804" s="1" t="s">
        <v>13656</v>
      </c>
      <c r="BS5804" s="1" t="s">
        <v>48</v>
      </c>
      <c r="BT5804">
        <v>37</v>
      </c>
      <c r="BU5804" s="1" t="s">
        <v>9</v>
      </c>
      <c r="BV5804" s="1" t="s">
        <v>60</v>
      </c>
      <c r="BW5804">
        <v>160</v>
      </c>
      <c r="BX5804" s="1" t="s">
        <v>48</v>
      </c>
      <c r="BY5804">
        <v>5300</v>
      </c>
      <c r="BZ5804">
        <v>848000</v>
      </c>
      <c r="CA5804">
        <v>0.25</v>
      </c>
      <c r="CB5804">
        <v>3975</v>
      </c>
      <c r="CC5804">
        <v>636000</v>
      </c>
      <c r="CD5804">
        <v>0.1</v>
      </c>
      <c r="CE5804">
        <v>63600</v>
      </c>
      <c r="CF5804">
        <v>0.1</v>
      </c>
      <c r="CG5804">
        <v>6360</v>
      </c>
      <c r="CH5804">
        <v>57240</v>
      </c>
      <c r="CI5804">
        <v>572400</v>
      </c>
      <c r="CJ5804">
        <v>629640</v>
      </c>
      <c r="CK5804">
        <v>3935.25</v>
      </c>
    </row>
    <row r="5805" spans="67:89" x14ac:dyDescent="0.25">
      <c r="BO5805" s="1" t="s">
        <v>1824</v>
      </c>
      <c r="BP5805" s="1" t="s">
        <v>13693</v>
      </c>
      <c r="BQ5805" s="1" t="s">
        <v>10132</v>
      </c>
      <c r="BR5805" s="1" t="s">
        <v>13656</v>
      </c>
      <c r="BS5805" s="1" t="s">
        <v>48</v>
      </c>
      <c r="BT5805">
        <v>38</v>
      </c>
      <c r="BU5805" s="1" t="s">
        <v>9</v>
      </c>
      <c r="BV5805" s="1" t="s">
        <v>60</v>
      </c>
      <c r="BW5805">
        <v>160</v>
      </c>
      <c r="BX5805" s="1" t="s">
        <v>48</v>
      </c>
      <c r="BY5805">
        <v>5300</v>
      </c>
      <c r="BZ5805">
        <v>848000</v>
      </c>
      <c r="CA5805">
        <v>0.2</v>
      </c>
      <c r="CB5805">
        <v>4240</v>
      </c>
      <c r="CC5805">
        <v>678400</v>
      </c>
      <c r="CD5805">
        <v>0.1</v>
      </c>
      <c r="CE5805">
        <v>67840</v>
      </c>
      <c r="CF5805">
        <v>0.1</v>
      </c>
      <c r="CG5805">
        <v>6784</v>
      </c>
      <c r="CH5805">
        <v>61056</v>
      </c>
      <c r="CI5805">
        <v>610560</v>
      </c>
      <c r="CJ5805">
        <v>671616</v>
      </c>
      <c r="CK5805">
        <v>4197.6000000000004</v>
      </c>
    </row>
    <row r="5806" spans="67:89" x14ac:dyDescent="0.25">
      <c r="BO5806" s="1" t="s">
        <v>1826</v>
      </c>
      <c r="BP5806" s="1" t="s">
        <v>13694</v>
      </c>
      <c r="BQ5806" s="1" t="s">
        <v>10132</v>
      </c>
      <c r="BR5806" s="1" t="s">
        <v>13656</v>
      </c>
      <c r="BS5806" s="1" t="s">
        <v>48</v>
      </c>
      <c r="BT5806">
        <v>39</v>
      </c>
      <c r="BU5806" s="1" t="s">
        <v>9</v>
      </c>
      <c r="BV5806" s="1" t="s">
        <v>60</v>
      </c>
      <c r="BW5806">
        <v>160</v>
      </c>
      <c r="BX5806" s="1" t="s">
        <v>48</v>
      </c>
      <c r="BY5806">
        <v>5300</v>
      </c>
      <c r="BZ5806">
        <v>848000</v>
      </c>
      <c r="CA5806">
        <v>0.2</v>
      </c>
      <c r="CB5806">
        <v>4240</v>
      </c>
      <c r="CC5806">
        <v>678400</v>
      </c>
      <c r="CD5806">
        <v>0.1</v>
      </c>
      <c r="CE5806">
        <v>67840</v>
      </c>
      <c r="CF5806">
        <v>0.1</v>
      </c>
      <c r="CG5806">
        <v>6784</v>
      </c>
      <c r="CH5806">
        <v>61056</v>
      </c>
      <c r="CI5806">
        <v>610560</v>
      </c>
      <c r="CJ5806">
        <v>671616</v>
      </c>
      <c r="CK5806">
        <v>4197.6000000000004</v>
      </c>
    </row>
    <row r="5807" spans="67:89" x14ac:dyDescent="0.25">
      <c r="BO5807" s="1" t="s">
        <v>1828</v>
      </c>
      <c r="BP5807" s="1" t="s">
        <v>13695</v>
      </c>
      <c r="BQ5807" s="1" t="s">
        <v>10132</v>
      </c>
      <c r="BR5807" s="1" t="s">
        <v>13656</v>
      </c>
      <c r="BS5807" s="1" t="s">
        <v>48</v>
      </c>
      <c r="BT5807">
        <v>40</v>
      </c>
      <c r="BU5807" s="1" t="s">
        <v>9</v>
      </c>
      <c r="BV5807" s="1" t="s">
        <v>60</v>
      </c>
      <c r="BW5807">
        <v>160</v>
      </c>
      <c r="BX5807" s="1" t="s">
        <v>48</v>
      </c>
      <c r="BY5807">
        <v>5300</v>
      </c>
      <c r="BZ5807">
        <v>848000</v>
      </c>
      <c r="CA5807">
        <v>0.2</v>
      </c>
      <c r="CB5807">
        <v>4240</v>
      </c>
      <c r="CC5807">
        <v>678400</v>
      </c>
      <c r="CD5807">
        <v>0.1</v>
      </c>
      <c r="CE5807">
        <v>67840</v>
      </c>
      <c r="CF5807">
        <v>0.1</v>
      </c>
      <c r="CG5807">
        <v>6784</v>
      </c>
      <c r="CH5807">
        <v>61056</v>
      </c>
      <c r="CI5807">
        <v>610560</v>
      </c>
      <c r="CJ5807">
        <v>671616</v>
      </c>
      <c r="CK5807">
        <v>4197.6000000000004</v>
      </c>
    </row>
    <row r="5808" spans="67:89" x14ac:dyDescent="0.25">
      <c r="BO5808" s="1" t="s">
        <v>1830</v>
      </c>
      <c r="BP5808" s="1" t="s">
        <v>13696</v>
      </c>
      <c r="BQ5808" s="1" t="s">
        <v>10132</v>
      </c>
      <c r="BR5808" s="1" t="s">
        <v>13656</v>
      </c>
      <c r="BS5808" s="1" t="s">
        <v>48</v>
      </c>
      <c r="BT5808">
        <v>41</v>
      </c>
      <c r="BU5808" s="1" t="s">
        <v>9</v>
      </c>
      <c r="BV5808" s="1" t="s">
        <v>60</v>
      </c>
      <c r="BW5808">
        <v>160</v>
      </c>
      <c r="BX5808" s="1" t="s">
        <v>48</v>
      </c>
      <c r="BY5808">
        <v>5300</v>
      </c>
      <c r="BZ5808">
        <v>848000</v>
      </c>
      <c r="CA5808">
        <v>0.2</v>
      </c>
      <c r="CB5808">
        <v>4240</v>
      </c>
      <c r="CC5808">
        <v>678400</v>
      </c>
      <c r="CD5808">
        <v>0.1</v>
      </c>
      <c r="CE5808">
        <v>67840</v>
      </c>
      <c r="CF5808">
        <v>0.1</v>
      </c>
      <c r="CG5808">
        <v>6784</v>
      </c>
      <c r="CH5808">
        <v>61056</v>
      </c>
      <c r="CI5808">
        <v>610560</v>
      </c>
      <c r="CJ5808">
        <v>671616</v>
      </c>
      <c r="CK5808">
        <v>4197.6000000000004</v>
      </c>
    </row>
    <row r="5809" spans="67:89" x14ac:dyDescent="0.25">
      <c r="BO5809" s="1" t="s">
        <v>1832</v>
      </c>
      <c r="BP5809" s="1" t="s">
        <v>13697</v>
      </c>
      <c r="BQ5809" s="1" t="s">
        <v>10132</v>
      </c>
      <c r="BR5809" s="1" t="s">
        <v>13656</v>
      </c>
      <c r="BS5809" s="1" t="s">
        <v>48</v>
      </c>
      <c r="BT5809">
        <v>42</v>
      </c>
      <c r="BU5809" s="1" t="s">
        <v>9</v>
      </c>
      <c r="BV5809" s="1" t="s">
        <v>60</v>
      </c>
      <c r="BW5809">
        <v>160</v>
      </c>
      <c r="BX5809" s="1" t="s">
        <v>48</v>
      </c>
      <c r="BY5809">
        <v>5300</v>
      </c>
      <c r="BZ5809">
        <v>848000</v>
      </c>
      <c r="CA5809">
        <v>0.2</v>
      </c>
      <c r="CB5809">
        <v>4240</v>
      </c>
      <c r="CC5809">
        <v>678400</v>
      </c>
      <c r="CD5809">
        <v>0.1</v>
      </c>
      <c r="CE5809">
        <v>67840</v>
      </c>
      <c r="CF5809">
        <v>0.1</v>
      </c>
      <c r="CG5809">
        <v>6784</v>
      </c>
      <c r="CH5809">
        <v>61056</v>
      </c>
      <c r="CI5809">
        <v>610560</v>
      </c>
      <c r="CJ5809">
        <v>671616</v>
      </c>
      <c r="CK5809">
        <v>4197.6000000000004</v>
      </c>
    </row>
    <row r="5810" spans="67:89" x14ac:dyDescent="0.25">
      <c r="BO5810" s="1" t="s">
        <v>1834</v>
      </c>
      <c r="BP5810" s="1" t="s">
        <v>13698</v>
      </c>
      <c r="BQ5810" s="1" t="s">
        <v>10132</v>
      </c>
      <c r="BR5810" s="1" t="s">
        <v>13656</v>
      </c>
      <c r="BS5810" s="1" t="s">
        <v>48</v>
      </c>
      <c r="BT5810">
        <v>43</v>
      </c>
      <c r="BU5810" s="1" t="s">
        <v>9</v>
      </c>
      <c r="BV5810" s="1" t="s">
        <v>60</v>
      </c>
      <c r="BW5810">
        <v>160</v>
      </c>
      <c r="BX5810" s="1" t="s">
        <v>48</v>
      </c>
      <c r="BY5810">
        <v>5300</v>
      </c>
      <c r="BZ5810">
        <v>848000</v>
      </c>
      <c r="CA5810">
        <v>0.2</v>
      </c>
      <c r="CB5810">
        <v>4240</v>
      </c>
      <c r="CC5810">
        <v>678400</v>
      </c>
      <c r="CD5810">
        <v>0.1</v>
      </c>
      <c r="CE5810">
        <v>67840</v>
      </c>
      <c r="CF5810">
        <v>0.1</v>
      </c>
      <c r="CG5810">
        <v>6784</v>
      </c>
      <c r="CH5810">
        <v>61056</v>
      </c>
      <c r="CI5810">
        <v>610560</v>
      </c>
      <c r="CJ5810">
        <v>671616</v>
      </c>
      <c r="CK5810">
        <v>4197.6000000000004</v>
      </c>
    </row>
    <row r="5811" spans="67:89" x14ac:dyDescent="0.25">
      <c r="BO5811" s="1" t="s">
        <v>1836</v>
      </c>
      <c r="BP5811" s="1" t="s">
        <v>13699</v>
      </c>
      <c r="BQ5811" s="1" t="s">
        <v>10132</v>
      </c>
      <c r="BR5811" s="1" t="s">
        <v>13656</v>
      </c>
      <c r="BS5811" s="1" t="s">
        <v>48</v>
      </c>
      <c r="BT5811">
        <v>44</v>
      </c>
      <c r="BU5811" s="1" t="s">
        <v>9</v>
      </c>
      <c r="BV5811" s="1" t="s">
        <v>60</v>
      </c>
      <c r="BW5811">
        <v>160</v>
      </c>
      <c r="BX5811" s="1" t="s">
        <v>48</v>
      </c>
      <c r="BY5811">
        <v>5300</v>
      </c>
      <c r="BZ5811">
        <v>848000</v>
      </c>
      <c r="CA5811">
        <v>0.2</v>
      </c>
      <c r="CB5811">
        <v>4240</v>
      </c>
      <c r="CC5811">
        <v>678400</v>
      </c>
      <c r="CD5811">
        <v>0.1</v>
      </c>
      <c r="CE5811">
        <v>67840</v>
      </c>
      <c r="CF5811">
        <v>0.1</v>
      </c>
      <c r="CG5811">
        <v>6784</v>
      </c>
      <c r="CH5811">
        <v>61056</v>
      </c>
      <c r="CI5811">
        <v>610560</v>
      </c>
      <c r="CJ5811">
        <v>671616</v>
      </c>
      <c r="CK5811">
        <v>4197.6000000000004</v>
      </c>
    </row>
    <row r="5812" spans="67:89" x14ac:dyDescent="0.25">
      <c r="BO5812" s="1" t="s">
        <v>1838</v>
      </c>
      <c r="BP5812" s="1" t="s">
        <v>13700</v>
      </c>
      <c r="BQ5812" s="1" t="s">
        <v>10132</v>
      </c>
      <c r="BR5812" s="1" t="s">
        <v>13656</v>
      </c>
      <c r="BS5812" s="1" t="s">
        <v>48</v>
      </c>
      <c r="BT5812">
        <v>45</v>
      </c>
      <c r="BU5812" s="1" t="s">
        <v>9</v>
      </c>
      <c r="BV5812" s="1" t="s">
        <v>60</v>
      </c>
      <c r="BW5812">
        <v>160</v>
      </c>
      <c r="BX5812" s="1" t="s">
        <v>48</v>
      </c>
      <c r="BY5812">
        <v>5300</v>
      </c>
      <c r="BZ5812">
        <v>848000</v>
      </c>
      <c r="CA5812">
        <v>0.2</v>
      </c>
      <c r="CB5812">
        <v>4240</v>
      </c>
      <c r="CC5812">
        <v>678400</v>
      </c>
      <c r="CD5812">
        <v>0.1</v>
      </c>
      <c r="CE5812">
        <v>67840</v>
      </c>
      <c r="CF5812">
        <v>0.1</v>
      </c>
      <c r="CG5812">
        <v>6784</v>
      </c>
      <c r="CH5812">
        <v>61056</v>
      </c>
      <c r="CI5812">
        <v>610560</v>
      </c>
      <c r="CJ5812">
        <v>671616</v>
      </c>
      <c r="CK5812">
        <v>4197.6000000000004</v>
      </c>
    </row>
    <row r="5813" spans="67:89" x14ac:dyDescent="0.25">
      <c r="BO5813" s="1" t="s">
        <v>1840</v>
      </c>
      <c r="BP5813" s="1" t="s">
        <v>13701</v>
      </c>
      <c r="BQ5813" s="1" t="s">
        <v>10132</v>
      </c>
      <c r="BR5813" s="1" t="s">
        <v>13656</v>
      </c>
      <c r="BS5813" s="1" t="s">
        <v>48</v>
      </c>
      <c r="BT5813">
        <v>46</v>
      </c>
      <c r="BU5813" s="1" t="s">
        <v>9</v>
      </c>
      <c r="BV5813" s="1" t="s">
        <v>60</v>
      </c>
      <c r="BW5813">
        <v>160</v>
      </c>
      <c r="BX5813" s="1" t="s">
        <v>48</v>
      </c>
      <c r="BY5813">
        <v>5300</v>
      </c>
      <c r="BZ5813">
        <v>848000</v>
      </c>
      <c r="CA5813">
        <v>0.2</v>
      </c>
      <c r="CB5813">
        <v>4240</v>
      </c>
      <c r="CC5813">
        <v>678400</v>
      </c>
      <c r="CD5813">
        <v>0.1</v>
      </c>
      <c r="CE5813">
        <v>67840</v>
      </c>
      <c r="CF5813">
        <v>0.1</v>
      </c>
      <c r="CG5813">
        <v>6784</v>
      </c>
      <c r="CH5813">
        <v>61056</v>
      </c>
      <c r="CI5813">
        <v>610560</v>
      </c>
      <c r="CJ5813">
        <v>671616</v>
      </c>
      <c r="CK5813">
        <v>4197.6000000000004</v>
      </c>
    </row>
    <row r="5814" spans="67:89" x14ac:dyDescent="0.25">
      <c r="BO5814" s="1" t="s">
        <v>1842</v>
      </c>
      <c r="BP5814" s="1" t="s">
        <v>13702</v>
      </c>
      <c r="BQ5814" s="1" t="s">
        <v>10132</v>
      </c>
      <c r="BR5814" s="1" t="s">
        <v>13656</v>
      </c>
      <c r="BS5814" s="1" t="s">
        <v>48</v>
      </c>
      <c r="BT5814">
        <v>47</v>
      </c>
      <c r="BU5814" s="1" t="s">
        <v>9</v>
      </c>
      <c r="BV5814" s="1" t="s">
        <v>60</v>
      </c>
      <c r="BW5814">
        <v>160</v>
      </c>
      <c r="BX5814" s="1" t="s">
        <v>48</v>
      </c>
      <c r="BY5814">
        <v>5300</v>
      </c>
      <c r="BZ5814">
        <v>848000</v>
      </c>
      <c r="CA5814">
        <v>0.2</v>
      </c>
      <c r="CB5814">
        <v>4240</v>
      </c>
      <c r="CC5814">
        <v>678400</v>
      </c>
      <c r="CD5814">
        <v>0.1</v>
      </c>
      <c r="CE5814">
        <v>67840</v>
      </c>
      <c r="CF5814">
        <v>0.1</v>
      </c>
      <c r="CG5814">
        <v>6784</v>
      </c>
      <c r="CH5814">
        <v>61056</v>
      </c>
      <c r="CI5814">
        <v>610560</v>
      </c>
      <c r="CJ5814">
        <v>671616</v>
      </c>
      <c r="CK5814">
        <v>4197.6000000000004</v>
      </c>
    </row>
    <row r="5815" spans="67:89" x14ac:dyDescent="0.25">
      <c r="BO5815" s="1" t="s">
        <v>1844</v>
      </c>
      <c r="BP5815" s="1" t="s">
        <v>13703</v>
      </c>
      <c r="BQ5815" s="1" t="s">
        <v>10132</v>
      </c>
      <c r="BR5815" s="1" t="s">
        <v>13656</v>
      </c>
      <c r="BS5815" s="1" t="s">
        <v>48</v>
      </c>
      <c r="BT5815">
        <v>48</v>
      </c>
      <c r="BU5815" s="1" t="s">
        <v>9</v>
      </c>
      <c r="BV5815" s="1" t="s">
        <v>60</v>
      </c>
      <c r="BW5815">
        <v>160</v>
      </c>
      <c r="BX5815" s="1" t="s">
        <v>48</v>
      </c>
      <c r="BY5815">
        <v>5300</v>
      </c>
      <c r="BZ5815">
        <v>848000</v>
      </c>
      <c r="CA5815">
        <v>0.25</v>
      </c>
      <c r="CB5815">
        <v>3975</v>
      </c>
      <c r="CC5815">
        <v>636000</v>
      </c>
      <c r="CD5815">
        <v>0.1</v>
      </c>
      <c r="CE5815">
        <v>63600</v>
      </c>
      <c r="CF5815">
        <v>0</v>
      </c>
      <c r="CG5815">
        <v>0</v>
      </c>
      <c r="CH5815">
        <v>63600</v>
      </c>
      <c r="CI5815">
        <v>572400</v>
      </c>
      <c r="CJ5815">
        <v>636000</v>
      </c>
      <c r="CK5815">
        <v>3975</v>
      </c>
    </row>
    <row r="5816" spans="67:89" x14ac:dyDescent="0.25">
      <c r="BP5816" s="1" t="s">
        <v>13703</v>
      </c>
      <c r="BQ5816" s="1" t="s">
        <v>10132</v>
      </c>
      <c r="BR5816" s="1" t="s">
        <v>13656</v>
      </c>
      <c r="BS5816" s="1" t="s">
        <v>48</v>
      </c>
      <c r="BT5816">
        <v>48</v>
      </c>
      <c r="BU5816" s="1" t="s">
        <v>9</v>
      </c>
      <c r="BV5816" s="1" t="s">
        <v>60</v>
      </c>
      <c r="BW5816">
        <v>160</v>
      </c>
      <c r="BX5816" s="1" t="s">
        <v>48</v>
      </c>
      <c r="BY5816">
        <v>5300</v>
      </c>
      <c r="BZ5816">
        <v>848000</v>
      </c>
      <c r="CA5816">
        <v>0.25</v>
      </c>
      <c r="CB5816">
        <v>3975</v>
      </c>
      <c r="CC5816">
        <v>636000</v>
      </c>
      <c r="CD5816">
        <v>0.1</v>
      </c>
      <c r="CE5816">
        <v>63600</v>
      </c>
      <c r="CF5816">
        <v>0</v>
      </c>
      <c r="CG5816">
        <v>0</v>
      </c>
      <c r="CH5816">
        <v>63600</v>
      </c>
      <c r="CI5816">
        <v>572400</v>
      </c>
      <c r="CJ5816">
        <v>636000</v>
      </c>
      <c r="CK5816">
        <v>3975</v>
      </c>
    </row>
    <row r="5817" spans="67:89" x14ac:dyDescent="0.25">
      <c r="BO5817" s="1" t="s">
        <v>1846</v>
      </c>
      <c r="BP5817" s="1" t="s">
        <v>13704</v>
      </c>
      <c r="BQ5817" s="1" t="s">
        <v>10132</v>
      </c>
      <c r="BR5817" s="1" t="s">
        <v>13656</v>
      </c>
      <c r="BS5817" s="1" t="s">
        <v>48</v>
      </c>
      <c r="BT5817">
        <v>49</v>
      </c>
      <c r="BU5817" s="1" t="s">
        <v>9</v>
      </c>
      <c r="BV5817" s="1" t="s">
        <v>60</v>
      </c>
      <c r="BW5817">
        <v>160</v>
      </c>
      <c r="BX5817" s="1" t="s">
        <v>48</v>
      </c>
      <c r="BY5817">
        <v>5300</v>
      </c>
      <c r="BZ5817">
        <v>848000</v>
      </c>
      <c r="CA5817">
        <v>0.2</v>
      </c>
      <c r="CB5817">
        <v>4240</v>
      </c>
      <c r="CC5817">
        <v>678400</v>
      </c>
      <c r="CD5817">
        <v>0.1</v>
      </c>
      <c r="CE5817">
        <v>67840</v>
      </c>
      <c r="CF5817">
        <v>0.1</v>
      </c>
      <c r="CG5817">
        <v>6784</v>
      </c>
      <c r="CH5817">
        <v>61056</v>
      </c>
      <c r="CI5817">
        <v>610560</v>
      </c>
      <c r="CJ5817">
        <v>671616</v>
      </c>
      <c r="CK5817">
        <v>4197.6000000000004</v>
      </c>
    </row>
    <row r="5818" spans="67:89" x14ac:dyDescent="0.25">
      <c r="BO5818" s="1" t="s">
        <v>1848</v>
      </c>
      <c r="BP5818" s="1" t="s">
        <v>13705</v>
      </c>
      <c r="BQ5818" s="1" t="s">
        <v>10132</v>
      </c>
      <c r="BR5818" s="1" t="s">
        <v>13656</v>
      </c>
      <c r="BS5818" s="1" t="s">
        <v>48</v>
      </c>
      <c r="BT5818">
        <v>50</v>
      </c>
      <c r="BU5818" s="1" t="s">
        <v>9</v>
      </c>
      <c r="BV5818" s="1" t="s">
        <v>60</v>
      </c>
      <c r="BW5818">
        <v>160</v>
      </c>
      <c r="BX5818" s="1" t="s">
        <v>48</v>
      </c>
      <c r="BY5818">
        <v>5300</v>
      </c>
      <c r="BZ5818">
        <v>848000</v>
      </c>
      <c r="CA5818">
        <v>0.2</v>
      </c>
      <c r="CB5818">
        <v>4240</v>
      </c>
      <c r="CC5818">
        <v>678400</v>
      </c>
      <c r="CD5818">
        <v>0.1</v>
      </c>
      <c r="CE5818">
        <v>67840</v>
      </c>
      <c r="CF5818">
        <v>0.1</v>
      </c>
      <c r="CG5818">
        <v>6784</v>
      </c>
      <c r="CH5818">
        <v>61056</v>
      </c>
      <c r="CI5818">
        <v>610560</v>
      </c>
      <c r="CJ5818">
        <v>671616</v>
      </c>
      <c r="CK5818">
        <v>4197.6000000000004</v>
      </c>
    </row>
    <row r="5819" spans="67:89" x14ac:dyDescent="0.25">
      <c r="BO5819" s="1" t="s">
        <v>1850</v>
      </c>
      <c r="BP5819" s="1" t="s">
        <v>13706</v>
      </c>
      <c r="BQ5819" s="1" t="s">
        <v>10132</v>
      </c>
      <c r="BR5819" s="1" t="s">
        <v>13656</v>
      </c>
      <c r="BS5819" s="1" t="s">
        <v>48</v>
      </c>
      <c r="BT5819">
        <v>51</v>
      </c>
      <c r="BU5819" s="1" t="s">
        <v>9</v>
      </c>
      <c r="BV5819" s="1" t="s">
        <v>60</v>
      </c>
      <c r="BW5819">
        <v>160</v>
      </c>
      <c r="BX5819" s="1" t="s">
        <v>48</v>
      </c>
      <c r="BY5819">
        <v>5300</v>
      </c>
      <c r="BZ5819">
        <v>848000</v>
      </c>
      <c r="CA5819">
        <v>0.2</v>
      </c>
      <c r="CB5819">
        <v>4240</v>
      </c>
      <c r="CC5819">
        <v>678400</v>
      </c>
      <c r="CD5819">
        <v>0.1</v>
      </c>
      <c r="CE5819">
        <v>67840</v>
      </c>
      <c r="CF5819">
        <v>0.1</v>
      </c>
      <c r="CG5819">
        <v>6784</v>
      </c>
      <c r="CH5819">
        <v>61056</v>
      </c>
      <c r="CI5819">
        <v>610560</v>
      </c>
      <c r="CJ5819">
        <v>671616</v>
      </c>
      <c r="CK5819">
        <v>4197.6000000000004</v>
      </c>
    </row>
    <row r="5820" spans="67:89" x14ac:dyDescent="0.25">
      <c r="BO5820" s="1" t="s">
        <v>1852</v>
      </c>
      <c r="BP5820" s="1" t="s">
        <v>13707</v>
      </c>
      <c r="BQ5820" s="1" t="s">
        <v>10132</v>
      </c>
      <c r="BR5820" s="1" t="s">
        <v>13656</v>
      </c>
      <c r="BS5820" s="1" t="s">
        <v>48</v>
      </c>
      <c r="BT5820">
        <v>52</v>
      </c>
      <c r="BU5820" s="1" t="s">
        <v>9</v>
      </c>
      <c r="BV5820" s="1" t="s">
        <v>60</v>
      </c>
      <c r="BW5820">
        <v>160</v>
      </c>
      <c r="BX5820" s="1" t="s">
        <v>48</v>
      </c>
      <c r="BY5820">
        <v>5300</v>
      </c>
      <c r="BZ5820">
        <v>848000</v>
      </c>
      <c r="CA5820">
        <v>0.33</v>
      </c>
      <c r="CB5820">
        <v>3551</v>
      </c>
      <c r="CC5820">
        <v>568160</v>
      </c>
      <c r="CD5820">
        <v>0.1</v>
      </c>
      <c r="CE5820">
        <v>56816</v>
      </c>
      <c r="CF5820">
        <v>0.1</v>
      </c>
      <c r="CG5820">
        <v>5681.6</v>
      </c>
      <c r="CH5820">
        <v>51134.400000000001</v>
      </c>
      <c r="CI5820">
        <v>511344</v>
      </c>
      <c r="CJ5820">
        <v>562478.4</v>
      </c>
      <c r="CK5820">
        <v>3515.4900000000002</v>
      </c>
    </row>
    <row r="5821" spans="67:89" x14ac:dyDescent="0.25">
      <c r="BO5821" s="1" t="s">
        <v>1854</v>
      </c>
      <c r="BP5821" s="1" t="s">
        <v>13708</v>
      </c>
      <c r="BQ5821" s="1" t="s">
        <v>10132</v>
      </c>
      <c r="BR5821" s="1" t="s">
        <v>13656</v>
      </c>
      <c r="BS5821" s="1" t="s">
        <v>48</v>
      </c>
      <c r="BT5821">
        <v>53</v>
      </c>
      <c r="BU5821" s="1" t="s">
        <v>9</v>
      </c>
      <c r="BV5821" s="1" t="s">
        <v>60</v>
      </c>
      <c r="BW5821">
        <v>160</v>
      </c>
      <c r="BX5821" s="1" t="s">
        <v>48</v>
      </c>
      <c r="BY5821">
        <v>5300</v>
      </c>
      <c r="BZ5821">
        <v>848000</v>
      </c>
      <c r="CA5821">
        <v>0.33</v>
      </c>
      <c r="CB5821">
        <v>3551</v>
      </c>
      <c r="CC5821">
        <v>568160</v>
      </c>
      <c r="CD5821">
        <v>0.1</v>
      </c>
      <c r="CE5821">
        <v>56816</v>
      </c>
      <c r="CF5821">
        <v>0.1</v>
      </c>
      <c r="CG5821">
        <v>5681.6</v>
      </c>
      <c r="CH5821">
        <v>51134.400000000001</v>
      </c>
      <c r="CI5821">
        <v>511344</v>
      </c>
      <c r="CJ5821">
        <v>562478.4</v>
      </c>
      <c r="CK5821">
        <v>3515.4900000000002</v>
      </c>
    </row>
    <row r="5822" spans="67:89" x14ac:dyDescent="0.25">
      <c r="BO5822" s="1" t="s">
        <v>1856</v>
      </c>
      <c r="BP5822" s="1" t="s">
        <v>13709</v>
      </c>
      <c r="BQ5822" s="1" t="s">
        <v>10132</v>
      </c>
      <c r="BR5822" s="1" t="s">
        <v>13656</v>
      </c>
      <c r="BS5822" s="1" t="s">
        <v>48</v>
      </c>
      <c r="BT5822">
        <v>54</v>
      </c>
      <c r="BU5822" s="1" t="s">
        <v>9</v>
      </c>
      <c r="BV5822" s="1" t="s">
        <v>171</v>
      </c>
      <c r="BW5822">
        <v>232.15</v>
      </c>
      <c r="BX5822" s="1" t="s">
        <v>48</v>
      </c>
      <c r="BY5822">
        <v>5565</v>
      </c>
      <c r="BZ5822">
        <v>1291914.75</v>
      </c>
      <c r="CA5822">
        <v>0.3</v>
      </c>
      <c r="CB5822">
        <v>3895.5</v>
      </c>
      <c r="CC5822">
        <v>904340.32500000007</v>
      </c>
      <c r="CD5822">
        <v>0.1</v>
      </c>
      <c r="CE5822">
        <v>90434.032500000016</v>
      </c>
      <c r="CF5822">
        <v>0.1</v>
      </c>
      <c r="CG5822">
        <v>9043.4032500000012</v>
      </c>
      <c r="CH5822">
        <v>81390.629250000013</v>
      </c>
      <c r="CI5822">
        <v>813906.2925000001</v>
      </c>
      <c r="CJ5822">
        <v>895296.9217500001</v>
      </c>
      <c r="CK5822">
        <v>3856.5450000000005</v>
      </c>
    </row>
    <row r="5823" spans="67:89" x14ac:dyDescent="0.25">
      <c r="BP5823" s="1" t="s">
        <v>13709</v>
      </c>
      <c r="BQ5823" s="1" t="s">
        <v>10132</v>
      </c>
      <c r="BR5823" s="1" t="s">
        <v>13656</v>
      </c>
      <c r="BS5823" s="1" t="s">
        <v>48</v>
      </c>
      <c r="BT5823">
        <v>54</v>
      </c>
      <c r="BU5823" s="1" t="s">
        <v>9</v>
      </c>
      <c r="BV5823" s="1" t="s">
        <v>171</v>
      </c>
      <c r="BW5823">
        <v>232.15</v>
      </c>
      <c r="BX5823" s="1" t="s">
        <v>48</v>
      </c>
      <c r="BY5823">
        <v>5565</v>
      </c>
      <c r="BZ5823">
        <v>1291914.75</v>
      </c>
      <c r="CA5823">
        <v>0.3</v>
      </c>
      <c r="CB5823">
        <v>3895.5</v>
      </c>
      <c r="CC5823">
        <v>904340.32500000007</v>
      </c>
      <c r="CD5823">
        <v>0.1</v>
      </c>
      <c r="CE5823">
        <v>90434.032500000016</v>
      </c>
      <c r="CF5823">
        <v>0.1</v>
      </c>
      <c r="CG5823">
        <v>9043.4032500000012</v>
      </c>
      <c r="CH5823">
        <v>81390.629250000013</v>
      </c>
      <c r="CI5823">
        <v>813906.2925000001</v>
      </c>
      <c r="CJ5823">
        <v>895296.9217500001</v>
      </c>
      <c r="CK5823">
        <v>3856.5450000000005</v>
      </c>
    </row>
    <row r="5824" spans="67:89" x14ac:dyDescent="0.25">
      <c r="BO5824" s="1" t="s">
        <v>1858</v>
      </c>
      <c r="BP5824" s="1" t="s">
        <v>13710</v>
      </c>
      <c r="BQ5824" s="1" t="s">
        <v>10132</v>
      </c>
      <c r="BR5824" s="1" t="s">
        <v>13656</v>
      </c>
      <c r="BS5824" s="1" t="s">
        <v>48</v>
      </c>
      <c r="BT5824">
        <v>55</v>
      </c>
      <c r="BU5824" s="1" t="s">
        <v>9</v>
      </c>
      <c r="BV5824" s="1" t="s">
        <v>171</v>
      </c>
      <c r="BW5824">
        <v>251.08</v>
      </c>
      <c r="BX5824" s="1" t="s">
        <v>48</v>
      </c>
      <c r="BY5824">
        <v>5565</v>
      </c>
      <c r="BZ5824">
        <v>1397260.2</v>
      </c>
      <c r="CA5824">
        <v>0.28000000000000003</v>
      </c>
      <c r="CB5824">
        <v>4006.8</v>
      </c>
      <c r="CC5824">
        <v>1006027.344</v>
      </c>
      <c r="CD5824">
        <v>0.1</v>
      </c>
      <c r="CE5824">
        <v>117598</v>
      </c>
      <c r="CF5824">
        <v>0</v>
      </c>
      <c r="CG5824">
        <v>0</v>
      </c>
      <c r="CH5824">
        <v>117598</v>
      </c>
      <c r="CI5824">
        <v>888429.34400000004</v>
      </c>
      <c r="CJ5824">
        <v>1006027.344</v>
      </c>
      <c r="CK5824">
        <v>4006.8</v>
      </c>
    </row>
    <row r="5825" spans="67:89" x14ac:dyDescent="0.25">
      <c r="BO5825" s="1" t="s">
        <v>1860</v>
      </c>
      <c r="BP5825" s="1" t="s">
        <v>13711</v>
      </c>
      <c r="BQ5825" s="1" t="s">
        <v>10132</v>
      </c>
      <c r="BR5825" s="1" t="s">
        <v>13656</v>
      </c>
      <c r="BS5825" s="1" t="s">
        <v>48</v>
      </c>
      <c r="BT5825">
        <v>56</v>
      </c>
      <c r="BU5825" s="1" t="s">
        <v>9</v>
      </c>
      <c r="BV5825" s="1" t="s">
        <v>60</v>
      </c>
      <c r="BW5825">
        <v>160</v>
      </c>
      <c r="BX5825" s="1" t="s">
        <v>48</v>
      </c>
      <c r="BY5825">
        <v>5300</v>
      </c>
      <c r="BZ5825">
        <v>848000</v>
      </c>
      <c r="CA5825">
        <v>0.3</v>
      </c>
      <c r="CB5825">
        <v>3710</v>
      </c>
      <c r="CC5825">
        <v>593600</v>
      </c>
      <c r="CD5825">
        <v>0.1</v>
      </c>
      <c r="CE5825">
        <v>59360</v>
      </c>
      <c r="CF5825">
        <v>0.1</v>
      </c>
      <c r="CG5825">
        <v>5936</v>
      </c>
      <c r="CH5825">
        <v>53424</v>
      </c>
      <c r="CI5825">
        <v>534240</v>
      </c>
      <c r="CJ5825">
        <v>587664</v>
      </c>
      <c r="CK5825">
        <v>3672.9</v>
      </c>
    </row>
    <row r="5826" spans="67:89" x14ac:dyDescent="0.25">
      <c r="BO5826" s="1" t="s">
        <v>1862</v>
      </c>
      <c r="BP5826" s="1" t="s">
        <v>13712</v>
      </c>
      <c r="BQ5826" s="1" t="s">
        <v>10132</v>
      </c>
      <c r="BR5826" s="1" t="s">
        <v>13656</v>
      </c>
      <c r="BS5826" s="1" t="s">
        <v>48</v>
      </c>
      <c r="BT5826">
        <v>57</v>
      </c>
      <c r="BU5826" s="1" t="s">
        <v>9</v>
      </c>
      <c r="BV5826" s="1" t="s">
        <v>60</v>
      </c>
      <c r="BW5826">
        <v>160</v>
      </c>
      <c r="BX5826" s="1" t="s">
        <v>48</v>
      </c>
      <c r="BY5826">
        <v>5300</v>
      </c>
      <c r="BZ5826">
        <v>848000</v>
      </c>
      <c r="CA5826">
        <v>0.3</v>
      </c>
      <c r="CB5826">
        <v>3710</v>
      </c>
      <c r="CC5826">
        <v>593600</v>
      </c>
      <c r="CD5826">
        <v>0.1</v>
      </c>
      <c r="CE5826">
        <v>59360</v>
      </c>
      <c r="CF5826">
        <v>0.1</v>
      </c>
      <c r="CG5826">
        <v>5936</v>
      </c>
      <c r="CH5826">
        <v>53424</v>
      </c>
      <c r="CI5826">
        <v>534240</v>
      </c>
      <c r="CJ5826">
        <v>587664</v>
      </c>
      <c r="CK5826">
        <v>3672.9</v>
      </c>
    </row>
    <row r="5827" spans="67:89" x14ac:dyDescent="0.25">
      <c r="BO5827" s="1" t="s">
        <v>1864</v>
      </c>
      <c r="BP5827" s="1" t="s">
        <v>13713</v>
      </c>
      <c r="BQ5827" s="1" t="s">
        <v>10132</v>
      </c>
      <c r="BR5827" s="1" t="s">
        <v>13656</v>
      </c>
      <c r="BS5827" s="1" t="s">
        <v>48</v>
      </c>
      <c r="BT5827">
        <v>58</v>
      </c>
      <c r="BU5827" s="1" t="s">
        <v>9</v>
      </c>
      <c r="BV5827" s="1" t="s">
        <v>60</v>
      </c>
      <c r="BW5827">
        <v>160</v>
      </c>
      <c r="BX5827" s="1" t="s">
        <v>48</v>
      </c>
      <c r="BY5827">
        <v>5300</v>
      </c>
      <c r="BZ5827">
        <v>848000</v>
      </c>
      <c r="CA5827">
        <v>0.25</v>
      </c>
      <c r="CB5827">
        <v>3975</v>
      </c>
      <c r="CC5827">
        <v>636000</v>
      </c>
      <c r="CD5827">
        <v>0.1</v>
      </c>
      <c r="CE5827">
        <v>63600</v>
      </c>
      <c r="CF5827">
        <v>0.1</v>
      </c>
      <c r="CG5827">
        <v>6360</v>
      </c>
      <c r="CH5827">
        <v>57240</v>
      </c>
      <c r="CI5827">
        <v>572400</v>
      </c>
      <c r="CJ5827">
        <v>629640</v>
      </c>
      <c r="CK5827">
        <v>3935.25</v>
      </c>
    </row>
    <row r="5828" spans="67:89" x14ac:dyDescent="0.25">
      <c r="BP5828" s="1" t="s">
        <v>13713</v>
      </c>
      <c r="BQ5828" s="1" t="s">
        <v>10132</v>
      </c>
      <c r="BR5828" s="1" t="s">
        <v>13656</v>
      </c>
      <c r="BS5828" s="1" t="s">
        <v>48</v>
      </c>
      <c r="BT5828">
        <v>58</v>
      </c>
      <c r="BU5828" s="1" t="s">
        <v>9</v>
      </c>
      <c r="BV5828" s="1" t="s">
        <v>60</v>
      </c>
      <c r="BW5828">
        <v>160</v>
      </c>
      <c r="BX5828" s="1" t="s">
        <v>48</v>
      </c>
      <c r="BY5828">
        <v>5300</v>
      </c>
      <c r="BZ5828">
        <v>848000</v>
      </c>
      <c r="CA5828">
        <v>0.27</v>
      </c>
      <c r="CB5828">
        <v>3869</v>
      </c>
      <c r="CC5828">
        <v>619040</v>
      </c>
      <c r="CD5828">
        <v>0.1</v>
      </c>
      <c r="CE5828">
        <v>61904</v>
      </c>
      <c r="CF5828">
        <v>0</v>
      </c>
      <c r="CG5828">
        <v>0</v>
      </c>
      <c r="CH5828">
        <v>61904</v>
      </c>
      <c r="CI5828">
        <v>557136</v>
      </c>
      <c r="CJ5828">
        <v>619040</v>
      </c>
      <c r="CK5828">
        <v>3869</v>
      </c>
    </row>
    <row r="5829" spans="67:89" x14ac:dyDescent="0.25">
      <c r="BO5829" s="1" t="s">
        <v>1866</v>
      </c>
      <c r="BP5829" s="1" t="s">
        <v>13714</v>
      </c>
      <c r="BQ5829" s="1" t="s">
        <v>10132</v>
      </c>
      <c r="BR5829" s="1" t="s">
        <v>13656</v>
      </c>
      <c r="BS5829" s="1" t="s">
        <v>48</v>
      </c>
      <c r="BT5829">
        <v>59</v>
      </c>
      <c r="BU5829" s="1" t="s">
        <v>9</v>
      </c>
      <c r="BV5829" s="1" t="s">
        <v>60</v>
      </c>
      <c r="BW5829">
        <v>160</v>
      </c>
      <c r="BX5829" s="1" t="s">
        <v>48</v>
      </c>
      <c r="BY5829">
        <v>5300</v>
      </c>
      <c r="BZ5829">
        <v>848000</v>
      </c>
      <c r="CA5829">
        <v>0.3</v>
      </c>
      <c r="CB5829">
        <v>3710</v>
      </c>
      <c r="CC5829">
        <v>593600</v>
      </c>
      <c r="CD5829">
        <v>0.1</v>
      </c>
      <c r="CE5829">
        <v>59360</v>
      </c>
      <c r="CF5829">
        <v>0</v>
      </c>
      <c r="CG5829">
        <v>0</v>
      </c>
      <c r="CH5829">
        <v>59360</v>
      </c>
      <c r="CI5829">
        <v>534240</v>
      </c>
      <c r="CJ5829">
        <v>593600</v>
      </c>
      <c r="CK5829">
        <v>3710</v>
      </c>
    </row>
    <row r="5830" spans="67:89" x14ac:dyDescent="0.25">
      <c r="BO5830" s="1" t="s">
        <v>1868</v>
      </c>
      <c r="BP5830" s="1" t="s">
        <v>13715</v>
      </c>
      <c r="BQ5830" s="1" t="s">
        <v>10132</v>
      </c>
      <c r="BR5830" s="1" t="s">
        <v>13656</v>
      </c>
      <c r="BS5830" s="1" t="s">
        <v>48</v>
      </c>
      <c r="BT5830">
        <v>60</v>
      </c>
      <c r="BU5830" s="1" t="s">
        <v>9</v>
      </c>
      <c r="BV5830" s="1" t="s">
        <v>60</v>
      </c>
      <c r="BW5830">
        <v>160</v>
      </c>
      <c r="BX5830" s="1" t="s">
        <v>48</v>
      </c>
      <c r="BY5830">
        <v>5300</v>
      </c>
      <c r="BZ5830">
        <v>848000</v>
      </c>
      <c r="CA5830">
        <v>0.2</v>
      </c>
      <c r="CB5830">
        <v>4240</v>
      </c>
      <c r="CC5830">
        <v>678400</v>
      </c>
      <c r="CD5830">
        <v>0.1</v>
      </c>
      <c r="CE5830">
        <v>67840</v>
      </c>
      <c r="CF5830">
        <v>0.1</v>
      </c>
      <c r="CG5830">
        <v>6784</v>
      </c>
      <c r="CH5830">
        <v>61056</v>
      </c>
      <c r="CI5830">
        <v>610560</v>
      </c>
      <c r="CJ5830">
        <v>671616</v>
      </c>
      <c r="CK5830">
        <v>4197.6000000000004</v>
      </c>
    </row>
    <row r="5831" spans="67:89" x14ac:dyDescent="0.25">
      <c r="BO5831" s="1" t="s">
        <v>1870</v>
      </c>
      <c r="BP5831" s="1" t="s">
        <v>13716</v>
      </c>
      <c r="BQ5831" s="1" t="s">
        <v>10132</v>
      </c>
      <c r="BR5831" s="1" t="s">
        <v>13656</v>
      </c>
      <c r="BS5831" s="1" t="s">
        <v>48</v>
      </c>
      <c r="BT5831">
        <v>61</v>
      </c>
      <c r="BU5831" s="1" t="s">
        <v>9</v>
      </c>
      <c r="BV5831" s="1" t="s">
        <v>60</v>
      </c>
      <c r="BW5831">
        <v>160</v>
      </c>
      <c r="BX5831" s="1" t="s">
        <v>48</v>
      </c>
      <c r="BY5831">
        <v>5300</v>
      </c>
      <c r="BZ5831">
        <v>848000</v>
      </c>
      <c r="CA5831">
        <v>0.2</v>
      </c>
      <c r="CB5831">
        <v>4240</v>
      </c>
      <c r="CC5831">
        <v>678400</v>
      </c>
      <c r="CD5831">
        <v>0.1</v>
      </c>
      <c r="CE5831">
        <v>67840</v>
      </c>
      <c r="CF5831">
        <v>0.1</v>
      </c>
      <c r="CG5831">
        <v>6784</v>
      </c>
      <c r="CH5831">
        <v>61056</v>
      </c>
      <c r="CI5831">
        <v>610560</v>
      </c>
      <c r="CJ5831">
        <v>671616</v>
      </c>
      <c r="CK5831">
        <v>4197.6000000000004</v>
      </c>
    </row>
    <row r="5832" spans="67:89" x14ac:dyDescent="0.25">
      <c r="BO5832" s="1" t="s">
        <v>1872</v>
      </c>
      <c r="BP5832" s="1" t="s">
        <v>13717</v>
      </c>
      <c r="BQ5832" s="1" t="s">
        <v>10132</v>
      </c>
      <c r="BR5832" s="1" t="s">
        <v>13656</v>
      </c>
      <c r="BS5832" s="1" t="s">
        <v>48</v>
      </c>
      <c r="BT5832">
        <v>62</v>
      </c>
      <c r="BU5832" s="1" t="s">
        <v>9</v>
      </c>
      <c r="BV5832" s="1" t="s">
        <v>60</v>
      </c>
      <c r="BW5832">
        <v>160</v>
      </c>
      <c r="BX5832" s="1" t="s">
        <v>48</v>
      </c>
      <c r="BY5832">
        <v>5300</v>
      </c>
      <c r="BZ5832">
        <v>848000</v>
      </c>
      <c r="CA5832">
        <v>0.2</v>
      </c>
      <c r="CB5832">
        <v>4240</v>
      </c>
      <c r="CC5832">
        <v>678400</v>
      </c>
      <c r="CD5832">
        <v>0.1</v>
      </c>
      <c r="CE5832">
        <v>67840</v>
      </c>
      <c r="CF5832">
        <v>0.1</v>
      </c>
      <c r="CG5832">
        <v>6784</v>
      </c>
      <c r="CH5832">
        <v>61056</v>
      </c>
      <c r="CI5832">
        <v>610560</v>
      </c>
      <c r="CJ5832">
        <v>671616</v>
      </c>
      <c r="CK5832">
        <v>4197.6000000000004</v>
      </c>
    </row>
    <row r="5833" spans="67:89" x14ac:dyDescent="0.25">
      <c r="BO5833" s="1" t="s">
        <v>1874</v>
      </c>
      <c r="BP5833" s="1" t="s">
        <v>13718</v>
      </c>
      <c r="BQ5833" s="1" t="s">
        <v>10132</v>
      </c>
      <c r="BR5833" s="1" t="s">
        <v>13656</v>
      </c>
      <c r="BS5833" s="1" t="s">
        <v>48</v>
      </c>
      <c r="BT5833">
        <v>63</v>
      </c>
      <c r="BU5833" s="1" t="s">
        <v>9</v>
      </c>
      <c r="BV5833" s="1" t="s">
        <v>60</v>
      </c>
      <c r="BW5833">
        <v>160</v>
      </c>
      <c r="BX5833" s="1" t="s">
        <v>48</v>
      </c>
      <c r="BY5833">
        <v>5300</v>
      </c>
      <c r="BZ5833">
        <v>848000</v>
      </c>
      <c r="CA5833">
        <v>0.2</v>
      </c>
      <c r="CB5833">
        <v>4240</v>
      </c>
      <c r="CC5833">
        <v>678400</v>
      </c>
      <c r="CD5833">
        <v>0.1</v>
      </c>
      <c r="CE5833">
        <v>67840</v>
      </c>
      <c r="CF5833">
        <v>0.1</v>
      </c>
      <c r="CG5833">
        <v>6784</v>
      </c>
      <c r="CH5833">
        <v>61056</v>
      </c>
      <c r="CI5833">
        <v>610560</v>
      </c>
      <c r="CJ5833">
        <v>671616</v>
      </c>
      <c r="CK5833">
        <v>4197.6000000000004</v>
      </c>
    </row>
    <row r="5834" spans="67:89" x14ac:dyDescent="0.25">
      <c r="BO5834" s="1" t="s">
        <v>1876</v>
      </c>
      <c r="BP5834" s="1" t="s">
        <v>13719</v>
      </c>
      <c r="BQ5834" s="1" t="s">
        <v>10132</v>
      </c>
      <c r="BR5834" s="1" t="s">
        <v>13656</v>
      </c>
      <c r="BS5834" s="1" t="s">
        <v>48</v>
      </c>
      <c r="BT5834">
        <v>64</v>
      </c>
      <c r="BU5834" s="1" t="s">
        <v>9</v>
      </c>
      <c r="BV5834" s="1" t="s">
        <v>60</v>
      </c>
      <c r="BW5834">
        <v>160</v>
      </c>
      <c r="BX5834" s="1" t="s">
        <v>48</v>
      </c>
      <c r="BY5834">
        <v>5300</v>
      </c>
      <c r="BZ5834">
        <v>848000</v>
      </c>
      <c r="CA5834">
        <v>0.2</v>
      </c>
      <c r="CB5834">
        <v>4240</v>
      </c>
      <c r="CC5834">
        <v>678400</v>
      </c>
      <c r="CD5834">
        <v>0.1</v>
      </c>
      <c r="CE5834">
        <v>67840</v>
      </c>
      <c r="CF5834">
        <v>0.1</v>
      </c>
      <c r="CG5834">
        <v>6784</v>
      </c>
      <c r="CH5834">
        <v>61056</v>
      </c>
      <c r="CI5834">
        <v>610560</v>
      </c>
      <c r="CJ5834">
        <v>671616</v>
      </c>
      <c r="CK5834">
        <v>4197.6000000000004</v>
      </c>
    </row>
    <row r="5835" spans="67:89" x14ac:dyDescent="0.25">
      <c r="BO5835" s="1" t="s">
        <v>1878</v>
      </c>
      <c r="BP5835" s="1" t="s">
        <v>13720</v>
      </c>
      <c r="BQ5835" s="1" t="s">
        <v>10132</v>
      </c>
      <c r="BR5835" s="1" t="s">
        <v>13656</v>
      </c>
      <c r="BS5835" s="1" t="s">
        <v>48</v>
      </c>
      <c r="BT5835">
        <v>65</v>
      </c>
      <c r="BU5835" s="1" t="s">
        <v>9</v>
      </c>
      <c r="BV5835" s="1" t="s">
        <v>60</v>
      </c>
      <c r="BW5835">
        <v>160</v>
      </c>
      <c r="BX5835" s="1" t="s">
        <v>48</v>
      </c>
      <c r="BY5835">
        <v>5300</v>
      </c>
      <c r="BZ5835">
        <v>848000</v>
      </c>
      <c r="CA5835">
        <v>0.2</v>
      </c>
      <c r="CB5835">
        <v>4240</v>
      </c>
      <c r="CC5835">
        <v>678400</v>
      </c>
      <c r="CD5835">
        <v>0.1</v>
      </c>
      <c r="CE5835">
        <v>67840</v>
      </c>
      <c r="CF5835">
        <v>0.1</v>
      </c>
      <c r="CG5835">
        <v>6784</v>
      </c>
      <c r="CH5835">
        <v>61056</v>
      </c>
      <c r="CI5835">
        <v>610560</v>
      </c>
      <c r="CJ5835">
        <v>671616</v>
      </c>
      <c r="CK5835">
        <v>4197.6000000000004</v>
      </c>
    </row>
    <row r="5836" spans="67:89" x14ac:dyDescent="0.25">
      <c r="BO5836" s="1" t="s">
        <v>1880</v>
      </c>
      <c r="BP5836" s="1" t="s">
        <v>13721</v>
      </c>
      <c r="BQ5836" s="1" t="s">
        <v>10132</v>
      </c>
      <c r="BR5836" s="1" t="s">
        <v>13656</v>
      </c>
      <c r="BS5836" s="1" t="s">
        <v>48</v>
      </c>
      <c r="BT5836">
        <v>66</v>
      </c>
      <c r="BU5836" s="1" t="s">
        <v>9</v>
      </c>
      <c r="BV5836" s="1" t="s">
        <v>60</v>
      </c>
      <c r="BW5836">
        <v>160</v>
      </c>
      <c r="BX5836" s="1" t="s">
        <v>48</v>
      </c>
      <c r="BY5836">
        <v>5300</v>
      </c>
      <c r="BZ5836">
        <v>848000</v>
      </c>
      <c r="CA5836">
        <v>0.27</v>
      </c>
      <c r="CB5836">
        <v>3869</v>
      </c>
      <c r="CC5836">
        <v>619040</v>
      </c>
      <c r="CD5836">
        <v>0.1</v>
      </c>
      <c r="CE5836">
        <v>61904</v>
      </c>
      <c r="CF5836">
        <v>0.1</v>
      </c>
      <c r="CG5836">
        <v>6190.4000000000005</v>
      </c>
      <c r="CH5836">
        <v>55713.599999999999</v>
      </c>
      <c r="CI5836">
        <v>557136</v>
      </c>
      <c r="CJ5836">
        <v>612849.6</v>
      </c>
      <c r="CK5836">
        <v>3830.31</v>
      </c>
    </row>
    <row r="5837" spans="67:89" x14ac:dyDescent="0.25">
      <c r="BO5837" s="1" t="s">
        <v>1882</v>
      </c>
      <c r="BP5837" s="1" t="s">
        <v>13722</v>
      </c>
      <c r="BQ5837" s="1" t="s">
        <v>10132</v>
      </c>
      <c r="BR5837" s="1" t="s">
        <v>13656</v>
      </c>
      <c r="BS5837" s="1" t="s">
        <v>48</v>
      </c>
      <c r="BT5837">
        <v>67</v>
      </c>
      <c r="BU5837" s="1" t="s">
        <v>9</v>
      </c>
      <c r="BV5837" s="1" t="s">
        <v>60</v>
      </c>
      <c r="BW5837">
        <v>160</v>
      </c>
      <c r="BX5837" s="1" t="s">
        <v>48</v>
      </c>
      <c r="BY5837">
        <v>5300</v>
      </c>
      <c r="BZ5837">
        <v>848000</v>
      </c>
      <c r="CA5837">
        <v>0.2</v>
      </c>
      <c r="CB5837">
        <v>4240</v>
      </c>
      <c r="CC5837">
        <v>678400</v>
      </c>
      <c r="CD5837">
        <v>0.1</v>
      </c>
      <c r="CE5837">
        <v>67840</v>
      </c>
      <c r="CF5837">
        <v>0.1</v>
      </c>
      <c r="CG5837">
        <v>6784</v>
      </c>
      <c r="CH5837">
        <v>61056</v>
      </c>
      <c r="CI5837">
        <v>610560</v>
      </c>
      <c r="CJ5837">
        <v>671616</v>
      </c>
      <c r="CK5837">
        <v>4197.6000000000004</v>
      </c>
    </row>
    <row r="5838" spans="67:89" x14ac:dyDescent="0.25">
      <c r="BO5838" s="1" t="s">
        <v>1884</v>
      </c>
      <c r="BP5838" s="1" t="s">
        <v>13723</v>
      </c>
      <c r="BQ5838" s="1" t="s">
        <v>10132</v>
      </c>
      <c r="BR5838" s="1" t="s">
        <v>13656</v>
      </c>
      <c r="BS5838" s="1" t="s">
        <v>48</v>
      </c>
      <c r="BT5838">
        <v>68</v>
      </c>
      <c r="BU5838" s="1" t="s">
        <v>9</v>
      </c>
      <c r="BV5838" s="1" t="s">
        <v>60</v>
      </c>
      <c r="BW5838">
        <v>160</v>
      </c>
      <c r="BX5838" s="1" t="s">
        <v>48</v>
      </c>
      <c r="BY5838">
        <v>5300</v>
      </c>
      <c r="BZ5838">
        <v>848000</v>
      </c>
      <c r="CA5838">
        <v>0.3</v>
      </c>
      <c r="CB5838">
        <v>3710</v>
      </c>
      <c r="CC5838">
        <v>593600</v>
      </c>
      <c r="CD5838">
        <v>0.1</v>
      </c>
      <c r="CE5838">
        <v>59360</v>
      </c>
      <c r="CF5838">
        <v>0</v>
      </c>
      <c r="CG5838">
        <v>0</v>
      </c>
      <c r="CH5838">
        <v>59360</v>
      </c>
      <c r="CI5838">
        <v>534240</v>
      </c>
      <c r="CJ5838">
        <v>593600</v>
      </c>
      <c r="CK5838">
        <v>3710</v>
      </c>
    </row>
    <row r="5839" spans="67:89" x14ac:dyDescent="0.25">
      <c r="BP5839" s="1" t="s">
        <v>13723</v>
      </c>
      <c r="BQ5839" s="1" t="s">
        <v>10132</v>
      </c>
      <c r="BR5839" s="1" t="s">
        <v>13656</v>
      </c>
      <c r="BS5839" s="1" t="s">
        <v>48</v>
      </c>
      <c r="BT5839">
        <v>68</v>
      </c>
      <c r="BU5839" s="1" t="s">
        <v>9</v>
      </c>
      <c r="BV5839" s="1" t="s">
        <v>60</v>
      </c>
      <c r="BW5839">
        <v>160</v>
      </c>
      <c r="BX5839" s="1" t="s">
        <v>48</v>
      </c>
      <c r="BY5839">
        <v>5300</v>
      </c>
      <c r="BZ5839">
        <v>848000</v>
      </c>
      <c r="CA5839">
        <v>0.3</v>
      </c>
      <c r="CB5839">
        <v>3710</v>
      </c>
      <c r="CC5839">
        <v>593600</v>
      </c>
      <c r="CD5839">
        <v>0.1</v>
      </c>
      <c r="CE5839">
        <v>59360</v>
      </c>
      <c r="CF5839">
        <v>0</v>
      </c>
      <c r="CG5839">
        <v>0</v>
      </c>
      <c r="CH5839">
        <v>59360</v>
      </c>
      <c r="CI5839">
        <v>534240</v>
      </c>
      <c r="CJ5839">
        <v>593600</v>
      </c>
      <c r="CK5839">
        <v>3710</v>
      </c>
    </row>
    <row r="5840" spans="67:89" x14ac:dyDescent="0.25">
      <c r="BO5840" s="1" t="s">
        <v>1886</v>
      </c>
      <c r="BP5840" s="1" t="s">
        <v>13724</v>
      </c>
      <c r="BQ5840" s="1" t="s">
        <v>10132</v>
      </c>
      <c r="BR5840" s="1" t="s">
        <v>13656</v>
      </c>
      <c r="BS5840" s="1" t="s">
        <v>48</v>
      </c>
      <c r="BT5840">
        <v>69</v>
      </c>
      <c r="BU5840" s="1" t="s">
        <v>9</v>
      </c>
      <c r="BV5840" s="1" t="s">
        <v>60</v>
      </c>
      <c r="BW5840">
        <v>160</v>
      </c>
      <c r="BX5840" s="1" t="s">
        <v>48</v>
      </c>
      <c r="BY5840">
        <v>5300</v>
      </c>
      <c r="BZ5840">
        <v>848000</v>
      </c>
      <c r="CA5840">
        <v>0.3</v>
      </c>
      <c r="CB5840">
        <v>3710</v>
      </c>
      <c r="CC5840">
        <v>593600</v>
      </c>
      <c r="CD5840">
        <v>0.1</v>
      </c>
      <c r="CE5840">
        <v>59360</v>
      </c>
      <c r="CF5840">
        <v>0.1</v>
      </c>
      <c r="CG5840">
        <v>5936</v>
      </c>
      <c r="CH5840">
        <v>53424</v>
      </c>
      <c r="CI5840">
        <v>534240</v>
      </c>
      <c r="CJ5840">
        <v>587664</v>
      </c>
      <c r="CK5840">
        <v>3672.9</v>
      </c>
    </row>
    <row r="5841" spans="67:89" x14ac:dyDescent="0.25">
      <c r="BP5841" s="1" t="s">
        <v>13724</v>
      </c>
      <c r="BQ5841" s="1" t="s">
        <v>10132</v>
      </c>
      <c r="BR5841" s="1" t="s">
        <v>13656</v>
      </c>
      <c r="BS5841" s="1" t="s">
        <v>48</v>
      </c>
      <c r="BT5841">
        <v>69</v>
      </c>
      <c r="BU5841" s="1" t="s">
        <v>9</v>
      </c>
      <c r="BV5841" s="1" t="s">
        <v>60</v>
      </c>
      <c r="BW5841">
        <v>160</v>
      </c>
      <c r="BX5841" s="1" t="s">
        <v>48</v>
      </c>
      <c r="BY5841">
        <v>5300</v>
      </c>
      <c r="BZ5841">
        <v>848000</v>
      </c>
      <c r="CA5841">
        <v>0.33</v>
      </c>
      <c r="CB5841">
        <v>3551</v>
      </c>
      <c r="CC5841">
        <v>568160</v>
      </c>
      <c r="CD5841">
        <v>0.1</v>
      </c>
      <c r="CE5841">
        <v>56816</v>
      </c>
      <c r="CF5841">
        <v>0.1</v>
      </c>
      <c r="CG5841">
        <v>5681.6</v>
      </c>
      <c r="CH5841">
        <v>51134.400000000001</v>
      </c>
      <c r="CI5841">
        <v>511344</v>
      </c>
      <c r="CJ5841">
        <v>562478.4</v>
      </c>
      <c r="CK5841">
        <v>3515.4900000000002</v>
      </c>
    </row>
    <row r="5842" spans="67:89" x14ac:dyDescent="0.25">
      <c r="BO5842" s="1" t="s">
        <v>1888</v>
      </c>
      <c r="BP5842" s="1" t="s">
        <v>13725</v>
      </c>
      <c r="BQ5842" s="1" t="s">
        <v>10132</v>
      </c>
      <c r="BR5842" s="1" t="s">
        <v>13656</v>
      </c>
      <c r="BS5842" s="1" t="s">
        <v>48</v>
      </c>
      <c r="BT5842">
        <v>70</v>
      </c>
      <c r="BU5842" s="1" t="s">
        <v>9</v>
      </c>
      <c r="BV5842" s="1" t="s">
        <v>60</v>
      </c>
      <c r="BW5842">
        <v>160</v>
      </c>
      <c r="BX5842" s="1" t="s">
        <v>48</v>
      </c>
      <c r="BY5842">
        <v>5300</v>
      </c>
      <c r="BZ5842">
        <v>848000</v>
      </c>
      <c r="CA5842">
        <v>0.28000000000000003</v>
      </c>
      <c r="CB5842">
        <v>3816</v>
      </c>
      <c r="CC5842">
        <v>610560</v>
      </c>
      <c r="CD5842">
        <v>0.1</v>
      </c>
      <c r="CE5842">
        <v>61056</v>
      </c>
      <c r="CF5842">
        <v>0</v>
      </c>
      <c r="CG5842">
        <v>0</v>
      </c>
      <c r="CH5842">
        <v>61056</v>
      </c>
      <c r="CI5842">
        <v>549504</v>
      </c>
      <c r="CJ5842">
        <v>610560</v>
      </c>
      <c r="CK5842">
        <v>3816</v>
      </c>
    </row>
    <row r="5843" spans="67:89" x14ac:dyDescent="0.25">
      <c r="BO5843" s="1" t="s">
        <v>1890</v>
      </c>
      <c r="BP5843" s="1" t="s">
        <v>13726</v>
      </c>
      <c r="BQ5843" s="1" t="s">
        <v>10132</v>
      </c>
      <c r="BR5843" s="1" t="s">
        <v>13656</v>
      </c>
      <c r="BS5843" s="1" t="s">
        <v>48</v>
      </c>
      <c r="BT5843">
        <v>71</v>
      </c>
      <c r="BU5843" s="1" t="s">
        <v>9</v>
      </c>
      <c r="BV5843" s="1" t="s">
        <v>60</v>
      </c>
      <c r="BW5843">
        <v>160</v>
      </c>
      <c r="BX5843" s="1" t="s">
        <v>48</v>
      </c>
      <c r="BY5843">
        <v>5300</v>
      </c>
      <c r="BZ5843">
        <v>848000</v>
      </c>
      <c r="CA5843">
        <v>0.3</v>
      </c>
      <c r="CB5843">
        <v>3710</v>
      </c>
      <c r="CC5843">
        <v>593600</v>
      </c>
      <c r="CD5843">
        <v>0.1</v>
      </c>
      <c r="CE5843">
        <v>59360</v>
      </c>
      <c r="CF5843">
        <v>0.1</v>
      </c>
      <c r="CG5843">
        <v>5936</v>
      </c>
      <c r="CH5843">
        <v>53424</v>
      </c>
      <c r="CI5843">
        <v>534240</v>
      </c>
      <c r="CJ5843">
        <v>587664</v>
      </c>
      <c r="CK5843">
        <v>3672.9</v>
      </c>
    </row>
    <row r="5844" spans="67:89" x14ac:dyDescent="0.25">
      <c r="BO5844" s="1" t="s">
        <v>1892</v>
      </c>
      <c r="BP5844" s="1" t="s">
        <v>13727</v>
      </c>
      <c r="BQ5844" s="1" t="s">
        <v>10132</v>
      </c>
      <c r="BR5844" s="1" t="s">
        <v>13656</v>
      </c>
      <c r="BS5844" s="1" t="s">
        <v>48</v>
      </c>
      <c r="BT5844">
        <v>72</v>
      </c>
      <c r="BU5844" s="1" t="s">
        <v>9</v>
      </c>
      <c r="BV5844" s="1" t="s">
        <v>146</v>
      </c>
      <c r="BW5844">
        <v>181.26</v>
      </c>
      <c r="BX5844" s="1" t="s">
        <v>48</v>
      </c>
      <c r="BY5844">
        <v>5565</v>
      </c>
      <c r="BZ5844">
        <v>1008711.8999999999</v>
      </c>
      <c r="CA5844">
        <v>0.27</v>
      </c>
      <c r="CB5844">
        <v>4062.45</v>
      </c>
      <c r="CC5844">
        <v>736359.68699999992</v>
      </c>
      <c r="CD5844">
        <v>0.1</v>
      </c>
      <c r="CE5844">
        <v>73635.968699999998</v>
      </c>
      <c r="CF5844">
        <v>0</v>
      </c>
      <c r="CG5844">
        <v>0</v>
      </c>
      <c r="CH5844">
        <v>73635.968699999998</v>
      </c>
      <c r="CI5844">
        <v>662723.71829999995</v>
      </c>
      <c r="CJ5844">
        <v>736359.68699999992</v>
      </c>
      <c r="CK5844">
        <v>4062.45</v>
      </c>
    </row>
    <row r="5845" spans="67:89" x14ac:dyDescent="0.25">
      <c r="BO5845" s="1" t="s">
        <v>1894</v>
      </c>
      <c r="BP5845" s="1" t="s">
        <v>13728</v>
      </c>
      <c r="BQ5845" s="1" t="s">
        <v>10132</v>
      </c>
      <c r="BR5845" s="1" t="s">
        <v>13656</v>
      </c>
      <c r="BS5845" s="1" t="s">
        <v>48</v>
      </c>
      <c r="BT5845">
        <v>73</v>
      </c>
      <c r="BU5845" s="1" t="s">
        <v>9</v>
      </c>
      <c r="BV5845" s="1" t="s">
        <v>171</v>
      </c>
      <c r="BW5845">
        <v>227.98</v>
      </c>
      <c r="BX5845" s="1" t="s">
        <v>48</v>
      </c>
      <c r="BY5845">
        <v>5565</v>
      </c>
      <c r="BZ5845">
        <v>1268708.7</v>
      </c>
      <c r="CA5845">
        <v>0.28000000000000003</v>
      </c>
      <c r="CB5845">
        <v>4006.8</v>
      </c>
      <c r="CC5845">
        <v>913470.26399999997</v>
      </c>
      <c r="CD5845">
        <v>0.1</v>
      </c>
      <c r="CE5845">
        <v>91347.026400000002</v>
      </c>
      <c r="CF5845">
        <v>0.1</v>
      </c>
      <c r="CG5845">
        <v>9134.7026400000013</v>
      </c>
      <c r="CH5845">
        <v>82212.323759999999</v>
      </c>
      <c r="CI5845">
        <v>822123.23759999999</v>
      </c>
      <c r="CJ5845">
        <v>904335.56135999993</v>
      </c>
      <c r="CK5845">
        <v>3966.732</v>
      </c>
    </row>
    <row r="5846" spans="67:89" x14ac:dyDescent="0.25">
      <c r="BO5846" s="1" t="s">
        <v>1896</v>
      </c>
      <c r="BP5846" s="1" t="s">
        <v>13729</v>
      </c>
      <c r="BQ5846" s="1" t="s">
        <v>10132</v>
      </c>
      <c r="BR5846" s="1" t="s">
        <v>13656</v>
      </c>
      <c r="BS5846" s="1" t="s">
        <v>48</v>
      </c>
      <c r="BT5846">
        <v>74</v>
      </c>
      <c r="BU5846" s="1" t="s">
        <v>9</v>
      </c>
      <c r="BV5846" s="1" t="s">
        <v>60</v>
      </c>
      <c r="BW5846">
        <v>180</v>
      </c>
      <c r="BX5846" s="1" t="s">
        <v>48</v>
      </c>
      <c r="BY5846">
        <v>5300</v>
      </c>
      <c r="BZ5846">
        <v>954000</v>
      </c>
      <c r="CA5846">
        <v>0.2</v>
      </c>
      <c r="CB5846">
        <v>4240</v>
      </c>
      <c r="CC5846">
        <v>763200</v>
      </c>
      <c r="CD5846">
        <v>0.1</v>
      </c>
      <c r="CE5846">
        <v>76320</v>
      </c>
      <c r="CF5846">
        <v>0.1</v>
      </c>
      <c r="CG5846">
        <v>7632</v>
      </c>
      <c r="CH5846">
        <v>68688</v>
      </c>
      <c r="CI5846">
        <v>686880</v>
      </c>
      <c r="CJ5846">
        <v>755568</v>
      </c>
      <c r="CK5846">
        <v>4197.6000000000004</v>
      </c>
    </row>
    <row r="5847" spans="67:89" x14ac:dyDescent="0.25">
      <c r="BO5847" s="1" t="s">
        <v>1898</v>
      </c>
      <c r="BP5847" s="1" t="s">
        <v>13730</v>
      </c>
      <c r="BQ5847" s="1" t="s">
        <v>10132</v>
      </c>
      <c r="BR5847" s="1" t="s">
        <v>13656</v>
      </c>
      <c r="BS5847" s="1" t="s">
        <v>48</v>
      </c>
      <c r="BT5847">
        <v>75</v>
      </c>
      <c r="BU5847" s="1" t="s">
        <v>9</v>
      </c>
      <c r="BV5847" s="1" t="s">
        <v>60</v>
      </c>
      <c r="BW5847">
        <v>180</v>
      </c>
      <c r="BX5847" s="1" t="s">
        <v>48</v>
      </c>
      <c r="BY5847">
        <v>5300</v>
      </c>
      <c r="BZ5847">
        <v>954000</v>
      </c>
      <c r="CA5847">
        <v>0.2</v>
      </c>
      <c r="CB5847">
        <v>4240</v>
      </c>
      <c r="CC5847">
        <v>763200</v>
      </c>
      <c r="CD5847">
        <v>0.1</v>
      </c>
      <c r="CE5847">
        <v>76320</v>
      </c>
      <c r="CF5847">
        <v>0.1</v>
      </c>
      <c r="CG5847">
        <v>7632</v>
      </c>
      <c r="CH5847">
        <v>68688</v>
      </c>
      <c r="CI5847">
        <v>686880</v>
      </c>
      <c r="CJ5847">
        <v>755568</v>
      </c>
      <c r="CK5847">
        <v>4197.6000000000004</v>
      </c>
    </row>
    <row r="5848" spans="67:89" x14ac:dyDescent="0.25">
      <c r="BO5848" s="1" t="s">
        <v>1900</v>
      </c>
      <c r="BP5848" s="1" t="s">
        <v>13731</v>
      </c>
      <c r="BQ5848" s="1" t="s">
        <v>10132</v>
      </c>
      <c r="BR5848" s="1" t="s">
        <v>13656</v>
      </c>
      <c r="BS5848" s="1" t="s">
        <v>48</v>
      </c>
      <c r="BT5848">
        <v>76</v>
      </c>
      <c r="BU5848" s="1" t="s">
        <v>9</v>
      </c>
      <c r="BV5848" s="1" t="s">
        <v>60</v>
      </c>
      <c r="BW5848">
        <v>180</v>
      </c>
      <c r="BX5848" s="1" t="s">
        <v>48</v>
      </c>
      <c r="BY5848">
        <v>5300</v>
      </c>
      <c r="BZ5848">
        <v>954000</v>
      </c>
      <c r="CA5848">
        <v>0.2</v>
      </c>
      <c r="CB5848">
        <v>4240</v>
      </c>
      <c r="CC5848">
        <v>763200</v>
      </c>
      <c r="CD5848">
        <v>0.1</v>
      </c>
      <c r="CE5848">
        <v>76320</v>
      </c>
      <c r="CF5848">
        <v>0.1</v>
      </c>
      <c r="CG5848">
        <v>7632</v>
      </c>
      <c r="CH5848">
        <v>68688</v>
      </c>
      <c r="CI5848">
        <v>686880</v>
      </c>
      <c r="CJ5848">
        <v>755568</v>
      </c>
      <c r="CK5848">
        <v>4197.6000000000004</v>
      </c>
    </row>
    <row r="5849" spans="67:89" x14ac:dyDescent="0.25">
      <c r="BO5849" s="1" t="s">
        <v>1902</v>
      </c>
      <c r="BP5849" s="1" t="s">
        <v>13732</v>
      </c>
      <c r="BQ5849" s="1" t="s">
        <v>10132</v>
      </c>
      <c r="BR5849" s="1" t="s">
        <v>13656</v>
      </c>
      <c r="BS5849" s="1" t="s">
        <v>48</v>
      </c>
      <c r="BT5849">
        <v>77</v>
      </c>
      <c r="BU5849" s="1" t="s">
        <v>9</v>
      </c>
      <c r="BV5849" s="1" t="s">
        <v>60</v>
      </c>
      <c r="BW5849">
        <v>180</v>
      </c>
      <c r="BX5849" s="1" t="s">
        <v>48</v>
      </c>
      <c r="BY5849">
        <v>5300</v>
      </c>
      <c r="BZ5849">
        <v>954000</v>
      </c>
      <c r="CA5849">
        <v>0.27</v>
      </c>
      <c r="CB5849">
        <v>3869</v>
      </c>
      <c r="CC5849">
        <v>696420</v>
      </c>
      <c r="CD5849">
        <v>0.1</v>
      </c>
      <c r="CE5849">
        <v>69642</v>
      </c>
      <c r="CF5849">
        <v>0</v>
      </c>
      <c r="CG5849">
        <v>0</v>
      </c>
      <c r="CH5849">
        <v>69642</v>
      </c>
      <c r="CI5849">
        <v>626778</v>
      </c>
      <c r="CJ5849">
        <v>696420</v>
      </c>
      <c r="CK5849">
        <v>3869</v>
      </c>
    </row>
    <row r="5850" spans="67:89" x14ac:dyDescent="0.25">
      <c r="BO5850" s="1" t="s">
        <v>1904</v>
      </c>
      <c r="BP5850" s="1" t="s">
        <v>13733</v>
      </c>
      <c r="BQ5850" s="1" t="s">
        <v>10132</v>
      </c>
      <c r="BR5850" s="1" t="s">
        <v>13656</v>
      </c>
      <c r="BS5850" s="1" t="s">
        <v>48</v>
      </c>
      <c r="BT5850">
        <v>78</v>
      </c>
      <c r="BU5850" s="1" t="s">
        <v>9</v>
      </c>
      <c r="BV5850" s="1" t="s">
        <v>60</v>
      </c>
      <c r="BW5850">
        <v>180</v>
      </c>
      <c r="BX5850" s="1" t="s">
        <v>48</v>
      </c>
      <c r="BY5850">
        <v>5300</v>
      </c>
      <c r="BZ5850">
        <v>954000</v>
      </c>
      <c r="CA5850">
        <v>0.27</v>
      </c>
      <c r="CB5850">
        <v>3869</v>
      </c>
      <c r="CC5850">
        <v>696420</v>
      </c>
      <c r="CD5850">
        <v>0.1</v>
      </c>
      <c r="CE5850">
        <v>69642</v>
      </c>
      <c r="CF5850">
        <v>0</v>
      </c>
      <c r="CG5850">
        <v>0</v>
      </c>
      <c r="CH5850">
        <v>69642</v>
      </c>
      <c r="CI5850">
        <v>626778</v>
      </c>
      <c r="CJ5850">
        <v>696420</v>
      </c>
      <c r="CK5850">
        <v>3869</v>
      </c>
    </row>
    <row r="5851" spans="67:89" x14ac:dyDescent="0.25">
      <c r="BO5851" s="1" t="s">
        <v>1906</v>
      </c>
      <c r="BP5851" s="1" t="s">
        <v>13734</v>
      </c>
      <c r="BQ5851" s="1" t="s">
        <v>10132</v>
      </c>
      <c r="BR5851" s="1" t="s">
        <v>13656</v>
      </c>
      <c r="BS5851" s="1" t="s">
        <v>48</v>
      </c>
      <c r="BT5851">
        <v>79</v>
      </c>
      <c r="BU5851" s="1" t="s">
        <v>9</v>
      </c>
      <c r="BV5851" s="1" t="s">
        <v>260</v>
      </c>
      <c r="BW5851">
        <v>200</v>
      </c>
      <c r="BX5851" s="1" t="s">
        <v>48</v>
      </c>
      <c r="BY5851">
        <v>5300</v>
      </c>
      <c r="BZ5851">
        <v>1060000</v>
      </c>
      <c r="CA5851">
        <v>0.27</v>
      </c>
      <c r="CB5851">
        <v>3869</v>
      </c>
      <c r="CC5851">
        <v>773800</v>
      </c>
      <c r="CD5851">
        <v>0.1</v>
      </c>
      <c r="CE5851">
        <v>77380</v>
      </c>
      <c r="CF5851">
        <v>0</v>
      </c>
      <c r="CG5851">
        <v>0</v>
      </c>
      <c r="CH5851">
        <v>77380</v>
      </c>
      <c r="CI5851">
        <v>696420</v>
      </c>
      <c r="CJ5851">
        <v>773800</v>
      </c>
      <c r="CK5851">
        <v>3869</v>
      </c>
    </row>
    <row r="5852" spans="67:89" x14ac:dyDescent="0.25">
      <c r="BO5852" s="1" t="s">
        <v>1908</v>
      </c>
      <c r="BP5852" s="1" t="s">
        <v>13735</v>
      </c>
      <c r="BQ5852" s="1" t="s">
        <v>10132</v>
      </c>
      <c r="BR5852" s="1" t="s">
        <v>13656</v>
      </c>
      <c r="BS5852" s="1" t="s">
        <v>48</v>
      </c>
      <c r="BT5852">
        <v>80</v>
      </c>
      <c r="BU5852" s="1" t="s">
        <v>9</v>
      </c>
      <c r="BV5852" s="1" t="s">
        <v>171</v>
      </c>
      <c r="BW5852">
        <v>200</v>
      </c>
      <c r="BX5852" s="1" t="s">
        <v>48</v>
      </c>
      <c r="BY5852">
        <v>5565</v>
      </c>
      <c r="BZ5852">
        <v>1113000</v>
      </c>
      <c r="CA5852">
        <v>0.3</v>
      </c>
      <c r="CB5852">
        <v>3895.5</v>
      </c>
      <c r="CC5852">
        <v>779100</v>
      </c>
      <c r="CD5852">
        <v>0.1</v>
      </c>
      <c r="CE5852">
        <v>77910</v>
      </c>
      <c r="CF5852">
        <v>0.1</v>
      </c>
      <c r="CG5852">
        <v>7791</v>
      </c>
      <c r="CH5852">
        <v>70119</v>
      </c>
      <c r="CI5852">
        <v>701190</v>
      </c>
      <c r="CJ5852">
        <v>771309</v>
      </c>
      <c r="CK5852">
        <v>3856.5450000000001</v>
      </c>
    </row>
    <row r="5853" spans="67:89" x14ac:dyDescent="0.25">
      <c r="BO5853" s="1" t="s">
        <v>1910</v>
      </c>
      <c r="BP5853" s="1" t="s">
        <v>13736</v>
      </c>
      <c r="BQ5853" s="1" t="s">
        <v>10132</v>
      </c>
      <c r="BR5853" s="1" t="s">
        <v>13656</v>
      </c>
      <c r="BS5853" s="1" t="s">
        <v>48</v>
      </c>
      <c r="BT5853">
        <v>81</v>
      </c>
      <c r="BU5853" s="1" t="s">
        <v>9</v>
      </c>
      <c r="BV5853" s="1" t="s">
        <v>171</v>
      </c>
      <c r="BW5853">
        <v>230</v>
      </c>
      <c r="BX5853" s="1" t="s">
        <v>48</v>
      </c>
      <c r="BY5853">
        <v>5565</v>
      </c>
      <c r="BZ5853">
        <v>1279950</v>
      </c>
      <c r="CA5853">
        <v>0.33</v>
      </c>
      <c r="CB5853">
        <v>3728.55</v>
      </c>
      <c r="CC5853">
        <v>857566.5</v>
      </c>
      <c r="CD5853">
        <v>0.1</v>
      </c>
      <c r="CE5853">
        <v>85756.650000000009</v>
      </c>
      <c r="CF5853">
        <v>0.1</v>
      </c>
      <c r="CG5853">
        <v>8575.6650000000009</v>
      </c>
      <c r="CH5853">
        <v>77180.985000000015</v>
      </c>
      <c r="CI5853">
        <v>771809.85</v>
      </c>
      <c r="CJ5853">
        <v>848990.83499999996</v>
      </c>
      <c r="CK5853">
        <v>3691.2644999999998</v>
      </c>
    </row>
    <row r="5854" spans="67:89" x14ac:dyDescent="0.25">
      <c r="BO5854" s="1" t="s">
        <v>1912</v>
      </c>
      <c r="BP5854" s="1" t="s">
        <v>13737</v>
      </c>
      <c r="BQ5854" s="1" t="s">
        <v>10132</v>
      </c>
      <c r="BR5854" s="1" t="s">
        <v>13656</v>
      </c>
      <c r="BS5854" s="1" t="s">
        <v>48</v>
      </c>
      <c r="BT5854">
        <v>82</v>
      </c>
      <c r="BU5854" s="1" t="s">
        <v>9</v>
      </c>
      <c r="BV5854" s="1" t="s">
        <v>260</v>
      </c>
      <c r="BW5854">
        <v>230</v>
      </c>
      <c r="BX5854" s="1" t="s">
        <v>48</v>
      </c>
      <c r="BY5854">
        <v>5300</v>
      </c>
      <c r="BZ5854">
        <v>1219000</v>
      </c>
      <c r="CA5854">
        <v>0.33</v>
      </c>
      <c r="CB5854">
        <v>3551</v>
      </c>
      <c r="CC5854">
        <v>816730</v>
      </c>
      <c r="CD5854">
        <v>0.1</v>
      </c>
      <c r="CE5854">
        <v>81673</v>
      </c>
      <c r="CF5854">
        <v>0.1</v>
      </c>
      <c r="CG5854">
        <v>8167.3</v>
      </c>
      <c r="CH5854">
        <v>73505.7</v>
      </c>
      <c r="CI5854">
        <v>735057</v>
      </c>
      <c r="CJ5854">
        <v>808562.7</v>
      </c>
      <c r="CK5854">
        <v>3515.49</v>
      </c>
    </row>
    <row r="5855" spans="67:89" x14ac:dyDescent="0.25">
      <c r="BP5855" s="1" t="s">
        <v>13737</v>
      </c>
      <c r="BQ5855" s="1" t="s">
        <v>10132</v>
      </c>
      <c r="BR5855" s="1" t="s">
        <v>13656</v>
      </c>
      <c r="BS5855" s="1" t="s">
        <v>48</v>
      </c>
      <c r="BT5855">
        <v>82</v>
      </c>
      <c r="BU5855" s="1" t="s">
        <v>9</v>
      </c>
      <c r="BV5855" s="1" t="s">
        <v>260</v>
      </c>
      <c r="BW5855">
        <v>230</v>
      </c>
      <c r="BX5855" s="1" t="s">
        <v>48</v>
      </c>
      <c r="BY5855">
        <v>5300</v>
      </c>
      <c r="BZ5855">
        <v>1219000</v>
      </c>
      <c r="CA5855">
        <v>0.3</v>
      </c>
      <c r="CB5855">
        <v>3710</v>
      </c>
      <c r="CC5855">
        <v>853300</v>
      </c>
      <c r="CD5855">
        <v>0.1</v>
      </c>
      <c r="CE5855">
        <v>85330</v>
      </c>
      <c r="CF5855">
        <v>0.1</v>
      </c>
      <c r="CG5855">
        <v>8533</v>
      </c>
      <c r="CH5855">
        <v>76797</v>
      </c>
      <c r="CI5855">
        <v>767970</v>
      </c>
      <c r="CJ5855">
        <v>844767</v>
      </c>
      <c r="CK5855">
        <v>3672.9</v>
      </c>
    </row>
    <row r="5856" spans="67:89" x14ac:dyDescent="0.25">
      <c r="BO5856" s="1" t="s">
        <v>1914</v>
      </c>
      <c r="BP5856" s="1" t="s">
        <v>13738</v>
      </c>
      <c r="BQ5856" s="1" t="s">
        <v>10132</v>
      </c>
      <c r="BR5856" s="1" t="s">
        <v>13656</v>
      </c>
      <c r="BS5856" s="1" t="s">
        <v>48</v>
      </c>
      <c r="BT5856">
        <v>83</v>
      </c>
      <c r="BU5856" s="1" t="s">
        <v>9</v>
      </c>
      <c r="BV5856" s="1" t="s">
        <v>260</v>
      </c>
      <c r="BW5856">
        <v>230</v>
      </c>
      <c r="BX5856" s="1" t="s">
        <v>48</v>
      </c>
      <c r="BY5856">
        <v>5300</v>
      </c>
      <c r="BZ5856">
        <v>1219000</v>
      </c>
      <c r="CA5856">
        <v>0.27</v>
      </c>
      <c r="CB5856">
        <v>3869</v>
      </c>
      <c r="CC5856">
        <v>889870</v>
      </c>
      <c r="CD5856">
        <v>0.1</v>
      </c>
      <c r="CE5856">
        <v>88987</v>
      </c>
      <c r="CF5856">
        <v>0.1</v>
      </c>
      <c r="CG5856">
        <v>8898.7000000000007</v>
      </c>
      <c r="CH5856">
        <v>80088.3</v>
      </c>
      <c r="CI5856">
        <v>800883</v>
      </c>
      <c r="CJ5856">
        <v>880971.3</v>
      </c>
      <c r="CK5856">
        <v>3830.3100000000004</v>
      </c>
    </row>
    <row r="5857" spans="67:89" x14ac:dyDescent="0.25">
      <c r="BO5857" s="1" t="s">
        <v>1916</v>
      </c>
      <c r="BP5857" s="1" t="s">
        <v>13739</v>
      </c>
      <c r="BQ5857" s="1" t="s">
        <v>10132</v>
      </c>
      <c r="BR5857" s="1" t="s">
        <v>13656</v>
      </c>
      <c r="BS5857" s="1" t="s">
        <v>48</v>
      </c>
      <c r="BT5857">
        <v>84</v>
      </c>
      <c r="BU5857" s="1" t="s">
        <v>9</v>
      </c>
      <c r="BV5857" s="1" t="s">
        <v>171</v>
      </c>
      <c r="BW5857">
        <v>230</v>
      </c>
      <c r="BX5857" s="1" t="s">
        <v>48</v>
      </c>
      <c r="BY5857">
        <v>5565</v>
      </c>
      <c r="BZ5857">
        <v>1279950</v>
      </c>
      <c r="CA5857">
        <v>0.3</v>
      </c>
      <c r="CB5857">
        <v>3895.5</v>
      </c>
      <c r="CC5857">
        <v>895965</v>
      </c>
      <c r="CD5857">
        <v>0.1</v>
      </c>
      <c r="CE5857">
        <v>89596.5</v>
      </c>
      <c r="CF5857">
        <v>0.1</v>
      </c>
      <c r="CG5857">
        <v>8959.65</v>
      </c>
      <c r="CH5857">
        <v>80636.850000000006</v>
      </c>
      <c r="CI5857">
        <v>806368.5</v>
      </c>
      <c r="CJ5857">
        <v>887005.35</v>
      </c>
      <c r="CK5857">
        <v>3856.5450000000001</v>
      </c>
    </row>
    <row r="5858" spans="67:89" x14ac:dyDescent="0.25">
      <c r="BO5858" s="1" t="s">
        <v>1918</v>
      </c>
      <c r="BP5858" s="1" t="s">
        <v>13740</v>
      </c>
      <c r="BQ5858" s="1" t="s">
        <v>10132</v>
      </c>
      <c r="BR5858" s="1" t="s">
        <v>13656</v>
      </c>
      <c r="BS5858" s="1" t="s">
        <v>48</v>
      </c>
      <c r="BT5858">
        <v>85</v>
      </c>
      <c r="BU5858" s="1" t="s">
        <v>9</v>
      </c>
      <c r="BV5858" s="1" t="s">
        <v>171</v>
      </c>
      <c r="BW5858">
        <v>230</v>
      </c>
      <c r="BX5858" s="1" t="s">
        <v>48</v>
      </c>
      <c r="BY5858">
        <v>5565</v>
      </c>
      <c r="BZ5858">
        <v>1279950</v>
      </c>
      <c r="CA5858">
        <v>0.3</v>
      </c>
      <c r="CB5858">
        <v>3895.5</v>
      </c>
      <c r="CC5858">
        <v>895965</v>
      </c>
      <c r="CD5858">
        <v>0.1</v>
      </c>
      <c r="CE5858">
        <v>89596.5</v>
      </c>
      <c r="CF5858">
        <v>0.1</v>
      </c>
      <c r="CG5858">
        <v>8959.65</v>
      </c>
      <c r="CH5858">
        <v>80636.850000000006</v>
      </c>
      <c r="CI5858">
        <v>806368.5</v>
      </c>
      <c r="CJ5858">
        <v>887005.35</v>
      </c>
      <c r="CK5858">
        <v>3856.5450000000001</v>
      </c>
    </row>
    <row r="5859" spans="67:89" x14ac:dyDescent="0.25">
      <c r="BO5859" s="1" t="s">
        <v>1920</v>
      </c>
      <c r="BP5859" s="1" t="s">
        <v>13741</v>
      </c>
      <c r="BQ5859" s="1" t="s">
        <v>10132</v>
      </c>
      <c r="BR5859" s="1" t="s">
        <v>13656</v>
      </c>
      <c r="BS5859" s="1" t="s">
        <v>48</v>
      </c>
      <c r="BT5859">
        <v>86</v>
      </c>
      <c r="BU5859" s="1" t="s">
        <v>9</v>
      </c>
      <c r="BV5859" s="1" t="s">
        <v>171</v>
      </c>
      <c r="BW5859">
        <v>230</v>
      </c>
      <c r="BX5859" s="1" t="s">
        <v>48</v>
      </c>
      <c r="BY5859">
        <v>5565</v>
      </c>
      <c r="BZ5859">
        <v>1279950</v>
      </c>
      <c r="CA5859">
        <v>0.33</v>
      </c>
      <c r="CB5859">
        <v>3728.55</v>
      </c>
      <c r="CC5859">
        <v>857566.5</v>
      </c>
      <c r="CD5859">
        <v>0.1</v>
      </c>
      <c r="CE5859">
        <v>85756.650000000009</v>
      </c>
      <c r="CF5859">
        <v>0</v>
      </c>
      <c r="CG5859">
        <v>0</v>
      </c>
      <c r="CH5859">
        <v>85756.650000000009</v>
      </c>
      <c r="CI5859">
        <v>771809.85</v>
      </c>
      <c r="CJ5859">
        <v>857566.5</v>
      </c>
      <c r="CK5859">
        <v>3728.55</v>
      </c>
    </row>
    <row r="5860" spans="67:89" x14ac:dyDescent="0.25">
      <c r="BP5860" s="1" t="s">
        <v>13741</v>
      </c>
      <c r="BQ5860" s="1" t="s">
        <v>10132</v>
      </c>
      <c r="BR5860" s="1" t="s">
        <v>13656</v>
      </c>
      <c r="BS5860" s="1" t="s">
        <v>48</v>
      </c>
      <c r="BT5860">
        <v>86</v>
      </c>
      <c r="BU5860" s="1" t="s">
        <v>9</v>
      </c>
      <c r="BV5860" s="1" t="s">
        <v>171</v>
      </c>
      <c r="BW5860">
        <v>230</v>
      </c>
      <c r="BX5860" s="1" t="s">
        <v>48</v>
      </c>
      <c r="BY5860">
        <v>5565</v>
      </c>
      <c r="BZ5860">
        <v>1279950</v>
      </c>
      <c r="CA5860">
        <v>0.33</v>
      </c>
      <c r="CB5860">
        <v>3728.55</v>
      </c>
      <c r="CC5860">
        <v>857566.5</v>
      </c>
      <c r="CD5860">
        <v>0.1</v>
      </c>
      <c r="CE5860">
        <v>85756.650000000009</v>
      </c>
      <c r="CF5860">
        <v>0</v>
      </c>
      <c r="CG5860">
        <v>0</v>
      </c>
      <c r="CH5860">
        <v>85756.650000000009</v>
      </c>
      <c r="CI5860">
        <v>771809.85</v>
      </c>
      <c r="CJ5860">
        <v>857566.5</v>
      </c>
      <c r="CK5860">
        <v>3728.55</v>
      </c>
    </row>
    <row r="5861" spans="67:89" x14ac:dyDescent="0.25">
      <c r="BO5861" s="1" t="s">
        <v>1922</v>
      </c>
      <c r="BP5861" s="1" t="s">
        <v>13742</v>
      </c>
      <c r="BQ5861" s="1" t="s">
        <v>10132</v>
      </c>
      <c r="BR5861" s="1" t="s">
        <v>13656</v>
      </c>
      <c r="BS5861" s="1" t="s">
        <v>48</v>
      </c>
      <c r="BT5861">
        <v>87</v>
      </c>
      <c r="BU5861" s="1" t="s">
        <v>9</v>
      </c>
      <c r="BV5861" s="1" t="s">
        <v>171</v>
      </c>
      <c r="BW5861">
        <v>239.17</v>
      </c>
      <c r="BX5861" s="1" t="s">
        <v>48</v>
      </c>
      <c r="BY5861">
        <v>5565</v>
      </c>
      <c r="BZ5861">
        <v>1330981.05</v>
      </c>
      <c r="CA5861">
        <v>0.33</v>
      </c>
      <c r="CB5861">
        <v>3728.55</v>
      </c>
      <c r="CC5861">
        <v>891757.30350000004</v>
      </c>
      <c r="CD5861">
        <v>0.1</v>
      </c>
      <c r="CE5861">
        <v>89175.730350000013</v>
      </c>
      <c r="CF5861">
        <v>0.1</v>
      </c>
      <c r="CG5861">
        <v>8917.5730350000013</v>
      </c>
      <c r="CH5861">
        <v>80258.157315000019</v>
      </c>
      <c r="CI5861">
        <v>802581.57315000007</v>
      </c>
      <c r="CJ5861">
        <v>882839.73046500003</v>
      </c>
      <c r="CK5861">
        <v>3691.2645000000002</v>
      </c>
    </row>
    <row r="5862" spans="67:89" x14ac:dyDescent="0.25">
      <c r="BO5862" s="1" t="s">
        <v>1924</v>
      </c>
      <c r="BP5862" s="1" t="s">
        <v>13743</v>
      </c>
      <c r="BQ5862" s="1" t="s">
        <v>10132</v>
      </c>
      <c r="BR5862" s="1" t="s">
        <v>13656</v>
      </c>
      <c r="BS5862" s="1" t="s">
        <v>48</v>
      </c>
      <c r="BT5862">
        <v>88</v>
      </c>
      <c r="BU5862" s="1" t="s">
        <v>9</v>
      </c>
      <c r="BV5862" s="1" t="s">
        <v>171</v>
      </c>
      <c r="BW5862">
        <v>262.48</v>
      </c>
      <c r="BX5862" s="1" t="s">
        <v>48</v>
      </c>
      <c r="BY5862">
        <v>5565</v>
      </c>
      <c r="BZ5862">
        <v>1460701.2000000002</v>
      </c>
      <c r="CA5862">
        <v>0.3</v>
      </c>
      <c r="CB5862">
        <v>3895.5</v>
      </c>
      <c r="CC5862">
        <v>1022490.8400000001</v>
      </c>
      <c r="CD5862">
        <v>0.1</v>
      </c>
      <c r="CE5862">
        <v>102249.08400000002</v>
      </c>
      <c r="CF5862">
        <v>0</v>
      </c>
      <c r="CG5862">
        <v>3000</v>
      </c>
      <c r="CH5862">
        <v>99249.084000000017</v>
      </c>
      <c r="CI5862">
        <v>920241.75600000005</v>
      </c>
      <c r="CJ5862">
        <v>1019490.8400000001</v>
      </c>
      <c r="CK5862">
        <v>3884.0705577567815</v>
      </c>
    </row>
    <row r="5863" spans="67:89" x14ac:dyDescent="0.25">
      <c r="BO5863" s="1" t="s">
        <v>1926</v>
      </c>
      <c r="BP5863" s="1" t="s">
        <v>13744</v>
      </c>
      <c r="BQ5863" s="1" t="s">
        <v>10132</v>
      </c>
      <c r="BR5863" s="1" t="s">
        <v>13656</v>
      </c>
      <c r="BS5863" s="1" t="s">
        <v>48</v>
      </c>
      <c r="BT5863">
        <v>89</v>
      </c>
      <c r="BU5863" s="1" t="s">
        <v>9</v>
      </c>
      <c r="BV5863" s="1" t="s">
        <v>171</v>
      </c>
      <c r="BW5863">
        <v>240</v>
      </c>
      <c r="BX5863" s="1" t="s">
        <v>48</v>
      </c>
      <c r="BY5863">
        <v>5565</v>
      </c>
      <c r="BZ5863">
        <v>1335600</v>
      </c>
      <c r="CA5863">
        <v>0.27</v>
      </c>
      <c r="CB5863">
        <v>4062.45</v>
      </c>
      <c r="CC5863">
        <v>974988</v>
      </c>
      <c r="CD5863">
        <v>0.1</v>
      </c>
      <c r="CE5863">
        <v>127788.65</v>
      </c>
      <c r="CF5863">
        <v>0</v>
      </c>
      <c r="CG5863">
        <v>0</v>
      </c>
      <c r="CH5863">
        <v>127788.65</v>
      </c>
      <c r="CI5863">
        <v>847199.35</v>
      </c>
      <c r="CJ5863">
        <v>974988</v>
      </c>
      <c r="CK5863">
        <v>4062.45</v>
      </c>
    </row>
    <row r="5864" spans="67:89" x14ac:dyDescent="0.25">
      <c r="BO5864" s="1" t="s">
        <v>1928</v>
      </c>
      <c r="BP5864" s="1" t="s">
        <v>13745</v>
      </c>
      <c r="BQ5864" s="1" t="s">
        <v>10132</v>
      </c>
      <c r="BR5864" s="1" t="s">
        <v>13656</v>
      </c>
      <c r="BS5864" s="1" t="s">
        <v>48</v>
      </c>
      <c r="BT5864">
        <v>90</v>
      </c>
      <c r="BU5864" s="1" t="s">
        <v>9</v>
      </c>
      <c r="BV5864" s="1" t="s">
        <v>171</v>
      </c>
      <c r="BW5864">
        <v>240</v>
      </c>
      <c r="BX5864" s="1" t="s">
        <v>48</v>
      </c>
      <c r="BY5864">
        <v>5565</v>
      </c>
      <c r="BZ5864">
        <v>1335600</v>
      </c>
      <c r="CA5864">
        <v>0.27</v>
      </c>
      <c r="CB5864">
        <v>4062.45</v>
      </c>
      <c r="CC5864">
        <v>974988</v>
      </c>
      <c r="CD5864">
        <v>0.1</v>
      </c>
      <c r="CE5864">
        <v>97498.8</v>
      </c>
      <c r="CF5864">
        <v>0.1</v>
      </c>
      <c r="CG5864">
        <v>9749.880000000001</v>
      </c>
      <c r="CH5864">
        <v>87748.92</v>
      </c>
      <c r="CI5864">
        <v>877489.2</v>
      </c>
      <c r="CJ5864">
        <v>965238.12</v>
      </c>
      <c r="CK5864">
        <v>4021.8254999999999</v>
      </c>
    </row>
    <row r="5865" spans="67:89" x14ac:dyDescent="0.25">
      <c r="BO5865" s="1" t="s">
        <v>1930</v>
      </c>
      <c r="BP5865" s="1" t="s">
        <v>13746</v>
      </c>
      <c r="BQ5865" s="1" t="s">
        <v>10132</v>
      </c>
      <c r="BR5865" s="1" t="s">
        <v>13656</v>
      </c>
      <c r="BS5865" s="1" t="s">
        <v>48</v>
      </c>
      <c r="BT5865">
        <v>91</v>
      </c>
      <c r="BU5865" s="1" t="s">
        <v>9</v>
      </c>
      <c r="BV5865" s="1" t="s">
        <v>171</v>
      </c>
      <c r="BW5865">
        <v>240</v>
      </c>
      <c r="BX5865" s="1" t="s">
        <v>48</v>
      </c>
      <c r="BY5865">
        <v>5565</v>
      </c>
      <c r="BZ5865">
        <v>1335600</v>
      </c>
      <c r="CA5865">
        <v>0.27</v>
      </c>
      <c r="CB5865">
        <v>4062.45</v>
      </c>
      <c r="CC5865">
        <v>974988</v>
      </c>
      <c r="CD5865">
        <v>0.1</v>
      </c>
      <c r="CE5865">
        <v>97498.8</v>
      </c>
      <c r="CF5865">
        <v>0</v>
      </c>
      <c r="CG5865">
        <v>0</v>
      </c>
      <c r="CH5865">
        <v>97498.8</v>
      </c>
      <c r="CI5865">
        <v>877489.2</v>
      </c>
      <c r="CJ5865">
        <v>974988</v>
      </c>
      <c r="CK5865">
        <v>4062.45</v>
      </c>
    </row>
    <row r="5866" spans="67:89" x14ac:dyDescent="0.25">
      <c r="BO5866" s="1" t="s">
        <v>1932</v>
      </c>
      <c r="BP5866" s="1" t="s">
        <v>13747</v>
      </c>
      <c r="BQ5866" s="1" t="s">
        <v>10132</v>
      </c>
      <c r="BR5866" s="1" t="s">
        <v>13656</v>
      </c>
      <c r="BS5866" s="1" t="s">
        <v>48</v>
      </c>
      <c r="BT5866">
        <v>92</v>
      </c>
      <c r="BU5866" s="1" t="s">
        <v>9</v>
      </c>
      <c r="BV5866" s="1" t="s">
        <v>171</v>
      </c>
      <c r="BW5866">
        <v>240</v>
      </c>
      <c r="BX5866" s="1" t="s">
        <v>48</v>
      </c>
      <c r="BY5866">
        <v>5565</v>
      </c>
      <c r="BZ5866">
        <v>1335600</v>
      </c>
      <c r="CA5866">
        <v>0.33</v>
      </c>
      <c r="CB5866">
        <v>3728.55</v>
      </c>
      <c r="CC5866">
        <v>894852</v>
      </c>
      <c r="CD5866">
        <v>0.1</v>
      </c>
      <c r="CE5866">
        <v>89485.200000000012</v>
      </c>
      <c r="CF5866">
        <v>0</v>
      </c>
      <c r="CG5866">
        <v>0</v>
      </c>
      <c r="CH5866">
        <v>89485.200000000012</v>
      </c>
      <c r="CI5866">
        <v>805366.8</v>
      </c>
      <c r="CJ5866">
        <v>894852</v>
      </c>
      <c r="CK5866">
        <v>3728.55</v>
      </c>
    </row>
    <row r="5867" spans="67:89" x14ac:dyDescent="0.25">
      <c r="BO5867" s="1" t="s">
        <v>1934</v>
      </c>
      <c r="BP5867" s="1" t="s">
        <v>13748</v>
      </c>
      <c r="BQ5867" s="1" t="s">
        <v>10132</v>
      </c>
      <c r="BR5867" s="1" t="s">
        <v>13656</v>
      </c>
      <c r="BS5867" s="1" t="s">
        <v>48</v>
      </c>
      <c r="BT5867">
        <v>93</v>
      </c>
      <c r="BU5867" s="1" t="s">
        <v>9</v>
      </c>
      <c r="BV5867" s="1" t="s">
        <v>171</v>
      </c>
      <c r="BW5867">
        <v>240</v>
      </c>
      <c r="BX5867" s="1" t="s">
        <v>48</v>
      </c>
      <c r="BY5867">
        <v>5565</v>
      </c>
      <c r="BZ5867">
        <v>1335600</v>
      </c>
      <c r="CA5867">
        <v>0.3</v>
      </c>
      <c r="CB5867">
        <v>3895.5</v>
      </c>
      <c r="CC5867">
        <v>934920</v>
      </c>
      <c r="CD5867">
        <v>0.1</v>
      </c>
      <c r="CE5867">
        <v>93492</v>
      </c>
      <c r="CF5867">
        <v>0.1</v>
      </c>
      <c r="CG5867">
        <v>9349.2000000000007</v>
      </c>
      <c r="CH5867">
        <v>84142.8</v>
      </c>
      <c r="CI5867">
        <v>841428</v>
      </c>
      <c r="CJ5867">
        <v>925570.8</v>
      </c>
      <c r="CK5867">
        <v>3856.5450000000001</v>
      </c>
    </row>
    <row r="5868" spans="67:89" x14ac:dyDescent="0.25">
      <c r="BO5868" s="1" t="s">
        <v>1936</v>
      </c>
      <c r="BP5868" s="1" t="s">
        <v>13749</v>
      </c>
      <c r="BQ5868" s="1" t="s">
        <v>10132</v>
      </c>
      <c r="BR5868" s="1" t="s">
        <v>13656</v>
      </c>
      <c r="BS5868" s="1" t="s">
        <v>48</v>
      </c>
      <c r="BT5868">
        <v>94</v>
      </c>
      <c r="BU5868" s="1" t="s">
        <v>9</v>
      </c>
      <c r="BV5868" s="1" t="s">
        <v>171</v>
      </c>
      <c r="BW5868">
        <v>240</v>
      </c>
      <c r="BX5868" s="1" t="s">
        <v>48</v>
      </c>
      <c r="BY5868">
        <v>5565</v>
      </c>
      <c r="BZ5868">
        <v>1335600</v>
      </c>
      <c r="CA5868">
        <v>0.3</v>
      </c>
      <c r="CB5868">
        <v>3895.5</v>
      </c>
      <c r="CC5868">
        <v>934920</v>
      </c>
      <c r="CD5868">
        <v>0.1</v>
      </c>
      <c r="CE5868">
        <v>93492</v>
      </c>
      <c r="CF5868">
        <v>0.1</v>
      </c>
      <c r="CG5868">
        <v>9349.2000000000007</v>
      </c>
      <c r="CH5868">
        <v>84142.8</v>
      </c>
      <c r="CI5868">
        <v>841428</v>
      </c>
      <c r="CJ5868">
        <v>925570.8</v>
      </c>
      <c r="CK5868">
        <v>3856.5450000000001</v>
      </c>
    </row>
    <row r="5869" spans="67:89" x14ac:dyDescent="0.25">
      <c r="BP5869" s="1" t="s">
        <v>13749</v>
      </c>
      <c r="BQ5869" s="1" t="s">
        <v>10132</v>
      </c>
      <c r="BR5869" s="1" t="s">
        <v>13656</v>
      </c>
      <c r="BS5869" s="1" t="s">
        <v>48</v>
      </c>
      <c r="BT5869">
        <v>94</v>
      </c>
      <c r="BU5869" s="1" t="s">
        <v>9</v>
      </c>
      <c r="BV5869" s="1" t="s">
        <v>171</v>
      </c>
      <c r="BW5869">
        <v>240</v>
      </c>
      <c r="BX5869" s="1" t="s">
        <v>48</v>
      </c>
      <c r="BY5869">
        <v>5565</v>
      </c>
      <c r="BZ5869">
        <v>1335600</v>
      </c>
      <c r="CA5869">
        <v>0.3</v>
      </c>
      <c r="CB5869">
        <v>3895.5</v>
      </c>
      <c r="CC5869">
        <v>934920</v>
      </c>
      <c r="CD5869">
        <v>0.1</v>
      </c>
      <c r="CE5869">
        <v>93492</v>
      </c>
      <c r="CF5869">
        <v>0</v>
      </c>
      <c r="CG5869">
        <v>0</v>
      </c>
      <c r="CH5869">
        <v>93492</v>
      </c>
      <c r="CI5869">
        <v>841428</v>
      </c>
      <c r="CJ5869">
        <v>934920</v>
      </c>
      <c r="CK5869">
        <v>3895.5</v>
      </c>
    </row>
    <row r="5870" spans="67:89" x14ac:dyDescent="0.25">
      <c r="BO5870" s="1" t="s">
        <v>1938</v>
      </c>
      <c r="BP5870" s="1" t="s">
        <v>13750</v>
      </c>
      <c r="BQ5870" s="1" t="s">
        <v>10132</v>
      </c>
      <c r="BR5870" s="1" t="s">
        <v>13656</v>
      </c>
      <c r="BS5870" s="1" t="s">
        <v>48</v>
      </c>
      <c r="BT5870">
        <v>95</v>
      </c>
      <c r="BU5870" s="1" t="s">
        <v>9</v>
      </c>
      <c r="BV5870" s="1" t="s">
        <v>171</v>
      </c>
      <c r="BW5870">
        <v>233.15</v>
      </c>
      <c r="BX5870" s="1" t="s">
        <v>48</v>
      </c>
      <c r="BY5870">
        <v>5565</v>
      </c>
      <c r="BZ5870">
        <v>1297479.75</v>
      </c>
      <c r="CA5870">
        <v>0.33</v>
      </c>
      <c r="CB5870">
        <v>3728.55</v>
      </c>
      <c r="CC5870">
        <v>869311.43250000011</v>
      </c>
      <c r="CD5870">
        <v>0.1</v>
      </c>
      <c r="CE5870">
        <v>86931.143250000023</v>
      </c>
      <c r="CF5870">
        <v>0</v>
      </c>
      <c r="CG5870">
        <v>0</v>
      </c>
      <c r="CH5870">
        <v>86931.143250000023</v>
      </c>
      <c r="CI5870">
        <v>782380.28925000015</v>
      </c>
      <c r="CJ5870">
        <v>869311.43250000011</v>
      </c>
      <c r="CK5870">
        <v>3728.55</v>
      </c>
    </row>
    <row r="5871" spans="67:89" x14ac:dyDescent="0.25">
      <c r="BO5871" s="1" t="s">
        <v>1940</v>
      </c>
      <c r="BP5871" s="1" t="s">
        <v>13751</v>
      </c>
      <c r="BQ5871" s="1" t="s">
        <v>10132</v>
      </c>
      <c r="BR5871" s="1" t="s">
        <v>13656</v>
      </c>
      <c r="BS5871" s="1" t="s">
        <v>48</v>
      </c>
      <c r="BT5871">
        <v>96</v>
      </c>
      <c r="BU5871" s="1" t="s">
        <v>9</v>
      </c>
      <c r="BV5871" s="1" t="s">
        <v>171</v>
      </c>
      <c r="BW5871">
        <v>218.5</v>
      </c>
      <c r="BX5871" s="1" t="s">
        <v>48</v>
      </c>
      <c r="BY5871">
        <v>5565</v>
      </c>
      <c r="BZ5871">
        <v>1215952.5</v>
      </c>
      <c r="CA5871">
        <v>0.25</v>
      </c>
      <c r="CB5871">
        <v>4173.75</v>
      </c>
      <c r="CC5871">
        <v>911964.375</v>
      </c>
      <c r="CD5871">
        <v>0.1</v>
      </c>
      <c r="CE5871">
        <v>91196.4375</v>
      </c>
      <c r="CF5871">
        <v>0.1</v>
      </c>
      <c r="CG5871">
        <v>9119.6437500000011</v>
      </c>
      <c r="CH5871">
        <v>82076.793749999997</v>
      </c>
      <c r="CI5871">
        <v>820767.9375</v>
      </c>
      <c r="CJ5871">
        <v>902844.73124999995</v>
      </c>
      <c r="CK5871">
        <v>4132.0124999999998</v>
      </c>
    </row>
    <row r="5872" spans="67:89" x14ac:dyDescent="0.25">
      <c r="BO5872" s="1" t="s">
        <v>1942</v>
      </c>
      <c r="BP5872" s="1" t="s">
        <v>13752</v>
      </c>
      <c r="BQ5872" s="1" t="s">
        <v>10132</v>
      </c>
      <c r="BR5872" s="1" t="s">
        <v>13656</v>
      </c>
      <c r="BS5872" s="1" t="s">
        <v>48</v>
      </c>
      <c r="BT5872">
        <v>97</v>
      </c>
      <c r="BU5872" s="1" t="s">
        <v>9</v>
      </c>
      <c r="BV5872" s="1" t="s">
        <v>171</v>
      </c>
      <c r="BW5872">
        <v>218.5</v>
      </c>
      <c r="BX5872" s="1" t="s">
        <v>48</v>
      </c>
      <c r="BY5872">
        <v>5565</v>
      </c>
      <c r="BZ5872">
        <v>1215952.5</v>
      </c>
      <c r="CA5872">
        <v>0.3</v>
      </c>
      <c r="CB5872">
        <v>3895.5</v>
      </c>
      <c r="CC5872">
        <v>851166.75</v>
      </c>
      <c r="CD5872">
        <v>0.1</v>
      </c>
      <c r="CE5872">
        <v>85116.675000000003</v>
      </c>
      <c r="CF5872">
        <v>0.1</v>
      </c>
      <c r="CG5872">
        <v>8511.6675000000014</v>
      </c>
      <c r="CH5872">
        <v>76605.007500000007</v>
      </c>
      <c r="CI5872">
        <v>766050.07499999995</v>
      </c>
      <c r="CJ5872">
        <v>842655.08250000002</v>
      </c>
      <c r="CK5872">
        <v>3856.5450000000001</v>
      </c>
    </row>
    <row r="5873" spans="67:89" x14ac:dyDescent="0.25">
      <c r="BT5873"/>
      <c r="BW5873"/>
      <c r="BY5873"/>
      <c r="BZ5873">
        <v>0</v>
      </c>
      <c r="CA5873"/>
      <c r="CB5873"/>
      <c r="CC5873"/>
      <c r="CD5873"/>
      <c r="CE5873"/>
      <c r="CF5873"/>
      <c r="CG5873"/>
      <c r="CH5873"/>
      <c r="CI5873"/>
      <c r="CJ5873"/>
      <c r="CK5873"/>
    </row>
    <row r="5874" spans="67:89" x14ac:dyDescent="0.25">
      <c r="BO5874" s="1" t="s">
        <v>1944</v>
      </c>
      <c r="BP5874" s="1" t="s">
        <v>13753</v>
      </c>
      <c r="BQ5874" s="1" t="s">
        <v>10132</v>
      </c>
      <c r="BR5874" s="1" t="s">
        <v>13656</v>
      </c>
      <c r="BS5874" s="1" t="s">
        <v>48</v>
      </c>
      <c r="BT5874">
        <v>98</v>
      </c>
      <c r="BU5874" s="1" t="s">
        <v>9</v>
      </c>
      <c r="BV5874" s="1" t="s">
        <v>171</v>
      </c>
      <c r="BW5874">
        <v>218.5</v>
      </c>
      <c r="BX5874" s="1" t="s">
        <v>48</v>
      </c>
      <c r="BY5874">
        <v>5565</v>
      </c>
      <c r="BZ5874">
        <v>1215952.5</v>
      </c>
      <c r="CA5874">
        <v>0.33</v>
      </c>
      <c r="CB5874">
        <v>3728.55</v>
      </c>
      <c r="CC5874">
        <v>814688.17500000005</v>
      </c>
      <c r="CD5874">
        <v>0.1</v>
      </c>
      <c r="CE5874">
        <v>81468.817500000005</v>
      </c>
      <c r="CF5874">
        <v>0.1</v>
      </c>
      <c r="CG5874">
        <v>8146.8817500000005</v>
      </c>
      <c r="CH5874">
        <v>73321.935750000004</v>
      </c>
      <c r="CI5874">
        <v>733219.35750000004</v>
      </c>
      <c r="CJ5874">
        <v>806541.2932500001</v>
      </c>
      <c r="CK5874">
        <v>3691.2645000000007</v>
      </c>
    </row>
    <row r="5875" spans="67:89" x14ac:dyDescent="0.25">
      <c r="BP5875" s="1" t="s">
        <v>13753</v>
      </c>
      <c r="BQ5875" s="1" t="s">
        <v>10132</v>
      </c>
      <c r="BR5875" s="1" t="s">
        <v>13656</v>
      </c>
      <c r="BS5875" s="1" t="s">
        <v>48</v>
      </c>
      <c r="BT5875">
        <v>98</v>
      </c>
      <c r="BU5875" s="1" t="s">
        <v>9</v>
      </c>
      <c r="BV5875" s="1" t="s">
        <v>171</v>
      </c>
      <c r="BW5875">
        <v>218.5</v>
      </c>
      <c r="BX5875" s="1" t="s">
        <v>48</v>
      </c>
      <c r="BY5875">
        <v>5565</v>
      </c>
      <c r="BZ5875">
        <v>1215952.5</v>
      </c>
      <c r="CA5875">
        <v>0.28000000000000003</v>
      </c>
      <c r="CB5875">
        <v>4006.8</v>
      </c>
      <c r="CC5875">
        <v>875485.8</v>
      </c>
      <c r="CD5875">
        <v>0.1</v>
      </c>
      <c r="CE5875">
        <v>87548.580000000016</v>
      </c>
      <c r="CF5875">
        <v>0</v>
      </c>
      <c r="CG5875">
        <v>0</v>
      </c>
      <c r="CH5875">
        <v>87548.580000000016</v>
      </c>
      <c r="CI5875">
        <v>787937.22</v>
      </c>
      <c r="CJ5875">
        <v>875485.8</v>
      </c>
      <c r="CK5875">
        <v>4006.8</v>
      </c>
    </row>
    <row r="5876" spans="67:89" x14ac:dyDescent="0.25">
      <c r="BO5876" s="1" t="s">
        <v>1946</v>
      </c>
      <c r="BP5876" s="1" t="s">
        <v>13754</v>
      </c>
      <c r="BQ5876" s="1" t="s">
        <v>10132</v>
      </c>
      <c r="BR5876" s="1" t="s">
        <v>13656</v>
      </c>
      <c r="BS5876" s="1" t="s">
        <v>48</v>
      </c>
      <c r="BT5876">
        <v>99</v>
      </c>
      <c r="BU5876" s="1" t="s">
        <v>9</v>
      </c>
      <c r="BV5876" s="1" t="s">
        <v>171</v>
      </c>
      <c r="BW5876">
        <v>218.5</v>
      </c>
      <c r="BX5876" s="1" t="s">
        <v>48</v>
      </c>
      <c r="BY5876">
        <v>5565</v>
      </c>
      <c r="BZ5876">
        <v>1215952.5</v>
      </c>
      <c r="CA5876">
        <v>0.25</v>
      </c>
      <c r="CB5876">
        <v>4173.75</v>
      </c>
      <c r="CC5876">
        <v>911964.375</v>
      </c>
      <c r="CD5876">
        <v>0.1</v>
      </c>
      <c r="CE5876">
        <v>91196.4375</v>
      </c>
      <c r="CF5876">
        <v>0</v>
      </c>
      <c r="CG5876">
        <v>0</v>
      </c>
      <c r="CH5876">
        <v>91196.4375</v>
      </c>
      <c r="CI5876">
        <v>820767.9375</v>
      </c>
      <c r="CJ5876">
        <v>911964.375</v>
      </c>
      <c r="CK5876">
        <v>4173.75</v>
      </c>
    </row>
    <row r="5877" spans="67:89" x14ac:dyDescent="0.25">
      <c r="BO5877" s="1" t="s">
        <v>1948</v>
      </c>
      <c r="BP5877" s="1" t="s">
        <v>13755</v>
      </c>
      <c r="BQ5877" s="1" t="s">
        <v>10132</v>
      </c>
      <c r="BR5877" s="1" t="s">
        <v>13656</v>
      </c>
      <c r="BS5877" s="1" t="s">
        <v>48</v>
      </c>
      <c r="BT5877">
        <v>100</v>
      </c>
      <c r="BU5877" s="1" t="s">
        <v>9</v>
      </c>
      <c r="BV5877" s="1" t="s">
        <v>146</v>
      </c>
      <c r="BW5877">
        <v>180</v>
      </c>
      <c r="BX5877" s="1" t="s">
        <v>48</v>
      </c>
      <c r="BY5877">
        <v>5565</v>
      </c>
      <c r="BZ5877">
        <v>1001700</v>
      </c>
      <c r="CA5877">
        <v>0.28000000000000003</v>
      </c>
      <c r="CB5877">
        <v>4006.8</v>
      </c>
      <c r="CC5877">
        <v>721224</v>
      </c>
      <c r="CD5877">
        <v>0.1</v>
      </c>
      <c r="CE5877">
        <v>72122.400000000009</v>
      </c>
      <c r="CF5877">
        <v>0.1</v>
      </c>
      <c r="CG5877">
        <v>7212.2400000000016</v>
      </c>
      <c r="CH5877">
        <v>64910.16</v>
      </c>
      <c r="CI5877">
        <v>649101.6</v>
      </c>
      <c r="CJ5877">
        <v>714011.76</v>
      </c>
      <c r="CK5877">
        <v>3966.732</v>
      </c>
    </row>
    <row r="5878" spans="67:89" x14ac:dyDescent="0.25">
      <c r="BO5878" s="1" t="s">
        <v>1950</v>
      </c>
      <c r="BP5878" s="1" t="s">
        <v>13756</v>
      </c>
      <c r="BQ5878" s="1" t="s">
        <v>10132</v>
      </c>
      <c r="BR5878" s="1" t="s">
        <v>13656</v>
      </c>
      <c r="BS5878" s="1" t="s">
        <v>48</v>
      </c>
      <c r="BT5878">
        <v>101</v>
      </c>
      <c r="BU5878" s="1" t="s">
        <v>9</v>
      </c>
      <c r="BV5878" s="1" t="s">
        <v>60</v>
      </c>
      <c r="BW5878">
        <v>180</v>
      </c>
      <c r="BX5878" s="1" t="s">
        <v>48</v>
      </c>
      <c r="BY5878">
        <v>5300</v>
      </c>
      <c r="BZ5878">
        <v>954000</v>
      </c>
      <c r="CA5878">
        <v>0.27</v>
      </c>
      <c r="CB5878">
        <v>3869</v>
      </c>
      <c r="CC5878">
        <v>696420</v>
      </c>
      <c r="CD5878">
        <v>0.1</v>
      </c>
      <c r="CE5878">
        <v>69642</v>
      </c>
      <c r="CF5878">
        <v>0</v>
      </c>
      <c r="CG5878">
        <v>0</v>
      </c>
      <c r="CH5878">
        <v>69642</v>
      </c>
      <c r="CI5878">
        <v>626778</v>
      </c>
      <c r="CJ5878">
        <v>696420</v>
      </c>
      <c r="CK5878">
        <v>3869</v>
      </c>
    </row>
    <row r="5879" spans="67:89" x14ac:dyDescent="0.25">
      <c r="BO5879" s="1" t="s">
        <v>1952</v>
      </c>
      <c r="BP5879" s="1" t="s">
        <v>13757</v>
      </c>
      <c r="BQ5879" s="1" t="s">
        <v>10132</v>
      </c>
      <c r="BR5879" s="1" t="s">
        <v>13656</v>
      </c>
      <c r="BS5879" s="1" t="s">
        <v>48</v>
      </c>
      <c r="BT5879">
        <v>102</v>
      </c>
      <c r="BU5879" s="1" t="s">
        <v>9</v>
      </c>
      <c r="BV5879" s="1" t="s">
        <v>60</v>
      </c>
      <c r="BW5879">
        <v>190</v>
      </c>
      <c r="BX5879" s="1" t="s">
        <v>48</v>
      </c>
      <c r="BY5879">
        <v>5300</v>
      </c>
      <c r="BZ5879">
        <v>1007000</v>
      </c>
      <c r="CA5879">
        <v>0.27</v>
      </c>
      <c r="CB5879">
        <v>3869</v>
      </c>
      <c r="CC5879">
        <v>735110</v>
      </c>
      <c r="CD5879">
        <v>0.1</v>
      </c>
      <c r="CE5879">
        <v>73511</v>
      </c>
      <c r="CF5879">
        <v>0</v>
      </c>
      <c r="CG5879">
        <v>0</v>
      </c>
      <c r="CH5879">
        <v>73511</v>
      </c>
      <c r="CI5879">
        <v>661599</v>
      </c>
      <c r="CJ5879">
        <v>735110</v>
      </c>
      <c r="CK5879">
        <v>3869</v>
      </c>
    </row>
    <row r="5880" spans="67:89" x14ac:dyDescent="0.25">
      <c r="BO5880" s="1" t="s">
        <v>1954</v>
      </c>
      <c r="BP5880" s="1" t="s">
        <v>13758</v>
      </c>
      <c r="BQ5880" s="1" t="s">
        <v>10132</v>
      </c>
      <c r="BR5880" s="1" t="s">
        <v>13656</v>
      </c>
      <c r="BS5880" s="1" t="s">
        <v>48</v>
      </c>
      <c r="BT5880">
        <v>103</v>
      </c>
      <c r="BU5880" s="1" t="s">
        <v>9</v>
      </c>
      <c r="BV5880" s="1" t="s">
        <v>60</v>
      </c>
      <c r="BW5880">
        <v>190</v>
      </c>
      <c r="BX5880" s="1" t="s">
        <v>48</v>
      </c>
      <c r="BY5880">
        <v>5300</v>
      </c>
      <c r="BZ5880">
        <v>1007000</v>
      </c>
      <c r="CA5880">
        <v>0.33</v>
      </c>
      <c r="CB5880">
        <v>3551</v>
      </c>
      <c r="CC5880">
        <v>674690</v>
      </c>
      <c r="CD5880">
        <v>0.1</v>
      </c>
      <c r="CE5880">
        <v>67469</v>
      </c>
      <c r="CF5880">
        <v>0.1</v>
      </c>
      <c r="CG5880">
        <v>6746.9000000000005</v>
      </c>
      <c r="CH5880">
        <v>60722.1</v>
      </c>
      <c r="CI5880">
        <v>607221</v>
      </c>
      <c r="CJ5880">
        <v>667943.1</v>
      </c>
      <c r="CK5880">
        <v>3515.49</v>
      </c>
    </row>
    <row r="5881" spans="67:89" x14ac:dyDescent="0.25">
      <c r="BO5881" s="1" t="s">
        <v>1956</v>
      </c>
      <c r="BP5881" s="1" t="s">
        <v>13759</v>
      </c>
      <c r="BQ5881" s="1" t="s">
        <v>10132</v>
      </c>
      <c r="BR5881" s="1" t="s">
        <v>13656</v>
      </c>
      <c r="BS5881" s="1" t="s">
        <v>48</v>
      </c>
      <c r="BT5881">
        <v>104</v>
      </c>
      <c r="BU5881" s="1" t="s">
        <v>9</v>
      </c>
      <c r="BV5881" s="1" t="s">
        <v>146</v>
      </c>
      <c r="BW5881">
        <v>198.6</v>
      </c>
      <c r="BX5881" s="1" t="s">
        <v>48</v>
      </c>
      <c r="BY5881">
        <v>5565</v>
      </c>
      <c r="BZ5881">
        <v>1105209</v>
      </c>
      <c r="CA5881">
        <v>0.3</v>
      </c>
      <c r="CB5881">
        <v>3895.5</v>
      </c>
      <c r="CC5881">
        <v>773646.29999999993</v>
      </c>
      <c r="CD5881">
        <v>0.1</v>
      </c>
      <c r="CE5881">
        <v>77364.62999999999</v>
      </c>
      <c r="CF5881">
        <v>0.1</v>
      </c>
      <c r="CG5881">
        <v>7736.4629999999997</v>
      </c>
      <c r="CH5881">
        <v>69628.166999999987</v>
      </c>
      <c r="CI5881">
        <v>696281.66999999993</v>
      </c>
      <c r="CJ5881">
        <v>765909.83699999994</v>
      </c>
      <c r="CK5881">
        <v>3856.5449999999996</v>
      </c>
    </row>
    <row r="5882" spans="67:89" x14ac:dyDescent="0.25">
      <c r="BT5882"/>
      <c r="BW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</row>
    <row r="5883" spans="67:89" x14ac:dyDescent="0.25">
      <c r="BT5883"/>
      <c r="BW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</row>
    <row r="5884" spans="67:89" x14ac:dyDescent="0.25">
      <c r="BT5884"/>
      <c r="BW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</row>
    <row r="5885" spans="67:89" x14ac:dyDescent="0.25">
      <c r="BT5885"/>
      <c r="BW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</row>
    <row r="5886" spans="67:89" x14ac:dyDescent="0.25">
      <c r="BT5886"/>
      <c r="BW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</row>
    <row r="5887" spans="67:89" x14ac:dyDescent="0.25">
      <c r="BT5887"/>
      <c r="BW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</row>
    <row r="5888" spans="67:89" x14ac:dyDescent="0.25">
      <c r="BT5888"/>
      <c r="BW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</row>
    <row r="5889" spans="72:89" x14ac:dyDescent="0.25">
      <c r="BT5889"/>
      <c r="BW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</row>
    <row r="5890" spans="72:89" x14ac:dyDescent="0.25">
      <c r="BT5890"/>
      <c r="BW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</row>
    <row r="5891" spans="72:89" x14ac:dyDescent="0.25">
      <c r="BT5891"/>
      <c r="BW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</row>
    <row r="5892" spans="72:89" x14ac:dyDescent="0.25">
      <c r="BT5892"/>
      <c r="BW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</row>
    <row r="5893" spans="72:89" x14ac:dyDescent="0.25">
      <c r="BT5893"/>
      <c r="BW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</row>
    <row r="5894" spans="72:89" x14ac:dyDescent="0.25">
      <c r="BT5894"/>
      <c r="BW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</row>
    <row r="5895" spans="72:89" x14ac:dyDescent="0.25">
      <c r="BT5895"/>
      <c r="BW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</row>
    <row r="5896" spans="72:89" x14ac:dyDescent="0.25">
      <c r="BT5896"/>
      <c r="BW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</row>
    <row r="5897" spans="72:89" x14ac:dyDescent="0.25">
      <c r="BT5897"/>
      <c r="BW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</row>
    <row r="5898" spans="72:89" x14ac:dyDescent="0.25">
      <c r="BT5898"/>
      <c r="BW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</row>
    <row r="5899" spans="72:89" x14ac:dyDescent="0.25">
      <c r="BT5899"/>
      <c r="BW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</row>
    <row r="5900" spans="72:89" x14ac:dyDescent="0.25">
      <c r="BT5900"/>
      <c r="BW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</row>
    <row r="5901" spans="72:89" x14ac:dyDescent="0.25">
      <c r="BT5901"/>
      <c r="BW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</row>
    <row r="5902" spans="72:89" x14ac:dyDescent="0.25">
      <c r="BT5902"/>
      <c r="BW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</row>
    <row r="5903" spans="72:89" x14ac:dyDescent="0.25">
      <c r="BT5903"/>
      <c r="BW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</row>
    <row r="5904" spans="72:89" x14ac:dyDescent="0.25">
      <c r="BT5904"/>
      <c r="BW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</row>
    <row r="5905" spans="72:89" x14ac:dyDescent="0.25">
      <c r="BT5905"/>
      <c r="BW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</row>
    <row r="5906" spans="72:89" x14ac:dyDescent="0.25">
      <c r="BT5906"/>
      <c r="BW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</row>
    <row r="5907" spans="72:89" x14ac:dyDescent="0.25">
      <c r="BT5907"/>
      <c r="BW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</row>
    <row r="5908" spans="72:89" x14ac:dyDescent="0.25">
      <c r="BT5908"/>
      <c r="BW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</row>
    <row r="5909" spans="72:89" x14ac:dyDescent="0.25">
      <c r="BT5909"/>
      <c r="BW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</row>
    <row r="5910" spans="72:89" x14ac:dyDescent="0.25">
      <c r="BT5910"/>
      <c r="BW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</row>
    <row r="5911" spans="72:89" x14ac:dyDescent="0.25">
      <c r="BT5911"/>
      <c r="BW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</row>
    <row r="5912" spans="72:89" x14ac:dyDescent="0.25">
      <c r="BT5912"/>
      <c r="BW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</row>
    <row r="5913" spans="72:89" x14ac:dyDescent="0.25">
      <c r="BT5913"/>
      <c r="BW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</row>
    <row r="5914" spans="72:89" x14ac:dyDescent="0.25">
      <c r="BT5914"/>
      <c r="BW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</row>
    <row r="5915" spans="72:89" x14ac:dyDescent="0.25">
      <c r="BT5915"/>
      <c r="BW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</row>
    <row r="5916" spans="72:89" x14ac:dyDescent="0.25">
      <c r="BT5916"/>
      <c r="BW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</row>
    <row r="5917" spans="72:89" x14ac:dyDescent="0.25">
      <c r="BT5917"/>
      <c r="BW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</row>
    <row r="5918" spans="72:89" x14ac:dyDescent="0.25">
      <c r="BT5918"/>
      <c r="BW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</row>
    <row r="5919" spans="72:89" x14ac:dyDescent="0.25">
      <c r="BT5919"/>
      <c r="BW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</row>
    <row r="5920" spans="72:89" x14ac:dyDescent="0.25">
      <c r="BT5920"/>
      <c r="BW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</row>
    <row r="5921" spans="72:89" x14ac:dyDescent="0.25">
      <c r="BT5921"/>
      <c r="BW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</row>
    <row r="5922" spans="72:89" x14ac:dyDescent="0.25">
      <c r="BT5922"/>
      <c r="BW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</row>
    <row r="5923" spans="72:89" x14ac:dyDescent="0.25">
      <c r="BT5923"/>
      <c r="BW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</row>
    <row r="5924" spans="72:89" x14ac:dyDescent="0.25">
      <c r="BT5924"/>
      <c r="BW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</row>
    <row r="5925" spans="72:89" x14ac:dyDescent="0.25">
      <c r="BT5925"/>
      <c r="BW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</row>
    <row r="5926" spans="72:89" x14ac:dyDescent="0.25">
      <c r="BT5926"/>
      <c r="BW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</row>
    <row r="5927" spans="72:89" x14ac:dyDescent="0.25">
      <c r="BT5927"/>
      <c r="BW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</row>
    <row r="5928" spans="72:89" x14ac:dyDescent="0.25">
      <c r="BT5928"/>
      <c r="BW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</row>
    <row r="5929" spans="72:89" x14ac:dyDescent="0.25">
      <c r="BT5929"/>
      <c r="BW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</row>
    <row r="5930" spans="72:89" x14ac:dyDescent="0.25">
      <c r="BT5930"/>
      <c r="BW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</row>
    <row r="5931" spans="72:89" x14ac:dyDescent="0.25">
      <c r="BT5931"/>
      <c r="BW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</row>
    <row r="5932" spans="72:89" x14ac:dyDescent="0.25">
      <c r="BT5932"/>
      <c r="BW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</row>
    <row r="5933" spans="72:89" x14ac:dyDescent="0.25">
      <c r="BT5933"/>
      <c r="BW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</row>
    <row r="5934" spans="72:89" x14ac:dyDescent="0.25">
      <c r="BT5934"/>
      <c r="BW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</row>
    <row r="5935" spans="72:89" x14ac:dyDescent="0.25">
      <c r="BT5935"/>
      <c r="BW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</row>
    <row r="5936" spans="72:89" x14ac:dyDescent="0.25">
      <c r="BT5936"/>
      <c r="BW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</row>
    <row r="5937" spans="72:89" x14ac:dyDescent="0.25">
      <c r="BT5937"/>
      <c r="BW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</row>
    <row r="5938" spans="72:89" x14ac:dyDescent="0.25">
      <c r="BT5938"/>
      <c r="BW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</row>
    <row r="5939" spans="72:89" x14ac:dyDescent="0.25">
      <c r="BT5939"/>
      <c r="BW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</row>
    <row r="5940" spans="72:89" x14ac:dyDescent="0.25">
      <c r="BT5940"/>
      <c r="BW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</row>
    <row r="5941" spans="72:89" x14ac:dyDescent="0.25">
      <c r="BT5941"/>
      <c r="BW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</row>
    <row r="5942" spans="72:89" x14ac:dyDescent="0.25">
      <c r="BT5942"/>
      <c r="BW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</row>
    <row r="5943" spans="72:89" x14ac:dyDescent="0.25">
      <c r="BT5943"/>
      <c r="BW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</row>
    <row r="5944" spans="72:89" x14ac:dyDescent="0.25">
      <c r="BT5944"/>
      <c r="BW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</row>
    <row r="5945" spans="72:89" x14ac:dyDescent="0.25">
      <c r="BT5945"/>
      <c r="BW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</row>
    <row r="5946" spans="72:89" x14ac:dyDescent="0.25">
      <c r="BT5946"/>
      <c r="BW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</row>
    <row r="5947" spans="72:89" x14ac:dyDescent="0.25">
      <c r="BT5947"/>
      <c r="BW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</row>
    <row r="5948" spans="72:89" x14ac:dyDescent="0.25">
      <c r="BT5948"/>
      <c r="BW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</row>
    <row r="5949" spans="72:89" x14ac:dyDescent="0.25">
      <c r="BT5949"/>
      <c r="BW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</row>
    <row r="5950" spans="72:89" x14ac:dyDescent="0.25">
      <c r="BT5950"/>
      <c r="BW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</row>
    <row r="5951" spans="72:89" x14ac:dyDescent="0.25">
      <c r="BT5951"/>
      <c r="BW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</row>
    <row r="5952" spans="72:89" x14ac:dyDescent="0.25">
      <c r="BT5952"/>
      <c r="BW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</row>
    <row r="5953" spans="72:89" x14ac:dyDescent="0.25">
      <c r="BT5953"/>
      <c r="BW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</row>
    <row r="5954" spans="72:89" x14ac:dyDescent="0.25">
      <c r="BT5954"/>
      <c r="BW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</row>
    <row r="5955" spans="72:89" x14ac:dyDescent="0.25">
      <c r="BT5955"/>
      <c r="BW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</row>
    <row r="5956" spans="72:89" x14ac:dyDescent="0.25">
      <c r="BT5956"/>
      <c r="BW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</row>
    <row r="5957" spans="72:89" x14ac:dyDescent="0.25">
      <c r="BT5957"/>
      <c r="BW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</row>
    <row r="5958" spans="72:89" x14ac:dyDescent="0.25">
      <c r="BT5958"/>
      <c r="BW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</row>
    <row r="5959" spans="72:89" x14ac:dyDescent="0.25">
      <c r="BT5959"/>
      <c r="BW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</row>
    <row r="5960" spans="72:89" x14ac:dyDescent="0.25">
      <c r="BT5960"/>
      <c r="BW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</row>
    <row r="5961" spans="72:89" x14ac:dyDescent="0.25">
      <c r="BT5961"/>
      <c r="BW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</row>
    <row r="5962" spans="72:89" x14ac:dyDescent="0.25">
      <c r="BT5962"/>
      <c r="BW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</row>
    <row r="5963" spans="72:89" x14ac:dyDescent="0.25">
      <c r="BT5963"/>
      <c r="BW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</row>
    <row r="5964" spans="72:89" x14ac:dyDescent="0.25">
      <c r="BT5964"/>
      <c r="BW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</row>
    <row r="5965" spans="72:89" x14ac:dyDescent="0.25">
      <c r="BT5965"/>
      <c r="BW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</row>
    <row r="5966" spans="72:89" x14ac:dyDescent="0.25">
      <c r="BT5966"/>
      <c r="BW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</row>
    <row r="5967" spans="72:89" x14ac:dyDescent="0.25">
      <c r="BT5967"/>
      <c r="BW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</row>
    <row r="5968" spans="72:89" x14ac:dyDescent="0.25">
      <c r="BT5968"/>
      <c r="BW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</row>
    <row r="5969" spans="72:89" x14ac:dyDescent="0.25">
      <c r="BT5969"/>
      <c r="BW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</row>
    <row r="5970" spans="72:89" x14ac:dyDescent="0.25">
      <c r="BT5970"/>
      <c r="BW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</row>
    <row r="5971" spans="72:89" x14ac:dyDescent="0.25">
      <c r="BT5971"/>
      <c r="BW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</row>
    <row r="5972" spans="72:89" x14ac:dyDescent="0.25">
      <c r="BT5972"/>
      <c r="BW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</row>
    <row r="5973" spans="72:89" x14ac:dyDescent="0.25">
      <c r="BT5973"/>
      <c r="BW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</row>
    <row r="5974" spans="72:89" x14ac:dyDescent="0.25">
      <c r="BT5974"/>
      <c r="BW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</row>
    <row r="5975" spans="72:89" x14ac:dyDescent="0.25">
      <c r="BT5975"/>
      <c r="BW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</row>
    <row r="5976" spans="72:89" x14ac:dyDescent="0.25">
      <c r="BT5976"/>
      <c r="BW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</row>
    <row r="5977" spans="72:89" x14ac:dyDescent="0.25">
      <c r="BT5977"/>
      <c r="BW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</row>
    <row r="5978" spans="72:89" x14ac:dyDescent="0.25">
      <c r="BT5978"/>
      <c r="BW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</row>
    <row r="5979" spans="72:89" x14ac:dyDescent="0.25">
      <c r="BT5979"/>
      <c r="BW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</row>
    <row r="5980" spans="72:89" x14ac:dyDescent="0.25">
      <c r="BT5980"/>
      <c r="BW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</row>
    <row r="5981" spans="72:89" x14ac:dyDescent="0.25">
      <c r="BT5981"/>
      <c r="BW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</row>
    <row r="5982" spans="72:89" x14ac:dyDescent="0.25">
      <c r="BT5982"/>
      <c r="BW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</row>
    <row r="5983" spans="72:89" x14ac:dyDescent="0.25">
      <c r="BT5983"/>
      <c r="BW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</row>
    <row r="5984" spans="72:89" x14ac:dyDescent="0.25">
      <c r="BT5984"/>
      <c r="BW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</row>
    <row r="5985" spans="72:89" x14ac:dyDescent="0.25">
      <c r="BT5985"/>
      <c r="BW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</row>
    <row r="5986" spans="72:89" x14ac:dyDescent="0.25">
      <c r="BT5986"/>
      <c r="BW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</row>
    <row r="5987" spans="72:89" x14ac:dyDescent="0.25">
      <c r="BT5987"/>
      <c r="BW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</row>
    <row r="5988" spans="72:89" x14ac:dyDescent="0.25">
      <c r="BT5988"/>
      <c r="BW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</row>
    <row r="5989" spans="72:89" x14ac:dyDescent="0.25">
      <c r="BT5989"/>
      <c r="BW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</row>
    <row r="5990" spans="72:89" x14ac:dyDescent="0.25">
      <c r="BT5990"/>
      <c r="BW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</row>
    <row r="5991" spans="72:89" x14ac:dyDescent="0.25">
      <c r="BT5991"/>
      <c r="BW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</row>
    <row r="5992" spans="72:89" x14ac:dyDescent="0.25">
      <c r="BT5992"/>
      <c r="BW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</row>
    <row r="5993" spans="72:89" x14ac:dyDescent="0.25">
      <c r="BT5993"/>
      <c r="BW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</row>
    <row r="5994" spans="72:89" x14ac:dyDescent="0.25">
      <c r="BT5994"/>
      <c r="BW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</row>
    <row r="5995" spans="72:89" x14ac:dyDescent="0.25">
      <c r="BT5995"/>
      <c r="BW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</row>
    <row r="5996" spans="72:89" x14ac:dyDescent="0.25">
      <c r="BT5996"/>
      <c r="BW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</row>
    <row r="5997" spans="72:89" x14ac:dyDescent="0.25">
      <c r="BT5997"/>
      <c r="BW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</row>
    <row r="5998" spans="72:89" x14ac:dyDescent="0.25">
      <c r="BT5998"/>
      <c r="BW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</row>
    <row r="5999" spans="72:89" x14ac:dyDescent="0.25">
      <c r="BT5999"/>
      <c r="BW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</row>
    <row r="6000" spans="72:89" x14ac:dyDescent="0.25">
      <c r="BT6000"/>
      <c r="BW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</row>
    <row r="6001" spans="72:89" x14ac:dyDescent="0.25">
      <c r="BT6001"/>
      <c r="BW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</row>
    <row r="6002" spans="72:89" x14ac:dyDescent="0.25">
      <c r="BT6002"/>
      <c r="BW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</row>
    <row r="6003" spans="72:89" x14ac:dyDescent="0.25">
      <c r="BT6003"/>
      <c r="BW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</row>
    <row r="6004" spans="72:89" x14ac:dyDescent="0.25">
      <c r="BT6004"/>
      <c r="BW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</row>
    <row r="6005" spans="72:89" x14ac:dyDescent="0.25">
      <c r="BT6005"/>
      <c r="BW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</row>
    <row r="6006" spans="72:89" x14ac:dyDescent="0.25">
      <c r="BT6006"/>
      <c r="BW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</row>
    <row r="6007" spans="72:89" x14ac:dyDescent="0.25">
      <c r="BT6007"/>
      <c r="BW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</row>
    <row r="6008" spans="72:89" x14ac:dyDescent="0.25">
      <c r="BT6008"/>
      <c r="BW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</row>
    <row r="6009" spans="72:89" x14ac:dyDescent="0.25">
      <c r="BT6009"/>
      <c r="BW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</row>
    <row r="6010" spans="72:89" x14ac:dyDescent="0.25">
      <c r="BT6010"/>
      <c r="BW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</row>
    <row r="6011" spans="72:89" x14ac:dyDescent="0.25">
      <c r="BT6011"/>
      <c r="BW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</row>
    <row r="6012" spans="72:89" x14ac:dyDescent="0.25">
      <c r="BT6012"/>
      <c r="BW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</row>
    <row r="6013" spans="72:89" x14ac:dyDescent="0.25">
      <c r="BT6013"/>
      <c r="BW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</row>
    <row r="6014" spans="72:89" x14ac:dyDescent="0.25">
      <c r="BT6014"/>
      <c r="BW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</row>
    <row r="6015" spans="72:89" x14ac:dyDescent="0.25">
      <c r="BT6015"/>
      <c r="BW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</row>
    <row r="6016" spans="72:89" x14ac:dyDescent="0.25">
      <c r="BT6016"/>
      <c r="BW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</row>
    <row r="6017" spans="72:89" x14ac:dyDescent="0.25">
      <c r="BT6017"/>
      <c r="BW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</row>
    <row r="6018" spans="72:89" x14ac:dyDescent="0.25">
      <c r="BT6018"/>
      <c r="BW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</row>
    <row r="6019" spans="72:89" x14ac:dyDescent="0.25">
      <c r="BT6019"/>
      <c r="BW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</row>
    <row r="6020" spans="72:89" x14ac:dyDescent="0.25">
      <c r="BT6020"/>
      <c r="BW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</row>
    <row r="6021" spans="72:89" x14ac:dyDescent="0.25">
      <c r="BT6021"/>
      <c r="BW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</row>
    <row r="6022" spans="72:89" x14ac:dyDescent="0.25">
      <c r="BT6022"/>
      <c r="BW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</row>
    <row r="6023" spans="72:89" x14ac:dyDescent="0.25">
      <c r="BT6023"/>
      <c r="BW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</row>
    <row r="6024" spans="72:89" x14ac:dyDescent="0.25">
      <c r="BT6024"/>
      <c r="BW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</row>
    <row r="6025" spans="72:89" x14ac:dyDescent="0.25">
      <c r="BT6025"/>
      <c r="BW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</row>
    <row r="6026" spans="72:89" x14ac:dyDescent="0.25">
      <c r="BT6026"/>
      <c r="BW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</row>
    <row r="6027" spans="72:89" x14ac:dyDescent="0.25">
      <c r="BT6027"/>
      <c r="BW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</row>
    <row r="6028" spans="72:89" x14ac:dyDescent="0.25">
      <c r="BT6028"/>
      <c r="BW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</row>
    <row r="6029" spans="72:89" x14ac:dyDescent="0.25">
      <c r="BT6029"/>
      <c r="BW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</row>
    <row r="6030" spans="72:89" x14ac:dyDescent="0.25">
      <c r="BT6030"/>
      <c r="BW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</row>
    <row r="6031" spans="72:89" x14ac:dyDescent="0.25">
      <c r="BT6031"/>
      <c r="BW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</row>
    <row r="6032" spans="72:89" x14ac:dyDescent="0.25">
      <c r="BT6032"/>
      <c r="BW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</row>
    <row r="6033" spans="72:89" x14ac:dyDescent="0.25">
      <c r="BT6033"/>
      <c r="BW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</row>
    <row r="6034" spans="72:89" x14ac:dyDescent="0.25">
      <c r="BT6034"/>
      <c r="BW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</row>
    <row r="6035" spans="72:89" x14ac:dyDescent="0.25">
      <c r="BT6035"/>
      <c r="BW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</row>
    <row r="6036" spans="72:89" x14ac:dyDescent="0.25">
      <c r="BT6036"/>
      <c r="BW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</row>
    <row r="6037" spans="72:89" x14ac:dyDescent="0.25">
      <c r="BT6037"/>
      <c r="BW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</row>
    <row r="6038" spans="72:89" x14ac:dyDescent="0.25">
      <c r="BT6038"/>
      <c r="BW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</row>
    <row r="6039" spans="72:89" x14ac:dyDescent="0.25">
      <c r="BT6039"/>
      <c r="BW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</row>
    <row r="6040" spans="72:89" x14ac:dyDescent="0.25">
      <c r="BT6040"/>
      <c r="BW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</row>
    <row r="6041" spans="72:89" x14ac:dyDescent="0.25">
      <c r="BT6041"/>
      <c r="BW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</row>
    <row r="6042" spans="72:89" x14ac:dyDescent="0.25">
      <c r="BT6042"/>
      <c r="BW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</row>
    <row r="6043" spans="72:89" x14ac:dyDescent="0.25">
      <c r="BT6043"/>
      <c r="BW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</row>
    <row r="6044" spans="72:89" x14ac:dyDescent="0.25">
      <c r="BT6044"/>
      <c r="BW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</row>
    <row r="6045" spans="72:89" x14ac:dyDescent="0.25">
      <c r="BT6045"/>
      <c r="BW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</row>
    <row r="6046" spans="72:89" x14ac:dyDescent="0.25">
      <c r="BT6046"/>
      <c r="BW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</row>
    <row r="6047" spans="72:89" x14ac:dyDescent="0.25">
      <c r="BT6047"/>
      <c r="BW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</row>
    <row r="6048" spans="72:89" x14ac:dyDescent="0.25">
      <c r="BT6048"/>
      <c r="BW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</row>
    <row r="6049" spans="72:89" x14ac:dyDescent="0.25">
      <c r="BT6049"/>
      <c r="BW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</row>
    <row r="6050" spans="72:89" x14ac:dyDescent="0.25">
      <c r="BT6050"/>
      <c r="BW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</row>
    <row r="6051" spans="72:89" x14ac:dyDescent="0.25">
      <c r="BT6051"/>
      <c r="BW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</row>
    <row r="6052" spans="72:89" x14ac:dyDescent="0.25">
      <c r="BT6052"/>
      <c r="BW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</row>
    <row r="6053" spans="72:89" x14ac:dyDescent="0.25">
      <c r="BT6053"/>
      <c r="BW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</row>
    <row r="6054" spans="72:89" x14ac:dyDescent="0.25">
      <c r="BT6054"/>
      <c r="BW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</row>
    <row r="6055" spans="72:89" x14ac:dyDescent="0.25">
      <c r="BT6055"/>
      <c r="BW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</row>
    <row r="6056" spans="72:89" x14ac:dyDescent="0.25">
      <c r="BT6056"/>
      <c r="BW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</row>
    <row r="6057" spans="72:89" x14ac:dyDescent="0.25">
      <c r="BT6057"/>
      <c r="BW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</row>
    <row r="6058" spans="72:89" x14ac:dyDescent="0.25">
      <c r="BT6058"/>
      <c r="BW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</row>
    <row r="6059" spans="72:89" x14ac:dyDescent="0.25">
      <c r="BT6059"/>
      <c r="BW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</row>
    <row r="6060" spans="72:89" x14ac:dyDescent="0.25">
      <c r="BT6060"/>
      <c r="BW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</row>
    <row r="6061" spans="72:89" x14ac:dyDescent="0.25">
      <c r="BT6061"/>
      <c r="BW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</row>
    <row r="6062" spans="72:89" x14ac:dyDescent="0.25">
      <c r="BT6062"/>
      <c r="BW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</row>
    <row r="6063" spans="72:89" x14ac:dyDescent="0.25">
      <c r="BT6063"/>
      <c r="BW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</row>
    <row r="6064" spans="72:89" x14ac:dyDescent="0.25">
      <c r="BT6064"/>
      <c r="BW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</row>
    <row r="6065" spans="72:89" x14ac:dyDescent="0.25">
      <c r="BT6065"/>
      <c r="BW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</row>
    <row r="6066" spans="72:89" x14ac:dyDescent="0.25">
      <c r="BT6066"/>
      <c r="BW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</row>
    <row r="6067" spans="72:89" x14ac:dyDescent="0.25">
      <c r="BT6067"/>
      <c r="BW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</row>
    <row r="6068" spans="72:89" x14ac:dyDescent="0.25">
      <c r="BT6068"/>
      <c r="BW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</row>
    <row r="6069" spans="72:89" x14ac:dyDescent="0.25">
      <c r="BT6069"/>
      <c r="BW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</row>
    <row r="6070" spans="72:89" x14ac:dyDescent="0.25">
      <c r="BT6070"/>
      <c r="BW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</row>
    <row r="6071" spans="72:89" x14ac:dyDescent="0.25">
      <c r="BT6071"/>
      <c r="BW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</row>
    <row r="6072" spans="72:89" x14ac:dyDescent="0.25">
      <c r="BT6072"/>
      <c r="BW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</row>
    <row r="6073" spans="72:89" x14ac:dyDescent="0.25">
      <c r="BT6073"/>
      <c r="BW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</row>
    <row r="6074" spans="72:89" x14ac:dyDescent="0.25">
      <c r="BT6074"/>
      <c r="BW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</row>
    <row r="6075" spans="72:89" x14ac:dyDescent="0.25">
      <c r="BT6075"/>
      <c r="BW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</row>
    <row r="6076" spans="72:89" x14ac:dyDescent="0.25">
      <c r="BT6076"/>
      <c r="BW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</row>
    <row r="6077" spans="72:89" x14ac:dyDescent="0.25">
      <c r="BT6077"/>
      <c r="BW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</row>
    <row r="6078" spans="72:89" x14ac:dyDescent="0.25">
      <c r="BT6078"/>
      <c r="BW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</row>
    <row r="6079" spans="72:89" x14ac:dyDescent="0.25">
      <c r="BT6079"/>
      <c r="BW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</row>
    <row r="6080" spans="72:89" x14ac:dyDescent="0.25">
      <c r="BT6080"/>
      <c r="BW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</row>
    <row r="6081" spans="72:89" x14ac:dyDescent="0.25">
      <c r="BT6081"/>
      <c r="BW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</row>
    <row r="6082" spans="72:89" x14ac:dyDescent="0.25">
      <c r="BT6082"/>
      <c r="BW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</row>
    <row r="6083" spans="72:89" x14ac:dyDescent="0.25">
      <c r="BT6083"/>
      <c r="BW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</row>
    <row r="6084" spans="72:89" x14ac:dyDescent="0.25">
      <c r="BT6084"/>
      <c r="BW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</row>
    <row r="6085" spans="72:89" x14ac:dyDescent="0.25">
      <c r="BT6085"/>
      <c r="BW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</row>
    <row r="6086" spans="72:89" x14ac:dyDescent="0.25">
      <c r="BT6086"/>
      <c r="BW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</row>
    <row r="6087" spans="72:89" x14ac:dyDescent="0.25">
      <c r="BT6087"/>
      <c r="BW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</row>
    <row r="6088" spans="72:89" x14ac:dyDescent="0.25">
      <c r="BT6088"/>
      <c r="BW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</row>
    <row r="6089" spans="72:89" x14ac:dyDescent="0.25">
      <c r="BT6089"/>
      <c r="BW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</row>
    <row r="6090" spans="72:89" x14ac:dyDescent="0.25">
      <c r="BT6090"/>
      <c r="BW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</row>
    <row r="6091" spans="72:89" x14ac:dyDescent="0.25">
      <c r="BT6091"/>
      <c r="BW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</row>
    <row r="6092" spans="72:89" x14ac:dyDescent="0.25">
      <c r="BT6092"/>
      <c r="BW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</row>
    <row r="6093" spans="72:89" x14ac:dyDescent="0.25">
      <c r="BT6093"/>
      <c r="BW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</row>
    <row r="6094" spans="72:89" x14ac:dyDescent="0.25">
      <c r="BT6094"/>
      <c r="BW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</row>
    <row r="6095" spans="72:89" x14ac:dyDescent="0.25">
      <c r="BT6095"/>
      <c r="BW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</row>
    <row r="6096" spans="72:89" x14ac:dyDescent="0.25">
      <c r="BT6096"/>
      <c r="BW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</row>
    <row r="6097" spans="72:89" x14ac:dyDescent="0.25">
      <c r="BT6097"/>
      <c r="BW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</row>
    <row r="6098" spans="72:89" x14ac:dyDescent="0.25">
      <c r="BT6098"/>
      <c r="BW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</row>
    <row r="6099" spans="72:89" x14ac:dyDescent="0.25">
      <c r="BT6099"/>
      <c r="BW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</row>
    <row r="6100" spans="72:89" x14ac:dyDescent="0.25">
      <c r="BT6100"/>
      <c r="BW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</row>
    <row r="6101" spans="72:89" x14ac:dyDescent="0.25">
      <c r="BT6101"/>
      <c r="BW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</row>
    <row r="6102" spans="72:89" x14ac:dyDescent="0.25">
      <c r="BT6102"/>
      <c r="BW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</row>
    <row r="6103" spans="72:89" x14ac:dyDescent="0.25">
      <c r="BT6103"/>
      <c r="BW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</row>
    <row r="6104" spans="72:89" x14ac:dyDescent="0.25">
      <c r="BT6104"/>
      <c r="BW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</row>
    <row r="6105" spans="72:89" x14ac:dyDescent="0.25">
      <c r="BT6105"/>
      <c r="BW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</row>
    <row r="6106" spans="72:89" x14ac:dyDescent="0.25">
      <c r="BT6106"/>
      <c r="BW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</row>
    <row r="6107" spans="72:89" x14ac:dyDescent="0.25">
      <c r="BT6107"/>
      <c r="BW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</row>
    <row r="6108" spans="72:89" x14ac:dyDescent="0.25">
      <c r="BT6108"/>
      <c r="BW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</row>
    <row r="6109" spans="72:89" x14ac:dyDescent="0.25">
      <c r="BT6109"/>
      <c r="BW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</row>
    <row r="6110" spans="72:89" x14ac:dyDescent="0.25">
      <c r="BT6110"/>
      <c r="BW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</row>
    <row r="6111" spans="72:89" x14ac:dyDescent="0.25">
      <c r="BT6111"/>
      <c r="BW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</row>
    <row r="6112" spans="72:89" x14ac:dyDescent="0.25">
      <c r="BT6112"/>
      <c r="BW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</row>
    <row r="6113" spans="72:89" x14ac:dyDescent="0.25">
      <c r="BT6113"/>
      <c r="BW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</row>
    <row r="6114" spans="72:89" x14ac:dyDescent="0.25">
      <c r="BT6114"/>
      <c r="BW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</row>
    <row r="6115" spans="72:89" x14ac:dyDescent="0.25">
      <c r="BT6115"/>
      <c r="BW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</row>
    <row r="6116" spans="72:89" x14ac:dyDescent="0.25">
      <c r="BT6116"/>
      <c r="BW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</row>
    <row r="6117" spans="72:89" x14ac:dyDescent="0.25">
      <c r="BT6117"/>
      <c r="BW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</row>
    <row r="6118" spans="72:89" x14ac:dyDescent="0.25">
      <c r="BT6118"/>
      <c r="BW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</row>
    <row r="6119" spans="72:89" x14ac:dyDescent="0.25">
      <c r="BT6119"/>
      <c r="BW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</row>
    <row r="6120" spans="72:89" x14ac:dyDescent="0.25">
      <c r="BT6120"/>
      <c r="BW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</row>
    <row r="6121" spans="72:89" x14ac:dyDescent="0.25">
      <c r="BT6121"/>
      <c r="BW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</row>
    <row r="6122" spans="72:89" x14ac:dyDescent="0.25">
      <c r="BT6122"/>
      <c r="BW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</row>
    <row r="6123" spans="72:89" x14ac:dyDescent="0.25">
      <c r="BT6123"/>
      <c r="BW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</row>
    <row r="6124" spans="72:89" x14ac:dyDescent="0.25">
      <c r="BT6124"/>
      <c r="BW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</row>
    <row r="6125" spans="72:89" x14ac:dyDescent="0.25">
      <c r="BT6125"/>
      <c r="BW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</row>
    <row r="6126" spans="72:89" x14ac:dyDescent="0.25">
      <c r="BT6126"/>
      <c r="BW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</row>
    <row r="6127" spans="72:89" x14ac:dyDescent="0.25">
      <c r="BT6127"/>
      <c r="BW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</row>
    <row r="6128" spans="72:89" x14ac:dyDescent="0.25">
      <c r="BT6128"/>
      <c r="BW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</row>
    <row r="6129" spans="72:89" x14ac:dyDescent="0.25">
      <c r="BT6129"/>
      <c r="BW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</row>
    <row r="6130" spans="72:89" x14ac:dyDescent="0.25">
      <c r="BT6130"/>
      <c r="BW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</row>
    <row r="6131" spans="72:89" x14ac:dyDescent="0.25">
      <c r="BT6131"/>
      <c r="BW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</row>
    <row r="6132" spans="72:89" x14ac:dyDescent="0.25">
      <c r="BT6132"/>
      <c r="BW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</row>
    <row r="6133" spans="72:89" x14ac:dyDescent="0.25">
      <c r="BT6133"/>
      <c r="BW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</row>
    <row r="6134" spans="72:89" x14ac:dyDescent="0.25">
      <c r="BT6134"/>
      <c r="BW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</row>
    <row r="6135" spans="72:89" x14ac:dyDescent="0.25">
      <c r="BT6135"/>
      <c r="BW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</row>
    <row r="6136" spans="72:89" x14ac:dyDescent="0.25">
      <c r="BT6136"/>
      <c r="BW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</row>
    <row r="6137" spans="72:89" x14ac:dyDescent="0.25">
      <c r="BT6137"/>
      <c r="BW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</row>
    <row r="6138" spans="72:89" x14ac:dyDescent="0.25">
      <c r="BT6138"/>
      <c r="BW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</row>
    <row r="6139" spans="72:89" x14ac:dyDescent="0.25">
      <c r="BT6139"/>
      <c r="BW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</row>
    <row r="6140" spans="72:89" x14ac:dyDescent="0.25">
      <c r="BT6140"/>
      <c r="BW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</row>
    <row r="6141" spans="72:89" x14ac:dyDescent="0.25">
      <c r="BT6141"/>
      <c r="BW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</row>
    <row r="6142" spans="72:89" x14ac:dyDescent="0.25">
      <c r="BT6142"/>
      <c r="BW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</row>
    <row r="6143" spans="72:89" x14ac:dyDescent="0.25">
      <c r="BT6143"/>
      <c r="BW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</row>
    <row r="6144" spans="72:89" x14ac:dyDescent="0.25">
      <c r="BT6144"/>
      <c r="BW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</row>
    <row r="6145" spans="72:89" x14ac:dyDescent="0.25">
      <c r="BT6145"/>
      <c r="BW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</row>
    <row r="6146" spans="72:89" x14ac:dyDescent="0.25">
      <c r="BT6146"/>
      <c r="BW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</row>
    <row r="6147" spans="72:89" x14ac:dyDescent="0.25">
      <c r="BT6147"/>
      <c r="BW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</row>
    <row r="6148" spans="72:89" x14ac:dyDescent="0.25">
      <c r="BT6148"/>
      <c r="BW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</row>
    <row r="6149" spans="72:89" x14ac:dyDescent="0.25">
      <c r="BT6149"/>
      <c r="BW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</row>
    <row r="6150" spans="72:89" x14ac:dyDescent="0.25">
      <c r="BT6150"/>
      <c r="BW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</row>
    <row r="6151" spans="72:89" x14ac:dyDescent="0.25">
      <c r="BT6151"/>
      <c r="BW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</row>
    <row r="6152" spans="72:89" x14ac:dyDescent="0.25">
      <c r="BT6152"/>
      <c r="BW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</row>
    <row r="6153" spans="72:89" x14ac:dyDescent="0.25">
      <c r="BT6153"/>
      <c r="BW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</row>
    <row r="6154" spans="72:89" x14ac:dyDescent="0.25">
      <c r="BT6154"/>
      <c r="BW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</row>
    <row r="6155" spans="72:89" x14ac:dyDescent="0.25">
      <c r="BT6155"/>
      <c r="BW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</row>
    <row r="6156" spans="72:89" x14ac:dyDescent="0.25">
      <c r="BT6156"/>
      <c r="BW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</row>
    <row r="6157" spans="72:89" x14ac:dyDescent="0.25">
      <c r="BT6157"/>
      <c r="BW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</row>
    <row r="6158" spans="72:89" x14ac:dyDescent="0.25">
      <c r="BT6158"/>
      <c r="BW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</row>
    <row r="6159" spans="72:89" x14ac:dyDescent="0.25">
      <c r="BT6159"/>
      <c r="BW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</row>
    <row r="6160" spans="72:89" x14ac:dyDescent="0.25">
      <c r="BT6160"/>
      <c r="BW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</row>
    <row r="6161" spans="72:89" x14ac:dyDescent="0.25">
      <c r="BT6161"/>
      <c r="BW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</row>
    <row r="6162" spans="72:89" x14ac:dyDescent="0.25">
      <c r="BT6162"/>
      <c r="BW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</row>
    <row r="6163" spans="72:89" x14ac:dyDescent="0.25">
      <c r="BT6163"/>
      <c r="BW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</row>
    <row r="6164" spans="72:89" x14ac:dyDescent="0.25">
      <c r="BT6164"/>
      <c r="BW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</row>
    <row r="6165" spans="72:89" x14ac:dyDescent="0.25">
      <c r="BT6165"/>
      <c r="BW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</row>
    <row r="6166" spans="72:89" x14ac:dyDescent="0.25">
      <c r="BT6166"/>
      <c r="BW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</row>
    <row r="6167" spans="72:89" x14ac:dyDescent="0.25">
      <c r="BT6167"/>
      <c r="BW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</row>
    <row r="6168" spans="72:89" x14ac:dyDescent="0.25">
      <c r="BT6168"/>
      <c r="BW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</row>
    <row r="6169" spans="72:89" x14ac:dyDescent="0.25">
      <c r="BT6169"/>
      <c r="BW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</row>
    <row r="6170" spans="72:89" x14ac:dyDescent="0.25">
      <c r="BT6170"/>
      <c r="BW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</row>
    <row r="6171" spans="72:89" x14ac:dyDescent="0.25">
      <c r="BT6171"/>
      <c r="BW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</row>
    <row r="6172" spans="72:89" x14ac:dyDescent="0.25">
      <c r="BT6172"/>
      <c r="BW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</row>
    <row r="6173" spans="72:89" x14ac:dyDescent="0.25">
      <c r="BT6173"/>
      <c r="BW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</row>
    <row r="6174" spans="72:89" x14ac:dyDescent="0.25">
      <c r="BT6174"/>
      <c r="BW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</row>
    <row r="6175" spans="72:89" x14ac:dyDescent="0.25">
      <c r="BT6175"/>
      <c r="BW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</row>
    <row r="6176" spans="72:89" x14ac:dyDescent="0.25">
      <c r="BT6176"/>
      <c r="BW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</row>
    <row r="6177" spans="72:89" x14ac:dyDescent="0.25">
      <c r="BT6177"/>
      <c r="BW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</row>
    <row r="6178" spans="72:89" x14ac:dyDescent="0.25">
      <c r="BT6178"/>
      <c r="BW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</row>
    <row r="6179" spans="72:89" x14ac:dyDescent="0.25">
      <c r="BT6179"/>
      <c r="BW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</row>
    <row r="6180" spans="72:89" x14ac:dyDescent="0.25">
      <c r="BT6180"/>
      <c r="BW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</row>
    <row r="6181" spans="72:89" x14ac:dyDescent="0.25">
      <c r="BT6181"/>
      <c r="BW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</row>
    <row r="6182" spans="72:89" x14ac:dyDescent="0.25">
      <c r="BT6182"/>
      <c r="BW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</row>
    <row r="6183" spans="72:89" x14ac:dyDescent="0.25">
      <c r="BT6183"/>
      <c r="BW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</row>
    <row r="6184" spans="72:89" x14ac:dyDescent="0.25">
      <c r="BT6184"/>
      <c r="BW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</row>
    <row r="6185" spans="72:89" x14ac:dyDescent="0.25">
      <c r="BT6185"/>
      <c r="BW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</row>
    <row r="6186" spans="72:89" x14ac:dyDescent="0.25">
      <c r="BT6186"/>
      <c r="BW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</row>
    <row r="6187" spans="72:89" x14ac:dyDescent="0.25">
      <c r="BT6187"/>
      <c r="BW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</row>
    <row r="6188" spans="72:89" x14ac:dyDescent="0.25">
      <c r="BT6188"/>
      <c r="BW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</row>
    <row r="6189" spans="72:89" x14ac:dyDescent="0.25">
      <c r="BT6189"/>
      <c r="BW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</row>
    <row r="6190" spans="72:89" x14ac:dyDescent="0.25">
      <c r="BT6190"/>
      <c r="BW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</row>
    <row r="6191" spans="72:89" x14ac:dyDescent="0.25">
      <c r="BT6191"/>
      <c r="BW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</row>
    <row r="6192" spans="72:89" x14ac:dyDescent="0.25">
      <c r="BT6192"/>
      <c r="BW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</row>
    <row r="6193" spans="72:89" x14ac:dyDescent="0.25">
      <c r="BT6193"/>
      <c r="BW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</row>
    <row r="6194" spans="72:89" x14ac:dyDescent="0.25">
      <c r="BT6194"/>
      <c r="BW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</row>
    <row r="6195" spans="72:89" x14ac:dyDescent="0.25">
      <c r="BT6195"/>
      <c r="BW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</row>
    <row r="6196" spans="72:89" x14ac:dyDescent="0.25">
      <c r="BT6196"/>
      <c r="BW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</row>
    <row r="6197" spans="72:89" x14ac:dyDescent="0.25">
      <c r="BT6197"/>
      <c r="BW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</row>
    <row r="6198" spans="72:89" x14ac:dyDescent="0.25">
      <c r="BT6198"/>
      <c r="BW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</row>
    <row r="6199" spans="72:89" x14ac:dyDescent="0.25">
      <c r="BT6199"/>
      <c r="BW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</row>
    <row r="6200" spans="72:89" x14ac:dyDescent="0.25">
      <c r="BT6200"/>
      <c r="BW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</row>
    <row r="6201" spans="72:89" x14ac:dyDescent="0.25">
      <c r="BT6201"/>
      <c r="BW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</row>
    <row r="6202" spans="72:89" x14ac:dyDescent="0.25">
      <c r="BT6202"/>
      <c r="BW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</row>
    <row r="6203" spans="72:89" x14ac:dyDescent="0.25">
      <c r="BT6203"/>
      <c r="BW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</row>
    <row r="6204" spans="72:89" x14ac:dyDescent="0.25">
      <c r="BT6204"/>
      <c r="BW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</row>
    <row r="6205" spans="72:89" x14ac:dyDescent="0.25">
      <c r="BT6205"/>
      <c r="BW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</row>
    <row r="6206" spans="72:89" x14ac:dyDescent="0.25">
      <c r="BT6206"/>
      <c r="BW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</row>
    <row r="6207" spans="72:89" x14ac:dyDescent="0.25">
      <c r="BT6207"/>
      <c r="BW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</row>
    <row r="6208" spans="72:89" x14ac:dyDescent="0.25">
      <c r="BT6208"/>
      <c r="BW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</row>
    <row r="6209" spans="72:89" x14ac:dyDescent="0.25">
      <c r="BT6209"/>
      <c r="BW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</row>
    <row r="6210" spans="72:89" x14ac:dyDescent="0.25">
      <c r="BT6210"/>
      <c r="BW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</row>
    <row r="6211" spans="72:89" x14ac:dyDescent="0.25">
      <c r="BT6211"/>
      <c r="BW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</row>
    <row r="6212" spans="72:89" x14ac:dyDescent="0.25">
      <c r="BT6212"/>
      <c r="BW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</row>
    <row r="6213" spans="72:89" x14ac:dyDescent="0.25">
      <c r="BT6213"/>
      <c r="BW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</row>
    <row r="6214" spans="72:89" x14ac:dyDescent="0.25">
      <c r="BT6214"/>
      <c r="BW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</row>
    <row r="6215" spans="72:89" x14ac:dyDescent="0.25">
      <c r="BT6215"/>
      <c r="BW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</row>
    <row r="6216" spans="72:89" x14ac:dyDescent="0.25">
      <c r="BT6216"/>
      <c r="BW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</row>
    <row r="6217" spans="72:89" x14ac:dyDescent="0.25">
      <c r="BT6217"/>
      <c r="BW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</row>
    <row r="6218" spans="72:89" x14ac:dyDescent="0.25">
      <c r="BT6218"/>
      <c r="BW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</row>
    <row r="6219" spans="72:89" x14ac:dyDescent="0.25">
      <c r="BT6219"/>
      <c r="BW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</row>
    <row r="6220" spans="72:89" x14ac:dyDescent="0.25">
      <c r="BT6220"/>
      <c r="BW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</row>
    <row r="6221" spans="72:89" x14ac:dyDescent="0.25">
      <c r="BT6221"/>
      <c r="BW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</row>
    <row r="6222" spans="72:89" x14ac:dyDescent="0.25">
      <c r="BT6222"/>
      <c r="BW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</row>
    <row r="6223" spans="72:89" x14ac:dyDescent="0.25">
      <c r="BT6223"/>
      <c r="BW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</row>
    <row r="6224" spans="72:89" x14ac:dyDescent="0.25">
      <c r="BT6224"/>
      <c r="BW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</row>
    <row r="6225" spans="72:89" x14ac:dyDescent="0.25">
      <c r="BT6225"/>
      <c r="BW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</row>
    <row r="6226" spans="72:89" x14ac:dyDescent="0.25">
      <c r="BT6226"/>
      <c r="BW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</row>
    <row r="6227" spans="72:89" x14ac:dyDescent="0.25">
      <c r="BT6227"/>
      <c r="BW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</row>
    <row r="6228" spans="72:89" x14ac:dyDescent="0.25">
      <c r="BT6228"/>
      <c r="BW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</row>
    <row r="6229" spans="72:89" x14ac:dyDescent="0.25">
      <c r="BT6229"/>
      <c r="BW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</row>
    <row r="6230" spans="72:89" x14ac:dyDescent="0.25">
      <c r="BT6230"/>
      <c r="BW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</row>
    <row r="6231" spans="72:89" x14ac:dyDescent="0.25">
      <c r="BT6231"/>
      <c r="BW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</row>
    <row r="6232" spans="72:89" x14ac:dyDescent="0.25">
      <c r="BT6232"/>
      <c r="BW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</row>
    <row r="6233" spans="72:89" x14ac:dyDescent="0.25">
      <c r="BT6233"/>
      <c r="BW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</row>
    <row r="6234" spans="72:89" x14ac:dyDescent="0.25">
      <c r="BT6234"/>
      <c r="BW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</row>
    <row r="6235" spans="72:89" x14ac:dyDescent="0.25">
      <c r="BT6235"/>
      <c r="BW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</row>
    <row r="6236" spans="72:89" x14ac:dyDescent="0.25">
      <c r="BT6236"/>
      <c r="BW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</row>
    <row r="6237" spans="72:89" x14ac:dyDescent="0.25">
      <c r="BT6237"/>
      <c r="BW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</row>
    <row r="6238" spans="72:89" x14ac:dyDescent="0.25">
      <c r="BT6238"/>
      <c r="BW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</row>
    <row r="6239" spans="72:89" x14ac:dyDescent="0.25">
      <c r="BT6239"/>
      <c r="BW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</row>
    <row r="6240" spans="72:89" x14ac:dyDescent="0.25">
      <c r="BT6240"/>
      <c r="BW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</row>
    <row r="6241" spans="72:89" x14ac:dyDescent="0.25">
      <c r="BT6241"/>
      <c r="BW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</row>
    <row r="6242" spans="72:89" x14ac:dyDescent="0.25">
      <c r="BT6242"/>
      <c r="BW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</row>
    <row r="6243" spans="72:89" x14ac:dyDescent="0.25">
      <c r="BT6243"/>
      <c r="BW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</row>
    <row r="6244" spans="72:89" x14ac:dyDescent="0.25">
      <c r="BT6244"/>
      <c r="BW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</row>
    <row r="6245" spans="72:89" x14ac:dyDescent="0.25">
      <c r="BT6245"/>
      <c r="BW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</row>
    <row r="6246" spans="72:89" x14ac:dyDescent="0.25">
      <c r="BT6246"/>
      <c r="BW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</row>
    <row r="6247" spans="72:89" x14ac:dyDescent="0.25">
      <c r="BT6247"/>
      <c r="BW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</row>
    <row r="6248" spans="72:89" x14ac:dyDescent="0.25">
      <c r="BT6248"/>
      <c r="BW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</row>
    <row r="6249" spans="72:89" x14ac:dyDescent="0.25">
      <c r="BT6249"/>
      <c r="BW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</row>
    <row r="6250" spans="72:89" x14ac:dyDescent="0.25">
      <c r="BT6250"/>
      <c r="BW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</row>
    <row r="6251" spans="72:89" x14ac:dyDescent="0.25">
      <c r="BT6251"/>
      <c r="BW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</row>
    <row r="6252" spans="72:89" x14ac:dyDescent="0.25">
      <c r="BT6252"/>
      <c r="BW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</row>
    <row r="6253" spans="72:89" x14ac:dyDescent="0.25">
      <c r="BT6253"/>
      <c r="BW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</row>
    <row r="6254" spans="72:89" x14ac:dyDescent="0.25">
      <c r="BT6254"/>
      <c r="BW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</row>
    <row r="6255" spans="72:89" x14ac:dyDescent="0.25">
      <c r="BT6255"/>
      <c r="BW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</row>
    <row r="6256" spans="72:89" x14ac:dyDescent="0.25">
      <c r="BT6256"/>
      <c r="BW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</row>
    <row r="6257" spans="72:89" x14ac:dyDescent="0.25">
      <c r="BT6257"/>
      <c r="BW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</row>
    <row r="6258" spans="72:89" x14ac:dyDescent="0.25">
      <c r="BT6258"/>
      <c r="BW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</row>
    <row r="6259" spans="72:89" x14ac:dyDescent="0.25">
      <c r="BT6259"/>
      <c r="BW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</row>
    <row r="6260" spans="72:89" x14ac:dyDescent="0.25">
      <c r="BT6260"/>
      <c r="BW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</row>
    <row r="6261" spans="72:89" x14ac:dyDescent="0.25">
      <c r="BT6261"/>
      <c r="BW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</row>
    <row r="6262" spans="72:89" x14ac:dyDescent="0.25">
      <c r="BT6262"/>
      <c r="BW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</row>
    <row r="6263" spans="72:89" x14ac:dyDescent="0.25">
      <c r="BT6263"/>
      <c r="BW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</row>
    <row r="6264" spans="72:89" x14ac:dyDescent="0.25">
      <c r="BT6264"/>
      <c r="BW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</row>
    <row r="6265" spans="72:89" x14ac:dyDescent="0.25">
      <c r="BT6265"/>
      <c r="BW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</row>
    <row r="6266" spans="72:89" x14ac:dyDescent="0.25">
      <c r="BT6266"/>
      <c r="BW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</row>
    <row r="6267" spans="72:89" x14ac:dyDescent="0.25">
      <c r="BT6267"/>
      <c r="BW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</row>
    <row r="6268" spans="72:89" x14ac:dyDescent="0.25">
      <c r="BT6268"/>
      <c r="BW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</row>
    <row r="6269" spans="72:89" x14ac:dyDescent="0.25">
      <c r="BT6269"/>
      <c r="BW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</row>
    <row r="6270" spans="72:89" x14ac:dyDescent="0.25">
      <c r="BT6270"/>
      <c r="BW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</row>
    <row r="6271" spans="72:89" x14ac:dyDescent="0.25">
      <c r="BT6271"/>
      <c r="BW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</row>
    <row r="6272" spans="72:89" x14ac:dyDescent="0.25">
      <c r="BT6272"/>
      <c r="BW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</row>
    <row r="6273" spans="72:89" x14ac:dyDescent="0.25">
      <c r="BT6273"/>
      <c r="BW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</row>
    <row r="6274" spans="72:89" x14ac:dyDescent="0.25">
      <c r="BT6274"/>
      <c r="BW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</row>
    <row r="6275" spans="72:89" x14ac:dyDescent="0.25">
      <c r="BT6275"/>
      <c r="BW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</row>
    <row r="6276" spans="72:89" x14ac:dyDescent="0.25">
      <c r="BT6276"/>
      <c r="BW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</row>
    <row r="6277" spans="72:89" x14ac:dyDescent="0.25">
      <c r="BT6277"/>
      <c r="BW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</row>
    <row r="6278" spans="72:89" x14ac:dyDescent="0.25">
      <c r="BT6278"/>
      <c r="BW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</row>
    <row r="6279" spans="72:89" x14ac:dyDescent="0.25">
      <c r="BT6279"/>
      <c r="BW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</row>
    <row r="6280" spans="72:89" x14ac:dyDescent="0.25">
      <c r="BT6280"/>
      <c r="BW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</row>
    <row r="6281" spans="72:89" x14ac:dyDescent="0.25">
      <c r="BT6281"/>
      <c r="BW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</row>
    <row r="6282" spans="72:89" x14ac:dyDescent="0.25">
      <c r="BT6282"/>
      <c r="BW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</row>
    <row r="6283" spans="72:89" x14ac:dyDescent="0.25">
      <c r="BT6283"/>
      <c r="BW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</row>
    <row r="6284" spans="72:89" x14ac:dyDescent="0.25">
      <c r="BT6284"/>
      <c r="BW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</row>
    <row r="6285" spans="72:89" x14ac:dyDescent="0.25">
      <c r="BT6285"/>
      <c r="BW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</row>
    <row r="6286" spans="72:89" x14ac:dyDescent="0.25">
      <c r="BT6286"/>
      <c r="BW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</row>
    <row r="6287" spans="72:89" x14ac:dyDescent="0.25">
      <c r="BT6287"/>
      <c r="BW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</row>
    <row r="6288" spans="72:89" x14ac:dyDescent="0.25">
      <c r="BT6288"/>
      <c r="BW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</row>
    <row r="6289" spans="72:89" x14ac:dyDescent="0.25">
      <c r="BT6289"/>
      <c r="BW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</row>
    <row r="6290" spans="72:89" x14ac:dyDescent="0.25">
      <c r="BT6290"/>
      <c r="BW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</row>
    <row r="6291" spans="72:89" x14ac:dyDescent="0.25">
      <c r="BT6291"/>
      <c r="BW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</row>
    <row r="6292" spans="72:89" x14ac:dyDescent="0.25">
      <c r="BT6292"/>
      <c r="BW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</row>
    <row r="6293" spans="72:89" x14ac:dyDescent="0.25">
      <c r="BT6293"/>
      <c r="BW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</row>
    <row r="6294" spans="72:89" x14ac:dyDescent="0.25">
      <c r="BT6294"/>
      <c r="BW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</row>
    <row r="6295" spans="72:89" x14ac:dyDescent="0.25">
      <c r="BT6295"/>
      <c r="BW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</row>
    <row r="6296" spans="72:89" x14ac:dyDescent="0.25">
      <c r="BT6296"/>
      <c r="BW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</row>
    <row r="6297" spans="72:89" x14ac:dyDescent="0.25">
      <c r="BT6297"/>
      <c r="BW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</row>
    <row r="6298" spans="72:89" x14ac:dyDescent="0.25">
      <c r="BT6298"/>
      <c r="BW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</row>
    <row r="6299" spans="72:89" x14ac:dyDescent="0.25">
      <c r="BT6299"/>
      <c r="BW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</row>
    <row r="6300" spans="72:89" x14ac:dyDescent="0.25">
      <c r="BT6300"/>
      <c r="BW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</row>
    <row r="6301" spans="72:89" x14ac:dyDescent="0.25">
      <c r="BT6301"/>
      <c r="BW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</row>
    <row r="6302" spans="72:89" x14ac:dyDescent="0.25">
      <c r="BT6302"/>
      <c r="BW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</row>
    <row r="6303" spans="72:89" x14ac:dyDescent="0.25">
      <c r="BT6303"/>
      <c r="BW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</row>
    <row r="6304" spans="72:89" x14ac:dyDescent="0.25">
      <c r="BT6304"/>
      <c r="BW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</row>
    <row r="6305" spans="72:89" x14ac:dyDescent="0.25">
      <c r="BT6305"/>
      <c r="BW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</row>
    <row r="6306" spans="72:89" x14ac:dyDescent="0.25">
      <c r="BT6306"/>
      <c r="BW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</row>
    <row r="6307" spans="72:89" x14ac:dyDescent="0.25">
      <c r="BT6307"/>
      <c r="BW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</row>
    <row r="6308" spans="72:89" x14ac:dyDescent="0.25">
      <c r="BT6308"/>
      <c r="BW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</row>
    <row r="6309" spans="72:89" x14ac:dyDescent="0.25">
      <c r="BT6309"/>
      <c r="BW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</row>
    <row r="6310" spans="72:89" x14ac:dyDescent="0.25">
      <c r="BT6310"/>
      <c r="BW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</row>
    <row r="6311" spans="72:89" x14ac:dyDescent="0.25">
      <c r="BT6311"/>
      <c r="BW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</row>
    <row r="6312" spans="72:89" x14ac:dyDescent="0.25">
      <c r="BT6312"/>
      <c r="BW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</row>
    <row r="6313" spans="72:89" x14ac:dyDescent="0.25">
      <c r="BT6313"/>
      <c r="BW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</row>
    <row r="6314" spans="72:89" x14ac:dyDescent="0.25">
      <c r="BT6314"/>
      <c r="BW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</row>
    <row r="6315" spans="72:89" x14ac:dyDescent="0.25">
      <c r="BT6315"/>
      <c r="BW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</row>
    <row r="6316" spans="72:89" x14ac:dyDescent="0.25">
      <c r="BT6316"/>
      <c r="BW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</row>
    <row r="6317" spans="72:89" x14ac:dyDescent="0.25">
      <c r="BT6317"/>
      <c r="BW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</row>
    <row r="6318" spans="72:89" x14ac:dyDescent="0.25">
      <c r="BT6318"/>
      <c r="BW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</row>
    <row r="6319" spans="72:89" x14ac:dyDescent="0.25">
      <c r="BT6319"/>
      <c r="BW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</row>
    <row r="6320" spans="72:89" x14ac:dyDescent="0.25">
      <c r="BT6320"/>
      <c r="BW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</row>
    <row r="6321" spans="72:89" x14ac:dyDescent="0.25">
      <c r="BT6321"/>
      <c r="BW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</row>
    <row r="6322" spans="72:89" x14ac:dyDescent="0.25">
      <c r="BT6322"/>
      <c r="BW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</row>
    <row r="6323" spans="72:89" x14ac:dyDescent="0.25">
      <c r="BT6323"/>
      <c r="BW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</row>
    <row r="6324" spans="72:89" x14ac:dyDescent="0.25">
      <c r="BT6324"/>
      <c r="BW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</row>
    <row r="6325" spans="72:89" x14ac:dyDescent="0.25">
      <c r="BT6325"/>
      <c r="BW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</row>
    <row r="6326" spans="72:89" x14ac:dyDescent="0.25">
      <c r="BT6326"/>
      <c r="BW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</row>
    <row r="6327" spans="72:89" x14ac:dyDescent="0.25">
      <c r="BT6327"/>
      <c r="BW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</row>
    <row r="6328" spans="72:89" x14ac:dyDescent="0.25">
      <c r="BT6328"/>
      <c r="BW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</row>
    <row r="6329" spans="72:89" x14ac:dyDescent="0.25">
      <c r="BT6329"/>
      <c r="BW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</row>
    <row r="6330" spans="72:89" x14ac:dyDescent="0.25">
      <c r="BT6330"/>
      <c r="BW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</row>
    <row r="6331" spans="72:89" x14ac:dyDescent="0.25">
      <c r="BT6331"/>
      <c r="BW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</row>
    <row r="6332" spans="72:89" x14ac:dyDescent="0.25">
      <c r="BT6332"/>
      <c r="BW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</row>
    <row r="6333" spans="72:89" x14ac:dyDescent="0.25">
      <c r="BT6333"/>
      <c r="BW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</row>
    <row r="6334" spans="72:89" x14ac:dyDescent="0.25">
      <c r="BT6334"/>
      <c r="BW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</row>
    <row r="6335" spans="72:89" x14ac:dyDescent="0.25">
      <c r="BT6335"/>
      <c r="BW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</row>
    <row r="6336" spans="72:89" x14ac:dyDescent="0.25">
      <c r="BT6336"/>
      <c r="BW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</row>
    <row r="6337" spans="72:89" x14ac:dyDescent="0.25">
      <c r="BT6337"/>
      <c r="BW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</row>
    <row r="6338" spans="72:89" x14ac:dyDescent="0.25">
      <c r="BT6338"/>
      <c r="BW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</row>
    <row r="6339" spans="72:89" x14ac:dyDescent="0.25">
      <c r="BT6339"/>
      <c r="BW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</row>
    <row r="6340" spans="72:89" x14ac:dyDescent="0.25">
      <c r="BT6340"/>
      <c r="BW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</row>
    <row r="6341" spans="72:89" x14ac:dyDescent="0.25">
      <c r="BT6341"/>
      <c r="BW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</row>
    <row r="6342" spans="72:89" x14ac:dyDescent="0.25">
      <c r="BT6342"/>
      <c r="BW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</row>
    <row r="6343" spans="72:89" x14ac:dyDescent="0.25">
      <c r="BT6343"/>
      <c r="BW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</row>
    <row r="6344" spans="72:89" x14ac:dyDescent="0.25">
      <c r="BT6344"/>
      <c r="BW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</row>
    <row r="6345" spans="72:89" x14ac:dyDescent="0.25">
      <c r="BT6345"/>
      <c r="BW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</row>
    <row r="6346" spans="72:89" x14ac:dyDescent="0.25">
      <c r="BT6346"/>
      <c r="BW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</row>
    <row r="6347" spans="72:89" x14ac:dyDescent="0.25">
      <c r="BT6347"/>
      <c r="BW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</row>
    <row r="6348" spans="72:89" x14ac:dyDescent="0.25">
      <c r="BT6348"/>
      <c r="BW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</row>
    <row r="6349" spans="72:89" x14ac:dyDescent="0.25">
      <c r="BT6349"/>
      <c r="BW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</row>
    <row r="6350" spans="72:89" x14ac:dyDescent="0.25">
      <c r="BT6350"/>
      <c r="BW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</row>
    <row r="6351" spans="72:89" x14ac:dyDescent="0.25">
      <c r="BT6351"/>
      <c r="BW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</row>
    <row r="6352" spans="72:89" x14ac:dyDescent="0.25">
      <c r="BT6352"/>
      <c r="BW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</row>
    <row r="6353" spans="72:89" x14ac:dyDescent="0.25">
      <c r="BT6353"/>
      <c r="BW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</row>
    <row r="6354" spans="72:89" x14ac:dyDescent="0.25">
      <c r="BT6354"/>
      <c r="BW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</row>
    <row r="6355" spans="72:89" x14ac:dyDescent="0.25">
      <c r="BT6355"/>
      <c r="BW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</row>
    <row r="6356" spans="72:89" x14ac:dyDescent="0.25">
      <c r="BT6356"/>
      <c r="BW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</row>
    <row r="6357" spans="72:89" x14ac:dyDescent="0.25">
      <c r="BT6357"/>
      <c r="BW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</row>
    <row r="6358" spans="72:89" x14ac:dyDescent="0.25">
      <c r="BT6358"/>
      <c r="BW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</row>
    <row r="6359" spans="72:89" x14ac:dyDescent="0.25">
      <c r="BT6359"/>
      <c r="BW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</row>
    <row r="6360" spans="72:89" x14ac:dyDescent="0.25">
      <c r="BT6360"/>
      <c r="BW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</row>
    <row r="6361" spans="72:89" x14ac:dyDescent="0.25">
      <c r="BT6361"/>
      <c r="BW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</row>
    <row r="6362" spans="72:89" x14ac:dyDescent="0.25">
      <c r="BT6362"/>
      <c r="BW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</row>
    <row r="6363" spans="72:89" x14ac:dyDescent="0.25">
      <c r="BT6363"/>
      <c r="BW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</row>
    <row r="6364" spans="72:89" x14ac:dyDescent="0.25">
      <c r="BT6364"/>
      <c r="BW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</row>
    <row r="6365" spans="72:89" x14ac:dyDescent="0.25">
      <c r="BT6365"/>
      <c r="BW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</row>
    <row r="6366" spans="72:89" x14ac:dyDescent="0.25">
      <c r="BT6366"/>
      <c r="BW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</row>
    <row r="6367" spans="72:89" x14ac:dyDescent="0.25">
      <c r="BT6367"/>
      <c r="BW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</row>
    <row r="6368" spans="72:89" x14ac:dyDescent="0.25">
      <c r="BT6368"/>
      <c r="BW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</row>
    <row r="6369" spans="72:89" x14ac:dyDescent="0.25">
      <c r="BT6369"/>
      <c r="BW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</row>
    <row r="6370" spans="72:89" x14ac:dyDescent="0.25">
      <c r="BT6370"/>
      <c r="BW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</row>
    <row r="6371" spans="72:89" x14ac:dyDescent="0.25">
      <c r="BT6371"/>
      <c r="BW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</row>
    <row r="6372" spans="72:89" x14ac:dyDescent="0.25">
      <c r="BT6372"/>
      <c r="BW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</row>
    <row r="6373" spans="72:89" x14ac:dyDescent="0.25">
      <c r="BT6373"/>
      <c r="BW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</row>
    <row r="6374" spans="72:89" x14ac:dyDescent="0.25">
      <c r="BT6374"/>
      <c r="BW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</row>
    <row r="6375" spans="72:89" x14ac:dyDescent="0.25">
      <c r="BT6375"/>
      <c r="BW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</row>
    <row r="6376" spans="72:89" x14ac:dyDescent="0.25">
      <c r="BT6376"/>
      <c r="BW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</row>
    <row r="6377" spans="72:89" x14ac:dyDescent="0.25">
      <c r="BT6377"/>
      <c r="BW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</row>
    <row r="6378" spans="72:89" x14ac:dyDescent="0.25">
      <c r="BT6378"/>
      <c r="BW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</row>
    <row r="6379" spans="72:89" x14ac:dyDescent="0.25">
      <c r="BT6379"/>
      <c r="BW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</row>
    <row r="6380" spans="72:89" x14ac:dyDescent="0.25">
      <c r="BT6380"/>
      <c r="BW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</row>
    <row r="6381" spans="72:89" x14ac:dyDescent="0.25">
      <c r="BT6381"/>
      <c r="BW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</row>
    <row r="6382" spans="72:89" x14ac:dyDescent="0.25">
      <c r="BT6382"/>
      <c r="BW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</row>
    <row r="6383" spans="72:89" x14ac:dyDescent="0.25">
      <c r="BT6383"/>
      <c r="BW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</row>
    <row r="6384" spans="72:89" x14ac:dyDescent="0.25">
      <c r="BT6384"/>
      <c r="BW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</row>
    <row r="6385" spans="72:89" x14ac:dyDescent="0.25">
      <c r="BT6385"/>
      <c r="BW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</row>
    <row r="6386" spans="72:89" x14ac:dyDescent="0.25">
      <c r="BT6386"/>
      <c r="BW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</row>
    <row r="6387" spans="72:89" x14ac:dyDescent="0.25">
      <c r="BT6387"/>
      <c r="BW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</row>
    <row r="6388" spans="72:89" x14ac:dyDescent="0.25">
      <c r="BT6388"/>
      <c r="BW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</row>
    <row r="6389" spans="72:89" x14ac:dyDescent="0.25">
      <c r="BT6389"/>
      <c r="BW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</row>
    <row r="6390" spans="72:89" x14ac:dyDescent="0.25">
      <c r="BT6390"/>
      <c r="BW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</row>
    <row r="6391" spans="72:89" x14ac:dyDescent="0.25">
      <c r="BT6391"/>
      <c r="BW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</row>
    <row r="6392" spans="72:89" x14ac:dyDescent="0.25">
      <c r="BT6392"/>
      <c r="BW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</row>
    <row r="6393" spans="72:89" x14ac:dyDescent="0.25">
      <c r="BT6393"/>
      <c r="BW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</row>
    <row r="6394" spans="72:89" x14ac:dyDescent="0.25">
      <c r="BT6394"/>
      <c r="BW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</row>
    <row r="6395" spans="72:89" x14ac:dyDescent="0.25">
      <c r="BT6395"/>
      <c r="BW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</row>
    <row r="6396" spans="72:89" x14ac:dyDescent="0.25">
      <c r="BT6396"/>
      <c r="BW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</row>
    <row r="6397" spans="72:89" x14ac:dyDescent="0.25">
      <c r="BT6397"/>
      <c r="BW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</row>
    <row r="6398" spans="72:89" x14ac:dyDescent="0.25">
      <c r="BT6398"/>
      <c r="BW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</row>
    <row r="6399" spans="72:89" x14ac:dyDescent="0.25">
      <c r="BT6399"/>
      <c r="BW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</row>
    <row r="6400" spans="72:89" x14ac:dyDescent="0.25">
      <c r="BT6400"/>
      <c r="BW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</row>
    <row r="6401" spans="72:89" x14ac:dyDescent="0.25">
      <c r="BT6401"/>
      <c r="BW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</row>
    <row r="6402" spans="72:89" x14ac:dyDescent="0.25">
      <c r="BT6402"/>
      <c r="BW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</row>
    <row r="6403" spans="72:89" x14ac:dyDescent="0.25">
      <c r="BT6403"/>
      <c r="BW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</row>
    <row r="6404" spans="72:89" x14ac:dyDescent="0.25">
      <c r="BT6404"/>
      <c r="BW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</row>
    <row r="6405" spans="72:89" x14ac:dyDescent="0.25">
      <c r="BT6405"/>
      <c r="BW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</row>
    <row r="6406" spans="72:89" x14ac:dyDescent="0.25">
      <c r="BT6406"/>
      <c r="BW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</row>
    <row r="6407" spans="72:89" x14ac:dyDescent="0.25">
      <c r="BT6407"/>
      <c r="BW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</row>
    <row r="6408" spans="72:89" x14ac:dyDescent="0.25">
      <c r="BT6408"/>
      <c r="BW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</row>
    <row r="6409" spans="72:89" x14ac:dyDescent="0.25">
      <c r="BT6409"/>
      <c r="BW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</row>
    <row r="6410" spans="72:89" x14ac:dyDescent="0.25">
      <c r="BT6410"/>
      <c r="BW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</row>
    <row r="6411" spans="72:89" x14ac:dyDescent="0.25">
      <c r="BT6411"/>
      <c r="BW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</row>
    <row r="6412" spans="72:89" x14ac:dyDescent="0.25">
      <c r="BT6412"/>
      <c r="BW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</row>
    <row r="6413" spans="72:89" x14ac:dyDescent="0.25">
      <c r="BT6413"/>
      <c r="BW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</row>
    <row r="6414" spans="72:89" x14ac:dyDescent="0.25">
      <c r="BT6414"/>
      <c r="BW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</row>
    <row r="6415" spans="72:89" x14ac:dyDescent="0.25">
      <c r="BT6415"/>
      <c r="BW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</row>
    <row r="6416" spans="72:89" x14ac:dyDescent="0.25">
      <c r="BT6416"/>
      <c r="BW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</row>
    <row r="6417" spans="72:89" x14ac:dyDescent="0.25">
      <c r="BT6417"/>
      <c r="BW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</row>
    <row r="6418" spans="72:89" x14ac:dyDescent="0.25">
      <c r="BT6418"/>
      <c r="BW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</row>
    <row r="6419" spans="72:89" x14ac:dyDescent="0.25">
      <c r="BT6419"/>
      <c r="BW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</row>
    <row r="6420" spans="72:89" x14ac:dyDescent="0.25">
      <c r="BT6420"/>
      <c r="BW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</row>
    <row r="6421" spans="72:89" x14ac:dyDescent="0.25">
      <c r="BT6421"/>
      <c r="BW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</row>
    <row r="6422" spans="72:89" x14ac:dyDescent="0.25">
      <c r="BT6422"/>
      <c r="BW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</row>
    <row r="6423" spans="72:89" x14ac:dyDescent="0.25">
      <c r="BT6423"/>
      <c r="BW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</row>
    <row r="6424" spans="72:89" x14ac:dyDescent="0.25">
      <c r="BT6424"/>
      <c r="BW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</row>
    <row r="6425" spans="72:89" x14ac:dyDescent="0.25">
      <c r="BT6425"/>
      <c r="BW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</row>
    <row r="6426" spans="72:89" x14ac:dyDescent="0.25">
      <c r="BT6426"/>
      <c r="BW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</row>
    <row r="6427" spans="72:89" x14ac:dyDescent="0.25">
      <c r="BT6427"/>
      <c r="BW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</row>
    <row r="6428" spans="72:89" x14ac:dyDescent="0.25">
      <c r="BT6428"/>
      <c r="BW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</row>
    <row r="6429" spans="72:89" x14ac:dyDescent="0.25">
      <c r="BT6429"/>
      <c r="BW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</row>
    <row r="6430" spans="72:89" x14ac:dyDescent="0.25">
      <c r="BT6430"/>
      <c r="BW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</row>
    <row r="6431" spans="72:89" x14ac:dyDescent="0.25">
      <c r="BT6431"/>
      <c r="BW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</row>
    <row r="6432" spans="72:89" x14ac:dyDescent="0.25">
      <c r="BT6432"/>
      <c r="BW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</row>
    <row r="6433" spans="72:89" x14ac:dyDescent="0.25">
      <c r="BT6433"/>
      <c r="BW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</row>
    <row r="6434" spans="72:89" x14ac:dyDescent="0.25">
      <c r="BT6434"/>
      <c r="BW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</row>
    <row r="6435" spans="72:89" x14ac:dyDescent="0.25">
      <c r="BT6435"/>
      <c r="BW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</row>
    <row r="6436" spans="72:89" x14ac:dyDescent="0.25">
      <c r="BT6436"/>
      <c r="BW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</row>
    <row r="6437" spans="72:89" x14ac:dyDescent="0.25">
      <c r="BT6437"/>
      <c r="BW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</row>
    <row r="6438" spans="72:89" x14ac:dyDescent="0.25">
      <c r="BT6438"/>
      <c r="BW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</row>
    <row r="6439" spans="72:89" x14ac:dyDescent="0.25">
      <c r="BT6439"/>
      <c r="BW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</row>
    <row r="6440" spans="72:89" x14ac:dyDescent="0.25">
      <c r="BT6440"/>
      <c r="BW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</row>
    <row r="6441" spans="72:89" x14ac:dyDescent="0.25">
      <c r="BT6441"/>
      <c r="BW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</row>
    <row r="6442" spans="72:89" x14ac:dyDescent="0.25">
      <c r="BT6442"/>
      <c r="BW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</row>
    <row r="6443" spans="72:89" x14ac:dyDescent="0.25">
      <c r="BT6443"/>
      <c r="BW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</row>
    <row r="6444" spans="72:89" x14ac:dyDescent="0.25">
      <c r="BT6444"/>
      <c r="BW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</row>
    <row r="6445" spans="72:89" x14ac:dyDescent="0.25">
      <c r="BT6445"/>
      <c r="BW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</row>
    <row r="6446" spans="72:89" x14ac:dyDescent="0.25">
      <c r="BT6446"/>
      <c r="BW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</row>
    <row r="6447" spans="72:89" x14ac:dyDescent="0.25">
      <c r="BT6447"/>
      <c r="BW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</row>
    <row r="6448" spans="72:89" x14ac:dyDescent="0.25">
      <c r="BT6448"/>
      <c r="BW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</row>
    <row r="6449" spans="72:89" x14ac:dyDescent="0.25">
      <c r="BT6449"/>
      <c r="BW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</row>
    <row r="6450" spans="72:89" x14ac:dyDescent="0.25">
      <c r="BT6450"/>
      <c r="BW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</row>
    <row r="6451" spans="72:89" x14ac:dyDescent="0.25">
      <c r="BT6451"/>
      <c r="BW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</row>
    <row r="6452" spans="72:89" x14ac:dyDescent="0.25">
      <c r="BT6452"/>
      <c r="BW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</row>
    <row r="6453" spans="72:89" x14ac:dyDescent="0.25">
      <c r="BT6453"/>
      <c r="BW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</row>
    <row r="6454" spans="72:89" x14ac:dyDescent="0.25">
      <c r="BT6454"/>
      <c r="BW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</row>
    <row r="6455" spans="72:89" x14ac:dyDescent="0.25">
      <c r="BT6455"/>
      <c r="BW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</row>
    <row r="6456" spans="72:89" x14ac:dyDescent="0.25">
      <c r="BT6456"/>
      <c r="BW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</row>
    <row r="6457" spans="72:89" x14ac:dyDescent="0.25">
      <c r="BT6457"/>
      <c r="BW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</row>
    <row r="6458" spans="72:89" x14ac:dyDescent="0.25">
      <c r="BT6458"/>
      <c r="BW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</row>
    <row r="6459" spans="72:89" x14ac:dyDescent="0.25">
      <c r="BT6459"/>
      <c r="BW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</row>
    <row r="6460" spans="72:89" x14ac:dyDescent="0.25">
      <c r="BT6460"/>
      <c r="BW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</row>
    <row r="6461" spans="72:89" x14ac:dyDescent="0.25">
      <c r="BT6461"/>
      <c r="BW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</row>
    <row r="6462" spans="72:89" x14ac:dyDescent="0.25">
      <c r="BT6462"/>
      <c r="BW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</row>
    <row r="6463" spans="72:89" x14ac:dyDescent="0.25">
      <c r="BT6463"/>
      <c r="BW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</row>
    <row r="6464" spans="72:89" x14ac:dyDescent="0.25">
      <c r="BT6464"/>
      <c r="BW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</row>
    <row r="6465" spans="68:89" x14ac:dyDescent="0.25">
      <c r="BT6465"/>
      <c r="BW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</row>
    <row r="6466" spans="68:89" x14ac:dyDescent="0.25">
      <c r="BT6466"/>
      <c r="BW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</row>
    <row r="6467" spans="68:89" x14ac:dyDescent="0.25">
      <c r="BT6467"/>
      <c r="BW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</row>
    <row r="6468" spans="68:89" x14ac:dyDescent="0.25">
      <c r="BT6468"/>
      <c r="BW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</row>
    <row r="6469" spans="68:89" x14ac:dyDescent="0.25">
      <c r="BT6469"/>
      <c r="BW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</row>
    <row r="6470" spans="68:89" x14ac:dyDescent="0.25">
      <c r="BT6470"/>
      <c r="BW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</row>
    <row r="6471" spans="68:89" x14ac:dyDescent="0.25">
      <c r="BT6471"/>
      <c r="BW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</row>
    <row r="6472" spans="68:89" x14ac:dyDescent="0.25">
      <c r="BT6472"/>
      <c r="BW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</row>
    <row r="6473" spans="68:89" x14ac:dyDescent="0.25">
      <c r="BT6473"/>
      <c r="BW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</row>
    <row r="6474" spans="68:89" x14ac:dyDescent="0.25">
      <c r="BP6474" s="1" t="s">
        <v>13760</v>
      </c>
      <c r="BQ6474" s="1" t="s">
        <v>13760</v>
      </c>
      <c r="BS6474" s="1" t="s">
        <v>13760</v>
      </c>
      <c r="BT6474"/>
      <c r="BW6474">
        <v>958.44</v>
      </c>
      <c r="BY6474"/>
      <c r="BZ6474">
        <v>5513100.5499999998</v>
      </c>
      <c r="CA6474">
        <v>0.32</v>
      </c>
      <c r="CB6474">
        <v>3960.9683333333328</v>
      </c>
      <c r="CC6474"/>
      <c r="CD6474"/>
      <c r="CE6474"/>
      <c r="CF6474"/>
      <c r="CG6474">
        <v>37457.769984999999</v>
      </c>
      <c r="CH6474">
        <v>337119.92986500001</v>
      </c>
      <c r="CI6474">
        <v>3371199.2986499998</v>
      </c>
      <c r="CJ6474">
        <v>3708319.2285150001</v>
      </c>
      <c r="CK6474"/>
    </row>
  </sheetData>
  <phoneticPr fontId="41" type="noConversion"/>
  <pageMargins left="0.7" right="0.7" top="0.75" bottom="0.75" header="0.3" footer="0.3"/>
  <drawing r:id="rId1"/>
  <tableParts count="5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4306-D988-44CB-9B59-6CD9FDA2B9BF}">
  <sheetPr>
    <tabColor theme="5" tint="0.59999389629810485"/>
  </sheetPr>
  <dimension ref="A1:AX76"/>
  <sheetViews>
    <sheetView showGridLines="0" topLeftCell="A11" zoomScale="73" zoomScaleNormal="73" zoomScaleSheetLayoutView="73" zoomScalePageLayoutView="78" workbookViewId="0">
      <selection activeCell="AA19" sqref="AA19"/>
    </sheetView>
  </sheetViews>
  <sheetFormatPr baseColWidth="10" defaultColWidth="11" defaultRowHeight="13.8" x14ac:dyDescent="0.25"/>
  <cols>
    <col min="1" max="1" width="3.8984375" style="5" customWidth="1"/>
    <col min="2" max="2" width="6.69921875" style="5" customWidth="1"/>
    <col min="3" max="3" width="3.69921875" style="5" customWidth="1"/>
    <col min="4" max="4" width="3.09765625" style="5" customWidth="1"/>
    <col min="5" max="5" width="4.59765625" style="5" customWidth="1"/>
    <col min="6" max="6" width="4.09765625" style="5" customWidth="1"/>
    <col min="7" max="7" width="3.09765625" style="5" customWidth="1"/>
    <col min="8" max="8" width="4.09765625" style="5" customWidth="1"/>
    <col min="9" max="9" width="4.3984375" style="5" customWidth="1"/>
    <col min="10" max="10" width="6.09765625" style="5" customWidth="1"/>
    <col min="11" max="11" width="4.5" style="5" customWidth="1"/>
    <col min="12" max="12" width="7.19921875" style="5" customWidth="1"/>
    <col min="13" max="14" width="3.09765625" style="5" customWidth="1"/>
    <col min="15" max="15" width="3.59765625" style="5" customWidth="1"/>
    <col min="16" max="16" width="14" style="5" customWidth="1"/>
    <col min="17" max="18" width="4.3984375" style="5" customWidth="1"/>
    <col min="19" max="22" width="3.09765625" style="5" customWidth="1"/>
    <col min="23" max="23" width="5.5" style="5" customWidth="1"/>
    <col min="24" max="24" width="6.3984375" style="5" customWidth="1"/>
    <col min="25" max="25" width="3.09765625" style="5" customWidth="1"/>
    <col min="26" max="26" width="5.3984375" style="5" customWidth="1"/>
    <col min="27" max="27" width="11.59765625" style="5" customWidth="1"/>
    <col min="28" max="29" width="3.09765625" style="5" customWidth="1"/>
    <col min="30" max="30" width="4.3984375" style="5" customWidth="1"/>
    <col min="31" max="31" width="6.3984375" style="5" customWidth="1"/>
    <col min="32" max="35" width="3.09765625" style="5" customWidth="1"/>
    <col min="36" max="36" width="5" style="5" customWidth="1"/>
    <col min="37" max="37" width="4.09765625" style="5" customWidth="1"/>
    <col min="38" max="38" width="8.09765625" style="5" customWidth="1"/>
    <col min="39" max="45" width="3.09765625" style="5" customWidth="1"/>
    <col min="46" max="46" width="3.5" style="5" customWidth="1"/>
    <col min="47" max="47" width="1.8984375" style="5" customWidth="1"/>
    <col min="48" max="48" width="4.5" style="5" customWidth="1"/>
    <col min="49" max="16384" width="11" style="5"/>
  </cols>
  <sheetData>
    <row r="1" spans="2:50" s="13" customFormat="1" x14ac:dyDescent="0.25"/>
    <row r="2" spans="2:50" s="13" customFormat="1" ht="27.75" customHeight="1" thickBot="1" x14ac:dyDescent="0.3">
      <c r="B2" s="19" t="s">
        <v>7492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76"/>
      <c r="U2" s="76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</row>
    <row r="3" spans="2:50" s="13" customFormat="1" ht="8.25" customHeight="1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P3" s="19"/>
      <c r="AQ3" s="19"/>
      <c r="AR3" s="360"/>
      <c r="AS3" s="361"/>
      <c r="AT3" s="362"/>
      <c r="AU3" s="19"/>
      <c r="AV3" s="19"/>
      <c r="AW3" s="19"/>
      <c r="AX3" s="77"/>
    </row>
    <row r="4" spans="2:50" s="13" customFormat="1" ht="6" customHeight="1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</row>
    <row r="5" spans="2:50" s="101" customFormat="1" ht="26.1" customHeight="1" x14ac:dyDescent="0.25">
      <c r="B5" s="363" t="s">
        <v>7493</v>
      </c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3"/>
      <c r="AE5" s="363"/>
      <c r="AF5" s="363"/>
      <c r="AG5" s="363"/>
      <c r="AH5" s="363"/>
      <c r="AI5" s="363"/>
      <c r="AJ5" s="363"/>
      <c r="AK5" s="363"/>
      <c r="AL5" s="363"/>
      <c r="AM5" s="363"/>
      <c r="AN5" s="363"/>
      <c r="AO5" s="363"/>
      <c r="AP5" s="363"/>
      <c r="AQ5" s="363"/>
      <c r="AR5" s="363"/>
      <c r="AS5" s="363"/>
      <c r="AT5" s="363"/>
      <c r="AU5" s="363"/>
    </row>
    <row r="6" spans="2:50" s="101" customFormat="1" ht="6" customHeight="1" thickBot="1" x14ac:dyDescent="0.3">
      <c r="B6" s="94"/>
      <c r="C6" s="94"/>
      <c r="D6" s="94"/>
      <c r="E6" s="94"/>
      <c r="F6" s="94"/>
      <c r="G6" s="94"/>
      <c r="H6" s="95"/>
      <c r="I6" s="94"/>
      <c r="J6" s="94"/>
      <c r="K6" s="94"/>
      <c r="L6" s="94"/>
      <c r="M6" s="94"/>
      <c r="N6" s="94"/>
      <c r="O6" s="94"/>
      <c r="P6" s="95"/>
      <c r="Q6" s="96"/>
      <c r="R6" s="96"/>
      <c r="S6" s="96"/>
      <c r="T6" s="96"/>
      <c r="U6" s="96"/>
      <c r="V6" s="96"/>
      <c r="W6" s="96"/>
      <c r="X6" s="96"/>
      <c r="Y6" s="96"/>
      <c r="Z6" s="96"/>
      <c r="AA6" s="97"/>
      <c r="AB6" s="98"/>
      <c r="AC6" s="99"/>
      <c r="AD6" s="99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</row>
    <row r="7" spans="2:50" s="101" customFormat="1" ht="26.1" customHeight="1" thickBot="1" x14ac:dyDescent="0.3">
      <c r="B7" s="364" t="s">
        <v>7494</v>
      </c>
      <c r="C7" s="364"/>
      <c r="D7" s="364"/>
      <c r="E7" s="364"/>
      <c r="F7" s="364"/>
      <c r="G7" s="364"/>
      <c r="H7" s="365" t="str">
        <f>'DATOS DEL CLIENTE'!H4</f>
        <v>PERSONA FISICA</v>
      </c>
      <c r="I7" s="321"/>
      <c r="J7" s="321"/>
      <c r="K7" s="321"/>
      <c r="L7" s="321"/>
      <c r="M7" s="321"/>
      <c r="N7" s="321"/>
      <c r="O7" s="322"/>
      <c r="P7" s="85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340" t="s">
        <v>7495</v>
      </c>
      <c r="AC7" s="341"/>
      <c r="AD7" s="341"/>
      <c r="AE7" s="342">
        <f>IF('DATOS DEL CLIENTE'!H4="PERSONA FISICA",'DATOS DEL CLIENTE'!P10,IF('DATOS DEL CLIENTE'!H4="PERSONA MORAL ",'DATOS DEL CLIENTE'!E51&amp;'DATOS DEL CLIENTE'!A24&amp;'DATOS DEL CLIENTE'!P60&amp;'DATOS DEL CLIENTE'!A24&amp;'DATOS DEL CLIENTE'!P68,IF('DATOS DEL CLIENTE'!H4="COPROPIEDAD",'DATOS DEL CLIENTE'!P26&amp;'DATOS DEL CLIENTE'!A24&amp;'DATOS DEL CLIENTE'!P34,"")))</f>
        <v>0</v>
      </c>
      <c r="AF7" s="343"/>
      <c r="AG7" s="343"/>
      <c r="AH7" s="343"/>
      <c r="AI7" s="343"/>
      <c r="AJ7" s="343"/>
      <c r="AK7" s="343"/>
      <c r="AL7" s="343"/>
      <c r="AM7" s="343"/>
      <c r="AN7" s="343"/>
      <c r="AO7" s="343"/>
      <c r="AP7" s="343"/>
      <c r="AQ7" s="343"/>
      <c r="AR7" s="343"/>
      <c r="AS7" s="343"/>
      <c r="AT7" s="343"/>
      <c r="AU7" s="344"/>
    </row>
    <row r="8" spans="2:50" s="101" customFormat="1" ht="8.25" customHeight="1" thickBot="1" x14ac:dyDescent="0.3">
      <c r="B8" s="88"/>
      <c r="C8" s="88"/>
      <c r="D8" s="88"/>
      <c r="E8" s="88"/>
      <c r="F8" s="88"/>
      <c r="G8" s="88"/>
      <c r="H8" s="102"/>
      <c r="I8" s="102"/>
      <c r="J8" s="102"/>
      <c r="K8" s="102"/>
      <c r="L8" s="102"/>
      <c r="M8" s="102"/>
      <c r="N8" s="102"/>
      <c r="O8" s="102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9"/>
      <c r="AC8" s="89"/>
      <c r="AD8" s="89"/>
      <c r="AE8" s="345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6"/>
      <c r="AQ8" s="346"/>
      <c r="AR8" s="346"/>
      <c r="AS8" s="346"/>
      <c r="AT8" s="346"/>
      <c r="AU8" s="347"/>
    </row>
    <row r="9" spans="2:50" s="101" customFormat="1" ht="26.1" customHeight="1" thickBot="1" x14ac:dyDescent="0.3">
      <c r="B9" s="381" t="s">
        <v>7496</v>
      </c>
      <c r="C9" s="381"/>
      <c r="D9" s="381"/>
      <c r="E9" s="381"/>
      <c r="F9" s="381"/>
      <c r="G9" s="381"/>
      <c r="H9" s="357">
        <f>'DATOS DEL CLIENTE'!E49</f>
        <v>0</v>
      </c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9"/>
      <c r="AA9" s="103"/>
      <c r="AE9" s="348"/>
      <c r="AF9" s="349"/>
      <c r="AG9" s="349"/>
      <c r="AH9" s="349"/>
      <c r="AI9" s="349"/>
      <c r="AJ9" s="349"/>
      <c r="AK9" s="349"/>
      <c r="AL9" s="349"/>
      <c r="AM9" s="349"/>
      <c r="AN9" s="349"/>
      <c r="AO9" s="349"/>
      <c r="AP9" s="349"/>
      <c r="AQ9" s="349"/>
      <c r="AR9" s="349"/>
      <c r="AS9" s="349"/>
      <c r="AT9" s="349"/>
      <c r="AU9" s="350"/>
    </row>
    <row r="10" spans="2:50" s="101" customFormat="1" ht="7.5" customHeight="1" thickBot="1" x14ac:dyDescent="0.3">
      <c r="B10" s="90"/>
      <c r="C10" s="90"/>
      <c r="D10" s="90"/>
      <c r="E10" s="90"/>
      <c r="F10" s="90"/>
      <c r="G10" s="90"/>
      <c r="H10" s="104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6"/>
      <c r="AA10" s="107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</row>
    <row r="11" spans="2:50" s="13" customFormat="1" ht="30" customHeight="1" thickBot="1" x14ac:dyDescent="0.3">
      <c r="B11" s="388" t="s">
        <v>7497</v>
      </c>
      <c r="C11" s="388"/>
      <c r="D11" s="388"/>
      <c r="E11" s="388"/>
      <c r="F11" s="388"/>
      <c r="G11" s="388"/>
      <c r="H11" s="354">
        <f>IF('DATOS DEL CLIENTE'!H4="PERSONA FISICA",'DATOS DEL CLIENTE'!H8,IF('DATOS DEL CLIENTE'!H4="PERSONA MORAL ",'DATOS DEL CLIENTE'!H58&amp;'DATOS DEL CLIENTE'!A24&amp;'DATOS DEL CLIENTE'!H66,IF('DATOS DEL CLIENTE'!H4="COPROPIEDAD",'DATOS DEL CLIENTE'!H24&amp;'DATOS DEL CLIENTE'!A24&amp;'DATOS DEL CLIENTE'!H32,"")))</f>
        <v>0</v>
      </c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6"/>
      <c r="AA11" s="23"/>
      <c r="AB11" s="23"/>
      <c r="AC11" s="389" t="s">
        <v>7498</v>
      </c>
      <c r="AD11" s="390"/>
      <c r="AE11" s="351">
        <f>IF('DATOS DEL CLIENTE'!H4="PERSONA FISICA",'DATOS DEL CLIENTE'!AF8,IF('DATOS DEL CLIENTE'!H4="PERSONA MORAL ",'DATOS DEL CLIENTE'!AF49&amp;'DATOS DEL CLIENTE'!A24&amp;'DATOS DEL CLIENTE'!AF58&amp;'DATOS DEL CLIENTE'!A24&amp;'DATOS DEL CLIENTE'!AF66,IF('DATOS DEL CLIENTE'!H4="COPROPIEDAD",'DATOS DEL CLIENTE'!AF24&amp;'DATOS DEL CLIENTE'!A24&amp;'DATOS DEL CLIENTE'!AF32,"")))</f>
        <v>0</v>
      </c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3"/>
    </row>
    <row r="12" spans="2:50" s="13" customFormat="1" ht="9.75" customHeight="1" thickBot="1" x14ac:dyDescent="0.3">
      <c r="B12" s="91"/>
      <c r="C12" s="91"/>
      <c r="D12" s="91"/>
      <c r="E12" s="91"/>
      <c r="F12" s="91"/>
      <c r="G12" s="91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23"/>
      <c r="AB12" s="23"/>
      <c r="AC12" s="92"/>
      <c r="AD12" s="93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</row>
    <row r="13" spans="2:50" s="13" customFormat="1" ht="30" customHeight="1" thickBot="1" x14ac:dyDescent="0.3">
      <c r="B13" s="364" t="s">
        <v>7499</v>
      </c>
      <c r="C13" s="364"/>
      <c r="D13" s="364"/>
      <c r="E13" s="364"/>
      <c r="F13" s="364"/>
      <c r="G13" s="364"/>
      <c r="H13" s="365">
        <f>'DATOS DEL CLIENTE'!H5</f>
        <v>0</v>
      </c>
      <c r="I13" s="382"/>
      <c r="J13" s="382"/>
      <c r="K13" s="382"/>
      <c r="L13" s="382"/>
      <c r="M13" s="382"/>
      <c r="N13" s="382"/>
      <c r="O13" s="383"/>
      <c r="P13" s="111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3"/>
      <c r="AB13" s="113"/>
      <c r="AC13" s="132"/>
      <c r="AD13" s="11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pans="2:50" s="13" customFormat="1" ht="15.75" customHeight="1" x14ac:dyDescent="0.25">
      <c r="B14" s="81"/>
      <c r="C14" s="81"/>
      <c r="D14" s="81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</row>
    <row r="15" spans="2:50" s="13" customFormat="1" ht="24" x14ac:dyDescent="0.25">
      <c r="B15" s="400" t="s">
        <v>7500</v>
      </c>
      <c r="C15" s="400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400"/>
      <c r="AQ15" s="400"/>
      <c r="AR15" s="400"/>
      <c r="AS15" s="400"/>
      <c r="AT15" s="400"/>
      <c r="AU15" s="400"/>
    </row>
    <row r="16" spans="2:50" s="13" customFormat="1" ht="11.4" customHeight="1" thickBot="1" x14ac:dyDescent="0.3"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1"/>
      <c r="AH16" s="401"/>
      <c r="AI16" s="401"/>
      <c r="AJ16" s="401"/>
      <c r="AK16" s="401"/>
      <c r="AL16" s="401"/>
      <c r="AM16" s="401"/>
      <c r="AN16" s="401"/>
      <c r="AO16" s="401"/>
      <c r="AP16" s="401"/>
      <c r="AQ16" s="401"/>
      <c r="AR16" s="401"/>
      <c r="AS16" s="401"/>
      <c r="AT16" s="401"/>
      <c r="AU16" s="401"/>
    </row>
    <row r="17" spans="2:47" s="13" customFormat="1" ht="19.95" customHeight="1" thickBot="1" x14ac:dyDescent="0.3">
      <c r="B17" s="323" t="s">
        <v>7501</v>
      </c>
      <c r="C17" s="323"/>
      <c r="D17" s="323"/>
      <c r="E17" s="323"/>
      <c r="F17" s="14"/>
      <c r="G17" s="25"/>
      <c r="H17" s="403" t="str">
        <f>SIMULADOR!I3</f>
        <v>2ONIX_1</v>
      </c>
      <c r="I17" s="404"/>
      <c r="J17" s="404"/>
      <c r="K17" s="404"/>
      <c r="L17" s="404"/>
      <c r="M17" s="404"/>
      <c r="N17" s="404"/>
      <c r="O17" s="405"/>
      <c r="P17" s="42"/>
      <c r="Q17" s="42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5"/>
      <c r="AU17" s="16"/>
    </row>
    <row r="18" spans="2:47" s="13" customFormat="1" ht="19.95" customHeight="1" x14ac:dyDescent="0.25">
      <c r="B18" s="33"/>
      <c r="C18" s="33"/>
      <c r="D18" s="33"/>
      <c r="E18" s="33"/>
      <c r="F18" s="14"/>
      <c r="G18" s="25"/>
      <c r="H18" s="75"/>
      <c r="I18" s="75"/>
      <c r="J18" s="75"/>
      <c r="K18" s="75"/>
      <c r="L18" s="75"/>
      <c r="M18" s="75"/>
      <c r="N18" s="75"/>
      <c r="O18" s="75"/>
      <c r="P18" s="42"/>
      <c r="Q18" s="42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5"/>
      <c r="AU18" s="16"/>
    </row>
    <row r="19" spans="2:47" s="13" customFormat="1" ht="24.6" customHeight="1" thickBot="1" x14ac:dyDescent="0.3">
      <c r="B19" s="33"/>
      <c r="C19" s="33"/>
      <c r="D19" s="33"/>
      <c r="E19" s="33"/>
      <c r="F19" s="14"/>
      <c r="G19" s="40"/>
      <c r="H19" s="41"/>
      <c r="I19" s="41"/>
      <c r="J19" s="41"/>
      <c r="K19" s="41"/>
      <c r="L19" s="41"/>
      <c r="M19" s="41"/>
      <c r="N19" s="41"/>
      <c r="O19" s="41"/>
      <c r="P19" s="41"/>
      <c r="Q19" s="41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396">
        <v>46023</v>
      </c>
      <c r="AM19" s="396"/>
      <c r="AN19" s="396"/>
      <c r="AO19" s="396"/>
      <c r="AP19" s="396"/>
      <c r="AQ19" s="396"/>
      <c r="AR19" s="396"/>
      <c r="AS19" s="396"/>
      <c r="AT19" s="396"/>
      <c r="AU19" s="16"/>
    </row>
    <row r="20" spans="2:47" ht="24.6" customHeight="1" thickBot="1" x14ac:dyDescent="0.3">
      <c r="B20" s="33" t="s">
        <v>7502</v>
      </c>
      <c r="C20" s="406">
        <f>SIMULADOR!D9</f>
        <v>300</v>
      </c>
      <c r="D20" s="406"/>
      <c r="E20" s="406"/>
      <c r="F20" s="406"/>
      <c r="G20" s="406"/>
      <c r="H20" s="406"/>
      <c r="I20" s="406"/>
      <c r="J20" s="406"/>
      <c r="K20" s="406"/>
      <c r="L20" s="26"/>
      <c r="M20" s="407" t="s">
        <v>7503</v>
      </c>
      <c r="N20" s="407"/>
      <c r="O20" s="407"/>
      <c r="P20" s="407"/>
      <c r="Q20" s="30"/>
      <c r="R20" s="30"/>
      <c r="S20" s="30"/>
      <c r="T20" s="30"/>
      <c r="U20" s="332">
        <f>SIMULADOR!I16</f>
        <v>1104705</v>
      </c>
      <c r="V20" s="333"/>
      <c r="W20" s="333"/>
      <c r="X20" s="333"/>
      <c r="Y20" s="333"/>
      <c r="Z20" s="333"/>
      <c r="AA20" s="334"/>
      <c r="AB20" s="31"/>
      <c r="AC20" s="31"/>
      <c r="AD20" s="323" t="s">
        <v>7504</v>
      </c>
      <c r="AE20" s="323"/>
      <c r="AF20" s="323"/>
      <c r="AG20" s="323"/>
      <c r="AH20" s="323"/>
      <c r="AI20" s="323"/>
      <c r="AJ20" s="323"/>
      <c r="AL20" s="408">
        <v>46026</v>
      </c>
      <c r="AM20" s="409"/>
      <c r="AN20" s="409"/>
      <c r="AO20" s="409"/>
      <c r="AP20" s="409"/>
      <c r="AQ20" s="409"/>
      <c r="AR20" s="409"/>
      <c r="AS20" s="409"/>
      <c r="AT20" s="410"/>
      <c r="AU20" s="38"/>
    </row>
    <row r="21" spans="2:47" ht="24.6" customHeight="1" thickBot="1" x14ac:dyDescent="0.3">
      <c r="B21" s="33" t="s">
        <v>7505</v>
      </c>
      <c r="C21" s="402" t="str">
        <f>SIMULADOR!D10</f>
        <v>PREMIUM</v>
      </c>
      <c r="D21" s="402"/>
      <c r="E21" s="402"/>
      <c r="F21" s="402"/>
      <c r="G21" s="402"/>
      <c r="H21" s="402"/>
      <c r="I21" s="402"/>
      <c r="J21" s="402"/>
      <c r="K21" s="402"/>
      <c r="L21" s="28"/>
      <c r="M21" s="323" t="s">
        <v>7506</v>
      </c>
      <c r="N21" s="323"/>
      <c r="O21" s="323"/>
      <c r="P21" s="323"/>
      <c r="Q21" s="28"/>
      <c r="R21" s="34"/>
      <c r="S21" s="13"/>
      <c r="T21" s="18"/>
      <c r="U21" s="13"/>
      <c r="V21" s="395">
        <f>SIMULADOR!D19</f>
        <v>20</v>
      </c>
      <c r="W21" s="395"/>
      <c r="X21" s="395"/>
      <c r="Y21" s="395"/>
      <c r="Z21" s="395"/>
      <c r="AA21" s="395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6"/>
    </row>
    <row r="22" spans="2:47" ht="24.6" customHeight="1" thickBot="1" x14ac:dyDescent="0.3">
      <c r="B22" s="33" t="s">
        <v>7507</v>
      </c>
      <c r="C22" s="13"/>
      <c r="D22" s="48"/>
      <c r="E22" s="48"/>
      <c r="F22" s="48"/>
      <c r="G22" s="48"/>
      <c r="H22" s="329">
        <f>SIMULADOR!D11</f>
        <v>5845</v>
      </c>
      <c r="I22" s="329"/>
      <c r="J22" s="329"/>
      <c r="K22" s="329"/>
      <c r="L22" s="26"/>
      <c r="M22" s="323" t="s">
        <v>7508</v>
      </c>
      <c r="N22" s="323"/>
      <c r="O22" s="323"/>
      <c r="P22" s="323"/>
      <c r="Q22" s="370">
        <f>SIMULADOR!D20/12</f>
        <v>4</v>
      </c>
      <c r="R22" s="370"/>
      <c r="S22" s="370"/>
      <c r="T22" s="370"/>
      <c r="U22" s="33"/>
      <c r="V22" s="371">
        <v>0</v>
      </c>
      <c r="W22" s="371"/>
      <c r="X22" s="371"/>
      <c r="Y22" s="371"/>
      <c r="Z22" s="371"/>
      <c r="AA22" s="371"/>
      <c r="AB22" s="13"/>
      <c r="AC22" s="13"/>
      <c r="AD22" s="375" t="s">
        <v>7509</v>
      </c>
      <c r="AE22" s="375"/>
      <c r="AF22" s="375"/>
      <c r="AG22" s="375"/>
      <c r="AH22" s="375"/>
      <c r="AI22" s="375"/>
      <c r="AJ22" s="375"/>
      <c r="AK22" s="23"/>
      <c r="AL22" s="366">
        <f>IF(X26&gt;0,DATE(YEAR(X26),MONTH(X26)-1+AL23,DAY(X26)),"")</f>
        <v>47122</v>
      </c>
      <c r="AM22" s="367"/>
      <c r="AN22" s="367"/>
      <c r="AO22" s="367"/>
      <c r="AP22" s="367"/>
      <c r="AQ22" s="367"/>
      <c r="AR22" s="367"/>
      <c r="AS22" s="367"/>
      <c r="AT22" s="368"/>
      <c r="AU22" s="16"/>
    </row>
    <row r="23" spans="2:47" ht="24.6" customHeight="1" thickBot="1" x14ac:dyDescent="0.3">
      <c r="B23" s="323" t="s">
        <v>7510</v>
      </c>
      <c r="C23" s="323"/>
      <c r="D23" s="323"/>
      <c r="E23" s="323"/>
      <c r="F23" s="369">
        <f>SIMULADOR!J8</f>
        <v>0.3</v>
      </c>
      <c r="G23" s="369"/>
      <c r="H23" s="369"/>
      <c r="I23" s="369"/>
      <c r="J23" s="369"/>
      <c r="K23" s="369"/>
      <c r="L23" s="29"/>
      <c r="M23" s="323" t="s">
        <v>7511</v>
      </c>
      <c r="N23" s="323"/>
      <c r="O23" s="323"/>
      <c r="P23" s="323"/>
      <c r="Q23" s="370">
        <f>SIMULADOR!D21/12</f>
        <v>6</v>
      </c>
      <c r="R23" s="370"/>
      <c r="S23" s="370"/>
      <c r="T23" s="370"/>
      <c r="U23" s="80"/>
      <c r="V23" s="371">
        <v>0.01</v>
      </c>
      <c r="W23" s="371"/>
      <c r="X23" s="371"/>
      <c r="Y23" s="371"/>
      <c r="Z23" s="371"/>
      <c r="AA23" s="371"/>
      <c r="AB23" s="31"/>
      <c r="AC23" s="23"/>
      <c r="AD23" s="375" t="s">
        <v>7512</v>
      </c>
      <c r="AE23" s="375"/>
      <c r="AF23" s="375"/>
      <c r="AG23" s="375"/>
      <c r="AH23" s="375"/>
      <c r="AI23" s="375"/>
      <c r="AJ23" s="375"/>
      <c r="AK23" s="13"/>
      <c r="AL23" s="372">
        <f>IF(SIMULADOR!E3="ESTEPA",18,IF(SIMULADOR!E3="DESIERTO",13,IF(SIMULADOR!E3="TAIGA",15,IF(SIMULADOR!E3="PARAMO",18,IF(SIMULADOR!E3="SELVA",24,IF(SIMULADOR!E3="BOSQUE",24,IF(SIMULADOR!E3="LOMAS",36,IF(SIMULADOR!D7="LAGO_1",28,IF(SIMULADOR!D7="LAGO_2",36,IF(SIMULADOR!E3="MANGLAR",36,IF(SIMULADOR!E3="AMATISTA",36,IF(SIMULADOR!E3="ZAFIRO",36,IF(SIMULADOR!E3="MALAQUITA",36,IF(SIMULADOR!E3="OPALO",36,IF(SIMULADOR!E3="ARRECIFE",36,IF(SIMULADOR!E3="TUNDRA",36,IF(SIMULADOR!E3="SABANA",36,IF(SIMULADOR!E3="JADE",36,IF(SIMULADOR!E3="onix",36,0)))))))))))))))))))</f>
        <v>36</v>
      </c>
      <c r="AM23" s="373"/>
      <c r="AN23" s="373"/>
      <c r="AO23" s="373"/>
      <c r="AP23" s="373"/>
      <c r="AQ23" s="373"/>
      <c r="AR23" s="373"/>
      <c r="AS23" s="373"/>
      <c r="AT23" s="374"/>
      <c r="AU23" s="16"/>
    </row>
    <row r="24" spans="2:47" ht="24.6" customHeight="1" thickBot="1" x14ac:dyDescent="0.3">
      <c r="B24" s="33" t="s">
        <v>7513</v>
      </c>
      <c r="C24" s="13"/>
      <c r="D24" s="13"/>
      <c r="E24" s="13"/>
      <c r="F24" s="13"/>
      <c r="G24" s="376">
        <f>SIMULADOR!D12</f>
        <v>4091.5</v>
      </c>
      <c r="H24" s="377"/>
      <c r="I24" s="377"/>
      <c r="J24" s="377"/>
      <c r="K24" s="378"/>
      <c r="L24" s="27"/>
      <c r="M24" s="323" t="s">
        <v>7511</v>
      </c>
      <c r="N24" s="323"/>
      <c r="O24" s="323"/>
      <c r="P24" s="323"/>
      <c r="Q24" s="370">
        <f>SIMULADOR!D22/12</f>
        <v>10</v>
      </c>
      <c r="R24" s="370"/>
      <c r="S24" s="370"/>
      <c r="T24" s="370"/>
      <c r="U24" s="52"/>
      <c r="V24" s="379">
        <v>1.2500000000000001E-2</v>
      </c>
      <c r="W24" s="379"/>
      <c r="X24" s="379"/>
      <c r="Y24" s="379"/>
      <c r="Z24" s="379"/>
      <c r="AA24" s="379"/>
      <c r="AB24" s="31"/>
      <c r="AC24" s="31"/>
      <c r="AD24" s="13"/>
      <c r="AE24" s="13"/>
      <c r="AF24" s="13"/>
      <c r="AG24" s="13"/>
      <c r="AH24" s="13"/>
      <c r="AI24" s="13"/>
      <c r="AJ24" s="13"/>
      <c r="AK24" s="23"/>
      <c r="AL24" s="13"/>
      <c r="AM24" s="13"/>
      <c r="AN24" s="13"/>
      <c r="AO24" s="13"/>
      <c r="AP24" s="13"/>
      <c r="AQ24" s="13"/>
      <c r="AR24" s="13"/>
      <c r="AS24" s="13"/>
      <c r="AT24" s="13"/>
      <c r="AU24" s="23"/>
    </row>
    <row r="25" spans="2:47" ht="24.6" customHeight="1" thickBot="1" x14ac:dyDescent="0.3">
      <c r="B25" s="33" t="s">
        <v>7514</v>
      </c>
      <c r="C25" s="27"/>
      <c r="D25" s="27"/>
      <c r="E25" s="27"/>
      <c r="F25" s="27"/>
      <c r="G25" s="48"/>
      <c r="H25" s="329">
        <f>SIMULADOR!I11</f>
        <v>122745</v>
      </c>
      <c r="I25" s="329"/>
      <c r="J25" s="329"/>
      <c r="K25" s="329"/>
      <c r="L25" s="27"/>
      <c r="M25" s="13"/>
      <c r="N25" s="13"/>
      <c r="O25" s="13"/>
      <c r="P25" s="13"/>
      <c r="Q25" s="13"/>
      <c r="R25" s="13"/>
      <c r="S25" s="13"/>
      <c r="T25" s="13"/>
      <c r="U25" s="80"/>
      <c r="V25" s="80"/>
      <c r="W25" s="80"/>
      <c r="X25" s="80"/>
      <c r="Y25" s="80"/>
      <c r="Z25" s="80"/>
      <c r="AA25" s="80"/>
      <c r="AB25" s="31"/>
      <c r="AC25" s="31"/>
      <c r="AD25" s="13"/>
      <c r="AE25" s="320" t="str">
        <f>SIMULADOR!H30</f>
        <v>ENGANCHE DIFERIDO 2 MESES</v>
      </c>
      <c r="AF25" s="321"/>
      <c r="AG25" s="321"/>
      <c r="AH25" s="321"/>
      <c r="AI25" s="321"/>
      <c r="AJ25" s="321"/>
      <c r="AK25" s="321"/>
      <c r="AL25" s="322"/>
      <c r="AM25" s="13"/>
      <c r="AN25" s="13"/>
      <c r="AO25" s="13"/>
      <c r="AP25" s="13"/>
      <c r="AQ25" s="13"/>
      <c r="AR25" s="13"/>
      <c r="AS25" s="13"/>
      <c r="AT25" s="13"/>
      <c r="AU25" s="23"/>
    </row>
    <row r="26" spans="2:47" ht="24.6" customHeight="1" thickBot="1" x14ac:dyDescent="0.3">
      <c r="B26" s="33" t="s">
        <v>7515</v>
      </c>
      <c r="C26" s="27"/>
      <c r="D26" s="27"/>
      <c r="E26" s="27"/>
      <c r="F26" s="27"/>
      <c r="G26" s="48"/>
      <c r="H26" s="330">
        <f>SIMULADOR!I12</f>
        <v>10000</v>
      </c>
      <c r="I26" s="330"/>
      <c r="J26" s="330"/>
      <c r="K26" s="330"/>
      <c r="L26" s="27"/>
      <c r="M26" s="335" t="s">
        <v>7516</v>
      </c>
      <c r="N26" s="335"/>
      <c r="O26" s="335"/>
      <c r="P26" s="335"/>
      <c r="Q26" s="335"/>
      <c r="R26" s="335"/>
      <c r="S26" s="46"/>
      <c r="T26" s="46"/>
      <c r="U26" s="46"/>
      <c r="V26" s="80"/>
      <c r="W26" s="13"/>
      <c r="X26" s="336">
        <f>SIMULADOR!C57</f>
        <v>46057</v>
      </c>
      <c r="Y26" s="337"/>
      <c r="Z26" s="337"/>
      <c r="AA26" s="338"/>
      <c r="AB26" s="13"/>
      <c r="AC26" s="121"/>
      <c r="AD26" s="121"/>
      <c r="AE26" s="121"/>
      <c r="AF26" s="13"/>
      <c r="AG26" s="13"/>
      <c r="AH26" s="13"/>
      <c r="AI26" s="13"/>
      <c r="AJ26" s="13"/>
      <c r="AK26" s="23"/>
      <c r="AL26" s="13"/>
      <c r="AM26" s="13"/>
      <c r="AN26" s="13"/>
      <c r="AO26" s="13"/>
      <c r="AP26" s="13"/>
      <c r="AQ26" s="13"/>
      <c r="AR26" s="13"/>
      <c r="AS26" s="13"/>
      <c r="AT26" s="13"/>
      <c r="AU26" s="23"/>
    </row>
    <row r="27" spans="2:47" ht="24.6" customHeight="1" thickBot="1" x14ac:dyDescent="0.3">
      <c r="B27" s="33" t="s">
        <v>7517</v>
      </c>
      <c r="C27" s="27"/>
      <c r="D27" s="27"/>
      <c r="E27" s="27"/>
      <c r="F27" s="27"/>
      <c r="G27" s="332">
        <f>SIMULADOR!I14</f>
        <v>112745</v>
      </c>
      <c r="H27" s="333"/>
      <c r="I27" s="333"/>
      <c r="J27" s="333"/>
      <c r="K27" s="334"/>
      <c r="L27" s="27"/>
      <c r="M27" s="119"/>
      <c r="N27" s="119"/>
      <c r="O27" s="119"/>
      <c r="P27" s="119"/>
      <c r="Q27" s="119"/>
      <c r="R27" s="119"/>
      <c r="S27" s="119"/>
      <c r="T27" s="119"/>
      <c r="U27" s="119"/>
      <c r="V27" s="80"/>
      <c r="W27" s="80"/>
      <c r="X27" s="80"/>
      <c r="Y27" s="80"/>
      <c r="Z27" s="80"/>
      <c r="AA27" s="80"/>
      <c r="AB27" s="31"/>
      <c r="AC27" s="31"/>
      <c r="AD27" s="13"/>
      <c r="AE27" s="128">
        <f>SIMULADOR!H32</f>
        <v>2.5000000000000001E-2</v>
      </c>
      <c r="AF27" s="43"/>
      <c r="AG27" s="43"/>
      <c r="AH27" s="327">
        <f>SIMULADOR!I32</f>
        <v>46041</v>
      </c>
      <c r="AI27" s="328"/>
      <c r="AJ27" s="328"/>
      <c r="AK27" s="328"/>
      <c r="AL27" s="13"/>
      <c r="AM27" s="318">
        <f>SIMULADOR!J32</f>
        <v>30686.25</v>
      </c>
      <c r="AN27" s="319"/>
      <c r="AO27" s="319"/>
      <c r="AP27" s="319"/>
      <c r="AQ27" s="319"/>
      <c r="AR27" s="319"/>
      <c r="AS27" s="319"/>
      <c r="AT27" s="319"/>
      <c r="AU27" s="23"/>
    </row>
    <row r="28" spans="2:47" ht="24.6" customHeight="1" thickBot="1" x14ac:dyDescent="0.3">
      <c r="B28" s="46" t="s">
        <v>7518</v>
      </c>
      <c r="C28" s="18"/>
      <c r="D28" s="18"/>
      <c r="E28" s="18"/>
      <c r="F28" s="18"/>
      <c r="G28" s="376">
        <f>SIMULADOR!I15</f>
        <v>1217450</v>
      </c>
      <c r="H28" s="377"/>
      <c r="I28" s="377"/>
      <c r="J28" s="377"/>
      <c r="K28" s="378"/>
      <c r="L28" s="18"/>
      <c r="M28" s="323" t="s">
        <v>7519</v>
      </c>
      <c r="N28" s="323"/>
      <c r="O28" s="323"/>
      <c r="P28" s="323"/>
      <c r="Q28" s="323"/>
      <c r="R28" s="323"/>
      <c r="S28" s="323"/>
      <c r="T28" s="331">
        <f>SIMULADOR!D20</f>
        <v>48</v>
      </c>
      <c r="U28" s="331"/>
      <c r="V28" s="331"/>
      <c r="W28" s="331"/>
      <c r="X28" s="332">
        <f>SIMULADOR!J20</f>
        <v>4602.9375</v>
      </c>
      <c r="Y28" s="333"/>
      <c r="Z28" s="333"/>
      <c r="AA28" s="334"/>
      <c r="AB28" s="32"/>
      <c r="AC28" s="32"/>
      <c r="AD28" s="13"/>
      <c r="AE28" s="128">
        <f>SIMULADOR!H33</f>
        <v>2.5000000000000001E-2</v>
      </c>
      <c r="AF28" s="43"/>
      <c r="AG28" s="43"/>
      <c r="AH28" s="327">
        <f>SIMULADOR!I33</f>
        <v>46056</v>
      </c>
      <c r="AI28" s="328"/>
      <c r="AJ28" s="328"/>
      <c r="AK28" s="328"/>
      <c r="AL28" s="13"/>
      <c r="AM28" s="318">
        <f>SIMULADOR!J33</f>
        <v>30686.25</v>
      </c>
      <c r="AN28" s="319"/>
      <c r="AO28" s="319"/>
      <c r="AP28" s="319"/>
      <c r="AQ28" s="319"/>
      <c r="AR28" s="319"/>
      <c r="AS28" s="319"/>
      <c r="AT28" s="319"/>
      <c r="AU28" s="23"/>
    </row>
    <row r="29" spans="2:47" ht="24.6" customHeight="1" thickBot="1" x14ac:dyDescent="0.3">
      <c r="B29" s="13"/>
      <c r="C29" s="18"/>
      <c r="D29" s="18"/>
      <c r="E29" s="18"/>
      <c r="F29" s="18"/>
      <c r="G29" s="13"/>
      <c r="H29" s="13"/>
      <c r="I29" s="13"/>
      <c r="J29" s="13"/>
      <c r="K29" s="13"/>
      <c r="L29" s="18"/>
      <c r="M29" s="323" t="s">
        <v>7520</v>
      </c>
      <c r="N29" s="323"/>
      <c r="O29" s="323"/>
      <c r="P29" s="323"/>
      <c r="Q29" s="323"/>
      <c r="R29" s="323"/>
      <c r="S29" s="323"/>
      <c r="T29" s="331">
        <f>SIMULADOR!D21</f>
        <v>72</v>
      </c>
      <c r="U29" s="331"/>
      <c r="V29" s="331"/>
      <c r="W29" s="331"/>
      <c r="X29" s="332">
        <f>SIMULADOR!J21</f>
        <v>10372.960122721084</v>
      </c>
      <c r="Y29" s="333"/>
      <c r="Z29" s="333"/>
      <c r="AA29" s="334"/>
      <c r="AB29" s="18"/>
      <c r="AC29" s="17"/>
      <c r="AD29" s="13"/>
      <c r="AE29" s="128">
        <f>SIMULADOR!H34</f>
        <v>2.5000000000000001E-2</v>
      </c>
      <c r="AF29" s="43"/>
      <c r="AG29" s="43"/>
      <c r="AH29" s="327">
        <f>SIMULADOR!I34</f>
        <v>46071</v>
      </c>
      <c r="AI29" s="328"/>
      <c r="AJ29" s="328"/>
      <c r="AK29" s="328"/>
      <c r="AL29" s="13"/>
      <c r="AM29" s="318">
        <f>SIMULADOR!J34</f>
        <v>30686.25</v>
      </c>
      <c r="AN29" s="319"/>
      <c r="AO29" s="319"/>
      <c r="AP29" s="319"/>
      <c r="AQ29" s="319"/>
      <c r="AR29" s="319"/>
      <c r="AS29" s="319"/>
      <c r="AT29" s="319"/>
      <c r="AU29" s="23"/>
    </row>
    <row r="30" spans="2:47" ht="24.6" customHeight="1" thickBot="1" x14ac:dyDescent="0.3">
      <c r="B30" s="323" t="s">
        <v>7521</v>
      </c>
      <c r="C30" s="323"/>
      <c r="D30" s="323"/>
      <c r="E30" s="323"/>
      <c r="F30" s="46"/>
      <c r="G30" s="324">
        <f>IF(SIMULADOR!D3="Portto blanco bernal",30%,IF(SIMULADOR!D3="Portto Blanco Cimatario",20%,""))</f>
        <v>0.3</v>
      </c>
      <c r="H30" s="325"/>
      <c r="I30" s="325"/>
      <c r="J30" s="325"/>
      <c r="K30" s="326"/>
      <c r="L30" s="13"/>
      <c r="M30" s="323" t="s">
        <v>7520</v>
      </c>
      <c r="N30" s="323"/>
      <c r="O30" s="323"/>
      <c r="P30" s="323"/>
      <c r="Q30" s="323"/>
      <c r="R30" s="323"/>
      <c r="S30" s="323"/>
      <c r="T30" s="331">
        <f>SIMULADOR!D22</f>
        <v>120</v>
      </c>
      <c r="U30" s="331"/>
      <c r="V30" s="331"/>
      <c r="W30" s="331"/>
      <c r="X30" s="332">
        <f>SIMULADOR!J22</f>
        <v>11664.52926370014</v>
      </c>
      <c r="Y30" s="333"/>
      <c r="Z30" s="333"/>
      <c r="AA30" s="334"/>
      <c r="AB30" s="18"/>
      <c r="AC30" s="17"/>
      <c r="AD30" s="13"/>
      <c r="AE30" s="128">
        <f>SIMULADOR!H35</f>
        <v>2.5000000000000001E-2</v>
      </c>
      <c r="AF30" s="43"/>
      <c r="AG30" s="43"/>
      <c r="AH30" s="327">
        <f>SIMULADOR!I35</f>
        <v>46086</v>
      </c>
      <c r="AI30" s="328"/>
      <c r="AJ30" s="328"/>
      <c r="AK30" s="328"/>
      <c r="AL30" s="13"/>
      <c r="AM30" s="318">
        <f>SIMULADOR!J35</f>
        <v>30686.25</v>
      </c>
      <c r="AN30" s="319"/>
      <c r="AO30" s="319"/>
      <c r="AP30" s="319"/>
      <c r="AQ30" s="319"/>
      <c r="AR30" s="319"/>
      <c r="AS30" s="319"/>
      <c r="AT30" s="319"/>
      <c r="AU30" s="23"/>
    </row>
    <row r="31" spans="2:47" ht="7.5" customHeight="1" thickBot="1" x14ac:dyDescent="0.3">
      <c r="B31" s="119"/>
      <c r="C31" s="119"/>
      <c r="D31" s="119"/>
      <c r="E31" s="119"/>
      <c r="F31" s="46"/>
      <c r="G31" s="138"/>
      <c r="H31" s="138"/>
      <c r="I31" s="138"/>
      <c r="J31" s="138"/>
      <c r="K31" s="138"/>
      <c r="L31" s="13"/>
      <c r="M31" s="33"/>
      <c r="N31" s="33"/>
      <c r="O31" s="33"/>
      <c r="P31" s="33"/>
      <c r="Q31" s="33"/>
      <c r="R31" s="33"/>
      <c r="S31" s="33"/>
      <c r="T31" s="137"/>
      <c r="U31" s="137"/>
      <c r="V31" s="137"/>
      <c r="W31" s="137"/>
      <c r="X31" s="47"/>
      <c r="Y31" s="47"/>
      <c r="Z31" s="47"/>
      <c r="AA31" s="47"/>
      <c r="AB31" s="43"/>
      <c r="AC31" s="45"/>
      <c r="AD31" s="13"/>
      <c r="AE31" s="139"/>
      <c r="AF31" s="43"/>
      <c r="AG31" s="43"/>
      <c r="AH31" s="135"/>
      <c r="AI31" s="136"/>
      <c r="AJ31" s="136"/>
      <c r="AK31" s="136"/>
      <c r="AL31" s="13"/>
      <c r="AM31" s="140"/>
      <c r="AN31" s="141"/>
      <c r="AO31" s="141"/>
      <c r="AP31" s="141"/>
      <c r="AQ31" s="141"/>
      <c r="AR31" s="141"/>
      <c r="AS31" s="141"/>
      <c r="AT31" s="141"/>
      <c r="AU31" s="23"/>
    </row>
    <row r="32" spans="2:47" ht="28.95" customHeight="1" thickBot="1" x14ac:dyDescent="0.3">
      <c r="B32" s="323" t="s">
        <v>7505</v>
      </c>
      <c r="C32" s="323"/>
      <c r="D32" s="323"/>
      <c r="E32" s="323"/>
      <c r="F32" s="122"/>
      <c r="G32" s="324" t="str">
        <f>SIMULADOR!D13</f>
        <v>AA</v>
      </c>
      <c r="H32" s="325"/>
      <c r="I32" s="325"/>
      <c r="J32" s="325"/>
      <c r="K32" s="326"/>
      <c r="L32" s="122"/>
      <c r="M32" s="33"/>
      <c r="N32" s="33"/>
      <c r="O32" s="33"/>
      <c r="P32" s="33"/>
      <c r="Q32" s="33"/>
      <c r="R32" s="33"/>
      <c r="S32" s="33"/>
      <c r="T32" s="44"/>
      <c r="U32" s="44"/>
      <c r="V32" s="44"/>
      <c r="W32" s="44"/>
      <c r="X32" s="47"/>
      <c r="Y32" s="47"/>
      <c r="Z32" s="47"/>
      <c r="AA32" s="47"/>
      <c r="AB32" s="43"/>
      <c r="AC32" s="45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</row>
    <row r="33" spans="1:47" ht="7.5" customHeight="1" thickBot="1" x14ac:dyDescent="0.3">
      <c r="B33" s="119"/>
      <c r="C33" s="119"/>
      <c r="D33" s="119"/>
      <c r="E33" s="119"/>
      <c r="F33" s="122"/>
      <c r="G33" s="142"/>
      <c r="H33" s="142"/>
      <c r="I33" s="142"/>
      <c r="J33" s="142"/>
      <c r="K33" s="142"/>
      <c r="L33" s="122"/>
      <c r="M33" s="33"/>
      <c r="N33" s="33"/>
      <c r="O33" s="33"/>
      <c r="P33" s="33"/>
      <c r="Q33" s="33"/>
      <c r="R33" s="33"/>
      <c r="S33" s="33"/>
      <c r="T33" s="44"/>
      <c r="U33" s="44"/>
      <c r="V33" s="44"/>
      <c r="W33" s="44"/>
      <c r="X33" s="47"/>
      <c r="Y33" s="47"/>
      <c r="Z33" s="47"/>
      <c r="AA33" s="47"/>
      <c r="AB33" s="43"/>
      <c r="AC33" s="45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</row>
    <row r="34" spans="1:47" ht="28.95" customHeight="1" thickBot="1" x14ac:dyDescent="0.3">
      <c r="B34" s="323" t="s">
        <v>13763</v>
      </c>
      <c r="C34" s="323"/>
      <c r="D34" s="323"/>
      <c r="E34" s="323"/>
      <c r="F34" s="122"/>
      <c r="G34" s="397" t="str">
        <f>IF((G32="A"),"$ 5",IF((G32="AA"),"$ 4",IF((G32="AAA"),"$ 3",0)))</f>
        <v>$ 4</v>
      </c>
      <c r="H34" s="398"/>
      <c r="I34" s="398"/>
      <c r="J34" s="398"/>
      <c r="K34" s="399"/>
      <c r="L34" s="122"/>
      <c r="M34" s="33"/>
      <c r="N34" s="33"/>
      <c r="O34" s="33"/>
      <c r="P34" s="33"/>
      <c r="Q34" s="33"/>
      <c r="R34" s="33"/>
      <c r="S34" s="33"/>
      <c r="T34" s="44"/>
      <c r="U34" s="44"/>
      <c r="V34" s="44"/>
      <c r="W34" s="44"/>
      <c r="X34" s="47"/>
      <c r="Y34" s="47"/>
      <c r="Z34" s="47"/>
      <c r="AA34" s="47"/>
      <c r="AB34" s="43"/>
      <c r="AC34" s="45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</row>
    <row r="35" spans="1:47" ht="28.95" customHeight="1" thickBot="1" x14ac:dyDescent="0.3">
      <c r="A35" s="35"/>
      <c r="B35" s="391" t="s">
        <v>7522</v>
      </c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391"/>
      <c r="AB35" s="391"/>
      <c r="AC35" s="391"/>
      <c r="AD35" s="391"/>
      <c r="AE35" s="391"/>
      <c r="AF35" s="391"/>
      <c r="AG35" s="391"/>
      <c r="AH35" s="391"/>
      <c r="AI35" s="391"/>
      <c r="AJ35" s="391"/>
      <c r="AK35" s="391"/>
      <c r="AL35" s="391"/>
      <c r="AM35" s="391"/>
      <c r="AN35" s="391"/>
      <c r="AO35" s="391"/>
      <c r="AP35" s="391"/>
      <c r="AQ35" s="391"/>
      <c r="AR35" s="391"/>
      <c r="AS35" s="391"/>
      <c r="AT35" s="391"/>
      <c r="AU35" s="391"/>
    </row>
    <row r="36" spans="1:47" ht="28.95" customHeight="1" thickBot="1" x14ac:dyDescent="0.3">
      <c r="B36" s="392">
        <f>SIMULADOR!B50</f>
        <v>0</v>
      </c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  <c r="AJ36" s="393"/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4"/>
    </row>
    <row r="37" spans="1:47" ht="14.25" customHeight="1" thickBot="1" x14ac:dyDescent="0.3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3"/>
      <c r="M37" s="13"/>
      <c r="N37" s="13"/>
      <c r="O37" s="13"/>
      <c r="P37" s="13"/>
      <c r="Q37" s="387"/>
      <c r="R37" s="387"/>
      <c r="S37" s="387"/>
      <c r="T37" s="387"/>
      <c r="U37" s="387"/>
      <c r="V37" s="18"/>
      <c r="W37" s="18"/>
      <c r="X37" s="18"/>
      <c r="Y37" s="18"/>
      <c r="Z37" s="18"/>
      <c r="AA37" s="114"/>
      <c r="AB37" s="18"/>
      <c r="AC37" s="17"/>
      <c r="AD37" s="18"/>
      <c r="AE37" s="13"/>
      <c r="AF37" s="18"/>
      <c r="AG37" s="18"/>
      <c r="AH37" s="18"/>
      <c r="AI37" s="18"/>
      <c r="AJ37" s="18"/>
      <c r="AK37" s="18"/>
      <c r="AL37" s="18"/>
      <c r="AM37" s="18"/>
      <c r="AN37" s="13"/>
      <c r="AO37" s="13"/>
      <c r="AP37" s="13"/>
      <c r="AQ37" s="18"/>
      <c r="AR37" s="18"/>
      <c r="AS37" s="18"/>
      <c r="AT37" s="17"/>
      <c r="AU37" s="18"/>
    </row>
    <row r="38" spans="1:47" ht="24.6" thickBot="1" x14ac:dyDescent="0.3">
      <c r="B38" s="384" t="s">
        <v>7523</v>
      </c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5"/>
      <c r="AF38" s="385"/>
      <c r="AG38" s="385"/>
      <c r="AH38" s="385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6"/>
    </row>
    <row r="39" spans="1:47" ht="27" customHeight="1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</row>
    <row r="40" spans="1:47" ht="27" customHeight="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</row>
    <row r="41" spans="1:47" ht="27" customHeight="1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</row>
    <row r="42" spans="1:47" ht="27" customHeight="1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3" spans="1:47" ht="27" customHeight="1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</row>
    <row r="44" spans="1:47" ht="27" customHeight="1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</row>
    <row r="45" spans="1:47" ht="27" customHeight="1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</row>
    <row r="46" spans="1:47" ht="27" customHeight="1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1:47" ht="27" customHeight="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</row>
    <row r="48" spans="1:47" ht="27" customHeight="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spans="2:47" ht="27" customHeight="1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</row>
    <row r="50" spans="2:47" ht="27" customHeight="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</row>
    <row r="51" spans="2:47" ht="27" customHeight="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</row>
    <row r="52" spans="2:47" ht="27" customHeight="1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</row>
    <row r="53" spans="2:47" ht="27" customHeight="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7" ht="27" customHeight="1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7" ht="27" customHeight="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7" ht="27" customHeight="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7" ht="27" customHeight="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7" ht="27" customHeight="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</row>
    <row r="59" spans="2:47" ht="27" customHeight="1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</row>
    <row r="60" spans="2:47" ht="27" customHeight="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</row>
    <row r="61" spans="2:47" ht="27" customHeight="1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</row>
    <row r="62" spans="2:47" ht="27" customHeight="1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</row>
    <row r="63" spans="2:47" ht="27" customHeight="1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</row>
    <row r="64" spans="2:47" ht="27" customHeight="1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</row>
    <row r="65" spans="2:47" ht="27" customHeight="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</row>
    <row r="66" spans="2:47" ht="27" customHeight="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</row>
    <row r="67" spans="2:47" ht="27" customHeight="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</row>
    <row r="68" spans="2:47" ht="27" customHeight="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</row>
    <row r="69" spans="2:47" ht="27" customHeight="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</row>
    <row r="70" spans="2:47" ht="44.25" customHeight="1" x14ac:dyDescent="0.25">
      <c r="C70" s="24"/>
      <c r="D70" s="24"/>
      <c r="E70" s="24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0"/>
    </row>
    <row r="71" spans="2:47" ht="21.75" customHeight="1" x14ac:dyDescent="0.25"/>
    <row r="72" spans="2:47" x14ac:dyDescent="0.25"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2:47" ht="22.5" customHeight="1" x14ac:dyDescent="0.25"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</row>
    <row r="74" spans="2:47" ht="14.4" thickBot="1" x14ac:dyDescent="0.3"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</row>
    <row r="75" spans="2:47" ht="60" customHeight="1" x14ac:dyDescent="0.25">
      <c r="P75" s="380" t="s">
        <v>7524</v>
      </c>
      <c r="Q75" s="380"/>
      <c r="R75" s="380"/>
      <c r="S75" s="380"/>
      <c r="T75" s="380"/>
      <c r="U75" s="380"/>
      <c r="V75" s="380"/>
      <c r="W75" s="380"/>
      <c r="X75" s="380"/>
      <c r="Y75" s="380"/>
      <c r="Z75" s="380"/>
      <c r="AA75" s="380"/>
    </row>
    <row r="76" spans="2:47" x14ac:dyDescent="0.25">
      <c r="AE76" s="36"/>
    </row>
  </sheetData>
  <sheetProtection algorithmName="SHA-512" hashValue="muyfIREu3qMO9bDc8R2tEUPxgdz/6nw4Ps4jk10+Tz8NRXt0qo9LOMHi2zkVQUNh08JCJ1EfpkDqDUOU7bPhog==" saltValue="/4T7lkMp16dij1CAlmOe1A==" spinCount="100000" sheet="1" formatCells="0" formatColumns="0" formatRows="0" insertColumns="0" insertRows="0" sort="0" autoFilter="0" pivotTables="0"/>
  <protectedRanges>
    <protectedRange algorithmName="SHA-512" hashValue="zawoY2wFe8bprKxNA8rmkOvMOtfz5gVMmrBHJHhJv4K4M3eHJyy5xt6cYiGw3g5O83s1Mlh/m5VLAfdImdAnPQ==" saltValue="l55jfBri8LUUreIv4fWyYw==" spinCount="100000" sqref="AL72:AU73 AL35:AU35 AA35 I35 AB73:AK73 AA37 B35:H37 AB35:AK37 AL37:AU37 P36:P37 Q35:Z37 I37 J35:O37 A71:AU71 A74:AU75 A72:Z73 B5:R6 P7:R8 B14:J14 B9:J12 L9:R12 L14:R14 P13:R13 AB7:AB8 A5:A14 S5:AA14 AC11:AE12 AB11:AB14 AD7:AE8 AH7:AU8 AB5:AU6 AH11:AU14 AC13:AG14 A35:A70 B38:AU70" name="Rango1"/>
  </protectedRanges>
  <mergeCells count="80">
    <mergeCell ref="B32:E32"/>
    <mergeCell ref="G32:K32"/>
    <mergeCell ref="B34:E34"/>
    <mergeCell ref="G34:K34"/>
    <mergeCell ref="B15:AU15"/>
    <mergeCell ref="B16:AU16"/>
    <mergeCell ref="B17:E17"/>
    <mergeCell ref="C21:K21"/>
    <mergeCell ref="M21:P21"/>
    <mergeCell ref="H17:O17"/>
    <mergeCell ref="C20:K20"/>
    <mergeCell ref="M20:P20"/>
    <mergeCell ref="U20:AA20"/>
    <mergeCell ref="AD20:AJ20"/>
    <mergeCell ref="AL20:AT20"/>
    <mergeCell ref="M30:S30"/>
    <mergeCell ref="T30:W30"/>
    <mergeCell ref="X30:AA30"/>
    <mergeCell ref="P75:AA75"/>
    <mergeCell ref="B9:G9"/>
    <mergeCell ref="B13:G13"/>
    <mergeCell ref="H13:O13"/>
    <mergeCell ref="B38:AU38"/>
    <mergeCell ref="Q37:U37"/>
    <mergeCell ref="B11:G11"/>
    <mergeCell ref="AC11:AD11"/>
    <mergeCell ref="B35:AU35"/>
    <mergeCell ref="B36:AU36"/>
    <mergeCell ref="V21:AA21"/>
    <mergeCell ref="AL19:AT19"/>
    <mergeCell ref="V22:AA22"/>
    <mergeCell ref="AM28:AT28"/>
    <mergeCell ref="AM29:AT29"/>
    <mergeCell ref="G24:K24"/>
    <mergeCell ref="M24:P24"/>
    <mergeCell ref="Q24:T24"/>
    <mergeCell ref="V24:AA24"/>
    <mergeCell ref="G27:K27"/>
    <mergeCell ref="M29:S29"/>
    <mergeCell ref="T29:W29"/>
    <mergeCell ref="X29:AA29"/>
    <mergeCell ref="G28:K28"/>
    <mergeCell ref="AL22:AT22"/>
    <mergeCell ref="B23:E23"/>
    <mergeCell ref="F23:K23"/>
    <mergeCell ref="M23:P23"/>
    <mergeCell ref="Q23:T23"/>
    <mergeCell ref="V23:AA23"/>
    <mergeCell ref="AL23:AT23"/>
    <mergeCell ref="AD22:AJ22"/>
    <mergeCell ref="AD23:AJ23"/>
    <mergeCell ref="H22:K22"/>
    <mergeCell ref="M22:P22"/>
    <mergeCell ref="Q22:T22"/>
    <mergeCell ref="V2:AU2"/>
    <mergeCell ref="AB7:AD7"/>
    <mergeCell ref="AE7:AU9"/>
    <mergeCell ref="AE11:AU11"/>
    <mergeCell ref="H11:Z11"/>
    <mergeCell ref="H9:Z9"/>
    <mergeCell ref="AR3:AT3"/>
    <mergeCell ref="B5:AU5"/>
    <mergeCell ref="B7:G7"/>
    <mergeCell ref="H7:O7"/>
    <mergeCell ref="AM30:AT30"/>
    <mergeCell ref="AE25:AL25"/>
    <mergeCell ref="B30:E30"/>
    <mergeCell ref="G30:K30"/>
    <mergeCell ref="AH27:AK27"/>
    <mergeCell ref="AH28:AK28"/>
    <mergeCell ref="AH29:AK29"/>
    <mergeCell ref="AH30:AK30"/>
    <mergeCell ref="H25:K25"/>
    <mergeCell ref="H26:K26"/>
    <mergeCell ref="M28:S28"/>
    <mergeCell ref="T28:W28"/>
    <mergeCell ref="X28:AA28"/>
    <mergeCell ref="M26:R26"/>
    <mergeCell ref="X26:AA26"/>
    <mergeCell ref="AM27:AT27"/>
  </mergeCells>
  <conditionalFormatting sqref="H9:Z9">
    <cfRule type="containsText" dxfId="179" priority="7" operator="containsText" text="0">
      <formula>NOT(ISERROR(SEARCH("0",H9)))</formula>
    </cfRule>
  </conditionalFormatting>
  <conditionalFormatting sqref="H11:Z11">
    <cfRule type="containsText" dxfId="178" priority="1" operator="containsText" text="0">
      <formula>NOT(ISERROR(SEARCH("0",H11)))</formula>
    </cfRule>
  </conditionalFormatting>
  <conditionalFormatting sqref="X28:AA31">
    <cfRule type="containsErrors" dxfId="177" priority="13">
      <formula>ISERROR(X28)</formula>
    </cfRule>
  </conditionalFormatting>
  <conditionalFormatting sqref="AM27:AT31">
    <cfRule type="containsErrors" dxfId="176" priority="4">
      <formula>ISERROR(AM27)</formula>
    </cfRule>
  </conditionalFormatting>
  <dataValidations xWindow="228" yWindow="455" count="5">
    <dataValidation allowBlank="1" showInputMessage="1" showErrorMessage="1" promptTitle="No modificar_" prompt="Los datos vienen desde simulador." sqref="A35 AU17:AU23 F17:F20 AL22 R17:AA19 AB17:AD20 AE17:AJ19 AL17:AT18 B13 AC24:AC27 AC29:AC34 G17:H19 C20:C21 D22 F23 B17:B24 Q20:Q24 C27:F29 H26:H27 L20:M21 V23:V24 L22:L31 M28:M34 M23:M24 T29:T34 U28 U24 X28:X34 AK23 V21 R21:T21 AK17:AK20 AE26 AB23:AB25 AB27:AB34 B25:G26 G27 B27:B28" xr:uid="{9B088767-6B85-4488-B925-2FE8F7824AC1}"/>
    <dataValidation allowBlank="1" showInputMessage="1" showErrorMessage="1" promptTitle="LLENAR DATOS" prompt="En caso de ser una persona Fisica" sqref="C5:O6 B5:B8 AF5:AU6 P5:AD8 AE5:AE7" xr:uid="{58E5F381-69B0-4133-A027-66BE7A08F7F6}"/>
    <dataValidation allowBlank="1" showInputMessage="1" showErrorMessage="1" promptTitle="ACUERDOS CON CLIENTE" prompt="*En caso de no tener cubierto el engache establecer una fecha de pago en contrato._x000a_*Anexar todo acuerdo con cliente con previa autorización." sqref="B38:AU38" xr:uid="{FE47637E-D6B4-4D93-A834-51F7460EBBC8}"/>
    <dataValidation allowBlank="1" showInputMessage="1" showErrorMessage="1" promptTitle="INFORMACIÓN DE LA UNIDAD" prompt="Esta información viene del simulador en Automatico." sqref="B15:B16 C15:AU15" xr:uid="{9D55B050-F17D-404C-9456-C38B4143D328}"/>
    <dataValidation allowBlank="1" showInputMessage="1" showErrorMessage="1" promptTitle="Fecha de Apartado" prompt="Poner la Fecha, en que apartarón en Telegram" sqref="AL20" xr:uid="{A53B7DD2-685B-4AE5-AEFE-6DE9B3DDC061}"/>
  </dataValidations>
  <printOptions horizontalCentered="1"/>
  <pageMargins left="0.19685039370078741" right="0.19685039370078741" top="1.3779527559055118" bottom="0.19685039370078741" header="0.31496062992125984" footer="0.31496062992125984"/>
  <pageSetup scale="38" orientation="portrait" r:id="rId1"/>
  <headerFooter scaleWithDoc="0">
    <oddHeader xml:space="preserve">&amp;C&amp;G
</oddHead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Q397"/>
  <sheetViews>
    <sheetView showGridLines="0" tabSelected="1" topLeftCell="A3" zoomScaleNormal="100" zoomScaleSheetLayoutView="100" zoomScalePageLayoutView="70" workbookViewId="0">
      <selection activeCell="D6" sqref="D6"/>
    </sheetView>
  </sheetViews>
  <sheetFormatPr baseColWidth="10" defaultColWidth="14.09765625" defaultRowHeight="13.8" x14ac:dyDescent="0.25"/>
  <cols>
    <col min="1" max="1" width="9.19921875" style="8" customWidth="1"/>
    <col min="2" max="2" width="13.3984375" style="8" customWidth="1"/>
    <col min="3" max="3" width="17.19921875" style="8" customWidth="1"/>
    <col min="4" max="4" width="27.69921875" style="8" customWidth="1"/>
    <col min="5" max="6" width="14.09765625" style="8"/>
    <col min="7" max="7" width="16.69921875" style="8" customWidth="1"/>
    <col min="8" max="8" width="29.19921875" style="8" customWidth="1"/>
    <col min="9" max="9" width="20.19921875" style="172" customWidth="1"/>
    <col min="10" max="10" width="18.5" style="172" customWidth="1"/>
    <col min="11" max="11" width="11.3984375" style="172" hidden="1" customWidth="1"/>
    <col min="12" max="12" width="8.09765625" style="145" customWidth="1"/>
    <col min="13" max="13" width="24.19921875" style="146" bestFit="1" customWidth="1"/>
    <col min="14" max="16384" width="14.09765625" style="146"/>
  </cols>
  <sheetData>
    <row r="1" spans="1:15" s="245" customFormat="1" ht="23.4" x14ac:dyDescent="0.4">
      <c r="A1" s="423"/>
      <c r="B1" s="423"/>
      <c r="C1" s="414" t="s">
        <v>7525</v>
      </c>
      <c r="D1" s="414"/>
      <c r="E1" s="414"/>
      <c r="F1" s="414"/>
      <c r="G1" s="414"/>
      <c r="H1" s="414"/>
      <c r="I1" s="425" t="s">
        <v>13795</v>
      </c>
      <c r="J1" s="425"/>
      <c r="K1" s="297"/>
      <c r="L1" s="298"/>
    </row>
    <row r="2" spans="1:15" ht="18" thickBot="1" x14ac:dyDescent="0.35">
      <c r="A2" s="423"/>
      <c r="B2" s="423"/>
      <c r="C2" s="213" t="s">
        <v>7526</v>
      </c>
      <c r="D2" s="424"/>
      <c r="E2" s="424"/>
      <c r="F2" s="424"/>
      <c r="G2" s="302"/>
      <c r="H2" s="209" t="s">
        <v>7527</v>
      </c>
      <c r="I2" s="415"/>
      <c r="J2" s="415"/>
      <c r="K2" s="147"/>
    </row>
    <row r="3" spans="1:15" ht="21.6" thickBot="1" x14ac:dyDescent="0.45">
      <c r="A3" s="423"/>
      <c r="B3" s="423"/>
      <c r="C3" s="212" t="s">
        <v>7528</v>
      </c>
      <c r="D3" s="211" t="str">
        <f>IF(COUNTIF(E3,"*"&amp;"PORTTO BLANCO CIMATARIO"&amp;"*")=1,"PORTTO BLANCO CIMATARIO",IF(COUNTIF(E3,"*"&amp;"ESTEPA"&amp;"*")=1,"PORTTO BLANCO CIMATARIO",IF(COUNTIF(E3,"*"&amp;"DESIERTO"&amp;"*")=1,"PORTTO BLANCO CIMATARIO",IF(COUNTIF(E3,"*"&amp;"TAIGA"&amp;"*")=1,"PORTTO BLANCO CIMATARIO",IF(COUNTIF(E3,"*"&amp;"PARAMO"&amp;"*")=1,"PORTTO BLANCO CIMATARIO",IF(COUNTIF(E3,"*"&amp;"SELVA"&amp;"*")=1,"PORTTO BLANCO CIMATARIO",IF(COUNTIF(E3,"*"&amp;"BOSQUE"&amp;"*")=1,"PORTTO BLANCO CIMATARIO",IF(COUNTIF(E3,"*"&amp;"LAGO"&amp;"*")=1,"PORTTO BLANCO CIMATARIO",IF(COUNTIF(E3,"*"&amp;"MANGLAR"&amp;"*")=1,"PORTTO BLANCO CIMATARIO",IF(COUNTIF(E3,"*"&amp;"AMATISTA"&amp;"*")=1,"PORTTO BLANCO BERNAL",IF(COUNTIF(E3,"*"&amp;"LOMAS"&amp;"*")=1,"LOMAS DE PORTTO BLANCO CIMATARIO",IF(COUNTIF(E3,"*"&amp;"LOMAS"&amp;"*")=1,"LOMAS DE PORTTO BLANCO CIMATARIO",IF(COUNTIF(E3,"*"&amp;"ZAFIRO"&amp;"*")=1,"PORTTO BLANCO BERNAL",IF(COUNTIF(E3,"*"&amp;"MANGLAR"&amp;"*")=1,"PORTTO BLANCO CIMATARIO",IF(COUNTIF(E3,"*"&amp;"MALAQUITA"&amp;"*")=1,"PORTTO BLANCO BERNAL",IF(COUNTIF(E3,"*"&amp;"OPALO"&amp;"*")=1,"PORTTO BLANCO BERNAL",IF(COUNTIF(E3,"*"&amp;"ARRECIFE"&amp;"*")=1,"PORTTO BLANCO CIMATARIO",IF(COUNTIF(E3,"*"&amp;"TUNDRA"&amp;"*")=1,"PORTTO BLANCO CIMATARIO",IF(COUNTIF(E3,"*"&amp;"SABANA"&amp;"*")=1,"PORTTO BLANCO CIMATARIO",IF(COUNTIF(E3,"*"&amp;"JADE"&amp;"*")=1,"PORTTO BLANCO BERNAL",IF(COUNTIF(E3,"*"&amp;"ONIX"&amp;"*")=1,"PORTTO BLANCO BERNAL","")))))))))))))))))))))</f>
        <v>PORTTO BLANCO BERNAL</v>
      </c>
      <c r="E3" s="299" t="str">
        <f>IF(COUNTIF(D7,"*"&amp;"HÁBITTA"&amp;"*")=1,"HÁBITTA",IF(COUNTIF(D7,"*"&amp;"ESTEPA"&amp;"*")=1,"ESTEPA",IF(COUNTIF(D7,"*"&amp;"DESIERTO"&amp;"*")=1,"DESIERTO",IF(COUNTIF(D7,"*"&amp;"TAIGA"&amp;"*")=1,"TAIGA",IF(COUNTIF(D7,"*"&amp;"PARAMO"&amp;"*")=1,"PARAMO",IF(COUNTIF(D7,"*"&amp;"SELVA"&amp;"*")=1,"SELVA",IF(COUNTIF(D7,"*"&amp;"LAGO"&amp;"*")=1,"LAGO",IF(COUNTIF(D7,"*"&amp;"MANGLAR"&amp;"*")=1,"MANGLAR",IF(COUNTIF(D7,"*"&amp;"LOMAS_ETAPA_1"&amp;"*")=1,"LOMAS",IF(COUNTIF(D7,"*"&amp;"BOSQUE"&amp;"*")=1,"BOSQUE",IF(COUNTIF(D7,"*"&amp;"LOMAS_ETAPA_2"&amp;"*")=1,"LOMAS",IF(COUNTIF(D7,"*"&amp;"LOMAS_ETAPA_3"&amp;"*")=1,"LOMAS",IF(COUNTIF(D7,"*"&amp;"LAGO"&amp;"*")=1,"LAGO",IF(COUNTIF(D7,"*"&amp;"MANGLAR"&amp;"*")=1,"MANGLAR",IF(COUNTIF(D7,"*"&amp;"LOMAS_ETAPA_4"&amp;"*")=1,"LOMAS",IF(COUNTIF(D7,"*"&amp;"AMATISTA"&amp;"*")=1,"AMATISTA",IF(COUNTIF(D7,"*"&amp;"ZAFIRO"&amp;"*")=1,"ZAFIRO",IF(COUNTIF(D7,"*"&amp;"MALAQUITA"&amp;"*")=1,"MALAQUITA",IF(COUNTIF(D7,"*"&amp;"OPALO"&amp;"*")=1,"OPALO",IF(COUNTIF(D7,"*"&amp;"ARRECIFE"&amp;"*")=1,"ARRECIFE",IF(COUNTIF(D7,"*"&amp;"TUNDRA"&amp;"*")=1,"TUNDRA",IF(COUNTIF(D7,"*"&amp;"SABANA"&amp;"*")=1,"SABANA",IF(COUNTIF(D7,"*"&amp;"JADE"&amp;"*")=1,"JADE",IF(COUNTIF(D7,"*"&amp;"ONIX"&amp;"*")=1,"ONIX",""""))))))))))))))))))))))))</f>
        <v>ONIX</v>
      </c>
      <c r="F3" s="303"/>
      <c r="G3" s="146"/>
      <c r="H3" s="210" t="s">
        <v>7529</v>
      </c>
      <c r="I3" s="416" t="str">
        <f>D8&amp;D7</f>
        <v>2ONIX_1</v>
      </c>
      <c r="J3" s="417"/>
      <c r="K3" s="148"/>
    </row>
    <row r="4" spans="1:15" ht="21" thickBot="1" x14ac:dyDescent="0.4">
      <c r="A4" s="423"/>
      <c r="B4" s="423"/>
      <c r="D4" s="146"/>
      <c r="E4" s="146"/>
      <c r="F4" s="303"/>
      <c r="G4" s="146"/>
      <c r="H4" s="245"/>
      <c r="I4" s="146"/>
      <c r="J4" s="145"/>
      <c r="K4" s="149"/>
      <c r="M4" s="145"/>
    </row>
    <row r="5" spans="1:15" ht="21" thickBot="1" x14ac:dyDescent="0.4">
      <c r="A5" s="423"/>
      <c r="B5" s="423"/>
      <c r="C5" s="214" t="s">
        <v>7530</v>
      </c>
      <c r="D5" s="146"/>
      <c r="E5" s="146"/>
      <c r="F5" s="303"/>
      <c r="G5" s="146"/>
      <c r="H5" s="304" t="s">
        <v>7531</v>
      </c>
      <c r="I5" s="224" t="s">
        <v>7532</v>
      </c>
      <c r="J5" s="145"/>
      <c r="K5" s="149"/>
      <c r="M5" s="145"/>
    </row>
    <row r="6" spans="1:15" x14ac:dyDescent="0.25">
      <c r="B6" s="150"/>
      <c r="C6" s="215" t="s">
        <v>7533</v>
      </c>
      <c r="D6" s="203" t="s">
        <v>7</v>
      </c>
      <c r="E6" s="146"/>
      <c r="F6" s="146"/>
      <c r="G6" s="146"/>
      <c r="H6" s="248"/>
      <c r="I6" s="245"/>
      <c r="J6" s="145"/>
      <c r="K6" s="149"/>
      <c r="M6" s="145"/>
    </row>
    <row r="7" spans="1:15" ht="17.399999999999999" x14ac:dyDescent="0.25">
      <c r="B7" s="146"/>
      <c r="C7" s="216" t="s">
        <v>7534</v>
      </c>
      <c r="D7" s="204" t="s">
        <v>13794</v>
      </c>
      <c r="E7" s="146"/>
      <c r="F7" s="146"/>
      <c r="G7" s="151"/>
      <c r="H7" s="225" t="s">
        <v>7535</v>
      </c>
      <c r="I7" s="226">
        <f>D11*D9</f>
        <v>1753500</v>
      </c>
      <c r="J7" s="227"/>
      <c r="K7" s="152"/>
      <c r="M7" s="145"/>
    </row>
    <row r="8" spans="1:15" ht="17.399999999999999" x14ac:dyDescent="0.3">
      <c r="B8" s="146"/>
      <c r="C8" s="217" t="s">
        <v>7536</v>
      </c>
      <c r="D8" s="205">
        <v>2</v>
      </c>
      <c r="E8" s="146"/>
      <c r="F8" s="146"/>
      <c r="G8" s="151"/>
      <c r="H8" s="235" t="s">
        <v>7537</v>
      </c>
      <c r="I8" s="228">
        <f>$I$7*$J$8</f>
        <v>526050</v>
      </c>
      <c r="J8" s="202">
        <v>0.3</v>
      </c>
      <c r="K8" s="153"/>
      <c r="M8" s="145"/>
    </row>
    <row r="9" spans="1:15" ht="17.399999999999999" x14ac:dyDescent="0.3">
      <c r="B9" s="146"/>
      <c r="C9" s="217" t="s">
        <v>7538</v>
      </c>
      <c r="D9" s="206">
        <v>300</v>
      </c>
      <c r="E9" s="146"/>
      <c r="F9" s="151"/>
      <c r="G9" s="151"/>
      <c r="H9" s="235"/>
      <c r="I9" s="228"/>
      <c r="J9" s="202"/>
      <c r="K9" s="154"/>
      <c r="M9" s="271">
        <f>J11</f>
        <v>0.1</v>
      </c>
    </row>
    <row r="10" spans="1:15" ht="17.399999999999999" x14ac:dyDescent="0.3">
      <c r="B10" s="146"/>
      <c r="C10" s="217" t="s">
        <v>7505</v>
      </c>
      <c r="D10" s="205" t="s">
        <v>64</v>
      </c>
      <c r="E10" s="146"/>
      <c r="F10" s="151"/>
      <c r="G10" s="151"/>
      <c r="H10" s="225" t="s">
        <v>7539</v>
      </c>
      <c r="I10" s="229">
        <f>I7-I8-I9</f>
        <v>1227450</v>
      </c>
      <c r="J10" s="311"/>
      <c r="K10" s="155"/>
      <c r="M10" s="201"/>
      <c r="N10" s="156">
        <f>M10/I10</f>
        <v>0</v>
      </c>
    </row>
    <row r="11" spans="1:15" ht="17.399999999999999" x14ac:dyDescent="0.25">
      <c r="B11" s="146"/>
      <c r="C11" s="218" t="s">
        <v>7541</v>
      </c>
      <c r="D11" s="221">
        <f>IF(AND(E3="BOSQUE",D10="ESTANDAR"),6060,IF(AND(E3="BOSQUE",D10="PREMIUM"),6510,IF(AND(E3="SELVA",D10="ESTANDAR"),6060,IF(AND(E3="SELVA",D10="PREMIUM"),6510,IF(AND(E3="LAGO",D10="ESTANDAR"),6060,IF(AND(E3="LAGO",D10="PREMIUM"),6510,IF(AND(E3="MANGLAR",D10="ESTANDAR"),6060,IF(AND(E3="MANGLAR",D10="PREMIUM"),6510,IF(AND(D7="ARRECIFE_1",D10="ESTANDAR"),6060,IF(AND(D7="ARRECIFE_1",D10="PREMIUM"),6510,IF(AND(D7="ARRECIFE_3",D10="ESTANDAR"),6060,IF(AND(D7="ARRECIFE_3",D10="PREMIUM"),6510,IF(AND(D7="ARRECIFE_2",D10="ESTANDAR"),6363,IF(AND(D7="ARRECIFE_2",D10="PREMIUM"),6835,IF(AND(D7="TUNDRA_1",D10="ESTANDAR"),6060,IF(AND(D7="TUNDRA_1",D10="PREMIUM"),6510,IF(AND(D7="TUNDRA_2",D10="ESTANDAR"),6363,IF(AND(D7="TUNDRA_2",D10="PREMIUM"),6835,IF(AND(D7="SABANA_1",D10="PREMIUM"),6835,IF(AND(D7="SABANA_1",D10="ESTANDAR"),6363,IF(AND(E3="AMATISTA",D10="ESTANDAR"),5300,IF(AND(E3="AMATISTA",D10="PREMIUM"),5565,IF(AND(E3="ZAFIRO",D10="ESTANDAR"),5300,IF(AND(E3="ZAFIRO",D10="PREMIUM"),5565,IF(AND(E3="MALAQUITA",D10="PREMIUM"),5565,IF(AND(E3="MALAQUITA",D10="ESTANDAR"),5300,IF(AND(E3="OPALO",D10="ESTANDAR"),5300,IF(AND(E3="OPALO",D10="PREMIUM"),5565,IF(AND(E3="JADE",D10="ESTANDAR"),5300,IF(AND(E3="JADE",D10="PREMIUM"),5565,IF(AND(E3="ONIX",D10="ESTANDAR"),5565,IF(AND(E3="ONIX",D10="PREMIUM"),5845,0))))))))))))))))))))))))))))))))</f>
        <v>5845</v>
      </c>
      <c r="E11" s="146"/>
      <c r="F11" s="157"/>
      <c r="G11" s="158"/>
      <c r="H11" s="236" t="s">
        <v>7540</v>
      </c>
      <c r="I11" s="230">
        <f>$I$10*$J$11</f>
        <v>122745</v>
      </c>
      <c r="J11" s="231">
        <f>IF($D$3="PORTTO BLANCO CIMATARIO",10%,IF($D$3="LOMAS DE PORTTO BLANCO CIMATARIO",10%,IF($D$3="PORTTO BLANCO BERNAL",10%)))</f>
        <v>0.1</v>
      </c>
      <c r="K11" s="159"/>
      <c r="M11" s="413"/>
      <c r="N11" s="413"/>
      <c r="O11" s="413"/>
    </row>
    <row r="12" spans="1:15" ht="17.399999999999999" x14ac:dyDescent="0.3">
      <c r="B12" s="146"/>
      <c r="C12" s="219" t="s">
        <v>7543</v>
      </c>
      <c r="D12" s="222">
        <f>D11-(D11*J8)</f>
        <v>4091.5</v>
      </c>
      <c r="E12" s="313"/>
      <c r="F12" s="158"/>
      <c r="G12" s="158"/>
      <c r="H12" s="237" t="s">
        <v>7542</v>
      </c>
      <c r="I12" s="295">
        <v>10000</v>
      </c>
      <c r="J12" s="202"/>
      <c r="K12" s="161"/>
    </row>
    <row r="13" spans="1:15" ht="18" thickBot="1" x14ac:dyDescent="0.35">
      <c r="B13" s="146"/>
      <c r="C13" s="220" t="s">
        <v>7545</v>
      </c>
      <c r="D13" s="223" t="str">
        <f>IF(AND(D9&lt;=199.99,D9&gt;=1),"A",IF(AND(D9&gt;=200,D9&lt;=399.99),"AA",IF((D9&gt;=400),"AAA",0)))</f>
        <v>AA</v>
      </c>
      <c r="E13" s="160"/>
      <c r="F13" s="162"/>
      <c r="G13" s="162"/>
      <c r="H13" s="237" t="s">
        <v>7544</v>
      </c>
      <c r="I13" s="232" t="str">
        <f>IF(M10&gt;I11,M10-(I11-I12),"0")</f>
        <v>0</v>
      </c>
      <c r="J13" s="305">
        <f>I13/I10</f>
        <v>0</v>
      </c>
      <c r="K13" s="163"/>
    </row>
    <row r="14" spans="1:15" ht="32.25" customHeight="1" x14ac:dyDescent="0.3">
      <c r="B14" s="146"/>
      <c r="C14" s="245"/>
      <c r="D14" s="164"/>
      <c r="E14" s="160"/>
      <c r="F14" s="162"/>
      <c r="G14" s="162"/>
      <c r="H14" s="225" t="s">
        <v>7546</v>
      </c>
      <c r="I14" s="233">
        <f>I11-I12+I13</f>
        <v>112745</v>
      </c>
      <c r="J14" s="234">
        <f>I14/I10</f>
        <v>9.1853028636604342E-2</v>
      </c>
      <c r="K14" s="165"/>
    </row>
    <row r="15" spans="1:15" ht="34.5" customHeight="1" x14ac:dyDescent="0.3">
      <c r="B15" s="146"/>
      <c r="C15" s="146"/>
      <c r="D15" s="164"/>
      <c r="E15" s="160"/>
      <c r="F15" s="162"/>
      <c r="G15" s="296"/>
      <c r="H15" s="225" t="s">
        <v>7547</v>
      </c>
      <c r="I15" s="233">
        <f>SUM(I14+I16)</f>
        <v>1217450</v>
      </c>
      <c r="J15" s="306"/>
      <c r="K15" s="166"/>
    </row>
    <row r="16" spans="1:15" s="8" customFormat="1" ht="34.5" customHeight="1" x14ac:dyDescent="0.25">
      <c r="D16" s="167"/>
      <c r="E16" s="168"/>
      <c r="F16" s="169"/>
      <c r="G16" s="169"/>
      <c r="H16" s="225" t="s">
        <v>7548</v>
      </c>
      <c r="I16" s="233">
        <f>I10-$I$11-I13</f>
        <v>1104705</v>
      </c>
      <c r="J16" s="307"/>
      <c r="K16" s="166"/>
      <c r="L16" s="149"/>
    </row>
    <row r="17" spans="2:17" ht="25.5" customHeight="1" thickBot="1" x14ac:dyDescent="0.3">
      <c r="B17" s="245"/>
      <c r="C17" s="245"/>
      <c r="D17" s="146"/>
      <c r="E17" s="146"/>
      <c r="F17" s="170"/>
      <c r="G17" s="146"/>
      <c r="H17" s="146"/>
      <c r="I17" s="308"/>
      <c r="J17" s="145"/>
      <c r="K17" s="149"/>
    </row>
    <row r="18" spans="2:17" ht="18" thickBot="1" x14ac:dyDescent="0.3">
      <c r="B18" s="246" t="s">
        <v>7549</v>
      </c>
      <c r="C18" s="247"/>
      <c r="D18" s="171">
        <f>_xlfn.AGGREGATE(9,6,D20:D22)</f>
        <v>240</v>
      </c>
      <c r="E18" s="146"/>
      <c r="F18" s="151"/>
      <c r="G18" s="146"/>
      <c r="H18" s="255" t="s">
        <v>7550</v>
      </c>
      <c r="I18" s="256"/>
      <c r="J18" s="255" t="s">
        <v>7532</v>
      </c>
      <c r="K18" s="300"/>
      <c r="L18" s="298"/>
      <c r="M18" s="174"/>
    </row>
    <row r="19" spans="2:17" ht="14.4" thickBot="1" x14ac:dyDescent="0.3">
      <c r="B19" s="248"/>
      <c r="C19" s="245"/>
      <c r="D19" s="208">
        <v>20</v>
      </c>
      <c r="E19" s="238">
        <f>IF(AND($E$3="LOMAS",D19&lt;=15),D19*12,IF(AND($D$3="PORTTO BLANCO BERNAL",D19&lt;=20),D19*12,IF(AND($E$3="DESIERTO",D19&lt;=10),D19*12,IF(AND($E$3="TAIGA",D19&lt;=10),D19*12,IF(AND($E$3="PARAMO",D19&lt;=10),D19*12,IF(AND($E$3="SELVA",D19&lt;=15),D19*12,IF(AND($E$3="BOSQUE",D19&lt;=15),D19*12,IF(AND($E$3="LAGO",D19&lt;=20),D19*12,IF(AND($E$3="MANGLAR",D19&lt;=20),D19*12,IF(AND($E$3="ARRECIFE",D19&lt;=20),D19*12,IF(AND($E$3="TUNDRA",D19&lt;=20),D19*12,IF(AND($E$3="SABANA",D19&lt;=20),D19*12,"N/A"))))))))))))</f>
        <v>240</v>
      </c>
      <c r="F19" s="151"/>
      <c r="G19" s="146"/>
      <c r="H19" s="23"/>
      <c r="I19" s="257"/>
      <c r="J19" s="256"/>
      <c r="K19" s="256"/>
      <c r="L19" s="298"/>
      <c r="M19" s="174"/>
    </row>
    <row r="20" spans="2:17" ht="18" x14ac:dyDescent="0.35">
      <c r="B20" s="249">
        <v>1</v>
      </c>
      <c r="C20" s="250">
        <f>D20</f>
        <v>48</v>
      </c>
      <c r="D20" s="242">
        <f>IF(E3="ESTEPA",30,IF(E3="DESIERTO",25,IF(E3="TAIGA",27,IF(E3="PARAMO",30,IF(E3="SELVA",36,IF(E3="BOSQUE",36,IF(E3="LOMAS",48,IF(D7="LAGO_1",40,IF(D7="LAGO_2",48,IF(E3="MANGLAR",48,IF(E3="AMATISTA",48,IF(E3="ZAFIRO",48,IF(E3="MALAQUITA",48,IF(E3="OPALO",48,IF(E3="ARRECIFE",48,IF(E3="TUNDRA",48,IF(E3="SABANA",48,IF(E3="JADE",48,IF(E3="ONIX",48,0)))))))))))))))))))</f>
        <v>48</v>
      </c>
      <c r="E20" s="239">
        <v>0</v>
      </c>
      <c r="F20" s="151"/>
      <c r="G20" s="146"/>
      <c r="H20" s="258">
        <f t="shared" ref="H20:I22" si="0">B20</f>
        <v>1</v>
      </c>
      <c r="I20" s="259">
        <f t="shared" si="0"/>
        <v>48</v>
      </c>
      <c r="J20" s="260">
        <f>IFERROR(-PMT(E20,$E$19,K20),0)</f>
        <v>4602.9375</v>
      </c>
      <c r="K20" s="312">
        <f>I16</f>
        <v>1104705</v>
      </c>
      <c r="L20" s="298"/>
      <c r="M20" s="174"/>
      <c r="O20" s="175"/>
      <c r="P20" s="175"/>
    </row>
    <row r="21" spans="2:17" ht="18" x14ac:dyDescent="0.35">
      <c r="B21" s="251">
        <f>C20+1</f>
        <v>49</v>
      </c>
      <c r="C21" s="252">
        <f>SUM(D20:D21)</f>
        <v>120</v>
      </c>
      <c r="D21" s="243">
        <f>IF(E19&lt;=120,(E19-D20),IF(E19&gt;120,(120-D20),0))</f>
        <v>72</v>
      </c>
      <c r="E21" s="240">
        <v>0.01</v>
      </c>
      <c r="F21" s="151"/>
      <c r="G21" s="146"/>
      <c r="H21" s="258">
        <f t="shared" si="0"/>
        <v>49</v>
      </c>
      <c r="I21" s="259">
        <f t="shared" si="0"/>
        <v>120</v>
      </c>
      <c r="J21" s="260">
        <f>IFERROR(-PMT(E21,$E$19-D20,K21),0)</f>
        <v>10372.960122721084</v>
      </c>
      <c r="K21" s="312">
        <f>IF(E20=0,K20-(D20*J20),K20-(-CUMPRINC(E20,E19,K20,1,D20,0)))</f>
        <v>883764</v>
      </c>
      <c r="L21" s="298"/>
      <c r="M21" s="177"/>
      <c r="N21" s="174"/>
      <c r="O21" s="175"/>
      <c r="P21" s="175"/>
      <c r="Q21" s="178"/>
    </row>
    <row r="22" spans="2:17" ht="18.600000000000001" thickBot="1" x14ac:dyDescent="0.4">
      <c r="B22" s="253">
        <f>IF(D21&gt;=68,C21+1,IF(D21&lt;68,0))</f>
        <v>121</v>
      </c>
      <c r="C22" s="254">
        <f>IF(B22&gt;1,E19,0)</f>
        <v>240</v>
      </c>
      <c r="D22" s="244">
        <f>IF(E19&gt;=120,E19-SUM(D20:D21),0)</f>
        <v>120</v>
      </c>
      <c r="E22" s="241">
        <v>1.2500000000000001E-2</v>
      </c>
      <c r="F22" s="151"/>
      <c r="G22" s="146"/>
      <c r="H22" s="258">
        <f t="shared" si="0"/>
        <v>121</v>
      </c>
      <c r="I22" s="259">
        <f t="shared" si="0"/>
        <v>240</v>
      </c>
      <c r="J22" s="260">
        <f>IFERROR(-PMT(E22,$E$19-D21-D20,K22),0)</f>
        <v>11664.52926370014</v>
      </c>
      <c r="K22" s="312">
        <f>K21-(-CUMPRINC(E21,E19-D20,K21,1,D21,0))</f>
        <v>723000.73556452617</v>
      </c>
      <c r="L22" s="298"/>
      <c r="O22" s="175"/>
      <c r="P22" s="175"/>
      <c r="Q22" s="178"/>
    </row>
    <row r="23" spans="2:17" ht="18" x14ac:dyDescent="0.35">
      <c r="B23" s="179"/>
      <c r="C23" s="176"/>
      <c r="D23" s="180"/>
      <c r="E23" s="181"/>
      <c r="F23" s="182"/>
      <c r="H23" s="183"/>
      <c r="I23" s="184"/>
      <c r="J23" s="185"/>
      <c r="K23" s="185"/>
      <c r="O23" s="175"/>
      <c r="P23" s="175"/>
      <c r="Q23" s="178"/>
    </row>
    <row r="24" spans="2:17" ht="18" hidden="1" x14ac:dyDescent="0.35">
      <c r="B24" s="179"/>
      <c r="C24" s="176"/>
      <c r="D24" s="180"/>
      <c r="E24" s="181"/>
      <c r="F24" s="146"/>
      <c r="G24" s="186"/>
      <c r="H24" s="426" t="str">
        <f>IF(H30="ENGANCHE DIFERIDO:","MENSUALIDAD + ENGANCHE","")</f>
        <v/>
      </c>
      <c r="I24" s="426"/>
      <c r="J24" s="185"/>
      <c r="K24" s="185"/>
      <c r="O24" s="175"/>
      <c r="P24" s="175"/>
      <c r="Q24" s="178"/>
    </row>
    <row r="25" spans="2:17" ht="18.75" hidden="1" customHeight="1" x14ac:dyDescent="0.25">
      <c r="B25" s="146" t="e">
        <f>SUM</f>
        <v>#NAME?</v>
      </c>
      <c r="C25" s="146"/>
      <c r="D25" s="146"/>
      <c r="E25" s="146"/>
      <c r="F25" s="146"/>
      <c r="G25" s="146"/>
      <c r="H25" s="146"/>
      <c r="I25" s="146" t="s">
        <v>7551</v>
      </c>
      <c r="J25" s="146"/>
      <c r="K25" s="8"/>
      <c r="O25" s="175"/>
      <c r="P25" s="175"/>
      <c r="Q25" s="178"/>
    </row>
    <row r="26" spans="2:17" ht="18.75" hidden="1" customHeight="1" x14ac:dyDescent="0.25">
      <c r="B26" s="146"/>
      <c r="C26" s="146"/>
      <c r="D26" s="146"/>
      <c r="E26" s="146"/>
      <c r="F26" s="146"/>
      <c r="G26" s="146"/>
      <c r="H26" s="146"/>
      <c r="I26" s="146" t="s">
        <v>7552</v>
      </c>
      <c r="J26" s="146"/>
      <c r="K26" s="8"/>
      <c r="O26" s="175"/>
      <c r="P26" s="175"/>
      <c r="Q26" s="178"/>
    </row>
    <row r="27" spans="2:17" ht="18.75" hidden="1" customHeight="1" x14ac:dyDescent="0.25">
      <c r="B27" s="146"/>
      <c r="C27" s="146"/>
      <c r="D27" s="146"/>
      <c r="E27" s="146"/>
      <c r="F27" s="146"/>
      <c r="G27" s="146"/>
      <c r="H27" s="146"/>
      <c r="I27" s="146" t="s">
        <v>7553</v>
      </c>
      <c r="J27" s="146"/>
      <c r="K27" s="8"/>
      <c r="O27" s="175"/>
      <c r="P27" s="175"/>
      <c r="Q27" s="178"/>
    </row>
    <row r="28" spans="2:17" ht="18.75" hidden="1" customHeight="1" x14ac:dyDescent="0.25">
      <c r="B28" s="146"/>
      <c r="C28" s="146"/>
      <c r="D28" s="146"/>
      <c r="E28" s="146"/>
      <c r="F28" s="146"/>
      <c r="G28" s="146"/>
      <c r="H28" s="146"/>
      <c r="I28" s="146" t="s">
        <v>7554</v>
      </c>
      <c r="J28" s="146"/>
      <c r="K28" s="8"/>
      <c r="O28" s="175"/>
      <c r="P28" s="175"/>
      <c r="Q28" s="178"/>
    </row>
    <row r="29" spans="2:17" ht="18.75" customHeight="1" thickBot="1" x14ac:dyDescent="0.3">
      <c r="B29" s="266" t="s">
        <v>7555</v>
      </c>
      <c r="C29" s="264"/>
      <c r="D29" s="264"/>
      <c r="E29" s="245"/>
      <c r="F29" s="245"/>
      <c r="G29" s="146"/>
      <c r="H29" s="146"/>
      <c r="I29" s="146"/>
      <c r="J29" s="146"/>
      <c r="K29" s="8"/>
      <c r="O29" s="175"/>
      <c r="P29" s="175"/>
      <c r="Q29" s="178"/>
    </row>
    <row r="30" spans="2:17" ht="18.75" customHeight="1" thickBot="1" x14ac:dyDescent="0.3">
      <c r="B30" s="265" t="s">
        <v>7556</v>
      </c>
      <c r="C30" s="264"/>
      <c r="D30" s="265" t="s">
        <v>13779</v>
      </c>
      <c r="E30" s="245"/>
      <c r="F30" s="245"/>
      <c r="G30" s="187"/>
      <c r="H30" s="207" t="s">
        <v>187</v>
      </c>
      <c r="I30" s="23"/>
      <c r="J30" s="261" t="str">
        <f>IF(H30="ENGANCHE DIFERIDO 1 MES","SUBTOTAL",IF(H30="ENGANCHE DIFERIDO 2 MESES","SUBTOTAL",""))</f>
        <v>SUBTOTAL</v>
      </c>
      <c r="K30" s="173"/>
      <c r="O30" s="175"/>
      <c r="P30" s="175"/>
      <c r="Q30" s="178"/>
    </row>
    <row r="31" spans="2:17" ht="13.5" customHeight="1" x14ac:dyDescent="0.25">
      <c r="B31" s="264"/>
      <c r="C31" s="264"/>
      <c r="D31" s="264" t="s">
        <v>7561</v>
      </c>
      <c r="E31" s="245"/>
      <c r="F31" s="245"/>
      <c r="G31" s="146"/>
      <c r="H31" s="245"/>
      <c r="I31" s="245"/>
      <c r="J31" s="245"/>
      <c r="K31" s="8"/>
    </row>
    <row r="32" spans="2:17" ht="18" x14ac:dyDescent="0.35">
      <c r="B32" s="264" t="s">
        <v>7557</v>
      </c>
      <c r="C32" s="264"/>
      <c r="D32" s="264" t="s">
        <v>13771</v>
      </c>
      <c r="E32" s="245"/>
      <c r="F32" s="245"/>
      <c r="G32" s="146"/>
      <c r="H32" s="263">
        <f>IF($H$30="ENGANCHE DIFERIDO 1 MES",5%,IF($H$30="ENGANCHE DIFERIDO 2 MESES",2.5%,""))</f>
        <v>2.5000000000000001E-2</v>
      </c>
      <c r="I32" s="262">
        <f>IF(H30="ENGANCHE DIFERIDO 1 MES",'RESUMEN EJECUTIVO'!AL20+15,IF(H30="ENGANCHE DIFERIDO 2 MESES",'RESUMEN EJECUTIVO'!AL20+15,""))</f>
        <v>46041</v>
      </c>
      <c r="J32" s="260">
        <f>(I10*H32)</f>
        <v>30686.25</v>
      </c>
      <c r="K32" s="185"/>
    </row>
    <row r="33" spans="2:11" ht="18" x14ac:dyDescent="0.35">
      <c r="B33" s="264" t="s">
        <v>7558</v>
      </c>
      <c r="C33" s="264"/>
      <c r="D33" s="264" t="s">
        <v>13780</v>
      </c>
      <c r="E33" s="245"/>
      <c r="F33" s="245"/>
      <c r="G33" s="146"/>
      <c r="H33" s="263">
        <f t="shared" ref="H33" si="1">IF($H$30="ENGANCHE DIFERIDO 1 MES",5%,IF($H$30="ENGANCHE DIFERIDO 2 MESES",2.5%,""))</f>
        <v>2.5000000000000001E-2</v>
      </c>
      <c r="I33" s="262">
        <f>IF(H30="ENGANCHE DIFERIDO 1 MES",'RESUMEN EJECUTIVO'!AL20+30,IF(H30="ENGANCHE DIFERIDO 2 MESES",'RESUMEN EJECUTIVO'!AL20+30,""))</f>
        <v>46056</v>
      </c>
      <c r="J33" s="260">
        <f>$I$10*$H$33</f>
        <v>30686.25</v>
      </c>
      <c r="K33" s="185"/>
    </row>
    <row r="34" spans="2:11" ht="18" x14ac:dyDescent="0.35">
      <c r="B34" s="264" t="s">
        <v>7560</v>
      </c>
      <c r="C34" s="264"/>
      <c r="D34" s="264" t="s">
        <v>7562</v>
      </c>
      <c r="E34" s="245"/>
      <c r="F34" s="245"/>
      <c r="G34" s="146"/>
      <c r="H34" s="263">
        <f>IF($H$30="ENGANCHE DIFERIDO 1 MES","",IF($H$30="ENGANCHE DIFERIDO 2 MESES",2.5%,""))</f>
        <v>2.5000000000000001E-2</v>
      </c>
      <c r="I34" s="262">
        <f>IF(H30="ENGANCHE DIFERIDO 1 MES","",IF(H30="ENGANCHE DIFERIDO 2 MESES",'RESUMEN EJECUTIVO'!AL20+45,""))</f>
        <v>46071</v>
      </c>
      <c r="J34" s="260">
        <f>$I$10*$H$34</f>
        <v>30686.25</v>
      </c>
      <c r="K34" s="185"/>
    </row>
    <row r="35" spans="2:11" ht="18" x14ac:dyDescent="0.35">
      <c r="B35" s="267" t="s">
        <v>7562</v>
      </c>
      <c r="C35" s="264"/>
      <c r="D35" s="264" t="s">
        <v>7563</v>
      </c>
      <c r="E35" s="245"/>
      <c r="F35" s="245"/>
      <c r="G35" s="146"/>
      <c r="H35" s="263">
        <f>IF($H$30="ENGANCHE DIFERIDO 1 MES","",IF($H$30="ENGANCHE DIFERIDO 2 MESES",2.5%,""))</f>
        <v>2.5000000000000001E-2</v>
      </c>
      <c r="I35" s="262">
        <f>IF(H30="ENGANCHE DIFERIDO 1 MES","",IF(H30="ENGANCHE DIFERIDO 2 MESES",'RESUMEN EJECUTIVO'!AL20+60,""))</f>
        <v>46086</v>
      </c>
      <c r="J35" s="260">
        <f>$I$10*$H$35</f>
        <v>30686.25</v>
      </c>
      <c r="K35" s="185"/>
    </row>
    <row r="36" spans="2:11" x14ac:dyDescent="0.25">
      <c r="B36" s="264" t="s">
        <v>13770</v>
      </c>
      <c r="C36" s="264"/>
      <c r="D36" s="265" t="s">
        <v>13782</v>
      </c>
      <c r="E36" s="245"/>
      <c r="F36" s="245"/>
      <c r="G36" s="146"/>
      <c r="H36" s="245"/>
      <c r="I36" s="146"/>
      <c r="J36" s="146"/>
      <c r="K36" s="8"/>
    </row>
    <row r="37" spans="2:11" x14ac:dyDescent="0.25">
      <c r="B37" s="264" t="s">
        <v>13771</v>
      </c>
      <c r="C37" s="264"/>
      <c r="D37" s="264" t="s">
        <v>13783</v>
      </c>
      <c r="E37" s="245"/>
      <c r="F37" s="245"/>
      <c r="G37" s="146"/>
      <c r="H37" s="245"/>
      <c r="I37" s="146"/>
      <c r="J37" s="146"/>
      <c r="K37" s="8"/>
    </row>
    <row r="38" spans="2:11" x14ac:dyDescent="0.25">
      <c r="B38" s="264" t="s">
        <v>7563</v>
      </c>
      <c r="C38" s="264"/>
      <c r="D38" s="264" t="s">
        <v>7559</v>
      </c>
      <c r="E38" s="245"/>
      <c r="F38" s="245"/>
      <c r="G38" s="146"/>
      <c r="H38" s="146"/>
      <c r="I38" s="146"/>
      <c r="J38" s="146"/>
      <c r="K38" s="8"/>
    </row>
    <row r="39" spans="2:11" x14ac:dyDescent="0.25">
      <c r="B39" s="264"/>
      <c r="C39" s="264"/>
      <c r="D39" s="264" t="s">
        <v>13784</v>
      </c>
      <c r="E39" s="245"/>
      <c r="F39" s="245"/>
      <c r="G39" s="146"/>
      <c r="H39" s="146"/>
      <c r="I39" s="146"/>
      <c r="J39" s="146"/>
      <c r="K39" s="8"/>
    </row>
    <row r="40" spans="2:11" x14ac:dyDescent="0.25">
      <c r="B40" s="278" t="s">
        <v>13790</v>
      </c>
      <c r="C40" s="264"/>
      <c r="D40" s="264" t="s">
        <v>7562</v>
      </c>
      <c r="E40" s="245"/>
      <c r="F40" s="245"/>
      <c r="G40" s="146"/>
      <c r="H40" s="146"/>
      <c r="I40" s="146"/>
      <c r="J40" s="146"/>
      <c r="K40" s="8"/>
    </row>
    <row r="41" spans="2:11" x14ac:dyDescent="0.25">
      <c r="B41" s="264" t="s">
        <v>13774</v>
      </c>
      <c r="C41" s="264"/>
      <c r="D41" s="264" t="s">
        <v>7563</v>
      </c>
      <c r="E41" s="245"/>
      <c r="F41" s="245"/>
      <c r="G41" s="146"/>
      <c r="H41" s="146"/>
      <c r="I41" s="146"/>
      <c r="J41" s="146"/>
      <c r="K41" s="8"/>
    </row>
    <row r="42" spans="2:11" x14ac:dyDescent="0.25">
      <c r="B42" s="264" t="s">
        <v>13775</v>
      </c>
      <c r="C42" s="264"/>
      <c r="D42" s="264" t="s">
        <v>13785</v>
      </c>
      <c r="E42" s="245"/>
      <c r="F42" s="245"/>
      <c r="G42" s="146"/>
      <c r="H42" s="146"/>
      <c r="I42" s="146"/>
      <c r="J42" s="146"/>
      <c r="K42" s="8"/>
    </row>
    <row r="43" spans="2:11" x14ac:dyDescent="0.25">
      <c r="B43" s="294" t="s">
        <v>13791</v>
      </c>
      <c r="C43" s="264"/>
      <c r="D43" s="292" t="s">
        <v>13773</v>
      </c>
      <c r="E43" s="245"/>
      <c r="F43" s="245"/>
      <c r="G43" s="146"/>
      <c r="H43" s="146"/>
      <c r="I43" s="146"/>
      <c r="J43" s="146"/>
      <c r="K43" s="8"/>
    </row>
    <row r="44" spans="2:11" x14ac:dyDescent="0.25">
      <c r="B44" s="264"/>
      <c r="C44" s="264"/>
      <c r="D44" s="23"/>
      <c r="E44" s="245"/>
      <c r="F44" s="245"/>
      <c r="G44" s="146"/>
      <c r="H44" s="146"/>
      <c r="I44" s="146"/>
      <c r="J44" s="146"/>
      <c r="K44" s="8"/>
    </row>
    <row r="45" spans="2:11" x14ac:dyDescent="0.25">
      <c r="B45" s="411" t="s">
        <v>13792</v>
      </c>
      <c r="C45" s="411"/>
      <c r="D45" s="411"/>
      <c r="E45" s="411"/>
      <c r="F45" s="411"/>
      <c r="G45" s="146"/>
      <c r="H45" s="146"/>
      <c r="I45" s="146"/>
      <c r="J45" s="146"/>
      <c r="K45" s="8"/>
    </row>
    <row r="46" spans="2:11" x14ac:dyDescent="0.25">
      <c r="B46" s="411"/>
      <c r="C46" s="411"/>
      <c r="D46" s="411"/>
      <c r="E46" s="411"/>
      <c r="F46" s="411"/>
      <c r="G46" s="146"/>
      <c r="H46" s="146"/>
      <c r="I46" s="146"/>
      <c r="J46" s="146"/>
      <c r="K46" s="8"/>
    </row>
    <row r="47" spans="2:11" ht="16.5" customHeight="1" x14ac:dyDescent="0.25">
      <c r="F47" s="23"/>
      <c r="G47" s="188"/>
      <c r="H47" s="146"/>
      <c r="I47" s="146"/>
      <c r="J47" s="146"/>
      <c r="K47" s="8"/>
    </row>
    <row r="48" spans="2:11" ht="16.5" customHeight="1" x14ac:dyDescent="0.25">
      <c r="G48" s="188"/>
      <c r="H48" s="146"/>
      <c r="I48" s="146"/>
      <c r="J48" s="146"/>
      <c r="K48" s="8"/>
    </row>
    <row r="49" spans="1:13" ht="17.25" customHeight="1" thickBot="1" x14ac:dyDescent="0.3">
      <c r="A49" s="189"/>
      <c r="B49" s="422" t="s">
        <v>7564</v>
      </c>
      <c r="C49" s="422"/>
      <c r="D49" s="422"/>
      <c r="E49" s="422"/>
      <c r="F49" s="422"/>
      <c r="G49" s="422"/>
      <c r="H49" s="422"/>
      <c r="I49" s="422"/>
      <c r="J49" s="422"/>
      <c r="K49" s="144"/>
    </row>
    <row r="50" spans="1:13" ht="20.25" customHeight="1" thickBot="1" x14ac:dyDescent="0.3">
      <c r="B50" s="419"/>
      <c r="C50" s="420"/>
      <c r="D50" s="420"/>
      <c r="E50" s="420"/>
      <c r="F50" s="420"/>
      <c r="G50" s="420"/>
      <c r="H50" s="420"/>
      <c r="I50" s="420"/>
      <c r="J50" s="421"/>
      <c r="K50" s="190"/>
    </row>
    <row r="51" spans="1:13" x14ac:dyDescent="0.25">
      <c r="C51" s="191"/>
      <c r="D51" s="191"/>
      <c r="E51" s="191"/>
      <c r="F51" s="191"/>
      <c r="G51" s="192"/>
      <c r="H51" s="418"/>
      <c r="I51" s="418"/>
      <c r="J51" s="145"/>
      <c r="K51" s="149"/>
    </row>
    <row r="52" spans="1:13" x14ac:dyDescent="0.25">
      <c r="B52" s="412" t="s">
        <v>7565</v>
      </c>
      <c r="C52" s="412"/>
      <c r="D52" s="412"/>
      <c r="E52" s="412"/>
      <c r="F52" s="412"/>
      <c r="G52" s="412"/>
      <c r="H52" s="412"/>
      <c r="I52" s="412"/>
      <c r="J52" s="412"/>
      <c r="K52" s="193"/>
    </row>
    <row r="53" spans="1:13" ht="9.75" customHeight="1" x14ac:dyDescent="0.25">
      <c r="B53" s="146"/>
      <c r="C53" s="194"/>
      <c r="D53" s="195"/>
      <c r="J53" s="145"/>
      <c r="K53" s="149"/>
    </row>
    <row r="54" spans="1:13" ht="0.75" customHeight="1" x14ac:dyDescent="0.25">
      <c r="B54" s="146"/>
      <c r="C54" s="194"/>
      <c r="D54" s="309"/>
      <c r="J54" s="145"/>
      <c r="K54" s="149"/>
    </row>
    <row r="55" spans="1:13" ht="4.5" customHeight="1" x14ac:dyDescent="0.25">
      <c r="B55" s="146"/>
      <c r="C55" s="194"/>
      <c r="D55" s="310"/>
      <c r="J55" s="145"/>
      <c r="K55" s="149"/>
    </row>
    <row r="56" spans="1:13" collapsed="1" x14ac:dyDescent="0.25">
      <c r="B56" s="268" t="s">
        <v>7566</v>
      </c>
      <c r="C56" s="272" t="s">
        <v>7567</v>
      </c>
      <c r="D56" s="268" t="s">
        <v>7568</v>
      </c>
      <c r="E56" s="268" t="s">
        <v>7569</v>
      </c>
      <c r="F56" s="196" t="s">
        <v>7570</v>
      </c>
      <c r="G56" s="268" t="s">
        <v>7571</v>
      </c>
      <c r="H56" s="268" t="s">
        <v>7572</v>
      </c>
      <c r="I56" s="268" t="s">
        <v>7573</v>
      </c>
      <c r="J56" s="269" t="s">
        <v>7574</v>
      </c>
      <c r="K56" s="314" t="s">
        <v>7575</v>
      </c>
      <c r="L56" s="298"/>
      <c r="M56" s="245"/>
    </row>
    <row r="57" spans="1:13" ht="14.4" x14ac:dyDescent="0.3">
      <c r="B57" s="273">
        <v>1</v>
      </c>
      <c r="C57" s="274">
        <f>IF(DAY('RESUMEN EJECUTIVO'!AL20)&gt;5,DATE(YEAR('RESUMEN EJECUTIVO'!AL20),MONTH(EDATE('RESUMEN EJECUTIVO'!AL20,2)),5),EDATE('RESUMEN EJECUTIVO'!AL20,1))</f>
        <v>46057</v>
      </c>
      <c r="D57" s="275">
        <f>$K$20</f>
        <v>1104705</v>
      </c>
      <c r="E57" s="270">
        <f t="shared" ref="E57:E120" si="2">IF($D57&gt;IF($B57&lt;=$D$20,$J$20,IF($B57&lt;=$D$21+$D$20,$J$21,IF($B57&lt;=$D$20+$D$21+$D$22,$J$22,""))),IF($B57&lt;=$D$20,$J$20,IF($B57&lt;=$D$21+$D$20,$J$21,IF($B57&lt;=$D$20+$D$21+$D$22,$J$22,""))),$D57+$H57)</f>
        <v>4602.9375</v>
      </c>
      <c r="F57" s="197"/>
      <c r="G57" s="270">
        <f t="shared" ref="G57:G120" si="3">SUM(E57:F57)</f>
        <v>4602.9375</v>
      </c>
      <c r="H57" s="270">
        <f>D57*K57</f>
        <v>0</v>
      </c>
      <c r="I57" s="270">
        <f>G57-H57</f>
        <v>4602.9375</v>
      </c>
      <c r="J57" s="270">
        <f t="shared" ref="J57:J64" si="4">D57-I57</f>
        <v>1100102.0625</v>
      </c>
      <c r="K57" s="315">
        <f t="shared" ref="K57:K64" si="5">IF($B57&lt;=$D$20,$E$20,IF($B57&lt;=$D$21+$D$20,$E$21,IF($B57&lt;=$D22+$D$21+$D$22,$E$22,"")))</f>
        <v>0</v>
      </c>
      <c r="L57" s="298"/>
      <c r="M57" s="245"/>
    </row>
    <row r="58" spans="1:13" ht="14.4" x14ac:dyDescent="0.3">
      <c r="B58" s="276">
        <f>IF(B57&lt;$E$19,B57+1,IF(D58&lt;=0,""))</f>
        <v>2</v>
      </c>
      <c r="C58" s="274">
        <f>EDATE($C$57,B57)</f>
        <v>46085</v>
      </c>
      <c r="D58" s="270">
        <f>J57</f>
        <v>1100102.0625</v>
      </c>
      <c r="E58" s="270">
        <f t="shared" si="2"/>
        <v>4602.9375</v>
      </c>
      <c r="F58" s="197"/>
      <c r="G58" s="270">
        <f t="shared" si="3"/>
        <v>4602.9375</v>
      </c>
      <c r="H58" s="270">
        <f t="shared" ref="H58:H121" si="6">D58*K58</f>
        <v>0</v>
      </c>
      <c r="I58" s="270">
        <f t="shared" ref="I58:I64" si="7">G58-H58</f>
        <v>4602.9375</v>
      </c>
      <c r="J58" s="270">
        <f t="shared" si="4"/>
        <v>1095499.125</v>
      </c>
      <c r="K58" s="315">
        <f t="shared" si="5"/>
        <v>0</v>
      </c>
      <c r="L58" s="298"/>
      <c r="M58" s="245"/>
    </row>
    <row r="59" spans="1:13" ht="14.4" x14ac:dyDescent="0.3">
      <c r="B59" s="276">
        <f>IF(B58&lt;$E$19,B58+1,"")</f>
        <v>3</v>
      </c>
      <c r="C59" s="274">
        <f t="shared" ref="C59:C122" si="8">EDATE($C$57,B58)</f>
        <v>46116</v>
      </c>
      <c r="D59" s="270">
        <f t="shared" ref="D59:D122" si="9">J58</f>
        <v>1095499.125</v>
      </c>
      <c r="E59" s="270">
        <f t="shared" si="2"/>
        <v>4602.9375</v>
      </c>
      <c r="F59" s="197"/>
      <c r="G59" s="270">
        <f t="shared" si="3"/>
        <v>4602.9375</v>
      </c>
      <c r="H59" s="270">
        <f t="shared" si="6"/>
        <v>0</v>
      </c>
      <c r="I59" s="270">
        <f t="shared" si="7"/>
        <v>4602.9375</v>
      </c>
      <c r="J59" s="270">
        <f t="shared" si="4"/>
        <v>1090896.1875</v>
      </c>
      <c r="K59" s="315">
        <f t="shared" si="5"/>
        <v>0</v>
      </c>
      <c r="L59" s="298"/>
      <c r="M59" s="245"/>
    </row>
    <row r="60" spans="1:13" ht="14.4" x14ac:dyDescent="0.3">
      <c r="B60" s="276">
        <f t="shared" ref="B60:B122" si="10">IF(B59&lt;$E$19,B59+1,"")</f>
        <v>4</v>
      </c>
      <c r="C60" s="274">
        <f t="shared" si="8"/>
        <v>46146</v>
      </c>
      <c r="D60" s="270">
        <f t="shared" si="9"/>
        <v>1090896.1875</v>
      </c>
      <c r="E60" s="270">
        <f t="shared" si="2"/>
        <v>4602.9375</v>
      </c>
      <c r="F60" s="197"/>
      <c r="G60" s="270">
        <f>SUM(E60:F60)</f>
        <v>4602.9375</v>
      </c>
      <c r="H60" s="270">
        <f t="shared" si="6"/>
        <v>0</v>
      </c>
      <c r="I60" s="270">
        <f t="shared" si="7"/>
        <v>4602.9375</v>
      </c>
      <c r="J60" s="270">
        <f t="shared" si="4"/>
        <v>1086293.25</v>
      </c>
      <c r="K60" s="315">
        <f t="shared" si="5"/>
        <v>0</v>
      </c>
      <c r="L60" s="298"/>
      <c r="M60" s="245"/>
    </row>
    <row r="61" spans="1:13" ht="14.4" x14ac:dyDescent="0.3">
      <c r="B61" s="276">
        <f t="shared" si="10"/>
        <v>5</v>
      </c>
      <c r="C61" s="274">
        <f t="shared" si="8"/>
        <v>46177</v>
      </c>
      <c r="D61" s="270">
        <f t="shared" si="9"/>
        <v>1086293.25</v>
      </c>
      <c r="E61" s="270">
        <f t="shared" si="2"/>
        <v>4602.9375</v>
      </c>
      <c r="F61" s="197"/>
      <c r="G61" s="270">
        <f t="shared" si="3"/>
        <v>4602.9375</v>
      </c>
      <c r="H61" s="270">
        <f t="shared" si="6"/>
        <v>0</v>
      </c>
      <c r="I61" s="270">
        <f t="shared" si="7"/>
        <v>4602.9375</v>
      </c>
      <c r="J61" s="270">
        <f t="shared" si="4"/>
        <v>1081690.3125</v>
      </c>
      <c r="K61" s="315">
        <f t="shared" si="5"/>
        <v>0</v>
      </c>
      <c r="L61" s="298"/>
      <c r="M61" s="245"/>
    </row>
    <row r="62" spans="1:13" ht="14.4" x14ac:dyDescent="0.3">
      <c r="B62" s="276">
        <f t="shared" si="10"/>
        <v>6</v>
      </c>
      <c r="C62" s="274">
        <f t="shared" si="8"/>
        <v>46207</v>
      </c>
      <c r="D62" s="270">
        <f t="shared" si="9"/>
        <v>1081690.3125</v>
      </c>
      <c r="E62" s="270">
        <f t="shared" si="2"/>
        <v>4602.9375</v>
      </c>
      <c r="F62" s="197"/>
      <c r="G62" s="270">
        <f t="shared" si="3"/>
        <v>4602.9375</v>
      </c>
      <c r="H62" s="270">
        <f t="shared" si="6"/>
        <v>0</v>
      </c>
      <c r="I62" s="270">
        <f t="shared" si="7"/>
        <v>4602.9375</v>
      </c>
      <c r="J62" s="270">
        <f t="shared" si="4"/>
        <v>1077087.375</v>
      </c>
      <c r="K62" s="315">
        <f t="shared" si="5"/>
        <v>0</v>
      </c>
      <c r="L62" s="298"/>
      <c r="M62" s="245"/>
    </row>
    <row r="63" spans="1:13" ht="14.4" x14ac:dyDescent="0.3">
      <c r="B63" s="276">
        <f t="shared" si="10"/>
        <v>7</v>
      </c>
      <c r="C63" s="274">
        <f t="shared" si="8"/>
        <v>46238</v>
      </c>
      <c r="D63" s="270">
        <f t="shared" si="9"/>
        <v>1077087.375</v>
      </c>
      <c r="E63" s="270">
        <f t="shared" si="2"/>
        <v>4602.9375</v>
      </c>
      <c r="F63" s="197"/>
      <c r="G63" s="270">
        <f t="shared" si="3"/>
        <v>4602.9375</v>
      </c>
      <c r="H63" s="270">
        <f t="shared" si="6"/>
        <v>0</v>
      </c>
      <c r="I63" s="270">
        <f t="shared" si="7"/>
        <v>4602.9375</v>
      </c>
      <c r="J63" s="270">
        <f t="shared" si="4"/>
        <v>1072484.4375</v>
      </c>
      <c r="K63" s="315">
        <f t="shared" si="5"/>
        <v>0</v>
      </c>
      <c r="L63" s="298"/>
      <c r="M63" s="245"/>
    </row>
    <row r="64" spans="1:13" ht="14.4" x14ac:dyDescent="0.3">
      <c r="B64" s="276">
        <f t="shared" si="10"/>
        <v>8</v>
      </c>
      <c r="C64" s="274">
        <f t="shared" si="8"/>
        <v>46269</v>
      </c>
      <c r="D64" s="270">
        <f t="shared" si="9"/>
        <v>1072484.4375</v>
      </c>
      <c r="E64" s="270">
        <f t="shared" si="2"/>
        <v>4602.9375</v>
      </c>
      <c r="F64" s="197"/>
      <c r="G64" s="270">
        <f t="shared" si="3"/>
        <v>4602.9375</v>
      </c>
      <c r="H64" s="270">
        <f t="shared" si="6"/>
        <v>0</v>
      </c>
      <c r="I64" s="270">
        <f t="shared" si="7"/>
        <v>4602.9375</v>
      </c>
      <c r="J64" s="270">
        <f t="shared" si="4"/>
        <v>1067881.5</v>
      </c>
      <c r="K64" s="315">
        <f t="shared" si="5"/>
        <v>0</v>
      </c>
      <c r="L64" s="298"/>
      <c r="M64" s="245"/>
    </row>
    <row r="65" spans="2:13" ht="14.4" x14ac:dyDescent="0.3">
      <c r="B65" s="276">
        <f t="shared" si="10"/>
        <v>9</v>
      </c>
      <c r="C65" s="274">
        <f t="shared" si="8"/>
        <v>46299</v>
      </c>
      <c r="D65" s="270">
        <f t="shared" si="9"/>
        <v>1067881.5</v>
      </c>
      <c r="E65" s="270">
        <f t="shared" si="2"/>
        <v>4602.9375</v>
      </c>
      <c r="F65" s="197"/>
      <c r="G65" s="270">
        <f t="shared" si="3"/>
        <v>4602.9375</v>
      </c>
      <c r="H65" s="270">
        <f t="shared" si="6"/>
        <v>0</v>
      </c>
      <c r="I65" s="270">
        <f t="shared" ref="I65:I128" si="11">G65-H65</f>
        <v>4602.9375</v>
      </c>
      <c r="J65" s="270">
        <f t="shared" ref="J65:J128" si="12">D65-I65</f>
        <v>1063278.5625</v>
      </c>
      <c r="K65" s="315">
        <f>IF($B65&lt;=$D$20,$E$20,IF($B65&lt;=$D$21+$D$20,$E$21,IF($B65&lt;=#REF!+$D$21+$D$22,$E$22,"")))</f>
        <v>0</v>
      </c>
      <c r="L65" s="298"/>
      <c r="M65" s="245"/>
    </row>
    <row r="66" spans="2:13" ht="14.4" x14ac:dyDescent="0.3">
      <c r="B66" s="276">
        <f t="shared" si="10"/>
        <v>10</v>
      </c>
      <c r="C66" s="274">
        <f t="shared" si="8"/>
        <v>46330</v>
      </c>
      <c r="D66" s="270">
        <f t="shared" si="9"/>
        <v>1063278.5625</v>
      </c>
      <c r="E66" s="270">
        <f t="shared" si="2"/>
        <v>4602.9375</v>
      </c>
      <c r="F66" s="197"/>
      <c r="G66" s="270">
        <f t="shared" si="3"/>
        <v>4602.9375</v>
      </c>
      <c r="H66" s="270">
        <f t="shared" si="6"/>
        <v>0</v>
      </c>
      <c r="I66" s="270">
        <f t="shared" si="11"/>
        <v>4602.9375</v>
      </c>
      <c r="J66" s="270">
        <f t="shared" si="12"/>
        <v>1058675.625</v>
      </c>
      <c r="K66" s="315">
        <f>IF($B66&lt;=$D$20,$E$20,IF($B66&lt;=$D$21+$D$20,$E$21,IF($B66&lt;=#REF!+$D$21+$D$22,$E$22,"")))</f>
        <v>0</v>
      </c>
      <c r="L66" s="298"/>
      <c r="M66" s="245"/>
    </row>
    <row r="67" spans="2:13" ht="14.4" x14ac:dyDescent="0.3">
      <c r="B67" s="276">
        <f t="shared" si="10"/>
        <v>11</v>
      </c>
      <c r="C67" s="274">
        <f t="shared" si="8"/>
        <v>46360</v>
      </c>
      <c r="D67" s="270">
        <f t="shared" si="9"/>
        <v>1058675.625</v>
      </c>
      <c r="E67" s="270">
        <f t="shared" si="2"/>
        <v>4602.9375</v>
      </c>
      <c r="F67" s="197"/>
      <c r="G67" s="270">
        <f t="shared" si="3"/>
        <v>4602.9375</v>
      </c>
      <c r="H67" s="270">
        <f t="shared" si="6"/>
        <v>0</v>
      </c>
      <c r="I67" s="270">
        <f t="shared" si="11"/>
        <v>4602.9375</v>
      </c>
      <c r="J67" s="270">
        <f t="shared" si="12"/>
        <v>1054072.6875</v>
      </c>
      <c r="K67" s="315">
        <f>IF($B67&lt;=$D$20,$E$20,IF($B67&lt;=$D$21+$D$20,$E$21,IF($B67&lt;=$D35+$D$21+$D$22,$E$22,"")))</f>
        <v>0</v>
      </c>
      <c r="L67" s="298"/>
      <c r="M67" s="245"/>
    </row>
    <row r="68" spans="2:13" ht="14.4" x14ac:dyDescent="0.3">
      <c r="B68" s="276">
        <f t="shared" si="10"/>
        <v>12</v>
      </c>
      <c r="C68" s="274">
        <f t="shared" si="8"/>
        <v>46391</v>
      </c>
      <c r="D68" s="270">
        <f t="shared" si="9"/>
        <v>1054072.6875</v>
      </c>
      <c r="E68" s="270">
        <f t="shared" si="2"/>
        <v>4602.9375</v>
      </c>
      <c r="F68" s="197"/>
      <c r="G68" s="270">
        <f t="shared" si="3"/>
        <v>4602.9375</v>
      </c>
      <c r="H68" s="270">
        <f t="shared" si="6"/>
        <v>0</v>
      </c>
      <c r="I68" s="270">
        <f t="shared" si="11"/>
        <v>4602.9375</v>
      </c>
      <c r="J68" s="270">
        <f t="shared" si="12"/>
        <v>1049469.75</v>
      </c>
      <c r="K68" s="315">
        <f>IF($B68&lt;=$D$20,$E$20,IF($B68&lt;=$D$21+$D$20,$E$21,IF($B68&lt;=$D36+$D$21+$D$22,$E$22,"")))</f>
        <v>0</v>
      </c>
      <c r="L68" s="298"/>
      <c r="M68" s="245"/>
    </row>
    <row r="69" spans="2:13" ht="14.4" x14ac:dyDescent="0.3">
      <c r="B69" s="276">
        <f t="shared" si="10"/>
        <v>13</v>
      </c>
      <c r="C69" s="274">
        <f t="shared" si="8"/>
        <v>46422</v>
      </c>
      <c r="D69" s="270">
        <f t="shared" si="9"/>
        <v>1049469.75</v>
      </c>
      <c r="E69" s="270">
        <f t="shared" si="2"/>
        <v>4602.9375</v>
      </c>
      <c r="F69" s="197"/>
      <c r="G69" s="270">
        <f t="shared" si="3"/>
        <v>4602.9375</v>
      </c>
      <c r="H69" s="270">
        <f t="shared" si="6"/>
        <v>0</v>
      </c>
      <c r="I69" s="270">
        <f t="shared" si="11"/>
        <v>4602.9375</v>
      </c>
      <c r="J69" s="270">
        <f t="shared" si="12"/>
        <v>1044866.8125</v>
      </c>
      <c r="K69" s="315">
        <f>IF($B69&lt;=$D$20,$E$20,IF($B69&lt;=$D$21+$D$20,$E$21,IF($B69&lt;=$D30+$D$21+$D$22,$E$22,"")))</f>
        <v>0</v>
      </c>
      <c r="L69" s="298"/>
      <c r="M69" s="245"/>
    </row>
    <row r="70" spans="2:13" ht="14.4" x14ac:dyDescent="0.3">
      <c r="B70" s="276">
        <f t="shared" si="10"/>
        <v>14</v>
      </c>
      <c r="C70" s="274">
        <f t="shared" si="8"/>
        <v>46450</v>
      </c>
      <c r="D70" s="270">
        <f t="shared" si="9"/>
        <v>1044866.8125</v>
      </c>
      <c r="E70" s="270">
        <f t="shared" si="2"/>
        <v>4602.9375</v>
      </c>
      <c r="F70" s="197"/>
      <c r="G70" s="270">
        <f t="shared" si="3"/>
        <v>4602.9375</v>
      </c>
      <c r="H70" s="270">
        <f t="shared" si="6"/>
        <v>0</v>
      </c>
      <c r="I70" s="270">
        <f t="shared" si="11"/>
        <v>4602.9375</v>
      </c>
      <c r="J70" s="270">
        <f t="shared" si="12"/>
        <v>1040263.875</v>
      </c>
      <c r="K70" s="315">
        <f>IF($B70&lt;=$D$20,$E$20,IF($B70&lt;=$D$21+$D$20,$E$21,IF($B70&lt;=$D33+$D$21+$D$22,$E$22,"")))</f>
        <v>0</v>
      </c>
      <c r="L70" s="298"/>
      <c r="M70" s="245"/>
    </row>
    <row r="71" spans="2:13" ht="14.4" x14ac:dyDescent="0.3">
      <c r="B71" s="276">
        <f t="shared" si="10"/>
        <v>15</v>
      </c>
      <c r="C71" s="274">
        <f t="shared" si="8"/>
        <v>46481</v>
      </c>
      <c r="D71" s="270">
        <f t="shared" si="9"/>
        <v>1040263.875</v>
      </c>
      <c r="E71" s="270">
        <f t="shared" si="2"/>
        <v>4602.9375</v>
      </c>
      <c r="F71" s="197"/>
      <c r="G71" s="270">
        <f t="shared" si="3"/>
        <v>4602.9375</v>
      </c>
      <c r="H71" s="270">
        <f t="shared" si="6"/>
        <v>0</v>
      </c>
      <c r="I71" s="270">
        <f t="shared" si="11"/>
        <v>4602.9375</v>
      </c>
      <c r="J71" s="270">
        <f t="shared" si="12"/>
        <v>1035660.9375</v>
      </c>
      <c r="K71" s="315">
        <f>IF($B71&lt;=$D$20,$E$20,IF($B71&lt;=$D$21+$D$20,$E$21,IF($B71&lt;=$D37+$D$21+$D$22,$E$22,"")))</f>
        <v>0</v>
      </c>
      <c r="L71" s="298"/>
      <c r="M71" s="245"/>
    </row>
    <row r="72" spans="2:13" ht="14.4" x14ac:dyDescent="0.3">
      <c r="B72" s="276">
        <f t="shared" si="10"/>
        <v>16</v>
      </c>
      <c r="C72" s="274">
        <f t="shared" si="8"/>
        <v>46511</v>
      </c>
      <c r="D72" s="270">
        <f t="shared" si="9"/>
        <v>1035660.9375</v>
      </c>
      <c r="E72" s="270">
        <f t="shared" si="2"/>
        <v>4602.9375</v>
      </c>
      <c r="F72" s="197"/>
      <c r="G72" s="270">
        <f t="shared" si="3"/>
        <v>4602.9375</v>
      </c>
      <c r="H72" s="270">
        <f t="shared" si="6"/>
        <v>0</v>
      </c>
      <c r="I72" s="270">
        <f t="shared" si="11"/>
        <v>4602.9375</v>
      </c>
      <c r="J72" s="270">
        <f t="shared" si="12"/>
        <v>1031058</v>
      </c>
      <c r="K72" s="315">
        <f>IF($B72&lt;=$D$20,$E$20,IF($B72&lt;=$D$21+$D$20,$E$21,IF($B72&lt;=$D34+$D$21+$D$22,$E$22,"")))</f>
        <v>0</v>
      </c>
      <c r="L72" s="298"/>
      <c r="M72" s="245"/>
    </row>
    <row r="73" spans="2:13" ht="14.4" x14ac:dyDescent="0.3">
      <c r="B73" s="276">
        <f t="shared" si="10"/>
        <v>17</v>
      </c>
      <c r="C73" s="274">
        <f t="shared" si="8"/>
        <v>46542</v>
      </c>
      <c r="D73" s="270">
        <f t="shared" si="9"/>
        <v>1031058</v>
      </c>
      <c r="E73" s="270">
        <f t="shared" si="2"/>
        <v>4602.9375</v>
      </c>
      <c r="F73" s="197"/>
      <c r="G73" s="270">
        <f t="shared" si="3"/>
        <v>4602.9375</v>
      </c>
      <c r="H73" s="270">
        <f t="shared" si="6"/>
        <v>0</v>
      </c>
      <c r="I73" s="270">
        <f t="shared" si="11"/>
        <v>4602.9375</v>
      </c>
      <c r="J73" s="270">
        <f t="shared" si="12"/>
        <v>1026455.0625</v>
      </c>
      <c r="K73" s="315">
        <f>IF($B73&lt;=$D$20,$E$20,IF($B73&lt;=$D$21+$D$20,$E$21,IF($B73&lt;=$D32+$D$21+$D$22,$E$22,"")))</f>
        <v>0</v>
      </c>
      <c r="L73" s="298"/>
      <c r="M73" s="245"/>
    </row>
    <row r="74" spans="2:13" ht="14.4" x14ac:dyDescent="0.3">
      <c r="B74" s="276">
        <f t="shared" si="10"/>
        <v>18</v>
      </c>
      <c r="C74" s="274">
        <f t="shared" si="8"/>
        <v>46572</v>
      </c>
      <c r="D74" s="270">
        <f t="shared" si="9"/>
        <v>1026455.0625</v>
      </c>
      <c r="E74" s="270">
        <f t="shared" si="2"/>
        <v>4602.9375</v>
      </c>
      <c r="F74" s="197"/>
      <c r="G74" s="270">
        <f t="shared" si="3"/>
        <v>4602.9375</v>
      </c>
      <c r="H74" s="270">
        <f t="shared" si="6"/>
        <v>0</v>
      </c>
      <c r="I74" s="270">
        <f t="shared" si="11"/>
        <v>4602.9375</v>
      </c>
      <c r="J74" s="270">
        <f t="shared" si="12"/>
        <v>1021852.125</v>
      </c>
      <c r="K74" s="315">
        <f>IF($B74&lt;=$D$20,$E$20,IF($B74&lt;=$D$21+$D$20,$E$21,IF($B74&lt;=$D45+$D$21+$D$22,$E$22,"")))</f>
        <v>0</v>
      </c>
      <c r="L74" s="298"/>
      <c r="M74" s="245"/>
    </row>
    <row r="75" spans="2:13" ht="14.4" x14ac:dyDescent="0.3">
      <c r="B75" s="276">
        <f t="shared" si="10"/>
        <v>19</v>
      </c>
      <c r="C75" s="274">
        <f t="shared" si="8"/>
        <v>46603</v>
      </c>
      <c r="D75" s="270">
        <f t="shared" si="9"/>
        <v>1021852.125</v>
      </c>
      <c r="E75" s="270">
        <f t="shared" si="2"/>
        <v>4602.9375</v>
      </c>
      <c r="F75" s="197"/>
      <c r="G75" s="270">
        <f t="shared" si="3"/>
        <v>4602.9375</v>
      </c>
      <c r="H75" s="270">
        <f t="shared" si="6"/>
        <v>0</v>
      </c>
      <c r="I75" s="270">
        <f t="shared" si="11"/>
        <v>4602.9375</v>
      </c>
      <c r="J75" s="270">
        <f t="shared" si="12"/>
        <v>1017249.1875</v>
      </c>
      <c r="K75" s="315">
        <f>IF($B75&lt;=$D$20,$E$20,IF($B75&lt;=$D$21+$D$20,$E$21,IF($B75&lt;=$D46+$D$21+$D$22,$E$22,"")))</f>
        <v>0</v>
      </c>
      <c r="L75" s="298"/>
      <c r="M75" s="245"/>
    </row>
    <row r="76" spans="2:13" ht="14.4" x14ac:dyDescent="0.3">
      <c r="B76" s="276">
        <f t="shared" si="10"/>
        <v>20</v>
      </c>
      <c r="C76" s="274">
        <f t="shared" si="8"/>
        <v>46634</v>
      </c>
      <c r="D76" s="270">
        <f t="shared" si="9"/>
        <v>1017249.1875</v>
      </c>
      <c r="E76" s="270">
        <f t="shared" si="2"/>
        <v>4602.9375</v>
      </c>
      <c r="F76" s="197"/>
      <c r="G76" s="270">
        <f t="shared" si="3"/>
        <v>4602.9375</v>
      </c>
      <c r="H76" s="270">
        <f t="shared" si="6"/>
        <v>0</v>
      </c>
      <c r="I76" s="270">
        <f t="shared" si="11"/>
        <v>4602.9375</v>
      </c>
      <c r="J76" s="270">
        <f t="shared" si="12"/>
        <v>1012646.25</v>
      </c>
      <c r="K76" s="315">
        <f t="shared" ref="K76:K79" si="13">IF($B76&lt;=$D$20,$E$20,IF($B76&lt;=$D$21+$D$20,$E$21,IF($B76&lt;=$D49+$D$21+$D$22,$E$22,"")))</f>
        <v>0</v>
      </c>
      <c r="L76" s="298"/>
      <c r="M76" s="245"/>
    </row>
    <row r="77" spans="2:13" ht="14.4" x14ac:dyDescent="0.3">
      <c r="B77" s="276">
        <f t="shared" si="10"/>
        <v>21</v>
      </c>
      <c r="C77" s="274">
        <f t="shared" si="8"/>
        <v>46664</v>
      </c>
      <c r="D77" s="270">
        <f t="shared" si="9"/>
        <v>1012646.25</v>
      </c>
      <c r="E77" s="270">
        <f t="shared" si="2"/>
        <v>4602.9375</v>
      </c>
      <c r="F77" s="197"/>
      <c r="G77" s="270">
        <f t="shared" si="3"/>
        <v>4602.9375</v>
      </c>
      <c r="H77" s="270">
        <f t="shared" si="6"/>
        <v>0</v>
      </c>
      <c r="I77" s="270">
        <f t="shared" si="11"/>
        <v>4602.9375</v>
      </c>
      <c r="J77" s="270">
        <f t="shared" si="12"/>
        <v>1008043.3125</v>
      </c>
      <c r="K77" s="315">
        <f t="shared" si="13"/>
        <v>0</v>
      </c>
      <c r="L77" s="298"/>
      <c r="M77" s="245"/>
    </row>
    <row r="78" spans="2:13" ht="14.4" x14ac:dyDescent="0.3">
      <c r="B78" s="276">
        <f t="shared" si="10"/>
        <v>22</v>
      </c>
      <c r="C78" s="274">
        <f t="shared" si="8"/>
        <v>46695</v>
      </c>
      <c r="D78" s="270">
        <f t="shared" si="9"/>
        <v>1008043.3125</v>
      </c>
      <c r="E78" s="270">
        <f t="shared" si="2"/>
        <v>4602.9375</v>
      </c>
      <c r="F78" s="197"/>
      <c r="G78" s="270">
        <f t="shared" si="3"/>
        <v>4602.9375</v>
      </c>
      <c r="H78" s="270">
        <f t="shared" si="6"/>
        <v>0</v>
      </c>
      <c r="I78" s="270">
        <f t="shared" si="11"/>
        <v>4602.9375</v>
      </c>
      <c r="J78" s="270">
        <f t="shared" si="12"/>
        <v>1003440.375</v>
      </c>
      <c r="K78" s="315">
        <f t="shared" si="13"/>
        <v>0</v>
      </c>
      <c r="L78" s="298"/>
      <c r="M78" s="245"/>
    </row>
    <row r="79" spans="2:13" ht="14.4" x14ac:dyDescent="0.3">
      <c r="B79" s="276">
        <f t="shared" si="10"/>
        <v>23</v>
      </c>
      <c r="C79" s="274">
        <f t="shared" si="8"/>
        <v>46725</v>
      </c>
      <c r="D79" s="270">
        <f t="shared" si="9"/>
        <v>1003440.375</v>
      </c>
      <c r="E79" s="270">
        <f t="shared" si="2"/>
        <v>4602.9375</v>
      </c>
      <c r="F79" s="197"/>
      <c r="G79" s="270">
        <f t="shared" si="3"/>
        <v>4602.9375</v>
      </c>
      <c r="H79" s="270">
        <f t="shared" si="6"/>
        <v>0</v>
      </c>
      <c r="I79" s="270">
        <f t="shared" si="11"/>
        <v>4602.9375</v>
      </c>
      <c r="J79" s="270">
        <f t="shared" si="12"/>
        <v>998837.4375</v>
      </c>
      <c r="K79" s="315">
        <f t="shared" si="13"/>
        <v>0</v>
      </c>
      <c r="L79" s="298"/>
      <c r="M79" s="245"/>
    </row>
    <row r="80" spans="2:13" ht="14.4" x14ac:dyDescent="0.3">
      <c r="B80" s="276">
        <f t="shared" si="10"/>
        <v>24</v>
      </c>
      <c r="C80" s="274">
        <f t="shared" si="8"/>
        <v>46756</v>
      </c>
      <c r="D80" s="270">
        <f t="shared" si="9"/>
        <v>998837.4375</v>
      </c>
      <c r="E80" s="270">
        <f t="shared" si="2"/>
        <v>4602.9375</v>
      </c>
      <c r="F80" s="197"/>
      <c r="G80" s="270">
        <f t="shared" si="3"/>
        <v>4602.9375</v>
      </c>
      <c r="H80" s="270">
        <f t="shared" si="6"/>
        <v>0</v>
      </c>
      <c r="I80" s="270">
        <f t="shared" si="11"/>
        <v>4602.9375</v>
      </c>
      <c r="J80" s="270">
        <f t="shared" si="12"/>
        <v>994234.5</v>
      </c>
      <c r="K80" s="315">
        <f>IF($B80&lt;=$D$20,$E$20,IF($B80&lt;=$D$21+$D$20,$E$21,IF($B80&lt;=#REF!+$D$21+$D$22,$E$22,"")))</f>
        <v>0</v>
      </c>
      <c r="L80" s="298"/>
      <c r="M80" s="245"/>
    </row>
    <row r="81" spans="2:13" ht="14.4" x14ac:dyDescent="0.3">
      <c r="B81" s="276">
        <f t="shared" si="10"/>
        <v>25</v>
      </c>
      <c r="C81" s="274">
        <f t="shared" si="8"/>
        <v>46787</v>
      </c>
      <c r="D81" s="270">
        <f t="shared" si="9"/>
        <v>994234.5</v>
      </c>
      <c r="E81" s="270">
        <f t="shared" si="2"/>
        <v>4602.9375</v>
      </c>
      <c r="F81" s="197"/>
      <c r="G81" s="270">
        <f t="shared" si="3"/>
        <v>4602.9375</v>
      </c>
      <c r="H81" s="270">
        <f t="shared" si="6"/>
        <v>0</v>
      </c>
      <c r="I81" s="270">
        <f t="shared" si="11"/>
        <v>4602.9375</v>
      </c>
      <c r="J81" s="270">
        <f t="shared" si="12"/>
        <v>989631.5625</v>
      </c>
      <c r="K81" s="315">
        <f>IF($B81&lt;=$D$20,$E$20,IF($B81&lt;=$D$21+$D$20,$E$21,IF($B81&lt;=#REF!+$D$21+$D$22,$E$22,"")))</f>
        <v>0</v>
      </c>
      <c r="L81" s="298"/>
      <c r="M81" s="245"/>
    </row>
    <row r="82" spans="2:13" ht="14.4" x14ac:dyDescent="0.3">
      <c r="B82" s="276">
        <f t="shared" si="10"/>
        <v>26</v>
      </c>
      <c r="C82" s="274">
        <f t="shared" si="8"/>
        <v>46816</v>
      </c>
      <c r="D82" s="270">
        <f t="shared" si="9"/>
        <v>989631.5625</v>
      </c>
      <c r="E82" s="270">
        <f t="shared" si="2"/>
        <v>4602.9375</v>
      </c>
      <c r="F82" s="197"/>
      <c r="G82" s="270">
        <f t="shared" si="3"/>
        <v>4602.9375</v>
      </c>
      <c r="H82" s="270">
        <f t="shared" si="6"/>
        <v>0</v>
      </c>
      <c r="I82" s="270">
        <f t="shared" si="11"/>
        <v>4602.9375</v>
      </c>
      <c r="J82" s="270">
        <f t="shared" si="12"/>
        <v>985028.625</v>
      </c>
      <c r="K82" s="315">
        <f>IF($B82&lt;=$D$20,$E$20,IF($B82&lt;=$D$21+$D$20,$E$21,IF($B82&lt;=#REF!+$D$21+$D$22,$E$22,"")))</f>
        <v>0</v>
      </c>
      <c r="L82" s="298"/>
      <c r="M82" s="245"/>
    </row>
    <row r="83" spans="2:13" ht="14.4" x14ac:dyDescent="0.3">
      <c r="B83" s="276">
        <f t="shared" si="10"/>
        <v>27</v>
      </c>
      <c r="C83" s="274">
        <f t="shared" si="8"/>
        <v>46847</v>
      </c>
      <c r="D83" s="270">
        <f t="shared" si="9"/>
        <v>985028.625</v>
      </c>
      <c r="E83" s="270">
        <f t="shared" si="2"/>
        <v>4602.9375</v>
      </c>
      <c r="F83" s="197"/>
      <c r="G83" s="270">
        <f t="shared" si="3"/>
        <v>4602.9375</v>
      </c>
      <c r="H83" s="270">
        <f t="shared" si="6"/>
        <v>0</v>
      </c>
      <c r="I83" s="270">
        <f t="shared" si="11"/>
        <v>4602.9375</v>
      </c>
      <c r="J83" s="270">
        <f t="shared" si="12"/>
        <v>980425.6875</v>
      </c>
      <c r="K83" s="315">
        <f>IF($B83&lt;=$D$20,$E$20,IF($B83&lt;=$D$21+$D$20,$E$21,IF($B83&lt;=#REF!+$D$21+$D$22,$E$22,"")))</f>
        <v>0</v>
      </c>
      <c r="L83" s="298"/>
      <c r="M83" s="245"/>
    </row>
    <row r="84" spans="2:13" ht="14.4" x14ac:dyDescent="0.3">
      <c r="B84" s="276">
        <f t="shared" si="10"/>
        <v>28</v>
      </c>
      <c r="C84" s="274">
        <f t="shared" si="8"/>
        <v>46877</v>
      </c>
      <c r="D84" s="270">
        <f t="shared" si="9"/>
        <v>980425.6875</v>
      </c>
      <c r="E84" s="270">
        <f t="shared" si="2"/>
        <v>4602.9375</v>
      </c>
      <c r="F84" s="197"/>
      <c r="G84" s="270">
        <f t="shared" si="3"/>
        <v>4602.9375</v>
      </c>
      <c r="H84" s="270">
        <f t="shared" si="6"/>
        <v>0</v>
      </c>
      <c r="I84" s="270">
        <f t="shared" si="11"/>
        <v>4602.9375</v>
      </c>
      <c r="J84" s="270">
        <f t="shared" si="12"/>
        <v>975822.75</v>
      </c>
      <c r="K84" s="315">
        <f>IF($B84&lt;=$D$20,$E$20,IF($B84&lt;=$D$21+$D$20,$E$21,IF($B84&lt;=#REF!+$D$21+$D$22,$E$22,"")))</f>
        <v>0</v>
      </c>
      <c r="L84" s="298"/>
      <c r="M84" s="245"/>
    </row>
    <row r="85" spans="2:13" ht="14.4" x14ac:dyDescent="0.3">
      <c r="B85" s="276">
        <f t="shared" si="10"/>
        <v>29</v>
      </c>
      <c r="C85" s="274">
        <f t="shared" si="8"/>
        <v>46908</v>
      </c>
      <c r="D85" s="270">
        <f t="shared" si="9"/>
        <v>975822.75</v>
      </c>
      <c r="E85" s="270">
        <f t="shared" si="2"/>
        <v>4602.9375</v>
      </c>
      <c r="F85" s="197"/>
      <c r="G85" s="270">
        <f t="shared" si="3"/>
        <v>4602.9375</v>
      </c>
      <c r="H85" s="270">
        <f t="shared" si="6"/>
        <v>0</v>
      </c>
      <c r="I85" s="270">
        <f t="shared" si="11"/>
        <v>4602.9375</v>
      </c>
      <c r="J85" s="270">
        <f t="shared" si="12"/>
        <v>971219.8125</v>
      </c>
      <c r="K85" s="315">
        <f>IF($B85&lt;=$D$20,$E$20,IF($B85&lt;=$D$21+$D$20,$E$21,IF($B85&lt;=#REF!+$D$21+$D$22,$E$22,"")))</f>
        <v>0</v>
      </c>
      <c r="L85" s="298"/>
      <c r="M85" s="245"/>
    </row>
    <row r="86" spans="2:13" ht="14.4" x14ac:dyDescent="0.3">
      <c r="B86" s="276">
        <f t="shared" si="10"/>
        <v>30</v>
      </c>
      <c r="C86" s="274">
        <f t="shared" si="8"/>
        <v>46938</v>
      </c>
      <c r="D86" s="270">
        <f t="shared" si="9"/>
        <v>971219.8125</v>
      </c>
      <c r="E86" s="270">
        <f t="shared" si="2"/>
        <v>4602.9375</v>
      </c>
      <c r="F86" s="197"/>
      <c r="G86" s="270">
        <f t="shared" si="3"/>
        <v>4602.9375</v>
      </c>
      <c r="H86" s="270">
        <f t="shared" si="6"/>
        <v>0</v>
      </c>
      <c r="I86" s="270">
        <f t="shared" si="11"/>
        <v>4602.9375</v>
      </c>
      <c r="J86" s="270">
        <f t="shared" si="12"/>
        <v>966616.875</v>
      </c>
      <c r="K86" s="315">
        <f>IF($B86&lt;=$D$20,$E$20,IF($B86&lt;=$D$21+$D$20,$E$21,IF($B86&lt;=$D53+$D$21+$D$22,$E$22,"")))</f>
        <v>0</v>
      </c>
      <c r="L86" s="298"/>
      <c r="M86" s="245"/>
    </row>
    <row r="87" spans="2:13" ht="14.4" x14ac:dyDescent="0.3">
      <c r="B87" s="276">
        <f t="shared" si="10"/>
        <v>31</v>
      </c>
      <c r="C87" s="274">
        <f t="shared" si="8"/>
        <v>46969</v>
      </c>
      <c r="D87" s="270">
        <f t="shared" si="9"/>
        <v>966616.875</v>
      </c>
      <c r="E87" s="270">
        <f t="shared" si="2"/>
        <v>4602.9375</v>
      </c>
      <c r="F87" s="197"/>
      <c r="G87" s="270">
        <f t="shared" si="3"/>
        <v>4602.9375</v>
      </c>
      <c r="H87" s="270">
        <f t="shared" si="6"/>
        <v>0</v>
      </c>
      <c r="I87" s="270">
        <f t="shared" si="11"/>
        <v>4602.9375</v>
      </c>
      <c r="J87" s="270">
        <f t="shared" si="12"/>
        <v>962013.9375</v>
      </c>
      <c r="K87" s="315">
        <f>IF($B87&lt;=$D$20,$E$20,IF($B87&lt;=$D$21+$D$20,$E$21,IF($B87&lt;=#REF!+$D$21+$D$22,$E$22,"")))</f>
        <v>0</v>
      </c>
      <c r="L87" s="298"/>
      <c r="M87" s="245"/>
    </row>
    <row r="88" spans="2:13" ht="14.4" x14ac:dyDescent="0.3">
      <c r="B88" s="276">
        <f t="shared" si="10"/>
        <v>32</v>
      </c>
      <c r="C88" s="274">
        <f t="shared" si="8"/>
        <v>47000</v>
      </c>
      <c r="D88" s="270">
        <f t="shared" si="9"/>
        <v>962013.9375</v>
      </c>
      <c r="E88" s="270">
        <f t="shared" si="2"/>
        <v>4602.9375</v>
      </c>
      <c r="F88" s="197"/>
      <c r="G88" s="270">
        <f t="shared" si="3"/>
        <v>4602.9375</v>
      </c>
      <c r="H88" s="270">
        <f t="shared" si="6"/>
        <v>0</v>
      </c>
      <c r="I88" s="270">
        <f t="shared" si="11"/>
        <v>4602.9375</v>
      </c>
      <c r="J88" s="270">
        <f t="shared" si="12"/>
        <v>957411</v>
      </c>
      <c r="K88" s="315">
        <f>IF($B88&lt;=$D$20,$E$20,IF($B88&lt;=$D$21+$D$20,$E$21,IF($B88&lt;=$D54+$D$21+$D$22,$E$22,"")))</f>
        <v>0</v>
      </c>
      <c r="L88" s="298"/>
      <c r="M88" s="245"/>
    </row>
    <row r="89" spans="2:13" ht="14.4" x14ac:dyDescent="0.3">
      <c r="B89" s="276">
        <f t="shared" si="10"/>
        <v>33</v>
      </c>
      <c r="C89" s="274">
        <f t="shared" si="8"/>
        <v>47030</v>
      </c>
      <c r="D89" s="270">
        <f t="shared" si="9"/>
        <v>957411</v>
      </c>
      <c r="E89" s="270">
        <f t="shared" si="2"/>
        <v>4602.9375</v>
      </c>
      <c r="F89" s="197"/>
      <c r="G89" s="270">
        <f t="shared" si="3"/>
        <v>4602.9375</v>
      </c>
      <c r="H89" s="270">
        <f t="shared" si="6"/>
        <v>0</v>
      </c>
      <c r="I89" s="270">
        <f t="shared" si="11"/>
        <v>4602.9375</v>
      </c>
      <c r="J89" s="270">
        <f t="shared" si="12"/>
        <v>952808.0625</v>
      </c>
      <c r="K89" s="315">
        <f>IF($B89&lt;=$D$20,$E$20,IF($B89&lt;=$D$21+$D$20,$E$21,IF($B89&lt;=$D55+$D$21+$D$22,$E$22,"")))</f>
        <v>0</v>
      </c>
      <c r="L89" s="298"/>
      <c r="M89" s="245"/>
    </row>
    <row r="90" spans="2:13" ht="14.4" x14ac:dyDescent="0.3">
      <c r="B90" s="276">
        <f t="shared" si="10"/>
        <v>34</v>
      </c>
      <c r="C90" s="274">
        <f t="shared" si="8"/>
        <v>47061</v>
      </c>
      <c r="D90" s="270">
        <f t="shared" si="9"/>
        <v>952808.0625</v>
      </c>
      <c r="E90" s="270">
        <f t="shared" si="2"/>
        <v>4602.9375</v>
      </c>
      <c r="F90" s="197"/>
      <c r="G90" s="270">
        <f t="shared" si="3"/>
        <v>4602.9375</v>
      </c>
      <c r="H90" s="270">
        <f t="shared" si="6"/>
        <v>0</v>
      </c>
      <c r="I90" s="270">
        <f t="shared" si="11"/>
        <v>4602.9375</v>
      </c>
      <c r="J90" s="270">
        <f t="shared" si="12"/>
        <v>948205.125</v>
      </c>
      <c r="K90" s="315">
        <f>IF($B90&lt;=$D$20,$E$20,IF($B90&lt;=$D$21+$D$20,$E$21,IF($B90&lt;=#REF!+$D$21+$D$22,$E$22,"")))</f>
        <v>0</v>
      </c>
      <c r="L90" s="298"/>
      <c r="M90" s="245"/>
    </row>
    <row r="91" spans="2:13" ht="14.4" x14ac:dyDescent="0.3">
      <c r="B91" s="276">
        <f t="shared" si="10"/>
        <v>35</v>
      </c>
      <c r="C91" s="274">
        <f t="shared" si="8"/>
        <v>47091</v>
      </c>
      <c r="D91" s="270">
        <f t="shared" si="9"/>
        <v>948205.125</v>
      </c>
      <c r="E91" s="270">
        <f t="shared" si="2"/>
        <v>4602.9375</v>
      </c>
      <c r="F91" s="197"/>
      <c r="G91" s="270">
        <f t="shared" si="3"/>
        <v>4602.9375</v>
      </c>
      <c r="H91" s="270">
        <f t="shared" si="6"/>
        <v>0</v>
      </c>
      <c r="I91" s="270">
        <f t="shared" si="11"/>
        <v>4602.9375</v>
      </c>
      <c r="J91" s="270">
        <f t="shared" si="12"/>
        <v>943602.1875</v>
      </c>
      <c r="K91" s="315">
        <f t="shared" ref="K91:K120" si="14">IF($B91&lt;=$D$20,$E$20,IF($B91&lt;=$D$21+$D$20,$E$21,IF($B91&lt;=$D56+$D$21+$D$22,$E$22,"")))</f>
        <v>0</v>
      </c>
      <c r="L91" s="298"/>
      <c r="M91" s="245"/>
    </row>
    <row r="92" spans="2:13" ht="14.4" x14ac:dyDescent="0.3">
      <c r="B92" s="276">
        <f t="shared" si="10"/>
        <v>36</v>
      </c>
      <c r="C92" s="274">
        <f t="shared" si="8"/>
        <v>47122</v>
      </c>
      <c r="D92" s="270">
        <f t="shared" si="9"/>
        <v>943602.1875</v>
      </c>
      <c r="E92" s="270">
        <f t="shared" si="2"/>
        <v>4602.9375</v>
      </c>
      <c r="F92" s="197"/>
      <c r="G92" s="270">
        <f t="shared" si="3"/>
        <v>4602.9375</v>
      </c>
      <c r="H92" s="270">
        <f t="shared" si="6"/>
        <v>0</v>
      </c>
      <c r="I92" s="270">
        <f t="shared" si="11"/>
        <v>4602.9375</v>
      </c>
      <c r="J92" s="270">
        <f t="shared" si="12"/>
        <v>938999.25</v>
      </c>
      <c r="K92" s="315">
        <f t="shared" si="14"/>
        <v>0</v>
      </c>
      <c r="L92" s="298"/>
      <c r="M92" s="245"/>
    </row>
    <row r="93" spans="2:13" ht="14.4" x14ac:dyDescent="0.3">
      <c r="B93" s="276">
        <f t="shared" si="10"/>
        <v>37</v>
      </c>
      <c r="C93" s="274">
        <f t="shared" si="8"/>
        <v>47153</v>
      </c>
      <c r="D93" s="270">
        <f t="shared" si="9"/>
        <v>938999.25</v>
      </c>
      <c r="E93" s="270">
        <f t="shared" si="2"/>
        <v>4602.9375</v>
      </c>
      <c r="F93" s="197"/>
      <c r="G93" s="270">
        <f t="shared" si="3"/>
        <v>4602.9375</v>
      </c>
      <c r="H93" s="270">
        <f t="shared" si="6"/>
        <v>0</v>
      </c>
      <c r="I93" s="270">
        <f t="shared" si="11"/>
        <v>4602.9375</v>
      </c>
      <c r="J93" s="270">
        <f t="shared" si="12"/>
        <v>934396.3125</v>
      </c>
      <c r="K93" s="315">
        <f t="shared" si="14"/>
        <v>0</v>
      </c>
      <c r="L93" s="298"/>
      <c r="M93" s="245"/>
    </row>
    <row r="94" spans="2:13" ht="14.4" x14ac:dyDescent="0.3">
      <c r="B94" s="276">
        <f t="shared" si="10"/>
        <v>38</v>
      </c>
      <c r="C94" s="274">
        <f t="shared" si="8"/>
        <v>47181</v>
      </c>
      <c r="D94" s="270">
        <f t="shared" si="9"/>
        <v>934396.3125</v>
      </c>
      <c r="E94" s="270">
        <f t="shared" si="2"/>
        <v>4602.9375</v>
      </c>
      <c r="F94" s="197"/>
      <c r="G94" s="270">
        <f t="shared" si="3"/>
        <v>4602.9375</v>
      </c>
      <c r="H94" s="270">
        <f t="shared" si="6"/>
        <v>0</v>
      </c>
      <c r="I94" s="270">
        <f t="shared" si="11"/>
        <v>4602.9375</v>
      </c>
      <c r="J94" s="270">
        <f t="shared" si="12"/>
        <v>929793.375</v>
      </c>
      <c r="K94" s="315">
        <f t="shared" si="14"/>
        <v>0</v>
      </c>
      <c r="L94" s="298"/>
      <c r="M94" s="245"/>
    </row>
    <row r="95" spans="2:13" ht="14.4" x14ac:dyDescent="0.3">
      <c r="B95" s="276">
        <f t="shared" si="10"/>
        <v>39</v>
      </c>
      <c r="C95" s="274">
        <f t="shared" si="8"/>
        <v>47212</v>
      </c>
      <c r="D95" s="270">
        <f t="shared" si="9"/>
        <v>929793.375</v>
      </c>
      <c r="E95" s="270">
        <f t="shared" si="2"/>
        <v>4602.9375</v>
      </c>
      <c r="F95" s="197"/>
      <c r="G95" s="270">
        <f t="shared" si="3"/>
        <v>4602.9375</v>
      </c>
      <c r="H95" s="270">
        <f t="shared" si="6"/>
        <v>0</v>
      </c>
      <c r="I95" s="270">
        <f t="shared" si="11"/>
        <v>4602.9375</v>
      </c>
      <c r="J95" s="270">
        <f t="shared" si="12"/>
        <v>925190.4375</v>
      </c>
      <c r="K95" s="315">
        <f t="shared" si="14"/>
        <v>0</v>
      </c>
      <c r="L95" s="298"/>
      <c r="M95" s="245"/>
    </row>
    <row r="96" spans="2:13" ht="14.4" x14ac:dyDescent="0.3">
      <c r="B96" s="276">
        <f t="shared" si="10"/>
        <v>40</v>
      </c>
      <c r="C96" s="274">
        <f t="shared" si="8"/>
        <v>47242</v>
      </c>
      <c r="D96" s="270">
        <f t="shared" si="9"/>
        <v>925190.4375</v>
      </c>
      <c r="E96" s="270">
        <f t="shared" si="2"/>
        <v>4602.9375</v>
      </c>
      <c r="F96" s="197"/>
      <c r="G96" s="270">
        <f t="shared" si="3"/>
        <v>4602.9375</v>
      </c>
      <c r="H96" s="270">
        <f t="shared" si="6"/>
        <v>0</v>
      </c>
      <c r="I96" s="270">
        <f t="shared" si="11"/>
        <v>4602.9375</v>
      </c>
      <c r="J96" s="270">
        <f t="shared" si="12"/>
        <v>920587.5</v>
      </c>
      <c r="K96" s="315">
        <f t="shared" si="14"/>
        <v>0</v>
      </c>
      <c r="L96" s="298"/>
      <c r="M96" s="245"/>
    </row>
    <row r="97" spans="2:13" ht="14.4" x14ac:dyDescent="0.3">
      <c r="B97" s="276">
        <f t="shared" si="10"/>
        <v>41</v>
      </c>
      <c r="C97" s="274">
        <f t="shared" si="8"/>
        <v>47273</v>
      </c>
      <c r="D97" s="270">
        <f t="shared" si="9"/>
        <v>920587.5</v>
      </c>
      <c r="E97" s="270">
        <f t="shared" si="2"/>
        <v>4602.9375</v>
      </c>
      <c r="F97" s="197"/>
      <c r="G97" s="270">
        <f t="shared" si="3"/>
        <v>4602.9375</v>
      </c>
      <c r="H97" s="270">
        <f t="shared" si="6"/>
        <v>0</v>
      </c>
      <c r="I97" s="270">
        <f t="shared" si="11"/>
        <v>4602.9375</v>
      </c>
      <c r="J97" s="270">
        <f t="shared" si="12"/>
        <v>915984.5625</v>
      </c>
      <c r="K97" s="315">
        <f t="shared" si="14"/>
        <v>0</v>
      </c>
      <c r="L97" s="298"/>
      <c r="M97" s="245"/>
    </row>
    <row r="98" spans="2:13" ht="14.4" x14ac:dyDescent="0.3">
      <c r="B98" s="276">
        <f t="shared" si="10"/>
        <v>42</v>
      </c>
      <c r="C98" s="274">
        <f t="shared" si="8"/>
        <v>47303</v>
      </c>
      <c r="D98" s="270">
        <f t="shared" si="9"/>
        <v>915984.5625</v>
      </c>
      <c r="E98" s="270">
        <f t="shared" si="2"/>
        <v>4602.9375</v>
      </c>
      <c r="F98" s="197"/>
      <c r="G98" s="270">
        <f t="shared" si="3"/>
        <v>4602.9375</v>
      </c>
      <c r="H98" s="270">
        <f t="shared" si="6"/>
        <v>0</v>
      </c>
      <c r="I98" s="270">
        <f t="shared" si="11"/>
        <v>4602.9375</v>
      </c>
      <c r="J98" s="270">
        <f t="shared" si="12"/>
        <v>911381.625</v>
      </c>
      <c r="K98" s="315">
        <f t="shared" si="14"/>
        <v>0</v>
      </c>
      <c r="L98" s="298"/>
      <c r="M98" s="245"/>
    </row>
    <row r="99" spans="2:13" ht="14.4" x14ac:dyDescent="0.3">
      <c r="B99" s="276">
        <f t="shared" si="10"/>
        <v>43</v>
      </c>
      <c r="C99" s="274">
        <f t="shared" si="8"/>
        <v>47334</v>
      </c>
      <c r="D99" s="270">
        <f t="shared" si="9"/>
        <v>911381.625</v>
      </c>
      <c r="E99" s="270">
        <f t="shared" si="2"/>
        <v>4602.9375</v>
      </c>
      <c r="F99" s="197"/>
      <c r="G99" s="270">
        <f t="shared" si="3"/>
        <v>4602.9375</v>
      </c>
      <c r="H99" s="270">
        <f t="shared" si="6"/>
        <v>0</v>
      </c>
      <c r="I99" s="270">
        <f t="shared" si="11"/>
        <v>4602.9375</v>
      </c>
      <c r="J99" s="270">
        <f t="shared" si="12"/>
        <v>906778.6875</v>
      </c>
      <c r="K99" s="315">
        <f t="shared" si="14"/>
        <v>0</v>
      </c>
      <c r="L99" s="298"/>
      <c r="M99" s="245"/>
    </row>
    <row r="100" spans="2:13" ht="14.4" x14ac:dyDescent="0.3">
      <c r="B100" s="276">
        <f t="shared" si="10"/>
        <v>44</v>
      </c>
      <c r="C100" s="274">
        <f t="shared" si="8"/>
        <v>47365</v>
      </c>
      <c r="D100" s="270">
        <f t="shared" si="9"/>
        <v>906778.6875</v>
      </c>
      <c r="E100" s="270">
        <f t="shared" si="2"/>
        <v>4602.9375</v>
      </c>
      <c r="F100" s="197"/>
      <c r="G100" s="270">
        <f t="shared" si="3"/>
        <v>4602.9375</v>
      </c>
      <c r="H100" s="270">
        <f t="shared" si="6"/>
        <v>0</v>
      </c>
      <c r="I100" s="270">
        <f t="shared" si="11"/>
        <v>4602.9375</v>
      </c>
      <c r="J100" s="270">
        <f t="shared" si="12"/>
        <v>902175.75</v>
      </c>
      <c r="K100" s="315">
        <f t="shared" si="14"/>
        <v>0</v>
      </c>
      <c r="L100" s="298"/>
      <c r="M100" s="245"/>
    </row>
    <row r="101" spans="2:13" ht="14.4" x14ac:dyDescent="0.3">
      <c r="B101" s="276">
        <f t="shared" si="10"/>
        <v>45</v>
      </c>
      <c r="C101" s="274">
        <f t="shared" si="8"/>
        <v>47395</v>
      </c>
      <c r="D101" s="270">
        <f t="shared" si="9"/>
        <v>902175.75</v>
      </c>
      <c r="E101" s="270">
        <f t="shared" si="2"/>
        <v>4602.9375</v>
      </c>
      <c r="F101" s="197"/>
      <c r="G101" s="270">
        <f t="shared" si="3"/>
        <v>4602.9375</v>
      </c>
      <c r="H101" s="270">
        <f t="shared" si="6"/>
        <v>0</v>
      </c>
      <c r="I101" s="270">
        <f t="shared" si="11"/>
        <v>4602.9375</v>
      </c>
      <c r="J101" s="270">
        <f t="shared" si="12"/>
        <v>897572.8125</v>
      </c>
      <c r="K101" s="315">
        <f t="shared" si="14"/>
        <v>0</v>
      </c>
      <c r="L101" s="298"/>
      <c r="M101" s="245"/>
    </row>
    <row r="102" spans="2:13" ht="14.4" x14ac:dyDescent="0.3">
      <c r="B102" s="276">
        <f t="shared" si="10"/>
        <v>46</v>
      </c>
      <c r="C102" s="274">
        <f t="shared" si="8"/>
        <v>47426</v>
      </c>
      <c r="D102" s="270">
        <f t="shared" si="9"/>
        <v>897572.8125</v>
      </c>
      <c r="E102" s="270">
        <f t="shared" si="2"/>
        <v>4602.9375</v>
      </c>
      <c r="F102" s="197"/>
      <c r="G102" s="270">
        <f t="shared" si="3"/>
        <v>4602.9375</v>
      </c>
      <c r="H102" s="270">
        <f t="shared" si="6"/>
        <v>0</v>
      </c>
      <c r="I102" s="270">
        <f>G102-H102</f>
        <v>4602.9375</v>
      </c>
      <c r="J102" s="270">
        <f t="shared" si="12"/>
        <v>892969.875</v>
      </c>
      <c r="K102" s="315">
        <f t="shared" si="14"/>
        <v>0</v>
      </c>
      <c r="L102" s="298"/>
      <c r="M102" s="245"/>
    </row>
    <row r="103" spans="2:13" ht="14.4" x14ac:dyDescent="0.3">
      <c r="B103" s="276">
        <f t="shared" si="10"/>
        <v>47</v>
      </c>
      <c r="C103" s="274">
        <f t="shared" si="8"/>
        <v>47456</v>
      </c>
      <c r="D103" s="270">
        <f t="shared" si="9"/>
        <v>892969.875</v>
      </c>
      <c r="E103" s="270">
        <f t="shared" si="2"/>
        <v>4602.9375</v>
      </c>
      <c r="F103" s="197"/>
      <c r="G103" s="270">
        <f t="shared" si="3"/>
        <v>4602.9375</v>
      </c>
      <c r="H103" s="270">
        <f t="shared" si="6"/>
        <v>0</v>
      </c>
      <c r="I103" s="270">
        <f t="shared" si="11"/>
        <v>4602.9375</v>
      </c>
      <c r="J103" s="270">
        <f t="shared" si="12"/>
        <v>888366.9375</v>
      </c>
      <c r="K103" s="315">
        <f t="shared" si="14"/>
        <v>0</v>
      </c>
      <c r="L103" s="298"/>
      <c r="M103" s="245"/>
    </row>
    <row r="104" spans="2:13" ht="14.4" x14ac:dyDescent="0.3">
      <c r="B104" s="276">
        <f t="shared" si="10"/>
        <v>48</v>
      </c>
      <c r="C104" s="274">
        <f t="shared" si="8"/>
        <v>47487</v>
      </c>
      <c r="D104" s="270">
        <f t="shared" si="9"/>
        <v>888366.9375</v>
      </c>
      <c r="E104" s="270">
        <f t="shared" si="2"/>
        <v>4602.9375</v>
      </c>
      <c r="F104" s="197"/>
      <c r="G104" s="270">
        <f t="shared" si="3"/>
        <v>4602.9375</v>
      </c>
      <c r="H104" s="270">
        <f t="shared" si="6"/>
        <v>0</v>
      </c>
      <c r="I104" s="270">
        <f t="shared" si="11"/>
        <v>4602.9375</v>
      </c>
      <c r="J104" s="270">
        <f t="shared" si="12"/>
        <v>883764</v>
      </c>
      <c r="K104" s="315">
        <f t="shared" si="14"/>
        <v>0</v>
      </c>
      <c r="L104" s="298"/>
      <c r="M104" s="245"/>
    </row>
    <row r="105" spans="2:13" ht="14.4" x14ac:dyDescent="0.3">
      <c r="B105" s="276">
        <f t="shared" si="10"/>
        <v>49</v>
      </c>
      <c r="C105" s="274">
        <f t="shared" si="8"/>
        <v>47518</v>
      </c>
      <c r="D105" s="270">
        <f t="shared" si="9"/>
        <v>883764</v>
      </c>
      <c r="E105" s="270">
        <f t="shared" si="2"/>
        <v>10372.960122721084</v>
      </c>
      <c r="F105" s="197"/>
      <c r="G105" s="270">
        <f t="shared" si="3"/>
        <v>10372.960122721084</v>
      </c>
      <c r="H105" s="270">
        <f t="shared" si="6"/>
        <v>8837.64</v>
      </c>
      <c r="I105" s="270">
        <f>G105-H105</f>
        <v>1535.3201227210848</v>
      </c>
      <c r="J105" s="270">
        <f t="shared" si="12"/>
        <v>882228.67987727886</v>
      </c>
      <c r="K105" s="315">
        <f t="shared" si="14"/>
        <v>0.01</v>
      </c>
      <c r="L105" s="298"/>
      <c r="M105" s="245"/>
    </row>
    <row r="106" spans="2:13" ht="14.4" x14ac:dyDescent="0.3">
      <c r="B106" s="276">
        <f t="shared" si="10"/>
        <v>50</v>
      </c>
      <c r="C106" s="274">
        <f t="shared" si="8"/>
        <v>47546</v>
      </c>
      <c r="D106" s="270">
        <f t="shared" si="9"/>
        <v>882228.67987727886</v>
      </c>
      <c r="E106" s="270">
        <f t="shared" si="2"/>
        <v>10372.960122721084</v>
      </c>
      <c r="F106" s="197"/>
      <c r="G106" s="270">
        <f t="shared" si="3"/>
        <v>10372.960122721084</v>
      </c>
      <c r="H106" s="270">
        <f t="shared" si="6"/>
        <v>8822.2867987727896</v>
      </c>
      <c r="I106" s="270">
        <f t="shared" si="11"/>
        <v>1550.6733239482946</v>
      </c>
      <c r="J106" s="270">
        <f t="shared" si="12"/>
        <v>880678.00655333058</v>
      </c>
      <c r="K106" s="315">
        <f t="shared" si="14"/>
        <v>0.01</v>
      </c>
      <c r="L106" s="298"/>
      <c r="M106" s="245"/>
    </row>
    <row r="107" spans="2:13" ht="14.4" x14ac:dyDescent="0.3">
      <c r="B107" s="276">
        <f t="shared" si="10"/>
        <v>51</v>
      </c>
      <c r="C107" s="274">
        <f t="shared" si="8"/>
        <v>47577</v>
      </c>
      <c r="D107" s="270">
        <f t="shared" si="9"/>
        <v>880678.00655333058</v>
      </c>
      <c r="E107" s="270">
        <f t="shared" si="2"/>
        <v>10372.960122721084</v>
      </c>
      <c r="F107" s="197"/>
      <c r="G107" s="270">
        <f t="shared" si="3"/>
        <v>10372.960122721084</v>
      </c>
      <c r="H107" s="270">
        <f t="shared" si="6"/>
        <v>8806.7800655333067</v>
      </c>
      <c r="I107" s="270">
        <f t="shared" si="11"/>
        <v>1566.1800571877775</v>
      </c>
      <c r="J107" s="270">
        <f t="shared" si="12"/>
        <v>879111.82649614278</v>
      </c>
      <c r="K107" s="315">
        <f t="shared" si="14"/>
        <v>0.01</v>
      </c>
      <c r="L107" s="298"/>
      <c r="M107" s="245"/>
    </row>
    <row r="108" spans="2:13" ht="14.4" x14ac:dyDescent="0.3">
      <c r="B108" s="276">
        <f t="shared" si="10"/>
        <v>52</v>
      </c>
      <c r="C108" s="274">
        <f t="shared" si="8"/>
        <v>47607</v>
      </c>
      <c r="D108" s="270">
        <f t="shared" si="9"/>
        <v>879111.82649614278</v>
      </c>
      <c r="E108" s="270">
        <f t="shared" si="2"/>
        <v>10372.960122721084</v>
      </c>
      <c r="F108" s="197"/>
      <c r="G108" s="270">
        <f t="shared" si="3"/>
        <v>10372.960122721084</v>
      </c>
      <c r="H108" s="270">
        <f t="shared" si="6"/>
        <v>8791.1182649614275</v>
      </c>
      <c r="I108" s="270">
        <f>G108-H108</f>
        <v>1581.8418577596567</v>
      </c>
      <c r="J108" s="270">
        <f t="shared" si="12"/>
        <v>877529.98463838315</v>
      </c>
      <c r="K108" s="315">
        <f t="shared" si="14"/>
        <v>0.01</v>
      </c>
      <c r="L108" s="298"/>
      <c r="M108" s="245"/>
    </row>
    <row r="109" spans="2:13" ht="14.4" x14ac:dyDescent="0.3">
      <c r="B109" s="276">
        <f t="shared" si="10"/>
        <v>53</v>
      </c>
      <c r="C109" s="274">
        <f t="shared" si="8"/>
        <v>47638</v>
      </c>
      <c r="D109" s="270">
        <f t="shared" si="9"/>
        <v>877529.98463838315</v>
      </c>
      <c r="E109" s="270">
        <f t="shared" si="2"/>
        <v>10372.960122721084</v>
      </c>
      <c r="F109" s="197"/>
      <c r="G109" s="270">
        <f t="shared" si="3"/>
        <v>10372.960122721084</v>
      </c>
      <c r="H109" s="270">
        <f t="shared" si="6"/>
        <v>8775.2998463838321</v>
      </c>
      <c r="I109" s="270">
        <f t="shared" si="11"/>
        <v>1597.6602763372521</v>
      </c>
      <c r="J109" s="270">
        <f t="shared" si="12"/>
        <v>875932.32436204585</v>
      </c>
      <c r="K109" s="315">
        <f t="shared" si="14"/>
        <v>0.01</v>
      </c>
      <c r="L109" s="298"/>
      <c r="M109" s="245"/>
    </row>
    <row r="110" spans="2:13" ht="14.4" x14ac:dyDescent="0.3">
      <c r="B110" s="276">
        <f t="shared" si="10"/>
        <v>54</v>
      </c>
      <c r="C110" s="274">
        <f t="shared" si="8"/>
        <v>47668</v>
      </c>
      <c r="D110" s="270">
        <f t="shared" si="9"/>
        <v>875932.32436204585</v>
      </c>
      <c r="E110" s="270">
        <f t="shared" si="2"/>
        <v>10372.960122721084</v>
      </c>
      <c r="F110" s="197"/>
      <c r="G110" s="270">
        <f t="shared" si="3"/>
        <v>10372.960122721084</v>
      </c>
      <c r="H110" s="270">
        <f t="shared" si="6"/>
        <v>8759.323243620458</v>
      </c>
      <c r="I110" s="270">
        <f t="shared" si="11"/>
        <v>1613.6368791006262</v>
      </c>
      <c r="J110" s="270">
        <f t="shared" si="12"/>
        <v>874318.68748294527</v>
      </c>
      <c r="K110" s="315">
        <f t="shared" si="14"/>
        <v>0.01</v>
      </c>
      <c r="L110" s="298"/>
      <c r="M110" s="245"/>
    </row>
    <row r="111" spans="2:13" ht="14.4" x14ac:dyDescent="0.3">
      <c r="B111" s="276">
        <f t="shared" si="10"/>
        <v>55</v>
      </c>
      <c r="C111" s="274">
        <f t="shared" si="8"/>
        <v>47699</v>
      </c>
      <c r="D111" s="270">
        <f t="shared" si="9"/>
        <v>874318.68748294527</v>
      </c>
      <c r="E111" s="270">
        <f t="shared" si="2"/>
        <v>10372.960122721084</v>
      </c>
      <c r="F111" s="197"/>
      <c r="G111" s="270">
        <f t="shared" si="3"/>
        <v>10372.960122721084</v>
      </c>
      <c r="H111" s="270">
        <f t="shared" si="6"/>
        <v>8743.1868748294528</v>
      </c>
      <c r="I111" s="270">
        <f t="shared" si="11"/>
        <v>1629.7732478916314</v>
      </c>
      <c r="J111" s="270">
        <f t="shared" si="12"/>
        <v>872688.91423505358</v>
      </c>
      <c r="K111" s="315">
        <f t="shared" si="14"/>
        <v>0.01</v>
      </c>
      <c r="L111" s="298"/>
      <c r="M111" s="245"/>
    </row>
    <row r="112" spans="2:13" ht="14.4" x14ac:dyDescent="0.3">
      <c r="B112" s="276">
        <f t="shared" si="10"/>
        <v>56</v>
      </c>
      <c r="C112" s="274">
        <f t="shared" si="8"/>
        <v>47730</v>
      </c>
      <c r="D112" s="270">
        <f t="shared" si="9"/>
        <v>872688.91423505358</v>
      </c>
      <c r="E112" s="270">
        <f t="shared" si="2"/>
        <v>10372.960122721084</v>
      </c>
      <c r="F112" s="197"/>
      <c r="G112" s="270">
        <f t="shared" si="3"/>
        <v>10372.960122721084</v>
      </c>
      <c r="H112" s="270">
        <f t="shared" si="6"/>
        <v>8726.8891423505356</v>
      </c>
      <c r="I112" s="270">
        <f t="shared" si="11"/>
        <v>1646.0709803705486</v>
      </c>
      <c r="J112" s="270">
        <f t="shared" si="12"/>
        <v>871042.84325468307</v>
      </c>
      <c r="K112" s="315">
        <f t="shared" si="14"/>
        <v>0.01</v>
      </c>
      <c r="L112" s="298"/>
      <c r="M112" s="245"/>
    </row>
    <row r="113" spans="2:13" ht="14.4" x14ac:dyDescent="0.3">
      <c r="B113" s="276">
        <f t="shared" si="10"/>
        <v>57</v>
      </c>
      <c r="C113" s="274">
        <f t="shared" si="8"/>
        <v>47760</v>
      </c>
      <c r="D113" s="270">
        <f t="shared" si="9"/>
        <v>871042.84325468307</v>
      </c>
      <c r="E113" s="270">
        <f t="shared" si="2"/>
        <v>10372.960122721084</v>
      </c>
      <c r="F113" s="197"/>
      <c r="G113" s="270">
        <f t="shared" si="3"/>
        <v>10372.960122721084</v>
      </c>
      <c r="H113" s="270">
        <f t="shared" si="6"/>
        <v>8710.4284325468307</v>
      </c>
      <c r="I113" s="270">
        <f t="shared" si="11"/>
        <v>1662.5316901742535</v>
      </c>
      <c r="J113" s="270">
        <f t="shared" si="12"/>
        <v>869380.31156450883</v>
      </c>
      <c r="K113" s="315">
        <f t="shared" si="14"/>
        <v>0.01</v>
      </c>
      <c r="L113" s="298"/>
      <c r="M113" s="245"/>
    </row>
    <row r="114" spans="2:13" ht="14.4" x14ac:dyDescent="0.3">
      <c r="B114" s="276">
        <f t="shared" si="10"/>
        <v>58</v>
      </c>
      <c r="C114" s="274">
        <f t="shared" si="8"/>
        <v>47791</v>
      </c>
      <c r="D114" s="270">
        <f t="shared" si="9"/>
        <v>869380.31156450883</v>
      </c>
      <c r="E114" s="270">
        <f t="shared" si="2"/>
        <v>10372.960122721084</v>
      </c>
      <c r="F114" s="197"/>
      <c r="G114" s="270">
        <f t="shared" si="3"/>
        <v>10372.960122721084</v>
      </c>
      <c r="H114" s="270">
        <f t="shared" si="6"/>
        <v>8693.8031156450888</v>
      </c>
      <c r="I114" s="270">
        <f t="shared" si="11"/>
        <v>1679.1570070759954</v>
      </c>
      <c r="J114" s="270">
        <f t="shared" si="12"/>
        <v>867701.15455743286</v>
      </c>
      <c r="K114" s="315">
        <f t="shared" si="14"/>
        <v>0.01</v>
      </c>
      <c r="L114" s="298"/>
      <c r="M114" s="245"/>
    </row>
    <row r="115" spans="2:13" ht="14.4" x14ac:dyDescent="0.3">
      <c r="B115" s="276">
        <f t="shared" si="10"/>
        <v>59</v>
      </c>
      <c r="C115" s="274">
        <f t="shared" si="8"/>
        <v>47821</v>
      </c>
      <c r="D115" s="270">
        <f t="shared" si="9"/>
        <v>867701.15455743286</v>
      </c>
      <c r="E115" s="270">
        <f t="shared" si="2"/>
        <v>10372.960122721084</v>
      </c>
      <c r="F115" s="197"/>
      <c r="G115" s="270">
        <f t="shared" si="3"/>
        <v>10372.960122721084</v>
      </c>
      <c r="H115" s="270">
        <f t="shared" si="6"/>
        <v>8677.0115455743289</v>
      </c>
      <c r="I115" s="270">
        <f t="shared" si="11"/>
        <v>1695.9485771467553</v>
      </c>
      <c r="J115" s="270">
        <f t="shared" si="12"/>
        <v>866005.20598028612</v>
      </c>
      <c r="K115" s="315">
        <f t="shared" si="14"/>
        <v>0.01</v>
      </c>
      <c r="L115" s="298"/>
      <c r="M115" s="245"/>
    </row>
    <row r="116" spans="2:13" ht="14.4" x14ac:dyDescent="0.3">
      <c r="B116" s="276">
        <f t="shared" si="10"/>
        <v>60</v>
      </c>
      <c r="C116" s="274">
        <f t="shared" si="8"/>
        <v>47852</v>
      </c>
      <c r="D116" s="270">
        <f t="shared" si="9"/>
        <v>866005.20598028612</v>
      </c>
      <c r="E116" s="270">
        <f t="shared" si="2"/>
        <v>10372.960122721084</v>
      </c>
      <c r="F116" s="197"/>
      <c r="G116" s="270">
        <f t="shared" si="3"/>
        <v>10372.960122721084</v>
      </c>
      <c r="H116" s="270">
        <f t="shared" si="6"/>
        <v>8660.0520598028615</v>
      </c>
      <c r="I116" s="270">
        <f t="shared" si="11"/>
        <v>1712.9080629182226</v>
      </c>
      <c r="J116" s="270">
        <f t="shared" si="12"/>
        <v>864292.29791736789</v>
      </c>
      <c r="K116" s="315">
        <f t="shared" si="14"/>
        <v>0.01</v>
      </c>
      <c r="L116" s="298"/>
      <c r="M116" s="245"/>
    </row>
    <row r="117" spans="2:13" ht="14.4" x14ac:dyDescent="0.3">
      <c r="B117" s="276">
        <f t="shared" si="10"/>
        <v>61</v>
      </c>
      <c r="C117" s="274">
        <f t="shared" si="8"/>
        <v>47883</v>
      </c>
      <c r="D117" s="270">
        <f t="shared" si="9"/>
        <v>864292.29791736789</v>
      </c>
      <c r="E117" s="270">
        <f t="shared" si="2"/>
        <v>10372.960122721084</v>
      </c>
      <c r="F117" s="197"/>
      <c r="G117" s="270">
        <f t="shared" si="3"/>
        <v>10372.960122721084</v>
      </c>
      <c r="H117" s="270">
        <f t="shared" si="6"/>
        <v>8642.9229791736798</v>
      </c>
      <c r="I117" s="270">
        <f t="shared" si="11"/>
        <v>1730.0371435474044</v>
      </c>
      <c r="J117" s="270">
        <f t="shared" si="12"/>
        <v>862562.26077382045</v>
      </c>
      <c r="K117" s="315">
        <f t="shared" si="14"/>
        <v>0.01</v>
      </c>
      <c r="L117" s="298"/>
      <c r="M117" s="245"/>
    </row>
    <row r="118" spans="2:13" ht="14.4" x14ac:dyDescent="0.3">
      <c r="B118" s="276">
        <f t="shared" si="10"/>
        <v>62</v>
      </c>
      <c r="C118" s="274">
        <f t="shared" si="8"/>
        <v>47911</v>
      </c>
      <c r="D118" s="270">
        <f t="shared" si="9"/>
        <v>862562.26077382045</v>
      </c>
      <c r="E118" s="270">
        <f t="shared" si="2"/>
        <v>10372.960122721084</v>
      </c>
      <c r="F118" s="197"/>
      <c r="G118" s="270">
        <f t="shared" si="3"/>
        <v>10372.960122721084</v>
      </c>
      <c r="H118" s="270">
        <f t="shared" si="6"/>
        <v>8625.6226077382053</v>
      </c>
      <c r="I118" s="270">
        <f t="shared" si="11"/>
        <v>1747.3375149828789</v>
      </c>
      <c r="J118" s="270">
        <f t="shared" si="12"/>
        <v>860814.92325883755</v>
      </c>
      <c r="K118" s="315">
        <f t="shared" si="14"/>
        <v>0.01</v>
      </c>
      <c r="L118" s="298"/>
      <c r="M118" s="245"/>
    </row>
    <row r="119" spans="2:13" ht="14.4" x14ac:dyDescent="0.3">
      <c r="B119" s="276">
        <f t="shared" si="10"/>
        <v>63</v>
      </c>
      <c r="C119" s="274">
        <f t="shared" si="8"/>
        <v>47942</v>
      </c>
      <c r="D119" s="270">
        <f t="shared" si="9"/>
        <v>860814.92325883755</v>
      </c>
      <c r="E119" s="270">
        <f t="shared" si="2"/>
        <v>10372.960122721084</v>
      </c>
      <c r="F119" s="197"/>
      <c r="G119" s="270">
        <f t="shared" si="3"/>
        <v>10372.960122721084</v>
      </c>
      <c r="H119" s="270">
        <f t="shared" si="6"/>
        <v>8608.1492325883755</v>
      </c>
      <c r="I119" s="270">
        <f t="shared" si="11"/>
        <v>1764.8108901327087</v>
      </c>
      <c r="J119" s="270">
        <f t="shared" si="12"/>
        <v>859050.11236870487</v>
      </c>
      <c r="K119" s="315">
        <f t="shared" si="14"/>
        <v>0.01</v>
      </c>
      <c r="L119" s="298"/>
      <c r="M119" s="245"/>
    </row>
    <row r="120" spans="2:13" ht="14.4" x14ac:dyDescent="0.3">
      <c r="B120" s="276">
        <f t="shared" si="10"/>
        <v>64</v>
      </c>
      <c r="C120" s="274">
        <f t="shared" si="8"/>
        <v>47972</v>
      </c>
      <c r="D120" s="270">
        <f t="shared" si="9"/>
        <v>859050.11236870487</v>
      </c>
      <c r="E120" s="270">
        <f t="shared" si="2"/>
        <v>10372.960122721084</v>
      </c>
      <c r="F120" s="197"/>
      <c r="G120" s="270">
        <f t="shared" si="3"/>
        <v>10372.960122721084</v>
      </c>
      <c r="H120" s="270">
        <f t="shared" si="6"/>
        <v>8590.5011236870487</v>
      </c>
      <c r="I120" s="270">
        <f t="shared" si="11"/>
        <v>1782.4589990340355</v>
      </c>
      <c r="J120" s="270">
        <f t="shared" si="12"/>
        <v>857267.65336967085</v>
      </c>
      <c r="K120" s="315">
        <f t="shared" si="14"/>
        <v>0.01</v>
      </c>
      <c r="L120" s="298"/>
      <c r="M120" s="245"/>
    </row>
    <row r="121" spans="2:13" ht="14.4" x14ac:dyDescent="0.3">
      <c r="B121" s="276">
        <f t="shared" si="10"/>
        <v>65</v>
      </c>
      <c r="C121" s="274">
        <f t="shared" si="8"/>
        <v>48003</v>
      </c>
      <c r="D121" s="270">
        <f t="shared" si="9"/>
        <v>857267.65336967085</v>
      </c>
      <c r="E121" s="270">
        <f t="shared" ref="E121:E184" si="15">IF($D121&gt;IF($B121&lt;=$D$20,$J$20,IF($B121&lt;=$D$21+$D$20,$J$21,IF($B121&lt;=$D$20+$D$21+$D$22,$J$22,""))),IF($B121&lt;=$D$20,$J$20,IF($B121&lt;=$D$21+$D$20,$J$21,IF($B121&lt;=$D$20+$D$21+$D$22,$J$22,""))),$D121+$H121)</f>
        <v>10372.960122721084</v>
      </c>
      <c r="F121" s="197"/>
      <c r="G121" s="270">
        <f t="shared" ref="G121:G184" si="16">SUM(E121:F121)</f>
        <v>10372.960122721084</v>
      </c>
      <c r="H121" s="270">
        <f t="shared" si="6"/>
        <v>8572.6765336967092</v>
      </c>
      <c r="I121" s="270">
        <f t="shared" si="11"/>
        <v>1800.283589024375</v>
      </c>
      <c r="J121" s="270">
        <f t="shared" si="12"/>
        <v>855467.36978064652</v>
      </c>
      <c r="K121" s="315">
        <f t="shared" ref="K121:K184" si="17">IF($B121&lt;=$D$20,$E$20,IF($B121&lt;=$D$21+$D$20,$E$21,IF($B121&lt;=$D86+$D$21+$D$22,$E$22,"")))</f>
        <v>0.01</v>
      </c>
      <c r="L121" s="298"/>
      <c r="M121" s="245"/>
    </row>
    <row r="122" spans="2:13" ht="14.4" x14ac:dyDescent="0.3">
      <c r="B122" s="276">
        <f t="shared" si="10"/>
        <v>66</v>
      </c>
      <c r="C122" s="274">
        <f t="shared" si="8"/>
        <v>48033</v>
      </c>
      <c r="D122" s="270">
        <f t="shared" si="9"/>
        <v>855467.36978064652</v>
      </c>
      <c r="E122" s="270">
        <f t="shared" si="15"/>
        <v>10372.960122721084</v>
      </c>
      <c r="F122" s="197"/>
      <c r="G122" s="270">
        <f t="shared" si="16"/>
        <v>10372.960122721084</v>
      </c>
      <c r="H122" s="270">
        <f t="shared" ref="H122:H185" si="18">D122*K122</f>
        <v>8554.6736978064655</v>
      </c>
      <c r="I122" s="270">
        <f t="shared" si="11"/>
        <v>1818.2864249146187</v>
      </c>
      <c r="J122" s="270">
        <f t="shared" si="12"/>
        <v>853649.08335573191</v>
      </c>
      <c r="K122" s="315">
        <f t="shared" si="17"/>
        <v>0.01</v>
      </c>
      <c r="L122" s="298"/>
      <c r="M122" s="245"/>
    </row>
    <row r="123" spans="2:13" ht="14.4" x14ac:dyDescent="0.3">
      <c r="B123" s="276">
        <f t="shared" ref="B123:B186" si="19">IF(B122&lt;$E$19,B122+1,"")</f>
        <v>67</v>
      </c>
      <c r="C123" s="274">
        <f t="shared" ref="C123:C186" si="20">EDATE($C$57,B122)</f>
        <v>48064</v>
      </c>
      <c r="D123" s="270">
        <f t="shared" ref="D123:D186" si="21">J122</f>
        <v>853649.08335573191</v>
      </c>
      <c r="E123" s="270">
        <f t="shared" si="15"/>
        <v>10372.960122721084</v>
      </c>
      <c r="F123" s="197"/>
      <c r="G123" s="270">
        <f t="shared" si="16"/>
        <v>10372.960122721084</v>
      </c>
      <c r="H123" s="270">
        <f t="shared" si="18"/>
        <v>8536.49083355732</v>
      </c>
      <c r="I123" s="270">
        <f t="shared" si="11"/>
        <v>1836.4692891637642</v>
      </c>
      <c r="J123" s="270">
        <f t="shared" si="12"/>
        <v>851812.6140665682</v>
      </c>
      <c r="K123" s="315">
        <f t="shared" si="17"/>
        <v>0.01</v>
      </c>
      <c r="L123" s="298"/>
      <c r="M123" s="245"/>
    </row>
    <row r="124" spans="2:13" ht="14.4" x14ac:dyDescent="0.3">
      <c r="B124" s="276">
        <f t="shared" si="19"/>
        <v>68</v>
      </c>
      <c r="C124" s="274">
        <f t="shared" si="20"/>
        <v>48095</v>
      </c>
      <c r="D124" s="270">
        <f t="shared" si="21"/>
        <v>851812.6140665682</v>
      </c>
      <c r="E124" s="270">
        <f t="shared" si="15"/>
        <v>10372.960122721084</v>
      </c>
      <c r="F124" s="197"/>
      <c r="G124" s="270">
        <f t="shared" si="16"/>
        <v>10372.960122721084</v>
      </c>
      <c r="H124" s="270">
        <f t="shared" si="18"/>
        <v>8518.1261406656813</v>
      </c>
      <c r="I124" s="270">
        <f t="shared" si="11"/>
        <v>1854.8339820554029</v>
      </c>
      <c r="J124" s="270">
        <f t="shared" si="12"/>
        <v>849957.78008451278</v>
      </c>
      <c r="K124" s="315">
        <f t="shared" si="17"/>
        <v>0.01</v>
      </c>
      <c r="L124" s="298"/>
      <c r="M124" s="245"/>
    </row>
    <row r="125" spans="2:13" ht="14.4" x14ac:dyDescent="0.3">
      <c r="B125" s="276">
        <f t="shared" si="19"/>
        <v>69</v>
      </c>
      <c r="C125" s="274">
        <f t="shared" si="20"/>
        <v>48125</v>
      </c>
      <c r="D125" s="270">
        <f t="shared" si="21"/>
        <v>849957.78008451278</v>
      </c>
      <c r="E125" s="270">
        <f t="shared" si="15"/>
        <v>10372.960122721084</v>
      </c>
      <c r="F125" s="197"/>
      <c r="G125" s="270">
        <f t="shared" si="16"/>
        <v>10372.960122721084</v>
      </c>
      <c r="H125" s="270">
        <f t="shared" si="18"/>
        <v>8499.5778008451271</v>
      </c>
      <c r="I125" s="270">
        <f t="shared" si="11"/>
        <v>1873.3823218759571</v>
      </c>
      <c r="J125" s="270">
        <f t="shared" si="12"/>
        <v>848084.39776263677</v>
      </c>
      <c r="K125" s="315">
        <f t="shared" si="17"/>
        <v>0.01</v>
      </c>
      <c r="L125" s="298"/>
      <c r="M125" s="245"/>
    </row>
    <row r="126" spans="2:13" ht="14.4" x14ac:dyDescent="0.3">
      <c r="B126" s="276">
        <f t="shared" si="19"/>
        <v>70</v>
      </c>
      <c r="C126" s="274">
        <f t="shared" si="20"/>
        <v>48156</v>
      </c>
      <c r="D126" s="270">
        <f t="shared" si="21"/>
        <v>848084.39776263677</v>
      </c>
      <c r="E126" s="270">
        <f t="shared" si="15"/>
        <v>10372.960122721084</v>
      </c>
      <c r="F126" s="197"/>
      <c r="G126" s="270">
        <f t="shared" si="16"/>
        <v>10372.960122721084</v>
      </c>
      <c r="H126" s="270">
        <f t="shared" si="18"/>
        <v>8480.8439776263676</v>
      </c>
      <c r="I126" s="270">
        <f t="shared" si="11"/>
        <v>1892.1161450947166</v>
      </c>
      <c r="J126" s="270">
        <f t="shared" si="12"/>
        <v>846192.28161754203</v>
      </c>
      <c r="K126" s="315">
        <f t="shared" si="17"/>
        <v>0.01</v>
      </c>
      <c r="L126" s="298"/>
      <c r="M126" s="245"/>
    </row>
    <row r="127" spans="2:13" ht="14.4" x14ac:dyDescent="0.3">
      <c r="B127" s="276">
        <f t="shared" si="19"/>
        <v>71</v>
      </c>
      <c r="C127" s="274">
        <f t="shared" si="20"/>
        <v>48186</v>
      </c>
      <c r="D127" s="270">
        <f t="shared" si="21"/>
        <v>846192.28161754203</v>
      </c>
      <c r="E127" s="270">
        <f t="shared" si="15"/>
        <v>10372.960122721084</v>
      </c>
      <c r="F127" s="197"/>
      <c r="G127" s="270">
        <f t="shared" si="16"/>
        <v>10372.960122721084</v>
      </c>
      <c r="H127" s="270">
        <f t="shared" si="18"/>
        <v>8461.9228161754199</v>
      </c>
      <c r="I127" s="270">
        <f t="shared" si="11"/>
        <v>1911.0373065456643</v>
      </c>
      <c r="J127" s="270">
        <f t="shared" si="12"/>
        <v>844281.24431099638</v>
      </c>
      <c r="K127" s="315">
        <f t="shared" si="17"/>
        <v>0.01</v>
      </c>
      <c r="L127" s="298"/>
      <c r="M127" s="245"/>
    </row>
    <row r="128" spans="2:13" ht="14.4" x14ac:dyDescent="0.3">
      <c r="B128" s="276">
        <f t="shared" si="19"/>
        <v>72</v>
      </c>
      <c r="C128" s="274">
        <f t="shared" si="20"/>
        <v>48217</v>
      </c>
      <c r="D128" s="270">
        <f t="shared" si="21"/>
        <v>844281.24431099638</v>
      </c>
      <c r="E128" s="270">
        <f t="shared" si="15"/>
        <v>10372.960122721084</v>
      </c>
      <c r="F128" s="197"/>
      <c r="G128" s="270">
        <f t="shared" si="16"/>
        <v>10372.960122721084</v>
      </c>
      <c r="H128" s="270">
        <f t="shared" si="18"/>
        <v>8442.8124431099641</v>
      </c>
      <c r="I128" s="270">
        <f t="shared" si="11"/>
        <v>1930.1476796111201</v>
      </c>
      <c r="J128" s="270">
        <f t="shared" si="12"/>
        <v>842351.09663138527</v>
      </c>
      <c r="K128" s="315">
        <f t="shared" si="17"/>
        <v>0.01</v>
      </c>
      <c r="L128" s="298"/>
      <c r="M128" s="245"/>
    </row>
    <row r="129" spans="2:13" ht="14.4" x14ac:dyDescent="0.3">
      <c r="B129" s="276">
        <f t="shared" si="19"/>
        <v>73</v>
      </c>
      <c r="C129" s="274">
        <f t="shared" si="20"/>
        <v>48248</v>
      </c>
      <c r="D129" s="270">
        <f t="shared" si="21"/>
        <v>842351.09663138527</v>
      </c>
      <c r="E129" s="270">
        <f t="shared" si="15"/>
        <v>10372.960122721084</v>
      </c>
      <c r="F129" s="197"/>
      <c r="G129" s="270">
        <f t="shared" si="16"/>
        <v>10372.960122721084</v>
      </c>
      <c r="H129" s="270">
        <f t="shared" si="18"/>
        <v>8423.5109663138537</v>
      </c>
      <c r="I129" s="270">
        <f t="shared" ref="I129:I192" si="22">G129-H129</f>
        <v>1949.4491564072305</v>
      </c>
      <c r="J129" s="270">
        <f t="shared" ref="J129:J192" si="23">D129-I129</f>
        <v>840401.647474978</v>
      </c>
      <c r="K129" s="315">
        <f t="shared" si="17"/>
        <v>0.01</v>
      </c>
      <c r="L129" s="298"/>
      <c r="M129" s="245"/>
    </row>
    <row r="130" spans="2:13" ht="14.4" x14ac:dyDescent="0.3">
      <c r="B130" s="276">
        <f t="shared" si="19"/>
        <v>74</v>
      </c>
      <c r="C130" s="274">
        <f t="shared" si="20"/>
        <v>48277</v>
      </c>
      <c r="D130" s="270">
        <f t="shared" si="21"/>
        <v>840401.647474978</v>
      </c>
      <c r="E130" s="270">
        <f t="shared" si="15"/>
        <v>10372.960122721084</v>
      </c>
      <c r="F130" s="197"/>
      <c r="G130" s="270">
        <f t="shared" si="16"/>
        <v>10372.960122721084</v>
      </c>
      <c r="H130" s="270">
        <f t="shared" si="18"/>
        <v>8404.0164747497802</v>
      </c>
      <c r="I130" s="270">
        <f t="shared" si="22"/>
        <v>1968.943647971304</v>
      </c>
      <c r="J130" s="270">
        <f t="shared" si="23"/>
        <v>838432.70382700674</v>
      </c>
      <c r="K130" s="315">
        <f t="shared" si="17"/>
        <v>0.01</v>
      </c>
      <c r="L130" s="298"/>
      <c r="M130" s="245"/>
    </row>
    <row r="131" spans="2:13" ht="14.4" x14ac:dyDescent="0.3">
      <c r="B131" s="276">
        <f t="shared" si="19"/>
        <v>75</v>
      </c>
      <c r="C131" s="274">
        <f t="shared" si="20"/>
        <v>48308</v>
      </c>
      <c r="D131" s="270">
        <f t="shared" si="21"/>
        <v>838432.70382700674</v>
      </c>
      <c r="E131" s="270">
        <f t="shared" si="15"/>
        <v>10372.960122721084</v>
      </c>
      <c r="F131" s="197"/>
      <c r="G131" s="270">
        <f t="shared" si="16"/>
        <v>10372.960122721084</v>
      </c>
      <c r="H131" s="270">
        <f t="shared" si="18"/>
        <v>8384.3270382700684</v>
      </c>
      <c r="I131" s="270">
        <f t="shared" si="22"/>
        <v>1988.6330844510157</v>
      </c>
      <c r="J131" s="270">
        <f t="shared" si="23"/>
        <v>836444.07074255578</v>
      </c>
      <c r="K131" s="315">
        <f t="shared" si="17"/>
        <v>0.01</v>
      </c>
      <c r="L131" s="298"/>
      <c r="M131" s="245"/>
    </row>
    <row r="132" spans="2:13" ht="14.4" x14ac:dyDescent="0.3">
      <c r="B132" s="276">
        <f t="shared" si="19"/>
        <v>76</v>
      </c>
      <c r="C132" s="274">
        <f t="shared" si="20"/>
        <v>48338</v>
      </c>
      <c r="D132" s="270">
        <f t="shared" si="21"/>
        <v>836444.07074255578</v>
      </c>
      <c r="E132" s="270">
        <f t="shared" si="15"/>
        <v>10372.960122721084</v>
      </c>
      <c r="F132" s="197"/>
      <c r="G132" s="270">
        <f t="shared" si="16"/>
        <v>10372.960122721084</v>
      </c>
      <c r="H132" s="270">
        <f t="shared" si="18"/>
        <v>8364.4407074255578</v>
      </c>
      <c r="I132" s="270">
        <f t="shared" si="22"/>
        <v>2008.5194152955264</v>
      </c>
      <c r="J132" s="270">
        <f t="shared" si="23"/>
        <v>834435.55132726021</v>
      </c>
      <c r="K132" s="315">
        <f t="shared" si="17"/>
        <v>0.01</v>
      </c>
      <c r="L132" s="298"/>
      <c r="M132" s="245"/>
    </row>
    <row r="133" spans="2:13" ht="14.4" x14ac:dyDescent="0.3">
      <c r="B133" s="276">
        <f t="shared" si="19"/>
        <v>77</v>
      </c>
      <c r="C133" s="274">
        <f t="shared" si="20"/>
        <v>48369</v>
      </c>
      <c r="D133" s="270">
        <f t="shared" si="21"/>
        <v>834435.55132726021</v>
      </c>
      <c r="E133" s="270">
        <f t="shared" si="15"/>
        <v>10372.960122721084</v>
      </c>
      <c r="F133" s="197"/>
      <c r="G133" s="270">
        <f t="shared" si="16"/>
        <v>10372.960122721084</v>
      </c>
      <c r="H133" s="270">
        <f t="shared" si="18"/>
        <v>8344.3555132726015</v>
      </c>
      <c r="I133" s="270">
        <f t="shared" si="22"/>
        <v>2028.6046094484827</v>
      </c>
      <c r="J133" s="270">
        <f t="shared" si="23"/>
        <v>832406.94671781175</v>
      </c>
      <c r="K133" s="315">
        <f t="shared" si="17"/>
        <v>0.01</v>
      </c>
      <c r="L133" s="298"/>
      <c r="M133" s="245"/>
    </row>
    <row r="134" spans="2:13" ht="14.4" x14ac:dyDescent="0.3">
      <c r="B134" s="276">
        <f t="shared" si="19"/>
        <v>78</v>
      </c>
      <c r="C134" s="274">
        <f t="shared" si="20"/>
        <v>48399</v>
      </c>
      <c r="D134" s="270">
        <f t="shared" si="21"/>
        <v>832406.94671781175</v>
      </c>
      <c r="E134" s="270">
        <f t="shared" si="15"/>
        <v>10372.960122721084</v>
      </c>
      <c r="F134" s="197"/>
      <c r="G134" s="270">
        <f t="shared" si="16"/>
        <v>10372.960122721084</v>
      </c>
      <c r="H134" s="270">
        <f t="shared" si="18"/>
        <v>8324.0694671781184</v>
      </c>
      <c r="I134" s="270">
        <f t="shared" si="22"/>
        <v>2048.8906555429658</v>
      </c>
      <c r="J134" s="270">
        <f t="shared" si="23"/>
        <v>830358.05606226879</v>
      </c>
      <c r="K134" s="315">
        <f t="shared" si="17"/>
        <v>0.01</v>
      </c>
      <c r="L134" s="298"/>
      <c r="M134" s="245"/>
    </row>
    <row r="135" spans="2:13" ht="14.4" x14ac:dyDescent="0.3">
      <c r="B135" s="276">
        <f t="shared" si="19"/>
        <v>79</v>
      </c>
      <c r="C135" s="274">
        <f t="shared" si="20"/>
        <v>48430</v>
      </c>
      <c r="D135" s="270">
        <f t="shared" si="21"/>
        <v>830358.05606226879</v>
      </c>
      <c r="E135" s="270">
        <f t="shared" si="15"/>
        <v>10372.960122721084</v>
      </c>
      <c r="F135" s="197"/>
      <c r="G135" s="270">
        <f t="shared" si="16"/>
        <v>10372.960122721084</v>
      </c>
      <c r="H135" s="270">
        <f t="shared" si="18"/>
        <v>8303.5805606226877</v>
      </c>
      <c r="I135" s="270">
        <f t="shared" si="22"/>
        <v>2069.3795620983965</v>
      </c>
      <c r="J135" s="270">
        <f t="shared" si="23"/>
        <v>828288.67650017038</v>
      </c>
      <c r="K135" s="315">
        <f t="shared" si="17"/>
        <v>0.01</v>
      </c>
      <c r="L135" s="298"/>
      <c r="M135" s="245"/>
    </row>
    <row r="136" spans="2:13" ht="14.4" x14ac:dyDescent="0.3">
      <c r="B136" s="276">
        <f t="shared" si="19"/>
        <v>80</v>
      </c>
      <c r="C136" s="274">
        <f t="shared" si="20"/>
        <v>48461</v>
      </c>
      <c r="D136" s="270">
        <f t="shared" si="21"/>
        <v>828288.67650017038</v>
      </c>
      <c r="E136" s="270">
        <f t="shared" si="15"/>
        <v>10372.960122721084</v>
      </c>
      <c r="F136" s="197"/>
      <c r="G136" s="270">
        <f t="shared" si="16"/>
        <v>10372.960122721084</v>
      </c>
      <c r="H136" s="270">
        <f t="shared" si="18"/>
        <v>8282.8867650017037</v>
      </c>
      <c r="I136" s="270">
        <f t="shared" si="22"/>
        <v>2090.0733577193805</v>
      </c>
      <c r="J136" s="270">
        <f t="shared" si="23"/>
        <v>826198.60314245103</v>
      </c>
      <c r="K136" s="315">
        <f t="shared" si="17"/>
        <v>0.01</v>
      </c>
      <c r="L136" s="298"/>
      <c r="M136" s="245"/>
    </row>
    <row r="137" spans="2:13" ht="14.4" x14ac:dyDescent="0.3">
      <c r="B137" s="276">
        <f t="shared" si="19"/>
        <v>81</v>
      </c>
      <c r="C137" s="274">
        <f t="shared" si="20"/>
        <v>48491</v>
      </c>
      <c r="D137" s="270">
        <f t="shared" si="21"/>
        <v>826198.60314245103</v>
      </c>
      <c r="E137" s="270">
        <f t="shared" si="15"/>
        <v>10372.960122721084</v>
      </c>
      <c r="F137" s="197"/>
      <c r="G137" s="270">
        <f t="shared" si="16"/>
        <v>10372.960122721084</v>
      </c>
      <c r="H137" s="270">
        <f t="shared" si="18"/>
        <v>8261.9860314245107</v>
      </c>
      <c r="I137" s="270">
        <f t="shared" si="22"/>
        <v>2110.9740912965735</v>
      </c>
      <c r="J137" s="270">
        <f t="shared" si="23"/>
        <v>824087.62905115448</v>
      </c>
      <c r="K137" s="315">
        <f t="shared" si="17"/>
        <v>0.01</v>
      </c>
      <c r="L137" s="298"/>
      <c r="M137" s="245"/>
    </row>
    <row r="138" spans="2:13" ht="14.4" x14ac:dyDescent="0.3">
      <c r="B138" s="276">
        <f t="shared" si="19"/>
        <v>82</v>
      </c>
      <c r="C138" s="274">
        <f t="shared" si="20"/>
        <v>48522</v>
      </c>
      <c r="D138" s="270">
        <f t="shared" si="21"/>
        <v>824087.62905115448</v>
      </c>
      <c r="E138" s="270">
        <f t="shared" si="15"/>
        <v>10372.960122721084</v>
      </c>
      <c r="F138" s="197"/>
      <c r="G138" s="270">
        <f t="shared" si="16"/>
        <v>10372.960122721084</v>
      </c>
      <c r="H138" s="270">
        <f t="shared" si="18"/>
        <v>8240.8762905115454</v>
      </c>
      <c r="I138" s="270">
        <f t="shared" si="22"/>
        <v>2132.0838322095387</v>
      </c>
      <c r="J138" s="270">
        <f t="shared" si="23"/>
        <v>821955.5452189449</v>
      </c>
      <c r="K138" s="315">
        <f t="shared" si="17"/>
        <v>0.01</v>
      </c>
      <c r="L138" s="298"/>
      <c r="M138" s="245"/>
    </row>
    <row r="139" spans="2:13" ht="14.4" x14ac:dyDescent="0.3">
      <c r="B139" s="276">
        <f t="shared" si="19"/>
        <v>83</v>
      </c>
      <c r="C139" s="274">
        <f t="shared" si="20"/>
        <v>48552</v>
      </c>
      <c r="D139" s="270">
        <f t="shared" si="21"/>
        <v>821955.5452189449</v>
      </c>
      <c r="E139" s="270">
        <f t="shared" si="15"/>
        <v>10372.960122721084</v>
      </c>
      <c r="F139" s="197"/>
      <c r="G139" s="270">
        <f t="shared" si="16"/>
        <v>10372.960122721084</v>
      </c>
      <c r="H139" s="270">
        <f t="shared" si="18"/>
        <v>8219.5554521894483</v>
      </c>
      <c r="I139" s="270">
        <f t="shared" si="22"/>
        <v>2153.4046705316359</v>
      </c>
      <c r="J139" s="270">
        <f t="shared" si="23"/>
        <v>819802.14054841327</v>
      </c>
      <c r="K139" s="315">
        <f t="shared" si="17"/>
        <v>0.01</v>
      </c>
      <c r="L139" s="298"/>
      <c r="M139" s="245"/>
    </row>
    <row r="140" spans="2:13" ht="14.4" x14ac:dyDescent="0.3">
      <c r="B140" s="276">
        <f t="shared" si="19"/>
        <v>84</v>
      </c>
      <c r="C140" s="274">
        <f t="shared" si="20"/>
        <v>48583</v>
      </c>
      <c r="D140" s="270">
        <f t="shared" si="21"/>
        <v>819802.14054841327</v>
      </c>
      <c r="E140" s="270">
        <f t="shared" si="15"/>
        <v>10372.960122721084</v>
      </c>
      <c r="F140" s="197"/>
      <c r="G140" s="270">
        <f t="shared" si="16"/>
        <v>10372.960122721084</v>
      </c>
      <c r="H140" s="270">
        <f t="shared" si="18"/>
        <v>8198.0214054841326</v>
      </c>
      <c r="I140" s="270">
        <f t="shared" si="22"/>
        <v>2174.9387172369516</v>
      </c>
      <c r="J140" s="270">
        <f t="shared" si="23"/>
        <v>817627.20183117629</v>
      </c>
      <c r="K140" s="315">
        <f t="shared" si="17"/>
        <v>0.01</v>
      </c>
      <c r="L140" s="298"/>
      <c r="M140" s="245"/>
    </row>
    <row r="141" spans="2:13" ht="14.4" x14ac:dyDescent="0.3">
      <c r="B141" s="276">
        <f t="shared" si="19"/>
        <v>85</v>
      </c>
      <c r="C141" s="274">
        <f t="shared" si="20"/>
        <v>48614</v>
      </c>
      <c r="D141" s="270">
        <f t="shared" si="21"/>
        <v>817627.20183117629</v>
      </c>
      <c r="E141" s="270">
        <f t="shared" si="15"/>
        <v>10372.960122721084</v>
      </c>
      <c r="F141" s="197"/>
      <c r="G141" s="270">
        <f t="shared" si="16"/>
        <v>10372.960122721084</v>
      </c>
      <c r="H141" s="270">
        <f t="shared" si="18"/>
        <v>8176.2720183117635</v>
      </c>
      <c r="I141" s="270">
        <f t="shared" si="22"/>
        <v>2196.6881044093207</v>
      </c>
      <c r="J141" s="270">
        <f t="shared" si="23"/>
        <v>815430.51372676692</v>
      </c>
      <c r="K141" s="315">
        <f t="shared" si="17"/>
        <v>0.01</v>
      </c>
      <c r="L141" s="298"/>
      <c r="M141" s="245"/>
    </row>
    <row r="142" spans="2:13" ht="14.4" x14ac:dyDescent="0.3">
      <c r="B142" s="276">
        <f t="shared" si="19"/>
        <v>86</v>
      </c>
      <c r="C142" s="274">
        <f t="shared" si="20"/>
        <v>48642</v>
      </c>
      <c r="D142" s="270">
        <f t="shared" si="21"/>
        <v>815430.51372676692</v>
      </c>
      <c r="E142" s="270">
        <f t="shared" si="15"/>
        <v>10372.960122721084</v>
      </c>
      <c r="F142" s="197"/>
      <c r="G142" s="270">
        <f t="shared" si="16"/>
        <v>10372.960122721084</v>
      </c>
      <c r="H142" s="270">
        <f t="shared" si="18"/>
        <v>8154.3051372676691</v>
      </c>
      <c r="I142" s="270">
        <f t="shared" si="22"/>
        <v>2218.6549854534151</v>
      </c>
      <c r="J142" s="270">
        <f t="shared" si="23"/>
        <v>813211.85874131345</v>
      </c>
      <c r="K142" s="315">
        <f t="shared" si="17"/>
        <v>0.01</v>
      </c>
      <c r="L142" s="298"/>
      <c r="M142" s="245"/>
    </row>
    <row r="143" spans="2:13" ht="14.4" x14ac:dyDescent="0.3">
      <c r="B143" s="276">
        <f t="shared" si="19"/>
        <v>87</v>
      </c>
      <c r="C143" s="274">
        <f t="shared" si="20"/>
        <v>48673</v>
      </c>
      <c r="D143" s="270">
        <f t="shared" si="21"/>
        <v>813211.85874131345</v>
      </c>
      <c r="E143" s="270">
        <f t="shared" si="15"/>
        <v>10372.960122721084</v>
      </c>
      <c r="F143" s="197"/>
      <c r="G143" s="270">
        <f t="shared" si="16"/>
        <v>10372.960122721084</v>
      </c>
      <c r="H143" s="270">
        <f t="shared" si="18"/>
        <v>8132.1185874131343</v>
      </c>
      <c r="I143" s="270">
        <f t="shared" si="22"/>
        <v>2240.8415353079499</v>
      </c>
      <c r="J143" s="270">
        <f t="shared" si="23"/>
        <v>810971.01720600552</v>
      </c>
      <c r="K143" s="315">
        <f t="shared" si="17"/>
        <v>0.01</v>
      </c>
      <c r="L143" s="298"/>
      <c r="M143" s="245"/>
    </row>
    <row r="144" spans="2:13" ht="14.4" x14ac:dyDescent="0.3">
      <c r="B144" s="276">
        <f t="shared" si="19"/>
        <v>88</v>
      </c>
      <c r="C144" s="274">
        <f t="shared" si="20"/>
        <v>48703</v>
      </c>
      <c r="D144" s="270">
        <f t="shared" si="21"/>
        <v>810971.01720600552</v>
      </c>
      <c r="E144" s="270">
        <f t="shared" si="15"/>
        <v>10372.960122721084</v>
      </c>
      <c r="F144" s="197"/>
      <c r="G144" s="270">
        <f t="shared" si="16"/>
        <v>10372.960122721084</v>
      </c>
      <c r="H144" s="270">
        <f t="shared" si="18"/>
        <v>8109.7101720600558</v>
      </c>
      <c r="I144" s="270">
        <f t="shared" si="22"/>
        <v>2263.2499506610284</v>
      </c>
      <c r="J144" s="270">
        <f t="shared" si="23"/>
        <v>808707.76725534454</v>
      </c>
      <c r="K144" s="315">
        <f t="shared" si="17"/>
        <v>0.01</v>
      </c>
      <c r="L144" s="298"/>
      <c r="M144" s="245"/>
    </row>
    <row r="145" spans="2:13" ht="14.4" x14ac:dyDescent="0.3">
      <c r="B145" s="276">
        <f t="shared" si="19"/>
        <v>89</v>
      </c>
      <c r="C145" s="274">
        <f t="shared" si="20"/>
        <v>48734</v>
      </c>
      <c r="D145" s="270">
        <f t="shared" si="21"/>
        <v>808707.76725534454</v>
      </c>
      <c r="E145" s="270">
        <f t="shared" si="15"/>
        <v>10372.960122721084</v>
      </c>
      <c r="F145" s="197"/>
      <c r="G145" s="270">
        <f t="shared" si="16"/>
        <v>10372.960122721084</v>
      </c>
      <c r="H145" s="270">
        <f t="shared" si="18"/>
        <v>8087.0776725534461</v>
      </c>
      <c r="I145" s="270">
        <f t="shared" si="22"/>
        <v>2285.8824501676381</v>
      </c>
      <c r="J145" s="270">
        <f t="shared" si="23"/>
        <v>806421.88480517687</v>
      </c>
      <c r="K145" s="315">
        <f t="shared" si="17"/>
        <v>0.01</v>
      </c>
      <c r="L145" s="298"/>
      <c r="M145" s="245"/>
    </row>
    <row r="146" spans="2:13" ht="14.4" x14ac:dyDescent="0.3">
      <c r="B146" s="276">
        <f t="shared" si="19"/>
        <v>90</v>
      </c>
      <c r="C146" s="274">
        <f t="shared" si="20"/>
        <v>48764</v>
      </c>
      <c r="D146" s="270">
        <f t="shared" si="21"/>
        <v>806421.88480517687</v>
      </c>
      <c r="E146" s="270">
        <f t="shared" si="15"/>
        <v>10372.960122721084</v>
      </c>
      <c r="F146" s="197"/>
      <c r="G146" s="270">
        <f t="shared" si="16"/>
        <v>10372.960122721084</v>
      </c>
      <c r="H146" s="270">
        <f t="shared" si="18"/>
        <v>8064.2188480517689</v>
      </c>
      <c r="I146" s="270">
        <f t="shared" si="22"/>
        <v>2308.7412746693153</v>
      </c>
      <c r="J146" s="270">
        <f t="shared" si="23"/>
        <v>804113.14353050757</v>
      </c>
      <c r="K146" s="315">
        <f t="shared" si="17"/>
        <v>0.01</v>
      </c>
      <c r="L146" s="298"/>
      <c r="M146" s="245"/>
    </row>
    <row r="147" spans="2:13" ht="14.4" x14ac:dyDescent="0.3">
      <c r="B147" s="276">
        <f t="shared" si="19"/>
        <v>91</v>
      </c>
      <c r="C147" s="274">
        <f t="shared" si="20"/>
        <v>48795</v>
      </c>
      <c r="D147" s="270">
        <f t="shared" si="21"/>
        <v>804113.14353050757</v>
      </c>
      <c r="E147" s="270">
        <f t="shared" si="15"/>
        <v>10372.960122721084</v>
      </c>
      <c r="F147" s="197"/>
      <c r="G147" s="270">
        <f t="shared" si="16"/>
        <v>10372.960122721084</v>
      </c>
      <c r="H147" s="270">
        <f t="shared" si="18"/>
        <v>8041.1314353050757</v>
      </c>
      <c r="I147" s="270">
        <f t="shared" si="22"/>
        <v>2331.8286874160085</v>
      </c>
      <c r="J147" s="270">
        <f t="shared" si="23"/>
        <v>801781.31484309153</v>
      </c>
      <c r="K147" s="315">
        <f t="shared" si="17"/>
        <v>0.01</v>
      </c>
      <c r="L147" s="298"/>
      <c r="M147" s="245"/>
    </row>
    <row r="148" spans="2:13" ht="14.4" x14ac:dyDescent="0.3">
      <c r="B148" s="276">
        <f t="shared" si="19"/>
        <v>92</v>
      </c>
      <c r="C148" s="274">
        <f t="shared" si="20"/>
        <v>48826</v>
      </c>
      <c r="D148" s="270">
        <f t="shared" si="21"/>
        <v>801781.31484309153</v>
      </c>
      <c r="E148" s="270">
        <f t="shared" si="15"/>
        <v>10372.960122721084</v>
      </c>
      <c r="F148" s="197"/>
      <c r="G148" s="270">
        <f t="shared" si="16"/>
        <v>10372.960122721084</v>
      </c>
      <c r="H148" s="270">
        <f t="shared" si="18"/>
        <v>8017.8131484309151</v>
      </c>
      <c r="I148" s="270">
        <f t="shared" si="22"/>
        <v>2355.1469742901691</v>
      </c>
      <c r="J148" s="270">
        <f t="shared" si="23"/>
        <v>799426.16786880139</v>
      </c>
      <c r="K148" s="315">
        <f t="shared" si="17"/>
        <v>0.01</v>
      </c>
      <c r="L148" s="298"/>
      <c r="M148" s="245"/>
    </row>
    <row r="149" spans="2:13" ht="14.4" x14ac:dyDescent="0.3">
      <c r="B149" s="276">
        <f t="shared" si="19"/>
        <v>93</v>
      </c>
      <c r="C149" s="274">
        <f t="shared" si="20"/>
        <v>48856</v>
      </c>
      <c r="D149" s="270">
        <f t="shared" si="21"/>
        <v>799426.16786880139</v>
      </c>
      <c r="E149" s="270">
        <f t="shared" si="15"/>
        <v>10372.960122721084</v>
      </c>
      <c r="F149" s="197"/>
      <c r="G149" s="270">
        <f t="shared" si="16"/>
        <v>10372.960122721084</v>
      </c>
      <c r="H149" s="270">
        <f t="shared" si="18"/>
        <v>7994.2616786880144</v>
      </c>
      <c r="I149" s="270">
        <f t="shared" si="22"/>
        <v>2378.6984440330698</v>
      </c>
      <c r="J149" s="270">
        <f t="shared" si="23"/>
        <v>797047.46942476835</v>
      </c>
      <c r="K149" s="315">
        <f t="shared" si="17"/>
        <v>0.01</v>
      </c>
      <c r="L149" s="298"/>
      <c r="M149" s="245"/>
    </row>
    <row r="150" spans="2:13" ht="14.4" x14ac:dyDescent="0.3">
      <c r="B150" s="276">
        <f t="shared" si="19"/>
        <v>94</v>
      </c>
      <c r="C150" s="274">
        <f t="shared" si="20"/>
        <v>48887</v>
      </c>
      <c r="D150" s="270">
        <f t="shared" si="21"/>
        <v>797047.46942476835</v>
      </c>
      <c r="E150" s="270">
        <f t="shared" si="15"/>
        <v>10372.960122721084</v>
      </c>
      <c r="F150" s="197"/>
      <c r="G150" s="270">
        <f t="shared" si="16"/>
        <v>10372.960122721084</v>
      </c>
      <c r="H150" s="270">
        <f t="shared" si="18"/>
        <v>7970.4746942476841</v>
      </c>
      <c r="I150" s="270">
        <f t="shared" si="22"/>
        <v>2402.4854284734001</v>
      </c>
      <c r="J150" s="270">
        <f t="shared" si="23"/>
        <v>794644.9839962949</v>
      </c>
      <c r="K150" s="315">
        <f t="shared" si="17"/>
        <v>0.01</v>
      </c>
      <c r="L150" s="298"/>
      <c r="M150" s="245"/>
    </row>
    <row r="151" spans="2:13" ht="14.4" x14ac:dyDescent="0.3">
      <c r="B151" s="276">
        <f t="shared" si="19"/>
        <v>95</v>
      </c>
      <c r="C151" s="274">
        <f t="shared" si="20"/>
        <v>48917</v>
      </c>
      <c r="D151" s="270">
        <f t="shared" si="21"/>
        <v>794644.9839962949</v>
      </c>
      <c r="E151" s="270">
        <f t="shared" si="15"/>
        <v>10372.960122721084</v>
      </c>
      <c r="F151" s="197"/>
      <c r="G151" s="270">
        <f t="shared" si="16"/>
        <v>10372.960122721084</v>
      </c>
      <c r="H151" s="270">
        <f t="shared" si="18"/>
        <v>7946.4498399629492</v>
      </c>
      <c r="I151" s="270">
        <f t="shared" si="22"/>
        <v>2426.510282758135</v>
      </c>
      <c r="J151" s="270">
        <f t="shared" si="23"/>
        <v>792218.47371353675</v>
      </c>
      <c r="K151" s="315">
        <f t="shared" si="17"/>
        <v>0.01</v>
      </c>
      <c r="L151" s="298"/>
      <c r="M151" s="245"/>
    </row>
    <row r="152" spans="2:13" ht="14.4" x14ac:dyDescent="0.3">
      <c r="B152" s="276">
        <f t="shared" si="19"/>
        <v>96</v>
      </c>
      <c r="C152" s="274">
        <f t="shared" si="20"/>
        <v>48948</v>
      </c>
      <c r="D152" s="270">
        <f t="shared" si="21"/>
        <v>792218.47371353675</v>
      </c>
      <c r="E152" s="270">
        <f t="shared" si="15"/>
        <v>10372.960122721084</v>
      </c>
      <c r="F152" s="197"/>
      <c r="G152" s="270">
        <f t="shared" si="16"/>
        <v>10372.960122721084</v>
      </c>
      <c r="H152" s="270">
        <f t="shared" si="18"/>
        <v>7922.1847371353679</v>
      </c>
      <c r="I152" s="270">
        <f t="shared" si="22"/>
        <v>2450.7753855857163</v>
      </c>
      <c r="J152" s="270">
        <f t="shared" si="23"/>
        <v>789767.69832795102</v>
      </c>
      <c r="K152" s="315">
        <f t="shared" si="17"/>
        <v>0.01</v>
      </c>
      <c r="L152" s="298"/>
      <c r="M152" s="245"/>
    </row>
    <row r="153" spans="2:13" ht="14.4" x14ac:dyDescent="0.3">
      <c r="B153" s="276">
        <f t="shared" si="19"/>
        <v>97</v>
      </c>
      <c r="C153" s="274">
        <f t="shared" si="20"/>
        <v>48979</v>
      </c>
      <c r="D153" s="270">
        <f t="shared" si="21"/>
        <v>789767.69832795102</v>
      </c>
      <c r="E153" s="270">
        <f t="shared" si="15"/>
        <v>10372.960122721084</v>
      </c>
      <c r="F153" s="197"/>
      <c r="G153" s="270">
        <f t="shared" si="16"/>
        <v>10372.960122721084</v>
      </c>
      <c r="H153" s="270">
        <f t="shared" si="18"/>
        <v>7897.6769832795108</v>
      </c>
      <c r="I153" s="270">
        <f t="shared" si="22"/>
        <v>2475.2831394415734</v>
      </c>
      <c r="J153" s="270">
        <f t="shared" si="23"/>
        <v>787292.41518850939</v>
      </c>
      <c r="K153" s="315">
        <f t="shared" si="17"/>
        <v>0.01</v>
      </c>
      <c r="L153" s="298"/>
      <c r="M153" s="245"/>
    </row>
    <row r="154" spans="2:13" ht="14.4" x14ac:dyDescent="0.3">
      <c r="B154" s="276">
        <f t="shared" si="19"/>
        <v>98</v>
      </c>
      <c r="C154" s="274">
        <f t="shared" si="20"/>
        <v>49007</v>
      </c>
      <c r="D154" s="270">
        <f t="shared" si="21"/>
        <v>787292.41518850939</v>
      </c>
      <c r="E154" s="270">
        <f t="shared" si="15"/>
        <v>10372.960122721084</v>
      </c>
      <c r="F154" s="197"/>
      <c r="G154" s="270">
        <f t="shared" si="16"/>
        <v>10372.960122721084</v>
      </c>
      <c r="H154" s="270">
        <f t="shared" si="18"/>
        <v>7872.924151885094</v>
      </c>
      <c r="I154" s="270">
        <f t="shared" si="22"/>
        <v>2500.0359708359902</v>
      </c>
      <c r="J154" s="270">
        <f t="shared" si="23"/>
        <v>784792.37921767344</v>
      </c>
      <c r="K154" s="315">
        <f t="shared" si="17"/>
        <v>0.01</v>
      </c>
      <c r="L154" s="298"/>
      <c r="M154" s="245"/>
    </row>
    <row r="155" spans="2:13" ht="14.4" x14ac:dyDescent="0.3">
      <c r="B155" s="276">
        <f t="shared" si="19"/>
        <v>99</v>
      </c>
      <c r="C155" s="274">
        <f t="shared" si="20"/>
        <v>49038</v>
      </c>
      <c r="D155" s="270">
        <f t="shared" si="21"/>
        <v>784792.37921767344</v>
      </c>
      <c r="E155" s="270">
        <f t="shared" si="15"/>
        <v>10372.960122721084</v>
      </c>
      <c r="F155" s="197"/>
      <c r="G155" s="270">
        <f t="shared" si="16"/>
        <v>10372.960122721084</v>
      </c>
      <c r="H155" s="270">
        <f t="shared" si="18"/>
        <v>7847.9237921767344</v>
      </c>
      <c r="I155" s="270">
        <f t="shared" si="22"/>
        <v>2525.0363305443498</v>
      </c>
      <c r="J155" s="270">
        <f t="shared" si="23"/>
        <v>782267.34288712905</v>
      </c>
      <c r="K155" s="315">
        <f t="shared" si="17"/>
        <v>0.01</v>
      </c>
      <c r="L155" s="298"/>
      <c r="M155" s="245"/>
    </row>
    <row r="156" spans="2:13" ht="14.4" x14ac:dyDescent="0.3">
      <c r="B156" s="276">
        <f t="shared" si="19"/>
        <v>100</v>
      </c>
      <c r="C156" s="274">
        <f t="shared" si="20"/>
        <v>49068</v>
      </c>
      <c r="D156" s="270">
        <f t="shared" si="21"/>
        <v>782267.34288712905</v>
      </c>
      <c r="E156" s="270">
        <f t="shared" si="15"/>
        <v>10372.960122721084</v>
      </c>
      <c r="F156" s="197"/>
      <c r="G156" s="270">
        <f t="shared" si="16"/>
        <v>10372.960122721084</v>
      </c>
      <c r="H156" s="270">
        <f t="shared" si="18"/>
        <v>7822.6734288712905</v>
      </c>
      <c r="I156" s="270">
        <f t="shared" si="22"/>
        <v>2550.2866938497937</v>
      </c>
      <c r="J156" s="270">
        <f t="shared" si="23"/>
        <v>779717.05619327922</v>
      </c>
      <c r="K156" s="315">
        <f t="shared" si="17"/>
        <v>0.01</v>
      </c>
      <c r="L156" s="298"/>
      <c r="M156" s="245"/>
    </row>
    <row r="157" spans="2:13" ht="14.4" x14ac:dyDescent="0.3">
      <c r="B157" s="276">
        <f t="shared" si="19"/>
        <v>101</v>
      </c>
      <c r="C157" s="274">
        <f t="shared" si="20"/>
        <v>49099</v>
      </c>
      <c r="D157" s="270">
        <f t="shared" si="21"/>
        <v>779717.05619327922</v>
      </c>
      <c r="E157" s="270">
        <f t="shared" si="15"/>
        <v>10372.960122721084</v>
      </c>
      <c r="F157" s="197"/>
      <c r="G157" s="270">
        <f t="shared" si="16"/>
        <v>10372.960122721084</v>
      </c>
      <c r="H157" s="270">
        <f t="shared" si="18"/>
        <v>7797.1705619327922</v>
      </c>
      <c r="I157" s="270">
        <f t="shared" si="22"/>
        <v>2575.789560788292</v>
      </c>
      <c r="J157" s="270">
        <f t="shared" si="23"/>
        <v>777141.26663249091</v>
      </c>
      <c r="K157" s="315">
        <f t="shared" si="17"/>
        <v>0.01</v>
      </c>
      <c r="L157" s="298"/>
      <c r="M157" s="245"/>
    </row>
    <row r="158" spans="2:13" ht="14.4" x14ac:dyDescent="0.3">
      <c r="B158" s="276">
        <f t="shared" si="19"/>
        <v>102</v>
      </c>
      <c r="C158" s="274">
        <f t="shared" si="20"/>
        <v>49129</v>
      </c>
      <c r="D158" s="270">
        <f t="shared" si="21"/>
        <v>777141.26663249091</v>
      </c>
      <c r="E158" s="270">
        <f t="shared" si="15"/>
        <v>10372.960122721084</v>
      </c>
      <c r="F158" s="197"/>
      <c r="G158" s="270">
        <f t="shared" si="16"/>
        <v>10372.960122721084</v>
      </c>
      <c r="H158" s="270">
        <f t="shared" si="18"/>
        <v>7771.412666324909</v>
      </c>
      <c r="I158" s="270">
        <f t="shared" si="22"/>
        <v>2601.5474563961752</v>
      </c>
      <c r="J158" s="270">
        <f t="shared" si="23"/>
        <v>774539.71917609475</v>
      </c>
      <c r="K158" s="315">
        <f t="shared" si="17"/>
        <v>0.01</v>
      </c>
      <c r="L158" s="298"/>
      <c r="M158" s="245"/>
    </row>
    <row r="159" spans="2:13" ht="14.4" x14ac:dyDescent="0.3">
      <c r="B159" s="276">
        <f t="shared" si="19"/>
        <v>103</v>
      </c>
      <c r="C159" s="274">
        <f t="shared" si="20"/>
        <v>49160</v>
      </c>
      <c r="D159" s="270">
        <f t="shared" si="21"/>
        <v>774539.71917609475</v>
      </c>
      <c r="E159" s="270">
        <f t="shared" si="15"/>
        <v>10372.960122721084</v>
      </c>
      <c r="F159" s="197"/>
      <c r="G159" s="270">
        <f t="shared" si="16"/>
        <v>10372.960122721084</v>
      </c>
      <c r="H159" s="270">
        <f t="shared" si="18"/>
        <v>7745.3971917609479</v>
      </c>
      <c r="I159" s="270">
        <f t="shared" si="22"/>
        <v>2627.5629309601363</v>
      </c>
      <c r="J159" s="270">
        <f t="shared" si="23"/>
        <v>771912.15624513465</v>
      </c>
      <c r="K159" s="315">
        <f t="shared" si="17"/>
        <v>0.01</v>
      </c>
      <c r="L159" s="298"/>
      <c r="M159" s="245"/>
    </row>
    <row r="160" spans="2:13" ht="14.4" x14ac:dyDescent="0.3">
      <c r="B160" s="276">
        <f t="shared" si="19"/>
        <v>104</v>
      </c>
      <c r="C160" s="274">
        <f t="shared" si="20"/>
        <v>49191</v>
      </c>
      <c r="D160" s="270">
        <f t="shared" si="21"/>
        <v>771912.15624513465</v>
      </c>
      <c r="E160" s="270">
        <f t="shared" si="15"/>
        <v>10372.960122721084</v>
      </c>
      <c r="F160" s="197"/>
      <c r="G160" s="270">
        <f t="shared" si="16"/>
        <v>10372.960122721084</v>
      </c>
      <c r="H160" s="270">
        <f t="shared" si="18"/>
        <v>7719.121562451347</v>
      </c>
      <c r="I160" s="270">
        <f t="shared" si="22"/>
        <v>2653.8385602697372</v>
      </c>
      <c r="J160" s="270">
        <f t="shared" si="23"/>
        <v>769258.31768486497</v>
      </c>
      <c r="K160" s="315">
        <f t="shared" si="17"/>
        <v>0.01</v>
      </c>
      <c r="L160" s="298"/>
      <c r="M160" s="245"/>
    </row>
    <row r="161" spans="2:13" ht="14.4" x14ac:dyDescent="0.3">
      <c r="B161" s="276">
        <f t="shared" si="19"/>
        <v>105</v>
      </c>
      <c r="C161" s="274">
        <f t="shared" si="20"/>
        <v>49221</v>
      </c>
      <c r="D161" s="270">
        <f t="shared" si="21"/>
        <v>769258.31768486497</v>
      </c>
      <c r="E161" s="270">
        <f t="shared" si="15"/>
        <v>10372.960122721084</v>
      </c>
      <c r="F161" s="197"/>
      <c r="G161" s="270">
        <f t="shared" si="16"/>
        <v>10372.960122721084</v>
      </c>
      <c r="H161" s="270">
        <f t="shared" si="18"/>
        <v>7692.5831768486496</v>
      </c>
      <c r="I161" s="270">
        <f t="shared" si="22"/>
        <v>2680.3769458724346</v>
      </c>
      <c r="J161" s="270">
        <f t="shared" si="23"/>
        <v>766577.94073899253</v>
      </c>
      <c r="K161" s="315">
        <f t="shared" si="17"/>
        <v>0.01</v>
      </c>
      <c r="L161" s="298"/>
      <c r="M161" s="245"/>
    </row>
    <row r="162" spans="2:13" ht="14.4" x14ac:dyDescent="0.3">
      <c r="B162" s="276">
        <f t="shared" si="19"/>
        <v>106</v>
      </c>
      <c r="C162" s="274">
        <f t="shared" si="20"/>
        <v>49252</v>
      </c>
      <c r="D162" s="270">
        <f t="shared" si="21"/>
        <v>766577.94073899253</v>
      </c>
      <c r="E162" s="270">
        <f t="shared" si="15"/>
        <v>10372.960122721084</v>
      </c>
      <c r="F162" s="197"/>
      <c r="G162" s="270">
        <f t="shared" si="16"/>
        <v>10372.960122721084</v>
      </c>
      <c r="H162" s="270">
        <f t="shared" si="18"/>
        <v>7665.7794073899258</v>
      </c>
      <c r="I162" s="270">
        <f t="shared" si="22"/>
        <v>2707.1807153311584</v>
      </c>
      <c r="J162" s="270">
        <f t="shared" si="23"/>
        <v>763870.76002366142</v>
      </c>
      <c r="K162" s="315">
        <f t="shared" si="17"/>
        <v>0.01</v>
      </c>
      <c r="L162" s="298"/>
      <c r="M162" s="245"/>
    </row>
    <row r="163" spans="2:13" ht="14.4" x14ac:dyDescent="0.3">
      <c r="B163" s="276">
        <f t="shared" si="19"/>
        <v>107</v>
      </c>
      <c r="C163" s="274">
        <f t="shared" si="20"/>
        <v>49282</v>
      </c>
      <c r="D163" s="270">
        <f t="shared" si="21"/>
        <v>763870.76002366142</v>
      </c>
      <c r="E163" s="270">
        <f t="shared" si="15"/>
        <v>10372.960122721084</v>
      </c>
      <c r="F163" s="197"/>
      <c r="G163" s="270">
        <f t="shared" si="16"/>
        <v>10372.960122721084</v>
      </c>
      <c r="H163" s="270">
        <f t="shared" si="18"/>
        <v>7638.7076002366148</v>
      </c>
      <c r="I163" s="270">
        <f t="shared" si="22"/>
        <v>2734.2525224844694</v>
      </c>
      <c r="J163" s="270">
        <f t="shared" si="23"/>
        <v>761136.50750117691</v>
      </c>
      <c r="K163" s="315">
        <f t="shared" si="17"/>
        <v>0.01</v>
      </c>
      <c r="L163" s="298"/>
      <c r="M163" s="245"/>
    </row>
    <row r="164" spans="2:13" ht="14.4" x14ac:dyDescent="0.3">
      <c r="B164" s="276">
        <f t="shared" si="19"/>
        <v>108</v>
      </c>
      <c r="C164" s="274">
        <f t="shared" si="20"/>
        <v>49313</v>
      </c>
      <c r="D164" s="270">
        <f t="shared" si="21"/>
        <v>761136.50750117691</v>
      </c>
      <c r="E164" s="270">
        <f t="shared" si="15"/>
        <v>10372.960122721084</v>
      </c>
      <c r="F164" s="197"/>
      <c r="G164" s="270">
        <f t="shared" si="16"/>
        <v>10372.960122721084</v>
      </c>
      <c r="H164" s="270">
        <f t="shared" si="18"/>
        <v>7611.3650750117695</v>
      </c>
      <c r="I164" s="270">
        <f t="shared" si="22"/>
        <v>2761.5950477093147</v>
      </c>
      <c r="J164" s="270">
        <f t="shared" si="23"/>
        <v>758374.91245346761</v>
      </c>
      <c r="K164" s="315">
        <f t="shared" si="17"/>
        <v>0.01</v>
      </c>
      <c r="L164" s="298"/>
      <c r="M164" s="245"/>
    </row>
    <row r="165" spans="2:13" ht="14.4" x14ac:dyDescent="0.3">
      <c r="B165" s="276">
        <f t="shared" si="19"/>
        <v>109</v>
      </c>
      <c r="C165" s="274">
        <f t="shared" si="20"/>
        <v>49344</v>
      </c>
      <c r="D165" s="270">
        <f t="shared" si="21"/>
        <v>758374.91245346761</v>
      </c>
      <c r="E165" s="270">
        <f t="shared" si="15"/>
        <v>10372.960122721084</v>
      </c>
      <c r="F165" s="197"/>
      <c r="G165" s="270">
        <f t="shared" si="16"/>
        <v>10372.960122721084</v>
      </c>
      <c r="H165" s="270">
        <f t="shared" si="18"/>
        <v>7583.7491245346764</v>
      </c>
      <c r="I165" s="270">
        <f t="shared" si="22"/>
        <v>2789.2109981864078</v>
      </c>
      <c r="J165" s="270">
        <f t="shared" si="23"/>
        <v>755585.70145528123</v>
      </c>
      <c r="K165" s="315">
        <f t="shared" si="17"/>
        <v>0.01</v>
      </c>
      <c r="L165" s="298"/>
      <c r="M165" s="245"/>
    </row>
    <row r="166" spans="2:13" ht="14.4" x14ac:dyDescent="0.3">
      <c r="B166" s="276">
        <f t="shared" si="19"/>
        <v>110</v>
      </c>
      <c r="C166" s="274">
        <f t="shared" si="20"/>
        <v>49372</v>
      </c>
      <c r="D166" s="270">
        <f t="shared" si="21"/>
        <v>755585.70145528123</v>
      </c>
      <c r="E166" s="270">
        <f t="shared" si="15"/>
        <v>10372.960122721084</v>
      </c>
      <c r="F166" s="197"/>
      <c r="G166" s="270">
        <f t="shared" si="16"/>
        <v>10372.960122721084</v>
      </c>
      <c r="H166" s="270">
        <f t="shared" si="18"/>
        <v>7555.8570145528129</v>
      </c>
      <c r="I166" s="270">
        <f t="shared" si="22"/>
        <v>2817.1031081682713</v>
      </c>
      <c r="J166" s="270">
        <f t="shared" si="23"/>
        <v>752768.598347113</v>
      </c>
      <c r="K166" s="315">
        <f t="shared" si="17"/>
        <v>0.01</v>
      </c>
      <c r="L166" s="298"/>
      <c r="M166" s="245"/>
    </row>
    <row r="167" spans="2:13" ht="14.4" x14ac:dyDescent="0.3">
      <c r="B167" s="276">
        <f t="shared" si="19"/>
        <v>111</v>
      </c>
      <c r="C167" s="274">
        <f t="shared" si="20"/>
        <v>49403</v>
      </c>
      <c r="D167" s="270">
        <f t="shared" si="21"/>
        <v>752768.598347113</v>
      </c>
      <c r="E167" s="270">
        <f t="shared" si="15"/>
        <v>10372.960122721084</v>
      </c>
      <c r="F167" s="197"/>
      <c r="G167" s="270">
        <f t="shared" si="16"/>
        <v>10372.960122721084</v>
      </c>
      <c r="H167" s="270">
        <f t="shared" si="18"/>
        <v>7527.6859834711304</v>
      </c>
      <c r="I167" s="270">
        <f t="shared" si="22"/>
        <v>2845.2741392499538</v>
      </c>
      <c r="J167" s="270">
        <f t="shared" si="23"/>
        <v>749923.32420786307</v>
      </c>
      <c r="K167" s="315">
        <f t="shared" si="17"/>
        <v>0.01</v>
      </c>
      <c r="L167" s="298"/>
      <c r="M167" s="245"/>
    </row>
    <row r="168" spans="2:13" ht="14.4" x14ac:dyDescent="0.3">
      <c r="B168" s="276">
        <f t="shared" si="19"/>
        <v>112</v>
      </c>
      <c r="C168" s="274">
        <f t="shared" si="20"/>
        <v>49433</v>
      </c>
      <c r="D168" s="270">
        <f t="shared" si="21"/>
        <v>749923.32420786307</v>
      </c>
      <c r="E168" s="270">
        <f t="shared" si="15"/>
        <v>10372.960122721084</v>
      </c>
      <c r="F168" s="197"/>
      <c r="G168" s="270">
        <f t="shared" si="16"/>
        <v>10372.960122721084</v>
      </c>
      <c r="H168" s="270">
        <f t="shared" si="18"/>
        <v>7499.2332420786306</v>
      </c>
      <c r="I168" s="270">
        <f t="shared" si="22"/>
        <v>2873.7268806424536</v>
      </c>
      <c r="J168" s="270">
        <f t="shared" si="23"/>
        <v>747049.5973272206</v>
      </c>
      <c r="K168" s="315">
        <f t="shared" si="17"/>
        <v>0.01</v>
      </c>
      <c r="L168" s="298"/>
      <c r="M168" s="245"/>
    </row>
    <row r="169" spans="2:13" ht="14.4" x14ac:dyDescent="0.3">
      <c r="B169" s="276">
        <f t="shared" si="19"/>
        <v>113</v>
      </c>
      <c r="C169" s="274">
        <f t="shared" si="20"/>
        <v>49464</v>
      </c>
      <c r="D169" s="270">
        <f t="shared" si="21"/>
        <v>747049.5973272206</v>
      </c>
      <c r="E169" s="270">
        <f t="shared" si="15"/>
        <v>10372.960122721084</v>
      </c>
      <c r="F169" s="197"/>
      <c r="G169" s="270">
        <f t="shared" si="16"/>
        <v>10372.960122721084</v>
      </c>
      <c r="H169" s="270">
        <f t="shared" si="18"/>
        <v>7470.4959732722064</v>
      </c>
      <c r="I169" s="270">
        <f t="shared" si="22"/>
        <v>2902.4641494488778</v>
      </c>
      <c r="J169" s="270">
        <f t="shared" si="23"/>
        <v>744147.1331777717</v>
      </c>
      <c r="K169" s="315">
        <f t="shared" si="17"/>
        <v>0.01</v>
      </c>
      <c r="L169" s="298"/>
      <c r="M169" s="245"/>
    </row>
    <row r="170" spans="2:13" ht="14.4" x14ac:dyDescent="0.3">
      <c r="B170" s="276">
        <f t="shared" si="19"/>
        <v>114</v>
      </c>
      <c r="C170" s="274">
        <f t="shared" si="20"/>
        <v>49494</v>
      </c>
      <c r="D170" s="270">
        <f t="shared" si="21"/>
        <v>744147.1331777717</v>
      </c>
      <c r="E170" s="270">
        <f t="shared" si="15"/>
        <v>10372.960122721084</v>
      </c>
      <c r="F170" s="197"/>
      <c r="G170" s="270">
        <f t="shared" si="16"/>
        <v>10372.960122721084</v>
      </c>
      <c r="H170" s="270">
        <f t="shared" si="18"/>
        <v>7441.4713317777168</v>
      </c>
      <c r="I170" s="270">
        <f t="shared" si="22"/>
        <v>2931.4887909433673</v>
      </c>
      <c r="J170" s="270">
        <f t="shared" si="23"/>
        <v>741215.64438682829</v>
      </c>
      <c r="K170" s="315">
        <f t="shared" si="17"/>
        <v>0.01</v>
      </c>
      <c r="L170" s="298"/>
      <c r="M170" s="245"/>
    </row>
    <row r="171" spans="2:13" ht="14.4" x14ac:dyDescent="0.3">
      <c r="B171" s="276">
        <f t="shared" si="19"/>
        <v>115</v>
      </c>
      <c r="C171" s="274">
        <f t="shared" si="20"/>
        <v>49525</v>
      </c>
      <c r="D171" s="270">
        <f t="shared" si="21"/>
        <v>741215.64438682829</v>
      </c>
      <c r="E171" s="270">
        <f t="shared" si="15"/>
        <v>10372.960122721084</v>
      </c>
      <c r="F171" s="197"/>
      <c r="G171" s="270">
        <f t="shared" si="16"/>
        <v>10372.960122721084</v>
      </c>
      <c r="H171" s="270">
        <f t="shared" si="18"/>
        <v>7412.1564438682835</v>
      </c>
      <c r="I171" s="270">
        <f t="shared" si="22"/>
        <v>2960.8036788528007</v>
      </c>
      <c r="J171" s="270">
        <f t="shared" si="23"/>
        <v>738254.84070797544</v>
      </c>
      <c r="K171" s="315">
        <f t="shared" si="17"/>
        <v>0.01</v>
      </c>
      <c r="L171" s="298"/>
      <c r="M171" s="245"/>
    </row>
    <row r="172" spans="2:13" ht="14.4" x14ac:dyDescent="0.3">
      <c r="B172" s="276">
        <f t="shared" si="19"/>
        <v>116</v>
      </c>
      <c r="C172" s="274">
        <f t="shared" si="20"/>
        <v>49556</v>
      </c>
      <c r="D172" s="270">
        <f t="shared" si="21"/>
        <v>738254.84070797544</v>
      </c>
      <c r="E172" s="270">
        <f t="shared" si="15"/>
        <v>10372.960122721084</v>
      </c>
      <c r="F172" s="197"/>
      <c r="G172" s="270">
        <f t="shared" si="16"/>
        <v>10372.960122721084</v>
      </c>
      <c r="H172" s="270">
        <f t="shared" si="18"/>
        <v>7382.5484070797547</v>
      </c>
      <c r="I172" s="270">
        <f t="shared" si="22"/>
        <v>2990.4117156413295</v>
      </c>
      <c r="J172" s="270">
        <f t="shared" si="23"/>
        <v>735264.42899233405</v>
      </c>
      <c r="K172" s="315">
        <f t="shared" si="17"/>
        <v>0.01</v>
      </c>
      <c r="L172" s="298"/>
      <c r="M172" s="245"/>
    </row>
    <row r="173" spans="2:13" ht="14.4" x14ac:dyDescent="0.3">
      <c r="B173" s="276">
        <f t="shared" si="19"/>
        <v>117</v>
      </c>
      <c r="C173" s="274">
        <f t="shared" si="20"/>
        <v>49586</v>
      </c>
      <c r="D173" s="270">
        <f t="shared" si="21"/>
        <v>735264.42899233405</v>
      </c>
      <c r="E173" s="270">
        <f t="shared" si="15"/>
        <v>10372.960122721084</v>
      </c>
      <c r="F173" s="197"/>
      <c r="G173" s="270">
        <f t="shared" si="16"/>
        <v>10372.960122721084</v>
      </c>
      <c r="H173" s="270">
        <f t="shared" si="18"/>
        <v>7352.6442899233407</v>
      </c>
      <c r="I173" s="270">
        <f t="shared" si="22"/>
        <v>3020.3158327977435</v>
      </c>
      <c r="J173" s="270">
        <f t="shared" si="23"/>
        <v>732244.11315953627</v>
      </c>
      <c r="K173" s="315">
        <f t="shared" si="17"/>
        <v>0.01</v>
      </c>
      <c r="L173" s="298"/>
      <c r="M173" s="245"/>
    </row>
    <row r="174" spans="2:13" ht="14.4" x14ac:dyDescent="0.3">
      <c r="B174" s="276">
        <f t="shared" si="19"/>
        <v>118</v>
      </c>
      <c r="C174" s="274">
        <f t="shared" si="20"/>
        <v>49617</v>
      </c>
      <c r="D174" s="270">
        <f t="shared" si="21"/>
        <v>732244.11315953627</v>
      </c>
      <c r="E174" s="270">
        <f t="shared" si="15"/>
        <v>10372.960122721084</v>
      </c>
      <c r="F174" s="197"/>
      <c r="G174" s="270">
        <f t="shared" si="16"/>
        <v>10372.960122721084</v>
      </c>
      <c r="H174" s="270">
        <f t="shared" si="18"/>
        <v>7322.441131595363</v>
      </c>
      <c r="I174" s="270">
        <f t="shared" si="22"/>
        <v>3050.5189911257212</v>
      </c>
      <c r="J174" s="270">
        <f t="shared" si="23"/>
        <v>729193.59416841052</v>
      </c>
      <c r="K174" s="315">
        <f t="shared" si="17"/>
        <v>0.01</v>
      </c>
      <c r="L174" s="298"/>
      <c r="M174" s="245"/>
    </row>
    <row r="175" spans="2:13" ht="14.4" x14ac:dyDescent="0.3">
      <c r="B175" s="276">
        <f t="shared" si="19"/>
        <v>119</v>
      </c>
      <c r="C175" s="274">
        <f t="shared" si="20"/>
        <v>49647</v>
      </c>
      <c r="D175" s="270">
        <f t="shared" si="21"/>
        <v>729193.59416841052</v>
      </c>
      <c r="E175" s="270">
        <f t="shared" si="15"/>
        <v>10372.960122721084</v>
      </c>
      <c r="F175" s="197"/>
      <c r="G175" s="270">
        <f t="shared" si="16"/>
        <v>10372.960122721084</v>
      </c>
      <c r="H175" s="270">
        <f t="shared" si="18"/>
        <v>7291.9359416841053</v>
      </c>
      <c r="I175" s="270">
        <f t="shared" si="22"/>
        <v>3081.0241810369789</v>
      </c>
      <c r="J175" s="270">
        <f t="shared" si="23"/>
        <v>726112.56998737354</v>
      </c>
      <c r="K175" s="315">
        <f t="shared" si="17"/>
        <v>0.01</v>
      </c>
      <c r="L175" s="298"/>
      <c r="M175" s="245"/>
    </row>
    <row r="176" spans="2:13" ht="14.4" x14ac:dyDescent="0.3">
      <c r="B176" s="276">
        <f t="shared" si="19"/>
        <v>120</v>
      </c>
      <c r="C176" s="274">
        <f t="shared" si="20"/>
        <v>49678</v>
      </c>
      <c r="D176" s="270">
        <f t="shared" si="21"/>
        <v>726112.56998737354</v>
      </c>
      <c r="E176" s="270">
        <f t="shared" si="15"/>
        <v>10372.960122721084</v>
      </c>
      <c r="F176" s="197"/>
      <c r="G176" s="270">
        <f t="shared" si="16"/>
        <v>10372.960122721084</v>
      </c>
      <c r="H176" s="270">
        <f t="shared" si="18"/>
        <v>7261.1256998737354</v>
      </c>
      <c r="I176" s="270">
        <f t="shared" si="22"/>
        <v>3111.8344228473488</v>
      </c>
      <c r="J176" s="270">
        <f t="shared" si="23"/>
        <v>723000.73556452617</v>
      </c>
      <c r="K176" s="315">
        <f t="shared" si="17"/>
        <v>0.01</v>
      </c>
      <c r="L176" s="298"/>
      <c r="M176" s="245"/>
    </row>
    <row r="177" spans="2:13" ht="14.4" x14ac:dyDescent="0.3">
      <c r="B177" s="276">
        <f t="shared" si="19"/>
        <v>121</v>
      </c>
      <c r="C177" s="274">
        <f t="shared" si="20"/>
        <v>49709</v>
      </c>
      <c r="D177" s="270">
        <f t="shared" si="21"/>
        <v>723000.73556452617</v>
      </c>
      <c r="E177" s="270">
        <f t="shared" si="15"/>
        <v>11664.52926370014</v>
      </c>
      <c r="F177" s="197"/>
      <c r="G177" s="270">
        <f t="shared" si="16"/>
        <v>11664.52926370014</v>
      </c>
      <c r="H177" s="270">
        <f t="shared" si="18"/>
        <v>9037.5091945565782</v>
      </c>
      <c r="I177" s="270">
        <f t="shared" si="22"/>
        <v>2627.0200691435621</v>
      </c>
      <c r="J177" s="270">
        <f t="shared" si="23"/>
        <v>720373.71549538255</v>
      </c>
      <c r="K177" s="315">
        <f t="shared" si="17"/>
        <v>1.2500000000000001E-2</v>
      </c>
      <c r="L177" s="298"/>
      <c r="M177" s="245"/>
    </row>
    <row r="178" spans="2:13" ht="14.4" x14ac:dyDescent="0.3">
      <c r="B178" s="276">
        <f t="shared" si="19"/>
        <v>122</v>
      </c>
      <c r="C178" s="274">
        <f t="shared" si="20"/>
        <v>49738</v>
      </c>
      <c r="D178" s="270">
        <f t="shared" si="21"/>
        <v>720373.71549538255</v>
      </c>
      <c r="E178" s="270">
        <f t="shared" si="15"/>
        <v>11664.52926370014</v>
      </c>
      <c r="F178" s="197"/>
      <c r="G178" s="270">
        <f t="shared" si="16"/>
        <v>11664.52926370014</v>
      </c>
      <c r="H178" s="270">
        <f t="shared" si="18"/>
        <v>9004.671443692283</v>
      </c>
      <c r="I178" s="270">
        <f t="shared" si="22"/>
        <v>2659.8578200078573</v>
      </c>
      <c r="J178" s="270">
        <f t="shared" si="23"/>
        <v>717713.85767537472</v>
      </c>
      <c r="K178" s="315">
        <f t="shared" si="17"/>
        <v>1.2500000000000001E-2</v>
      </c>
      <c r="L178" s="298"/>
      <c r="M178" s="245"/>
    </row>
    <row r="179" spans="2:13" ht="14.4" x14ac:dyDescent="0.3">
      <c r="B179" s="276">
        <f t="shared" si="19"/>
        <v>123</v>
      </c>
      <c r="C179" s="274">
        <f t="shared" si="20"/>
        <v>49769</v>
      </c>
      <c r="D179" s="270">
        <f t="shared" si="21"/>
        <v>717713.85767537472</v>
      </c>
      <c r="E179" s="270">
        <f t="shared" si="15"/>
        <v>11664.52926370014</v>
      </c>
      <c r="F179" s="197"/>
      <c r="G179" s="270">
        <f t="shared" si="16"/>
        <v>11664.52926370014</v>
      </c>
      <c r="H179" s="270">
        <f t="shared" si="18"/>
        <v>8971.4232209421843</v>
      </c>
      <c r="I179" s="270">
        <f t="shared" si="22"/>
        <v>2693.1060427579559</v>
      </c>
      <c r="J179" s="270">
        <f t="shared" si="23"/>
        <v>715020.75163261674</v>
      </c>
      <c r="K179" s="315">
        <f t="shared" si="17"/>
        <v>1.2500000000000001E-2</v>
      </c>
      <c r="L179" s="298"/>
      <c r="M179" s="245"/>
    </row>
    <row r="180" spans="2:13" ht="14.4" x14ac:dyDescent="0.3">
      <c r="B180" s="276">
        <f t="shared" si="19"/>
        <v>124</v>
      </c>
      <c r="C180" s="274">
        <f t="shared" si="20"/>
        <v>49799</v>
      </c>
      <c r="D180" s="270">
        <f t="shared" si="21"/>
        <v>715020.75163261674</v>
      </c>
      <c r="E180" s="270">
        <f t="shared" si="15"/>
        <v>11664.52926370014</v>
      </c>
      <c r="F180" s="197"/>
      <c r="G180" s="270">
        <f t="shared" si="16"/>
        <v>11664.52926370014</v>
      </c>
      <c r="H180" s="270">
        <f t="shared" si="18"/>
        <v>8937.7593954077092</v>
      </c>
      <c r="I180" s="270">
        <f t="shared" si="22"/>
        <v>2726.7698682924311</v>
      </c>
      <c r="J180" s="270">
        <f t="shared" si="23"/>
        <v>712293.98176432436</v>
      </c>
      <c r="K180" s="315">
        <f t="shared" si="17"/>
        <v>1.2500000000000001E-2</v>
      </c>
      <c r="L180" s="298"/>
      <c r="M180" s="245"/>
    </row>
    <row r="181" spans="2:13" ht="14.4" x14ac:dyDescent="0.3">
      <c r="B181" s="276">
        <f t="shared" si="19"/>
        <v>125</v>
      </c>
      <c r="C181" s="274">
        <f t="shared" si="20"/>
        <v>49830</v>
      </c>
      <c r="D181" s="270">
        <f t="shared" si="21"/>
        <v>712293.98176432436</v>
      </c>
      <c r="E181" s="270">
        <f t="shared" si="15"/>
        <v>11664.52926370014</v>
      </c>
      <c r="F181" s="197"/>
      <c r="G181" s="270">
        <f t="shared" si="16"/>
        <v>11664.52926370014</v>
      </c>
      <c r="H181" s="270">
        <f t="shared" si="18"/>
        <v>8903.6747720540552</v>
      </c>
      <c r="I181" s="270">
        <f t="shared" si="22"/>
        <v>2760.8544916460851</v>
      </c>
      <c r="J181" s="270">
        <f t="shared" si="23"/>
        <v>709533.12727267831</v>
      </c>
      <c r="K181" s="315">
        <f t="shared" si="17"/>
        <v>1.2500000000000001E-2</v>
      </c>
      <c r="L181" s="298"/>
      <c r="M181" s="245"/>
    </row>
    <row r="182" spans="2:13" ht="14.4" x14ac:dyDescent="0.3">
      <c r="B182" s="276">
        <f t="shared" si="19"/>
        <v>126</v>
      </c>
      <c r="C182" s="274">
        <f t="shared" si="20"/>
        <v>49860</v>
      </c>
      <c r="D182" s="270">
        <f t="shared" si="21"/>
        <v>709533.12727267831</v>
      </c>
      <c r="E182" s="270">
        <f t="shared" si="15"/>
        <v>11664.52926370014</v>
      </c>
      <c r="F182" s="197"/>
      <c r="G182" s="270">
        <f t="shared" si="16"/>
        <v>11664.52926370014</v>
      </c>
      <c r="H182" s="270">
        <f t="shared" si="18"/>
        <v>8869.1640909084799</v>
      </c>
      <c r="I182" s="270">
        <f t="shared" si="22"/>
        <v>2795.3651727916604</v>
      </c>
      <c r="J182" s="270">
        <f t="shared" si="23"/>
        <v>706737.76209988666</v>
      </c>
      <c r="K182" s="315">
        <f t="shared" si="17"/>
        <v>1.2500000000000001E-2</v>
      </c>
      <c r="L182" s="298"/>
      <c r="M182" s="245"/>
    </row>
    <row r="183" spans="2:13" ht="14.4" x14ac:dyDescent="0.3">
      <c r="B183" s="276">
        <f t="shared" si="19"/>
        <v>127</v>
      </c>
      <c r="C183" s="274">
        <f t="shared" si="20"/>
        <v>49891</v>
      </c>
      <c r="D183" s="270">
        <f t="shared" si="21"/>
        <v>706737.76209988666</v>
      </c>
      <c r="E183" s="270">
        <f t="shared" si="15"/>
        <v>11664.52926370014</v>
      </c>
      <c r="F183" s="197"/>
      <c r="G183" s="270">
        <f t="shared" si="16"/>
        <v>11664.52926370014</v>
      </c>
      <c r="H183" s="270">
        <f t="shared" si="18"/>
        <v>8834.2220262485844</v>
      </c>
      <c r="I183" s="270">
        <f t="shared" si="22"/>
        <v>2830.3072374515559</v>
      </c>
      <c r="J183" s="270">
        <f t="shared" si="23"/>
        <v>703907.45486243512</v>
      </c>
      <c r="K183" s="315">
        <f t="shared" si="17"/>
        <v>1.2500000000000001E-2</v>
      </c>
      <c r="L183" s="298"/>
      <c r="M183" s="245"/>
    </row>
    <row r="184" spans="2:13" ht="14.4" x14ac:dyDescent="0.3">
      <c r="B184" s="276">
        <f t="shared" si="19"/>
        <v>128</v>
      </c>
      <c r="C184" s="274">
        <f t="shared" si="20"/>
        <v>49922</v>
      </c>
      <c r="D184" s="270">
        <f t="shared" si="21"/>
        <v>703907.45486243512</v>
      </c>
      <c r="E184" s="270">
        <f t="shared" si="15"/>
        <v>11664.52926370014</v>
      </c>
      <c r="F184" s="197"/>
      <c r="G184" s="270">
        <f t="shared" si="16"/>
        <v>11664.52926370014</v>
      </c>
      <c r="H184" s="270">
        <f t="shared" si="18"/>
        <v>8798.8431857804389</v>
      </c>
      <c r="I184" s="270">
        <f t="shared" si="22"/>
        <v>2865.6860779197013</v>
      </c>
      <c r="J184" s="270">
        <f t="shared" si="23"/>
        <v>701041.76878451544</v>
      </c>
      <c r="K184" s="315">
        <f t="shared" si="17"/>
        <v>1.2500000000000001E-2</v>
      </c>
      <c r="L184" s="298"/>
      <c r="M184" s="245"/>
    </row>
    <row r="185" spans="2:13" ht="14.4" x14ac:dyDescent="0.3">
      <c r="B185" s="276">
        <f t="shared" si="19"/>
        <v>129</v>
      </c>
      <c r="C185" s="274">
        <f t="shared" si="20"/>
        <v>49952</v>
      </c>
      <c r="D185" s="270">
        <f t="shared" si="21"/>
        <v>701041.76878451544</v>
      </c>
      <c r="E185" s="270">
        <f t="shared" ref="E185:E248" si="24">IF($D185&gt;IF($B185&lt;=$D$20,$J$20,IF($B185&lt;=$D$21+$D$20,$J$21,IF($B185&lt;=$D$20+$D$21+$D$22,$J$22,""))),IF($B185&lt;=$D$20,$J$20,IF($B185&lt;=$D$21+$D$20,$J$21,IF($B185&lt;=$D$20+$D$21+$D$22,$J$22,""))),$D185+$H185)</f>
        <v>11664.52926370014</v>
      </c>
      <c r="F185" s="197"/>
      <c r="G185" s="270">
        <f t="shared" ref="G185:G248" si="25">SUM(E185:F185)</f>
        <v>11664.52926370014</v>
      </c>
      <c r="H185" s="270">
        <f t="shared" si="18"/>
        <v>8763.022109806443</v>
      </c>
      <c r="I185" s="270">
        <f t="shared" si="22"/>
        <v>2901.5071538936973</v>
      </c>
      <c r="J185" s="270">
        <f t="shared" si="23"/>
        <v>698140.26163062174</v>
      </c>
      <c r="K185" s="315">
        <f t="shared" ref="K185:K248" si="26">IF($B185&lt;=$D$20,$E$20,IF($B185&lt;=$D$21+$D$20,$E$21,IF($B185&lt;=$D150+$D$21+$D$22,$E$22,"")))</f>
        <v>1.2500000000000001E-2</v>
      </c>
      <c r="L185" s="298"/>
      <c r="M185" s="245"/>
    </row>
    <row r="186" spans="2:13" ht="14.4" x14ac:dyDescent="0.3">
      <c r="B186" s="276">
        <f t="shared" si="19"/>
        <v>130</v>
      </c>
      <c r="C186" s="274">
        <f t="shared" si="20"/>
        <v>49983</v>
      </c>
      <c r="D186" s="270">
        <f t="shared" si="21"/>
        <v>698140.26163062174</v>
      </c>
      <c r="E186" s="270">
        <f t="shared" si="24"/>
        <v>11664.52926370014</v>
      </c>
      <c r="F186" s="197"/>
      <c r="G186" s="270">
        <f t="shared" si="25"/>
        <v>11664.52926370014</v>
      </c>
      <c r="H186" s="270">
        <f t="shared" ref="H186:H249" si="27">D186*K186</f>
        <v>8726.7532703827728</v>
      </c>
      <c r="I186" s="270">
        <f t="shared" si="22"/>
        <v>2937.7759933173675</v>
      </c>
      <c r="J186" s="270">
        <f t="shared" si="23"/>
        <v>695202.48563730437</v>
      </c>
      <c r="K186" s="315">
        <f t="shared" si="26"/>
        <v>1.2500000000000001E-2</v>
      </c>
      <c r="L186" s="298"/>
      <c r="M186" s="245"/>
    </row>
    <row r="187" spans="2:13" ht="14.4" x14ac:dyDescent="0.3">
      <c r="B187" s="276">
        <f t="shared" ref="B187:B250" si="28">IF(B186&lt;$E$19,B186+1,"")</f>
        <v>131</v>
      </c>
      <c r="C187" s="274">
        <f t="shared" ref="C187:C250" si="29">EDATE($C$57,B186)</f>
        <v>50013</v>
      </c>
      <c r="D187" s="270">
        <f t="shared" ref="D187:D250" si="30">J186</f>
        <v>695202.48563730437</v>
      </c>
      <c r="E187" s="270">
        <f t="shared" si="24"/>
        <v>11664.52926370014</v>
      </c>
      <c r="F187" s="197"/>
      <c r="G187" s="270">
        <f t="shared" si="25"/>
        <v>11664.52926370014</v>
      </c>
      <c r="H187" s="270">
        <f t="shared" si="27"/>
        <v>8690.0310704663043</v>
      </c>
      <c r="I187" s="270">
        <f t="shared" si="22"/>
        <v>2974.498193233836</v>
      </c>
      <c r="J187" s="270">
        <f t="shared" si="23"/>
        <v>692227.98744407052</v>
      </c>
      <c r="K187" s="315">
        <f t="shared" si="26"/>
        <v>1.2500000000000001E-2</v>
      </c>
      <c r="L187" s="298"/>
      <c r="M187" s="245"/>
    </row>
    <row r="188" spans="2:13" ht="14.4" x14ac:dyDescent="0.3">
      <c r="B188" s="276">
        <f t="shared" si="28"/>
        <v>132</v>
      </c>
      <c r="C188" s="274">
        <f t="shared" si="29"/>
        <v>50044</v>
      </c>
      <c r="D188" s="270">
        <f t="shared" si="30"/>
        <v>692227.98744407052</v>
      </c>
      <c r="E188" s="270">
        <f t="shared" si="24"/>
        <v>11664.52926370014</v>
      </c>
      <c r="F188" s="197"/>
      <c r="G188" s="270">
        <f t="shared" si="25"/>
        <v>11664.52926370014</v>
      </c>
      <c r="H188" s="270">
        <f t="shared" si="27"/>
        <v>8652.8498430508826</v>
      </c>
      <c r="I188" s="270">
        <f t="shared" si="22"/>
        <v>3011.6794206492577</v>
      </c>
      <c r="J188" s="270">
        <f t="shared" si="23"/>
        <v>689216.30802342121</v>
      </c>
      <c r="K188" s="315">
        <f t="shared" si="26"/>
        <v>1.2500000000000001E-2</v>
      </c>
      <c r="L188" s="298"/>
      <c r="M188" s="245"/>
    </row>
    <row r="189" spans="2:13" ht="14.4" x14ac:dyDescent="0.3">
      <c r="B189" s="276">
        <f t="shared" si="28"/>
        <v>133</v>
      </c>
      <c r="C189" s="274">
        <f>EDATE($C$57,B188)</f>
        <v>50075</v>
      </c>
      <c r="D189" s="270">
        <f t="shared" si="30"/>
        <v>689216.30802342121</v>
      </c>
      <c r="E189" s="270">
        <f t="shared" si="24"/>
        <v>11664.52926370014</v>
      </c>
      <c r="F189" s="197"/>
      <c r="G189" s="270">
        <f t="shared" si="25"/>
        <v>11664.52926370014</v>
      </c>
      <c r="H189" s="270">
        <f t="shared" si="27"/>
        <v>8615.2038502927662</v>
      </c>
      <c r="I189" s="270">
        <f t="shared" si="22"/>
        <v>3049.3254134073741</v>
      </c>
      <c r="J189" s="270">
        <f t="shared" si="23"/>
        <v>686166.9826100138</v>
      </c>
      <c r="K189" s="315">
        <f t="shared" si="26"/>
        <v>1.2500000000000001E-2</v>
      </c>
      <c r="L189" s="298"/>
      <c r="M189" s="245"/>
    </row>
    <row r="190" spans="2:13" ht="14.4" x14ac:dyDescent="0.3">
      <c r="B190" s="276">
        <f t="shared" si="28"/>
        <v>134</v>
      </c>
      <c r="C190" s="274">
        <f t="shared" si="29"/>
        <v>50103</v>
      </c>
      <c r="D190" s="270">
        <f t="shared" si="30"/>
        <v>686166.9826100138</v>
      </c>
      <c r="E190" s="270">
        <f t="shared" si="24"/>
        <v>11664.52926370014</v>
      </c>
      <c r="F190" s="197"/>
      <c r="G190" s="270">
        <f t="shared" si="25"/>
        <v>11664.52926370014</v>
      </c>
      <c r="H190" s="270">
        <f t="shared" si="27"/>
        <v>8577.0872826251725</v>
      </c>
      <c r="I190" s="270">
        <f t="shared" si="22"/>
        <v>3087.4419810749678</v>
      </c>
      <c r="J190" s="270">
        <f t="shared" si="23"/>
        <v>683079.54062893882</v>
      </c>
      <c r="K190" s="315">
        <f t="shared" si="26"/>
        <v>1.2500000000000001E-2</v>
      </c>
      <c r="L190" s="298"/>
      <c r="M190" s="245"/>
    </row>
    <row r="191" spans="2:13" ht="14.4" x14ac:dyDescent="0.3">
      <c r="B191" s="276">
        <f t="shared" si="28"/>
        <v>135</v>
      </c>
      <c r="C191" s="274">
        <f t="shared" si="29"/>
        <v>50134</v>
      </c>
      <c r="D191" s="270">
        <f t="shared" si="30"/>
        <v>683079.54062893882</v>
      </c>
      <c r="E191" s="270">
        <f t="shared" si="24"/>
        <v>11664.52926370014</v>
      </c>
      <c r="F191" s="197"/>
      <c r="G191" s="270">
        <f t="shared" si="25"/>
        <v>11664.52926370014</v>
      </c>
      <c r="H191" s="270">
        <f t="shared" si="27"/>
        <v>8538.4942578617356</v>
      </c>
      <c r="I191" s="270">
        <f t="shared" si="22"/>
        <v>3126.0350058384047</v>
      </c>
      <c r="J191" s="270">
        <f t="shared" si="23"/>
        <v>679953.50562310044</v>
      </c>
      <c r="K191" s="315">
        <f t="shared" si="26"/>
        <v>1.2500000000000001E-2</v>
      </c>
      <c r="L191" s="298"/>
      <c r="M191" s="245"/>
    </row>
    <row r="192" spans="2:13" ht="14.4" x14ac:dyDescent="0.3">
      <c r="B192" s="276">
        <f t="shared" si="28"/>
        <v>136</v>
      </c>
      <c r="C192" s="274">
        <f t="shared" si="29"/>
        <v>50164</v>
      </c>
      <c r="D192" s="270">
        <f t="shared" si="30"/>
        <v>679953.50562310044</v>
      </c>
      <c r="E192" s="270">
        <f t="shared" si="24"/>
        <v>11664.52926370014</v>
      </c>
      <c r="F192" s="197"/>
      <c r="G192" s="270">
        <f t="shared" si="25"/>
        <v>11664.52926370014</v>
      </c>
      <c r="H192" s="270">
        <f t="shared" si="27"/>
        <v>8499.4188202887563</v>
      </c>
      <c r="I192" s="270">
        <f t="shared" si="22"/>
        <v>3165.110443411384</v>
      </c>
      <c r="J192" s="270">
        <f t="shared" si="23"/>
        <v>676788.39517968905</v>
      </c>
      <c r="K192" s="315">
        <f t="shared" si="26"/>
        <v>1.2500000000000001E-2</v>
      </c>
      <c r="L192" s="298"/>
      <c r="M192" s="245"/>
    </row>
    <row r="193" spans="2:13" ht="14.4" x14ac:dyDescent="0.3">
      <c r="B193" s="276">
        <f t="shared" si="28"/>
        <v>137</v>
      </c>
      <c r="C193" s="274">
        <f t="shared" si="29"/>
        <v>50195</v>
      </c>
      <c r="D193" s="270">
        <f t="shared" si="30"/>
        <v>676788.39517968905</v>
      </c>
      <c r="E193" s="270">
        <f t="shared" si="24"/>
        <v>11664.52926370014</v>
      </c>
      <c r="F193" s="197"/>
      <c r="G193" s="270">
        <f t="shared" si="25"/>
        <v>11664.52926370014</v>
      </c>
      <c r="H193" s="270">
        <f t="shared" si="27"/>
        <v>8459.8549397461138</v>
      </c>
      <c r="I193" s="270">
        <f t="shared" ref="I193:I256" si="31">G193-H193</f>
        <v>3204.6743239540265</v>
      </c>
      <c r="J193" s="270">
        <f t="shared" ref="J193:J256" si="32">D193-I193</f>
        <v>673583.72085573501</v>
      </c>
      <c r="K193" s="315">
        <f t="shared" si="26"/>
        <v>1.2500000000000001E-2</v>
      </c>
      <c r="L193" s="298"/>
      <c r="M193" s="245"/>
    </row>
    <row r="194" spans="2:13" ht="14.4" x14ac:dyDescent="0.3">
      <c r="B194" s="276">
        <f t="shared" si="28"/>
        <v>138</v>
      </c>
      <c r="C194" s="274">
        <f t="shared" si="29"/>
        <v>50225</v>
      </c>
      <c r="D194" s="270">
        <f t="shared" si="30"/>
        <v>673583.72085573501</v>
      </c>
      <c r="E194" s="270">
        <f t="shared" si="24"/>
        <v>11664.52926370014</v>
      </c>
      <c r="F194" s="197"/>
      <c r="G194" s="270">
        <f t="shared" si="25"/>
        <v>11664.52926370014</v>
      </c>
      <c r="H194" s="270">
        <f t="shared" si="27"/>
        <v>8419.7965106966876</v>
      </c>
      <c r="I194" s="270">
        <f t="shared" si="31"/>
        <v>3244.7327530034527</v>
      </c>
      <c r="J194" s="270">
        <f t="shared" si="32"/>
        <v>670338.98810273153</v>
      </c>
      <c r="K194" s="315">
        <f t="shared" si="26"/>
        <v>1.2500000000000001E-2</v>
      </c>
      <c r="L194" s="298"/>
      <c r="M194" s="245"/>
    </row>
    <row r="195" spans="2:13" ht="14.4" x14ac:dyDescent="0.3">
      <c r="B195" s="276">
        <f t="shared" si="28"/>
        <v>139</v>
      </c>
      <c r="C195" s="274">
        <f t="shared" si="29"/>
        <v>50256</v>
      </c>
      <c r="D195" s="270">
        <f t="shared" si="30"/>
        <v>670338.98810273153</v>
      </c>
      <c r="E195" s="270">
        <f t="shared" si="24"/>
        <v>11664.52926370014</v>
      </c>
      <c r="F195" s="197"/>
      <c r="G195" s="270">
        <f t="shared" si="25"/>
        <v>11664.52926370014</v>
      </c>
      <c r="H195" s="270">
        <f t="shared" si="27"/>
        <v>8379.2373512841441</v>
      </c>
      <c r="I195" s="270">
        <f t="shared" si="31"/>
        <v>3285.2919124159962</v>
      </c>
      <c r="J195" s="270">
        <f t="shared" si="32"/>
        <v>667053.69619031553</v>
      </c>
      <c r="K195" s="315">
        <f t="shared" si="26"/>
        <v>1.2500000000000001E-2</v>
      </c>
      <c r="L195" s="298"/>
      <c r="M195" s="245"/>
    </row>
    <row r="196" spans="2:13" ht="14.4" x14ac:dyDescent="0.3">
      <c r="B196" s="276">
        <f t="shared" si="28"/>
        <v>140</v>
      </c>
      <c r="C196" s="274">
        <f t="shared" si="29"/>
        <v>50287</v>
      </c>
      <c r="D196" s="270">
        <f t="shared" si="30"/>
        <v>667053.69619031553</v>
      </c>
      <c r="E196" s="270">
        <f t="shared" si="24"/>
        <v>11664.52926370014</v>
      </c>
      <c r="F196" s="197"/>
      <c r="G196" s="270">
        <f t="shared" si="25"/>
        <v>11664.52926370014</v>
      </c>
      <c r="H196" s="270">
        <f t="shared" si="27"/>
        <v>8338.1712023789441</v>
      </c>
      <c r="I196" s="270">
        <f t="shared" si="31"/>
        <v>3326.3580613211961</v>
      </c>
      <c r="J196" s="270">
        <f t="shared" si="32"/>
        <v>663727.33812899434</v>
      </c>
      <c r="K196" s="315">
        <f t="shared" si="26"/>
        <v>1.2500000000000001E-2</v>
      </c>
      <c r="L196" s="298"/>
      <c r="M196" s="245"/>
    </row>
    <row r="197" spans="2:13" ht="14.4" x14ac:dyDescent="0.3">
      <c r="B197" s="276">
        <f t="shared" si="28"/>
        <v>141</v>
      </c>
      <c r="C197" s="274">
        <f t="shared" si="29"/>
        <v>50317</v>
      </c>
      <c r="D197" s="270">
        <f t="shared" si="30"/>
        <v>663727.33812899434</v>
      </c>
      <c r="E197" s="270">
        <f t="shared" si="24"/>
        <v>11664.52926370014</v>
      </c>
      <c r="F197" s="197"/>
      <c r="G197" s="270">
        <f t="shared" si="25"/>
        <v>11664.52926370014</v>
      </c>
      <c r="H197" s="270">
        <f t="shared" si="27"/>
        <v>8296.5917266124288</v>
      </c>
      <c r="I197" s="270">
        <f t="shared" si="31"/>
        <v>3367.9375370877115</v>
      </c>
      <c r="J197" s="270">
        <f t="shared" si="32"/>
        <v>660359.40059190663</v>
      </c>
      <c r="K197" s="315">
        <f t="shared" si="26"/>
        <v>1.2500000000000001E-2</v>
      </c>
      <c r="L197" s="298"/>
      <c r="M197" s="245"/>
    </row>
    <row r="198" spans="2:13" ht="14.4" x14ac:dyDescent="0.3">
      <c r="B198" s="276">
        <f t="shared" si="28"/>
        <v>142</v>
      </c>
      <c r="C198" s="274">
        <f t="shared" si="29"/>
        <v>50348</v>
      </c>
      <c r="D198" s="270">
        <f t="shared" si="30"/>
        <v>660359.40059190663</v>
      </c>
      <c r="E198" s="270">
        <f t="shared" si="24"/>
        <v>11664.52926370014</v>
      </c>
      <c r="F198" s="197"/>
      <c r="G198" s="270">
        <f t="shared" si="25"/>
        <v>11664.52926370014</v>
      </c>
      <c r="H198" s="270">
        <f t="shared" si="27"/>
        <v>8254.4925073988325</v>
      </c>
      <c r="I198" s="270">
        <f t="shared" si="31"/>
        <v>3410.0367563013078</v>
      </c>
      <c r="J198" s="270">
        <f t="shared" si="32"/>
        <v>656949.36383560533</v>
      </c>
      <c r="K198" s="315">
        <f t="shared" si="26"/>
        <v>1.2500000000000001E-2</v>
      </c>
      <c r="L198" s="298"/>
      <c r="M198" s="245"/>
    </row>
    <row r="199" spans="2:13" ht="14.4" x14ac:dyDescent="0.3">
      <c r="B199" s="276">
        <f t="shared" si="28"/>
        <v>143</v>
      </c>
      <c r="C199" s="274">
        <f t="shared" si="29"/>
        <v>50378</v>
      </c>
      <c r="D199" s="270">
        <f t="shared" si="30"/>
        <v>656949.36383560533</v>
      </c>
      <c r="E199" s="270">
        <f t="shared" si="24"/>
        <v>11664.52926370014</v>
      </c>
      <c r="F199" s="197"/>
      <c r="G199" s="270">
        <f t="shared" si="25"/>
        <v>11664.52926370014</v>
      </c>
      <c r="H199" s="270">
        <f t="shared" si="27"/>
        <v>8211.8670479450666</v>
      </c>
      <c r="I199" s="270">
        <f t="shared" si="31"/>
        <v>3452.6622157550737</v>
      </c>
      <c r="J199" s="270">
        <f t="shared" si="32"/>
        <v>653496.70161985024</v>
      </c>
      <c r="K199" s="315">
        <f t="shared" si="26"/>
        <v>1.2500000000000001E-2</v>
      </c>
      <c r="L199" s="298"/>
      <c r="M199" s="245"/>
    </row>
    <row r="200" spans="2:13" ht="14.4" x14ac:dyDescent="0.3">
      <c r="B200" s="276">
        <f t="shared" si="28"/>
        <v>144</v>
      </c>
      <c r="C200" s="274">
        <f t="shared" si="29"/>
        <v>50409</v>
      </c>
      <c r="D200" s="270">
        <f t="shared" si="30"/>
        <v>653496.70161985024</v>
      </c>
      <c r="E200" s="270">
        <f t="shared" si="24"/>
        <v>11664.52926370014</v>
      </c>
      <c r="F200" s="197"/>
      <c r="G200" s="270">
        <f t="shared" si="25"/>
        <v>11664.52926370014</v>
      </c>
      <c r="H200" s="270">
        <f t="shared" si="27"/>
        <v>8168.7087702481285</v>
      </c>
      <c r="I200" s="270">
        <f t="shared" si="31"/>
        <v>3495.8204934520118</v>
      </c>
      <c r="J200" s="270">
        <f t="shared" si="32"/>
        <v>650000.88112639822</v>
      </c>
      <c r="K200" s="315">
        <f t="shared" si="26"/>
        <v>1.2500000000000001E-2</v>
      </c>
      <c r="L200" s="298"/>
      <c r="M200" s="245"/>
    </row>
    <row r="201" spans="2:13" ht="14.4" x14ac:dyDescent="0.3">
      <c r="B201" s="276">
        <f t="shared" si="28"/>
        <v>145</v>
      </c>
      <c r="C201" s="274">
        <f t="shared" si="29"/>
        <v>50440</v>
      </c>
      <c r="D201" s="270">
        <f t="shared" si="30"/>
        <v>650000.88112639822</v>
      </c>
      <c r="E201" s="270">
        <f t="shared" si="24"/>
        <v>11664.52926370014</v>
      </c>
      <c r="F201" s="197"/>
      <c r="G201" s="270">
        <f t="shared" si="25"/>
        <v>11664.52926370014</v>
      </c>
      <c r="H201" s="270">
        <f t="shared" si="27"/>
        <v>8125.0110140799779</v>
      </c>
      <c r="I201" s="270">
        <f t="shared" si="31"/>
        <v>3539.5182496201624</v>
      </c>
      <c r="J201" s="270">
        <f t="shared" si="32"/>
        <v>646461.362876778</v>
      </c>
      <c r="K201" s="315">
        <f t="shared" si="26"/>
        <v>1.2500000000000001E-2</v>
      </c>
      <c r="L201" s="298"/>
      <c r="M201" s="245"/>
    </row>
    <row r="202" spans="2:13" ht="14.4" x14ac:dyDescent="0.3">
      <c r="B202" s="276">
        <f t="shared" si="28"/>
        <v>146</v>
      </c>
      <c r="C202" s="274">
        <f t="shared" si="29"/>
        <v>50468</v>
      </c>
      <c r="D202" s="270">
        <f t="shared" si="30"/>
        <v>646461.362876778</v>
      </c>
      <c r="E202" s="270">
        <f t="shared" si="24"/>
        <v>11664.52926370014</v>
      </c>
      <c r="F202" s="197"/>
      <c r="G202" s="270">
        <f t="shared" si="25"/>
        <v>11664.52926370014</v>
      </c>
      <c r="H202" s="270">
        <f t="shared" si="27"/>
        <v>8080.767035959725</v>
      </c>
      <c r="I202" s="270">
        <f t="shared" si="31"/>
        <v>3583.7622277404153</v>
      </c>
      <c r="J202" s="270">
        <f t="shared" si="32"/>
        <v>642877.60064903763</v>
      </c>
      <c r="K202" s="315">
        <f t="shared" si="26"/>
        <v>1.2500000000000001E-2</v>
      </c>
      <c r="L202" s="298"/>
      <c r="M202" s="245"/>
    </row>
    <row r="203" spans="2:13" ht="14.4" x14ac:dyDescent="0.3">
      <c r="B203" s="276">
        <f t="shared" si="28"/>
        <v>147</v>
      </c>
      <c r="C203" s="274">
        <f t="shared" si="29"/>
        <v>50499</v>
      </c>
      <c r="D203" s="270">
        <f t="shared" si="30"/>
        <v>642877.60064903763</v>
      </c>
      <c r="E203" s="270">
        <f t="shared" si="24"/>
        <v>11664.52926370014</v>
      </c>
      <c r="F203" s="197"/>
      <c r="G203" s="270">
        <f t="shared" si="25"/>
        <v>11664.52926370014</v>
      </c>
      <c r="H203" s="270">
        <f t="shared" si="27"/>
        <v>8035.9700081129704</v>
      </c>
      <c r="I203" s="270">
        <f t="shared" si="31"/>
        <v>3628.5592555871699</v>
      </c>
      <c r="J203" s="270">
        <f t="shared" si="32"/>
        <v>639249.04139345046</v>
      </c>
      <c r="K203" s="315">
        <f t="shared" si="26"/>
        <v>1.2500000000000001E-2</v>
      </c>
      <c r="L203" s="298"/>
      <c r="M203" s="245"/>
    </row>
    <row r="204" spans="2:13" ht="14.4" x14ac:dyDescent="0.3">
      <c r="B204" s="276">
        <f t="shared" si="28"/>
        <v>148</v>
      </c>
      <c r="C204" s="274">
        <f t="shared" si="29"/>
        <v>50529</v>
      </c>
      <c r="D204" s="270">
        <f t="shared" si="30"/>
        <v>639249.04139345046</v>
      </c>
      <c r="E204" s="270">
        <f t="shared" si="24"/>
        <v>11664.52926370014</v>
      </c>
      <c r="F204" s="197"/>
      <c r="G204" s="270">
        <f t="shared" si="25"/>
        <v>11664.52926370014</v>
      </c>
      <c r="H204" s="270">
        <f t="shared" si="27"/>
        <v>7990.6130174181308</v>
      </c>
      <c r="I204" s="270">
        <f t="shared" si="31"/>
        <v>3673.9162462820095</v>
      </c>
      <c r="J204" s="270">
        <f t="shared" si="32"/>
        <v>635575.12514716841</v>
      </c>
      <c r="K204" s="315">
        <f t="shared" si="26"/>
        <v>1.2500000000000001E-2</v>
      </c>
      <c r="L204" s="298"/>
      <c r="M204" s="245"/>
    </row>
    <row r="205" spans="2:13" ht="14.4" x14ac:dyDescent="0.3">
      <c r="B205" s="276">
        <f t="shared" si="28"/>
        <v>149</v>
      </c>
      <c r="C205" s="274">
        <f t="shared" si="29"/>
        <v>50560</v>
      </c>
      <c r="D205" s="270">
        <f t="shared" si="30"/>
        <v>635575.12514716841</v>
      </c>
      <c r="E205" s="270">
        <f t="shared" si="24"/>
        <v>11664.52926370014</v>
      </c>
      <c r="F205" s="197"/>
      <c r="G205" s="270">
        <f t="shared" si="25"/>
        <v>11664.52926370014</v>
      </c>
      <c r="H205" s="270">
        <f t="shared" si="27"/>
        <v>7944.6890643396055</v>
      </c>
      <c r="I205" s="270">
        <f t="shared" si="31"/>
        <v>3719.8401993605348</v>
      </c>
      <c r="J205" s="270">
        <f t="shared" si="32"/>
        <v>631855.2849478079</v>
      </c>
      <c r="K205" s="315">
        <f t="shared" si="26"/>
        <v>1.2500000000000001E-2</v>
      </c>
      <c r="L205" s="298"/>
      <c r="M205" s="245"/>
    </row>
    <row r="206" spans="2:13" ht="14.4" x14ac:dyDescent="0.3">
      <c r="B206" s="276">
        <f t="shared" si="28"/>
        <v>150</v>
      </c>
      <c r="C206" s="274">
        <f t="shared" si="29"/>
        <v>50590</v>
      </c>
      <c r="D206" s="270">
        <f t="shared" si="30"/>
        <v>631855.2849478079</v>
      </c>
      <c r="E206" s="270">
        <f t="shared" si="24"/>
        <v>11664.52926370014</v>
      </c>
      <c r="F206" s="197"/>
      <c r="G206" s="270">
        <f t="shared" si="25"/>
        <v>11664.52926370014</v>
      </c>
      <c r="H206" s="270">
        <f t="shared" si="27"/>
        <v>7898.1910618475995</v>
      </c>
      <c r="I206" s="270">
        <f t="shared" si="31"/>
        <v>3766.3382018525408</v>
      </c>
      <c r="J206" s="270">
        <f t="shared" si="32"/>
        <v>628088.94674595539</v>
      </c>
      <c r="K206" s="315">
        <f t="shared" si="26"/>
        <v>1.2500000000000001E-2</v>
      </c>
      <c r="L206" s="298"/>
      <c r="M206" s="245"/>
    </row>
    <row r="207" spans="2:13" ht="14.4" x14ac:dyDescent="0.3">
      <c r="B207" s="276">
        <f t="shared" si="28"/>
        <v>151</v>
      </c>
      <c r="C207" s="274">
        <f t="shared" si="29"/>
        <v>50621</v>
      </c>
      <c r="D207" s="270">
        <f t="shared" si="30"/>
        <v>628088.94674595539</v>
      </c>
      <c r="E207" s="270">
        <f t="shared" si="24"/>
        <v>11664.52926370014</v>
      </c>
      <c r="F207" s="197"/>
      <c r="G207" s="270">
        <f t="shared" si="25"/>
        <v>11664.52926370014</v>
      </c>
      <c r="H207" s="270">
        <f t="shared" si="27"/>
        <v>7851.1118343244425</v>
      </c>
      <c r="I207" s="270">
        <f t="shared" si="31"/>
        <v>3813.4174293756978</v>
      </c>
      <c r="J207" s="270">
        <f t="shared" si="32"/>
        <v>624275.52931657969</v>
      </c>
      <c r="K207" s="315">
        <f t="shared" si="26"/>
        <v>1.2500000000000001E-2</v>
      </c>
      <c r="L207" s="298"/>
      <c r="M207" s="245"/>
    </row>
    <row r="208" spans="2:13" ht="14.4" x14ac:dyDescent="0.3">
      <c r="B208" s="276">
        <f t="shared" si="28"/>
        <v>152</v>
      </c>
      <c r="C208" s="274">
        <f t="shared" si="29"/>
        <v>50652</v>
      </c>
      <c r="D208" s="270">
        <f t="shared" si="30"/>
        <v>624275.52931657969</v>
      </c>
      <c r="E208" s="270">
        <f t="shared" si="24"/>
        <v>11664.52926370014</v>
      </c>
      <c r="F208" s="197"/>
      <c r="G208" s="270">
        <f t="shared" si="25"/>
        <v>11664.52926370014</v>
      </c>
      <c r="H208" s="270">
        <f t="shared" si="27"/>
        <v>7803.4441164572463</v>
      </c>
      <c r="I208" s="270">
        <f t="shared" si="31"/>
        <v>3861.085147242894</v>
      </c>
      <c r="J208" s="270">
        <f t="shared" si="32"/>
        <v>620414.44416933681</v>
      </c>
      <c r="K208" s="315">
        <f t="shared" si="26"/>
        <v>1.2500000000000001E-2</v>
      </c>
      <c r="L208" s="298"/>
      <c r="M208" s="245"/>
    </row>
    <row r="209" spans="2:13" ht="14.4" x14ac:dyDescent="0.3">
      <c r="B209" s="276">
        <f t="shared" si="28"/>
        <v>153</v>
      </c>
      <c r="C209" s="274">
        <f t="shared" si="29"/>
        <v>50682</v>
      </c>
      <c r="D209" s="270">
        <f t="shared" si="30"/>
        <v>620414.44416933681</v>
      </c>
      <c r="E209" s="270">
        <f t="shared" si="24"/>
        <v>11664.52926370014</v>
      </c>
      <c r="F209" s="197"/>
      <c r="G209" s="270">
        <f t="shared" si="25"/>
        <v>11664.52926370014</v>
      </c>
      <c r="H209" s="270">
        <f t="shared" si="27"/>
        <v>7755.1805521167107</v>
      </c>
      <c r="I209" s="270">
        <f t="shared" si="31"/>
        <v>3909.3487115834296</v>
      </c>
      <c r="J209" s="270">
        <f t="shared" si="32"/>
        <v>616505.0954577534</v>
      </c>
      <c r="K209" s="315">
        <f t="shared" si="26"/>
        <v>1.2500000000000001E-2</v>
      </c>
      <c r="L209" s="298"/>
      <c r="M209" s="245"/>
    </row>
    <row r="210" spans="2:13" ht="14.4" x14ac:dyDescent="0.3">
      <c r="B210" s="276">
        <f t="shared" si="28"/>
        <v>154</v>
      </c>
      <c r="C210" s="274">
        <f t="shared" si="29"/>
        <v>50713</v>
      </c>
      <c r="D210" s="270">
        <f t="shared" si="30"/>
        <v>616505.0954577534</v>
      </c>
      <c r="E210" s="270">
        <f t="shared" si="24"/>
        <v>11664.52926370014</v>
      </c>
      <c r="F210" s="197"/>
      <c r="G210" s="270">
        <f t="shared" si="25"/>
        <v>11664.52926370014</v>
      </c>
      <c r="H210" s="270">
        <f t="shared" si="27"/>
        <v>7706.3136932219177</v>
      </c>
      <c r="I210" s="270">
        <f t="shared" si="31"/>
        <v>3958.2155704782226</v>
      </c>
      <c r="J210" s="270">
        <f t="shared" si="32"/>
        <v>612546.87988727516</v>
      </c>
      <c r="K210" s="315">
        <f t="shared" si="26"/>
        <v>1.2500000000000001E-2</v>
      </c>
      <c r="L210" s="298"/>
      <c r="M210" s="245"/>
    </row>
    <row r="211" spans="2:13" ht="14.4" x14ac:dyDescent="0.3">
      <c r="B211" s="276">
        <f t="shared" si="28"/>
        <v>155</v>
      </c>
      <c r="C211" s="274">
        <f t="shared" si="29"/>
        <v>50743</v>
      </c>
      <c r="D211" s="270">
        <f t="shared" si="30"/>
        <v>612546.87988727516</v>
      </c>
      <c r="E211" s="270">
        <f t="shared" si="24"/>
        <v>11664.52926370014</v>
      </c>
      <c r="F211" s="197"/>
      <c r="G211" s="270">
        <f t="shared" si="25"/>
        <v>11664.52926370014</v>
      </c>
      <c r="H211" s="270">
        <f t="shared" si="27"/>
        <v>7656.8359985909401</v>
      </c>
      <c r="I211" s="270">
        <f t="shared" si="31"/>
        <v>4007.6932651092002</v>
      </c>
      <c r="J211" s="270">
        <f t="shared" si="32"/>
        <v>608539.18662216596</v>
      </c>
      <c r="K211" s="315">
        <f t="shared" si="26"/>
        <v>1.2500000000000001E-2</v>
      </c>
      <c r="L211" s="298"/>
      <c r="M211" s="245"/>
    </row>
    <row r="212" spans="2:13" ht="14.4" x14ac:dyDescent="0.3">
      <c r="B212" s="276">
        <f t="shared" si="28"/>
        <v>156</v>
      </c>
      <c r="C212" s="274">
        <f t="shared" si="29"/>
        <v>50774</v>
      </c>
      <c r="D212" s="270">
        <f t="shared" si="30"/>
        <v>608539.18662216596</v>
      </c>
      <c r="E212" s="270">
        <f t="shared" si="24"/>
        <v>11664.52926370014</v>
      </c>
      <c r="F212" s="197"/>
      <c r="G212" s="270">
        <f t="shared" si="25"/>
        <v>11664.52926370014</v>
      </c>
      <c r="H212" s="270">
        <f t="shared" si="27"/>
        <v>7606.7398327770752</v>
      </c>
      <c r="I212" s="270">
        <f t="shared" si="31"/>
        <v>4057.7894309230651</v>
      </c>
      <c r="J212" s="270">
        <f t="shared" si="32"/>
        <v>604481.3971912429</v>
      </c>
      <c r="K212" s="315">
        <f t="shared" si="26"/>
        <v>1.2500000000000001E-2</v>
      </c>
      <c r="L212" s="298"/>
      <c r="M212" s="245"/>
    </row>
    <row r="213" spans="2:13" ht="14.4" x14ac:dyDescent="0.3">
      <c r="B213" s="276">
        <f t="shared" si="28"/>
        <v>157</v>
      </c>
      <c r="C213" s="274">
        <f t="shared" si="29"/>
        <v>50805</v>
      </c>
      <c r="D213" s="270">
        <f t="shared" si="30"/>
        <v>604481.3971912429</v>
      </c>
      <c r="E213" s="270">
        <f t="shared" si="24"/>
        <v>11664.52926370014</v>
      </c>
      <c r="F213" s="197"/>
      <c r="G213" s="270">
        <f t="shared" si="25"/>
        <v>11664.52926370014</v>
      </c>
      <c r="H213" s="270">
        <f t="shared" si="27"/>
        <v>7556.0174648905368</v>
      </c>
      <c r="I213" s="270">
        <f t="shared" si="31"/>
        <v>4108.5117988096035</v>
      </c>
      <c r="J213" s="270">
        <f t="shared" si="32"/>
        <v>600372.88539243327</v>
      </c>
      <c r="K213" s="315">
        <f t="shared" si="26"/>
        <v>1.2500000000000001E-2</v>
      </c>
      <c r="L213" s="298"/>
      <c r="M213" s="245"/>
    </row>
    <row r="214" spans="2:13" ht="14.4" x14ac:dyDescent="0.3">
      <c r="B214" s="276">
        <f t="shared" si="28"/>
        <v>158</v>
      </c>
      <c r="C214" s="274">
        <f t="shared" si="29"/>
        <v>50833</v>
      </c>
      <c r="D214" s="270">
        <f t="shared" si="30"/>
        <v>600372.88539243327</v>
      </c>
      <c r="E214" s="270">
        <f t="shared" si="24"/>
        <v>11664.52926370014</v>
      </c>
      <c r="F214" s="197"/>
      <c r="G214" s="270">
        <f t="shared" si="25"/>
        <v>11664.52926370014</v>
      </c>
      <c r="H214" s="270">
        <f t="shared" si="27"/>
        <v>7504.6610674054164</v>
      </c>
      <c r="I214" s="270">
        <f t="shared" si="31"/>
        <v>4159.8681962947239</v>
      </c>
      <c r="J214" s="270">
        <f t="shared" si="32"/>
        <v>596213.01719613851</v>
      </c>
      <c r="K214" s="315">
        <f t="shared" si="26"/>
        <v>1.2500000000000001E-2</v>
      </c>
      <c r="L214" s="298"/>
      <c r="M214" s="245"/>
    </row>
    <row r="215" spans="2:13" ht="14.4" x14ac:dyDescent="0.3">
      <c r="B215" s="276">
        <f t="shared" si="28"/>
        <v>159</v>
      </c>
      <c r="C215" s="274">
        <f t="shared" si="29"/>
        <v>50864</v>
      </c>
      <c r="D215" s="270">
        <f t="shared" si="30"/>
        <v>596213.01719613851</v>
      </c>
      <c r="E215" s="270">
        <f t="shared" si="24"/>
        <v>11664.52926370014</v>
      </c>
      <c r="F215" s="197"/>
      <c r="G215" s="270">
        <f t="shared" si="25"/>
        <v>11664.52926370014</v>
      </c>
      <c r="H215" s="270">
        <f t="shared" si="27"/>
        <v>7452.6627149517317</v>
      </c>
      <c r="I215" s="270">
        <f t="shared" si="31"/>
        <v>4211.8665487484086</v>
      </c>
      <c r="J215" s="270">
        <f t="shared" si="32"/>
        <v>592001.15064739005</v>
      </c>
      <c r="K215" s="315">
        <f t="shared" si="26"/>
        <v>1.2500000000000001E-2</v>
      </c>
      <c r="L215" s="298"/>
      <c r="M215" s="245"/>
    </row>
    <row r="216" spans="2:13" ht="14.4" x14ac:dyDescent="0.3">
      <c r="B216" s="276">
        <f t="shared" si="28"/>
        <v>160</v>
      </c>
      <c r="C216" s="274">
        <f t="shared" si="29"/>
        <v>50894</v>
      </c>
      <c r="D216" s="270">
        <f t="shared" si="30"/>
        <v>592001.15064739005</v>
      </c>
      <c r="E216" s="270">
        <f t="shared" si="24"/>
        <v>11664.52926370014</v>
      </c>
      <c r="F216" s="197"/>
      <c r="G216" s="270">
        <f t="shared" si="25"/>
        <v>11664.52926370014</v>
      </c>
      <c r="H216" s="270">
        <f t="shared" si="27"/>
        <v>7400.0143830923762</v>
      </c>
      <c r="I216" s="270">
        <f t="shared" si="31"/>
        <v>4264.5148806077641</v>
      </c>
      <c r="J216" s="270">
        <f t="shared" si="32"/>
        <v>587736.63576678233</v>
      </c>
      <c r="K216" s="315">
        <f t="shared" si="26"/>
        <v>1.2500000000000001E-2</v>
      </c>
      <c r="L216" s="298"/>
      <c r="M216" s="245"/>
    </row>
    <row r="217" spans="2:13" ht="14.4" x14ac:dyDescent="0.3">
      <c r="B217" s="276">
        <f t="shared" si="28"/>
        <v>161</v>
      </c>
      <c r="C217" s="274">
        <f t="shared" si="29"/>
        <v>50925</v>
      </c>
      <c r="D217" s="270">
        <f t="shared" si="30"/>
        <v>587736.63576678233</v>
      </c>
      <c r="E217" s="270">
        <f t="shared" si="24"/>
        <v>11664.52926370014</v>
      </c>
      <c r="F217" s="197"/>
      <c r="G217" s="270">
        <f t="shared" si="25"/>
        <v>11664.52926370014</v>
      </c>
      <c r="H217" s="270">
        <f t="shared" si="27"/>
        <v>7346.7079470847793</v>
      </c>
      <c r="I217" s="270">
        <f t="shared" si="31"/>
        <v>4317.821316615361</v>
      </c>
      <c r="J217" s="270">
        <f t="shared" si="32"/>
        <v>583418.814450167</v>
      </c>
      <c r="K217" s="315">
        <f t="shared" si="26"/>
        <v>1.2500000000000001E-2</v>
      </c>
      <c r="L217" s="298"/>
      <c r="M217" s="245"/>
    </row>
    <row r="218" spans="2:13" ht="14.4" x14ac:dyDescent="0.3">
      <c r="B218" s="276">
        <f t="shared" si="28"/>
        <v>162</v>
      </c>
      <c r="C218" s="274">
        <f t="shared" si="29"/>
        <v>50955</v>
      </c>
      <c r="D218" s="270">
        <f t="shared" si="30"/>
        <v>583418.814450167</v>
      </c>
      <c r="E218" s="270">
        <f t="shared" si="24"/>
        <v>11664.52926370014</v>
      </c>
      <c r="F218" s="197"/>
      <c r="G218" s="270">
        <f t="shared" si="25"/>
        <v>11664.52926370014</v>
      </c>
      <c r="H218" s="270">
        <f t="shared" si="27"/>
        <v>7292.7351806270881</v>
      </c>
      <c r="I218" s="270">
        <f t="shared" si="31"/>
        <v>4371.7940830730522</v>
      </c>
      <c r="J218" s="270">
        <f t="shared" si="32"/>
        <v>579047.02036709397</v>
      </c>
      <c r="K218" s="315">
        <f t="shared" si="26"/>
        <v>1.2500000000000001E-2</v>
      </c>
      <c r="L218" s="298"/>
      <c r="M218" s="245"/>
    </row>
    <row r="219" spans="2:13" ht="14.4" x14ac:dyDescent="0.3">
      <c r="B219" s="276">
        <f t="shared" si="28"/>
        <v>163</v>
      </c>
      <c r="C219" s="274">
        <f t="shared" si="29"/>
        <v>50986</v>
      </c>
      <c r="D219" s="270">
        <f t="shared" si="30"/>
        <v>579047.02036709397</v>
      </c>
      <c r="E219" s="270">
        <f t="shared" si="24"/>
        <v>11664.52926370014</v>
      </c>
      <c r="F219" s="197"/>
      <c r="G219" s="270">
        <f t="shared" si="25"/>
        <v>11664.52926370014</v>
      </c>
      <c r="H219" s="270">
        <f t="shared" si="27"/>
        <v>7238.0877545886751</v>
      </c>
      <c r="I219" s="270">
        <f t="shared" si="31"/>
        <v>4426.4415091114652</v>
      </c>
      <c r="J219" s="270">
        <f t="shared" si="32"/>
        <v>574620.57885798253</v>
      </c>
      <c r="K219" s="315">
        <f t="shared" si="26"/>
        <v>1.2500000000000001E-2</v>
      </c>
      <c r="L219" s="298"/>
      <c r="M219" s="245"/>
    </row>
    <row r="220" spans="2:13" ht="14.4" x14ac:dyDescent="0.3">
      <c r="B220" s="276">
        <f t="shared" si="28"/>
        <v>164</v>
      </c>
      <c r="C220" s="274">
        <f t="shared" si="29"/>
        <v>51017</v>
      </c>
      <c r="D220" s="270">
        <f t="shared" si="30"/>
        <v>574620.57885798253</v>
      </c>
      <c r="E220" s="270">
        <f t="shared" si="24"/>
        <v>11664.52926370014</v>
      </c>
      <c r="F220" s="197"/>
      <c r="G220" s="270">
        <f t="shared" si="25"/>
        <v>11664.52926370014</v>
      </c>
      <c r="H220" s="270">
        <f t="shared" si="27"/>
        <v>7182.7572357247818</v>
      </c>
      <c r="I220" s="270">
        <f t="shared" si="31"/>
        <v>4481.7720279753585</v>
      </c>
      <c r="J220" s="270">
        <f t="shared" si="32"/>
        <v>570138.80683000712</v>
      </c>
      <c r="K220" s="315">
        <f t="shared" si="26"/>
        <v>1.2500000000000001E-2</v>
      </c>
      <c r="L220" s="298"/>
      <c r="M220" s="245"/>
    </row>
    <row r="221" spans="2:13" ht="14.4" x14ac:dyDescent="0.3">
      <c r="B221" s="276">
        <f t="shared" si="28"/>
        <v>165</v>
      </c>
      <c r="C221" s="274">
        <f t="shared" si="29"/>
        <v>51047</v>
      </c>
      <c r="D221" s="270">
        <f t="shared" si="30"/>
        <v>570138.80683000712</v>
      </c>
      <c r="E221" s="270">
        <f t="shared" si="24"/>
        <v>11664.52926370014</v>
      </c>
      <c r="F221" s="197"/>
      <c r="G221" s="270">
        <f t="shared" si="25"/>
        <v>11664.52926370014</v>
      </c>
      <c r="H221" s="270">
        <f t="shared" si="27"/>
        <v>7126.7350853750895</v>
      </c>
      <c r="I221" s="270">
        <f t="shared" si="31"/>
        <v>4537.7941783250508</v>
      </c>
      <c r="J221" s="270">
        <f t="shared" si="32"/>
        <v>565601.01265168202</v>
      </c>
      <c r="K221" s="315">
        <f t="shared" si="26"/>
        <v>1.2500000000000001E-2</v>
      </c>
      <c r="L221" s="298"/>
      <c r="M221" s="245"/>
    </row>
    <row r="222" spans="2:13" ht="14.4" x14ac:dyDescent="0.3">
      <c r="B222" s="276">
        <f t="shared" si="28"/>
        <v>166</v>
      </c>
      <c r="C222" s="274">
        <f t="shared" si="29"/>
        <v>51078</v>
      </c>
      <c r="D222" s="270">
        <f t="shared" si="30"/>
        <v>565601.01265168202</v>
      </c>
      <c r="E222" s="270">
        <f t="shared" si="24"/>
        <v>11664.52926370014</v>
      </c>
      <c r="F222" s="197"/>
      <c r="G222" s="270">
        <f t="shared" si="25"/>
        <v>11664.52926370014</v>
      </c>
      <c r="H222" s="270">
        <f t="shared" si="27"/>
        <v>7070.0126581460254</v>
      </c>
      <c r="I222" s="270">
        <f t="shared" si="31"/>
        <v>4594.5166055541149</v>
      </c>
      <c r="J222" s="270">
        <f t="shared" si="32"/>
        <v>561006.49604612787</v>
      </c>
      <c r="K222" s="315">
        <f t="shared" si="26"/>
        <v>1.2500000000000001E-2</v>
      </c>
      <c r="L222" s="298"/>
      <c r="M222" s="245"/>
    </row>
    <row r="223" spans="2:13" ht="14.4" x14ac:dyDescent="0.3">
      <c r="B223" s="276">
        <f t="shared" si="28"/>
        <v>167</v>
      </c>
      <c r="C223" s="274">
        <f t="shared" si="29"/>
        <v>51108</v>
      </c>
      <c r="D223" s="270">
        <f t="shared" si="30"/>
        <v>561006.49604612787</v>
      </c>
      <c r="E223" s="270">
        <f t="shared" si="24"/>
        <v>11664.52926370014</v>
      </c>
      <c r="F223" s="197"/>
      <c r="G223" s="270">
        <f t="shared" si="25"/>
        <v>11664.52926370014</v>
      </c>
      <c r="H223" s="270">
        <f t="shared" si="27"/>
        <v>7012.5812005765983</v>
      </c>
      <c r="I223" s="270">
        <f t="shared" si="31"/>
        <v>4651.9480631235419</v>
      </c>
      <c r="J223" s="270">
        <f t="shared" si="32"/>
        <v>556354.54798300436</v>
      </c>
      <c r="K223" s="315">
        <f t="shared" si="26"/>
        <v>1.2500000000000001E-2</v>
      </c>
      <c r="L223" s="298"/>
      <c r="M223" s="245"/>
    </row>
    <row r="224" spans="2:13" ht="14.4" x14ac:dyDescent="0.3">
      <c r="B224" s="276">
        <f t="shared" si="28"/>
        <v>168</v>
      </c>
      <c r="C224" s="274">
        <f t="shared" si="29"/>
        <v>51139</v>
      </c>
      <c r="D224" s="270">
        <f t="shared" si="30"/>
        <v>556354.54798300436</v>
      </c>
      <c r="E224" s="270">
        <f t="shared" si="24"/>
        <v>11664.52926370014</v>
      </c>
      <c r="F224" s="197"/>
      <c r="G224" s="270">
        <f t="shared" si="25"/>
        <v>11664.52926370014</v>
      </c>
      <c r="H224" s="270">
        <f t="shared" si="27"/>
        <v>6954.4318497875547</v>
      </c>
      <c r="I224" s="270">
        <f t="shared" si="31"/>
        <v>4710.0974139125856</v>
      </c>
      <c r="J224" s="270">
        <f t="shared" si="32"/>
        <v>551644.45056909183</v>
      </c>
      <c r="K224" s="315">
        <f t="shared" si="26"/>
        <v>1.2500000000000001E-2</v>
      </c>
      <c r="L224" s="298"/>
      <c r="M224" s="245"/>
    </row>
    <row r="225" spans="2:13" ht="14.4" x14ac:dyDescent="0.3">
      <c r="B225" s="276">
        <f t="shared" si="28"/>
        <v>169</v>
      </c>
      <c r="C225" s="274">
        <f t="shared" si="29"/>
        <v>51170</v>
      </c>
      <c r="D225" s="270">
        <f t="shared" si="30"/>
        <v>551644.45056909183</v>
      </c>
      <c r="E225" s="270">
        <f t="shared" si="24"/>
        <v>11664.52926370014</v>
      </c>
      <c r="F225" s="197"/>
      <c r="G225" s="270">
        <f t="shared" si="25"/>
        <v>11664.52926370014</v>
      </c>
      <c r="H225" s="270">
        <f t="shared" si="27"/>
        <v>6895.5556321136482</v>
      </c>
      <c r="I225" s="270">
        <f t="shared" si="31"/>
        <v>4768.973631586492</v>
      </c>
      <c r="J225" s="270">
        <f t="shared" si="32"/>
        <v>546875.4769375053</v>
      </c>
      <c r="K225" s="315">
        <f t="shared" si="26"/>
        <v>1.2500000000000001E-2</v>
      </c>
      <c r="L225" s="298"/>
      <c r="M225" s="245"/>
    </row>
    <row r="226" spans="2:13" ht="14.4" x14ac:dyDescent="0.3">
      <c r="B226" s="276">
        <f t="shared" si="28"/>
        <v>170</v>
      </c>
      <c r="C226" s="274">
        <f t="shared" si="29"/>
        <v>51199</v>
      </c>
      <c r="D226" s="270">
        <f t="shared" si="30"/>
        <v>546875.4769375053</v>
      </c>
      <c r="E226" s="270">
        <f t="shared" si="24"/>
        <v>11664.52926370014</v>
      </c>
      <c r="F226" s="197"/>
      <c r="G226" s="270">
        <f t="shared" si="25"/>
        <v>11664.52926370014</v>
      </c>
      <c r="H226" s="270">
        <f t="shared" si="27"/>
        <v>6835.9434617188163</v>
      </c>
      <c r="I226" s="270">
        <f t="shared" si="31"/>
        <v>4828.585801981324</v>
      </c>
      <c r="J226" s="270">
        <f t="shared" si="32"/>
        <v>542046.89113552403</v>
      </c>
      <c r="K226" s="315">
        <f t="shared" si="26"/>
        <v>1.2500000000000001E-2</v>
      </c>
      <c r="L226" s="298"/>
      <c r="M226" s="245"/>
    </row>
    <row r="227" spans="2:13" ht="14.4" x14ac:dyDescent="0.3">
      <c r="B227" s="276">
        <f t="shared" si="28"/>
        <v>171</v>
      </c>
      <c r="C227" s="274">
        <f t="shared" si="29"/>
        <v>51230</v>
      </c>
      <c r="D227" s="270">
        <f t="shared" si="30"/>
        <v>542046.89113552403</v>
      </c>
      <c r="E227" s="270">
        <f t="shared" si="24"/>
        <v>11664.52926370014</v>
      </c>
      <c r="F227" s="197"/>
      <c r="G227" s="270">
        <f t="shared" si="25"/>
        <v>11664.52926370014</v>
      </c>
      <c r="H227" s="270">
        <f t="shared" si="27"/>
        <v>6775.5861391940507</v>
      </c>
      <c r="I227" s="270">
        <f t="shared" si="31"/>
        <v>4888.9431245060896</v>
      </c>
      <c r="J227" s="270">
        <f t="shared" si="32"/>
        <v>537157.94801101799</v>
      </c>
      <c r="K227" s="315">
        <f t="shared" si="26"/>
        <v>1.2500000000000001E-2</v>
      </c>
      <c r="L227" s="298"/>
      <c r="M227" s="245"/>
    </row>
    <row r="228" spans="2:13" ht="14.4" x14ac:dyDescent="0.3">
      <c r="B228" s="276">
        <f t="shared" si="28"/>
        <v>172</v>
      </c>
      <c r="C228" s="274">
        <f t="shared" si="29"/>
        <v>51260</v>
      </c>
      <c r="D228" s="270">
        <f t="shared" si="30"/>
        <v>537157.94801101799</v>
      </c>
      <c r="E228" s="270">
        <f t="shared" si="24"/>
        <v>11664.52926370014</v>
      </c>
      <c r="F228" s="197"/>
      <c r="G228" s="270">
        <f t="shared" si="25"/>
        <v>11664.52926370014</v>
      </c>
      <c r="H228" s="270">
        <f t="shared" si="27"/>
        <v>6714.4743501377252</v>
      </c>
      <c r="I228" s="270">
        <f t="shared" si="31"/>
        <v>4950.0549135624151</v>
      </c>
      <c r="J228" s="270">
        <f t="shared" si="32"/>
        <v>532207.89309745561</v>
      </c>
      <c r="K228" s="315">
        <f t="shared" si="26"/>
        <v>1.2500000000000001E-2</v>
      </c>
      <c r="L228" s="298"/>
      <c r="M228" s="245"/>
    </row>
    <row r="229" spans="2:13" ht="14.4" x14ac:dyDescent="0.3">
      <c r="B229" s="276">
        <f t="shared" si="28"/>
        <v>173</v>
      </c>
      <c r="C229" s="274">
        <f t="shared" si="29"/>
        <v>51291</v>
      </c>
      <c r="D229" s="270">
        <f t="shared" si="30"/>
        <v>532207.89309745561</v>
      </c>
      <c r="E229" s="270">
        <f t="shared" si="24"/>
        <v>11664.52926370014</v>
      </c>
      <c r="F229" s="197"/>
      <c r="G229" s="270">
        <f t="shared" si="25"/>
        <v>11664.52926370014</v>
      </c>
      <c r="H229" s="270">
        <f t="shared" si="27"/>
        <v>6652.5986637181959</v>
      </c>
      <c r="I229" s="270">
        <f t="shared" si="31"/>
        <v>5011.9305999819444</v>
      </c>
      <c r="J229" s="270">
        <f t="shared" si="32"/>
        <v>527195.96249747369</v>
      </c>
      <c r="K229" s="315">
        <f t="shared" si="26"/>
        <v>1.2500000000000001E-2</v>
      </c>
      <c r="L229" s="298"/>
      <c r="M229" s="245"/>
    </row>
    <row r="230" spans="2:13" ht="14.4" x14ac:dyDescent="0.3">
      <c r="B230" s="276">
        <f t="shared" si="28"/>
        <v>174</v>
      </c>
      <c r="C230" s="274">
        <f t="shared" si="29"/>
        <v>51321</v>
      </c>
      <c r="D230" s="270">
        <f t="shared" si="30"/>
        <v>527195.96249747369</v>
      </c>
      <c r="E230" s="270">
        <f t="shared" si="24"/>
        <v>11664.52926370014</v>
      </c>
      <c r="F230" s="197"/>
      <c r="G230" s="270">
        <f t="shared" si="25"/>
        <v>11664.52926370014</v>
      </c>
      <c r="H230" s="270">
        <f t="shared" si="27"/>
        <v>6589.9495312184217</v>
      </c>
      <c r="I230" s="270">
        <f t="shared" si="31"/>
        <v>5074.5797324817186</v>
      </c>
      <c r="J230" s="270">
        <f t="shared" si="32"/>
        <v>522121.38276499195</v>
      </c>
      <c r="K230" s="315">
        <f t="shared" si="26"/>
        <v>1.2500000000000001E-2</v>
      </c>
      <c r="L230" s="298"/>
      <c r="M230" s="245"/>
    </row>
    <row r="231" spans="2:13" ht="14.4" x14ac:dyDescent="0.3">
      <c r="B231" s="276">
        <f t="shared" si="28"/>
        <v>175</v>
      </c>
      <c r="C231" s="274">
        <f t="shared" si="29"/>
        <v>51352</v>
      </c>
      <c r="D231" s="270">
        <f t="shared" si="30"/>
        <v>522121.38276499195</v>
      </c>
      <c r="E231" s="270">
        <f t="shared" si="24"/>
        <v>11664.52926370014</v>
      </c>
      <c r="F231" s="197"/>
      <c r="G231" s="270">
        <f t="shared" si="25"/>
        <v>11664.52926370014</v>
      </c>
      <c r="H231" s="270">
        <f t="shared" si="27"/>
        <v>6526.5172845624002</v>
      </c>
      <c r="I231" s="270">
        <f t="shared" si="31"/>
        <v>5138.0119791377401</v>
      </c>
      <c r="J231" s="270">
        <f t="shared" si="32"/>
        <v>516983.37078585423</v>
      </c>
      <c r="K231" s="315">
        <f t="shared" si="26"/>
        <v>1.2500000000000001E-2</v>
      </c>
      <c r="L231" s="298"/>
      <c r="M231" s="245"/>
    </row>
    <row r="232" spans="2:13" ht="14.4" x14ac:dyDescent="0.3">
      <c r="B232" s="276">
        <f t="shared" si="28"/>
        <v>176</v>
      </c>
      <c r="C232" s="274">
        <f t="shared" si="29"/>
        <v>51383</v>
      </c>
      <c r="D232" s="270">
        <f t="shared" si="30"/>
        <v>516983.37078585423</v>
      </c>
      <c r="E232" s="270">
        <f t="shared" si="24"/>
        <v>11664.52926370014</v>
      </c>
      <c r="F232" s="197"/>
      <c r="G232" s="270">
        <f t="shared" si="25"/>
        <v>11664.52926370014</v>
      </c>
      <c r="H232" s="270">
        <f t="shared" si="27"/>
        <v>6462.2921348231785</v>
      </c>
      <c r="I232" s="270">
        <f t="shared" si="31"/>
        <v>5202.2371288769618</v>
      </c>
      <c r="J232" s="270">
        <f t="shared" si="32"/>
        <v>511781.13365697727</v>
      </c>
      <c r="K232" s="315">
        <f t="shared" si="26"/>
        <v>1.2500000000000001E-2</v>
      </c>
      <c r="L232" s="298"/>
      <c r="M232" s="245"/>
    </row>
    <row r="233" spans="2:13" ht="14.4" x14ac:dyDescent="0.3">
      <c r="B233" s="276">
        <f t="shared" si="28"/>
        <v>177</v>
      </c>
      <c r="C233" s="274">
        <f t="shared" si="29"/>
        <v>51413</v>
      </c>
      <c r="D233" s="270">
        <f t="shared" si="30"/>
        <v>511781.13365697727</v>
      </c>
      <c r="E233" s="270">
        <f t="shared" si="24"/>
        <v>11664.52926370014</v>
      </c>
      <c r="F233" s="197"/>
      <c r="G233" s="270">
        <f t="shared" si="25"/>
        <v>11664.52926370014</v>
      </c>
      <c r="H233" s="270">
        <f t="shared" si="27"/>
        <v>6397.2641707122166</v>
      </c>
      <c r="I233" s="270">
        <f t="shared" si="31"/>
        <v>5267.2650929879237</v>
      </c>
      <c r="J233" s="270">
        <f t="shared" si="32"/>
        <v>506513.86856398935</v>
      </c>
      <c r="K233" s="315">
        <f t="shared" si="26"/>
        <v>1.2500000000000001E-2</v>
      </c>
      <c r="L233" s="298"/>
      <c r="M233" s="245"/>
    </row>
    <row r="234" spans="2:13" ht="14.4" x14ac:dyDescent="0.3">
      <c r="B234" s="276">
        <f t="shared" si="28"/>
        <v>178</v>
      </c>
      <c r="C234" s="274">
        <f t="shared" si="29"/>
        <v>51444</v>
      </c>
      <c r="D234" s="270">
        <f t="shared" si="30"/>
        <v>506513.86856398935</v>
      </c>
      <c r="E234" s="270">
        <f t="shared" si="24"/>
        <v>11664.52926370014</v>
      </c>
      <c r="F234" s="197"/>
      <c r="G234" s="270">
        <f t="shared" si="25"/>
        <v>11664.52926370014</v>
      </c>
      <c r="H234" s="270">
        <f t="shared" si="27"/>
        <v>6331.4233570498673</v>
      </c>
      <c r="I234" s="270">
        <f t="shared" si="31"/>
        <v>5333.105906650273</v>
      </c>
      <c r="J234" s="270">
        <f t="shared" si="32"/>
        <v>501180.7626573391</v>
      </c>
      <c r="K234" s="315">
        <f t="shared" si="26"/>
        <v>1.2500000000000001E-2</v>
      </c>
      <c r="L234" s="298"/>
      <c r="M234" s="245"/>
    </row>
    <row r="235" spans="2:13" ht="14.4" x14ac:dyDescent="0.3">
      <c r="B235" s="276">
        <f t="shared" si="28"/>
        <v>179</v>
      </c>
      <c r="C235" s="274">
        <f t="shared" si="29"/>
        <v>51474</v>
      </c>
      <c r="D235" s="270">
        <f t="shared" si="30"/>
        <v>501180.7626573391</v>
      </c>
      <c r="E235" s="270">
        <f t="shared" si="24"/>
        <v>11664.52926370014</v>
      </c>
      <c r="F235" s="197"/>
      <c r="G235" s="270">
        <f t="shared" si="25"/>
        <v>11664.52926370014</v>
      </c>
      <c r="H235" s="270">
        <f t="shared" si="27"/>
        <v>6264.7595332167393</v>
      </c>
      <c r="I235" s="270">
        <f t="shared" si="31"/>
        <v>5399.769730483401</v>
      </c>
      <c r="J235" s="270">
        <f t="shared" si="32"/>
        <v>495780.99292685569</v>
      </c>
      <c r="K235" s="315">
        <f t="shared" si="26"/>
        <v>1.2500000000000001E-2</v>
      </c>
      <c r="L235" s="298"/>
      <c r="M235" s="245"/>
    </row>
    <row r="236" spans="2:13" ht="14.4" x14ac:dyDescent="0.3">
      <c r="B236" s="276">
        <f t="shared" si="28"/>
        <v>180</v>
      </c>
      <c r="C236" s="274">
        <f t="shared" si="29"/>
        <v>51505</v>
      </c>
      <c r="D236" s="270">
        <f t="shared" si="30"/>
        <v>495780.99292685569</v>
      </c>
      <c r="E236" s="270">
        <f t="shared" si="24"/>
        <v>11664.52926370014</v>
      </c>
      <c r="F236" s="197"/>
      <c r="G236" s="270">
        <f t="shared" si="25"/>
        <v>11664.52926370014</v>
      </c>
      <c r="H236" s="270">
        <f t="shared" si="27"/>
        <v>6197.2624115856961</v>
      </c>
      <c r="I236" s="270">
        <f t="shared" si="31"/>
        <v>5467.2668521144442</v>
      </c>
      <c r="J236" s="270">
        <f t="shared" si="32"/>
        <v>490313.72607474122</v>
      </c>
      <c r="K236" s="315">
        <f t="shared" si="26"/>
        <v>1.2500000000000001E-2</v>
      </c>
      <c r="L236" s="298"/>
      <c r="M236" s="245"/>
    </row>
    <row r="237" spans="2:13" ht="14.4" x14ac:dyDescent="0.3">
      <c r="B237" s="276">
        <f t="shared" si="28"/>
        <v>181</v>
      </c>
      <c r="C237" s="274">
        <f t="shared" si="29"/>
        <v>51536</v>
      </c>
      <c r="D237" s="270">
        <f t="shared" si="30"/>
        <v>490313.72607474122</v>
      </c>
      <c r="E237" s="270">
        <f t="shared" si="24"/>
        <v>11664.52926370014</v>
      </c>
      <c r="F237" s="197"/>
      <c r="G237" s="270">
        <f t="shared" si="25"/>
        <v>11664.52926370014</v>
      </c>
      <c r="H237" s="270">
        <f t="shared" si="27"/>
        <v>6128.921575934266</v>
      </c>
      <c r="I237" s="270">
        <f t="shared" si="31"/>
        <v>5535.6076877658743</v>
      </c>
      <c r="J237" s="270">
        <f t="shared" si="32"/>
        <v>484778.11838697537</v>
      </c>
      <c r="K237" s="315">
        <f t="shared" si="26"/>
        <v>1.2500000000000001E-2</v>
      </c>
      <c r="L237" s="298"/>
      <c r="M237" s="245"/>
    </row>
    <row r="238" spans="2:13" ht="14.4" x14ac:dyDescent="0.3">
      <c r="B238" s="276">
        <f t="shared" si="28"/>
        <v>182</v>
      </c>
      <c r="C238" s="274">
        <f t="shared" si="29"/>
        <v>51564</v>
      </c>
      <c r="D238" s="270">
        <f t="shared" si="30"/>
        <v>484778.11838697537</v>
      </c>
      <c r="E238" s="270">
        <f t="shared" si="24"/>
        <v>11664.52926370014</v>
      </c>
      <c r="F238" s="197"/>
      <c r="G238" s="270">
        <f t="shared" si="25"/>
        <v>11664.52926370014</v>
      </c>
      <c r="H238" s="270">
        <f t="shared" si="27"/>
        <v>6059.7264798371925</v>
      </c>
      <c r="I238" s="270">
        <f t="shared" si="31"/>
        <v>5604.8027838629478</v>
      </c>
      <c r="J238" s="270">
        <f t="shared" si="32"/>
        <v>479173.31560311245</v>
      </c>
      <c r="K238" s="315">
        <f t="shared" si="26"/>
        <v>1.2500000000000001E-2</v>
      </c>
      <c r="L238" s="298"/>
      <c r="M238" s="245"/>
    </row>
    <row r="239" spans="2:13" ht="14.4" x14ac:dyDescent="0.3">
      <c r="B239" s="276">
        <f t="shared" si="28"/>
        <v>183</v>
      </c>
      <c r="C239" s="274">
        <f t="shared" si="29"/>
        <v>51595</v>
      </c>
      <c r="D239" s="270">
        <f t="shared" si="30"/>
        <v>479173.31560311245</v>
      </c>
      <c r="E239" s="270">
        <f t="shared" si="24"/>
        <v>11664.52926370014</v>
      </c>
      <c r="F239" s="197"/>
      <c r="G239" s="270">
        <f t="shared" si="25"/>
        <v>11664.52926370014</v>
      </c>
      <c r="H239" s="270">
        <f t="shared" si="27"/>
        <v>5989.6664450389062</v>
      </c>
      <c r="I239" s="270">
        <f t="shared" si="31"/>
        <v>5674.8628186612341</v>
      </c>
      <c r="J239" s="270">
        <f t="shared" si="32"/>
        <v>473498.45278445119</v>
      </c>
      <c r="K239" s="315">
        <f t="shared" si="26"/>
        <v>1.2500000000000001E-2</v>
      </c>
      <c r="L239" s="298"/>
      <c r="M239" s="245"/>
    </row>
    <row r="240" spans="2:13" ht="14.4" x14ac:dyDescent="0.3">
      <c r="B240" s="276">
        <f t="shared" si="28"/>
        <v>184</v>
      </c>
      <c r="C240" s="274">
        <f t="shared" si="29"/>
        <v>51625</v>
      </c>
      <c r="D240" s="270">
        <f t="shared" si="30"/>
        <v>473498.45278445119</v>
      </c>
      <c r="E240" s="270">
        <f t="shared" si="24"/>
        <v>11664.52926370014</v>
      </c>
      <c r="F240" s="197"/>
      <c r="G240" s="270">
        <f t="shared" si="25"/>
        <v>11664.52926370014</v>
      </c>
      <c r="H240" s="270">
        <f t="shared" si="27"/>
        <v>5918.7306598056402</v>
      </c>
      <c r="I240" s="270">
        <f t="shared" si="31"/>
        <v>5745.7986038945</v>
      </c>
      <c r="J240" s="270">
        <f t="shared" si="32"/>
        <v>467752.65418055671</v>
      </c>
      <c r="K240" s="315">
        <f t="shared" si="26"/>
        <v>1.2500000000000001E-2</v>
      </c>
      <c r="L240" s="298"/>
      <c r="M240" s="245"/>
    </row>
    <row r="241" spans="2:13" ht="14.4" x14ac:dyDescent="0.3">
      <c r="B241" s="276">
        <f t="shared" si="28"/>
        <v>185</v>
      </c>
      <c r="C241" s="274">
        <f t="shared" si="29"/>
        <v>51656</v>
      </c>
      <c r="D241" s="270">
        <f t="shared" si="30"/>
        <v>467752.65418055671</v>
      </c>
      <c r="E241" s="270">
        <f t="shared" si="24"/>
        <v>11664.52926370014</v>
      </c>
      <c r="F241" s="197"/>
      <c r="G241" s="270">
        <f t="shared" si="25"/>
        <v>11664.52926370014</v>
      </c>
      <c r="H241" s="270">
        <f t="shared" si="27"/>
        <v>5846.9081772569589</v>
      </c>
      <c r="I241" s="270">
        <f t="shared" si="31"/>
        <v>5817.6210864431814</v>
      </c>
      <c r="J241" s="270">
        <f t="shared" si="32"/>
        <v>461935.03309411352</v>
      </c>
      <c r="K241" s="315">
        <f t="shared" si="26"/>
        <v>1.2500000000000001E-2</v>
      </c>
      <c r="L241" s="298"/>
      <c r="M241" s="245"/>
    </row>
    <row r="242" spans="2:13" ht="14.4" x14ac:dyDescent="0.3">
      <c r="B242" s="276">
        <f t="shared" si="28"/>
        <v>186</v>
      </c>
      <c r="C242" s="274">
        <f t="shared" si="29"/>
        <v>51686</v>
      </c>
      <c r="D242" s="270">
        <f t="shared" si="30"/>
        <v>461935.03309411352</v>
      </c>
      <c r="E242" s="270">
        <f t="shared" si="24"/>
        <v>11664.52926370014</v>
      </c>
      <c r="F242" s="197"/>
      <c r="G242" s="270">
        <f t="shared" si="25"/>
        <v>11664.52926370014</v>
      </c>
      <c r="H242" s="270">
        <f t="shared" si="27"/>
        <v>5774.1879136764192</v>
      </c>
      <c r="I242" s="270">
        <f t="shared" si="31"/>
        <v>5890.3413500237211</v>
      </c>
      <c r="J242" s="270">
        <f t="shared" si="32"/>
        <v>456044.69174408983</v>
      </c>
      <c r="K242" s="315">
        <f t="shared" si="26"/>
        <v>1.2500000000000001E-2</v>
      </c>
      <c r="L242" s="298"/>
      <c r="M242" s="245"/>
    </row>
    <row r="243" spans="2:13" ht="14.4" x14ac:dyDescent="0.3">
      <c r="B243" s="276">
        <f t="shared" si="28"/>
        <v>187</v>
      </c>
      <c r="C243" s="274">
        <f t="shared" si="29"/>
        <v>51717</v>
      </c>
      <c r="D243" s="270">
        <f t="shared" si="30"/>
        <v>456044.69174408983</v>
      </c>
      <c r="E243" s="270">
        <f t="shared" si="24"/>
        <v>11664.52926370014</v>
      </c>
      <c r="F243" s="197"/>
      <c r="G243" s="270">
        <f t="shared" si="25"/>
        <v>11664.52926370014</v>
      </c>
      <c r="H243" s="270">
        <f t="shared" si="27"/>
        <v>5700.5586468011234</v>
      </c>
      <c r="I243" s="270">
        <f t="shared" si="31"/>
        <v>5963.9706168990169</v>
      </c>
      <c r="J243" s="270">
        <f t="shared" si="32"/>
        <v>450080.7211271908</v>
      </c>
      <c r="K243" s="315">
        <f t="shared" si="26"/>
        <v>1.2500000000000001E-2</v>
      </c>
      <c r="L243" s="298"/>
      <c r="M243" s="245"/>
    </row>
    <row r="244" spans="2:13" ht="14.4" x14ac:dyDescent="0.3">
      <c r="B244" s="276">
        <f t="shared" si="28"/>
        <v>188</v>
      </c>
      <c r="C244" s="274">
        <f t="shared" si="29"/>
        <v>51748</v>
      </c>
      <c r="D244" s="270">
        <f t="shared" si="30"/>
        <v>450080.7211271908</v>
      </c>
      <c r="E244" s="270">
        <f t="shared" si="24"/>
        <v>11664.52926370014</v>
      </c>
      <c r="F244" s="197"/>
      <c r="G244" s="270">
        <f t="shared" si="25"/>
        <v>11664.52926370014</v>
      </c>
      <c r="H244" s="270">
        <f t="shared" si="27"/>
        <v>5626.0090140898856</v>
      </c>
      <c r="I244" s="270">
        <f t="shared" si="31"/>
        <v>6038.5202496102547</v>
      </c>
      <c r="J244" s="270">
        <f t="shared" si="32"/>
        <v>444042.20087758056</v>
      </c>
      <c r="K244" s="315">
        <f t="shared" si="26"/>
        <v>1.2500000000000001E-2</v>
      </c>
      <c r="L244" s="298"/>
      <c r="M244" s="245"/>
    </row>
    <row r="245" spans="2:13" ht="14.4" x14ac:dyDescent="0.3">
      <c r="B245" s="276">
        <f t="shared" si="28"/>
        <v>189</v>
      </c>
      <c r="C245" s="274">
        <f t="shared" si="29"/>
        <v>51778</v>
      </c>
      <c r="D245" s="270">
        <f t="shared" si="30"/>
        <v>444042.20087758056</v>
      </c>
      <c r="E245" s="270">
        <f t="shared" si="24"/>
        <v>11664.52926370014</v>
      </c>
      <c r="F245" s="197"/>
      <c r="G245" s="270">
        <f t="shared" si="25"/>
        <v>11664.52926370014</v>
      </c>
      <c r="H245" s="270">
        <f t="shared" si="27"/>
        <v>5550.5275109697577</v>
      </c>
      <c r="I245" s="270">
        <f t="shared" si="31"/>
        <v>6114.0017527303826</v>
      </c>
      <c r="J245" s="270">
        <f t="shared" si="32"/>
        <v>437928.19912485016</v>
      </c>
      <c r="K245" s="315">
        <f t="shared" si="26"/>
        <v>1.2500000000000001E-2</v>
      </c>
      <c r="L245" s="298"/>
      <c r="M245" s="245"/>
    </row>
    <row r="246" spans="2:13" ht="14.4" x14ac:dyDescent="0.3">
      <c r="B246" s="276">
        <f t="shared" si="28"/>
        <v>190</v>
      </c>
      <c r="C246" s="274">
        <f t="shared" si="29"/>
        <v>51809</v>
      </c>
      <c r="D246" s="270">
        <f t="shared" si="30"/>
        <v>437928.19912485016</v>
      </c>
      <c r="E246" s="270">
        <f t="shared" si="24"/>
        <v>11664.52926370014</v>
      </c>
      <c r="F246" s="197"/>
      <c r="G246" s="270">
        <f t="shared" si="25"/>
        <v>11664.52926370014</v>
      </c>
      <c r="H246" s="270">
        <f t="shared" si="27"/>
        <v>5474.1024890606277</v>
      </c>
      <c r="I246" s="270">
        <f t="shared" si="31"/>
        <v>6190.4267746395126</v>
      </c>
      <c r="J246" s="270">
        <f t="shared" si="32"/>
        <v>431737.77235021064</v>
      </c>
      <c r="K246" s="315">
        <f t="shared" si="26"/>
        <v>1.2500000000000001E-2</v>
      </c>
      <c r="L246" s="298"/>
      <c r="M246" s="245"/>
    </row>
    <row r="247" spans="2:13" ht="14.4" x14ac:dyDescent="0.3">
      <c r="B247" s="276">
        <f t="shared" si="28"/>
        <v>191</v>
      </c>
      <c r="C247" s="274">
        <f t="shared" si="29"/>
        <v>51839</v>
      </c>
      <c r="D247" s="270">
        <f t="shared" si="30"/>
        <v>431737.77235021064</v>
      </c>
      <c r="E247" s="270">
        <f t="shared" si="24"/>
        <v>11664.52926370014</v>
      </c>
      <c r="F247" s="197"/>
      <c r="G247" s="270">
        <f t="shared" si="25"/>
        <v>11664.52926370014</v>
      </c>
      <c r="H247" s="270">
        <f t="shared" si="27"/>
        <v>5396.7221543776332</v>
      </c>
      <c r="I247" s="270">
        <f t="shared" si="31"/>
        <v>6267.8071093225071</v>
      </c>
      <c r="J247" s="270">
        <f t="shared" si="32"/>
        <v>425469.96524088812</v>
      </c>
      <c r="K247" s="315">
        <f t="shared" si="26"/>
        <v>1.2500000000000001E-2</v>
      </c>
      <c r="L247" s="298"/>
      <c r="M247" s="245"/>
    </row>
    <row r="248" spans="2:13" ht="14.4" x14ac:dyDescent="0.3">
      <c r="B248" s="276">
        <f t="shared" si="28"/>
        <v>192</v>
      </c>
      <c r="C248" s="274">
        <f t="shared" si="29"/>
        <v>51870</v>
      </c>
      <c r="D248" s="270">
        <f t="shared" si="30"/>
        <v>425469.96524088812</v>
      </c>
      <c r="E248" s="270">
        <f t="shared" si="24"/>
        <v>11664.52926370014</v>
      </c>
      <c r="F248" s="197"/>
      <c r="G248" s="270">
        <f t="shared" si="25"/>
        <v>11664.52926370014</v>
      </c>
      <c r="H248" s="270">
        <f t="shared" si="27"/>
        <v>5318.3745655111015</v>
      </c>
      <c r="I248" s="270">
        <f t="shared" si="31"/>
        <v>6346.1546981890388</v>
      </c>
      <c r="J248" s="270">
        <f t="shared" si="32"/>
        <v>419123.81054269907</v>
      </c>
      <c r="K248" s="315">
        <f t="shared" si="26"/>
        <v>1.2500000000000001E-2</v>
      </c>
      <c r="L248" s="298"/>
      <c r="M248" s="245"/>
    </row>
    <row r="249" spans="2:13" ht="14.4" x14ac:dyDescent="0.3">
      <c r="B249" s="276">
        <f t="shared" si="28"/>
        <v>193</v>
      </c>
      <c r="C249" s="274">
        <f t="shared" si="29"/>
        <v>51901</v>
      </c>
      <c r="D249" s="270">
        <f t="shared" si="30"/>
        <v>419123.81054269907</v>
      </c>
      <c r="E249" s="270">
        <f t="shared" ref="E249:E312" si="33">IF($D249&gt;IF($B249&lt;=$D$20,$J$20,IF($B249&lt;=$D$21+$D$20,$J$21,IF($B249&lt;=$D$20+$D$21+$D$22,$J$22,""))),IF($B249&lt;=$D$20,$J$20,IF($B249&lt;=$D$21+$D$20,$J$21,IF($B249&lt;=$D$20+$D$21+$D$22,$J$22,""))),$D249+$H249)</f>
        <v>11664.52926370014</v>
      </c>
      <c r="F249" s="197"/>
      <c r="G249" s="270">
        <f t="shared" ref="G249:G312" si="34">SUM(E249:F249)</f>
        <v>11664.52926370014</v>
      </c>
      <c r="H249" s="270">
        <f t="shared" si="27"/>
        <v>5239.0476317837383</v>
      </c>
      <c r="I249" s="270">
        <f t="shared" si="31"/>
        <v>6425.481631916402</v>
      </c>
      <c r="J249" s="270">
        <f t="shared" si="32"/>
        <v>412698.32891078264</v>
      </c>
      <c r="K249" s="315">
        <f t="shared" ref="K249:K312" si="35">IF($B249&lt;=$D$20,$E$20,IF($B249&lt;=$D$21+$D$20,$E$21,IF($B249&lt;=$D214+$D$21+$D$22,$E$22,"")))</f>
        <v>1.2500000000000001E-2</v>
      </c>
      <c r="L249" s="298"/>
      <c r="M249" s="245"/>
    </row>
    <row r="250" spans="2:13" ht="14.4" x14ac:dyDescent="0.3">
      <c r="B250" s="276">
        <f t="shared" si="28"/>
        <v>194</v>
      </c>
      <c r="C250" s="274">
        <f t="shared" si="29"/>
        <v>51929</v>
      </c>
      <c r="D250" s="270">
        <f t="shared" si="30"/>
        <v>412698.32891078264</v>
      </c>
      <c r="E250" s="270">
        <f t="shared" si="33"/>
        <v>11664.52926370014</v>
      </c>
      <c r="F250" s="197"/>
      <c r="G250" s="270">
        <f t="shared" si="34"/>
        <v>11664.52926370014</v>
      </c>
      <c r="H250" s="270">
        <f t="shared" ref="H250:H313" si="36">D250*K250</f>
        <v>5158.7291113847832</v>
      </c>
      <c r="I250" s="270">
        <f t="shared" si="31"/>
        <v>6505.8001523153571</v>
      </c>
      <c r="J250" s="270">
        <f t="shared" si="32"/>
        <v>406192.52875846729</v>
      </c>
      <c r="K250" s="315">
        <f t="shared" si="35"/>
        <v>1.2500000000000001E-2</v>
      </c>
      <c r="L250" s="298"/>
      <c r="M250" s="245"/>
    </row>
    <row r="251" spans="2:13" ht="14.4" x14ac:dyDescent="0.3">
      <c r="B251" s="276">
        <f t="shared" ref="B251:B314" si="37">IF(B250&lt;$E$19,B250+1,"")</f>
        <v>195</v>
      </c>
      <c r="C251" s="274">
        <f t="shared" ref="C251:C314" si="38">EDATE($C$57,B250)</f>
        <v>51960</v>
      </c>
      <c r="D251" s="270">
        <f t="shared" ref="D251:D314" si="39">J250</f>
        <v>406192.52875846729</v>
      </c>
      <c r="E251" s="270">
        <f t="shared" si="33"/>
        <v>11664.52926370014</v>
      </c>
      <c r="F251" s="197"/>
      <c r="G251" s="270">
        <f t="shared" si="34"/>
        <v>11664.52926370014</v>
      </c>
      <c r="H251" s="270">
        <f t="shared" si="36"/>
        <v>5077.4066094808413</v>
      </c>
      <c r="I251" s="270">
        <f t="shared" si="31"/>
        <v>6587.122654219299</v>
      </c>
      <c r="J251" s="270">
        <f t="shared" si="32"/>
        <v>399605.40610424802</v>
      </c>
      <c r="K251" s="315">
        <f t="shared" si="35"/>
        <v>1.2500000000000001E-2</v>
      </c>
      <c r="L251" s="298"/>
      <c r="M251" s="245"/>
    </row>
    <row r="252" spans="2:13" ht="14.4" x14ac:dyDescent="0.3">
      <c r="B252" s="276">
        <f t="shared" si="37"/>
        <v>196</v>
      </c>
      <c r="C252" s="274">
        <f t="shared" si="38"/>
        <v>51990</v>
      </c>
      <c r="D252" s="270">
        <f t="shared" si="39"/>
        <v>399605.40610424802</v>
      </c>
      <c r="E252" s="270">
        <f t="shared" si="33"/>
        <v>11664.52926370014</v>
      </c>
      <c r="F252" s="197"/>
      <c r="G252" s="270">
        <f t="shared" si="34"/>
        <v>11664.52926370014</v>
      </c>
      <c r="H252" s="270">
        <f t="shared" si="36"/>
        <v>4995.0675763031004</v>
      </c>
      <c r="I252" s="270">
        <f t="shared" si="31"/>
        <v>6669.4616873970399</v>
      </c>
      <c r="J252" s="270">
        <f t="shared" si="32"/>
        <v>392935.94441685098</v>
      </c>
      <c r="K252" s="315">
        <f t="shared" si="35"/>
        <v>1.2500000000000001E-2</v>
      </c>
      <c r="L252" s="298"/>
      <c r="M252" s="245"/>
    </row>
    <row r="253" spans="2:13" ht="14.4" x14ac:dyDescent="0.3">
      <c r="B253" s="276">
        <f t="shared" si="37"/>
        <v>197</v>
      </c>
      <c r="C253" s="274">
        <f t="shared" si="38"/>
        <v>52021</v>
      </c>
      <c r="D253" s="270">
        <f t="shared" si="39"/>
        <v>392935.94441685098</v>
      </c>
      <c r="E253" s="270">
        <f t="shared" si="33"/>
        <v>11664.52926370014</v>
      </c>
      <c r="F253" s="197"/>
      <c r="G253" s="270">
        <f t="shared" si="34"/>
        <v>11664.52926370014</v>
      </c>
      <c r="H253" s="270">
        <f t="shared" si="36"/>
        <v>4911.6993052106372</v>
      </c>
      <c r="I253" s="270">
        <f t="shared" si="31"/>
        <v>6752.829958489503</v>
      </c>
      <c r="J253" s="270">
        <f t="shared" si="32"/>
        <v>386183.11445836147</v>
      </c>
      <c r="K253" s="315">
        <f t="shared" si="35"/>
        <v>1.2500000000000001E-2</v>
      </c>
      <c r="L253" s="298"/>
      <c r="M253" s="245"/>
    </row>
    <row r="254" spans="2:13" ht="14.4" x14ac:dyDescent="0.3">
      <c r="B254" s="276">
        <f t="shared" si="37"/>
        <v>198</v>
      </c>
      <c r="C254" s="274">
        <f t="shared" si="38"/>
        <v>52051</v>
      </c>
      <c r="D254" s="270">
        <f t="shared" si="39"/>
        <v>386183.11445836147</v>
      </c>
      <c r="E254" s="270">
        <f t="shared" si="33"/>
        <v>11664.52926370014</v>
      </c>
      <c r="F254" s="197"/>
      <c r="G254" s="270">
        <f t="shared" si="34"/>
        <v>11664.52926370014</v>
      </c>
      <c r="H254" s="270">
        <f t="shared" si="36"/>
        <v>4827.2889307295181</v>
      </c>
      <c r="I254" s="270">
        <f t="shared" si="31"/>
        <v>6837.2403329706221</v>
      </c>
      <c r="J254" s="270">
        <f t="shared" si="32"/>
        <v>379345.87412539084</v>
      </c>
      <c r="K254" s="315">
        <f t="shared" si="35"/>
        <v>1.2500000000000001E-2</v>
      </c>
      <c r="L254" s="298"/>
      <c r="M254" s="245"/>
    </row>
    <row r="255" spans="2:13" ht="14.4" x14ac:dyDescent="0.3">
      <c r="B255" s="276">
        <f t="shared" si="37"/>
        <v>199</v>
      </c>
      <c r="C255" s="274">
        <f t="shared" si="38"/>
        <v>52082</v>
      </c>
      <c r="D255" s="270">
        <f t="shared" si="39"/>
        <v>379345.87412539084</v>
      </c>
      <c r="E255" s="270">
        <f t="shared" si="33"/>
        <v>11664.52926370014</v>
      </c>
      <c r="F255" s="197"/>
      <c r="G255" s="270">
        <f t="shared" si="34"/>
        <v>11664.52926370014</v>
      </c>
      <c r="H255" s="270">
        <f t="shared" si="36"/>
        <v>4741.8234265673855</v>
      </c>
      <c r="I255" s="270">
        <f t="shared" si="31"/>
        <v>6922.7058371327548</v>
      </c>
      <c r="J255" s="270">
        <f t="shared" si="32"/>
        <v>372423.16828825808</v>
      </c>
      <c r="K255" s="315">
        <f t="shared" si="35"/>
        <v>1.2500000000000001E-2</v>
      </c>
      <c r="L255" s="298"/>
      <c r="M255" s="245"/>
    </row>
    <row r="256" spans="2:13" ht="14.4" x14ac:dyDescent="0.3">
      <c r="B256" s="276">
        <f t="shared" si="37"/>
        <v>200</v>
      </c>
      <c r="C256" s="274">
        <f t="shared" si="38"/>
        <v>52113</v>
      </c>
      <c r="D256" s="270">
        <f t="shared" si="39"/>
        <v>372423.16828825808</v>
      </c>
      <c r="E256" s="270">
        <f t="shared" si="33"/>
        <v>11664.52926370014</v>
      </c>
      <c r="F256" s="197"/>
      <c r="G256" s="270">
        <f t="shared" si="34"/>
        <v>11664.52926370014</v>
      </c>
      <c r="H256" s="270">
        <f t="shared" si="36"/>
        <v>4655.2896036032262</v>
      </c>
      <c r="I256" s="270">
        <f t="shared" si="31"/>
        <v>7009.2396600969141</v>
      </c>
      <c r="J256" s="270">
        <f t="shared" si="32"/>
        <v>365413.92862816114</v>
      </c>
      <c r="K256" s="315">
        <f t="shared" si="35"/>
        <v>1.2500000000000001E-2</v>
      </c>
      <c r="L256" s="298"/>
      <c r="M256" s="245"/>
    </row>
    <row r="257" spans="2:13" ht="14.4" x14ac:dyDescent="0.3">
      <c r="B257" s="276">
        <f t="shared" si="37"/>
        <v>201</v>
      </c>
      <c r="C257" s="274">
        <f t="shared" si="38"/>
        <v>52143</v>
      </c>
      <c r="D257" s="270">
        <f t="shared" si="39"/>
        <v>365413.92862816114</v>
      </c>
      <c r="E257" s="270">
        <f t="shared" si="33"/>
        <v>11664.52926370014</v>
      </c>
      <c r="F257" s="197"/>
      <c r="G257" s="270">
        <f t="shared" si="34"/>
        <v>11664.52926370014</v>
      </c>
      <c r="H257" s="270">
        <f t="shared" si="36"/>
        <v>4567.6741078520145</v>
      </c>
      <c r="I257" s="270">
        <f t="shared" ref="I257:I320" si="40">G257-H257</f>
        <v>7096.8551558481258</v>
      </c>
      <c r="J257" s="270">
        <f t="shared" ref="J257:J320" si="41">D257-I257</f>
        <v>358317.073472313</v>
      </c>
      <c r="K257" s="315">
        <f t="shared" si="35"/>
        <v>1.2500000000000001E-2</v>
      </c>
      <c r="L257" s="298"/>
      <c r="M257" s="245"/>
    </row>
    <row r="258" spans="2:13" ht="14.4" x14ac:dyDescent="0.3">
      <c r="B258" s="276">
        <f t="shared" si="37"/>
        <v>202</v>
      </c>
      <c r="C258" s="274">
        <f t="shared" si="38"/>
        <v>52174</v>
      </c>
      <c r="D258" s="270">
        <f t="shared" si="39"/>
        <v>358317.073472313</v>
      </c>
      <c r="E258" s="270">
        <f t="shared" si="33"/>
        <v>11664.52926370014</v>
      </c>
      <c r="F258" s="197"/>
      <c r="G258" s="270">
        <f t="shared" si="34"/>
        <v>11664.52926370014</v>
      </c>
      <c r="H258" s="270">
        <f t="shared" si="36"/>
        <v>4478.9634184039123</v>
      </c>
      <c r="I258" s="270">
        <f t="shared" si="40"/>
        <v>7185.565845296228</v>
      </c>
      <c r="J258" s="270">
        <f t="shared" si="41"/>
        <v>351131.50762701675</v>
      </c>
      <c r="K258" s="315">
        <f t="shared" si="35"/>
        <v>1.2500000000000001E-2</v>
      </c>
      <c r="L258" s="298"/>
      <c r="M258" s="245"/>
    </row>
    <row r="259" spans="2:13" ht="14.4" x14ac:dyDescent="0.3">
      <c r="B259" s="276">
        <f t="shared" si="37"/>
        <v>203</v>
      </c>
      <c r="C259" s="274">
        <f t="shared" si="38"/>
        <v>52204</v>
      </c>
      <c r="D259" s="270">
        <f t="shared" si="39"/>
        <v>351131.50762701675</v>
      </c>
      <c r="E259" s="270">
        <f t="shared" si="33"/>
        <v>11664.52926370014</v>
      </c>
      <c r="F259" s="197"/>
      <c r="G259" s="270">
        <f t="shared" si="34"/>
        <v>11664.52926370014</v>
      </c>
      <c r="H259" s="270">
        <f t="shared" si="36"/>
        <v>4389.1438453377095</v>
      </c>
      <c r="I259" s="270">
        <f t="shared" si="40"/>
        <v>7275.3854183624308</v>
      </c>
      <c r="J259" s="270">
        <f t="shared" si="41"/>
        <v>343856.1222086543</v>
      </c>
      <c r="K259" s="315">
        <f t="shared" si="35"/>
        <v>1.2500000000000001E-2</v>
      </c>
      <c r="L259" s="298"/>
      <c r="M259" s="245"/>
    </row>
    <row r="260" spans="2:13" ht="14.4" x14ac:dyDescent="0.3">
      <c r="B260" s="276">
        <f t="shared" si="37"/>
        <v>204</v>
      </c>
      <c r="C260" s="274">
        <f t="shared" si="38"/>
        <v>52235</v>
      </c>
      <c r="D260" s="270">
        <f t="shared" si="39"/>
        <v>343856.1222086543</v>
      </c>
      <c r="E260" s="270">
        <f t="shared" si="33"/>
        <v>11664.52926370014</v>
      </c>
      <c r="F260" s="197"/>
      <c r="G260" s="270">
        <f t="shared" si="34"/>
        <v>11664.52926370014</v>
      </c>
      <c r="H260" s="270">
        <f t="shared" si="36"/>
        <v>4298.2015276081793</v>
      </c>
      <c r="I260" s="270">
        <f t="shared" si="40"/>
        <v>7366.327736091961</v>
      </c>
      <c r="J260" s="270">
        <f t="shared" si="41"/>
        <v>336489.79447256232</v>
      </c>
      <c r="K260" s="315">
        <f t="shared" si="35"/>
        <v>1.2500000000000001E-2</v>
      </c>
      <c r="L260" s="298"/>
      <c r="M260" s="245"/>
    </row>
    <row r="261" spans="2:13" ht="14.4" x14ac:dyDescent="0.3">
      <c r="B261" s="276">
        <f t="shared" si="37"/>
        <v>205</v>
      </c>
      <c r="C261" s="274">
        <f t="shared" si="38"/>
        <v>52266</v>
      </c>
      <c r="D261" s="270">
        <f t="shared" si="39"/>
        <v>336489.79447256232</v>
      </c>
      <c r="E261" s="270">
        <f t="shared" si="33"/>
        <v>11664.52926370014</v>
      </c>
      <c r="F261" s="197"/>
      <c r="G261" s="270">
        <f t="shared" si="34"/>
        <v>11664.52926370014</v>
      </c>
      <c r="H261" s="270">
        <f t="shared" si="36"/>
        <v>4206.1224309070294</v>
      </c>
      <c r="I261" s="270">
        <f t="shared" si="40"/>
        <v>7458.4068327931109</v>
      </c>
      <c r="J261" s="270">
        <f t="shared" si="41"/>
        <v>329031.38763976924</v>
      </c>
      <c r="K261" s="315">
        <f t="shared" si="35"/>
        <v>1.2500000000000001E-2</v>
      </c>
      <c r="L261" s="298"/>
      <c r="M261" s="245"/>
    </row>
    <row r="262" spans="2:13" ht="14.4" x14ac:dyDescent="0.3">
      <c r="B262" s="276">
        <f t="shared" si="37"/>
        <v>206</v>
      </c>
      <c r="C262" s="274">
        <f t="shared" si="38"/>
        <v>52294</v>
      </c>
      <c r="D262" s="270">
        <f t="shared" si="39"/>
        <v>329031.38763976924</v>
      </c>
      <c r="E262" s="270">
        <f t="shared" si="33"/>
        <v>11664.52926370014</v>
      </c>
      <c r="F262" s="197"/>
      <c r="G262" s="270">
        <f t="shared" si="34"/>
        <v>11664.52926370014</v>
      </c>
      <c r="H262" s="270">
        <f t="shared" si="36"/>
        <v>4112.8923454971155</v>
      </c>
      <c r="I262" s="270">
        <f t="shared" si="40"/>
        <v>7551.6369182030248</v>
      </c>
      <c r="J262" s="270">
        <f t="shared" si="41"/>
        <v>321479.7507215662</v>
      </c>
      <c r="K262" s="315">
        <f t="shared" si="35"/>
        <v>1.2500000000000001E-2</v>
      </c>
      <c r="L262" s="298"/>
      <c r="M262" s="245"/>
    </row>
    <row r="263" spans="2:13" ht="14.4" x14ac:dyDescent="0.3">
      <c r="B263" s="276">
        <f t="shared" si="37"/>
        <v>207</v>
      </c>
      <c r="C263" s="274">
        <f t="shared" si="38"/>
        <v>52325</v>
      </c>
      <c r="D263" s="270">
        <f t="shared" si="39"/>
        <v>321479.7507215662</v>
      </c>
      <c r="E263" s="270">
        <f t="shared" si="33"/>
        <v>11664.52926370014</v>
      </c>
      <c r="F263" s="197"/>
      <c r="G263" s="270">
        <f t="shared" si="34"/>
        <v>11664.52926370014</v>
      </c>
      <c r="H263" s="270">
        <f t="shared" si="36"/>
        <v>4018.4968840195779</v>
      </c>
      <c r="I263" s="270">
        <f t="shared" si="40"/>
        <v>7646.0323796805624</v>
      </c>
      <c r="J263" s="270">
        <f t="shared" si="41"/>
        <v>313833.71834188566</v>
      </c>
      <c r="K263" s="315">
        <f t="shared" si="35"/>
        <v>1.2500000000000001E-2</v>
      </c>
      <c r="L263" s="298"/>
      <c r="M263" s="245"/>
    </row>
    <row r="264" spans="2:13" ht="14.4" x14ac:dyDescent="0.3">
      <c r="B264" s="276">
        <f t="shared" si="37"/>
        <v>208</v>
      </c>
      <c r="C264" s="274">
        <f t="shared" si="38"/>
        <v>52355</v>
      </c>
      <c r="D264" s="270">
        <f t="shared" si="39"/>
        <v>313833.71834188566</v>
      </c>
      <c r="E264" s="270">
        <f t="shared" si="33"/>
        <v>11664.52926370014</v>
      </c>
      <c r="F264" s="197"/>
      <c r="G264" s="270">
        <f t="shared" si="34"/>
        <v>11664.52926370014</v>
      </c>
      <c r="H264" s="270">
        <f t="shared" si="36"/>
        <v>3922.9214792735711</v>
      </c>
      <c r="I264" s="270">
        <f t="shared" si="40"/>
        <v>7741.6077844265692</v>
      </c>
      <c r="J264" s="270">
        <f t="shared" si="41"/>
        <v>306092.11055745906</v>
      </c>
      <c r="K264" s="315">
        <f t="shared" si="35"/>
        <v>1.2500000000000001E-2</v>
      </c>
      <c r="L264" s="298"/>
      <c r="M264" s="245"/>
    </row>
    <row r="265" spans="2:13" ht="14.4" x14ac:dyDescent="0.3">
      <c r="B265" s="276">
        <f t="shared" si="37"/>
        <v>209</v>
      </c>
      <c r="C265" s="274">
        <f t="shared" si="38"/>
        <v>52386</v>
      </c>
      <c r="D265" s="270">
        <f t="shared" si="39"/>
        <v>306092.11055745906</v>
      </c>
      <c r="E265" s="270">
        <f t="shared" si="33"/>
        <v>11664.52926370014</v>
      </c>
      <c r="F265" s="197"/>
      <c r="G265" s="270">
        <f t="shared" si="34"/>
        <v>11664.52926370014</v>
      </c>
      <c r="H265" s="270">
        <f t="shared" si="36"/>
        <v>3826.1513819682386</v>
      </c>
      <c r="I265" s="270">
        <f t="shared" si="40"/>
        <v>7838.3778817319017</v>
      </c>
      <c r="J265" s="270">
        <f t="shared" si="41"/>
        <v>298253.73267572717</v>
      </c>
      <c r="K265" s="315">
        <f t="shared" si="35"/>
        <v>1.2500000000000001E-2</v>
      </c>
      <c r="L265" s="298"/>
      <c r="M265" s="245"/>
    </row>
    <row r="266" spans="2:13" ht="14.4" x14ac:dyDescent="0.3">
      <c r="B266" s="276">
        <f t="shared" si="37"/>
        <v>210</v>
      </c>
      <c r="C266" s="274">
        <f t="shared" si="38"/>
        <v>52416</v>
      </c>
      <c r="D266" s="270">
        <f t="shared" si="39"/>
        <v>298253.73267572717</v>
      </c>
      <c r="E266" s="270">
        <f t="shared" si="33"/>
        <v>11664.52926370014</v>
      </c>
      <c r="F266" s="197"/>
      <c r="G266" s="270">
        <f t="shared" si="34"/>
        <v>11664.52926370014</v>
      </c>
      <c r="H266" s="270">
        <f t="shared" si="36"/>
        <v>3728.1716584465898</v>
      </c>
      <c r="I266" s="270">
        <f t="shared" si="40"/>
        <v>7936.35760525355</v>
      </c>
      <c r="J266" s="270">
        <f t="shared" si="41"/>
        <v>290317.37507047364</v>
      </c>
      <c r="K266" s="315">
        <f t="shared" si="35"/>
        <v>1.2500000000000001E-2</v>
      </c>
      <c r="L266" s="298"/>
      <c r="M266" s="245"/>
    </row>
    <row r="267" spans="2:13" ht="14.4" x14ac:dyDescent="0.3">
      <c r="B267" s="276">
        <f t="shared" si="37"/>
        <v>211</v>
      </c>
      <c r="C267" s="274">
        <f t="shared" si="38"/>
        <v>52447</v>
      </c>
      <c r="D267" s="270">
        <f t="shared" si="39"/>
        <v>290317.37507047364</v>
      </c>
      <c r="E267" s="270">
        <f t="shared" si="33"/>
        <v>11664.52926370014</v>
      </c>
      <c r="F267" s="197"/>
      <c r="G267" s="270">
        <f t="shared" si="34"/>
        <v>11664.52926370014</v>
      </c>
      <c r="H267" s="270">
        <f t="shared" si="36"/>
        <v>3628.9671883809206</v>
      </c>
      <c r="I267" s="270">
        <f t="shared" si="40"/>
        <v>8035.5620753192197</v>
      </c>
      <c r="J267" s="270">
        <f t="shared" si="41"/>
        <v>282281.81299515441</v>
      </c>
      <c r="K267" s="315">
        <f t="shared" si="35"/>
        <v>1.2500000000000001E-2</v>
      </c>
      <c r="L267" s="298"/>
      <c r="M267" s="245"/>
    </row>
    <row r="268" spans="2:13" ht="14.4" x14ac:dyDescent="0.3">
      <c r="B268" s="276">
        <f t="shared" si="37"/>
        <v>212</v>
      </c>
      <c r="C268" s="274">
        <f t="shared" si="38"/>
        <v>52478</v>
      </c>
      <c r="D268" s="270">
        <f t="shared" si="39"/>
        <v>282281.81299515441</v>
      </c>
      <c r="E268" s="270">
        <f t="shared" si="33"/>
        <v>11664.52926370014</v>
      </c>
      <c r="F268" s="197"/>
      <c r="G268" s="270">
        <f t="shared" si="34"/>
        <v>11664.52926370014</v>
      </c>
      <c r="H268" s="270">
        <f t="shared" si="36"/>
        <v>3528.5226624394304</v>
      </c>
      <c r="I268" s="270">
        <f t="shared" si="40"/>
        <v>8136.0066012607094</v>
      </c>
      <c r="J268" s="270">
        <f t="shared" si="41"/>
        <v>274145.80639389373</v>
      </c>
      <c r="K268" s="315">
        <f t="shared" si="35"/>
        <v>1.2500000000000001E-2</v>
      </c>
      <c r="L268" s="298"/>
      <c r="M268" s="245"/>
    </row>
    <row r="269" spans="2:13" ht="14.4" x14ac:dyDescent="0.3">
      <c r="B269" s="276">
        <f t="shared" si="37"/>
        <v>213</v>
      </c>
      <c r="C269" s="274">
        <f t="shared" si="38"/>
        <v>52508</v>
      </c>
      <c r="D269" s="270">
        <f t="shared" si="39"/>
        <v>274145.80639389373</v>
      </c>
      <c r="E269" s="270">
        <f t="shared" si="33"/>
        <v>11664.52926370014</v>
      </c>
      <c r="F269" s="197"/>
      <c r="G269" s="270">
        <f t="shared" si="34"/>
        <v>11664.52926370014</v>
      </c>
      <c r="H269" s="270">
        <f t="shared" si="36"/>
        <v>3426.8225799236716</v>
      </c>
      <c r="I269" s="270">
        <f t="shared" si="40"/>
        <v>8237.7066837764687</v>
      </c>
      <c r="J269" s="270">
        <f t="shared" si="41"/>
        <v>265908.09971011727</v>
      </c>
      <c r="K269" s="315">
        <f t="shared" si="35"/>
        <v>1.2500000000000001E-2</v>
      </c>
      <c r="L269" s="298"/>
      <c r="M269" s="245"/>
    </row>
    <row r="270" spans="2:13" ht="14.4" x14ac:dyDescent="0.3">
      <c r="B270" s="276">
        <f t="shared" si="37"/>
        <v>214</v>
      </c>
      <c r="C270" s="274">
        <f t="shared" si="38"/>
        <v>52539</v>
      </c>
      <c r="D270" s="270">
        <f t="shared" si="39"/>
        <v>265908.09971011727</v>
      </c>
      <c r="E270" s="270">
        <f t="shared" si="33"/>
        <v>11664.52926370014</v>
      </c>
      <c r="F270" s="197"/>
      <c r="G270" s="270">
        <f t="shared" si="34"/>
        <v>11664.52926370014</v>
      </c>
      <c r="H270" s="270">
        <f t="shared" si="36"/>
        <v>3323.851246376466</v>
      </c>
      <c r="I270" s="270">
        <f t="shared" si="40"/>
        <v>8340.6780173236748</v>
      </c>
      <c r="J270" s="270">
        <f t="shared" si="41"/>
        <v>257567.42169279361</v>
      </c>
      <c r="K270" s="315">
        <f t="shared" si="35"/>
        <v>1.2500000000000001E-2</v>
      </c>
      <c r="L270" s="298"/>
      <c r="M270" s="245"/>
    </row>
    <row r="271" spans="2:13" ht="14.4" x14ac:dyDescent="0.3">
      <c r="B271" s="276">
        <f t="shared" si="37"/>
        <v>215</v>
      </c>
      <c r="C271" s="274">
        <f t="shared" si="38"/>
        <v>52569</v>
      </c>
      <c r="D271" s="270">
        <f t="shared" si="39"/>
        <v>257567.42169279361</v>
      </c>
      <c r="E271" s="270">
        <f t="shared" si="33"/>
        <v>11664.52926370014</v>
      </c>
      <c r="F271" s="197"/>
      <c r="G271" s="270">
        <f t="shared" si="34"/>
        <v>11664.52926370014</v>
      </c>
      <c r="H271" s="270">
        <f t="shared" si="36"/>
        <v>3219.5927711599202</v>
      </c>
      <c r="I271" s="270">
        <f t="shared" si="40"/>
        <v>8444.9364925402206</v>
      </c>
      <c r="J271" s="270">
        <f t="shared" si="41"/>
        <v>249122.48520025337</v>
      </c>
      <c r="K271" s="315">
        <f t="shared" si="35"/>
        <v>1.2500000000000001E-2</v>
      </c>
      <c r="L271" s="298"/>
      <c r="M271" s="245"/>
    </row>
    <row r="272" spans="2:13" ht="14.4" x14ac:dyDescent="0.3">
      <c r="B272" s="276">
        <f t="shared" si="37"/>
        <v>216</v>
      </c>
      <c r="C272" s="274">
        <f t="shared" si="38"/>
        <v>52600</v>
      </c>
      <c r="D272" s="270">
        <f t="shared" si="39"/>
        <v>249122.48520025337</v>
      </c>
      <c r="E272" s="270">
        <f t="shared" si="33"/>
        <v>11664.52926370014</v>
      </c>
      <c r="F272" s="197"/>
      <c r="G272" s="270">
        <f t="shared" si="34"/>
        <v>11664.52926370014</v>
      </c>
      <c r="H272" s="270">
        <f t="shared" si="36"/>
        <v>3114.0310650031674</v>
      </c>
      <c r="I272" s="270">
        <f t="shared" si="40"/>
        <v>8550.4981986969724</v>
      </c>
      <c r="J272" s="270">
        <f t="shared" si="41"/>
        <v>240571.98700155641</v>
      </c>
      <c r="K272" s="315">
        <f t="shared" si="35"/>
        <v>1.2500000000000001E-2</v>
      </c>
      <c r="L272" s="298"/>
      <c r="M272" s="245"/>
    </row>
    <row r="273" spans="2:13" ht="14.4" x14ac:dyDescent="0.3">
      <c r="B273" s="276">
        <f t="shared" si="37"/>
        <v>217</v>
      </c>
      <c r="C273" s="274">
        <f t="shared" si="38"/>
        <v>52631</v>
      </c>
      <c r="D273" s="270">
        <f t="shared" si="39"/>
        <v>240571.98700155641</v>
      </c>
      <c r="E273" s="270">
        <f t="shared" si="33"/>
        <v>11664.52926370014</v>
      </c>
      <c r="F273" s="197"/>
      <c r="G273" s="270">
        <f t="shared" si="34"/>
        <v>11664.52926370014</v>
      </c>
      <c r="H273" s="270">
        <f t="shared" si="36"/>
        <v>3007.1498375194551</v>
      </c>
      <c r="I273" s="270">
        <f t="shared" si="40"/>
        <v>8657.3794261806852</v>
      </c>
      <c r="J273" s="270">
        <f t="shared" si="41"/>
        <v>231914.60757537573</v>
      </c>
      <c r="K273" s="315">
        <f t="shared" si="35"/>
        <v>1.2500000000000001E-2</v>
      </c>
      <c r="L273" s="298"/>
      <c r="M273" s="245"/>
    </row>
    <row r="274" spans="2:13" ht="14.4" x14ac:dyDescent="0.3">
      <c r="B274" s="276">
        <f t="shared" si="37"/>
        <v>218</v>
      </c>
      <c r="C274" s="274">
        <f t="shared" si="38"/>
        <v>52660</v>
      </c>
      <c r="D274" s="270">
        <f t="shared" si="39"/>
        <v>231914.60757537573</v>
      </c>
      <c r="E274" s="270">
        <f t="shared" si="33"/>
        <v>11664.52926370014</v>
      </c>
      <c r="F274" s="197"/>
      <c r="G274" s="270">
        <f t="shared" si="34"/>
        <v>11664.52926370014</v>
      </c>
      <c r="H274" s="270">
        <f t="shared" si="36"/>
        <v>2898.9325946921967</v>
      </c>
      <c r="I274" s="270">
        <f t="shared" si="40"/>
        <v>8765.596669007944</v>
      </c>
      <c r="J274" s="270">
        <f t="shared" si="41"/>
        <v>223149.0109063678</v>
      </c>
      <c r="K274" s="315">
        <f t="shared" si="35"/>
        <v>1.2500000000000001E-2</v>
      </c>
      <c r="L274" s="298"/>
      <c r="M274" s="245"/>
    </row>
    <row r="275" spans="2:13" ht="14.4" x14ac:dyDescent="0.3">
      <c r="B275" s="276">
        <f t="shared" si="37"/>
        <v>219</v>
      </c>
      <c r="C275" s="274">
        <f t="shared" si="38"/>
        <v>52691</v>
      </c>
      <c r="D275" s="270">
        <f t="shared" si="39"/>
        <v>223149.0109063678</v>
      </c>
      <c r="E275" s="270">
        <f t="shared" si="33"/>
        <v>11664.52926370014</v>
      </c>
      <c r="F275" s="197"/>
      <c r="G275" s="270">
        <f t="shared" si="34"/>
        <v>11664.52926370014</v>
      </c>
      <c r="H275" s="270">
        <f t="shared" si="36"/>
        <v>2789.3626363295975</v>
      </c>
      <c r="I275" s="270">
        <f t="shared" si="40"/>
        <v>8875.1666273705432</v>
      </c>
      <c r="J275" s="270">
        <f t="shared" si="41"/>
        <v>214273.84427899725</v>
      </c>
      <c r="K275" s="315">
        <f t="shared" si="35"/>
        <v>1.2500000000000001E-2</v>
      </c>
      <c r="L275" s="298"/>
      <c r="M275" s="245"/>
    </row>
    <row r="276" spans="2:13" ht="14.4" x14ac:dyDescent="0.3">
      <c r="B276" s="276">
        <f t="shared" si="37"/>
        <v>220</v>
      </c>
      <c r="C276" s="274">
        <f t="shared" si="38"/>
        <v>52721</v>
      </c>
      <c r="D276" s="270">
        <f t="shared" si="39"/>
        <v>214273.84427899725</v>
      </c>
      <c r="E276" s="270">
        <f t="shared" si="33"/>
        <v>11664.52926370014</v>
      </c>
      <c r="F276" s="197"/>
      <c r="G276" s="270">
        <f t="shared" si="34"/>
        <v>11664.52926370014</v>
      </c>
      <c r="H276" s="270">
        <f t="shared" si="36"/>
        <v>2678.4230534874659</v>
      </c>
      <c r="I276" s="270">
        <f t="shared" si="40"/>
        <v>8986.1062102126743</v>
      </c>
      <c r="J276" s="270">
        <f t="shared" si="41"/>
        <v>205287.73806878459</v>
      </c>
      <c r="K276" s="315">
        <f t="shared" si="35"/>
        <v>1.2500000000000001E-2</v>
      </c>
      <c r="L276" s="298"/>
      <c r="M276" s="245"/>
    </row>
    <row r="277" spans="2:13" ht="14.4" x14ac:dyDescent="0.3">
      <c r="B277" s="276">
        <f t="shared" si="37"/>
        <v>221</v>
      </c>
      <c r="C277" s="274">
        <f t="shared" si="38"/>
        <v>52752</v>
      </c>
      <c r="D277" s="270">
        <f t="shared" si="39"/>
        <v>205287.73806878459</v>
      </c>
      <c r="E277" s="270">
        <f t="shared" si="33"/>
        <v>11664.52926370014</v>
      </c>
      <c r="F277" s="197"/>
      <c r="G277" s="270">
        <f t="shared" si="34"/>
        <v>11664.52926370014</v>
      </c>
      <c r="H277" s="270">
        <f t="shared" si="36"/>
        <v>2566.0967258598075</v>
      </c>
      <c r="I277" s="270">
        <f t="shared" si="40"/>
        <v>9098.4325378403337</v>
      </c>
      <c r="J277" s="270">
        <f t="shared" si="41"/>
        <v>196189.30553094426</v>
      </c>
      <c r="K277" s="315">
        <f t="shared" si="35"/>
        <v>1.2500000000000001E-2</v>
      </c>
      <c r="L277" s="298"/>
      <c r="M277" s="245"/>
    </row>
    <row r="278" spans="2:13" ht="14.4" x14ac:dyDescent="0.3">
      <c r="B278" s="276">
        <f t="shared" si="37"/>
        <v>222</v>
      </c>
      <c r="C278" s="274">
        <f t="shared" si="38"/>
        <v>52782</v>
      </c>
      <c r="D278" s="270">
        <f t="shared" si="39"/>
        <v>196189.30553094426</v>
      </c>
      <c r="E278" s="270">
        <f t="shared" si="33"/>
        <v>11664.52926370014</v>
      </c>
      <c r="F278" s="197"/>
      <c r="G278" s="270">
        <f t="shared" si="34"/>
        <v>11664.52926370014</v>
      </c>
      <c r="H278" s="270">
        <f t="shared" si="36"/>
        <v>2452.3663191368032</v>
      </c>
      <c r="I278" s="270">
        <f t="shared" si="40"/>
        <v>9212.1629445633371</v>
      </c>
      <c r="J278" s="270">
        <f t="shared" si="41"/>
        <v>186977.14258638091</v>
      </c>
      <c r="K278" s="315">
        <f t="shared" si="35"/>
        <v>1.2500000000000001E-2</v>
      </c>
      <c r="L278" s="298"/>
      <c r="M278" s="245"/>
    </row>
    <row r="279" spans="2:13" ht="14.4" x14ac:dyDescent="0.3">
      <c r="B279" s="276">
        <f t="shared" si="37"/>
        <v>223</v>
      </c>
      <c r="C279" s="274">
        <f t="shared" si="38"/>
        <v>52813</v>
      </c>
      <c r="D279" s="270">
        <f t="shared" si="39"/>
        <v>186977.14258638091</v>
      </c>
      <c r="E279" s="270">
        <f t="shared" si="33"/>
        <v>11664.52926370014</v>
      </c>
      <c r="F279" s="197"/>
      <c r="G279" s="270">
        <f t="shared" si="34"/>
        <v>11664.52926370014</v>
      </c>
      <c r="H279" s="270">
        <f t="shared" si="36"/>
        <v>2337.2142823297613</v>
      </c>
      <c r="I279" s="270">
        <f t="shared" si="40"/>
        <v>9327.3149813703785</v>
      </c>
      <c r="J279" s="270">
        <f t="shared" si="41"/>
        <v>177649.82760501053</v>
      </c>
      <c r="K279" s="315">
        <f t="shared" si="35"/>
        <v>1.2500000000000001E-2</v>
      </c>
      <c r="L279" s="298"/>
      <c r="M279" s="245"/>
    </row>
    <row r="280" spans="2:13" ht="14.4" x14ac:dyDescent="0.3">
      <c r="B280" s="276">
        <f t="shared" si="37"/>
        <v>224</v>
      </c>
      <c r="C280" s="274">
        <f t="shared" si="38"/>
        <v>52844</v>
      </c>
      <c r="D280" s="270">
        <f t="shared" si="39"/>
        <v>177649.82760501053</v>
      </c>
      <c r="E280" s="270">
        <f t="shared" si="33"/>
        <v>11664.52926370014</v>
      </c>
      <c r="F280" s="197"/>
      <c r="G280" s="270">
        <f t="shared" si="34"/>
        <v>11664.52926370014</v>
      </c>
      <c r="H280" s="270">
        <f t="shared" si="36"/>
        <v>2220.6228450626318</v>
      </c>
      <c r="I280" s="270">
        <f t="shared" si="40"/>
        <v>9443.906418637509</v>
      </c>
      <c r="J280" s="270">
        <f t="shared" si="41"/>
        <v>168205.92118637302</v>
      </c>
      <c r="K280" s="315">
        <f t="shared" si="35"/>
        <v>1.2500000000000001E-2</v>
      </c>
      <c r="L280" s="298"/>
      <c r="M280" s="245"/>
    </row>
    <row r="281" spans="2:13" ht="14.4" x14ac:dyDescent="0.3">
      <c r="B281" s="276">
        <f t="shared" si="37"/>
        <v>225</v>
      </c>
      <c r="C281" s="274">
        <f t="shared" si="38"/>
        <v>52874</v>
      </c>
      <c r="D281" s="270">
        <f t="shared" si="39"/>
        <v>168205.92118637302</v>
      </c>
      <c r="E281" s="270">
        <f t="shared" si="33"/>
        <v>11664.52926370014</v>
      </c>
      <c r="F281" s="197"/>
      <c r="G281" s="270">
        <f t="shared" si="34"/>
        <v>11664.52926370014</v>
      </c>
      <c r="H281" s="270">
        <f t="shared" si="36"/>
        <v>2102.5740148296627</v>
      </c>
      <c r="I281" s="270">
        <f t="shared" si="40"/>
        <v>9561.9552488704776</v>
      </c>
      <c r="J281" s="270">
        <f t="shared" si="41"/>
        <v>158643.96593750254</v>
      </c>
      <c r="K281" s="315">
        <f t="shared" si="35"/>
        <v>1.2500000000000001E-2</v>
      </c>
      <c r="L281" s="298"/>
      <c r="M281" s="245"/>
    </row>
    <row r="282" spans="2:13" ht="14.4" x14ac:dyDescent="0.3">
      <c r="B282" s="276">
        <f t="shared" si="37"/>
        <v>226</v>
      </c>
      <c r="C282" s="274">
        <f t="shared" si="38"/>
        <v>52905</v>
      </c>
      <c r="D282" s="270">
        <f t="shared" si="39"/>
        <v>158643.96593750254</v>
      </c>
      <c r="E282" s="270">
        <f t="shared" si="33"/>
        <v>11664.52926370014</v>
      </c>
      <c r="F282" s="197"/>
      <c r="G282" s="270">
        <f t="shared" si="34"/>
        <v>11664.52926370014</v>
      </c>
      <c r="H282" s="270">
        <f t="shared" si="36"/>
        <v>1983.0495742187818</v>
      </c>
      <c r="I282" s="270">
        <f t="shared" si="40"/>
        <v>9681.4796894813589</v>
      </c>
      <c r="J282" s="270">
        <f t="shared" si="41"/>
        <v>148962.48624802119</v>
      </c>
      <c r="K282" s="315">
        <f t="shared" si="35"/>
        <v>1.2500000000000001E-2</v>
      </c>
      <c r="L282" s="298"/>
      <c r="M282" s="245"/>
    </row>
    <row r="283" spans="2:13" ht="14.4" x14ac:dyDescent="0.3">
      <c r="B283" s="276">
        <f t="shared" si="37"/>
        <v>227</v>
      </c>
      <c r="C283" s="274">
        <f t="shared" si="38"/>
        <v>52935</v>
      </c>
      <c r="D283" s="270">
        <f t="shared" si="39"/>
        <v>148962.48624802119</v>
      </c>
      <c r="E283" s="270">
        <f t="shared" si="33"/>
        <v>11664.52926370014</v>
      </c>
      <c r="F283" s="197"/>
      <c r="G283" s="270">
        <f t="shared" si="34"/>
        <v>11664.52926370014</v>
      </c>
      <c r="H283" s="270">
        <f t="shared" si="36"/>
        <v>1862.0310781002649</v>
      </c>
      <c r="I283" s="270">
        <f t="shared" si="40"/>
        <v>9802.4981855998758</v>
      </c>
      <c r="J283" s="270">
        <f t="shared" si="41"/>
        <v>139159.98806242133</v>
      </c>
      <c r="K283" s="315">
        <f t="shared" si="35"/>
        <v>1.2500000000000001E-2</v>
      </c>
      <c r="L283" s="298"/>
      <c r="M283" s="245"/>
    </row>
    <row r="284" spans="2:13" ht="14.4" x14ac:dyDescent="0.3">
      <c r="B284" s="276">
        <f t="shared" si="37"/>
        <v>228</v>
      </c>
      <c r="C284" s="274">
        <f t="shared" si="38"/>
        <v>52966</v>
      </c>
      <c r="D284" s="270">
        <f t="shared" si="39"/>
        <v>139159.98806242133</v>
      </c>
      <c r="E284" s="270">
        <f t="shared" si="33"/>
        <v>11664.52926370014</v>
      </c>
      <c r="F284" s="197"/>
      <c r="G284" s="270">
        <f t="shared" si="34"/>
        <v>11664.52926370014</v>
      </c>
      <c r="H284" s="270">
        <f t="shared" si="36"/>
        <v>1739.4998507802666</v>
      </c>
      <c r="I284" s="270">
        <f t="shared" si="40"/>
        <v>9925.0294129198737</v>
      </c>
      <c r="J284" s="270">
        <f t="shared" si="41"/>
        <v>129234.95864950145</v>
      </c>
      <c r="K284" s="315">
        <f t="shared" si="35"/>
        <v>1.2500000000000001E-2</v>
      </c>
      <c r="L284" s="298"/>
      <c r="M284" s="245"/>
    </row>
    <row r="285" spans="2:13" ht="14.4" x14ac:dyDescent="0.3">
      <c r="B285" s="276">
        <f t="shared" si="37"/>
        <v>229</v>
      </c>
      <c r="C285" s="274">
        <f t="shared" si="38"/>
        <v>52997</v>
      </c>
      <c r="D285" s="270">
        <f t="shared" si="39"/>
        <v>129234.95864950145</v>
      </c>
      <c r="E285" s="270">
        <f t="shared" si="33"/>
        <v>11664.52926370014</v>
      </c>
      <c r="F285" s="197"/>
      <c r="G285" s="270">
        <f t="shared" si="34"/>
        <v>11664.52926370014</v>
      </c>
      <c r="H285" s="270">
        <f t="shared" si="36"/>
        <v>1615.4369831187682</v>
      </c>
      <c r="I285" s="270">
        <f t="shared" si="40"/>
        <v>10049.092280581372</v>
      </c>
      <c r="J285" s="270">
        <f t="shared" si="41"/>
        <v>119185.86636892008</v>
      </c>
      <c r="K285" s="315">
        <f t="shared" si="35"/>
        <v>1.2500000000000001E-2</v>
      </c>
      <c r="L285" s="298"/>
      <c r="M285" s="245"/>
    </row>
    <row r="286" spans="2:13" ht="14.4" x14ac:dyDescent="0.3">
      <c r="B286" s="276">
        <f t="shared" si="37"/>
        <v>230</v>
      </c>
      <c r="C286" s="274">
        <f t="shared" si="38"/>
        <v>53025</v>
      </c>
      <c r="D286" s="270">
        <f t="shared" si="39"/>
        <v>119185.86636892008</v>
      </c>
      <c r="E286" s="270">
        <f t="shared" si="33"/>
        <v>11664.52926370014</v>
      </c>
      <c r="F286" s="197"/>
      <c r="G286" s="270">
        <f t="shared" si="34"/>
        <v>11664.52926370014</v>
      </c>
      <c r="H286" s="270">
        <f t="shared" si="36"/>
        <v>1489.8233296115011</v>
      </c>
      <c r="I286" s="270">
        <f t="shared" si="40"/>
        <v>10174.705934088639</v>
      </c>
      <c r="J286" s="270">
        <f t="shared" si="41"/>
        <v>109011.16043483144</v>
      </c>
      <c r="K286" s="315">
        <f t="shared" si="35"/>
        <v>1.2500000000000001E-2</v>
      </c>
      <c r="L286" s="298"/>
      <c r="M286" s="245"/>
    </row>
    <row r="287" spans="2:13" ht="14.4" x14ac:dyDescent="0.3">
      <c r="B287" s="276">
        <f t="shared" si="37"/>
        <v>231</v>
      </c>
      <c r="C287" s="274">
        <f t="shared" si="38"/>
        <v>53056</v>
      </c>
      <c r="D287" s="270">
        <f t="shared" si="39"/>
        <v>109011.16043483144</v>
      </c>
      <c r="E287" s="270">
        <f t="shared" si="33"/>
        <v>11664.52926370014</v>
      </c>
      <c r="F287" s="197"/>
      <c r="G287" s="270">
        <f t="shared" si="34"/>
        <v>11664.52926370014</v>
      </c>
      <c r="H287" s="270">
        <f t="shared" si="36"/>
        <v>1362.6395054353932</v>
      </c>
      <c r="I287" s="270">
        <f t="shared" si="40"/>
        <v>10301.889758264748</v>
      </c>
      <c r="J287" s="270">
        <f t="shared" si="41"/>
        <v>98709.270676566695</v>
      </c>
      <c r="K287" s="315">
        <f t="shared" si="35"/>
        <v>1.2500000000000001E-2</v>
      </c>
      <c r="L287" s="298"/>
      <c r="M287" s="245"/>
    </row>
    <row r="288" spans="2:13" ht="14.4" x14ac:dyDescent="0.3">
      <c r="B288" s="276">
        <f t="shared" si="37"/>
        <v>232</v>
      </c>
      <c r="C288" s="274">
        <f t="shared" si="38"/>
        <v>53086</v>
      </c>
      <c r="D288" s="270">
        <f t="shared" si="39"/>
        <v>98709.270676566695</v>
      </c>
      <c r="E288" s="270">
        <f t="shared" si="33"/>
        <v>11664.52926370014</v>
      </c>
      <c r="F288" s="197"/>
      <c r="G288" s="270">
        <f t="shared" si="34"/>
        <v>11664.52926370014</v>
      </c>
      <c r="H288" s="270">
        <f t="shared" si="36"/>
        <v>1233.8658834570838</v>
      </c>
      <c r="I288" s="270">
        <f t="shared" si="40"/>
        <v>10430.663380243057</v>
      </c>
      <c r="J288" s="270">
        <f t="shared" si="41"/>
        <v>88278.607296323637</v>
      </c>
      <c r="K288" s="315">
        <f t="shared" si="35"/>
        <v>1.2500000000000001E-2</v>
      </c>
      <c r="L288" s="298"/>
      <c r="M288" s="245"/>
    </row>
    <row r="289" spans="2:13" ht="14.4" x14ac:dyDescent="0.3">
      <c r="B289" s="276">
        <f t="shared" si="37"/>
        <v>233</v>
      </c>
      <c r="C289" s="274">
        <f t="shared" si="38"/>
        <v>53117</v>
      </c>
      <c r="D289" s="270">
        <f t="shared" si="39"/>
        <v>88278.607296323637</v>
      </c>
      <c r="E289" s="270">
        <f t="shared" si="33"/>
        <v>11664.52926370014</v>
      </c>
      <c r="F289" s="197"/>
      <c r="G289" s="270">
        <f t="shared" si="34"/>
        <v>11664.52926370014</v>
      </c>
      <c r="H289" s="270">
        <f t="shared" si="36"/>
        <v>1103.4825912040455</v>
      </c>
      <c r="I289" s="270">
        <f t="shared" si="40"/>
        <v>10561.046672496095</v>
      </c>
      <c r="J289" s="270">
        <f t="shared" si="41"/>
        <v>77717.560623827536</v>
      </c>
      <c r="K289" s="315">
        <f t="shared" si="35"/>
        <v>1.2500000000000001E-2</v>
      </c>
      <c r="L289" s="298"/>
      <c r="M289" s="245"/>
    </row>
    <row r="290" spans="2:13" ht="14.4" x14ac:dyDescent="0.3">
      <c r="B290" s="276">
        <f t="shared" si="37"/>
        <v>234</v>
      </c>
      <c r="C290" s="274">
        <f t="shared" si="38"/>
        <v>53147</v>
      </c>
      <c r="D290" s="270">
        <f t="shared" si="39"/>
        <v>77717.560623827536</v>
      </c>
      <c r="E290" s="270">
        <f t="shared" si="33"/>
        <v>11664.52926370014</v>
      </c>
      <c r="F290" s="197"/>
      <c r="G290" s="270">
        <f t="shared" si="34"/>
        <v>11664.52926370014</v>
      </c>
      <c r="H290" s="270">
        <f t="shared" si="36"/>
        <v>971.46950779784424</v>
      </c>
      <c r="I290" s="270">
        <f t="shared" si="40"/>
        <v>10693.059755902295</v>
      </c>
      <c r="J290" s="270">
        <f t="shared" si="41"/>
        <v>67024.500867925235</v>
      </c>
      <c r="K290" s="315">
        <f t="shared" si="35"/>
        <v>1.2500000000000001E-2</v>
      </c>
      <c r="L290" s="298"/>
      <c r="M290" s="245"/>
    </row>
    <row r="291" spans="2:13" ht="14.4" x14ac:dyDescent="0.3">
      <c r="B291" s="276">
        <f t="shared" si="37"/>
        <v>235</v>
      </c>
      <c r="C291" s="274">
        <f t="shared" si="38"/>
        <v>53178</v>
      </c>
      <c r="D291" s="270">
        <f t="shared" si="39"/>
        <v>67024.500867925235</v>
      </c>
      <c r="E291" s="270">
        <f t="shared" si="33"/>
        <v>11664.52926370014</v>
      </c>
      <c r="F291" s="197"/>
      <c r="G291" s="270">
        <f t="shared" si="34"/>
        <v>11664.52926370014</v>
      </c>
      <c r="H291" s="270">
        <f t="shared" si="36"/>
        <v>837.80626084906544</v>
      </c>
      <c r="I291" s="270">
        <f t="shared" si="40"/>
        <v>10826.723002851075</v>
      </c>
      <c r="J291" s="270">
        <f t="shared" si="41"/>
        <v>56197.77786507416</v>
      </c>
      <c r="K291" s="315">
        <f t="shared" si="35"/>
        <v>1.2500000000000001E-2</v>
      </c>
      <c r="L291" s="298"/>
      <c r="M291" s="245"/>
    </row>
    <row r="292" spans="2:13" ht="14.4" x14ac:dyDescent="0.3">
      <c r="B292" s="276">
        <f t="shared" si="37"/>
        <v>236</v>
      </c>
      <c r="C292" s="274">
        <f t="shared" si="38"/>
        <v>53209</v>
      </c>
      <c r="D292" s="270">
        <f t="shared" si="39"/>
        <v>56197.77786507416</v>
      </c>
      <c r="E292" s="270">
        <f t="shared" si="33"/>
        <v>11664.52926370014</v>
      </c>
      <c r="F292" s="197"/>
      <c r="G292" s="270">
        <f t="shared" si="34"/>
        <v>11664.52926370014</v>
      </c>
      <c r="H292" s="270">
        <f t="shared" si="36"/>
        <v>702.47222331342709</v>
      </c>
      <c r="I292" s="270">
        <f t="shared" si="40"/>
        <v>10962.057040386713</v>
      </c>
      <c r="J292" s="270">
        <f t="shared" si="41"/>
        <v>45235.720824687451</v>
      </c>
      <c r="K292" s="315">
        <f t="shared" si="35"/>
        <v>1.2500000000000001E-2</v>
      </c>
      <c r="L292" s="298"/>
      <c r="M292" s="245"/>
    </row>
    <row r="293" spans="2:13" ht="14.4" x14ac:dyDescent="0.3">
      <c r="B293" s="276">
        <f t="shared" si="37"/>
        <v>237</v>
      </c>
      <c r="C293" s="274">
        <f t="shared" si="38"/>
        <v>53239</v>
      </c>
      <c r="D293" s="270">
        <f t="shared" si="39"/>
        <v>45235.720824687451</v>
      </c>
      <c r="E293" s="270">
        <f t="shared" si="33"/>
        <v>11664.52926370014</v>
      </c>
      <c r="F293" s="197"/>
      <c r="G293" s="270">
        <f t="shared" si="34"/>
        <v>11664.52926370014</v>
      </c>
      <c r="H293" s="270">
        <f t="shared" si="36"/>
        <v>565.44651030859313</v>
      </c>
      <c r="I293" s="270">
        <f t="shared" si="40"/>
        <v>11099.082753391547</v>
      </c>
      <c r="J293" s="270">
        <f t="shared" si="41"/>
        <v>34136.638071295907</v>
      </c>
      <c r="K293" s="315">
        <f t="shared" si="35"/>
        <v>1.2500000000000001E-2</v>
      </c>
      <c r="L293" s="298"/>
      <c r="M293" s="245"/>
    </row>
    <row r="294" spans="2:13" ht="14.4" x14ac:dyDescent="0.3">
      <c r="B294" s="276">
        <f t="shared" si="37"/>
        <v>238</v>
      </c>
      <c r="C294" s="274">
        <f t="shared" si="38"/>
        <v>53270</v>
      </c>
      <c r="D294" s="270">
        <f t="shared" si="39"/>
        <v>34136.638071295907</v>
      </c>
      <c r="E294" s="270">
        <f t="shared" si="33"/>
        <v>11664.52926370014</v>
      </c>
      <c r="F294" s="197"/>
      <c r="G294" s="270">
        <f t="shared" si="34"/>
        <v>11664.52926370014</v>
      </c>
      <c r="H294" s="270">
        <f t="shared" si="36"/>
        <v>426.70797589119888</v>
      </c>
      <c r="I294" s="270">
        <f t="shared" si="40"/>
        <v>11237.821287808942</v>
      </c>
      <c r="J294" s="270">
        <f t="shared" si="41"/>
        <v>22898.816783486967</v>
      </c>
      <c r="K294" s="315">
        <f t="shared" si="35"/>
        <v>1.2500000000000001E-2</v>
      </c>
      <c r="L294" s="298"/>
      <c r="M294" s="245"/>
    </row>
    <row r="295" spans="2:13" ht="14.4" x14ac:dyDescent="0.3">
      <c r="B295" s="276">
        <f t="shared" si="37"/>
        <v>239</v>
      </c>
      <c r="C295" s="274">
        <f t="shared" si="38"/>
        <v>53300</v>
      </c>
      <c r="D295" s="270">
        <f t="shared" si="39"/>
        <v>22898.816783486967</v>
      </c>
      <c r="E295" s="270">
        <f t="shared" si="33"/>
        <v>11664.52926370014</v>
      </c>
      <c r="F295" s="197"/>
      <c r="G295" s="270">
        <f t="shared" si="34"/>
        <v>11664.52926370014</v>
      </c>
      <c r="H295" s="270">
        <f t="shared" si="36"/>
        <v>286.2352097935871</v>
      </c>
      <c r="I295" s="270">
        <f t="shared" si="40"/>
        <v>11378.294053906553</v>
      </c>
      <c r="J295" s="270">
        <f t="shared" si="41"/>
        <v>11520.522729580414</v>
      </c>
      <c r="K295" s="315">
        <f t="shared" si="35"/>
        <v>1.2500000000000001E-2</v>
      </c>
      <c r="L295" s="298"/>
      <c r="M295" s="245"/>
    </row>
    <row r="296" spans="2:13" ht="14.4" x14ac:dyDescent="0.3">
      <c r="B296" s="276">
        <f t="shared" si="37"/>
        <v>240</v>
      </c>
      <c r="C296" s="274">
        <f t="shared" si="38"/>
        <v>53331</v>
      </c>
      <c r="D296" s="270">
        <f t="shared" si="39"/>
        <v>11520.522729580414</v>
      </c>
      <c r="E296" s="270">
        <f t="shared" si="33"/>
        <v>11664.529263700169</v>
      </c>
      <c r="F296" s="197"/>
      <c r="G296" s="270">
        <f t="shared" si="34"/>
        <v>11664.529263700169</v>
      </c>
      <c r="H296" s="270">
        <f t="shared" si="36"/>
        <v>144.00653411975517</v>
      </c>
      <c r="I296" s="270">
        <f t="shared" si="40"/>
        <v>11520.522729580414</v>
      </c>
      <c r="J296" s="270">
        <f t="shared" si="41"/>
        <v>0</v>
      </c>
      <c r="K296" s="315">
        <f t="shared" si="35"/>
        <v>1.2500000000000001E-2</v>
      </c>
      <c r="L296" s="298"/>
      <c r="M296" s="245"/>
    </row>
    <row r="297" spans="2:13" ht="14.4" x14ac:dyDescent="0.3">
      <c r="B297" s="276" t="str">
        <f t="shared" si="37"/>
        <v/>
      </c>
      <c r="C297" s="274">
        <f t="shared" si="38"/>
        <v>53362</v>
      </c>
      <c r="D297" s="270">
        <f t="shared" si="39"/>
        <v>0</v>
      </c>
      <c r="E297" s="270" t="e">
        <f t="shared" si="33"/>
        <v>#VALUE!</v>
      </c>
      <c r="F297" s="197"/>
      <c r="G297" s="270" t="e">
        <f t="shared" si="34"/>
        <v>#VALUE!</v>
      </c>
      <c r="H297" s="270" t="e">
        <f t="shared" si="36"/>
        <v>#VALUE!</v>
      </c>
      <c r="I297" s="270" t="e">
        <f t="shared" si="40"/>
        <v>#VALUE!</v>
      </c>
      <c r="J297" s="270" t="e">
        <f t="shared" si="41"/>
        <v>#VALUE!</v>
      </c>
      <c r="K297" s="315" t="str">
        <f t="shared" si="35"/>
        <v/>
      </c>
      <c r="L297" s="298"/>
      <c r="M297" s="245"/>
    </row>
    <row r="298" spans="2:13" ht="14.4" x14ac:dyDescent="0.3">
      <c r="B298" s="276" t="str">
        <f t="shared" si="37"/>
        <v/>
      </c>
      <c r="C298" s="274" t="e">
        <f t="shared" si="38"/>
        <v>#VALUE!</v>
      </c>
      <c r="D298" s="270" t="e">
        <f t="shared" si="39"/>
        <v>#VALUE!</v>
      </c>
      <c r="E298" s="270" t="e">
        <f t="shared" si="33"/>
        <v>#VALUE!</v>
      </c>
      <c r="F298" s="197"/>
      <c r="G298" s="270" t="e">
        <f t="shared" si="34"/>
        <v>#VALUE!</v>
      </c>
      <c r="H298" s="270" t="e">
        <f t="shared" si="36"/>
        <v>#VALUE!</v>
      </c>
      <c r="I298" s="270" t="e">
        <f t="shared" si="40"/>
        <v>#VALUE!</v>
      </c>
      <c r="J298" s="270" t="e">
        <f t="shared" si="41"/>
        <v>#VALUE!</v>
      </c>
      <c r="K298" s="315" t="str">
        <f t="shared" si="35"/>
        <v/>
      </c>
      <c r="L298" s="298"/>
      <c r="M298" s="245"/>
    </row>
    <row r="299" spans="2:13" ht="14.4" x14ac:dyDescent="0.3">
      <c r="B299" s="276" t="str">
        <f t="shared" si="37"/>
        <v/>
      </c>
      <c r="C299" s="274" t="e">
        <f t="shared" si="38"/>
        <v>#VALUE!</v>
      </c>
      <c r="D299" s="270" t="e">
        <f t="shared" si="39"/>
        <v>#VALUE!</v>
      </c>
      <c r="E299" s="270" t="e">
        <f t="shared" si="33"/>
        <v>#VALUE!</v>
      </c>
      <c r="F299" s="197"/>
      <c r="G299" s="270" t="e">
        <f t="shared" si="34"/>
        <v>#VALUE!</v>
      </c>
      <c r="H299" s="270" t="e">
        <f t="shared" si="36"/>
        <v>#VALUE!</v>
      </c>
      <c r="I299" s="270" t="e">
        <f t="shared" si="40"/>
        <v>#VALUE!</v>
      </c>
      <c r="J299" s="270" t="e">
        <f t="shared" si="41"/>
        <v>#VALUE!</v>
      </c>
      <c r="K299" s="315" t="str">
        <f t="shared" si="35"/>
        <v/>
      </c>
      <c r="L299" s="298"/>
      <c r="M299" s="245"/>
    </row>
    <row r="300" spans="2:13" ht="14.4" x14ac:dyDescent="0.3">
      <c r="B300" s="276" t="str">
        <f t="shared" si="37"/>
        <v/>
      </c>
      <c r="C300" s="274" t="e">
        <f t="shared" si="38"/>
        <v>#VALUE!</v>
      </c>
      <c r="D300" s="270" t="e">
        <f t="shared" si="39"/>
        <v>#VALUE!</v>
      </c>
      <c r="E300" s="270" t="e">
        <f t="shared" si="33"/>
        <v>#VALUE!</v>
      </c>
      <c r="F300" s="197"/>
      <c r="G300" s="270" t="e">
        <f t="shared" si="34"/>
        <v>#VALUE!</v>
      </c>
      <c r="H300" s="270" t="e">
        <f t="shared" si="36"/>
        <v>#VALUE!</v>
      </c>
      <c r="I300" s="270" t="e">
        <f t="shared" si="40"/>
        <v>#VALUE!</v>
      </c>
      <c r="J300" s="270" t="e">
        <f t="shared" si="41"/>
        <v>#VALUE!</v>
      </c>
      <c r="K300" s="315" t="str">
        <f t="shared" si="35"/>
        <v/>
      </c>
      <c r="L300" s="298"/>
      <c r="M300" s="245"/>
    </row>
    <row r="301" spans="2:13" ht="14.4" x14ac:dyDescent="0.3">
      <c r="B301" s="276" t="str">
        <f t="shared" si="37"/>
        <v/>
      </c>
      <c r="C301" s="274" t="e">
        <f t="shared" si="38"/>
        <v>#VALUE!</v>
      </c>
      <c r="D301" s="270" t="e">
        <f t="shared" si="39"/>
        <v>#VALUE!</v>
      </c>
      <c r="E301" s="270" t="e">
        <f t="shared" si="33"/>
        <v>#VALUE!</v>
      </c>
      <c r="F301" s="197"/>
      <c r="G301" s="270" t="e">
        <f t="shared" si="34"/>
        <v>#VALUE!</v>
      </c>
      <c r="H301" s="270" t="e">
        <f t="shared" si="36"/>
        <v>#VALUE!</v>
      </c>
      <c r="I301" s="270" t="e">
        <f t="shared" si="40"/>
        <v>#VALUE!</v>
      </c>
      <c r="J301" s="270" t="e">
        <f t="shared" si="41"/>
        <v>#VALUE!</v>
      </c>
      <c r="K301" s="315" t="str">
        <f t="shared" si="35"/>
        <v/>
      </c>
      <c r="L301" s="298"/>
      <c r="M301" s="245"/>
    </row>
    <row r="302" spans="2:13" ht="14.4" x14ac:dyDescent="0.3">
      <c r="B302" s="276" t="str">
        <f t="shared" si="37"/>
        <v/>
      </c>
      <c r="C302" s="274" t="e">
        <f t="shared" si="38"/>
        <v>#VALUE!</v>
      </c>
      <c r="D302" s="270" t="e">
        <f t="shared" si="39"/>
        <v>#VALUE!</v>
      </c>
      <c r="E302" s="270" t="e">
        <f t="shared" si="33"/>
        <v>#VALUE!</v>
      </c>
      <c r="F302" s="197"/>
      <c r="G302" s="270" t="e">
        <f t="shared" si="34"/>
        <v>#VALUE!</v>
      </c>
      <c r="H302" s="270" t="e">
        <f t="shared" si="36"/>
        <v>#VALUE!</v>
      </c>
      <c r="I302" s="270" t="e">
        <f t="shared" si="40"/>
        <v>#VALUE!</v>
      </c>
      <c r="J302" s="270" t="e">
        <f t="shared" si="41"/>
        <v>#VALUE!</v>
      </c>
      <c r="K302" s="315" t="str">
        <f t="shared" si="35"/>
        <v/>
      </c>
      <c r="L302" s="298"/>
      <c r="M302" s="245"/>
    </row>
    <row r="303" spans="2:13" ht="14.4" x14ac:dyDescent="0.3">
      <c r="B303" s="276" t="str">
        <f t="shared" si="37"/>
        <v/>
      </c>
      <c r="C303" s="274" t="e">
        <f t="shared" si="38"/>
        <v>#VALUE!</v>
      </c>
      <c r="D303" s="270" t="e">
        <f t="shared" si="39"/>
        <v>#VALUE!</v>
      </c>
      <c r="E303" s="270" t="e">
        <f t="shared" si="33"/>
        <v>#VALUE!</v>
      </c>
      <c r="F303" s="197"/>
      <c r="G303" s="270" t="e">
        <f t="shared" si="34"/>
        <v>#VALUE!</v>
      </c>
      <c r="H303" s="270" t="e">
        <f t="shared" si="36"/>
        <v>#VALUE!</v>
      </c>
      <c r="I303" s="270" t="e">
        <f t="shared" si="40"/>
        <v>#VALUE!</v>
      </c>
      <c r="J303" s="270" t="e">
        <f t="shared" si="41"/>
        <v>#VALUE!</v>
      </c>
      <c r="K303" s="315" t="str">
        <f t="shared" si="35"/>
        <v/>
      </c>
      <c r="L303" s="298"/>
      <c r="M303" s="245"/>
    </row>
    <row r="304" spans="2:13" ht="14.4" x14ac:dyDescent="0.3">
      <c r="B304" s="276" t="str">
        <f t="shared" si="37"/>
        <v/>
      </c>
      <c r="C304" s="274" t="e">
        <f t="shared" si="38"/>
        <v>#VALUE!</v>
      </c>
      <c r="D304" s="270" t="e">
        <f t="shared" si="39"/>
        <v>#VALUE!</v>
      </c>
      <c r="E304" s="270" t="e">
        <f t="shared" si="33"/>
        <v>#VALUE!</v>
      </c>
      <c r="F304" s="197"/>
      <c r="G304" s="270" t="e">
        <f t="shared" si="34"/>
        <v>#VALUE!</v>
      </c>
      <c r="H304" s="270" t="e">
        <f t="shared" si="36"/>
        <v>#VALUE!</v>
      </c>
      <c r="I304" s="270" t="e">
        <f t="shared" si="40"/>
        <v>#VALUE!</v>
      </c>
      <c r="J304" s="270" t="e">
        <f t="shared" si="41"/>
        <v>#VALUE!</v>
      </c>
      <c r="K304" s="315" t="str">
        <f t="shared" si="35"/>
        <v/>
      </c>
      <c r="L304" s="298"/>
      <c r="M304" s="245"/>
    </row>
    <row r="305" spans="2:13" ht="14.4" x14ac:dyDescent="0.3">
      <c r="B305" s="276" t="str">
        <f t="shared" si="37"/>
        <v/>
      </c>
      <c r="C305" s="274" t="e">
        <f t="shared" si="38"/>
        <v>#VALUE!</v>
      </c>
      <c r="D305" s="270" t="e">
        <f t="shared" si="39"/>
        <v>#VALUE!</v>
      </c>
      <c r="E305" s="270" t="e">
        <f t="shared" si="33"/>
        <v>#VALUE!</v>
      </c>
      <c r="F305" s="197"/>
      <c r="G305" s="270" t="e">
        <f t="shared" si="34"/>
        <v>#VALUE!</v>
      </c>
      <c r="H305" s="270" t="e">
        <f t="shared" si="36"/>
        <v>#VALUE!</v>
      </c>
      <c r="I305" s="270" t="e">
        <f t="shared" si="40"/>
        <v>#VALUE!</v>
      </c>
      <c r="J305" s="270" t="e">
        <f t="shared" si="41"/>
        <v>#VALUE!</v>
      </c>
      <c r="K305" s="315" t="str">
        <f t="shared" si="35"/>
        <v/>
      </c>
      <c r="L305" s="298"/>
      <c r="M305" s="245"/>
    </row>
    <row r="306" spans="2:13" ht="14.4" x14ac:dyDescent="0.3">
      <c r="B306" s="276" t="str">
        <f t="shared" si="37"/>
        <v/>
      </c>
      <c r="C306" s="274" t="e">
        <f t="shared" si="38"/>
        <v>#VALUE!</v>
      </c>
      <c r="D306" s="270" t="e">
        <f t="shared" si="39"/>
        <v>#VALUE!</v>
      </c>
      <c r="E306" s="270" t="e">
        <f t="shared" si="33"/>
        <v>#VALUE!</v>
      </c>
      <c r="F306" s="197"/>
      <c r="G306" s="270" t="e">
        <f t="shared" si="34"/>
        <v>#VALUE!</v>
      </c>
      <c r="H306" s="270" t="e">
        <f t="shared" si="36"/>
        <v>#VALUE!</v>
      </c>
      <c r="I306" s="270" t="e">
        <f t="shared" si="40"/>
        <v>#VALUE!</v>
      </c>
      <c r="J306" s="270" t="e">
        <f t="shared" si="41"/>
        <v>#VALUE!</v>
      </c>
      <c r="K306" s="315" t="str">
        <f t="shared" si="35"/>
        <v/>
      </c>
      <c r="L306" s="298"/>
      <c r="M306" s="245"/>
    </row>
    <row r="307" spans="2:13" ht="14.4" x14ac:dyDescent="0.3">
      <c r="B307" s="276" t="str">
        <f t="shared" si="37"/>
        <v/>
      </c>
      <c r="C307" s="274" t="e">
        <f t="shared" si="38"/>
        <v>#VALUE!</v>
      </c>
      <c r="D307" s="270" t="e">
        <f t="shared" si="39"/>
        <v>#VALUE!</v>
      </c>
      <c r="E307" s="270" t="e">
        <f t="shared" si="33"/>
        <v>#VALUE!</v>
      </c>
      <c r="F307" s="197"/>
      <c r="G307" s="270" t="e">
        <f t="shared" si="34"/>
        <v>#VALUE!</v>
      </c>
      <c r="H307" s="270" t="e">
        <f t="shared" si="36"/>
        <v>#VALUE!</v>
      </c>
      <c r="I307" s="270" t="e">
        <f t="shared" si="40"/>
        <v>#VALUE!</v>
      </c>
      <c r="J307" s="270" t="e">
        <f t="shared" si="41"/>
        <v>#VALUE!</v>
      </c>
      <c r="K307" s="315" t="str">
        <f t="shared" si="35"/>
        <v/>
      </c>
      <c r="L307" s="298"/>
      <c r="M307" s="245"/>
    </row>
    <row r="308" spans="2:13" ht="14.4" x14ac:dyDescent="0.3">
      <c r="B308" s="276" t="str">
        <f t="shared" si="37"/>
        <v/>
      </c>
      <c r="C308" s="274" t="e">
        <f t="shared" si="38"/>
        <v>#VALUE!</v>
      </c>
      <c r="D308" s="270" t="e">
        <f t="shared" si="39"/>
        <v>#VALUE!</v>
      </c>
      <c r="E308" s="270" t="e">
        <f t="shared" si="33"/>
        <v>#VALUE!</v>
      </c>
      <c r="F308" s="197"/>
      <c r="G308" s="270" t="e">
        <f t="shared" si="34"/>
        <v>#VALUE!</v>
      </c>
      <c r="H308" s="270" t="e">
        <f t="shared" si="36"/>
        <v>#VALUE!</v>
      </c>
      <c r="I308" s="270" t="e">
        <f t="shared" si="40"/>
        <v>#VALUE!</v>
      </c>
      <c r="J308" s="270" t="e">
        <f t="shared" si="41"/>
        <v>#VALUE!</v>
      </c>
      <c r="K308" s="315" t="str">
        <f t="shared" si="35"/>
        <v/>
      </c>
      <c r="L308" s="298"/>
      <c r="M308" s="245"/>
    </row>
    <row r="309" spans="2:13" ht="14.4" x14ac:dyDescent="0.3">
      <c r="B309" s="276" t="str">
        <f t="shared" si="37"/>
        <v/>
      </c>
      <c r="C309" s="274" t="e">
        <f t="shared" si="38"/>
        <v>#VALUE!</v>
      </c>
      <c r="D309" s="270" t="e">
        <f t="shared" si="39"/>
        <v>#VALUE!</v>
      </c>
      <c r="E309" s="270" t="e">
        <f t="shared" si="33"/>
        <v>#VALUE!</v>
      </c>
      <c r="F309" s="197"/>
      <c r="G309" s="270" t="e">
        <f t="shared" si="34"/>
        <v>#VALUE!</v>
      </c>
      <c r="H309" s="270" t="e">
        <f t="shared" si="36"/>
        <v>#VALUE!</v>
      </c>
      <c r="I309" s="270" t="e">
        <f t="shared" si="40"/>
        <v>#VALUE!</v>
      </c>
      <c r="J309" s="270" t="e">
        <f t="shared" si="41"/>
        <v>#VALUE!</v>
      </c>
      <c r="K309" s="315" t="str">
        <f t="shared" si="35"/>
        <v/>
      </c>
      <c r="L309" s="298"/>
      <c r="M309" s="245"/>
    </row>
    <row r="310" spans="2:13" ht="14.4" x14ac:dyDescent="0.3">
      <c r="B310" s="276" t="str">
        <f t="shared" si="37"/>
        <v/>
      </c>
      <c r="C310" s="274" t="e">
        <f t="shared" si="38"/>
        <v>#VALUE!</v>
      </c>
      <c r="D310" s="270" t="e">
        <f t="shared" si="39"/>
        <v>#VALUE!</v>
      </c>
      <c r="E310" s="270" t="e">
        <f t="shared" si="33"/>
        <v>#VALUE!</v>
      </c>
      <c r="F310" s="197"/>
      <c r="G310" s="270" t="e">
        <f t="shared" si="34"/>
        <v>#VALUE!</v>
      </c>
      <c r="H310" s="270" t="e">
        <f t="shared" si="36"/>
        <v>#VALUE!</v>
      </c>
      <c r="I310" s="270" t="e">
        <f t="shared" si="40"/>
        <v>#VALUE!</v>
      </c>
      <c r="J310" s="270" t="e">
        <f t="shared" si="41"/>
        <v>#VALUE!</v>
      </c>
      <c r="K310" s="315" t="str">
        <f t="shared" si="35"/>
        <v/>
      </c>
      <c r="L310" s="298"/>
      <c r="M310" s="245"/>
    </row>
    <row r="311" spans="2:13" ht="14.4" x14ac:dyDescent="0.3">
      <c r="B311" s="276" t="str">
        <f t="shared" si="37"/>
        <v/>
      </c>
      <c r="C311" s="274" t="e">
        <f t="shared" si="38"/>
        <v>#VALUE!</v>
      </c>
      <c r="D311" s="270" t="e">
        <f t="shared" si="39"/>
        <v>#VALUE!</v>
      </c>
      <c r="E311" s="270" t="e">
        <f t="shared" si="33"/>
        <v>#VALUE!</v>
      </c>
      <c r="F311" s="197"/>
      <c r="G311" s="270" t="e">
        <f t="shared" si="34"/>
        <v>#VALUE!</v>
      </c>
      <c r="H311" s="270" t="e">
        <f t="shared" si="36"/>
        <v>#VALUE!</v>
      </c>
      <c r="I311" s="270" t="e">
        <f t="shared" si="40"/>
        <v>#VALUE!</v>
      </c>
      <c r="J311" s="270" t="e">
        <f t="shared" si="41"/>
        <v>#VALUE!</v>
      </c>
      <c r="K311" s="315" t="str">
        <f t="shared" si="35"/>
        <v/>
      </c>
      <c r="L311" s="298"/>
      <c r="M311" s="245"/>
    </row>
    <row r="312" spans="2:13" ht="14.4" x14ac:dyDescent="0.3">
      <c r="B312" s="276" t="str">
        <f t="shared" si="37"/>
        <v/>
      </c>
      <c r="C312" s="274" t="e">
        <f t="shared" si="38"/>
        <v>#VALUE!</v>
      </c>
      <c r="D312" s="270" t="e">
        <f t="shared" si="39"/>
        <v>#VALUE!</v>
      </c>
      <c r="E312" s="270" t="e">
        <f t="shared" si="33"/>
        <v>#VALUE!</v>
      </c>
      <c r="F312" s="197"/>
      <c r="G312" s="270" t="e">
        <f t="shared" si="34"/>
        <v>#VALUE!</v>
      </c>
      <c r="H312" s="270" t="e">
        <f t="shared" si="36"/>
        <v>#VALUE!</v>
      </c>
      <c r="I312" s="270" t="e">
        <f t="shared" si="40"/>
        <v>#VALUE!</v>
      </c>
      <c r="J312" s="270" t="e">
        <f t="shared" si="41"/>
        <v>#VALUE!</v>
      </c>
      <c r="K312" s="315" t="str">
        <f t="shared" si="35"/>
        <v/>
      </c>
      <c r="L312" s="298"/>
      <c r="M312" s="245"/>
    </row>
    <row r="313" spans="2:13" ht="14.4" x14ac:dyDescent="0.3">
      <c r="B313" s="276" t="str">
        <f t="shared" si="37"/>
        <v/>
      </c>
      <c r="C313" s="274" t="e">
        <f t="shared" si="38"/>
        <v>#VALUE!</v>
      </c>
      <c r="D313" s="270" t="e">
        <f t="shared" si="39"/>
        <v>#VALUE!</v>
      </c>
      <c r="E313" s="270" t="e">
        <f t="shared" ref="E313:E376" si="42">IF($D313&gt;IF($B313&lt;=$D$20,$J$20,IF($B313&lt;=$D$21+$D$20,$J$21,IF($B313&lt;=$D$20+$D$21+$D$22,$J$22,""))),IF($B313&lt;=$D$20,$J$20,IF($B313&lt;=$D$21+$D$20,$J$21,IF($B313&lt;=$D$20+$D$21+$D$22,$J$22,""))),$D313+$H313)</f>
        <v>#VALUE!</v>
      </c>
      <c r="F313" s="197"/>
      <c r="G313" s="270" t="e">
        <f t="shared" ref="G313:G376" si="43">SUM(E313:F313)</f>
        <v>#VALUE!</v>
      </c>
      <c r="H313" s="270" t="e">
        <f t="shared" si="36"/>
        <v>#VALUE!</v>
      </c>
      <c r="I313" s="270" t="e">
        <f t="shared" si="40"/>
        <v>#VALUE!</v>
      </c>
      <c r="J313" s="270" t="e">
        <f t="shared" si="41"/>
        <v>#VALUE!</v>
      </c>
      <c r="K313" s="315" t="str">
        <f t="shared" ref="K313:K343" si="44">IF($B313&lt;=$D$20,$E$20,IF($B313&lt;=$D$21+$D$20,$E$21,IF($B313&lt;=$D278+$D$21+$D$22,$E$22,"")))</f>
        <v/>
      </c>
      <c r="L313" s="298"/>
      <c r="M313" s="245"/>
    </row>
    <row r="314" spans="2:13" ht="14.4" x14ac:dyDescent="0.3">
      <c r="B314" s="276" t="str">
        <f t="shared" si="37"/>
        <v/>
      </c>
      <c r="C314" s="274" t="e">
        <f t="shared" si="38"/>
        <v>#VALUE!</v>
      </c>
      <c r="D314" s="270" t="e">
        <f t="shared" si="39"/>
        <v>#VALUE!</v>
      </c>
      <c r="E314" s="270" t="e">
        <f t="shared" si="42"/>
        <v>#VALUE!</v>
      </c>
      <c r="F314" s="197"/>
      <c r="G314" s="270" t="e">
        <f t="shared" si="43"/>
        <v>#VALUE!</v>
      </c>
      <c r="H314" s="270" t="e">
        <f t="shared" ref="H314:H329" si="45">D314*K314</f>
        <v>#VALUE!</v>
      </c>
      <c r="I314" s="270" t="e">
        <f t="shared" si="40"/>
        <v>#VALUE!</v>
      </c>
      <c r="J314" s="270" t="e">
        <f t="shared" si="41"/>
        <v>#VALUE!</v>
      </c>
      <c r="K314" s="315" t="str">
        <f t="shared" si="44"/>
        <v/>
      </c>
      <c r="L314" s="298"/>
      <c r="M314" s="245"/>
    </row>
    <row r="315" spans="2:13" ht="14.4" x14ac:dyDescent="0.3">
      <c r="B315" s="276" t="str">
        <f t="shared" ref="B315:B345" si="46">IF(B314&lt;$E$19,B314+1,"")</f>
        <v/>
      </c>
      <c r="C315" s="274" t="e">
        <f t="shared" ref="C315:C334" si="47">EDATE($C$57,B314)</f>
        <v>#VALUE!</v>
      </c>
      <c r="D315" s="270" t="e">
        <f t="shared" ref="D315:D344" si="48">J314</f>
        <v>#VALUE!</v>
      </c>
      <c r="E315" s="270" t="e">
        <f t="shared" si="42"/>
        <v>#VALUE!</v>
      </c>
      <c r="F315" s="197"/>
      <c r="G315" s="270" t="e">
        <f t="shared" si="43"/>
        <v>#VALUE!</v>
      </c>
      <c r="H315" s="270" t="e">
        <f t="shared" si="45"/>
        <v>#VALUE!</v>
      </c>
      <c r="I315" s="270" t="e">
        <f t="shared" si="40"/>
        <v>#VALUE!</v>
      </c>
      <c r="J315" s="270" t="e">
        <f t="shared" si="41"/>
        <v>#VALUE!</v>
      </c>
      <c r="K315" s="315" t="str">
        <f t="shared" si="44"/>
        <v/>
      </c>
      <c r="L315" s="298"/>
      <c r="M315" s="245"/>
    </row>
    <row r="316" spans="2:13" ht="14.4" x14ac:dyDescent="0.3">
      <c r="B316" s="276" t="str">
        <f t="shared" si="46"/>
        <v/>
      </c>
      <c r="C316" s="274" t="e">
        <f t="shared" si="47"/>
        <v>#VALUE!</v>
      </c>
      <c r="D316" s="270" t="e">
        <f t="shared" si="48"/>
        <v>#VALUE!</v>
      </c>
      <c r="E316" s="270" t="e">
        <f t="shared" si="42"/>
        <v>#VALUE!</v>
      </c>
      <c r="F316" s="197"/>
      <c r="G316" s="270" t="e">
        <f t="shared" si="43"/>
        <v>#VALUE!</v>
      </c>
      <c r="H316" s="270" t="e">
        <f t="shared" si="45"/>
        <v>#VALUE!</v>
      </c>
      <c r="I316" s="270" t="e">
        <f t="shared" si="40"/>
        <v>#VALUE!</v>
      </c>
      <c r="J316" s="270" t="e">
        <f t="shared" si="41"/>
        <v>#VALUE!</v>
      </c>
      <c r="K316" s="315" t="str">
        <f t="shared" si="44"/>
        <v/>
      </c>
      <c r="L316" s="298"/>
      <c r="M316" s="245"/>
    </row>
    <row r="317" spans="2:13" ht="14.4" x14ac:dyDescent="0.3">
      <c r="B317" s="276" t="str">
        <f t="shared" si="46"/>
        <v/>
      </c>
      <c r="C317" s="274" t="e">
        <f t="shared" si="47"/>
        <v>#VALUE!</v>
      </c>
      <c r="D317" s="270" t="e">
        <f t="shared" si="48"/>
        <v>#VALUE!</v>
      </c>
      <c r="E317" s="270" t="e">
        <f t="shared" si="42"/>
        <v>#VALUE!</v>
      </c>
      <c r="F317" s="197"/>
      <c r="G317" s="270" t="e">
        <f t="shared" si="43"/>
        <v>#VALUE!</v>
      </c>
      <c r="H317" s="270" t="e">
        <f t="shared" si="45"/>
        <v>#VALUE!</v>
      </c>
      <c r="I317" s="270" t="e">
        <f t="shared" si="40"/>
        <v>#VALUE!</v>
      </c>
      <c r="J317" s="270" t="e">
        <f t="shared" si="41"/>
        <v>#VALUE!</v>
      </c>
      <c r="K317" s="315" t="str">
        <f t="shared" si="44"/>
        <v/>
      </c>
      <c r="L317" s="298"/>
      <c r="M317" s="245"/>
    </row>
    <row r="318" spans="2:13" ht="14.4" x14ac:dyDescent="0.3">
      <c r="B318" s="276" t="str">
        <f t="shared" si="46"/>
        <v/>
      </c>
      <c r="C318" s="274" t="e">
        <f t="shared" si="47"/>
        <v>#VALUE!</v>
      </c>
      <c r="D318" s="270" t="e">
        <f t="shared" si="48"/>
        <v>#VALUE!</v>
      </c>
      <c r="E318" s="270" t="e">
        <f t="shared" si="42"/>
        <v>#VALUE!</v>
      </c>
      <c r="F318" s="197"/>
      <c r="G318" s="270" t="e">
        <f t="shared" si="43"/>
        <v>#VALUE!</v>
      </c>
      <c r="H318" s="270" t="e">
        <f t="shared" si="45"/>
        <v>#VALUE!</v>
      </c>
      <c r="I318" s="270" t="e">
        <f t="shared" si="40"/>
        <v>#VALUE!</v>
      </c>
      <c r="J318" s="270" t="e">
        <f t="shared" si="41"/>
        <v>#VALUE!</v>
      </c>
      <c r="K318" s="315" t="str">
        <f t="shared" si="44"/>
        <v/>
      </c>
      <c r="L318" s="298"/>
      <c r="M318" s="245"/>
    </row>
    <row r="319" spans="2:13" ht="14.4" x14ac:dyDescent="0.3">
      <c r="B319" s="276" t="str">
        <f t="shared" si="46"/>
        <v/>
      </c>
      <c r="C319" s="274" t="e">
        <f t="shared" si="47"/>
        <v>#VALUE!</v>
      </c>
      <c r="D319" s="270" t="e">
        <f t="shared" si="48"/>
        <v>#VALUE!</v>
      </c>
      <c r="E319" s="270" t="e">
        <f t="shared" si="42"/>
        <v>#VALUE!</v>
      </c>
      <c r="F319" s="197"/>
      <c r="G319" s="270" t="e">
        <f t="shared" si="43"/>
        <v>#VALUE!</v>
      </c>
      <c r="H319" s="270" t="e">
        <f t="shared" si="45"/>
        <v>#VALUE!</v>
      </c>
      <c r="I319" s="270" t="e">
        <f t="shared" si="40"/>
        <v>#VALUE!</v>
      </c>
      <c r="J319" s="270" t="e">
        <f t="shared" si="41"/>
        <v>#VALUE!</v>
      </c>
      <c r="K319" s="315" t="str">
        <f t="shared" si="44"/>
        <v/>
      </c>
      <c r="L319" s="298"/>
      <c r="M319" s="245"/>
    </row>
    <row r="320" spans="2:13" ht="14.4" x14ac:dyDescent="0.3">
      <c r="B320" s="276" t="str">
        <f t="shared" si="46"/>
        <v/>
      </c>
      <c r="C320" s="274" t="e">
        <f t="shared" si="47"/>
        <v>#VALUE!</v>
      </c>
      <c r="D320" s="270" t="e">
        <f t="shared" si="48"/>
        <v>#VALUE!</v>
      </c>
      <c r="E320" s="270" t="e">
        <f t="shared" si="42"/>
        <v>#VALUE!</v>
      </c>
      <c r="F320" s="197"/>
      <c r="G320" s="270" t="e">
        <f t="shared" si="43"/>
        <v>#VALUE!</v>
      </c>
      <c r="H320" s="270" t="e">
        <f t="shared" si="45"/>
        <v>#VALUE!</v>
      </c>
      <c r="I320" s="270" t="e">
        <f t="shared" si="40"/>
        <v>#VALUE!</v>
      </c>
      <c r="J320" s="270" t="e">
        <f t="shared" si="41"/>
        <v>#VALUE!</v>
      </c>
      <c r="K320" s="315" t="str">
        <f t="shared" si="44"/>
        <v/>
      </c>
      <c r="L320" s="298"/>
      <c r="M320" s="245"/>
    </row>
    <row r="321" spans="2:13" ht="14.4" x14ac:dyDescent="0.3">
      <c r="B321" s="276" t="str">
        <f t="shared" si="46"/>
        <v/>
      </c>
      <c r="C321" s="274" t="e">
        <f t="shared" si="47"/>
        <v>#VALUE!</v>
      </c>
      <c r="D321" s="270" t="e">
        <f t="shared" si="48"/>
        <v>#VALUE!</v>
      </c>
      <c r="E321" s="270" t="e">
        <f t="shared" si="42"/>
        <v>#VALUE!</v>
      </c>
      <c r="F321" s="197"/>
      <c r="G321" s="270" t="e">
        <f t="shared" si="43"/>
        <v>#VALUE!</v>
      </c>
      <c r="H321" s="270" t="e">
        <f t="shared" si="45"/>
        <v>#VALUE!</v>
      </c>
      <c r="I321" s="270" t="e">
        <f t="shared" ref="I321:I345" si="49">G321-H321</f>
        <v>#VALUE!</v>
      </c>
      <c r="J321" s="270" t="e">
        <f t="shared" ref="J321:J345" si="50">D321-I321</f>
        <v>#VALUE!</v>
      </c>
      <c r="K321" s="315" t="str">
        <f t="shared" si="44"/>
        <v/>
      </c>
      <c r="L321" s="298"/>
      <c r="M321" s="245"/>
    </row>
    <row r="322" spans="2:13" ht="14.4" x14ac:dyDescent="0.3">
      <c r="B322" s="276" t="str">
        <f t="shared" si="46"/>
        <v/>
      </c>
      <c r="C322" s="274" t="e">
        <f t="shared" si="47"/>
        <v>#VALUE!</v>
      </c>
      <c r="D322" s="270" t="e">
        <f t="shared" si="48"/>
        <v>#VALUE!</v>
      </c>
      <c r="E322" s="270" t="e">
        <f t="shared" si="42"/>
        <v>#VALUE!</v>
      </c>
      <c r="F322" s="197"/>
      <c r="G322" s="270" t="e">
        <f t="shared" si="43"/>
        <v>#VALUE!</v>
      </c>
      <c r="H322" s="270" t="e">
        <f t="shared" si="45"/>
        <v>#VALUE!</v>
      </c>
      <c r="I322" s="270" t="e">
        <f t="shared" si="49"/>
        <v>#VALUE!</v>
      </c>
      <c r="J322" s="270" t="e">
        <f t="shared" si="50"/>
        <v>#VALUE!</v>
      </c>
      <c r="K322" s="315" t="str">
        <f t="shared" si="44"/>
        <v/>
      </c>
      <c r="L322" s="298"/>
      <c r="M322" s="245"/>
    </row>
    <row r="323" spans="2:13" ht="14.4" x14ac:dyDescent="0.3">
      <c r="B323" s="276" t="str">
        <f t="shared" si="46"/>
        <v/>
      </c>
      <c r="C323" s="274" t="e">
        <f t="shared" si="47"/>
        <v>#VALUE!</v>
      </c>
      <c r="D323" s="270" t="e">
        <f t="shared" si="48"/>
        <v>#VALUE!</v>
      </c>
      <c r="E323" s="270" t="e">
        <f t="shared" si="42"/>
        <v>#VALUE!</v>
      </c>
      <c r="F323" s="197"/>
      <c r="G323" s="270" t="e">
        <f t="shared" si="43"/>
        <v>#VALUE!</v>
      </c>
      <c r="H323" s="270" t="e">
        <f t="shared" si="45"/>
        <v>#VALUE!</v>
      </c>
      <c r="I323" s="270" t="e">
        <f t="shared" si="49"/>
        <v>#VALUE!</v>
      </c>
      <c r="J323" s="270" t="e">
        <f t="shared" si="50"/>
        <v>#VALUE!</v>
      </c>
      <c r="K323" s="315" t="str">
        <f t="shared" si="44"/>
        <v/>
      </c>
      <c r="L323" s="298"/>
      <c r="M323" s="245"/>
    </row>
    <row r="324" spans="2:13" ht="14.4" x14ac:dyDescent="0.3">
      <c r="B324" s="276" t="str">
        <f t="shared" si="46"/>
        <v/>
      </c>
      <c r="C324" s="274" t="e">
        <f t="shared" si="47"/>
        <v>#VALUE!</v>
      </c>
      <c r="D324" s="270" t="e">
        <f t="shared" si="48"/>
        <v>#VALUE!</v>
      </c>
      <c r="E324" s="270" t="e">
        <f t="shared" si="42"/>
        <v>#VALUE!</v>
      </c>
      <c r="F324" s="197"/>
      <c r="G324" s="270" t="e">
        <f t="shared" si="43"/>
        <v>#VALUE!</v>
      </c>
      <c r="H324" s="270" t="e">
        <f t="shared" si="45"/>
        <v>#VALUE!</v>
      </c>
      <c r="I324" s="270" t="e">
        <f t="shared" si="49"/>
        <v>#VALUE!</v>
      </c>
      <c r="J324" s="270" t="e">
        <f t="shared" si="50"/>
        <v>#VALUE!</v>
      </c>
      <c r="K324" s="315" t="str">
        <f t="shared" si="44"/>
        <v/>
      </c>
      <c r="L324" s="298"/>
      <c r="M324" s="245"/>
    </row>
    <row r="325" spans="2:13" ht="14.4" x14ac:dyDescent="0.3">
      <c r="B325" s="276" t="str">
        <f t="shared" si="46"/>
        <v/>
      </c>
      <c r="C325" s="274" t="e">
        <f t="shared" si="47"/>
        <v>#VALUE!</v>
      </c>
      <c r="D325" s="270" t="e">
        <f t="shared" si="48"/>
        <v>#VALUE!</v>
      </c>
      <c r="E325" s="270" t="e">
        <f t="shared" si="42"/>
        <v>#VALUE!</v>
      </c>
      <c r="F325" s="197"/>
      <c r="G325" s="270" t="e">
        <f t="shared" si="43"/>
        <v>#VALUE!</v>
      </c>
      <c r="H325" s="270" t="e">
        <f t="shared" si="45"/>
        <v>#VALUE!</v>
      </c>
      <c r="I325" s="270" t="e">
        <f t="shared" si="49"/>
        <v>#VALUE!</v>
      </c>
      <c r="J325" s="270" t="e">
        <f t="shared" si="50"/>
        <v>#VALUE!</v>
      </c>
      <c r="K325" s="315" t="str">
        <f t="shared" si="44"/>
        <v/>
      </c>
      <c r="L325" s="298"/>
      <c r="M325" s="245"/>
    </row>
    <row r="326" spans="2:13" ht="14.4" x14ac:dyDescent="0.3">
      <c r="B326" s="276" t="str">
        <f t="shared" si="46"/>
        <v/>
      </c>
      <c r="C326" s="274" t="e">
        <f t="shared" si="47"/>
        <v>#VALUE!</v>
      </c>
      <c r="D326" s="270" t="e">
        <f t="shared" si="48"/>
        <v>#VALUE!</v>
      </c>
      <c r="E326" s="270" t="e">
        <f t="shared" si="42"/>
        <v>#VALUE!</v>
      </c>
      <c r="F326" s="197"/>
      <c r="G326" s="270" t="e">
        <f t="shared" si="43"/>
        <v>#VALUE!</v>
      </c>
      <c r="H326" s="270" t="e">
        <f t="shared" si="45"/>
        <v>#VALUE!</v>
      </c>
      <c r="I326" s="270" t="e">
        <f t="shared" si="49"/>
        <v>#VALUE!</v>
      </c>
      <c r="J326" s="270" t="e">
        <f t="shared" si="50"/>
        <v>#VALUE!</v>
      </c>
      <c r="K326" s="315" t="str">
        <f t="shared" si="44"/>
        <v/>
      </c>
      <c r="L326" s="298"/>
      <c r="M326" s="245"/>
    </row>
    <row r="327" spans="2:13" ht="14.4" x14ac:dyDescent="0.3">
      <c r="B327" s="276" t="str">
        <f t="shared" si="46"/>
        <v/>
      </c>
      <c r="C327" s="274" t="e">
        <f t="shared" si="47"/>
        <v>#VALUE!</v>
      </c>
      <c r="D327" s="270" t="e">
        <f t="shared" si="48"/>
        <v>#VALUE!</v>
      </c>
      <c r="E327" s="270" t="e">
        <f t="shared" si="42"/>
        <v>#VALUE!</v>
      </c>
      <c r="F327" s="197"/>
      <c r="G327" s="270" t="e">
        <f t="shared" si="43"/>
        <v>#VALUE!</v>
      </c>
      <c r="H327" s="270" t="e">
        <f t="shared" si="45"/>
        <v>#VALUE!</v>
      </c>
      <c r="I327" s="270" t="e">
        <f t="shared" si="49"/>
        <v>#VALUE!</v>
      </c>
      <c r="J327" s="270" t="e">
        <f t="shared" si="50"/>
        <v>#VALUE!</v>
      </c>
      <c r="K327" s="315" t="str">
        <f t="shared" si="44"/>
        <v/>
      </c>
      <c r="L327" s="298"/>
      <c r="M327" s="245"/>
    </row>
    <row r="328" spans="2:13" ht="14.4" x14ac:dyDescent="0.3">
      <c r="B328" s="276" t="str">
        <f t="shared" si="46"/>
        <v/>
      </c>
      <c r="C328" s="274" t="e">
        <f t="shared" si="47"/>
        <v>#VALUE!</v>
      </c>
      <c r="D328" s="270" t="e">
        <f t="shared" si="48"/>
        <v>#VALUE!</v>
      </c>
      <c r="E328" s="270" t="e">
        <f t="shared" si="42"/>
        <v>#VALUE!</v>
      </c>
      <c r="F328" s="197"/>
      <c r="G328" s="270" t="e">
        <f t="shared" si="43"/>
        <v>#VALUE!</v>
      </c>
      <c r="H328" s="270" t="e">
        <f t="shared" si="45"/>
        <v>#VALUE!</v>
      </c>
      <c r="I328" s="270" t="e">
        <f t="shared" si="49"/>
        <v>#VALUE!</v>
      </c>
      <c r="J328" s="270" t="e">
        <f t="shared" si="50"/>
        <v>#VALUE!</v>
      </c>
      <c r="K328" s="315" t="str">
        <f t="shared" si="44"/>
        <v/>
      </c>
      <c r="L328" s="298"/>
      <c r="M328" s="245"/>
    </row>
    <row r="329" spans="2:13" ht="14.4" x14ac:dyDescent="0.3">
      <c r="B329" s="276" t="str">
        <f t="shared" si="46"/>
        <v/>
      </c>
      <c r="C329" s="274" t="e">
        <f t="shared" si="47"/>
        <v>#VALUE!</v>
      </c>
      <c r="D329" s="270" t="e">
        <f t="shared" si="48"/>
        <v>#VALUE!</v>
      </c>
      <c r="E329" s="270" t="e">
        <f t="shared" si="42"/>
        <v>#VALUE!</v>
      </c>
      <c r="F329" s="197"/>
      <c r="G329" s="270" t="e">
        <f t="shared" si="43"/>
        <v>#VALUE!</v>
      </c>
      <c r="H329" s="270" t="e">
        <f t="shared" si="45"/>
        <v>#VALUE!</v>
      </c>
      <c r="I329" s="270" t="e">
        <f t="shared" si="49"/>
        <v>#VALUE!</v>
      </c>
      <c r="J329" s="270" t="e">
        <f t="shared" si="50"/>
        <v>#VALUE!</v>
      </c>
      <c r="K329" s="315" t="str">
        <f t="shared" si="44"/>
        <v/>
      </c>
      <c r="L329" s="298"/>
      <c r="M329" s="245"/>
    </row>
    <row r="330" spans="2:13" ht="14.4" x14ac:dyDescent="0.3">
      <c r="B330" s="276" t="str">
        <f t="shared" si="46"/>
        <v/>
      </c>
      <c r="C330" s="274" t="e">
        <f t="shared" si="47"/>
        <v>#VALUE!</v>
      </c>
      <c r="D330" s="270" t="e">
        <f t="shared" si="48"/>
        <v>#VALUE!</v>
      </c>
      <c r="E330" s="270" t="e">
        <f t="shared" si="42"/>
        <v>#VALUE!</v>
      </c>
      <c r="F330" s="197"/>
      <c r="G330" s="270" t="e">
        <f t="shared" si="43"/>
        <v>#VALUE!</v>
      </c>
      <c r="H330" s="270"/>
      <c r="I330" s="270" t="e">
        <f t="shared" si="49"/>
        <v>#VALUE!</v>
      </c>
      <c r="J330" s="270" t="e">
        <f t="shared" si="50"/>
        <v>#VALUE!</v>
      </c>
      <c r="K330" s="315" t="str">
        <f t="shared" si="44"/>
        <v/>
      </c>
      <c r="L330" s="298"/>
      <c r="M330" s="245"/>
    </row>
    <row r="331" spans="2:13" ht="14.4" x14ac:dyDescent="0.3">
      <c r="B331" s="276" t="str">
        <f t="shared" si="46"/>
        <v/>
      </c>
      <c r="C331" s="274" t="e">
        <f t="shared" si="47"/>
        <v>#VALUE!</v>
      </c>
      <c r="D331" s="270" t="e">
        <f t="shared" si="48"/>
        <v>#VALUE!</v>
      </c>
      <c r="E331" s="270" t="e">
        <f t="shared" si="42"/>
        <v>#VALUE!</v>
      </c>
      <c r="F331" s="197"/>
      <c r="G331" s="270" t="e">
        <f t="shared" si="43"/>
        <v>#VALUE!</v>
      </c>
      <c r="H331" s="270"/>
      <c r="I331" s="270" t="e">
        <f t="shared" si="49"/>
        <v>#VALUE!</v>
      </c>
      <c r="J331" s="270" t="e">
        <f t="shared" si="50"/>
        <v>#VALUE!</v>
      </c>
      <c r="K331" s="315" t="str">
        <f t="shared" si="44"/>
        <v/>
      </c>
      <c r="L331" s="298"/>
      <c r="M331" s="245"/>
    </row>
    <row r="332" spans="2:13" ht="14.4" x14ac:dyDescent="0.3">
      <c r="B332" s="276" t="str">
        <f t="shared" si="46"/>
        <v/>
      </c>
      <c r="C332" s="274" t="e">
        <f t="shared" si="47"/>
        <v>#VALUE!</v>
      </c>
      <c r="D332" s="270" t="e">
        <f t="shared" si="48"/>
        <v>#VALUE!</v>
      </c>
      <c r="E332" s="270" t="e">
        <f t="shared" si="42"/>
        <v>#VALUE!</v>
      </c>
      <c r="F332" s="197"/>
      <c r="G332" s="270" t="e">
        <f t="shared" si="43"/>
        <v>#VALUE!</v>
      </c>
      <c r="H332" s="270"/>
      <c r="I332" s="270" t="e">
        <f t="shared" si="49"/>
        <v>#VALUE!</v>
      </c>
      <c r="J332" s="270" t="e">
        <f t="shared" si="50"/>
        <v>#VALUE!</v>
      </c>
      <c r="K332" s="315" t="str">
        <f t="shared" si="44"/>
        <v/>
      </c>
      <c r="L332" s="298"/>
      <c r="M332" s="245"/>
    </row>
    <row r="333" spans="2:13" ht="14.4" x14ac:dyDescent="0.3">
      <c r="B333" s="276" t="str">
        <f t="shared" si="46"/>
        <v/>
      </c>
      <c r="C333" s="274" t="e">
        <f t="shared" si="47"/>
        <v>#VALUE!</v>
      </c>
      <c r="D333" s="270" t="e">
        <f t="shared" si="48"/>
        <v>#VALUE!</v>
      </c>
      <c r="E333" s="270" t="e">
        <f t="shared" si="42"/>
        <v>#VALUE!</v>
      </c>
      <c r="F333" s="197"/>
      <c r="G333" s="270" t="e">
        <f t="shared" si="43"/>
        <v>#VALUE!</v>
      </c>
      <c r="H333" s="270"/>
      <c r="I333" s="270" t="e">
        <f t="shared" si="49"/>
        <v>#VALUE!</v>
      </c>
      <c r="J333" s="270" t="e">
        <f t="shared" si="50"/>
        <v>#VALUE!</v>
      </c>
      <c r="K333" s="315" t="e">
        <f t="shared" si="44"/>
        <v>#VALUE!</v>
      </c>
      <c r="L333" s="298"/>
      <c r="M333" s="245"/>
    </row>
    <row r="334" spans="2:13" ht="14.4" x14ac:dyDescent="0.3">
      <c r="B334" s="276" t="str">
        <f t="shared" si="46"/>
        <v/>
      </c>
      <c r="C334" s="274" t="e">
        <f t="shared" si="47"/>
        <v>#VALUE!</v>
      </c>
      <c r="D334" s="270" t="e">
        <f t="shared" si="48"/>
        <v>#VALUE!</v>
      </c>
      <c r="E334" s="270" t="e">
        <f t="shared" si="42"/>
        <v>#VALUE!</v>
      </c>
      <c r="F334" s="197"/>
      <c r="G334" s="270" t="e">
        <f t="shared" si="43"/>
        <v>#VALUE!</v>
      </c>
      <c r="H334" s="270"/>
      <c r="I334" s="270" t="e">
        <f t="shared" si="49"/>
        <v>#VALUE!</v>
      </c>
      <c r="J334" s="270" t="e">
        <f t="shared" si="50"/>
        <v>#VALUE!</v>
      </c>
      <c r="K334" s="315" t="e">
        <f t="shared" si="44"/>
        <v>#VALUE!</v>
      </c>
      <c r="L334" s="298"/>
      <c r="M334" s="245"/>
    </row>
    <row r="335" spans="2:13" ht="14.4" x14ac:dyDescent="0.3">
      <c r="B335" s="276" t="str">
        <f t="shared" si="46"/>
        <v/>
      </c>
      <c r="C335" s="301"/>
      <c r="D335" s="270" t="e">
        <f t="shared" si="48"/>
        <v>#VALUE!</v>
      </c>
      <c r="E335" s="270" t="e">
        <f t="shared" si="42"/>
        <v>#VALUE!</v>
      </c>
      <c r="F335" s="197"/>
      <c r="G335" s="270" t="e">
        <f t="shared" si="43"/>
        <v>#VALUE!</v>
      </c>
      <c r="H335" s="270"/>
      <c r="I335" s="270" t="e">
        <f t="shared" si="49"/>
        <v>#VALUE!</v>
      </c>
      <c r="J335" s="270" t="e">
        <f t="shared" si="50"/>
        <v>#VALUE!</v>
      </c>
      <c r="K335" s="315" t="e">
        <f t="shared" si="44"/>
        <v>#VALUE!</v>
      </c>
      <c r="L335" s="298"/>
      <c r="M335" s="245"/>
    </row>
    <row r="336" spans="2:13" ht="14.4" x14ac:dyDescent="0.3">
      <c r="B336" s="276" t="str">
        <f t="shared" si="46"/>
        <v/>
      </c>
      <c r="C336" s="301"/>
      <c r="D336" s="270" t="e">
        <f t="shared" si="48"/>
        <v>#VALUE!</v>
      </c>
      <c r="E336" s="270" t="e">
        <f t="shared" si="42"/>
        <v>#VALUE!</v>
      </c>
      <c r="F336" s="197"/>
      <c r="G336" s="270" t="e">
        <f t="shared" si="43"/>
        <v>#VALUE!</v>
      </c>
      <c r="H336" s="270"/>
      <c r="I336" s="270" t="e">
        <f t="shared" si="49"/>
        <v>#VALUE!</v>
      </c>
      <c r="J336" s="270" t="e">
        <f t="shared" si="50"/>
        <v>#VALUE!</v>
      </c>
      <c r="K336" s="315" t="e">
        <f t="shared" si="44"/>
        <v>#VALUE!</v>
      </c>
      <c r="L336" s="298"/>
      <c r="M336" s="245"/>
    </row>
    <row r="337" spans="2:13" ht="14.4" x14ac:dyDescent="0.3">
      <c r="B337" s="276" t="str">
        <f t="shared" si="46"/>
        <v/>
      </c>
      <c r="C337" s="301"/>
      <c r="D337" s="270" t="e">
        <f t="shared" si="48"/>
        <v>#VALUE!</v>
      </c>
      <c r="E337" s="270" t="e">
        <f t="shared" si="42"/>
        <v>#VALUE!</v>
      </c>
      <c r="F337" s="197"/>
      <c r="G337" s="270" t="e">
        <f t="shared" si="43"/>
        <v>#VALUE!</v>
      </c>
      <c r="H337" s="270"/>
      <c r="I337" s="270" t="e">
        <f t="shared" si="49"/>
        <v>#VALUE!</v>
      </c>
      <c r="J337" s="270" t="e">
        <f t="shared" si="50"/>
        <v>#VALUE!</v>
      </c>
      <c r="K337" s="315" t="e">
        <f t="shared" si="44"/>
        <v>#VALUE!</v>
      </c>
      <c r="L337" s="298"/>
      <c r="M337" s="245"/>
    </row>
    <row r="338" spans="2:13" ht="14.4" x14ac:dyDescent="0.3">
      <c r="B338" s="276" t="str">
        <f t="shared" si="46"/>
        <v/>
      </c>
      <c r="C338" s="301"/>
      <c r="D338" s="270" t="e">
        <f t="shared" si="48"/>
        <v>#VALUE!</v>
      </c>
      <c r="E338" s="270" t="e">
        <f t="shared" si="42"/>
        <v>#VALUE!</v>
      </c>
      <c r="F338" s="197"/>
      <c r="G338" s="270" t="e">
        <f t="shared" si="43"/>
        <v>#VALUE!</v>
      </c>
      <c r="H338" s="270"/>
      <c r="I338" s="270" t="e">
        <f t="shared" si="49"/>
        <v>#VALUE!</v>
      </c>
      <c r="J338" s="270" t="e">
        <f t="shared" si="50"/>
        <v>#VALUE!</v>
      </c>
      <c r="K338" s="315" t="e">
        <f t="shared" si="44"/>
        <v>#VALUE!</v>
      </c>
      <c r="L338" s="298"/>
      <c r="M338" s="245"/>
    </row>
    <row r="339" spans="2:13" ht="14.4" x14ac:dyDescent="0.3">
      <c r="B339" s="276" t="str">
        <f t="shared" si="46"/>
        <v/>
      </c>
      <c r="C339" s="301"/>
      <c r="D339" s="270" t="e">
        <f t="shared" si="48"/>
        <v>#VALUE!</v>
      </c>
      <c r="E339" s="270" t="e">
        <f t="shared" si="42"/>
        <v>#VALUE!</v>
      </c>
      <c r="F339" s="197"/>
      <c r="G339" s="270" t="e">
        <f t="shared" si="43"/>
        <v>#VALUE!</v>
      </c>
      <c r="H339" s="270"/>
      <c r="I339" s="270" t="e">
        <f t="shared" si="49"/>
        <v>#VALUE!</v>
      </c>
      <c r="J339" s="270" t="e">
        <f t="shared" si="50"/>
        <v>#VALUE!</v>
      </c>
      <c r="K339" s="315" t="e">
        <f t="shared" si="44"/>
        <v>#VALUE!</v>
      </c>
      <c r="L339" s="298"/>
      <c r="M339" s="245"/>
    </row>
    <row r="340" spans="2:13" ht="14.4" x14ac:dyDescent="0.3">
      <c r="B340" s="276" t="str">
        <f t="shared" si="46"/>
        <v/>
      </c>
      <c r="C340" s="301"/>
      <c r="D340" s="270" t="e">
        <f t="shared" si="48"/>
        <v>#VALUE!</v>
      </c>
      <c r="E340" s="270" t="e">
        <f t="shared" si="42"/>
        <v>#VALUE!</v>
      </c>
      <c r="F340" s="197"/>
      <c r="G340" s="270" t="e">
        <f t="shared" si="43"/>
        <v>#VALUE!</v>
      </c>
      <c r="H340" s="270"/>
      <c r="I340" s="270" t="e">
        <f t="shared" si="49"/>
        <v>#VALUE!</v>
      </c>
      <c r="J340" s="270" t="e">
        <f t="shared" si="50"/>
        <v>#VALUE!</v>
      </c>
      <c r="K340" s="315" t="e">
        <f t="shared" si="44"/>
        <v>#VALUE!</v>
      </c>
      <c r="L340" s="298"/>
      <c r="M340" s="245"/>
    </row>
    <row r="341" spans="2:13" ht="14.4" x14ac:dyDescent="0.3">
      <c r="B341" s="276" t="str">
        <f t="shared" si="46"/>
        <v/>
      </c>
      <c r="C341" s="301"/>
      <c r="D341" s="270" t="e">
        <f t="shared" si="48"/>
        <v>#VALUE!</v>
      </c>
      <c r="E341" s="270" t="e">
        <f t="shared" si="42"/>
        <v>#VALUE!</v>
      </c>
      <c r="F341" s="197"/>
      <c r="G341" s="270" t="e">
        <f t="shared" si="43"/>
        <v>#VALUE!</v>
      </c>
      <c r="H341" s="270"/>
      <c r="I341" s="270" t="e">
        <f t="shared" si="49"/>
        <v>#VALUE!</v>
      </c>
      <c r="J341" s="270" t="e">
        <f t="shared" si="50"/>
        <v>#VALUE!</v>
      </c>
      <c r="K341" s="315" t="e">
        <f t="shared" si="44"/>
        <v>#VALUE!</v>
      </c>
      <c r="L341" s="298"/>
      <c r="M341" s="245"/>
    </row>
    <row r="342" spans="2:13" ht="14.4" x14ac:dyDescent="0.3">
      <c r="B342" s="276" t="str">
        <f t="shared" si="46"/>
        <v/>
      </c>
      <c r="C342" s="301"/>
      <c r="D342" s="270" t="e">
        <f t="shared" si="48"/>
        <v>#VALUE!</v>
      </c>
      <c r="E342" s="270" t="e">
        <f t="shared" si="42"/>
        <v>#VALUE!</v>
      </c>
      <c r="F342" s="197"/>
      <c r="G342" s="270" t="e">
        <f t="shared" si="43"/>
        <v>#VALUE!</v>
      </c>
      <c r="H342" s="270"/>
      <c r="I342" s="270" t="e">
        <f t="shared" si="49"/>
        <v>#VALUE!</v>
      </c>
      <c r="J342" s="270" t="e">
        <f t="shared" si="50"/>
        <v>#VALUE!</v>
      </c>
      <c r="K342" s="315" t="e">
        <f t="shared" si="44"/>
        <v>#VALUE!</v>
      </c>
      <c r="L342" s="298"/>
      <c r="M342" s="245"/>
    </row>
    <row r="343" spans="2:13" ht="14.4" x14ac:dyDescent="0.3">
      <c r="B343" s="276" t="str">
        <f t="shared" si="46"/>
        <v/>
      </c>
      <c r="C343" s="301"/>
      <c r="D343" s="270" t="e">
        <f t="shared" si="48"/>
        <v>#VALUE!</v>
      </c>
      <c r="E343" s="270" t="e">
        <f t="shared" si="42"/>
        <v>#VALUE!</v>
      </c>
      <c r="F343" s="197"/>
      <c r="G343" s="270" t="e">
        <f t="shared" si="43"/>
        <v>#VALUE!</v>
      </c>
      <c r="H343" s="270"/>
      <c r="I343" s="270" t="e">
        <f t="shared" si="49"/>
        <v>#VALUE!</v>
      </c>
      <c r="J343" s="270" t="e">
        <f t="shared" si="50"/>
        <v>#VALUE!</v>
      </c>
      <c r="K343" s="315" t="e">
        <f t="shared" si="44"/>
        <v>#VALUE!</v>
      </c>
      <c r="L343" s="298"/>
      <c r="M343" s="245"/>
    </row>
    <row r="344" spans="2:13" ht="14.4" x14ac:dyDescent="0.3">
      <c r="B344" s="276" t="str">
        <f t="shared" si="46"/>
        <v/>
      </c>
      <c r="C344" s="301"/>
      <c r="D344" s="270" t="e">
        <f t="shared" si="48"/>
        <v>#VALUE!</v>
      </c>
      <c r="E344" s="270" t="e">
        <f t="shared" si="42"/>
        <v>#VALUE!</v>
      </c>
      <c r="F344" s="197"/>
      <c r="G344" s="270" t="e">
        <f t="shared" si="43"/>
        <v>#VALUE!</v>
      </c>
      <c r="H344" s="270"/>
      <c r="I344" s="270" t="e">
        <f t="shared" si="49"/>
        <v>#VALUE!</v>
      </c>
      <c r="J344" s="270" t="e">
        <f t="shared" si="50"/>
        <v>#VALUE!</v>
      </c>
      <c r="K344" s="316" t="e">
        <f t="shared" ref="K344:K345" si="51">IF($B344&lt;=$D$20,$E$20,IF($B344&lt;=$D$21+$D$20,$E$21,IF($B344&lt;=$D309+$D$21+$D$22,$E$22,"")))</f>
        <v>#VALUE!</v>
      </c>
      <c r="L344" s="298"/>
      <c r="M344" s="245"/>
    </row>
    <row r="345" spans="2:13" ht="14.4" x14ac:dyDescent="0.3">
      <c r="B345" s="276" t="str">
        <f t="shared" si="46"/>
        <v/>
      </c>
      <c r="C345" s="301"/>
      <c r="D345" s="270"/>
      <c r="E345" s="270">
        <f t="shared" si="42"/>
        <v>0</v>
      </c>
      <c r="F345" s="197"/>
      <c r="G345" s="270">
        <f t="shared" si="43"/>
        <v>0</v>
      </c>
      <c r="H345" s="270"/>
      <c r="I345" s="270">
        <f t="shared" si="49"/>
        <v>0</v>
      </c>
      <c r="J345" s="270">
        <f t="shared" si="50"/>
        <v>0</v>
      </c>
      <c r="K345" s="317" t="e">
        <f t="shared" si="51"/>
        <v>#VALUE!</v>
      </c>
      <c r="L345" s="298"/>
      <c r="M345" s="245"/>
    </row>
    <row r="346" spans="2:13" ht="14.4" x14ac:dyDescent="0.3">
      <c r="B346" s="276" t="e">
        <f>IF(B345&lt;#REF!,B345+1,"")</f>
        <v>#REF!</v>
      </c>
      <c r="C346" s="301"/>
      <c r="D346" s="270"/>
      <c r="E346" s="270" t="e">
        <f t="shared" si="42"/>
        <v>#REF!</v>
      </c>
      <c r="F346" s="197"/>
      <c r="G346" s="270" t="e">
        <f t="shared" si="43"/>
        <v>#REF!</v>
      </c>
      <c r="H346" s="270"/>
      <c r="I346" s="270" t="e">
        <f t="shared" ref="I346:I389" si="52">G346-H346</f>
        <v>#REF!</v>
      </c>
      <c r="J346" s="270" t="e">
        <f t="shared" ref="J346:J389" si="53">D346-I346</f>
        <v>#REF!</v>
      </c>
      <c r="K346" s="316" t="e">
        <f t="shared" ref="K346:K389" si="54">IF($B346&lt;=$D$20,$E$20,IF($B346&lt;=$D$21+$D$20,$E$21,IF($B346&lt;=$D311+$D$21+$D$22,$E$22,"")))</f>
        <v>#REF!</v>
      </c>
      <c r="L346" s="298"/>
      <c r="M346" s="245"/>
    </row>
    <row r="347" spans="2:13" ht="14.4" x14ac:dyDescent="0.3">
      <c r="B347" s="276" t="e">
        <f>IF(B346&lt;#REF!,B346+1,"")</f>
        <v>#REF!</v>
      </c>
      <c r="C347" s="301"/>
      <c r="D347" s="270"/>
      <c r="E347" s="270" t="e">
        <f t="shared" si="42"/>
        <v>#REF!</v>
      </c>
      <c r="F347" s="197"/>
      <c r="G347" s="270" t="e">
        <f t="shared" si="43"/>
        <v>#REF!</v>
      </c>
      <c r="H347" s="270"/>
      <c r="I347" s="270" t="e">
        <f t="shared" si="52"/>
        <v>#REF!</v>
      </c>
      <c r="J347" s="270" t="e">
        <f t="shared" si="53"/>
        <v>#REF!</v>
      </c>
      <c r="K347" s="316" t="e">
        <f t="shared" si="54"/>
        <v>#REF!</v>
      </c>
      <c r="L347" s="298"/>
      <c r="M347" s="245"/>
    </row>
    <row r="348" spans="2:13" ht="14.4" x14ac:dyDescent="0.3">
      <c r="B348" s="276" t="e">
        <f>IF(B347&lt;#REF!,B347+1,"")</f>
        <v>#REF!</v>
      </c>
      <c r="C348" s="301"/>
      <c r="D348" s="270"/>
      <c r="E348" s="270" t="e">
        <f t="shared" si="42"/>
        <v>#REF!</v>
      </c>
      <c r="F348" s="197"/>
      <c r="G348" s="270" t="e">
        <f t="shared" si="43"/>
        <v>#REF!</v>
      </c>
      <c r="H348" s="270"/>
      <c r="I348" s="270" t="e">
        <f t="shared" si="52"/>
        <v>#REF!</v>
      </c>
      <c r="J348" s="270" t="e">
        <f t="shared" si="53"/>
        <v>#REF!</v>
      </c>
      <c r="K348" s="316" t="e">
        <f t="shared" si="54"/>
        <v>#REF!</v>
      </c>
      <c r="L348" s="298"/>
      <c r="M348" s="245"/>
    </row>
    <row r="349" spans="2:13" ht="14.4" x14ac:dyDescent="0.3">
      <c r="B349" s="276" t="e">
        <f>IF(B348&lt;#REF!,B348+1,"")</f>
        <v>#REF!</v>
      </c>
      <c r="C349" s="301"/>
      <c r="D349" s="270"/>
      <c r="E349" s="270" t="e">
        <f t="shared" si="42"/>
        <v>#REF!</v>
      </c>
      <c r="F349" s="197"/>
      <c r="G349" s="270" t="e">
        <f t="shared" si="43"/>
        <v>#REF!</v>
      </c>
      <c r="H349" s="270"/>
      <c r="I349" s="270" t="e">
        <f t="shared" si="52"/>
        <v>#REF!</v>
      </c>
      <c r="J349" s="270" t="e">
        <f t="shared" si="53"/>
        <v>#REF!</v>
      </c>
      <c r="K349" s="316" t="e">
        <f t="shared" si="54"/>
        <v>#REF!</v>
      </c>
      <c r="L349" s="298"/>
      <c r="M349" s="245"/>
    </row>
    <row r="350" spans="2:13" ht="14.4" x14ac:dyDescent="0.3">
      <c r="B350" s="276" t="e">
        <f>IF(B349&lt;#REF!,B349+1,"")</f>
        <v>#REF!</v>
      </c>
      <c r="C350" s="301"/>
      <c r="D350" s="270"/>
      <c r="E350" s="270" t="e">
        <f t="shared" si="42"/>
        <v>#REF!</v>
      </c>
      <c r="F350" s="197"/>
      <c r="G350" s="270" t="e">
        <f t="shared" si="43"/>
        <v>#REF!</v>
      </c>
      <c r="H350" s="270"/>
      <c r="I350" s="270" t="e">
        <f t="shared" si="52"/>
        <v>#REF!</v>
      </c>
      <c r="J350" s="270" t="e">
        <f t="shared" si="53"/>
        <v>#REF!</v>
      </c>
      <c r="K350" s="316" t="e">
        <f t="shared" si="54"/>
        <v>#REF!</v>
      </c>
      <c r="L350" s="298"/>
      <c r="M350" s="245"/>
    </row>
    <row r="351" spans="2:13" ht="14.4" x14ac:dyDescent="0.3">
      <c r="B351" s="276" t="e">
        <f>IF(B350&lt;#REF!,B350+1,"")</f>
        <v>#REF!</v>
      </c>
      <c r="C351" s="301"/>
      <c r="D351" s="270"/>
      <c r="E351" s="270" t="e">
        <f t="shared" si="42"/>
        <v>#REF!</v>
      </c>
      <c r="F351" s="197"/>
      <c r="G351" s="270" t="e">
        <f t="shared" si="43"/>
        <v>#REF!</v>
      </c>
      <c r="H351" s="270"/>
      <c r="I351" s="270" t="e">
        <f t="shared" si="52"/>
        <v>#REF!</v>
      </c>
      <c r="J351" s="270" t="e">
        <f t="shared" si="53"/>
        <v>#REF!</v>
      </c>
      <c r="K351" s="316" t="e">
        <f t="shared" si="54"/>
        <v>#REF!</v>
      </c>
      <c r="L351" s="298"/>
      <c r="M351" s="245"/>
    </row>
    <row r="352" spans="2:13" ht="14.4" x14ac:dyDescent="0.3">
      <c r="B352" s="276" t="e">
        <f>IF(B351&lt;#REF!,B351+1,"")</f>
        <v>#REF!</v>
      </c>
      <c r="C352" s="301"/>
      <c r="D352" s="270"/>
      <c r="E352" s="270" t="e">
        <f t="shared" si="42"/>
        <v>#REF!</v>
      </c>
      <c r="F352" s="197"/>
      <c r="G352" s="270" t="e">
        <f t="shared" si="43"/>
        <v>#REF!</v>
      </c>
      <c r="H352" s="270"/>
      <c r="I352" s="270" t="e">
        <f t="shared" si="52"/>
        <v>#REF!</v>
      </c>
      <c r="J352" s="270" t="e">
        <f t="shared" si="53"/>
        <v>#REF!</v>
      </c>
      <c r="K352" s="316" t="e">
        <f t="shared" si="54"/>
        <v>#REF!</v>
      </c>
      <c r="L352" s="298"/>
      <c r="M352" s="245"/>
    </row>
    <row r="353" spans="2:13" ht="14.4" x14ac:dyDescent="0.3">
      <c r="B353" s="276" t="e">
        <f>IF(B352&lt;#REF!,B352+1,"")</f>
        <v>#REF!</v>
      </c>
      <c r="C353" s="301"/>
      <c r="D353" s="270"/>
      <c r="E353" s="270" t="e">
        <f t="shared" si="42"/>
        <v>#REF!</v>
      </c>
      <c r="F353" s="197"/>
      <c r="G353" s="270" t="e">
        <f t="shared" si="43"/>
        <v>#REF!</v>
      </c>
      <c r="H353" s="270"/>
      <c r="I353" s="270" t="e">
        <f t="shared" si="52"/>
        <v>#REF!</v>
      </c>
      <c r="J353" s="270" t="e">
        <f t="shared" si="53"/>
        <v>#REF!</v>
      </c>
      <c r="K353" s="316" t="e">
        <f t="shared" si="54"/>
        <v>#REF!</v>
      </c>
      <c r="L353" s="298"/>
      <c r="M353" s="245"/>
    </row>
    <row r="354" spans="2:13" ht="14.4" x14ac:dyDescent="0.3">
      <c r="B354" s="276" t="e">
        <f>IF(B353&lt;#REF!,B353+1,"")</f>
        <v>#REF!</v>
      </c>
      <c r="C354" s="301"/>
      <c r="D354" s="270"/>
      <c r="E354" s="270" t="e">
        <f t="shared" si="42"/>
        <v>#REF!</v>
      </c>
      <c r="F354" s="197"/>
      <c r="G354" s="270" t="e">
        <f t="shared" si="43"/>
        <v>#REF!</v>
      </c>
      <c r="H354" s="270"/>
      <c r="I354" s="270" t="e">
        <f t="shared" si="52"/>
        <v>#REF!</v>
      </c>
      <c r="J354" s="270" t="e">
        <f t="shared" si="53"/>
        <v>#REF!</v>
      </c>
      <c r="K354" s="316" t="e">
        <f t="shared" si="54"/>
        <v>#REF!</v>
      </c>
      <c r="L354" s="298"/>
      <c r="M354" s="245"/>
    </row>
    <row r="355" spans="2:13" ht="14.4" x14ac:dyDescent="0.3">
      <c r="B355" s="276" t="e">
        <f>IF(B354&lt;#REF!,B354+1,"")</f>
        <v>#REF!</v>
      </c>
      <c r="C355" s="301"/>
      <c r="D355" s="270"/>
      <c r="E355" s="270" t="e">
        <f t="shared" si="42"/>
        <v>#REF!</v>
      </c>
      <c r="F355" s="197"/>
      <c r="G355" s="270" t="e">
        <f t="shared" si="43"/>
        <v>#REF!</v>
      </c>
      <c r="H355" s="270"/>
      <c r="I355" s="270" t="e">
        <f t="shared" si="52"/>
        <v>#REF!</v>
      </c>
      <c r="J355" s="270" t="e">
        <f t="shared" si="53"/>
        <v>#REF!</v>
      </c>
      <c r="K355" s="316" t="e">
        <f t="shared" si="54"/>
        <v>#REF!</v>
      </c>
      <c r="L355" s="298"/>
      <c r="M355" s="245"/>
    </row>
    <row r="356" spans="2:13" ht="14.4" x14ac:dyDescent="0.3">
      <c r="B356" s="276" t="e">
        <f>IF(B355&lt;#REF!,B355+1,"")</f>
        <v>#REF!</v>
      </c>
      <c r="C356" s="301"/>
      <c r="D356" s="270"/>
      <c r="E356" s="270" t="e">
        <f t="shared" si="42"/>
        <v>#REF!</v>
      </c>
      <c r="F356" s="197"/>
      <c r="G356" s="270" t="e">
        <f t="shared" si="43"/>
        <v>#REF!</v>
      </c>
      <c r="H356" s="270"/>
      <c r="I356" s="270" t="e">
        <f t="shared" si="52"/>
        <v>#REF!</v>
      </c>
      <c r="J356" s="270" t="e">
        <f t="shared" si="53"/>
        <v>#REF!</v>
      </c>
      <c r="K356" s="316" t="e">
        <f t="shared" si="54"/>
        <v>#REF!</v>
      </c>
      <c r="L356" s="298"/>
      <c r="M356" s="245"/>
    </row>
    <row r="357" spans="2:13" ht="14.4" x14ac:dyDescent="0.3">
      <c r="B357" s="276" t="e">
        <f>IF(B356&lt;#REF!,B356+1,"")</f>
        <v>#REF!</v>
      </c>
      <c r="C357" s="301"/>
      <c r="D357" s="270"/>
      <c r="E357" s="270" t="e">
        <f t="shared" si="42"/>
        <v>#REF!</v>
      </c>
      <c r="F357" s="197"/>
      <c r="G357" s="270" t="e">
        <f t="shared" si="43"/>
        <v>#REF!</v>
      </c>
      <c r="H357" s="270"/>
      <c r="I357" s="270" t="e">
        <f t="shared" si="52"/>
        <v>#REF!</v>
      </c>
      <c r="J357" s="270" t="e">
        <f t="shared" si="53"/>
        <v>#REF!</v>
      </c>
      <c r="K357" s="316" t="e">
        <f t="shared" si="54"/>
        <v>#REF!</v>
      </c>
      <c r="L357" s="298"/>
      <c r="M357" s="245"/>
    </row>
    <row r="358" spans="2:13" ht="14.4" x14ac:dyDescent="0.3">
      <c r="B358" s="276" t="e">
        <f>IF(B357&lt;#REF!,B357+1,"")</f>
        <v>#REF!</v>
      </c>
      <c r="C358" s="301"/>
      <c r="D358" s="270"/>
      <c r="E358" s="270" t="e">
        <f t="shared" si="42"/>
        <v>#REF!</v>
      </c>
      <c r="F358" s="197"/>
      <c r="G358" s="270" t="e">
        <f t="shared" si="43"/>
        <v>#REF!</v>
      </c>
      <c r="H358" s="270"/>
      <c r="I358" s="270" t="e">
        <f t="shared" si="52"/>
        <v>#REF!</v>
      </c>
      <c r="J358" s="270" t="e">
        <f t="shared" si="53"/>
        <v>#REF!</v>
      </c>
      <c r="K358" s="316" t="e">
        <f t="shared" si="54"/>
        <v>#REF!</v>
      </c>
      <c r="L358" s="298"/>
      <c r="M358" s="245"/>
    </row>
    <row r="359" spans="2:13" ht="14.4" x14ac:dyDescent="0.3">
      <c r="B359" s="276" t="e">
        <f>IF(B358&lt;#REF!,B358+1,"")</f>
        <v>#REF!</v>
      </c>
      <c r="C359" s="301"/>
      <c r="D359" s="270"/>
      <c r="E359" s="270" t="e">
        <f t="shared" si="42"/>
        <v>#REF!</v>
      </c>
      <c r="F359" s="197"/>
      <c r="G359" s="270" t="e">
        <f t="shared" si="43"/>
        <v>#REF!</v>
      </c>
      <c r="H359" s="270"/>
      <c r="I359" s="270" t="e">
        <f t="shared" si="52"/>
        <v>#REF!</v>
      </c>
      <c r="J359" s="270" t="e">
        <f t="shared" si="53"/>
        <v>#REF!</v>
      </c>
      <c r="K359" s="316" t="e">
        <f t="shared" si="54"/>
        <v>#REF!</v>
      </c>
      <c r="L359" s="298"/>
      <c r="M359" s="245"/>
    </row>
    <row r="360" spans="2:13" ht="14.4" x14ac:dyDescent="0.3">
      <c r="B360" s="276" t="e">
        <f>IF(B359&lt;#REF!,B359+1,"")</f>
        <v>#REF!</v>
      </c>
      <c r="C360" s="301"/>
      <c r="D360" s="270"/>
      <c r="E360" s="270" t="e">
        <f t="shared" si="42"/>
        <v>#REF!</v>
      </c>
      <c r="F360" s="197"/>
      <c r="G360" s="270" t="e">
        <f t="shared" si="43"/>
        <v>#REF!</v>
      </c>
      <c r="H360" s="270"/>
      <c r="I360" s="270" t="e">
        <f t="shared" si="52"/>
        <v>#REF!</v>
      </c>
      <c r="J360" s="270" t="e">
        <f t="shared" si="53"/>
        <v>#REF!</v>
      </c>
      <c r="K360" s="316" t="e">
        <f t="shared" si="54"/>
        <v>#REF!</v>
      </c>
      <c r="L360" s="298"/>
      <c r="M360" s="245"/>
    </row>
    <row r="361" spans="2:13" ht="14.4" x14ac:dyDescent="0.3">
      <c r="B361" s="276" t="e">
        <f>IF(B360&lt;#REF!,B360+1,"")</f>
        <v>#REF!</v>
      </c>
      <c r="C361" s="301"/>
      <c r="D361" s="270"/>
      <c r="E361" s="270" t="e">
        <f t="shared" si="42"/>
        <v>#REF!</v>
      </c>
      <c r="F361" s="197"/>
      <c r="G361" s="270" t="e">
        <f t="shared" si="43"/>
        <v>#REF!</v>
      </c>
      <c r="H361" s="270"/>
      <c r="I361" s="270" t="e">
        <f t="shared" si="52"/>
        <v>#REF!</v>
      </c>
      <c r="J361" s="270" t="e">
        <f t="shared" si="53"/>
        <v>#REF!</v>
      </c>
      <c r="K361" s="316" t="e">
        <f t="shared" si="54"/>
        <v>#REF!</v>
      </c>
      <c r="L361" s="298"/>
      <c r="M361" s="245"/>
    </row>
    <row r="362" spans="2:13" ht="14.4" x14ac:dyDescent="0.3">
      <c r="B362" s="276" t="e">
        <f>IF(B361&lt;#REF!,B361+1,"")</f>
        <v>#REF!</v>
      </c>
      <c r="C362" s="301"/>
      <c r="D362" s="270"/>
      <c r="E362" s="270" t="e">
        <f t="shared" si="42"/>
        <v>#REF!</v>
      </c>
      <c r="F362" s="197"/>
      <c r="G362" s="270" t="e">
        <f t="shared" si="43"/>
        <v>#REF!</v>
      </c>
      <c r="H362" s="270"/>
      <c r="I362" s="270" t="e">
        <f t="shared" si="52"/>
        <v>#REF!</v>
      </c>
      <c r="J362" s="270" t="e">
        <f t="shared" si="53"/>
        <v>#REF!</v>
      </c>
      <c r="K362" s="316" t="e">
        <f t="shared" si="54"/>
        <v>#REF!</v>
      </c>
      <c r="L362" s="298"/>
      <c r="M362" s="245"/>
    </row>
    <row r="363" spans="2:13" ht="14.4" x14ac:dyDescent="0.3">
      <c r="B363" s="276" t="e">
        <f>IF(B362&lt;#REF!,B362+1,"")</f>
        <v>#REF!</v>
      </c>
      <c r="C363" s="301"/>
      <c r="D363" s="270"/>
      <c r="E363" s="270" t="e">
        <f t="shared" si="42"/>
        <v>#REF!</v>
      </c>
      <c r="F363" s="197"/>
      <c r="G363" s="270" t="e">
        <f t="shared" si="43"/>
        <v>#REF!</v>
      </c>
      <c r="H363" s="270"/>
      <c r="I363" s="270" t="e">
        <f t="shared" si="52"/>
        <v>#REF!</v>
      </c>
      <c r="J363" s="270" t="e">
        <f t="shared" si="53"/>
        <v>#REF!</v>
      </c>
      <c r="K363" s="316" t="e">
        <f t="shared" si="54"/>
        <v>#REF!</v>
      </c>
      <c r="L363" s="298"/>
      <c r="M363" s="245"/>
    </row>
    <row r="364" spans="2:13" ht="14.4" x14ac:dyDescent="0.3">
      <c r="B364" s="276" t="e">
        <f>IF(B363&lt;#REF!,B363+1,"")</f>
        <v>#REF!</v>
      </c>
      <c r="C364" s="301"/>
      <c r="D364" s="270"/>
      <c r="E364" s="270" t="e">
        <f t="shared" si="42"/>
        <v>#REF!</v>
      </c>
      <c r="F364" s="197"/>
      <c r="G364" s="270" t="e">
        <f t="shared" si="43"/>
        <v>#REF!</v>
      </c>
      <c r="H364" s="270"/>
      <c r="I364" s="270" t="e">
        <f t="shared" si="52"/>
        <v>#REF!</v>
      </c>
      <c r="J364" s="270" t="e">
        <f t="shared" si="53"/>
        <v>#REF!</v>
      </c>
      <c r="K364" s="316" t="e">
        <f t="shared" si="54"/>
        <v>#REF!</v>
      </c>
      <c r="L364" s="298"/>
      <c r="M364" s="245"/>
    </row>
    <row r="365" spans="2:13" ht="14.4" x14ac:dyDescent="0.3">
      <c r="B365" s="276" t="e">
        <f>IF(B364&lt;#REF!,B364+1,"")</f>
        <v>#REF!</v>
      </c>
      <c r="C365" s="301"/>
      <c r="D365" s="270"/>
      <c r="E365" s="270" t="e">
        <f t="shared" si="42"/>
        <v>#REF!</v>
      </c>
      <c r="F365" s="197"/>
      <c r="G365" s="270" t="e">
        <f t="shared" si="43"/>
        <v>#REF!</v>
      </c>
      <c r="H365" s="270"/>
      <c r="I365" s="270" t="e">
        <f t="shared" si="52"/>
        <v>#REF!</v>
      </c>
      <c r="J365" s="270" t="e">
        <f t="shared" si="53"/>
        <v>#REF!</v>
      </c>
      <c r="K365" s="316" t="e">
        <f t="shared" si="54"/>
        <v>#REF!</v>
      </c>
      <c r="L365" s="298"/>
      <c r="M365" s="245"/>
    </row>
    <row r="366" spans="2:13" ht="14.4" x14ac:dyDescent="0.3">
      <c r="B366" s="276" t="e">
        <f>IF(B365&lt;#REF!,B365+1,"")</f>
        <v>#REF!</v>
      </c>
      <c r="C366" s="301"/>
      <c r="D366" s="270"/>
      <c r="E366" s="270" t="e">
        <f t="shared" si="42"/>
        <v>#REF!</v>
      </c>
      <c r="F366" s="197"/>
      <c r="G366" s="270" t="e">
        <f t="shared" si="43"/>
        <v>#REF!</v>
      </c>
      <c r="H366" s="270"/>
      <c r="I366" s="270" t="e">
        <f t="shared" si="52"/>
        <v>#REF!</v>
      </c>
      <c r="J366" s="270" t="e">
        <f t="shared" si="53"/>
        <v>#REF!</v>
      </c>
      <c r="K366" s="316" t="e">
        <f t="shared" si="54"/>
        <v>#REF!</v>
      </c>
      <c r="L366" s="298"/>
      <c r="M366" s="245"/>
    </row>
    <row r="367" spans="2:13" ht="14.4" x14ac:dyDescent="0.3">
      <c r="B367" s="276" t="e">
        <f>IF(B366&lt;#REF!,B366+1,"")</f>
        <v>#REF!</v>
      </c>
      <c r="C367" s="301"/>
      <c r="D367" s="270"/>
      <c r="E367" s="270" t="e">
        <f t="shared" si="42"/>
        <v>#REF!</v>
      </c>
      <c r="F367" s="197"/>
      <c r="G367" s="270" t="e">
        <f t="shared" si="43"/>
        <v>#REF!</v>
      </c>
      <c r="H367" s="270"/>
      <c r="I367" s="270" t="e">
        <f t="shared" si="52"/>
        <v>#REF!</v>
      </c>
      <c r="J367" s="270" t="e">
        <f t="shared" si="53"/>
        <v>#REF!</v>
      </c>
      <c r="K367" s="316" t="e">
        <f t="shared" si="54"/>
        <v>#REF!</v>
      </c>
      <c r="L367" s="298"/>
      <c r="M367" s="245"/>
    </row>
    <row r="368" spans="2:13" ht="14.4" x14ac:dyDescent="0.3">
      <c r="B368" s="276" t="e">
        <f>IF(B367&lt;#REF!,B367+1,"")</f>
        <v>#REF!</v>
      </c>
      <c r="C368" s="301"/>
      <c r="D368" s="270"/>
      <c r="E368" s="270" t="e">
        <f t="shared" si="42"/>
        <v>#REF!</v>
      </c>
      <c r="F368" s="197"/>
      <c r="G368" s="270" t="e">
        <f t="shared" si="43"/>
        <v>#REF!</v>
      </c>
      <c r="H368" s="270"/>
      <c r="I368" s="270" t="e">
        <f t="shared" si="52"/>
        <v>#REF!</v>
      </c>
      <c r="J368" s="270" t="e">
        <f t="shared" si="53"/>
        <v>#REF!</v>
      </c>
      <c r="K368" s="316" t="e">
        <f t="shared" si="54"/>
        <v>#REF!</v>
      </c>
      <c r="L368" s="298"/>
      <c r="M368" s="245"/>
    </row>
    <row r="369" spans="2:13" ht="14.4" x14ac:dyDescent="0.3">
      <c r="B369" s="198" t="e">
        <f>IF(B368&lt;#REF!,B368+1,"")</f>
        <v>#REF!</v>
      </c>
      <c r="C369" s="199"/>
      <c r="D369" s="197"/>
      <c r="E369" s="197" t="e">
        <f t="shared" si="42"/>
        <v>#REF!</v>
      </c>
      <c r="F369" s="197"/>
      <c r="G369" s="270" t="e">
        <f t="shared" si="43"/>
        <v>#REF!</v>
      </c>
      <c r="H369" s="270"/>
      <c r="I369" s="270" t="e">
        <f t="shared" si="52"/>
        <v>#REF!</v>
      </c>
      <c r="J369" s="270" t="e">
        <f t="shared" si="53"/>
        <v>#REF!</v>
      </c>
      <c r="K369" s="316" t="e">
        <f t="shared" si="54"/>
        <v>#REF!</v>
      </c>
      <c r="L369" s="298"/>
      <c r="M369" s="245"/>
    </row>
    <row r="370" spans="2:13" ht="14.4" x14ac:dyDescent="0.3">
      <c r="B370" s="198" t="e">
        <f>IF(B369&lt;#REF!,B369+1,"")</f>
        <v>#REF!</v>
      </c>
      <c r="C370" s="199"/>
      <c r="D370" s="197"/>
      <c r="E370" s="197" t="e">
        <f t="shared" si="42"/>
        <v>#REF!</v>
      </c>
      <c r="F370" s="197"/>
      <c r="G370" s="270" t="e">
        <f t="shared" si="43"/>
        <v>#REF!</v>
      </c>
      <c r="H370" s="270"/>
      <c r="I370" s="270" t="e">
        <f t="shared" si="52"/>
        <v>#REF!</v>
      </c>
      <c r="J370" s="270" t="e">
        <f t="shared" si="53"/>
        <v>#REF!</v>
      </c>
      <c r="K370" s="316" t="e">
        <f t="shared" si="54"/>
        <v>#REF!</v>
      </c>
      <c r="L370" s="298"/>
      <c r="M370" s="245"/>
    </row>
    <row r="371" spans="2:13" ht="14.4" x14ac:dyDescent="0.3">
      <c r="B371" s="198" t="e">
        <f>IF(B370&lt;#REF!,B370+1,"")</f>
        <v>#REF!</v>
      </c>
      <c r="C371" s="199"/>
      <c r="D371" s="197"/>
      <c r="E371" s="197" t="e">
        <f t="shared" si="42"/>
        <v>#REF!</v>
      </c>
      <c r="F371" s="197"/>
      <c r="G371" s="270" t="e">
        <f t="shared" si="43"/>
        <v>#REF!</v>
      </c>
      <c r="H371" s="270"/>
      <c r="I371" s="270" t="e">
        <f t="shared" si="52"/>
        <v>#REF!</v>
      </c>
      <c r="J371" s="270" t="e">
        <f t="shared" si="53"/>
        <v>#REF!</v>
      </c>
      <c r="K371" s="316" t="e">
        <f t="shared" si="54"/>
        <v>#REF!</v>
      </c>
      <c r="L371" s="298"/>
      <c r="M371" s="245"/>
    </row>
    <row r="372" spans="2:13" ht="14.4" x14ac:dyDescent="0.3">
      <c r="B372" s="198" t="e">
        <f>IF(B371&lt;#REF!,B371+1,"")</f>
        <v>#REF!</v>
      </c>
      <c r="C372" s="199"/>
      <c r="D372" s="197"/>
      <c r="E372" s="197" t="e">
        <f t="shared" si="42"/>
        <v>#REF!</v>
      </c>
      <c r="F372" s="197"/>
      <c r="G372" s="270" t="e">
        <f t="shared" si="43"/>
        <v>#REF!</v>
      </c>
      <c r="H372" s="270"/>
      <c r="I372" s="270" t="e">
        <f t="shared" si="52"/>
        <v>#REF!</v>
      </c>
      <c r="J372" s="270" t="e">
        <f t="shared" si="53"/>
        <v>#REF!</v>
      </c>
      <c r="K372" s="316" t="e">
        <f t="shared" si="54"/>
        <v>#REF!</v>
      </c>
      <c r="L372" s="298"/>
      <c r="M372" s="245"/>
    </row>
    <row r="373" spans="2:13" ht="14.4" x14ac:dyDescent="0.3">
      <c r="B373" s="198" t="e">
        <f>IF(B372&lt;#REF!,B372+1,"")</f>
        <v>#REF!</v>
      </c>
      <c r="C373" s="199"/>
      <c r="D373" s="197"/>
      <c r="E373" s="197" t="e">
        <f t="shared" si="42"/>
        <v>#REF!</v>
      </c>
      <c r="F373" s="197"/>
      <c r="G373" s="270" t="e">
        <f t="shared" si="43"/>
        <v>#REF!</v>
      </c>
      <c r="H373" s="270"/>
      <c r="I373" s="270" t="e">
        <f t="shared" si="52"/>
        <v>#REF!</v>
      </c>
      <c r="J373" s="270" t="e">
        <f t="shared" si="53"/>
        <v>#REF!</v>
      </c>
      <c r="K373" s="316" t="e">
        <f t="shared" si="54"/>
        <v>#REF!</v>
      </c>
      <c r="L373" s="298"/>
      <c r="M373" s="245"/>
    </row>
    <row r="374" spans="2:13" ht="14.4" x14ac:dyDescent="0.3">
      <c r="B374" s="198" t="e">
        <f>IF(B373&lt;#REF!,B373+1,"")</f>
        <v>#REF!</v>
      </c>
      <c r="C374" s="199"/>
      <c r="D374" s="197"/>
      <c r="E374" s="197" t="e">
        <f t="shared" si="42"/>
        <v>#REF!</v>
      </c>
      <c r="F374" s="197"/>
      <c r="G374" s="270" t="e">
        <f t="shared" si="43"/>
        <v>#REF!</v>
      </c>
      <c r="H374" s="270"/>
      <c r="I374" s="270" t="e">
        <f t="shared" si="52"/>
        <v>#REF!</v>
      </c>
      <c r="J374" s="270" t="e">
        <f t="shared" si="53"/>
        <v>#REF!</v>
      </c>
      <c r="K374" s="316" t="e">
        <f t="shared" si="54"/>
        <v>#REF!</v>
      </c>
      <c r="L374" s="298"/>
      <c r="M374" s="245"/>
    </row>
    <row r="375" spans="2:13" ht="14.4" x14ac:dyDescent="0.3">
      <c r="B375" s="198" t="e">
        <f>IF(B374&lt;#REF!,B374+1,"")</f>
        <v>#REF!</v>
      </c>
      <c r="C375" s="199"/>
      <c r="D375" s="197"/>
      <c r="E375" s="197" t="e">
        <f t="shared" si="42"/>
        <v>#REF!</v>
      </c>
      <c r="F375" s="197"/>
      <c r="G375" s="270" t="e">
        <f t="shared" si="43"/>
        <v>#REF!</v>
      </c>
      <c r="H375" s="270"/>
      <c r="I375" s="270" t="e">
        <f t="shared" si="52"/>
        <v>#REF!</v>
      </c>
      <c r="J375" s="270" t="e">
        <f t="shared" si="53"/>
        <v>#REF!</v>
      </c>
      <c r="K375" s="316" t="e">
        <f t="shared" si="54"/>
        <v>#REF!</v>
      </c>
      <c r="L375" s="298"/>
      <c r="M375" s="245"/>
    </row>
    <row r="376" spans="2:13" ht="14.4" x14ac:dyDescent="0.3">
      <c r="B376" s="198" t="e">
        <f>IF(B375&lt;#REF!,B375+1,"")</f>
        <v>#REF!</v>
      </c>
      <c r="C376" s="199"/>
      <c r="D376" s="197"/>
      <c r="E376" s="197" t="e">
        <f t="shared" si="42"/>
        <v>#REF!</v>
      </c>
      <c r="F376" s="197"/>
      <c r="G376" s="270" t="e">
        <f t="shared" si="43"/>
        <v>#REF!</v>
      </c>
      <c r="H376" s="270"/>
      <c r="I376" s="270" t="e">
        <f t="shared" si="52"/>
        <v>#REF!</v>
      </c>
      <c r="J376" s="270" t="e">
        <f t="shared" si="53"/>
        <v>#REF!</v>
      </c>
      <c r="K376" s="316" t="e">
        <f t="shared" si="54"/>
        <v>#REF!</v>
      </c>
      <c r="L376" s="298"/>
      <c r="M376" s="245"/>
    </row>
    <row r="377" spans="2:13" ht="14.4" x14ac:dyDescent="0.3">
      <c r="B377" s="198" t="e">
        <f>IF(B376&lt;#REF!,B376+1,"")</f>
        <v>#REF!</v>
      </c>
      <c r="C377" s="199"/>
      <c r="D377" s="197"/>
      <c r="E377" s="197" t="e">
        <f t="shared" ref="E377:E389" si="55">IF($D377&gt;IF($B377&lt;=$D$20,$J$20,IF($B377&lt;=$D$21+$D$20,$J$21,IF($B377&lt;=$D$20+$D$21+$D$22,$J$22,""))),IF($B377&lt;=$D$20,$J$20,IF($B377&lt;=$D$21+$D$20,$J$21,IF($B377&lt;=$D$20+$D$21+$D$22,$J$22,""))),$D377+$H377)</f>
        <v>#REF!</v>
      </c>
      <c r="F377" s="197"/>
      <c r="G377" s="270" t="e">
        <f t="shared" ref="G377:G389" si="56">SUM(E377:F377)</f>
        <v>#REF!</v>
      </c>
      <c r="H377" s="270"/>
      <c r="I377" s="270" t="e">
        <f t="shared" si="52"/>
        <v>#REF!</v>
      </c>
      <c r="J377" s="270" t="e">
        <f t="shared" si="53"/>
        <v>#REF!</v>
      </c>
      <c r="K377" s="316" t="e">
        <f t="shared" si="54"/>
        <v>#REF!</v>
      </c>
      <c r="L377" s="298"/>
      <c r="M377" s="245"/>
    </row>
    <row r="378" spans="2:13" ht="14.4" x14ac:dyDescent="0.3">
      <c r="B378" s="198" t="e">
        <f>IF(B377&lt;#REF!,B377+1,"")</f>
        <v>#REF!</v>
      </c>
      <c r="C378" s="199"/>
      <c r="D378" s="197"/>
      <c r="E378" s="197" t="e">
        <f t="shared" si="55"/>
        <v>#REF!</v>
      </c>
      <c r="F378" s="197"/>
      <c r="G378" s="270" t="e">
        <f t="shared" si="56"/>
        <v>#REF!</v>
      </c>
      <c r="H378" s="270"/>
      <c r="I378" s="270" t="e">
        <f t="shared" si="52"/>
        <v>#REF!</v>
      </c>
      <c r="J378" s="270" t="e">
        <f t="shared" si="53"/>
        <v>#REF!</v>
      </c>
      <c r="K378" s="316" t="e">
        <f t="shared" si="54"/>
        <v>#REF!</v>
      </c>
      <c r="L378" s="298"/>
      <c r="M378" s="245"/>
    </row>
    <row r="379" spans="2:13" ht="14.4" x14ac:dyDescent="0.3">
      <c r="B379" s="198" t="e">
        <f>IF(B378&lt;#REF!,B378+1,"")</f>
        <v>#REF!</v>
      </c>
      <c r="C379" s="199"/>
      <c r="D379" s="197"/>
      <c r="E379" s="197" t="e">
        <f t="shared" si="55"/>
        <v>#REF!</v>
      </c>
      <c r="F379" s="197"/>
      <c r="G379" s="270" t="e">
        <f t="shared" si="56"/>
        <v>#REF!</v>
      </c>
      <c r="H379" s="270"/>
      <c r="I379" s="270" t="e">
        <f t="shared" si="52"/>
        <v>#REF!</v>
      </c>
      <c r="J379" s="270" t="e">
        <f t="shared" si="53"/>
        <v>#REF!</v>
      </c>
      <c r="K379" s="316" t="e">
        <f t="shared" si="54"/>
        <v>#REF!</v>
      </c>
      <c r="L379" s="298"/>
      <c r="M379" s="245"/>
    </row>
    <row r="380" spans="2:13" ht="14.4" x14ac:dyDescent="0.3">
      <c r="B380" s="198" t="e">
        <f>IF(B379&lt;#REF!,B379+1,"")</f>
        <v>#REF!</v>
      </c>
      <c r="C380" s="199"/>
      <c r="D380" s="197"/>
      <c r="E380" s="197" t="e">
        <f t="shared" si="55"/>
        <v>#REF!</v>
      </c>
      <c r="F380" s="197"/>
      <c r="G380" s="270" t="e">
        <f t="shared" si="56"/>
        <v>#REF!</v>
      </c>
      <c r="H380" s="270"/>
      <c r="I380" s="270" t="e">
        <f t="shared" si="52"/>
        <v>#REF!</v>
      </c>
      <c r="J380" s="270" t="e">
        <f t="shared" si="53"/>
        <v>#REF!</v>
      </c>
      <c r="K380" s="316" t="e">
        <f t="shared" si="54"/>
        <v>#REF!</v>
      </c>
      <c r="L380" s="298"/>
      <c r="M380" s="245"/>
    </row>
    <row r="381" spans="2:13" ht="14.4" x14ac:dyDescent="0.3">
      <c r="B381" s="198" t="e">
        <f>IF(B380&lt;#REF!,B380+1,"")</f>
        <v>#REF!</v>
      </c>
      <c r="C381" s="199"/>
      <c r="D381" s="197"/>
      <c r="E381" s="197" t="e">
        <f t="shared" si="55"/>
        <v>#REF!</v>
      </c>
      <c r="F381" s="197"/>
      <c r="G381" s="270" t="e">
        <f t="shared" si="56"/>
        <v>#REF!</v>
      </c>
      <c r="H381" s="270"/>
      <c r="I381" s="270" t="e">
        <f t="shared" si="52"/>
        <v>#REF!</v>
      </c>
      <c r="J381" s="270" t="e">
        <f t="shared" si="53"/>
        <v>#REF!</v>
      </c>
      <c r="K381" s="316" t="e">
        <f t="shared" si="54"/>
        <v>#REF!</v>
      </c>
      <c r="L381" s="298"/>
      <c r="M381" s="245"/>
    </row>
    <row r="382" spans="2:13" ht="14.4" x14ac:dyDescent="0.3">
      <c r="B382" s="198" t="e">
        <f>IF(B381&lt;#REF!,B381+1,"")</f>
        <v>#REF!</v>
      </c>
      <c r="C382" s="199"/>
      <c r="D382" s="197"/>
      <c r="E382" s="197" t="e">
        <f t="shared" si="55"/>
        <v>#REF!</v>
      </c>
      <c r="F382" s="197"/>
      <c r="G382" s="270" t="e">
        <f t="shared" si="56"/>
        <v>#REF!</v>
      </c>
      <c r="H382" s="270"/>
      <c r="I382" s="270" t="e">
        <f t="shared" si="52"/>
        <v>#REF!</v>
      </c>
      <c r="J382" s="270" t="e">
        <f t="shared" si="53"/>
        <v>#REF!</v>
      </c>
      <c r="K382" s="316" t="e">
        <f t="shared" si="54"/>
        <v>#REF!</v>
      </c>
      <c r="L382" s="298"/>
      <c r="M382" s="245"/>
    </row>
    <row r="383" spans="2:13" ht="14.4" x14ac:dyDescent="0.3">
      <c r="B383" s="198" t="e">
        <f>IF(B382&lt;#REF!,B382+1,"")</f>
        <v>#REF!</v>
      </c>
      <c r="C383" s="199"/>
      <c r="D383" s="197"/>
      <c r="E383" s="197" t="e">
        <f t="shared" si="55"/>
        <v>#REF!</v>
      </c>
      <c r="F383" s="197"/>
      <c r="G383" s="270" t="e">
        <f t="shared" si="56"/>
        <v>#REF!</v>
      </c>
      <c r="H383" s="270"/>
      <c r="I383" s="270" t="e">
        <f t="shared" si="52"/>
        <v>#REF!</v>
      </c>
      <c r="J383" s="270" t="e">
        <f t="shared" si="53"/>
        <v>#REF!</v>
      </c>
      <c r="K383" s="316" t="e">
        <f t="shared" si="54"/>
        <v>#REF!</v>
      </c>
      <c r="L383" s="298"/>
      <c r="M383" s="245"/>
    </row>
    <row r="384" spans="2:13" ht="14.4" x14ac:dyDescent="0.3">
      <c r="B384" s="198" t="e">
        <f>IF(B383&lt;#REF!,B383+1,"")</f>
        <v>#REF!</v>
      </c>
      <c r="C384" s="199"/>
      <c r="D384" s="197"/>
      <c r="E384" s="197" t="e">
        <f t="shared" si="55"/>
        <v>#REF!</v>
      </c>
      <c r="F384" s="197"/>
      <c r="G384" s="197" t="e">
        <f t="shared" si="56"/>
        <v>#REF!</v>
      </c>
      <c r="H384" s="197"/>
      <c r="I384" s="197" t="e">
        <f t="shared" si="52"/>
        <v>#REF!</v>
      </c>
      <c r="J384" s="197" t="e">
        <f t="shared" si="53"/>
        <v>#REF!</v>
      </c>
      <c r="K384" s="200" t="e">
        <f t="shared" si="54"/>
        <v>#REF!</v>
      </c>
    </row>
    <row r="385" spans="2:11" ht="14.4" x14ac:dyDescent="0.3">
      <c r="B385" s="198" t="e">
        <f>IF(B384&lt;#REF!,B384+1,"")</f>
        <v>#REF!</v>
      </c>
      <c r="C385" s="199"/>
      <c r="D385" s="197"/>
      <c r="E385" s="197" t="e">
        <f t="shared" si="55"/>
        <v>#REF!</v>
      </c>
      <c r="F385" s="197"/>
      <c r="G385" s="197" t="e">
        <f t="shared" si="56"/>
        <v>#REF!</v>
      </c>
      <c r="H385" s="197"/>
      <c r="I385" s="197" t="e">
        <f t="shared" si="52"/>
        <v>#REF!</v>
      </c>
      <c r="J385" s="197" t="e">
        <f t="shared" si="53"/>
        <v>#REF!</v>
      </c>
      <c r="K385" s="200" t="e">
        <f t="shared" si="54"/>
        <v>#REF!</v>
      </c>
    </row>
    <row r="386" spans="2:11" ht="14.4" x14ac:dyDescent="0.3">
      <c r="B386" s="198" t="e">
        <f>IF(B385&lt;#REF!,B385+1,"")</f>
        <v>#REF!</v>
      </c>
      <c r="C386" s="199"/>
      <c r="D386" s="197"/>
      <c r="E386" s="197" t="e">
        <f t="shared" si="55"/>
        <v>#REF!</v>
      </c>
      <c r="F386" s="197"/>
      <c r="G386" s="197" t="e">
        <f t="shared" si="56"/>
        <v>#REF!</v>
      </c>
      <c r="H386" s="197"/>
      <c r="I386" s="197" t="e">
        <f t="shared" si="52"/>
        <v>#REF!</v>
      </c>
      <c r="J386" s="197" t="e">
        <f t="shared" si="53"/>
        <v>#REF!</v>
      </c>
      <c r="K386" s="200" t="e">
        <f t="shared" si="54"/>
        <v>#REF!</v>
      </c>
    </row>
    <row r="387" spans="2:11" ht="14.4" x14ac:dyDescent="0.3">
      <c r="B387" s="198" t="e">
        <f>IF(B386&lt;#REF!,B386+1,"")</f>
        <v>#REF!</v>
      </c>
      <c r="C387" s="199"/>
      <c r="D387" s="197"/>
      <c r="E387" s="197" t="e">
        <f t="shared" si="55"/>
        <v>#REF!</v>
      </c>
      <c r="F387" s="197"/>
      <c r="G387" s="197" t="e">
        <f t="shared" si="56"/>
        <v>#REF!</v>
      </c>
      <c r="H387" s="197"/>
      <c r="I387" s="197" t="e">
        <f t="shared" si="52"/>
        <v>#REF!</v>
      </c>
      <c r="J387" s="197" t="e">
        <f t="shared" si="53"/>
        <v>#REF!</v>
      </c>
      <c r="K387" s="200" t="e">
        <f t="shared" si="54"/>
        <v>#REF!</v>
      </c>
    </row>
    <row r="388" spans="2:11" ht="14.4" x14ac:dyDescent="0.3">
      <c r="B388" s="198" t="e">
        <f>IF(B387&lt;#REF!,B387+1,"")</f>
        <v>#REF!</v>
      </c>
      <c r="C388" s="199"/>
      <c r="D388" s="197"/>
      <c r="E388" s="197" t="e">
        <f t="shared" si="55"/>
        <v>#REF!</v>
      </c>
      <c r="F388" s="197"/>
      <c r="G388" s="197" t="e">
        <f t="shared" si="56"/>
        <v>#REF!</v>
      </c>
      <c r="H388" s="197"/>
      <c r="I388" s="197" t="e">
        <f t="shared" si="52"/>
        <v>#REF!</v>
      </c>
      <c r="J388" s="197" t="e">
        <f t="shared" si="53"/>
        <v>#REF!</v>
      </c>
      <c r="K388" s="200" t="e">
        <f t="shared" si="54"/>
        <v>#REF!</v>
      </c>
    </row>
    <row r="389" spans="2:11" ht="14.4" x14ac:dyDescent="0.3">
      <c r="B389" s="198" t="e">
        <f>IF(B388&lt;#REF!,B388+1,"")</f>
        <v>#REF!</v>
      </c>
      <c r="C389" s="199"/>
      <c r="D389" s="197"/>
      <c r="E389" s="197" t="e">
        <f t="shared" si="55"/>
        <v>#REF!</v>
      </c>
      <c r="F389" s="197"/>
      <c r="G389" s="197" t="e">
        <f t="shared" si="56"/>
        <v>#REF!</v>
      </c>
      <c r="H389" s="197"/>
      <c r="I389" s="197" t="e">
        <f t="shared" si="52"/>
        <v>#REF!</v>
      </c>
      <c r="J389" s="197" t="e">
        <f t="shared" si="53"/>
        <v>#REF!</v>
      </c>
      <c r="K389" s="200" t="e">
        <f t="shared" si="54"/>
        <v>#REF!</v>
      </c>
    </row>
    <row r="390" spans="2:11" x14ac:dyDescent="0.25">
      <c r="B390" s="146"/>
      <c r="C390" s="146"/>
      <c r="D390" s="146"/>
      <c r="E390" s="146"/>
      <c r="F390" s="146"/>
      <c r="G390" s="146"/>
      <c r="H390" s="146"/>
      <c r="I390" s="146"/>
    </row>
    <row r="391" spans="2:11" x14ac:dyDescent="0.25">
      <c r="B391" s="146"/>
      <c r="C391" s="146"/>
      <c r="D391" s="146"/>
      <c r="E391" s="146"/>
      <c r="F391" s="146"/>
      <c r="G391" s="146"/>
      <c r="H391" s="146"/>
      <c r="I391" s="146"/>
    </row>
    <row r="392" spans="2:11" x14ac:dyDescent="0.25">
      <c r="B392" s="146"/>
      <c r="C392" s="146"/>
      <c r="D392" s="146"/>
      <c r="E392" s="146"/>
      <c r="F392" s="146"/>
      <c r="G392" s="146"/>
      <c r="H392" s="146"/>
      <c r="I392" s="146"/>
    </row>
    <row r="393" spans="2:11" x14ac:dyDescent="0.25">
      <c r="B393" s="146"/>
      <c r="C393" s="146"/>
      <c r="D393" s="146"/>
      <c r="E393" s="146"/>
      <c r="F393" s="146"/>
      <c r="G393" s="146"/>
      <c r="H393" s="146"/>
      <c r="I393" s="146"/>
    </row>
    <row r="394" spans="2:11" x14ac:dyDescent="0.25">
      <c r="B394" s="146"/>
      <c r="C394" s="146"/>
      <c r="D394" s="146"/>
      <c r="E394" s="146"/>
      <c r="F394" s="146"/>
      <c r="G394" s="146"/>
      <c r="H394" s="146"/>
      <c r="I394" s="146"/>
    </row>
    <row r="395" spans="2:11" x14ac:dyDescent="0.25">
      <c r="B395" s="146"/>
      <c r="C395" s="146"/>
      <c r="D395" s="146"/>
      <c r="E395" s="146"/>
      <c r="F395" s="146"/>
      <c r="G395" s="146"/>
      <c r="H395" s="146"/>
      <c r="I395" s="146"/>
    </row>
    <row r="396" spans="2:11" x14ac:dyDescent="0.25">
      <c r="B396" s="146"/>
      <c r="C396" s="146"/>
      <c r="D396" s="146"/>
      <c r="E396" s="146"/>
      <c r="F396" s="146"/>
      <c r="G396" s="146"/>
      <c r="H396" s="146"/>
      <c r="I396" s="146"/>
    </row>
    <row r="397" spans="2:11" x14ac:dyDescent="0.25">
      <c r="B397" s="146"/>
      <c r="C397" s="146"/>
      <c r="D397" s="146"/>
      <c r="E397" s="146"/>
      <c r="F397" s="146"/>
      <c r="G397" s="146"/>
      <c r="H397" s="146"/>
      <c r="I397" s="146"/>
    </row>
  </sheetData>
  <sheetProtection algorithmName="SHA-512" hashValue="R1W0p44/hAmcYZOqf3JaFfVsg4FzAvhCFKghKe203HKvtjtXI1cWbrqoEaOnzig5ROBGnb9H2TUqP8URpXi5sw==" saltValue="+RxEdPf5FjfjwhRiRPsGug==" spinCount="100000" sheet="1" formatCells="0" formatColumns="0" formatRows="0" sort="0" autoFilter="0" pivotTables="0"/>
  <protectedRanges>
    <protectedRange algorithmName="SHA-512" hashValue="zawoY2wFe8bprKxNA8rmkOvMOtfz5gVMmrBHJHhJv4K4M3eHJyy5xt6cYiGw3g5O83s1Mlh/m5VLAfdImdAnPQ==" saltValue="l55jfBri8LUUreIv4fWyYw==" spinCount="100000" sqref="D30 D34:D35" name="Rango1"/>
    <protectedRange algorithmName="SHA-512" hashValue="zawoY2wFe8bprKxNA8rmkOvMOtfz5gVMmrBHJHhJv4K4M3eHJyy5xt6cYiGw3g5O83s1Mlh/m5VLAfdImdAnPQ==" saltValue="l55jfBri8LUUreIv4fWyYw==" spinCount="100000" sqref="D36 D39:D42" name="Rango1_1"/>
    <protectedRange algorithmName="SHA-512" hashValue="zawoY2wFe8bprKxNA8rmkOvMOtfz5gVMmrBHJHhJv4K4M3eHJyy5xt6cYiGw3g5O83s1Mlh/m5VLAfdImdAnPQ==" saltValue="l55jfBri8LUUreIv4fWyYw==" spinCount="100000" sqref="B43" name="Rango1_2"/>
  </protectedRanges>
  <mergeCells count="13">
    <mergeCell ref="B45:F46"/>
    <mergeCell ref="B52:J52"/>
    <mergeCell ref="M11:O11"/>
    <mergeCell ref="C1:H1"/>
    <mergeCell ref="I2:J2"/>
    <mergeCell ref="I3:J3"/>
    <mergeCell ref="H51:I51"/>
    <mergeCell ref="B50:J50"/>
    <mergeCell ref="B49:J49"/>
    <mergeCell ref="A1:B5"/>
    <mergeCell ref="D2:F2"/>
    <mergeCell ref="I1:J1"/>
    <mergeCell ref="H24:I24"/>
  </mergeCells>
  <phoneticPr fontId="41" type="noConversion"/>
  <conditionalFormatting sqref="B29:B30 B32:B39">
    <cfRule type="expression" dxfId="175" priority="17">
      <formula>ISERROR(B29)</formula>
    </cfRule>
  </conditionalFormatting>
  <conditionalFormatting sqref="B57:B389 E57:E389">
    <cfRule type="containsText" dxfId="174" priority="35" operator="containsText" text="FALSO">
      <formula>NOT(ISERROR(SEARCH("FALSO",B57)))</formula>
    </cfRule>
  </conditionalFormatting>
  <conditionalFormatting sqref="B20:E24">
    <cfRule type="containsErrors" dxfId="173" priority="58">
      <formula>ISERROR(B20)</formula>
    </cfRule>
  </conditionalFormatting>
  <conditionalFormatting sqref="C1:C3">
    <cfRule type="containsErrors" dxfId="172" priority="118">
      <formula>ISERROR(C1)</formula>
    </cfRule>
  </conditionalFormatting>
  <conditionalFormatting sqref="C5">
    <cfRule type="containsErrors" dxfId="171" priority="71">
      <formula>ISERROR(C5)</formula>
    </cfRule>
  </conditionalFormatting>
  <conditionalFormatting sqref="D2:D3">
    <cfRule type="containsErrors" dxfId="170" priority="112">
      <formula>ISERROR(D2)</formula>
    </cfRule>
  </conditionalFormatting>
  <conditionalFormatting sqref="D8:D10">
    <cfRule type="expression" dxfId="169" priority="141">
      <formula>ISERROR(D53)</formula>
    </cfRule>
  </conditionalFormatting>
  <conditionalFormatting sqref="D19">
    <cfRule type="expression" dxfId="168" priority="12">
      <formula>ISERROR(D63)</formula>
    </cfRule>
  </conditionalFormatting>
  <conditionalFormatting sqref="D30:D43">
    <cfRule type="expression" dxfId="167" priority="1">
      <formula>ISERROR(D30)</formula>
    </cfRule>
  </conditionalFormatting>
  <conditionalFormatting sqref="F4:F5">
    <cfRule type="containsErrors" dxfId="166" priority="124">
      <formula>ISERROR(F4)</formula>
    </cfRule>
  </conditionalFormatting>
  <conditionalFormatting sqref="G18:G23">
    <cfRule type="containsErrors" dxfId="165" priority="123">
      <formula>ISERROR(G18)</formula>
    </cfRule>
  </conditionalFormatting>
  <conditionalFormatting sqref="G2:H2 I2:I3 B6:B10 I7 C7:C9 C11 C12:E12 E13 C14:E16 C17:H17 E19 J20:K24 B25 A49 G51 B56:K57 B58:G58 H58:H329 K58:K343 E58:E389 C59:C334 D59:D344 B59:B345">
    <cfRule type="containsErrors" dxfId="164" priority="137">
      <formula>ISERROR(A2)</formula>
    </cfRule>
  </conditionalFormatting>
  <conditionalFormatting sqref="H3">
    <cfRule type="containsErrors" dxfId="163" priority="114">
      <formula>ISERROR(H3)</formula>
    </cfRule>
  </conditionalFormatting>
  <conditionalFormatting sqref="H7:H16 B18:B19 C53:K55 T53:XFD64 I58:J329 E59:G329 A65:B334 M65:XFD1048576 E330:J343 A335:C344 E344:K344 A345:K1048576">
    <cfRule type="containsErrors" dxfId="162" priority="57">
      <formula>ISERROR(A7)</formula>
    </cfRule>
  </conditionalFormatting>
  <conditionalFormatting sqref="H18">
    <cfRule type="containsErrors" dxfId="161" priority="66">
      <formula>ISERROR(H18)</formula>
    </cfRule>
  </conditionalFormatting>
  <conditionalFormatting sqref="H20:H24 H21:I23">
    <cfRule type="containsErrors" dxfId="160" priority="68">
      <formula>ISERROR(H20)</formula>
    </cfRule>
  </conditionalFormatting>
  <conditionalFormatting sqref="H5:I6">
    <cfRule type="containsErrors" dxfId="159" priority="73">
      <formula>ISERROR(H5)</formula>
    </cfRule>
  </conditionalFormatting>
  <conditionalFormatting sqref="I11 I13:I16">
    <cfRule type="cellIs" dxfId="158" priority="42" operator="equal">
      <formula>0</formula>
    </cfRule>
    <cfRule type="cellIs" dxfId="157" priority="43" operator="lessThan">
      <formula>0.0001</formula>
    </cfRule>
    <cfRule type="containsErrors" dxfId="156" priority="44">
      <formula>ISERROR(I11)</formula>
    </cfRule>
  </conditionalFormatting>
  <conditionalFormatting sqref="I19:I23">
    <cfRule type="containsErrors" dxfId="155" priority="67">
      <formula>ISERROR(I19)</formula>
    </cfRule>
  </conditionalFormatting>
  <conditionalFormatting sqref="J18:K18">
    <cfRule type="containsErrors" dxfId="154" priority="65">
      <formula>ISERROR(J18)</formula>
    </cfRule>
  </conditionalFormatting>
  <conditionalFormatting sqref="J30:K30">
    <cfRule type="containsBlanks" dxfId="153" priority="13">
      <formula>LEN(TRIM(J30))=0</formula>
    </cfRule>
    <cfRule type="containsErrors" dxfId="152" priority="20">
      <formula>ISERROR(J30)</formula>
    </cfRule>
  </conditionalFormatting>
  <conditionalFormatting sqref="J32:K35">
    <cfRule type="containsErrors" dxfId="151" priority="19">
      <formula>ISERROR(J32)</formula>
    </cfRule>
  </conditionalFormatting>
  <conditionalFormatting sqref="M9:M10">
    <cfRule type="containsErrors" dxfId="150" priority="82">
      <formula>ISERROR(M9)</formula>
    </cfRule>
  </conditionalFormatting>
  <conditionalFormatting sqref="M12:M13">
    <cfRule type="containsErrors" dxfId="149" priority="30">
      <formula>ISERROR(M12)</formula>
    </cfRule>
  </conditionalFormatting>
  <dataValidations xWindow="444" yWindow="393" count="6">
    <dataValidation allowBlank="1" showInputMessage="1" showErrorMessage="1" promptTitle="PAGO DE MENSUALIDAD" prompt="*Si aparta del 1 al  5 de mes 1ra mensualidad es el mes siguiente._x000a_*Si apartadel 6  al 31 de mes 1ra mensualidad es hasta el mes entrante._x000a_Ejemplo:_x000a_ Apartado 1 al 5 de Junio_x000a_    Mensualidad 1 de Julio_x000a_Apartado 6 al 31 de Junio _x000a_    Mensualidad 1 de Agosto" sqref="C57" xr:uid="{00000000-0002-0000-0100-000000000000}"/>
    <dataValidation type="list" allowBlank="1" showInputMessage="1" showErrorMessage="1" sqref="D7" xr:uid="{07946AC8-10CB-4550-BD15-0402DC2B06D2}">
      <formula1>INDIRECT($D$6)</formula1>
    </dataValidation>
    <dataValidation type="decimal" errorStyle="information" operator="equal" allowBlank="1" showInputMessage="1" showErrorMessage="1" errorTitle="ERROR" sqref="E18" xr:uid="{1C30E4A6-16EF-46A2-8665-A4865E8EA8AF}">
      <formula1>E18</formula1>
    </dataValidation>
    <dataValidation type="list" allowBlank="1" showInputMessage="1" showErrorMessage="1" sqref="D19" xr:uid="{C2E8503A-1A19-4563-B04D-488FE3AAD83D}">
      <formula1>INDIRECT($D$7)</formula1>
    </dataValidation>
    <dataValidation allowBlank="1" showInputMessage="1" showErrorMessage="1" promptTitle="DESCUENTO ENGANCHE" prompt="Colocar % de Descuento en base a promoción vigente." sqref="K11 J12" xr:uid="{584D823C-1522-4807-A4F4-342EF51CEEAA}"/>
    <dataValidation allowBlank="1" showInputMessage="1" showErrorMessage="1" promptTitle="DOCUMENTOS PERSONA MORAL" sqref="D30:D31 D36" xr:uid="{A90C4141-FFC1-4366-B4B0-82093197135A}"/>
  </dataValidations>
  <pageMargins left="0.70866141732283472" right="0.70866141732283472" top="1.5354330708661419" bottom="0.94488188976377963" header="0.31496062992125984" footer="0.31496062992125984"/>
  <pageSetup scale="38" orientation="portrait" r:id="rId1"/>
  <headerFooter scaleWithDoc="0">
    <oddHeader>&amp;C&amp;G</oddHeader>
    <oddFooter>&amp;C&amp;G</oddFooter>
  </headerFooter>
  <drawing r:id="rId2"/>
  <legacyDrawing r:id="rId3"/>
  <legacyDrawingHF r:id="rId4"/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xWindow="444" yWindow="393" count="4">
        <x14:dataValidation type="list" allowBlank="1" showInputMessage="1" showErrorMessage="1" xr:uid="{EAD48505-F01D-4146-BA67-D93F38A234DD}">
          <x14:formula1>
            <xm:f>DATOS!$J$7:$J$8</xm:f>
          </x14:formula1>
          <xm:sqref>D10</xm:sqref>
        </x14:dataValidation>
        <x14:dataValidation type="list" allowBlank="1" showInputMessage="1" showErrorMessage="1" xr:uid="{5F40B50F-8E02-40AD-BB7A-4A6CFE0F74CD}">
          <x14:formula1>
            <xm:f>DATOS!$N$33:$N$34</xm:f>
          </x14:formula1>
          <xm:sqref>G30</xm:sqref>
        </x14:dataValidation>
        <x14:dataValidation type="list" allowBlank="1" showInputMessage="1" showErrorMessage="1" xr:uid="{6EFDD11A-2276-459A-8D8D-D5B5CEA72C78}">
          <x14:formula1>
            <xm:f>DATOS!$N$33:$N$35</xm:f>
          </x14:formula1>
          <xm:sqref>H30</xm:sqref>
        </x14:dataValidation>
        <x14:dataValidation type="list" allowBlank="1" showInputMessage="1" showErrorMessage="1" xr:uid="{9E49FA7B-69CA-41AD-BB75-13741E1078FC}">
          <x14:formula1>
            <xm:f>DATOS!$E$7:$E$8</xm:f>
          </x14:formula1>
          <xm:sqref>D6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BC133"/>
  <sheetViews>
    <sheetView showGridLines="0" zoomScale="73" zoomScaleNormal="73" zoomScaleSheetLayoutView="73" zoomScalePageLayoutView="53" workbookViewId="0">
      <selection activeCell="P112" sqref="P112"/>
    </sheetView>
  </sheetViews>
  <sheetFormatPr baseColWidth="10" defaultColWidth="11" defaultRowHeight="13.8" outlineLevelRow="1" x14ac:dyDescent="0.25"/>
  <cols>
    <col min="1" max="1" width="3.8984375" style="5" customWidth="1"/>
    <col min="2" max="2" width="6.69921875" style="5" customWidth="1"/>
    <col min="3" max="3" width="3.69921875" style="5" customWidth="1"/>
    <col min="4" max="4" width="3.09765625" style="5" customWidth="1"/>
    <col min="5" max="5" width="4.59765625" style="5" customWidth="1"/>
    <col min="6" max="6" width="4.09765625" style="5" customWidth="1"/>
    <col min="7" max="7" width="3.09765625" style="5" customWidth="1"/>
    <col min="8" max="8" width="4.09765625" style="5" customWidth="1"/>
    <col min="9" max="9" width="4.3984375" style="5" customWidth="1"/>
    <col min="10" max="10" width="6.09765625" style="5" customWidth="1"/>
    <col min="11" max="11" width="4.5" style="5" customWidth="1"/>
    <col min="12" max="12" width="7.19921875" style="5" customWidth="1"/>
    <col min="13" max="14" width="3.09765625" style="5" customWidth="1"/>
    <col min="15" max="15" width="3.59765625" style="5" customWidth="1"/>
    <col min="16" max="16" width="14" style="5" customWidth="1"/>
    <col min="17" max="18" width="4.3984375" style="5" customWidth="1"/>
    <col min="19" max="22" width="3.09765625" style="5" customWidth="1"/>
    <col min="23" max="23" width="5.5" style="5" customWidth="1"/>
    <col min="24" max="24" width="6.3984375" style="5" customWidth="1"/>
    <col min="25" max="25" width="3.09765625" style="5" customWidth="1"/>
    <col min="26" max="26" width="5.3984375" style="5" customWidth="1"/>
    <col min="27" max="27" width="11.59765625" style="5" customWidth="1"/>
    <col min="28" max="29" width="3.09765625" style="5" customWidth="1"/>
    <col min="30" max="30" width="4.3984375" style="5" customWidth="1"/>
    <col min="31" max="31" width="6.3984375" style="5" customWidth="1"/>
    <col min="32" max="35" width="3.09765625" style="5" customWidth="1"/>
    <col min="36" max="36" width="5" style="5" customWidth="1"/>
    <col min="37" max="37" width="4.09765625" style="5" customWidth="1"/>
    <col min="38" max="38" width="8.09765625" style="5" customWidth="1"/>
    <col min="39" max="45" width="3.09765625" style="5" customWidth="1"/>
    <col min="46" max="46" width="3.5" style="5" customWidth="1"/>
    <col min="47" max="47" width="1.8984375" style="5" customWidth="1"/>
    <col min="48" max="48" width="4.5" style="5" customWidth="1"/>
    <col min="49" max="16384" width="11" style="5"/>
  </cols>
  <sheetData>
    <row r="2" spans="2:55" s="13" customFormat="1" ht="27.75" customHeight="1" thickBot="1" x14ac:dyDescent="0.3">
      <c r="B2" s="19" t="s">
        <v>7576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15"/>
      <c r="U2" s="115"/>
      <c r="V2" s="18"/>
      <c r="W2" s="18"/>
      <c r="X2" s="18"/>
      <c r="Y2" s="18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</row>
    <row r="3" spans="2:55" ht="27.75" customHeight="1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15"/>
      <c r="U3" s="115"/>
      <c r="V3" s="18"/>
      <c r="W3" s="18"/>
      <c r="X3" s="18"/>
      <c r="Y3" s="18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3"/>
    </row>
    <row r="4" spans="2:55" ht="27.75" customHeight="1" thickBot="1" x14ac:dyDescent="0.3">
      <c r="B4" s="469" t="s">
        <v>7494</v>
      </c>
      <c r="C4" s="469"/>
      <c r="D4" s="469"/>
      <c r="E4" s="469"/>
      <c r="F4" s="469"/>
      <c r="G4" s="469"/>
      <c r="H4" s="466" t="s">
        <v>158</v>
      </c>
      <c r="I4" s="467"/>
      <c r="J4" s="467"/>
      <c r="K4" s="467"/>
      <c r="L4" s="467"/>
      <c r="M4" s="467"/>
      <c r="N4" s="467"/>
      <c r="O4" s="468"/>
      <c r="P4" s="19"/>
      <c r="Q4" s="19"/>
      <c r="R4" s="19"/>
      <c r="S4" s="19"/>
      <c r="T4" s="115"/>
      <c r="U4" s="115"/>
      <c r="V4" s="18"/>
      <c r="W4" s="18"/>
      <c r="X4" s="18"/>
      <c r="Y4" s="18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3"/>
    </row>
    <row r="5" spans="2:55" s="6" customFormat="1" ht="27.75" customHeight="1" thickBot="1" x14ac:dyDescent="0.3">
      <c r="B5" s="470" t="s">
        <v>7499</v>
      </c>
      <c r="C5" s="470"/>
      <c r="D5" s="470"/>
      <c r="E5" s="470"/>
      <c r="F5" s="470"/>
      <c r="G5" s="470"/>
      <c r="H5" s="471"/>
      <c r="I5" s="472"/>
      <c r="J5" s="472"/>
      <c r="K5" s="472"/>
      <c r="L5" s="472"/>
      <c r="M5" s="472"/>
      <c r="N5" s="472"/>
      <c r="O5" s="473"/>
      <c r="P5" s="19"/>
      <c r="Q5" s="19"/>
      <c r="R5" s="19"/>
      <c r="S5" s="19"/>
      <c r="T5" s="116"/>
      <c r="U5" s="116"/>
      <c r="V5" s="18"/>
      <c r="W5" s="18"/>
      <c r="X5" s="18"/>
      <c r="Y5" s="18"/>
      <c r="Z5" s="18"/>
      <c r="AA5" s="114"/>
      <c r="AB5" s="18"/>
      <c r="AC5" s="17"/>
      <c r="AD5" s="18"/>
      <c r="AE5" s="77"/>
      <c r="AF5" s="18"/>
      <c r="AG5" s="18"/>
      <c r="AH5" s="18"/>
      <c r="AI5" s="18"/>
      <c r="AJ5" s="18"/>
      <c r="AK5" s="18"/>
      <c r="AL5" s="18"/>
      <c r="AM5" s="18"/>
      <c r="AN5" s="77"/>
      <c r="AO5" s="77"/>
      <c r="AP5" s="77"/>
      <c r="AQ5" s="18"/>
      <c r="AR5" s="18"/>
      <c r="AS5" s="360"/>
      <c r="AT5" s="361"/>
      <c r="AU5" s="362"/>
      <c r="AV5" s="77"/>
    </row>
    <row r="6" spans="2:55" s="6" customFormat="1" ht="11.25" customHeight="1" thickBot="1" x14ac:dyDescent="0.3">
      <c r="B6" s="82"/>
      <c r="C6" s="82"/>
      <c r="D6" s="82"/>
      <c r="E6" s="82"/>
      <c r="F6" s="82"/>
      <c r="G6" s="82"/>
      <c r="H6" s="83"/>
      <c r="I6" s="83"/>
      <c r="J6" s="83"/>
      <c r="K6" s="83"/>
      <c r="L6" s="83"/>
      <c r="M6" s="83"/>
      <c r="N6" s="83"/>
      <c r="O6" s="83"/>
      <c r="P6" s="19"/>
      <c r="Q6" s="19"/>
      <c r="R6" s="19"/>
      <c r="S6" s="19"/>
      <c r="T6" s="116"/>
      <c r="U6" s="116"/>
      <c r="V6" s="18"/>
      <c r="W6" s="18"/>
      <c r="X6" s="18"/>
      <c r="Y6" s="18"/>
      <c r="Z6" s="18"/>
      <c r="AA6" s="114"/>
      <c r="AB6" s="18"/>
      <c r="AC6" s="17"/>
      <c r="AD6" s="18"/>
      <c r="AE6" s="77"/>
      <c r="AF6" s="18"/>
      <c r="AG6" s="18"/>
      <c r="AH6" s="18"/>
      <c r="AI6" s="18"/>
      <c r="AJ6" s="18"/>
      <c r="AK6" s="18"/>
      <c r="AL6" s="18"/>
      <c r="AM6" s="18"/>
      <c r="AN6" s="77"/>
      <c r="AO6" s="77"/>
      <c r="AP6" s="77"/>
      <c r="AQ6" s="18"/>
      <c r="AR6" s="18"/>
      <c r="AS6" s="78"/>
      <c r="AT6" s="78"/>
      <c r="AU6" s="79"/>
      <c r="AV6" s="77"/>
    </row>
    <row r="7" spans="2:55" s="7" customFormat="1" ht="26.1" customHeight="1" thickBot="1" x14ac:dyDescent="0.3">
      <c r="B7" s="453" t="s">
        <v>7577</v>
      </c>
      <c r="C7" s="454"/>
      <c r="D7" s="454"/>
      <c r="E7" s="454"/>
      <c r="F7" s="454"/>
      <c r="G7" s="454"/>
      <c r="H7" s="454"/>
      <c r="I7" s="454"/>
      <c r="J7" s="454"/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4"/>
      <c r="V7" s="454"/>
      <c r="W7" s="454"/>
      <c r="X7" s="454"/>
      <c r="Y7" s="454"/>
      <c r="Z7" s="454"/>
      <c r="AA7" s="454"/>
      <c r="AB7" s="454"/>
      <c r="AC7" s="454"/>
      <c r="AD7" s="454"/>
      <c r="AE7" s="454"/>
      <c r="AF7" s="454"/>
      <c r="AG7" s="454"/>
      <c r="AH7" s="454"/>
      <c r="AI7" s="454"/>
      <c r="AJ7" s="454"/>
      <c r="AK7" s="454"/>
      <c r="AL7" s="454"/>
      <c r="AM7" s="454"/>
      <c r="AN7" s="454"/>
      <c r="AO7" s="454"/>
      <c r="AP7" s="454"/>
      <c r="AQ7" s="454"/>
      <c r="AR7" s="454"/>
      <c r="AS7" s="454"/>
      <c r="AT7" s="454"/>
      <c r="AU7" s="455"/>
    </row>
    <row r="8" spans="2:55" ht="24" hidden="1" customHeight="1" outlineLevel="1" thickBot="1" x14ac:dyDescent="0.3">
      <c r="B8" s="456" t="s">
        <v>7578</v>
      </c>
      <c r="C8" s="456"/>
      <c r="D8" s="456"/>
      <c r="E8" s="456"/>
      <c r="F8" s="456"/>
      <c r="G8" s="456"/>
      <c r="H8" s="432"/>
      <c r="I8" s="432"/>
      <c r="J8" s="432"/>
      <c r="K8" s="432"/>
      <c r="L8" s="432"/>
      <c r="M8" s="432"/>
      <c r="N8" s="432"/>
      <c r="O8" s="432"/>
      <c r="P8" s="432"/>
      <c r="Q8" s="432"/>
      <c r="R8" s="432"/>
      <c r="S8" s="432"/>
      <c r="T8" s="432"/>
      <c r="U8" s="432"/>
      <c r="V8" s="432"/>
      <c r="W8" s="432"/>
      <c r="X8" s="432"/>
      <c r="Y8" s="432"/>
      <c r="Z8" s="432"/>
      <c r="AA8" s="432"/>
      <c r="AB8" s="432"/>
      <c r="AC8" s="432"/>
      <c r="AD8" s="117"/>
      <c r="AE8" s="16" t="s">
        <v>7579</v>
      </c>
      <c r="AF8" s="451"/>
      <c r="AG8" s="451"/>
      <c r="AH8" s="451"/>
      <c r="AI8" s="451"/>
      <c r="AJ8" s="451"/>
      <c r="AK8" s="451"/>
      <c r="AL8" s="451"/>
      <c r="AM8" s="451"/>
      <c r="AN8" s="451"/>
      <c r="AO8" s="451"/>
      <c r="AP8" s="451"/>
      <c r="AQ8" s="451"/>
      <c r="AR8" s="451"/>
      <c r="AS8" s="451"/>
      <c r="AT8" s="451"/>
      <c r="AU8" s="451"/>
    </row>
    <row r="9" spans="2:55" ht="24" hidden="1" customHeight="1" outlineLevel="1" thickBot="1" x14ac:dyDescent="0.3">
      <c r="B9" s="447" t="s">
        <v>7580</v>
      </c>
      <c r="C9" s="447"/>
      <c r="D9" s="447"/>
      <c r="E9" s="447"/>
      <c r="F9" s="447"/>
      <c r="G9" s="447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/>
      <c r="AQ9" s="436"/>
      <c r="AR9" s="436"/>
      <c r="AS9" s="436"/>
      <c r="AT9" s="436"/>
      <c r="AU9" s="436"/>
    </row>
    <row r="10" spans="2:55" ht="24" hidden="1" customHeight="1" outlineLevel="1" thickBot="1" x14ac:dyDescent="0.3">
      <c r="B10" s="447" t="s">
        <v>7581</v>
      </c>
      <c r="C10" s="447"/>
      <c r="D10" s="447"/>
      <c r="E10" s="447"/>
      <c r="F10" s="447"/>
      <c r="G10" s="448"/>
      <c r="H10" s="427"/>
      <c r="I10" s="428"/>
      <c r="J10" s="428"/>
      <c r="K10" s="461" t="s">
        <v>7495</v>
      </c>
      <c r="L10" s="446"/>
      <c r="M10" s="446"/>
      <c r="N10" s="446"/>
      <c r="O10" s="446"/>
      <c r="P10" s="431"/>
      <c r="Q10" s="431"/>
      <c r="R10" s="431"/>
      <c r="S10" s="431"/>
      <c r="T10" s="431"/>
      <c r="U10" s="431"/>
      <c r="V10" s="431"/>
      <c r="W10" s="431"/>
      <c r="X10" s="431"/>
      <c r="Y10" s="431"/>
      <c r="Z10" s="431"/>
      <c r="AA10" s="431"/>
      <c r="AB10" s="431"/>
      <c r="AC10" s="390" t="s">
        <v>7582</v>
      </c>
      <c r="AD10" s="390"/>
      <c r="AE10" s="390"/>
      <c r="AF10" s="390"/>
      <c r="AG10" s="450"/>
      <c r="AH10" s="450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</row>
    <row r="11" spans="2:55" ht="24" hidden="1" customHeight="1" outlineLevel="1" thickBot="1" x14ac:dyDescent="0.3">
      <c r="B11" s="447" t="s">
        <v>7583</v>
      </c>
      <c r="C11" s="447"/>
      <c r="D11" s="447"/>
      <c r="E11" s="447"/>
      <c r="F11" s="447"/>
      <c r="G11" s="447"/>
      <c r="H11" s="449"/>
      <c r="I11" s="449"/>
      <c r="J11" s="449"/>
      <c r="K11" s="449"/>
      <c r="L11" s="449"/>
      <c r="M11" s="449"/>
      <c r="N11" s="449"/>
      <c r="O11" s="449"/>
      <c r="P11" s="390" t="s">
        <v>7584</v>
      </c>
      <c r="Q11" s="390"/>
      <c r="R11" s="390"/>
      <c r="S11" s="390"/>
      <c r="T11" s="449"/>
      <c r="U11" s="449"/>
      <c r="V11" s="449"/>
      <c r="W11" s="449"/>
      <c r="X11" s="449"/>
      <c r="Y11" s="439" t="s">
        <v>7585</v>
      </c>
      <c r="Z11" s="439"/>
      <c r="AA11" s="450"/>
      <c r="AB11" s="450"/>
      <c r="AC11" s="450"/>
      <c r="AD11" s="450"/>
      <c r="AE11" s="450"/>
      <c r="AF11" s="429" t="s">
        <v>7586</v>
      </c>
      <c r="AG11" s="429"/>
      <c r="AH11" s="429"/>
      <c r="AI11" s="438"/>
      <c r="AJ11" s="438"/>
      <c r="AK11" s="438"/>
      <c r="AL11" s="438"/>
      <c r="AM11" s="438"/>
      <c r="AN11" s="438"/>
      <c r="AO11" s="438"/>
      <c r="AP11" s="438"/>
      <c r="AQ11" s="438"/>
      <c r="AR11" s="438"/>
      <c r="AS11" s="438"/>
      <c r="AT11" s="438"/>
      <c r="AU11" s="438"/>
    </row>
    <row r="12" spans="2:55" ht="24" hidden="1" customHeight="1" outlineLevel="1" thickBot="1" x14ac:dyDescent="0.3">
      <c r="B12" s="447" t="s">
        <v>7587</v>
      </c>
      <c r="C12" s="447"/>
      <c r="D12" s="447"/>
      <c r="E12" s="447"/>
      <c r="F12" s="447"/>
      <c r="G12" s="448"/>
      <c r="H12" s="427"/>
      <c r="I12" s="428"/>
      <c r="J12" s="428"/>
      <c r="K12" s="428"/>
      <c r="L12" s="428"/>
      <c r="M12" s="428"/>
      <c r="N12" s="428"/>
      <c r="O12" s="462"/>
      <c r="P12" s="433" t="s">
        <v>13788</v>
      </c>
      <c r="Q12" s="434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34" t="s">
        <v>13786</v>
      </c>
      <c r="AC12" s="434"/>
      <c r="AD12" s="434"/>
      <c r="AE12" s="434"/>
      <c r="AF12" s="434"/>
      <c r="AG12" s="430"/>
      <c r="AH12" s="430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</row>
    <row r="13" spans="2:55" ht="24" hidden="1" customHeight="1" outlineLevel="1" x14ac:dyDescent="0.25">
      <c r="B13" s="447" t="s">
        <v>7589</v>
      </c>
      <c r="C13" s="447"/>
      <c r="D13" s="447"/>
      <c r="E13" s="447"/>
      <c r="F13" s="447"/>
      <c r="G13" s="447"/>
      <c r="H13" s="438"/>
      <c r="I13" s="438"/>
      <c r="J13" s="438"/>
      <c r="K13" s="438"/>
      <c r="L13" s="438"/>
      <c r="M13" s="438"/>
      <c r="N13" s="438"/>
      <c r="O13" s="438"/>
      <c r="P13" s="435" t="s">
        <v>7590</v>
      </c>
      <c r="Q13" s="435"/>
      <c r="R13" s="438"/>
      <c r="S13" s="438"/>
      <c r="T13" s="438"/>
      <c r="U13" s="438"/>
      <c r="V13" s="438"/>
      <c r="W13" s="438"/>
      <c r="X13" s="438"/>
      <c r="Y13" s="438"/>
      <c r="Z13" s="438"/>
      <c r="AA13" s="438"/>
      <c r="AB13" s="434" t="s">
        <v>7588</v>
      </c>
      <c r="AC13" s="434"/>
      <c r="AD13" s="434"/>
      <c r="AE13" s="434"/>
      <c r="AF13" s="434"/>
      <c r="AG13" s="430"/>
      <c r="AH13" s="430"/>
      <c r="AI13" s="430"/>
      <c r="AJ13" s="430"/>
      <c r="AK13" s="430"/>
      <c r="AL13" s="430"/>
      <c r="AM13" s="430"/>
      <c r="AN13" s="430"/>
      <c r="AO13" s="430"/>
      <c r="AP13" s="430"/>
      <c r="AQ13" s="430"/>
      <c r="AR13" s="430"/>
      <c r="AS13" s="430"/>
      <c r="AT13" s="430"/>
      <c r="AU13" s="430"/>
    </row>
    <row r="14" spans="2:55" ht="27.75" hidden="1" customHeight="1" outlineLevel="1" x14ac:dyDescent="0.25">
      <c r="B14" s="447" t="s">
        <v>7592</v>
      </c>
      <c r="C14" s="447"/>
      <c r="D14" s="447"/>
      <c r="E14" s="447"/>
      <c r="F14" s="447"/>
      <c r="G14" s="448"/>
      <c r="H14" s="427"/>
      <c r="I14" s="428"/>
      <c r="J14" s="428"/>
      <c r="K14" s="434" t="s">
        <v>7593</v>
      </c>
      <c r="L14" s="434"/>
      <c r="M14" s="434"/>
      <c r="N14" s="434"/>
      <c r="O14" s="442"/>
      <c r="P14" s="427"/>
      <c r="Q14" s="428"/>
      <c r="R14" s="428"/>
      <c r="S14" s="428"/>
      <c r="T14" s="428"/>
      <c r="U14" s="428"/>
      <c r="V14" s="428"/>
      <c r="W14" s="428"/>
      <c r="X14" s="429" t="s">
        <v>13789</v>
      </c>
      <c r="Y14" s="429"/>
      <c r="Z14" s="429"/>
      <c r="AA14" s="429"/>
      <c r="AB14" s="430"/>
      <c r="AC14" s="430"/>
      <c r="AD14" s="430"/>
      <c r="AE14" s="430"/>
      <c r="AF14" s="430"/>
      <c r="AG14" s="430"/>
      <c r="AH14" s="430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W14" s="434"/>
      <c r="AX14" s="434"/>
      <c r="AY14" s="434"/>
      <c r="AZ14" s="434"/>
      <c r="BA14" s="434"/>
    </row>
    <row r="15" spans="2:55" ht="12.6" hidden="1" customHeight="1" outlineLevel="1" thickBot="1" x14ac:dyDescent="0.3">
      <c r="B15" s="126"/>
      <c r="C15" s="127"/>
      <c r="D15" s="127"/>
      <c r="E15" s="127"/>
      <c r="F15" s="127"/>
      <c r="G15" s="127"/>
      <c r="H15" s="39"/>
      <c r="I15" s="53"/>
      <c r="J15" s="53"/>
      <c r="K15" s="23"/>
      <c r="L15" s="49"/>
      <c r="M15" s="49"/>
      <c r="N15" s="49"/>
      <c r="O15" s="49"/>
      <c r="P15" s="23"/>
      <c r="Q15" s="23"/>
      <c r="R15" s="23"/>
      <c r="S15" s="23"/>
      <c r="T15" s="23"/>
      <c r="U15" s="23"/>
      <c r="V15" s="23"/>
      <c r="W15" s="23"/>
      <c r="X15" s="50"/>
      <c r="Y15" s="50"/>
      <c r="Z15" s="50"/>
      <c r="AA15" s="50"/>
      <c r="AB15" s="50"/>
      <c r="AC15" s="50"/>
      <c r="AD15" s="50"/>
      <c r="AE15" s="50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2"/>
      <c r="AR15" s="13"/>
      <c r="AS15" s="51"/>
      <c r="AT15" s="51"/>
      <c r="AU15" s="51"/>
      <c r="AX15" s="447"/>
      <c r="AY15" s="447"/>
      <c r="AZ15" s="447"/>
      <c r="BA15" s="447"/>
      <c r="BB15" s="447"/>
      <c r="BC15" s="447"/>
    </row>
    <row r="16" spans="2:55" ht="27.75" hidden="1" customHeight="1" outlineLevel="1" thickBot="1" x14ac:dyDescent="0.3">
      <c r="B16" s="456" t="s">
        <v>7594</v>
      </c>
      <c r="C16" s="456"/>
      <c r="D16" s="456"/>
      <c r="E16" s="456"/>
      <c r="F16" s="456"/>
      <c r="G16" s="456"/>
      <c r="H16" s="432"/>
      <c r="I16" s="432"/>
      <c r="J16" s="432"/>
      <c r="K16" s="432"/>
      <c r="L16" s="432"/>
      <c r="M16" s="432"/>
      <c r="N16" s="432"/>
      <c r="O16" s="432"/>
      <c r="P16" s="432"/>
      <c r="Q16" s="432"/>
      <c r="R16" s="432"/>
      <c r="S16" s="432"/>
      <c r="T16" s="432"/>
      <c r="U16" s="432"/>
      <c r="V16" s="432"/>
      <c r="W16" s="432"/>
      <c r="X16" s="432"/>
      <c r="Y16" s="432"/>
      <c r="Z16" s="432"/>
      <c r="AA16" s="432"/>
      <c r="AB16" s="432"/>
      <c r="AC16" s="432"/>
      <c r="AD16" s="117"/>
      <c r="AE16" s="16" t="s">
        <v>7579</v>
      </c>
      <c r="AF16" s="451"/>
      <c r="AG16" s="451"/>
      <c r="AH16" s="451"/>
      <c r="AI16" s="451"/>
      <c r="AJ16" s="451"/>
      <c r="AK16" s="451"/>
      <c r="AL16" s="451"/>
      <c r="AM16" s="451"/>
      <c r="AN16" s="451"/>
      <c r="AO16" s="451"/>
      <c r="AP16" s="451"/>
      <c r="AQ16" s="451"/>
      <c r="AR16" s="451"/>
      <c r="AS16" s="451"/>
      <c r="AT16" s="451"/>
      <c r="AU16" s="451"/>
    </row>
    <row r="17" spans="1:47" ht="27.75" hidden="1" customHeight="1" outlineLevel="1" thickBot="1" x14ac:dyDescent="0.3">
      <c r="B17" s="447" t="s">
        <v>7580</v>
      </c>
      <c r="C17" s="447"/>
      <c r="D17" s="447"/>
      <c r="E17" s="447"/>
      <c r="F17" s="447"/>
      <c r="G17" s="447"/>
      <c r="H17" s="436"/>
      <c r="I17" s="436"/>
      <c r="J17" s="436"/>
      <c r="K17" s="436"/>
      <c r="L17" s="436"/>
      <c r="M17" s="436"/>
      <c r="N17" s="436"/>
      <c r="O17" s="436"/>
      <c r="P17" s="436"/>
      <c r="Q17" s="436"/>
      <c r="R17" s="436"/>
      <c r="S17" s="436"/>
      <c r="T17" s="436"/>
      <c r="U17" s="436"/>
      <c r="V17" s="436"/>
      <c r="W17" s="436"/>
      <c r="X17" s="436"/>
      <c r="Y17" s="436"/>
      <c r="Z17" s="436"/>
      <c r="AA17" s="436"/>
      <c r="AB17" s="436"/>
      <c r="AC17" s="436"/>
      <c r="AD17" s="436"/>
      <c r="AE17" s="436"/>
      <c r="AF17" s="436"/>
      <c r="AG17" s="436"/>
      <c r="AH17" s="436"/>
      <c r="AI17" s="436"/>
      <c r="AJ17" s="436"/>
      <c r="AK17" s="436"/>
      <c r="AL17" s="436"/>
      <c r="AM17" s="436"/>
      <c r="AN17" s="436"/>
      <c r="AO17" s="436"/>
      <c r="AP17" s="436"/>
      <c r="AQ17" s="436"/>
      <c r="AR17" s="436"/>
      <c r="AS17" s="436"/>
      <c r="AT17" s="436"/>
      <c r="AU17" s="436"/>
    </row>
    <row r="18" spans="1:47" ht="27.75" hidden="1" customHeight="1" outlineLevel="1" thickBot="1" x14ac:dyDescent="0.3">
      <c r="B18" s="447" t="s">
        <v>7581</v>
      </c>
      <c r="C18" s="447"/>
      <c r="D18" s="447"/>
      <c r="E18" s="447"/>
      <c r="F18" s="447"/>
      <c r="G18" s="448"/>
      <c r="H18" s="427"/>
      <c r="I18" s="428"/>
      <c r="J18" s="428"/>
      <c r="K18" s="461" t="s">
        <v>7495</v>
      </c>
      <c r="L18" s="446"/>
      <c r="M18" s="446"/>
      <c r="N18" s="446"/>
      <c r="O18" s="446"/>
      <c r="P18" s="431"/>
      <c r="Q18" s="431"/>
      <c r="R18" s="431"/>
      <c r="S18" s="431"/>
      <c r="T18" s="431"/>
      <c r="U18" s="431"/>
      <c r="V18" s="431"/>
      <c r="W18" s="431"/>
      <c r="X18" s="431"/>
      <c r="Y18" s="431"/>
      <c r="Z18" s="431"/>
      <c r="AA18" s="431"/>
      <c r="AB18" s="431"/>
      <c r="AC18" s="390" t="s">
        <v>7582</v>
      </c>
      <c r="AD18" s="390"/>
      <c r="AE18" s="390"/>
      <c r="AF18" s="390"/>
      <c r="AG18" s="450"/>
      <c r="AH18" s="450"/>
      <c r="AI18" s="450"/>
      <c r="AJ18" s="450"/>
      <c r="AK18" s="450"/>
      <c r="AL18" s="450"/>
      <c r="AM18" s="450"/>
      <c r="AN18" s="450"/>
      <c r="AO18" s="450"/>
      <c r="AP18" s="450"/>
      <c r="AQ18" s="450"/>
      <c r="AR18" s="450"/>
      <c r="AS18" s="450"/>
      <c r="AT18" s="450"/>
      <c r="AU18" s="450"/>
    </row>
    <row r="19" spans="1:47" ht="27.75" hidden="1" customHeight="1" outlineLevel="1" thickBot="1" x14ac:dyDescent="0.3">
      <c r="B19" s="447" t="s">
        <v>7583</v>
      </c>
      <c r="C19" s="447"/>
      <c r="D19" s="447"/>
      <c r="E19" s="447"/>
      <c r="F19" s="447"/>
      <c r="G19" s="447"/>
      <c r="H19" s="449"/>
      <c r="I19" s="449"/>
      <c r="J19" s="449"/>
      <c r="K19" s="449"/>
      <c r="L19" s="449"/>
      <c r="M19" s="449"/>
      <c r="N19" s="449"/>
      <c r="O19" s="449"/>
      <c r="P19" s="390" t="s">
        <v>7584</v>
      </c>
      <c r="Q19" s="390"/>
      <c r="R19" s="390"/>
      <c r="S19" s="390"/>
      <c r="T19" s="449"/>
      <c r="U19" s="449"/>
      <c r="V19" s="449"/>
      <c r="W19" s="449"/>
      <c r="X19" s="449"/>
      <c r="Y19" s="439" t="s">
        <v>7585</v>
      </c>
      <c r="Z19" s="439"/>
      <c r="AA19" s="450"/>
      <c r="AB19" s="450"/>
      <c r="AC19" s="450"/>
      <c r="AD19" s="450"/>
      <c r="AE19" s="450"/>
      <c r="AF19" s="429" t="s">
        <v>7586</v>
      </c>
      <c r="AG19" s="429"/>
      <c r="AH19" s="429"/>
      <c r="AI19" s="438"/>
      <c r="AJ19" s="438"/>
      <c r="AK19" s="438"/>
      <c r="AL19" s="438"/>
      <c r="AM19" s="438"/>
      <c r="AN19" s="438"/>
      <c r="AO19" s="438"/>
      <c r="AP19" s="438"/>
      <c r="AQ19" s="438"/>
      <c r="AR19" s="438"/>
      <c r="AS19" s="438"/>
      <c r="AT19" s="438"/>
      <c r="AU19" s="438"/>
    </row>
    <row r="20" spans="1:47" ht="30" hidden="1" customHeight="1" outlineLevel="1" thickBot="1" x14ac:dyDescent="0.3">
      <c r="B20" s="447" t="s">
        <v>7587</v>
      </c>
      <c r="C20" s="447"/>
      <c r="D20" s="447"/>
      <c r="E20" s="447"/>
      <c r="F20" s="447"/>
      <c r="G20" s="448"/>
      <c r="H20" s="427"/>
      <c r="I20" s="428"/>
      <c r="J20" s="428"/>
      <c r="K20" s="428"/>
      <c r="L20" s="428"/>
      <c r="M20" s="428"/>
      <c r="N20" s="428"/>
      <c r="O20" s="462"/>
      <c r="P20" s="433" t="s">
        <v>13788</v>
      </c>
      <c r="Q20" s="434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34" t="s">
        <v>13786</v>
      </c>
      <c r="AC20" s="434"/>
      <c r="AD20" s="434"/>
      <c r="AE20" s="434"/>
      <c r="AF20" s="434"/>
      <c r="AG20" s="430"/>
      <c r="AH20" s="430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</row>
    <row r="21" spans="1:47" ht="27.75" hidden="1" customHeight="1" outlineLevel="1" x14ac:dyDescent="0.25">
      <c r="B21" s="447" t="s">
        <v>7589</v>
      </c>
      <c r="C21" s="447"/>
      <c r="D21" s="447"/>
      <c r="E21" s="447"/>
      <c r="F21" s="447"/>
      <c r="G21" s="447"/>
      <c r="H21" s="438"/>
      <c r="I21" s="438"/>
      <c r="J21" s="438"/>
      <c r="K21" s="438"/>
      <c r="L21" s="438"/>
      <c r="M21" s="438"/>
      <c r="N21" s="438"/>
      <c r="O21" s="438"/>
      <c r="P21" s="435" t="s">
        <v>7590</v>
      </c>
      <c r="Q21" s="435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4" t="s">
        <v>7588</v>
      </c>
      <c r="AC21" s="434"/>
      <c r="AD21" s="434"/>
      <c r="AE21" s="434"/>
      <c r="AF21" s="434"/>
      <c r="AG21" s="430"/>
      <c r="AH21" s="430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</row>
    <row r="22" spans="1:47" ht="27.75" hidden="1" customHeight="1" outlineLevel="1" thickBot="1" x14ac:dyDescent="0.3">
      <c r="B22" s="447" t="s">
        <v>7592</v>
      </c>
      <c r="C22" s="447"/>
      <c r="D22" s="447"/>
      <c r="E22" s="447"/>
      <c r="F22" s="447"/>
      <c r="G22" s="448"/>
      <c r="H22" s="427"/>
      <c r="I22" s="428"/>
      <c r="J22" s="428"/>
      <c r="K22" s="434" t="s">
        <v>7593</v>
      </c>
      <c r="L22" s="434"/>
      <c r="M22" s="434"/>
      <c r="N22" s="434"/>
      <c r="O22" s="442"/>
      <c r="P22" s="427"/>
      <c r="Q22" s="428"/>
      <c r="R22" s="428"/>
      <c r="S22" s="428"/>
      <c r="T22" s="428"/>
      <c r="U22" s="428"/>
      <c r="V22" s="428"/>
      <c r="W22" s="428"/>
      <c r="X22" s="429" t="s">
        <v>13789</v>
      </c>
      <c r="Y22" s="429"/>
      <c r="Z22" s="429"/>
      <c r="AA22" s="429"/>
      <c r="AB22" s="430"/>
      <c r="AC22" s="430"/>
      <c r="AD22" s="430"/>
      <c r="AE22" s="430"/>
      <c r="AF22" s="430"/>
      <c r="AG22" s="430"/>
      <c r="AH22" s="430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</row>
    <row r="23" spans="1:47" s="7" customFormat="1" ht="26.1" customHeight="1" collapsed="1" thickBot="1" x14ac:dyDescent="0.3">
      <c r="B23" s="453" t="s">
        <v>7595</v>
      </c>
      <c r="C23" s="454"/>
      <c r="D23" s="454"/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/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/>
      <c r="AS23" s="454"/>
      <c r="AT23" s="454"/>
      <c r="AU23" s="455"/>
    </row>
    <row r="24" spans="1:47" ht="24" hidden="1" customHeight="1" outlineLevel="1" thickBot="1" x14ac:dyDescent="0.3">
      <c r="A24" s="84" t="s">
        <v>7596</v>
      </c>
      <c r="B24" s="456" t="s">
        <v>7597</v>
      </c>
      <c r="C24" s="456"/>
      <c r="D24" s="456"/>
      <c r="E24" s="456"/>
      <c r="F24" s="456"/>
      <c r="G24" s="456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432"/>
      <c r="S24" s="432"/>
      <c r="T24" s="432"/>
      <c r="U24" s="432"/>
      <c r="V24" s="432"/>
      <c r="W24" s="432"/>
      <c r="X24" s="432"/>
      <c r="Y24" s="432"/>
      <c r="Z24" s="432"/>
      <c r="AA24" s="432"/>
      <c r="AB24" s="432"/>
      <c r="AC24" s="432"/>
      <c r="AD24" s="117"/>
      <c r="AE24" s="16" t="s">
        <v>7579</v>
      </c>
      <c r="AF24" s="451"/>
      <c r="AG24" s="451"/>
      <c r="AH24" s="451"/>
      <c r="AI24" s="451"/>
      <c r="AJ24" s="451"/>
      <c r="AK24" s="451"/>
      <c r="AL24" s="451"/>
      <c r="AM24" s="451"/>
      <c r="AN24" s="451"/>
      <c r="AO24" s="451"/>
      <c r="AP24" s="451"/>
      <c r="AQ24" s="451"/>
      <c r="AR24" s="451"/>
      <c r="AS24" s="451"/>
      <c r="AT24" s="451"/>
      <c r="AU24" s="451"/>
    </row>
    <row r="25" spans="1:47" ht="24" hidden="1" customHeight="1" outlineLevel="1" thickBot="1" x14ac:dyDescent="0.3">
      <c r="A25" s="36"/>
      <c r="B25" s="447" t="s">
        <v>7580</v>
      </c>
      <c r="C25" s="447"/>
      <c r="D25" s="447"/>
      <c r="E25" s="447"/>
      <c r="F25" s="447"/>
      <c r="G25" s="447"/>
      <c r="H25" s="436"/>
      <c r="I25" s="436"/>
      <c r="J25" s="436"/>
      <c r="K25" s="436"/>
      <c r="L25" s="436"/>
      <c r="M25" s="43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M25" s="436"/>
      <c r="AN25" s="436"/>
      <c r="AO25" s="436"/>
      <c r="AP25" s="436"/>
      <c r="AQ25" s="436"/>
      <c r="AR25" s="436"/>
      <c r="AS25" s="436"/>
      <c r="AT25" s="436"/>
      <c r="AU25" s="436"/>
    </row>
    <row r="26" spans="1:47" ht="24" hidden="1" customHeight="1" outlineLevel="1" thickBot="1" x14ac:dyDescent="0.3">
      <c r="B26" s="447" t="s">
        <v>7581</v>
      </c>
      <c r="C26" s="447"/>
      <c r="D26" s="447"/>
      <c r="E26" s="447"/>
      <c r="F26" s="447"/>
      <c r="G26" s="448"/>
      <c r="H26" s="427" t="s">
        <v>118</v>
      </c>
      <c r="I26" s="428"/>
      <c r="J26" s="428"/>
      <c r="K26" s="461" t="s">
        <v>7495</v>
      </c>
      <c r="L26" s="446"/>
      <c r="M26" s="446"/>
      <c r="N26" s="446"/>
      <c r="O26" s="446"/>
      <c r="P26" s="431"/>
      <c r="Q26" s="431"/>
      <c r="R26" s="431"/>
      <c r="S26" s="431"/>
      <c r="T26" s="431"/>
      <c r="U26" s="431"/>
      <c r="V26" s="431"/>
      <c r="W26" s="431"/>
      <c r="X26" s="431"/>
      <c r="Y26" s="431"/>
      <c r="Z26" s="431"/>
      <c r="AA26" s="431"/>
      <c r="AB26" s="431"/>
      <c r="AC26" s="390" t="s">
        <v>7582</v>
      </c>
      <c r="AD26" s="390"/>
      <c r="AE26" s="390"/>
      <c r="AF26" s="390"/>
      <c r="AG26" s="450"/>
      <c r="AH26" s="450"/>
      <c r="AI26" s="450"/>
      <c r="AJ26" s="450"/>
      <c r="AK26" s="450"/>
      <c r="AL26" s="450"/>
      <c r="AM26" s="450"/>
      <c r="AN26" s="450"/>
      <c r="AO26" s="450"/>
      <c r="AP26" s="450"/>
      <c r="AQ26" s="450"/>
      <c r="AR26" s="450"/>
      <c r="AS26" s="450"/>
      <c r="AT26" s="450"/>
      <c r="AU26" s="450"/>
    </row>
    <row r="27" spans="1:47" ht="24" hidden="1" customHeight="1" outlineLevel="1" thickBot="1" x14ac:dyDescent="0.3">
      <c r="B27" s="447" t="s">
        <v>7583</v>
      </c>
      <c r="C27" s="447"/>
      <c r="D27" s="447"/>
      <c r="E27" s="447"/>
      <c r="F27" s="447"/>
      <c r="G27" s="447"/>
      <c r="H27" s="449"/>
      <c r="I27" s="449"/>
      <c r="J27" s="449"/>
      <c r="K27" s="449"/>
      <c r="L27" s="449"/>
      <c r="M27" s="449"/>
      <c r="N27" s="449"/>
      <c r="O27" s="449"/>
      <c r="P27" s="390" t="s">
        <v>7584</v>
      </c>
      <c r="Q27" s="390"/>
      <c r="R27" s="390"/>
      <c r="S27" s="390"/>
      <c r="T27" s="449"/>
      <c r="U27" s="449"/>
      <c r="V27" s="449"/>
      <c r="W27" s="449"/>
      <c r="X27" s="449"/>
      <c r="Y27" s="439" t="s">
        <v>7585</v>
      </c>
      <c r="Z27" s="439"/>
      <c r="AA27" s="450"/>
      <c r="AB27" s="450"/>
      <c r="AC27" s="450"/>
      <c r="AD27" s="450"/>
      <c r="AE27" s="450"/>
      <c r="AF27" s="429" t="s">
        <v>7586</v>
      </c>
      <c r="AG27" s="429"/>
      <c r="AH27" s="429"/>
      <c r="AI27" s="438"/>
      <c r="AJ27" s="438"/>
      <c r="AK27" s="438"/>
      <c r="AL27" s="438"/>
      <c r="AM27" s="438"/>
      <c r="AN27" s="438"/>
      <c r="AO27" s="438"/>
      <c r="AP27" s="438"/>
      <c r="AQ27" s="438"/>
      <c r="AR27" s="438"/>
      <c r="AS27" s="438"/>
      <c r="AT27" s="438"/>
      <c r="AU27" s="438"/>
    </row>
    <row r="28" spans="1:47" ht="24" hidden="1" customHeight="1" outlineLevel="1" thickBot="1" x14ac:dyDescent="0.3">
      <c r="B28" s="447" t="s">
        <v>7587</v>
      </c>
      <c r="C28" s="447"/>
      <c r="D28" s="447"/>
      <c r="E28" s="447"/>
      <c r="F28" s="447"/>
      <c r="G28" s="448"/>
      <c r="H28" s="427"/>
      <c r="I28" s="428"/>
      <c r="J28" s="428"/>
      <c r="K28" s="428"/>
      <c r="L28" s="428"/>
      <c r="M28" s="428"/>
      <c r="N28" s="428"/>
      <c r="O28" s="462"/>
      <c r="P28" s="433" t="s">
        <v>13788</v>
      </c>
      <c r="Q28" s="434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34" t="s">
        <v>13786</v>
      </c>
      <c r="AC28" s="434"/>
      <c r="AD28" s="434"/>
      <c r="AE28" s="434"/>
      <c r="AF28" s="434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0"/>
      <c r="AU28" s="430"/>
    </row>
    <row r="29" spans="1:47" ht="24" hidden="1" customHeight="1" outlineLevel="1" x14ac:dyDescent="0.25">
      <c r="B29" s="447" t="s">
        <v>7589</v>
      </c>
      <c r="C29" s="447"/>
      <c r="D29" s="447"/>
      <c r="E29" s="447"/>
      <c r="F29" s="447"/>
      <c r="G29" s="447"/>
      <c r="H29" s="438"/>
      <c r="I29" s="438"/>
      <c r="J29" s="438"/>
      <c r="K29" s="438"/>
      <c r="L29" s="438"/>
      <c r="M29" s="438"/>
      <c r="N29" s="438"/>
      <c r="O29" s="438"/>
      <c r="P29" s="435" t="s">
        <v>7590</v>
      </c>
      <c r="Q29" s="435"/>
      <c r="R29" s="438"/>
      <c r="S29" s="438"/>
      <c r="T29" s="438"/>
      <c r="U29" s="438"/>
      <c r="V29" s="438"/>
      <c r="W29" s="438"/>
      <c r="X29" s="438"/>
      <c r="Y29" s="438"/>
      <c r="Z29" s="438"/>
      <c r="AA29" s="438"/>
      <c r="AB29" s="434" t="s">
        <v>7588</v>
      </c>
      <c r="AC29" s="434"/>
      <c r="AD29" s="434"/>
      <c r="AE29" s="434"/>
      <c r="AF29" s="434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0"/>
      <c r="AS29" s="430"/>
      <c r="AT29" s="430"/>
      <c r="AU29" s="430"/>
    </row>
    <row r="30" spans="1:47" ht="24" hidden="1" customHeight="1" outlineLevel="1" x14ac:dyDescent="0.25">
      <c r="B30" s="447" t="s">
        <v>7592</v>
      </c>
      <c r="C30" s="447"/>
      <c r="D30" s="447"/>
      <c r="E30" s="447"/>
      <c r="F30" s="447"/>
      <c r="G30" s="448"/>
      <c r="H30" s="427" t="s">
        <v>57</v>
      </c>
      <c r="I30" s="428"/>
      <c r="J30" s="428"/>
      <c r="K30" s="434" t="s">
        <v>7593</v>
      </c>
      <c r="L30" s="434"/>
      <c r="M30" s="434"/>
      <c r="N30" s="434"/>
      <c r="O30" s="442"/>
      <c r="P30" s="427"/>
      <c r="Q30" s="428"/>
      <c r="R30" s="428"/>
      <c r="S30" s="428"/>
      <c r="T30" s="428"/>
      <c r="U30" s="428"/>
      <c r="V30" s="428"/>
      <c r="W30" s="428"/>
      <c r="X30" s="429" t="s">
        <v>13789</v>
      </c>
      <c r="Y30" s="429"/>
      <c r="Z30" s="429"/>
      <c r="AA30" s="429"/>
      <c r="AB30" s="430"/>
      <c r="AC30" s="430"/>
      <c r="AD30" s="430"/>
      <c r="AE30" s="430"/>
      <c r="AF30" s="430"/>
      <c r="AG30" s="430"/>
      <c r="AH30" s="430"/>
      <c r="AI30" s="430"/>
      <c r="AJ30" s="430"/>
      <c r="AK30" s="430"/>
      <c r="AL30" s="430"/>
      <c r="AM30" s="430"/>
      <c r="AN30" s="430"/>
      <c r="AO30" s="430"/>
      <c r="AP30" s="430"/>
      <c r="AQ30" s="430"/>
      <c r="AR30" s="430"/>
      <c r="AS30" s="430"/>
      <c r="AT30" s="430"/>
      <c r="AU30" s="430"/>
    </row>
    <row r="31" spans="1:47" ht="24" hidden="1" customHeight="1" outlineLevel="1" thickBot="1" x14ac:dyDescent="0.3">
      <c r="B31" s="49"/>
      <c r="C31" s="18"/>
      <c r="D31" s="18"/>
      <c r="E31" s="18"/>
      <c r="F31" s="18"/>
      <c r="G31" s="18"/>
      <c r="H31"/>
      <c r="I31"/>
      <c r="J31"/>
      <c r="K31"/>
      <c r="L31"/>
      <c r="M31" s="37"/>
      <c r="N31" s="37"/>
      <c r="O31" s="37"/>
      <c r="P31" s="39"/>
      <c r="Q31" s="8"/>
      <c r="R31" s="8"/>
      <c r="S31" s="8"/>
      <c r="T31" s="23"/>
      <c r="U31" s="23"/>
      <c r="V31" s="23"/>
      <c r="W31" s="23"/>
      <c r="X31" s="50"/>
      <c r="Y31" s="50"/>
      <c r="Z31" s="50"/>
      <c r="AA31" s="50"/>
      <c r="AB31" s="50"/>
      <c r="AC31" s="50"/>
      <c r="AD31" s="50"/>
      <c r="AE31" s="50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2"/>
      <c r="AR31" s="13"/>
      <c r="AS31" s="51"/>
      <c r="AT31" s="51"/>
      <c r="AU31" s="51"/>
    </row>
    <row r="32" spans="1:47" ht="24" hidden="1" customHeight="1" outlineLevel="1" thickBot="1" x14ac:dyDescent="0.3">
      <c r="B32" s="456" t="s">
        <v>7598</v>
      </c>
      <c r="C32" s="456"/>
      <c r="D32" s="456"/>
      <c r="E32" s="456"/>
      <c r="F32" s="456"/>
      <c r="G32" s="456"/>
      <c r="H32" s="432"/>
      <c r="I32" s="432"/>
      <c r="J32" s="432"/>
      <c r="K32" s="432"/>
      <c r="L32" s="432"/>
      <c r="M32" s="432"/>
      <c r="N32" s="432"/>
      <c r="O32" s="432"/>
      <c r="P32" s="432"/>
      <c r="Q32" s="432"/>
      <c r="R32" s="432"/>
      <c r="S32" s="432"/>
      <c r="T32" s="432"/>
      <c r="U32" s="432"/>
      <c r="V32" s="432"/>
      <c r="W32" s="432"/>
      <c r="X32" s="432"/>
      <c r="Y32" s="432"/>
      <c r="Z32" s="432"/>
      <c r="AA32" s="432"/>
      <c r="AB32" s="432"/>
      <c r="AC32" s="432"/>
      <c r="AD32" s="117"/>
      <c r="AE32" s="16" t="s">
        <v>7579</v>
      </c>
      <c r="AF32" s="451"/>
      <c r="AG32" s="451"/>
      <c r="AH32" s="451"/>
      <c r="AI32" s="451"/>
      <c r="AJ32" s="451"/>
      <c r="AK32" s="451"/>
      <c r="AL32" s="451"/>
      <c r="AM32" s="451"/>
      <c r="AN32" s="451"/>
      <c r="AO32" s="451"/>
      <c r="AP32" s="451"/>
      <c r="AQ32" s="451"/>
      <c r="AR32" s="451"/>
      <c r="AS32" s="451"/>
      <c r="AT32" s="451"/>
      <c r="AU32" s="451"/>
    </row>
    <row r="33" spans="2:47" ht="24" hidden="1" customHeight="1" outlineLevel="1" thickBot="1" x14ac:dyDescent="0.3">
      <c r="B33" s="447" t="s">
        <v>7580</v>
      </c>
      <c r="C33" s="447"/>
      <c r="D33" s="447"/>
      <c r="E33" s="447"/>
      <c r="F33" s="447"/>
      <c r="G33" s="447"/>
      <c r="H33" s="436"/>
      <c r="I33" s="436"/>
      <c r="J33" s="436"/>
      <c r="K33" s="436"/>
      <c r="L33" s="436"/>
      <c r="M33" s="436"/>
      <c r="N33" s="436"/>
      <c r="O33" s="436"/>
      <c r="P33" s="436"/>
      <c r="Q33" s="436"/>
      <c r="R33" s="436"/>
      <c r="S33" s="436"/>
      <c r="T33" s="436"/>
      <c r="U33" s="436"/>
      <c r="V33" s="436"/>
      <c r="W33" s="436"/>
      <c r="X33" s="436"/>
      <c r="Y33" s="436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Q33" s="436"/>
      <c r="AR33" s="436"/>
      <c r="AS33" s="436"/>
      <c r="AT33" s="436"/>
      <c r="AU33" s="436"/>
    </row>
    <row r="34" spans="2:47" ht="24" hidden="1" customHeight="1" outlineLevel="1" thickBot="1" x14ac:dyDescent="0.3">
      <c r="B34" s="447" t="s">
        <v>7581</v>
      </c>
      <c r="C34" s="447"/>
      <c r="D34" s="447"/>
      <c r="E34" s="447"/>
      <c r="F34" s="447"/>
      <c r="G34" s="448"/>
      <c r="H34" s="427" t="s">
        <v>118</v>
      </c>
      <c r="I34" s="428"/>
      <c r="J34" s="428"/>
      <c r="K34" s="461" t="s">
        <v>7495</v>
      </c>
      <c r="L34" s="446"/>
      <c r="M34" s="446"/>
      <c r="N34" s="446"/>
      <c r="O34" s="446"/>
      <c r="P34" s="431"/>
      <c r="Q34" s="431"/>
      <c r="R34" s="431"/>
      <c r="S34" s="431"/>
      <c r="T34" s="431"/>
      <c r="U34" s="431"/>
      <c r="V34" s="431"/>
      <c r="W34" s="431"/>
      <c r="X34" s="431"/>
      <c r="Y34" s="431"/>
      <c r="Z34" s="431"/>
      <c r="AA34" s="431"/>
      <c r="AB34" s="431"/>
      <c r="AC34" s="390" t="s">
        <v>7582</v>
      </c>
      <c r="AD34" s="390"/>
      <c r="AE34" s="390"/>
      <c r="AF34" s="390"/>
      <c r="AG34" s="450"/>
      <c r="AH34" s="450"/>
      <c r="AI34" s="450"/>
      <c r="AJ34" s="450"/>
      <c r="AK34" s="450"/>
      <c r="AL34" s="450"/>
      <c r="AM34" s="450"/>
      <c r="AN34" s="450"/>
      <c r="AO34" s="450"/>
      <c r="AP34" s="450"/>
      <c r="AQ34" s="450"/>
      <c r="AR34" s="450"/>
      <c r="AS34" s="450"/>
      <c r="AT34" s="450"/>
      <c r="AU34" s="450"/>
    </row>
    <row r="35" spans="2:47" ht="24" hidden="1" customHeight="1" outlineLevel="1" thickBot="1" x14ac:dyDescent="0.3">
      <c r="B35" s="447" t="s">
        <v>7583</v>
      </c>
      <c r="C35" s="447"/>
      <c r="D35" s="447"/>
      <c r="E35" s="447"/>
      <c r="F35" s="447"/>
      <c r="G35" s="447"/>
      <c r="H35" s="449"/>
      <c r="I35" s="449"/>
      <c r="J35" s="449"/>
      <c r="K35" s="449"/>
      <c r="L35" s="449"/>
      <c r="M35" s="449"/>
      <c r="N35" s="449"/>
      <c r="O35" s="449"/>
      <c r="P35" s="390" t="s">
        <v>7584</v>
      </c>
      <c r="Q35" s="390"/>
      <c r="R35" s="390"/>
      <c r="S35" s="390"/>
      <c r="T35" s="449"/>
      <c r="U35" s="449"/>
      <c r="V35" s="449"/>
      <c r="W35" s="449"/>
      <c r="X35" s="449"/>
      <c r="Y35" s="439" t="s">
        <v>7585</v>
      </c>
      <c r="Z35" s="439"/>
      <c r="AA35" s="450"/>
      <c r="AB35" s="450"/>
      <c r="AC35" s="450"/>
      <c r="AD35" s="450"/>
      <c r="AE35" s="450"/>
      <c r="AF35" s="429" t="s">
        <v>7586</v>
      </c>
      <c r="AG35" s="429"/>
      <c r="AH35" s="429"/>
      <c r="AI35" s="438"/>
      <c r="AJ35" s="438"/>
      <c r="AK35" s="438"/>
      <c r="AL35" s="438"/>
      <c r="AM35" s="438"/>
      <c r="AN35" s="438"/>
      <c r="AO35" s="438"/>
      <c r="AP35" s="438"/>
      <c r="AQ35" s="438"/>
      <c r="AR35" s="438"/>
      <c r="AS35" s="438"/>
      <c r="AT35" s="438"/>
      <c r="AU35" s="438"/>
    </row>
    <row r="36" spans="2:47" ht="24" hidden="1" customHeight="1" outlineLevel="1" thickBot="1" x14ac:dyDescent="0.3">
      <c r="B36" s="447" t="s">
        <v>7587</v>
      </c>
      <c r="C36" s="447"/>
      <c r="D36" s="447"/>
      <c r="E36" s="447"/>
      <c r="F36" s="447"/>
      <c r="G36" s="448"/>
      <c r="H36" s="427"/>
      <c r="I36" s="428"/>
      <c r="J36" s="428"/>
      <c r="K36" s="428"/>
      <c r="L36" s="428"/>
      <c r="M36" s="428"/>
      <c r="N36" s="428"/>
      <c r="O36" s="462"/>
      <c r="P36" s="433" t="s">
        <v>13788</v>
      </c>
      <c r="Q36" s="434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34" t="s">
        <v>13786</v>
      </c>
      <c r="AC36" s="434"/>
      <c r="AD36" s="434"/>
      <c r="AE36" s="434"/>
      <c r="AF36" s="434"/>
      <c r="AG36" s="430"/>
      <c r="AH36" s="430"/>
      <c r="AI36" s="430"/>
      <c r="AJ36" s="430"/>
      <c r="AK36" s="430"/>
      <c r="AL36" s="430"/>
      <c r="AM36" s="430"/>
      <c r="AN36" s="430"/>
      <c r="AO36" s="430"/>
      <c r="AP36" s="430"/>
      <c r="AQ36" s="430"/>
      <c r="AR36" s="430"/>
      <c r="AS36" s="430"/>
      <c r="AT36" s="430"/>
      <c r="AU36" s="430"/>
    </row>
    <row r="37" spans="2:47" ht="24" hidden="1" customHeight="1" outlineLevel="1" x14ac:dyDescent="0.25">
      <c r="B37" s="447" t="s">
        <v>7589</v>
      </c>
      <c r="C37" s="447"/>
      <c r="D37" s="447"/>
      <c r="E37" s="447"/>
      <c r="F37" s="447"/>
      <c r="G37" s="447"/>
      <c r="H37" s="438"/>
      <c r="I37" s="438"/>
      <c r="J37" s="438"/>
      <c r="K37" s="438"/>
      <c r="L37" s="438"/>
      <c r="M37" s="438"/>
      <c r="N37" s="438"/>
      <c r="O37" s="438"/>
      <c r="P37" s="435" t="s">
        <v>7590</v>
      </c>
      <c r="Q37" s="435"/>
      <c r="R37" s="438"/>
      <c r="S37" s="438"/>
      <c r="T37" s="438"/>
      <c r="U37" s="438"/>
      <c r="V37" s="438"/>
      <c r="W37" s="438"/>
      <c r="X37" s="438"/>
      <c r="Y37" s="438"/>
      <c r="Z37" s="438"/>
      <c r="AA37" s="438"/>
      <c r="AB37" s="434" t="s">
        <v>7588</v>
      </c>
      <c r="AC37" s="434"/>
      <c r="AD37" s="434"/>
      <c r="AE37" s="434"/>
      <c r="AF37" s="434"/>
      <c r="AG37" s="430"/>
      <c r="AH37" s="430"/>
      <c r="AI37" s="430"/>
      <c r="AJ37" s="430"/>
      <c r="AK37" s="430"/>
      <c r="AL37" s="430"/>
      <c r="AM37" s="430"/>
      <c r="AN37" s="430"/>
      <c r="AO37" s="430"/>
      <c r="AP37" s="430"/>
      <c r="AQ37" s="430"/>
      <c r="AR37" s="430"/>
      <c r="AS37" s="430"/>
      <c r="AT37" s="430"/>
      <c r="AU37" s="430"/>
    </row>
    <row r="38" spans="2:47" ht="24" hidden="1" customHeight="1" outlineLevel="1" x14ac:dyDescent="0.25">
      <c r="B38" s="447" t="s">
        <v>7592</v>
      </c>
      <c r="C38" s="447"/>
      <c r="D38" s="447"/>
      <c r="E38" s="447"/>
      <c r="F38" s="447"/>
      <c r="G38" s="448"/>
      <c r="H38" s="427" t="s">
        <v>57</v>
      </c>
      <c r="I38" s="428"/>
      <c r="J38" s="428"/>
      <c r="K38" s="434" t="s">
        <v>7593</v>
      </c>
      <c r="L38" s="434"/>
      <c r="M38" s="434"/>
      <c r="N38" s="434"/>
      <c r="O38" s="442"/>
      <c r="P38" s="427"/>
      <c r="Q38" s="428"/>
      <c r="R38" s="428"/>
      <c r="S38" s="428"/>
      <c r="T38" s="428"/>
      <c r="U38" s="428"/>
      <c r="V38" s="428"/>
      <c r="W38" s="428"/>
      <c r="X38" s="429" t="s">
        <v>13789</v>
      </c>
      <c r="Y38" s="429"/>
      <c r="Z38" s="429"/>
      <c r="AA38" s="429"/>
      <c r="AB38" s="430"/>
      <c r="AC38" s="430"/>
      <c r="AD38" s="430"/>
      <c r="AE38" s="430"/>
      <c r="AF38" s="430"/>
      <c r="AG38" s="430"/>
      <c r="AH38" s="430"/>
      <c r="AI38" s="430"/>
      <c r="AJ38" s="430"/>
      <c r="AK38" s="430"/>
      <c r="AL38" s="430"/>
      <c r="AM38" s="430"/>
      <c r="AN38" s="430"/>
      <c r="AO38" s="430"/>
      <c r="AP38" s="430"/>
      <c r="AQ38" s="430"/>
      <c r="AR38" s="430"/>
      <c r="AS38" s="430"/>
      <c r="AT38" s="430"/>
      <c r="AU38" s="430"/>
    </row>
    <row r="39" spans="2:47" ht="16.5" hidden="1" customHeight="1" outlineLevel="1" thickBot="1" x14ac:dyDescent="0.3">
      <c r="B39" s="49"/>
      <c r="C39" s="18"/>
      <c r="D39" s="18"/>
      <c r="E39" s="18"/>
      <c r="F39" s="18"/>
      <c r="G39" s="18"/>
      <c r="H39" s="53"/>
      <c r="I39" s="53"/>
      <c r="J39" s="53"/>
      <c r="K39" s="23"/>
      <c r="L39" s="49"/>
      <c r="M39" s="49"/>
      <c r="N39" s="49"/>
      <c r="O39" s="49"/>
      <c r="P39" s="53"/>
      <c r="Q39" s="23"/>
      <c r="R39" s="23"/>
      <c r="S39" s="23"/>
      <c r="T39" s="23"/>
      <c r="U39" s="23"/>
      <c r="V39" s="23"/>
      <c r="W39" s="23"/>
      <c r="X39" s="50"/>
      <c r="Y39" s="50"/>
      <c r="Z39" s="50"/>
      <c r="AA39" s="50"/>
      <c r="AB39" s="50"/>
      <c r="AC39" s="50"/>
      <c r="AD39" s="50"/>
      <c r="AE39" s="50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2"/>
      <c r="AR39" s="13"/>
      <c r="AS39" s="51"/>
      <c r="AT39" s="51"/>
      <c r="AU39" s="51"/>
    </row>
    <row r="40" spans="2:47" ht="24" hidden="1" customHeight="1" outlineLevel="1" thickBot="1" x14ac:dyDescent="0.3">
      <c r="B40" s="456" t="s">
        <v>7598</v>
      </c>
      <c r="C40" s="456"/>
      <c r="D40" s="456"/>
      <c r="E40" s="456"/>
      <c r="F40" s="456"/>
      <c r="G40" s="456"/>
      <c r="H40" s="432"/>
      <c r="I40" s="432"/>
      <c r="J40" s="432"/>
      <c r="K40" s="432"/>
      <c r="L40" s="432"/>
      <c r="M40" s="432"/>
      <c r="N40" s="432"/>
      <c r="O40" s="432"/>
      <c r="P40" s="432"/>
      <c r="Q40" s="432"/>
      <c r="R40" s="432"/>
      <c r="S40" s="432"/>
      <c r="T40" s="432"/>
      <c r="U40" s="432"/>
      <c r="V40" s="432"/>
      <c r="W40" s="432"/>
      <c r="X40" s="432"/>
      <c r="Y40" s="432"/>
      <c r="Z40" s="432"/>
      <c r="AA40" s="432"/>
      <c r="AB40" s="432"/>
      <c r="AC40" s="432"/>
      <c r="AD40" s="117"/>
      <c r="AE40" s="16" t="s">
        <v>7579</v>
      </c>
      <c r="AF40" s="451"/>
      <c r="AG40" s="451"/>
      <c r="AH40" s="451"/>
      <c r="AI40" s="451"/>
      <c r="AJ40" s="451"/>
      <c r="AK40" s="451"/>
      <c r="AL40" s="451"/>
      <c r="AM40" s="451"/>
      <c r="AN40" s="451"/>
      <c r="AO40" s="451"/>
      <c r="AP40" s="451"/>
      <c r="AQ40" s="451"/>
      <c r="AR40" s="451"/>
      <c r="AS40" s="451"/>
      <c r="AT40" s="451"/>
      <c r="AU40" s="451"/>
    </row>
    <row r="41" spans="2:47" ht="24" hidden="1" customHeight="1" outlineLevel="1" thickBot="1" x14ac:dyDescent="0.3">
      <c r="B41" s="447" t="s">
        <v>7580</v>
      </c>
      <c r="C41" s="447"/>
      <c r="D41" s="447"/>
      <c r="E41" s="447"/>
      <c r="F41" s="447"/>
      <c r="G41" s="447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436"/>
      <c r="Z41" s="436"/>
      <c r="AA41" s="436"/>
      <c r="AB41" s="436"/>
      <c r="AC41" s="436"/>
      <c r="AD41" s="436"/>
      <c r="AE41" s="436"/>
      <c r="AF41" s="436"/>
      <c r="AG41" s="436"/>
      <c r="AH41" s="436"/>
      <c r="AI41" s="436"/>
      <c r="AJ41" s="436"/>
      <c r="AK41" s="436"/>
      <c r="AL41" s="436"/>
      <c r="AM41" s="436"/>
      <c r="AN41" s="436"/>
      <c r="AO41" s="436"/>
      <c r="AP41" s="436"/>
      <c r="AQ41" s="436"/>
      <c r="AR41" s="436"/>
      <c r="AS41" s="436"/>
      <c r="AT41" s="436"/>
      <c r="AU41" s="436"/>
    </row>
    <row r="42" spans="2:47" ht="24" hidden="1" customHeight="1" outlineLevel="1" thickBot="1" x14ac:dyDescent="0.3">
      <c r="B42" s="447" t="s">
        <v>7581</v>
      </c>
      <c r="C42" s="447"/>
      <c r="D42" s="447"/>
      <c r="E42" s="447"/>
      <c r="F42" s="447"/>
      <c r="G42" s="448"/>
      <c r="H42" s="427" t="s">
        <v>118</v>
      </c>
      <c r="I42" s="428"/>
      <c r="J42" s="428"/>
      <c r="K42" s="461" t="s">
        <v>7495</v>
      </c>
      <c r="L42" s="446"/>
      <c r="M42" s="446"/>
      <c r="N42" s="446"/>
      <c r="O42" s="446"/>
      <c r="P42" s="431"/>
      <c r="Q42" s="431"/>
      <c r="R42" s="431"/>
      <c r="S42" s="431"/>
      <c r="T42" s="431"/>
      <c r="U42" s="431"/>
      <c r="V42" s="431"/>
      <c r="W42" s="431"/>
      <c r="X42" s="431"/>
      <c r="Y42" s="431"/>
      <c r="Z42" s="431"/>
      <c r="AA42" s="431"/>
      <c r="AB42" s="431"/>
      <c r="AC42" s="390" t="s">
        <v>7582</v>
      </c>
      <c r="AD42" s="390"/>
      <c r="AE42" s="390"/>
      <c r="AF42" s="390"/>
      <c r="AG42" s="450"/>
      <c r="AH42" s="450"/>
      <c r="AI42" s="450"/>
      <c r="AJ42" s="450"/>
      <c r="AK42" s="450"/>
      <c r="AL42" s="450"/>
      <c r="AM42" s="450"/>
      <c r="AN42" s="450"/>
      <c r="AO42" s="450"/>
      <c r="AP42" s="450"/>
      <c r="AQ42" s="450"/>
      <c r="AR42" s="450"/>
      <c r="AS42" s="450"/>
      <c r="AT42" s="450"/>
      <c r="AU42" s="450"/>
    </row>
    <row r="43" spans="2:47" ht="24" hidden="1" customHeight="1" outlineLevel="1" thickBot="1" x14ac:dyDescent="0.3">
      <c r="B43" s="447" t="s">
        <v>7583</v>
      </c>
      <c r="C43" s="447"/>
      <c r="D43" s="447"/>
      <c r="E43" s="447"/>
      <c r="F43" s="447"/>
      <c r="G43" s="447"/>
      <c r="H43" s="449"/>
      <c r="I43" s="449"/>
      <c r="J43" s="449"/>
      <c r="K43" s="449"/>
      <c r="L43" s="449"/>
      <c r="M43" s="449"/>
      <c r="N43" s="449"/>
      <c r="O43" s="449"/>
      <c r="P43" s="390" t="s">
        <v>7584</v>
      </c>
      <c r="Q43" s="390"/>
      <c r="R43" s="390"/>
      <c r="S43" s="390"/>
      <c r="T43" s="449"/>
      <c r="U43" s="449"/>
      <c r="V43" s="449"/>
      <c r="W43" s="449"/>
      <c r="X43" s="449"/>
      <c r="Y43" s="439" t="s">
        <v>7585</v>
      </c>
      <c r="Z43" s="439"/>
      <c r="AA43" s="450"/>
      <c r="AB43" s="450"/>
      <c r="AC43" s="450"/>
      <c r="AD43" s="450"/>
      <c r="AE43" s="450"/>
      <c r="AF43" s="429" t="s">
        <v>7586</v>
      </c>
      <c r="AG43" s="429"/>
      <c r="AH43" s="429"/>
      <c r="AI43" s="438"/>
      <c r="AJ43" s="438"/>
      <c r="AK43" s="438"/>
      <c r="AL43" s="438"/>
      <c r="AM43" s="438"/>
      <c r="AN43" s="438"/>
      <c r="AO43" s="438"/>
      <c r="AP43" s="438"/>
      <c r="AQ43" s="438"/>
      <c r="AR43" s="438"/>
      <c r="AS43" s="438"/>
      <c r="AT43" s="438"/>
      <c r="AU43" s="438"/>
    </row>
    <row r="44" spans="2:47" ht="24" hidden="1" customHeight="1" outlineLevel="1" thickBot="1" x14ac:dyDescent="0.3">
      <c r="B44" s="447" t="s">
        <v>7587</v>
      </c>
      <c r="C44" s="447"/>
      <c r="D44" s="447"/>
      <c r="E44" s="447"/>
      <c r="F44" s="447"/>
      <c r="G44" s="448"/>
      <c r="H44" s="427"/>
      <c r="I44" s="428"/>
      <c r="J44" s="428"/>
      <c r="K44" s="428"/>
      <c r="L44" s="428"/>
      <c r="M44" s="428"/>
      <c r="N44" s="428"/>
      <c r="O44" s="462"/>
      <c r="P44" s="433" t="s">
        <v>13788</v>
      </c>
      <c r="Q44" s="434"/>
      <c r="R44" s="445"/>
      <c r="S44" s="445"/>
      <c r="T44" s="445"/>
      <c r="U44" s="445"/>
      <c r="V44" s="445"/>
      <c r="W44" s="445"/>
      <c r="X44" s="445"/>
      <c r="Y44" s="445"/>
      <c r="Z44" s="445"/>
      <c r="AA44" s="445"/>
      <c r="AB44" s="434" t="s">
        <v>13786</v>
      </c>
      <c r="AC44" s="434"/>
      <c r="AD44" s="434"/>
      <c r="AE44" s="434"/>
      <c r="AF44" s="434"/>
      <c r="AG44" s="430"/>
      <c r="AH44" s="430"/>
      <c r="AI44" s="430"/>
      <c r="AJ44" s="430"/>
      <c r="AK44" s="430"/>
      <c r="AL44" s="430"/>
      <c r="AM44" s="430"/>
      <c r="AN44" s="430"/>
      <c r="AO44" s="430"/>
      <c r="AP44" s="430"/>
      <c r="AQ44" s="430"/>
      <c r="AR44" s="430"/>
      <c r="AS44" s="430"/>
      <c r="AT44" s="430"/>
      <c r="AU44" s="430"/>
    </row>
    <row r="45" spans="2:47" ht="24" hidden="1" customHeight="1" outlineLevel="1" x14ac:dyDescent="0.25">
      <c r="B45" s="447" t="s">
        <v>7589</v>
      </c>
      <c r="C45" s="447"/>
      <c r="D45" s="447"/>
      <c r="E45" s="447"/>
      <c r="F45" s="447"/>
      <c r="G45" s="447"/>
      <c r="H45" s="438"/>
      <c r="I45" s="438"/>
      <c r="J45" s="438"/>
      <c r="K45" s="438"/>
      <c r="L45" s="438"/>
      <c r="M45" s="438"/>
      <c r="N45" s="438"/>
      <c r="O45" s="438"/>
      <c r="P45" s="435" t="s">
        <v>7590</v>
      </c>
      <c r="Q45" s="435"/>
      <c r="R45" s="438"/>
      <c r="S45" s="438"/>
      <c r="T45" s="438"/>
      <c r="U45" s="438"/>
      <c r="V45" s="438"/>
      <c r="W45" s="438"/>
      <c r="X45" s="438"/>
      <c r="Y45" s="438"/>
      <c r="Z45" s="438"/>
      <c r="AA45" s="438"/>
      <c r="AB45" s="434" t="s">
        <v>7588</v>
      </c>
      <c r="AC45" s="434"/>
      <c r="AD45" s="434"/>
      <c r="AE45" s="434"/>
      <c r="AF45" s="434"/>
      <c r="AG45" s="430"/>
      <c r="AH45" s="430"/>
      <c r="AI45" s="430"/>
      <c r="AJ45" s="430"/>
      <c r="AK45" s="430"/>
      <c r="AL45" s="430"/>
      <c r="AM45" s="430"/>
      <c r="AN45" s="430"/>
      <c r="AO45" s="430"/>
      <c r="AP45" s="430"/>
      <c r="AQ45" s="430"/>
      <c r="AR45" s="430"/>
      <c r="AS45" s="430"/>
      <c r="AT45" s="430"/>
      <c r="AU45" s="430"/>
    </row>
    <row r="46" spans="2:47" ht="24" hidden="1" customHeight="1" outlineLevel="1" x14ac:dyDescent="0.25">
      <c r="B46" s="447" t="s">
        <v>7592</v>
      </c>
      <c r="C46" s="447"/>
      <c r="D46" s="447"/>
      <c r="E46" s="447"/>
      <c r="F46" s="447"/>
      <c r="G46" s="448"/>
      <c r="H46" s="427" t="s">
        <v>57</v>
      </c>
      <c r="I46" s="428"/>
      <c r="J46" s="428"/>
      <c r="K46" s="434" t="s">
        <v>7593</v>
      </c>
      <c r="L46" s="434"/>
      <c r="M46" s="434"/>
      <c r="N46" s="434"/>
      <c r="O46" s="442"/>
      <c r="P46" s="427"/>
      <c r="Q46" s="428"/>
      <c r="R46" s="428"/>
      <c r="S46" s="428"/>
      <c r="T46" s="428"/>
      <c r="U46" s="428"/>
      <c r="V46" s="428"/>
      <c r="W46" s="428"/>
      <c r="X46" s="429" t="s">
        <v>13789</v>
      </c>
      <c r="Y46" s="429"/>
      <c r="Z46" s="429"/>
      <c r="AA46" s="429"/>
      <c r="AB46" s="430"/>
      <c r="AC46" s="430"/>
      <c r="AD46" s="430"/>
      <c r="AE46" s="430"/>
      <c r="AF46" s="430"/>
      <c r="AG46" s="430"/>
      <c r="AH46" s="430"/>
      <c r="AI46" s="430"/>
      <c r="AJ46" s="430"/>
      <c r="AK46" s="430"/>
      <c r="AL46" s="430"/>
      <c r="AM46" s="430"/>
      <c r="AN46" s="430"/>
      <c r="AO46" s="430"/>
      <c r="AP46" s="430"/>
      <c r="AQ46" s="430"/>
      <c r="AR46" s="430"/>
      <c r="AS46" s="430"/>
      <c r="AT46" s="430"/>
      <c r="AU46" s="430"/>
    </row>
    <row r="47" spans="2:47" ht="24" hidden="1" customHeight="1" outlineLevel="1" thickBot="1" x14ac:dyDescent="0.3">
      <c r="B47" s="286"/>
      <c r="C47" s="286"/>
      <c r="D47" s="286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286"/>
      <c r="U47" s="286"/>
      <c r="V47" s="286"/>
      <c r="W47" s="286"/>
      <c r="X47" s="286"/>
      <c r="Y47" s="50"/>
      <c r="Z47" s="50"/>
      <c r="AA47" s="50"/>
      <c r="AB47" s="50"/>
      <c r="AC47" s="50"/>
      <c r="AD47" s="50"/>
      <c r="AE47" s="50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2"/>
      <c r="AR47" s="13"/>
      <c r="AS47" s="51"/>
      <c r="AT47" s="51"/>
      <c r="AU47" s="51"/>
    </row>
    <row r="48" spans="2:47" s="8" customFormat="1" ht="26.1" customHeight="1" collapsed="1" thickBot="1" x14ac:dyDescent="0.3">
      <c r="B48" s="453" t="s">
        <v>7599</v>
      </c>
      <c r="C48" s="454"/>
      <c r="D48" s="454"/>
      <c r="E48" s="454"/>
      <c r="F48" s="454"/>
      <c r="G48" s="454"/>
      <c r="H48" s="454"/>
      <c r="I48" s="454"/>
      <c r="J48" s="454"/>
      <c r="K48" s="454"/>
      <c r="L48" s="454"/>
      <c r="M48" s="454"/>
      <c r="N48" s="454"/>
      <c r="O48" s="454"/>
      <c r="P48" s="454"/>
      <c r="Q48" s="454"/>
      <c r="R48" s="454"/>
      <c r="S48" s="454"/>
      <c r="T48" s="454"/>
      <c r="U48" s="454"/>
      <c r="V48" s="454"/>
      <c r="W48" s="454"/>
      <c r="X48" s="454"/>
      <c r="Y48" s="454"/>
      <c r="Z48" s="454"/>
      <c r="AA48" s="454"/>
      <c r="AB48" s="454"/>
      <c r="AC48" s="454"/>
      <c r="AD48" s="454"/>
      <c r="AE48" s="454"/>
      <c r="AF48" s="454"/>
      <c r="AG48" s="454"/>
      <c r="AH48" s="454"/>
      <c r="AI48" s="454"/>
      <c r="AJ48" s="454"/>
      <c r="AK48" s="454"/>
      <c r="AL48" s="454"/>
      <c r="AM48" s="454"/>
      <c r="AN48" s="454"/>
      <c r="AO48" s="454"/>
      <c r="AP48" s="454"/>
      <c r="AQ48" s="454"/>
      <c r="AR48" s="454"/>
      <c r="AS48" s="454"/>
      <c r="AT48" s="454"/>
      <c r="AU48" s="455"/>
    </row>
    <row r="49" spans="1:48" ht="24" hidden="1" customHeight="1" outlineLevel="1" thickBot="1" x14ac:dyDescent="0.3">
      <c r="B49" s="465" t="s">
        <v>7578</v>
      </c>
      <c r="C49" s="465"/>
      <c r="D49" s="465"/>
      <c r="E49" s="445"/>
      <c r="F49" s="445"/>
      <c r="G49" s="445"/>
      <c r="H49" s="445"/>
      <c r="I49" s="445"/>
      <c r="J49" s="445"/>
      <c r="K49" s="445"/>
      <c r="L49" s="445"/>
      <c r="M49" s="445"/>
      <c r="N49" s="445"/>
      <c r="O49" s="445"/>
      <c r="P49" s="445"/>
      <c r="Q49" s="445"/>
      <c r="R49" s="445"/>
      <c r="S49" s="445"/>
      <c r="T49" s="445"/>
      <c r="U49" s="445"/>
      <c r="V49" s="445"/>
      <c r="W49" s="445"/>
      <c r="X49" s="445"/>
      <c r="Y49" s="445"/>
      <c r="Z49" s="445"/>
      <c r="AA49" s="445"/>
      <c r="AB49" s="74"/>
      <c r="AC49" s="117"/>
      <c r="AD49" s="117"/>
      <c r="AE49" s="54" t="s">
        <v>7579</v>
      </c>
      <c r="AF49" s="452"/>
      <c r="AG49" s="452"/>
      <c r="AH49" s="452"/>
      <c r="AI49" s="452"/>
      <c r="AJ49" s="452"/>
      <c r="AK49" s="452"/>
      <c r="AL49" s="452"/>
      <c r="AM49" s="452"/>
      <c r="AN49" s="452"/>
      <c r="AO49" s="452"/>
      <c r="AP49" s="452"/>
      <c r="AQ49" s="452"/>
      <c r="AR49" s="452"/>
      <c r="AS49" s="452"/>
      <c r="AT49" s="452"/>
      <c r="AU49" s="452"/>
    </row>
    <row r="50" spans="1:48" ht="24" hidden="1" customHeight="1" outlineLevel="1" thickBot="1" x14ac:dyDescent="0.3">
      <c r="B50" s="463" t="s">
        <v>7580</v>
      </c>
      <c r="C50" s="463"/>
      <c r="D50" s="463"/>
      <c r="E50" s="438"/>
      <c r="F50" s="438"/>
      <c r="G50" s="438"/>
      <c r="H50" s="438"/>
      <c r="I50" s="438"/>
      <c r="J50" s="438"/>
      <c r="K50" s="438"/>
      <c r="L50" s="438"/>
      <c r="M50" s="438"/>
      <c r="N50" s="438"/>
      <c r="O50" s="438"/>
      <c r="P50" s="438"/>
      <c r="Q50" s="438"/>
      <c r="R50" s="438"/>
      <c r="S50" s="438"/>
      <c r="T50" s="438"/>
      <c r="U50" s="438"/>
      <c r="V50" s="438"/>
      <c r="W50" s="438"/>
      <c r="X50" s="438"/>
      <c r="Y50" s="438"/>
      <c r="Z50" s="438"/>
      <c r="AA50" s="438"/>
      <c r="AB50" s="438"/>
      <c r="AC50" s="438"/>
      <c r="AD50" s="438"/>
      <c r="AE50" s="438"/>
      <c r="AF50" s="438"/>
      <c r="AG50" s="438"/>
      <c r="AH50" s="438"/>
      <c r="AI50" s="438"/>
      <c r="AJ50" s="438"/>
      <c r="AK50" s="438"/>
      <c r="AL50" s="438"/>
      <c r="AM50" s="438"/>
      <c r="AN50" s="438"/>
      <c r="AO50" s="438"/>
      <c r="AP50" s="438"/>
      <c r="AQ50" s="438"/>
      <c r="AR50" s="438"/>
      <c r="AS50" s="438"/>
      <c r="AT50" s="438"/>
      <c r="AU50" s="438"/>
    </row>
    <row r="51" spans="1:48" ht="24" hidden="1" customHeight="1" outlineLevel="1" thickBot="1" x14ac:dyDescent="0.3">
      <c r="B51" s="463" t="s">
        <v>7495</v>
      </c>
      <c r="C51" s="463"/>
      <c r="D51" s="463"/>
      <c r="E51" s="474"/>
      <c r="F51" s="474"/>
      <c r="G51" s="474"/>
      <c r="H51" s="474"/>
      <c r="I51" s="474"/>
      <c r="J51" s="474"/>
      <c r="K51" s="474"/>
      <c r="L51" s="474"/>
      <c r="M51" s="474"/>
      <c r="N51" s="390" t="s">
        <v>7585</v>
      </c>
      <c r="O51" s="390"/>
      <c r="P51" s="445"/>
      <c r="Q51" s="445"/>
      <c r="R51" s="445"/>
      <c r="S51" s="445"/>
      <c r="T51" s="445"/>
      <c r="U51" s="390" t="s">
        <v>7600</v>
      </c>
      <c r="V51" s="390"/>
      <c r="W51" s="445"/>
      <c r="X51" s="445"/>
      <c r="Y51" s="445"/>
      <c r="Z51" s="445"/>
      <c r="AA51" s="445"/>
      <c r="AB51" s="390" t="s">
        <v>7601</v>
      </c>
      <c r="AC51" s="390"/>
      <c r="AD51" s="390"/>
      <c r="AE51" s="390"/>
      <c r="AF51" s="449"/>
      <c r="AG51" s="449"/>
      <c r="AH51" s="449"/>
      <c r="AI51" s="449"/>
      <c r="AJ51" s="449"/>
      <c r="AK51" s="449"/>
      <c r="AL51" s="449"/>
      <c r="AM51" s="449"/>
      <c r="AN51" s="449"/>
      <c r="AO51" s="449"/>
      <c r="AP51" s="449"/>
      <c r="AQ51" s="449"/>
      <c r="AR51" s="449"/>
      <c r="AS51" s="449"/>
      <c r="AT51" s="449"/>
      <c r="AU51" s="449"/>
    </row>
    <row r="52" spans="1:48" ht="24" hidden="1" customHeight="1" outlineLevel="1" thickBot="1" x14ac:dyDescent="0.3">
      <c r="B52" s="458" t="s">
        <v>7602</v>
      </c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  <c r="P52" s="458"/>
      <c r="Q52" s="458"/>
      <c r="R52" s="458"/>
      <c r="S52" s="458"/>
      <c r="T52" s="458"/>
      <c r="U52" s="458"/>
      <c r="V52" s="458"/>
      <c r="W52" s="458"/>
      <c r="X52" s="458"/>
      <c r="Y52" s="458"/>
      <c r="Z52" s="458"/>
      <c r="AA52" s="458"/>
      <c r="AB52" s="458"/>
      <c r="AC52" s="458"/>
      <c r="AD52" s="458"/>
      <c r="AE52" s="458"/>
      <c r="AF52" s="458"/>
      <c r="AG52" s="458"/>
      <c r="AH52" s="458"/>
      <c r="AI52" s="458"/>
      <c r="AJ52" s="458"/>
      <c r="AK52" s="458"/>
      <c r="AL52" s="458"/>
      <c r="AM52" s="458"/>
      <c r="AN52" s="458"/>
      <c r="AO52" s="458"/>
      <c r="AP52" s="458"/>
      <c r="AQ52" s="458"/>
      <c r="AR52" s="458"/>
      <c r="AS52" s="458"/>
      <c r="AT52" s="458"/>
      <c r="AU52" s="13"/>
      <c r="AV52" s="13"/>
    </row>
    <row r="53" spans="1:48" ht="24" hidden="1" customHeight="1" outlineLevel="1" thickBot="1" x14ac:dyDescent="0.3">
      <c r="B53" s="463" t="s">
        <v>7603</v>
      </c>
      <c r="C53" s="463"/>
      <c r="D53" s="463"/>
      <c r="E53" s="463"/>
      <c r="F53" s="463"/>
      <c r="G53" s="445"/>
      <c r="H53" s="445"/>
      <c r="I53" s="445"/>
      <c r="J53" s="445"/>
      <c r="K53" s="445"/>
      <c r="L53" s="445"/>
      <c r="M53" s="445"/>
      <c r="N53" s="445"/>
      <c r="O53" s="445"/>
      <c r="P53" s="445"/>
      <c r="Q53" s="445"/>
      <c r="R53" s="445"/>
      <c r="S53" s="445"/>
      <c r="T53" s="445"/>
      <c r="U53" s="445"/>
      <c r="V53" s="445"/>
      <c r="W53" s="445"/>
      <c r="X53" s="445"/>
      <c r="Y53" s="445"/>
      <c r="Z53" s="445"/>
      <c r="AA53" s="445"/>
      <c r="AB53" s="445"/>
      <c r="AC53" s="390" t="s">
        <v>7604</v>
      </c>
      <c r="AD53" s="390"/>
      <c r="AE53" s="390"/>
      <c r="AF53" s="390"/>
      <c r="AG53" s="390"/>
      <c r="AH53" s="390"/>
      <c r="AI53" s="390"/>
      <c r="AJ53" s="390"/>
      <c r="AK53" s="459"/>
      <c r="AL53" s="459"/>
      <c r="AM53" s="459"/>
      <c r="AN53" s="459"/>
      <c r="AO53" s="459"/>
      <c r="AP53" s="459"/>
      <c r="AQ53" s="459"/>
      <c r="AR53" s="459"/>
      <c r="AS53" s="459"/>
      <c r="AT53" s="459"/>
      <c r="AU53" s="459"/>
    </row>
    <row r="54" spans="1:48" ht="24" hidden="1" customHeight="1" outlineLevel="1" thickBot="1" x14ac:dyDescent="0.3">
      <c r="B54" s="463" t="s">
        <v>7605</v>
      </c>
      <c r="C54" s="463"/>
      <c r="D54" s="463"/>
      <c r="E54" s="463"/>
      <c r="F54" s="463"/>
      <c r="G54" s="445"/>
      <c r="H54" s="445"/>
      <c r="I54" s="445"/>
      <c r="J54" s="445"/>
      <c r="K54" s="445"/>
      <c r="L54" s="445"/>
      <c r="M54" s="445"/>
      <c r="N54" s="445"/>
      <c r="O54" s="445"/>
      <c r="P54" s="445"/>
      <c r="Q54" s="445"/>
      <c r="R54" s="445"/>
      <c r="S54" s="445"/>
      <c r="T54" s="445"/>
      <c r="U54" s="445"/>
      <c r="V54" s="445"/>
      <c r="W54" s="445"/>
      <c r="X54" s="445"/>
      <c r="Y54" s="445"/>
      <c r="Z54" s="445"/>
      <c r="AA54" s="445"/>
      <c r="AB54" s="445"/>
      <c r="AC54" s="390" t="s">
        <v>7606</v>
      </c>
      <c r="AD54" s="390"/>
      <c r="AE54" s="390"/>
      <c r="AF54" s="390"/>
      <c r="AG54" s="390"/>
      <c r="AH54" s="390"/>
      <c r="AI54" s="390"/>
      <c r="AJ54" s="390"/>
      <c r="AK54" s="449"/>
      <c r="AL54" s="449"/>
      <c r="AM54" s="449"/>
      <c r="AN54" s="449"/>
      <c r="AO54" s="449"/>
      <c r="AP54" s="449"/>
      <c r="AQ54" s="449"/>
      <c r="AR54" s="449"/>
      <c r="AS54" s="449"/>
      <c r="AT54" s="449"/>
      <c r="AU54" s="449"/>
    </row>
    <row r="55" spans="1:48" ht="24" hidden="1" customHeight="1" outlineLevel="1" thickBot="1" x14ac:dyDescent="0.3">
      <c r="B55" s="463" t="s">
        <v>7607</v>
      </c>
      <c r="C55" s="463"/>
      <c r="D55" s="463"/>
      <c r="E55" s="463"/>
      <c r="F55" s="463"/>
      <c r="G55" s="445"/>
      <c r="H55" s="445"/>
      <c r="I55" s="445"/>
      <c r="J55" s="445"/>
      <c r="K55" s="445"/>
      <c r="L55" s="445"/>
      <c r="M55" s="445"/>
      <c r="N55" s="445"/>
      <c r="O55" s="445"/>
      <c r="P55" s="445"/>
      <c r="Q55" s="445"/>
      <c r="R55" s="445"/>
      <c r="S55" s="445"/>
      <c r="T55" s="445"/>
      <c r="U55" s="445"/>
      <c r="V55" s="445"/>
      <c r="W55" s="445"/>
      <c r="X55" s="445"/>
      <c r="Y55" s="445"/>
      <c r="Z55" s="445"/>
      <c r="AA55" s="445"/>
      <c r="AB55" s="445"/>
      <c r="AC55" s="390" t="s">
        <v>7608</v>
      </c>
      <c r="AD55" s="390"/>
      <c r="AE55" s="390"/>
      <c r="AF55" s="390"/>
      <c r="AG55" s="390"/>
      <c r="AH55" s="390"/>
      <c r="AI55" s="390"/>
      <c r="AJ55" s="390"/>
      <c r="AK55" s="449"/>
      <c r="AL55" s="449"/>
      <c r="AM55" s="449"/>
      <c r="AN55" s="449"/>
      <c r="AO55" s="449"/>
      <c r="AP55" s="449"/>
      <c r="AQ55" s="449"/>
      <c r="AR55" s="449"/>
      <c r="AS55" s="449"/>
      <c r="AT55" s="449"/>
      <c r="AU55" s="449"/>
    </row>
    <row r="56" spans="1:48" ht="24" hidden="1" customHeight="1" outlineLevel="1" thickBot="1" x14ac:dyDescent="0.3">
      <c r="B56" s="463" t="s">
        <v>7609</v>
      </c>
      <c r="C56" s="463"/>
      <c r="D56" s="463"/>
      <c r="E56" s="463"/>
      <c r="F56" s="463"/>
      <c r="G56" s="445"/>
      <c r="H56" s="445"/>
      <c r="I56" s="445"/>
      <c r="J56" s="445"/>
      <c r="K56" s="445"/>
      <c r="L56" s="445"/>
      <c r="M56" s="445"/>
      <c r="N56" s="445"/>
      <c r="O56" s="445"/>
      <c r="P56" s="445"/>
      <c r="Q56" s="445"/>
      <c r="R56" s="445"/>
      <c r="S56" s="445"/>
      <c r="T56" s="445"/>
      <c r="U56" s="445"/>
      <c r="V56" s="445"/>
      <c r="W56" s="445"/>
      <c r="X56" s="445"/>
      <c r="Y56" s="445"/>
      <c r="Z56" s="445"/>
      <c r="AA56" s="445"/>
      <c r="AB56" s="445"/>
      <c r="AC56" s="55"/>
      <c r="AD56" s="55"/>
      <c r="AE56" s="54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57"/>
    </row>
    <row r="57" spans="1:48" ht="24" hidden="1" customHeight="1" outlineLevel="1" thickBot="1" x14ac:dyDescent="0.3">
      <c r="A57" s="13"/>
      <c r="B57" s="49"/>
      <c r="C57" s="18"/>
      <c r="D57" s="18"/>
      <c r="E57" s="18"/>
      <c r="F57" s="18"/>
      <c r="G57" s="18"/>
      <c r="H57" s="18"/>
      <c r="I57" s="18"/>
      <c r="J57" s="18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5"/>
      <c r="AD57" s="55"/>
      <c r="AE57" s="54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57"/>
    </row>
    <row r="58" spans="1:48" ht="24" hidden="1" customHeight="1" outlineLevel="1" thickBot="1" x14ac:dyDescent="0.3">
      <c r="B58" s="463" t="s">
        <v>7610</v>
      </c>
      <c r="C58" s="463"/>
      <c r="D58" s="463"/>
      <c r="E58" s="463"/>
      <c r="F58" s="463"/>
      <c r="G58" s="463"/>
      <c r="H58" s="445"/>
      <c r="I58" s="445"/>
      <c r="J58" s="445"/>
      <c r="K58" s="445"/>
      <c r="L58" s="445"/>
      <c r="M58" s="445"/>
      <c r="N58" s="445"/>
      <c r="O58" s="445"/>
      <c r="P58" s="445"/>
      <c r="Q58" s="445"/>
      <c r="R58" s="445"/>
      <c r="S58" s="445"/>
      <c r="T58" s="445"/>
      <c r="U58" s="445"/>
      <c r="V58" s="445"/>
      <c r="W58" s="445"/>
      <c r="X58" s="445"/>
      <c r="Y58" s="445"/>
      <c r="Z58" s="445"/>
      <c r="AA58" s="445"/>
      <c r="AB58" s="445"/>
      <c r="AC58" s="445"/>
      <c r="AD58" s="445"/>
      <c r="AE58" s="16" t="s">
        <v>7579</v>
      </c>
      <c r="AF58" s="452"/>
      <c r="AG58" s="452"/>
      <c r="AH58" s="452"/>
      <c r="AI58" s="452"/>
      <c r="AJ58" s="452"/>
      <c r="AK58" s="452"/>
      <c r="AL58" s="452"/>
      <c r="AM58" s="452"/>
      <c r="AN58" s="452"/>
      <c r="AO58" s="452"/>
      <c r="AP58" s="452"/>
      <c r="AQ58" s="452"/>
      <c r="AR58" s="452"/>
      <c r="AS58" s="452"/>
      <c r="AT58" s="452"/>
      <c r="AU58" s="452"/>
    </row>
    <row r="59" spans="1:48" ht="24" hidden="1" customHeight="1" outlineLevel="1" thickBot="1" x14ac:dyDescent="0.3">
      <c r="B59" s="463" t="s">
        <v>7580</v>
      </c>
      <c r="C59" s="463"/>
      <c r="D59" s="463"/>
      <c r="E59" s="463"/>
      <c r="F59" s="463"/>
      <c r="G59" s="463"/>
      <c r="H59" s="438"/>
      <c r="I59" s="438"/>
      <c r="J59" s="438"/>
      <c r="K59" s="438"/>
      <c r="L59" s="438"/>
      <c r="M59" s="438"/>
      <c r="N59" s="438"/>
      <c r="O59" s="438"/>
      <c r="P59" s="438"/>
      <c r="Q59" s="438"/>
      <c r="R59" s="438"/>
      <c r="S59" s="438"/>
      <c r="T59" s="438"/>
      <c r="U59" s="438"/>
      <c r="V59" s="438"/>
      <c r="W59" s="438"/>
      <c r="X59" s="438"/>
      <c r="Y59" s="438"/>
      <c r="Z59" s="438"/>
      <c r="AA59" s="438"/>
      <c r="AB59" s="438"/>
      <c r="AC59" s="438"/>
      <c r="AD59" s="438"/>
      <c r="AE59" s="438"/>
      <c r="AF59" s="438"/>
      <c r="AG59" s="438"/>
      <c r="AH59" s="438"/>
      <c r="AI59" s="438"/>
      <c r="AJ59" s="438"/>
      <c r="AK59" s="438"/>
      <c r="AL59" s="438"/>
      <c r="AM59" s="438"/>
      <c r="AN59" s="438"/>
      <c r="AO59" s="438"/>
      <c r="AP59" s="438"/>
      <c r="AQ59" s="438"/>
      <c r="AR59" s="438"/>
      <c r="AS59" s="438"/>
      <c r="AT59" s="438"/>
      <c r="AU59" s="438"/>
    </row>
    <row r="60" spans="1:48" ht="24" hidden="1" customHeight="1" outlineLevel="1" thickBot="1" x14ac:dyDescent="0.3">
      <c r="B60" s="463" t="s">
        <v>7581</v>
      </c>
      <c r="C60" s="463"/>
      <c r="D60" s="463"/>
      <c r="E60" s="463"/>
      <c r="F60" s="463"/>
      <c r="G60" s="464"/>
      <c r="H60" s="427"/>
      <c r="I60" s="428"/>
      <c r="J60" s="428"/>
      <c r="K60" s="440" t="s">
        <v>7495</v>
      </c>
      <c r="L60" s="440"/>
      <c r="M60" s="440"/>
      <c r="N60" s="440"/>
      <c r="O60" s="440"/>
      <c r="P60" s="437"/>
      <c r="Q60" s="437"/>
      <c r="R60" s="437"/>
      <c r="S60" s="437"/>
      <c r="T60" s="437"/>
      <c r="U60" s="437"/>
      <c r="V60" s="437"/>
      <c r="W60" s="437"/>
      <c r="X60" s="437"/>
      <c r="Y60" s="437"/>
      <c r="Z60" s="437"/>
      <c r="AA60" s="437"/>
      <c r="AB60" s="71"/>
      <c r="AC60" s="390" t="s">
        <v>7582</v>
      </c>
      <c r="AD60" s="390"/>
      <c r="AE60" s="390"/>
      <c r="AF60" s="390"/>
      <c r="AG60" s="445"/>
      <c r="AH60" s="445"/>
      <c r="AI60" s="445"/>
      <c r="AJ60" s="445"/>
      <c r="AK60" s="445"/>
      <c r="AL60" s="445"/>
      <c r="AM60" s="445"/>
      <c r="AN60" s="445"/>
      <c r="AO60" s="445"/>
      <c r="AP60" s="445"/>
      <c r="AQ60" s="445"/>
      <c r="AR60" s="445"/>
      <c r="AS60" s="445"/>
      <c r="AT60" s="445"/>
      <c r="AU60" s="445"/>
    </row>
    <row r="61" spans="1:48" ht="24" hidden="1" customHeight="1" outlineLevel="1" thickBot="1" x14ac:dyDescent="0.3">
      <c r="B61" s="463" t="s">
        <v>7583</v>
      </c>
      <c r="C61" s="463"/>
      <c r="D61" s="463"/>
      <c r="E61" s="463"/>
      <c r="F61" s="463"/>
      <c r="G61" s="463"/>
      <c r="H61" s="438"/>
      <c r="I61" s="438"/>
      <c r="J61" s="438"/>
      <c r="K61" s="438"/>
      <c r="L61" s="438"/>
      <c r="M61" s="438"/>
      <c r="N61" s="438"/>
      <c r="O61" s="438"/>
      <c r="P61" s="390" t="s">
        <v>7584</v>
      </c>
      <c r="Q61" s="390"/>
      <c r="R61" s="390"/>
      <c r="S61" s="390"/>
      <c r="T61" s="438"/>
      <c r="U61" s="438"/>
      <c r="V61" s="438"/>
      <c r="W61" s="438"/>
      <c r="X61" s="438"/>
      <c r="Y61" s="439" t="s">
        <v>7585</v>
      </c>
      <c r="Z61" s="439"/>
      <c r="AA61" s="445"/>
      <c r="AB61" s="445"/>
      <c r="AC61" s="445"/>
      <c r="AD61" s="445"/>
      <c r="AE61" s="445"/>
      <c r="AF61" s="429" t="s">
        <v>7586</v>
      </c>
      <c r="AG61" s="429"/>
      <c r="AH61" s="429"/>
      <c r="AI61" s="445"/>
      <c r="AJ61" s="445"/>
      <c r="AK61" s="445"/>
      <c r="AL61" s="445"/>
      <c r="AM61" s="445"/>
      <c r="AN61" s="445"/>
      <c r="AO61" s="445"/>
      <c r="AP61" s="445"/>
      <c r="AQ61" s="445"/>
      <c r="AR61" s="445"/>
      <c r="AS61" s="445"/>
      <c r="AT61" s="445"/>
      <c r="AU61" s="445"/>
    </row>
    <row r="62" spans="1:48" ht="24" hidden="1" customHeight="1" outlineLevel="1" thickBot="1" x14ac:dyDescent="0.3">
      <c r="B62" s="463" t="s">
        <v>7587</v>
      </c>
      <c r="C62" s="463"/>
      <c r="D62" s="463"/>
      <c r="E62" s="463"/>
      <c r="F62" s="463"/>
      <c r="G62" s="464"/>
      <c r="H62" s="443"/>
      <c r="I62" s="444"/>
      <c r="J62" s="444"/>
      <c r="K62" s="444"/>
      <c r="L62" s="444"/>
      <c r="M62" s="444"/>
      <c r="N62" s="444"/>
      <c r="O62" s="444"/>
      <c r="P62" s="433" t="s">
        <v>13788</v>
      </c>
      <c r="Q62" s="434"/>
      <c r="R62" s="438"/>
      <c r="S62" s="438"/>
      <c r="T62" s="438"/>
      <c r="U62" s="438"/>
      <c r="V62" s="438"/>
      <c r="W62" s="438"/>
      <c r="X62" s="438"/>
      <c r="Y62" s="438"/>
      <c r="Z62" s="438"/>
      <c r="AA62" s="438"/>
      <c r="AB62" s="434" t="s">
        <v>7588</v>
      </c>
      <c r="AC62" s="434"/>
      <c r="AD62" s="434"/>
      <c r="AE62" s="434"/>
      <c r="AF62" s="434"/>
      <c r="AG62" s="438"/>
      <c r="AH62" s="438"/>
      <c r="AI62" s="438"/>
      <c r="AJ62" s="438"/>
      <c r="AK62" s="438"/>
      <c r="AL62" s="438"/>
      <c r="AM62" s="438"/>
      <c r="AN62" s="438"/>
      <c r="AO62" s="438"/>
      <c r="AP62" s="438"/>
      <c r="AQ62" s="438"/>
      <c r="AR62" s="438"/>
      <c r="AS62" s="438"/>
      <c r="AT62" s="438"/>
      <c r="AU62" s="438"/>
    </row>
    <row r="63" spans="1:48" ht="24" hidden="1" customHeight="1" outlineLevel="1" x14ac:dyDescent="0.25">
      <c r="B63" s="463" t="s">
        <v>7589</v>
      </c>
      <c r="C63" s="463"/>
      <c r="D63" s="463"/>
      <c r="E63" s="463"/>
      <c r="F63" s="463"/>
      <c r="G63" s="463"/>
      <c r="H63" s="438"/>
      <c r="I63" s="438"/>
      <c r="J63" s="438"/>
      <c r="K63" s="438"/>
      <c r="L63" s="438"/>
      <c r="M63" s="438"/>
      <c r="N63" s="438"/>
      <c r="O63" s="438"/>
      <c r="P63" s="435" t="s">
        <v>7590</v>
      </c>
      <c r="Q63" s="435"/>
      <c r="R63" s="438"/>
      <c r="S63" s="438"/>
      <c r="T63" s="438"/>
      <c r="U63" s="438"/>
      <c r="V63" s="438"/>
      <c r="W63" s="438"/>
      <c r="X63" s="438"/>
      <c r="Y63" s="438"/>
      <c r="Z63" s="438"/>
      <c r="AA63" s="438"/>
      <c r="AB63" s="390" t="s">
        <v>7591</v>
      </c>
      <c r="AC63" s="390"/>
      <c r="AD63" s="390"/>
      <c r="AE63" s="390"/>
      <c r="AF63" s="390"/>
      <c r="AG63" s="430"/>
      <c r="AH63" s="430"/>
      <c r="AI63" s="430"/>
      <c r="AJ63" s="430"/>
      <c r="AK63" s="430"/>
      <c r="AL63" s="430"/>
      <c r="AM63" s="430"/>
      <c r="AN63" s="430"/>
      <c r="AO63" s="430"/>
      <c r="AP63" s="430"/>
      <c r="AQ63" s="430"/>
      <c r="AR63" s="430"/>
      <c r="AS63" s="430"/>
      <c r="AT63" s="430"/>
      <c r="AU63" s="430"/>
    </row>
    <row r="64" spans="1:48" ht="24" hidden="1" customHeight="1" outlineLevel="1" x14ac:dyDescent="0.25">
      <c r="B64" s="463" t="s">
        <v>7592</v>
      </c>
      <c r="C64" s="463"/>
      <c r="D64" s="463"/>
      <c r="E64" s="463"/>
      <c r="F64" s="463"/>
      <c r="G64" s="464"/>
      <c r="H64" s="427"/>
      <c r="I64" s="428"/>
      <c r="J64" s="428"/>
      <c r="K64" s="434" t="s">
        <v>7593</v>
      </c>
      <c r="L64" s="434"/>
      <c r="M64" s="434"/>
      <c r="N64" s="434"/>
      <c r="O64" s="442"/>
      <c r="P64" s="427"/>
      <c r="Q64" s="428"/>
      <c r="R64" s="428"/>
      <c r="S64" s="8"/>
      <c r="T64" s="8"/>
      <c r="U64" s="23"/>
      <c r="V64" s="23"/>
      <c r="W64" s="23"/>
      <c r="X64" s="434" t="s">
        <v>13786</v>
      </c>
      <c r="Y64" s="434"/>
      <c r="Z64" s="434"/>
      <c r="AA64" s="434"/>
      <c r="AB64" s="434"/>
      <c r="AC64" s="430"/>
      <c r="AD64" s="430"/>
      <c r="AE64" s="430"/>
      <c r="AF64" s="430"/>
      <c r="AG64" s="430"/>
      <c r="AH64" s="430"/>
      <c r="AI64" s="430"/>
      <c r="AJ64" s="430"/>
      <c r="AK64" s="430"/>
      <c r="AL64" s="430"/>
      <c r="AM64" s="430"/>
      <c r="AN64" s="430"/>
      <c r="AO64" s="430"/>
      <c r="AP64" s="430"/>
      <c r="AQ64" s="430"/>
      <c r="AR64" s="430"/>
      <c r="AS64" s="430"/>
      <c r="AT64" s="430"/>
      <c r="AU64" s="430"/>
    </row>
    <row r="65" spans="2:47" ht="24" hidden="1" customHeight="1" outlineLevel="1" thickBot="1" x14ac:dyDescent="0.3">
      <c r="B65" s="49"/>
      <c r="C65" s="18"/>
      <c r="D65" s="18"/>
      <c r="E65" s="18"/>
      <c r="F65" s="18"/>
      <c r="G65" s="18"/>
      <c r="H65" s="53"/>
      <c r="I65" s="53"/>
      <c r="J65" s="53"/>
      <c r="K65" s="23"/>
      <c r="L65" s="49"/>
      <c r="M65" s="49"/>
      <c r="N65" s="49"/>
      <c r="O65" s="49"/>
      <c r="P65" s="53"/>
      <c r="Q65" s="23"/>
      <c r="R65" s="23"/>
      <c r="S65" s="23"/>
      <c r="T65" s="23"/>
      <c r="U65" s="23"/>
      <c r="V65" s="23"/>
      <c r="W65" s="23"/>
      <c r="X65" s="50"/>
      <c r="Y65" s="50"/>
      <c r="Z65" s="50"/>
      <c r="AA65" s="50"/>
      <c r="AB65" s="50"/>
      <c r="AC65" s="50"/>
      <c r="AD65" s="50"/>
      <c r="AE65" s="50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2"/>
      <c r="AR65" s="13"/>
      <c r="AS65" s="51"/>
      <c r="AT65" s="51"/>
      <c r="AU65" s="51"/>
    </row>
    <row r="66" spans="2:47" ht="24" hidden="1" customHeight="1" outlineLevel="1" thickBot="1" x14ac:dyDescent="0.3">
      <c r="B66" s="390" t="s">
        <v>7611</v>
      </c>
      <c r="C66" s="390"/>
      <c r="D66" s="390"/>
      <c r="E66" s="390"/>
      <c r="F66" s="390"/>
      <c r="G66" s="390"/>
      <c r="H66" s="445"/>
      <c r="I66" s="445"/>
      <c r="J66" s="445"/>
      <c r="K66" s="445"/>
      <c r="L66" s="445"/>
      <c r="M66" s="445"/>
      <c r="N66" s="445"/>
      <c r="O66" s="445"/>
      <c r="P66" s="445"/>
      <c r="Q66" s="445"/>
      <c r="R66" s="445"/>
      <c r="S66" s="445"/>
      <c r="T66" s="445"/>
      <c r="U66" s="445"/>
      <c r="V66" s="445"/>
      <c r="W66" s="445"/>
      <c r="X66" s="445"/>
      <c r="Y66" s="445"/>
      <c r="Z66" s="445"/>
      <c r="AA66" s="445"/>
      <c r="AB66" s="445"/>
      <c r="AC66" s="445"/>
      <c r="AD66" s="445"/>
      <c r="AE66" s="16" t="s">
        <v>7579</v>
      </c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</row>
    <row r="67" spans="2:47" ht="24" hidden="1" customHeight="1" outlineLevel="1" thickBot="1" x14ac:dyDescent="0.3">
      <c r="B67" s="463" t="s">
        <v>7580</v>
      </c>
      <c r="C67" s="463"/>
      <c r="D67" s="463"/>
      <c r="E67" s="463"/>
      <c r="F67" s="463"/>
      <c r="G67" s="463"/>
      <c r="H67" s="438"/>
      <c r="I67" s="438"/>
      <c r="J67" s="438"/>
      <c r="K67" s="438"/>
      <c r="L67" s="438"/>
      <c r="M67" s="438"/>
      <c r="N67" s="438"/>
      <c r="O67" s="438"/>
      <c r="P67" s="438"/>
      <c r="Q67" s="438"/>
      <c r="R67" s="438"/>
      <c r="S67" s="438"/>
      <c r="T67" s="438"/>
      <c r="U67" s="438"/>
      <c r="V67" s="438"/>
      <c r="W67" s="438"/>
      <c r="X67" s="438"/>
      <c r="Y67" s="438"/>
      <c r="Z67" s="438"/>
      <c r="AA67" s="438"/>
      <c r="AB67" s="438"/>
      <c r="AC67" s="438"/>
      <c r="AD67" s="438"/>
      <c r="AE67" s="438"/>
      <c r="AF67" s="438"/>
      <c r="AG67" s="438"/>
      <c r="AH67" s="438"/>
      <c r="AI67" s="438"/>
      <c r="AJ67" s="438"/>
      <c r="AK67" s="438"/>
      <c r="AL67" s="438"/>
      <c r="AM67" s="438"/>
      <c r="AN67" s="438"/>
      <c r="AO67" s="438"/>
      <c r="AP67" s="438"/>
      <c r="AQ67" s="438"/>
      <c r="AR67" s="438"/>
      <c r="AS67" s="438"/>
      <c r="AT67" s="438"/>
      <c r="AU67" s="438"/>
    </row>
    <row r="68" spans="2:47" ht="24" hidden="1" customHeight="1" outlineLevel="1" thickBot="1" x14ac:dyDescent="0.3">
      <c r="B68" s="463" t="s">
        <v>7581</v>
      </c>
      <c r="C68" s="463"/>
      <c r="D68" s="463"/>
      <c r="E68" s="463"/>
      <c r="F68" s="463"/>
      <c r="G68" s="464"/>
      <c r="H68" s="427"/>
      <c r="I68" s="428"/>
      <c r="J68" s="428"/>
      <c r="K68" s="446" t="s">
        <v>7495</v>
      </c>
      <c r="L68" s="446"/>
      <c r="M68" s="446"/>
      <c r="N68" s="446"/>
      <c r="O68" s="446"/>
      <c r="P68" s="437"/>
      <c r="Q68" s="437"/>
      <c r="R68" s="437"/>
      <c r="S68" s="437"/>
      <c r="T68" s="437"/>
      <c r="U68" s="437"/>
      <c r="V68" s="437"/>
      <c r="W68" s="437"/>
      <c r="X68" s="437"/>
      <c r="Y68" s="437"/>
      <c r="Z68" s="437"/>
      <c r="AA68" s="437"/>
      <c r="AB68" s="123"/>
      <c r="AC68" s="390" t="s">
        <v>7582</v>
      </c>
      <c r="AD68" s="390"/>
      <c r="AE68" s="390"/>
      <c r="AF68" s="390"/>
      <c r="AG68" s="445"/>
      <c r="AH68" s="445"/>
      <c r="AI68" s="445"/>
      <c r="AJ68" s="445"/>
      <c r="AK68" s="445"/>
      <c r="AL68" s="445"/>
      <c r="AM68" s="445"/>
      <c r="AN68" s="445"/>
      <c r="AO68" s="445"/>
      <c r="AP68" s="445"/>
      <c r="AQ68" s="445"/>
      <c r="AR68" s="445"/>
      <c r="AS68" s="445"/>
      <c r="AT68" s="445"/>
      <c r="AU68" s="445"/>
    </row>
    <row r="69" spans="2:47" ht="24" hidden="1" customHeight="1" outlineLevel="1" thickBot="1" x14ac:dyDescent="0.3">
      <c r="B69" s="463" t="s">
        <v>7583</v>
      </c>
      <c r="C69" s="463"/>
      <c r="D69" s="463"/>
      <c r="E69" s="463"/>
      <c r="F69" s="463"/>
      <c r="G69" s="463"/>
      <c r="H69" s="438"/>
      <c r="I69" s="438"/>
      <c r="J69" s="438"/>
      <c r="K69" s="438"/>
      <c r="L69" s="438"/>
      <c r="M69" s="438"/>
      <c r="N69" s="438"/>
      <c r="O69" s="438"/>
      <c r="P69" s="390" t="s">
        <v>7584</v>
      </c>
      <c r="Q69" s="390"/>
      <c r="R69" s="390"/>
      <c r="S69" s="390"/>
      <c r="T69" s="438"/>
      <c r="U69" s="438"/>
      <c r="V69" s="438"/>
      <c r="W69" s="438"/>
      <c r="X69" s="438"/>
      <c r="Y69" s="439" t="s">
        <v>7585</v>
      </c>
      <c r="Z69" s="439"/>
      <c r="AA69" s="445"/>
      <c r="AB69" s="445"/>
      <c r="AC69" s="445"/>
      <c r="AD69" s="445"/>
      <c r="AE69" s="445"/>
      <c r="AF69" s="429" t="s">
        <v>7586</v>
      </c>
      <c r="AG69" s="429"/>
      <c r="AH69" s="429"/>
      <c r="AI69" s="445"/>
      <c r="AJ69" s="445"/>
      <c r="AK69" s="445"/>
      <c r="AL69" s="445"/>
      <c r="AM69" s="445"/>
      <c r="AN69" s="445"/>
      <c r="AO69" s="445"/>
      <c r="AP69" s="445"/>
      <c r="AQ69" s="445"/>
      <c r="AR69" s="445"/>
      <c r="AS69" s="445"/>
      <c r="AT69" s="445"/>
      <c r="AU69" s="445"/>
    </row>
    <row r="70" spans="2:47" ht="24" hidden="1" customHeight="1" outlineLevel="1" thickBot="1" x14ac:dyDescent="0.3">
      <c r="B70" s="463" t="s">
        <v>7587</v>
      </c>
      <c r="C70" s="463"/>
      <c r="D70" s="463"/>
      <c r="E70" s="463"/>
      <c r="F70" s="463"/>
      <c r="G70" s="464"/>
      <c r="H70" s="443"/>
      <c r="I70" s="444"/>
      <c r="J70" s="444"/>
      <c r="K70" s="444"/>
      <c r="L70" s="444"/>
      <c r="M70" s="444"/>
      <c r="N70" s="444"/>
      <c r="O70" s="444"/>
      <c r="P70" s="433" t="s">
        <v>13788</v>
      </c>
      <c r="Q70" s="434"/>
      <c r="R70" s="438"/>
      <c r="S70" s="438"/>
      <c r="T70" s="438"/>
      <c r="U70" s="438"/>
      <c r="V70" s="438"/>
      <c r="W70" s="438"/>
      <c r="X70" s="438"/>
      <c r="Y70" s="438"/>
      <c r="Z70" s="438"/>
      <c r="AA70" s="438"/>
      <c r="AB70" s="434" t="s">
        <v>7588</v>
      </c>
      <c r="AC70" s="434"/>
      <c r="AD70" s="434"/>
      <c r="AE70" s="434"/>
      <c r="AF70" s="434"/>
      <c r="AG70" s="438"/>
      <c r="AH70" s="438"/>
      <c r="AI70" s="438"/>
      <c r="AJ70" s="438"/>
      <c r="AK70" s="438"/>
      <c r="AL70" s="438"/>
      <c r="AM70" s="438"/>
      <c r="AN70" s="438"/>
      <c r="AO70" s="438"/>
      <c r="AP70" s="438"/>
      <c r="AQ70" s="438"/>
      <c r="AR70" s="438"/>
      <c r="AS70" s="438"/>
      <c r="AT70" s="438"/>
      <c r="AU70" s="438"/>
    </row>
    <row r="71" spans="2:47" ht="24" hidden="1" customHeight="1" outlineLevel="1" x14ac:dyDescent="0.25">
      <c r="B71" s="463" t="s">
        <v>7589</v>
      </c>
      <c r="C71" s="463"/>
      <c r="D71" s="463"/>
      <c r="E71" s="463"/>
      <c r="F71" s="463"/>
      <c r="G71" s="463"/>
      <c r="H71" s="438"/>
      <c r="I71" s="438"/>
      <c r="J71" s="438"/>
      <c r="K71" s="438"/>
      <c r="L71" s="438"/>
      <c r="M71" s="438"/>
      <c r="N71" s="438"/>
      <c r="O71" s="438"/>
      <c r="P71" s="441" t="s">
        <v>7590</v>
      </c>
      <c r="Q71" s="441"/>
      <c r="R71" s="438"/>
      <c r="S71" s="438"/>
      <c r="T71" s="438"/>
      <c r="U71" s="438"/>
      <c r="V71" s="438"/>
      <c r="W71" s="438"/>
      <c r="X71" s="438"/>
      <c r="Y71" s="438"/>
      <c r="Z71" s="438"/>
      <c r="AA71" s="438"/>
      <c r="AB71" s="434" t="s">
        <v>7591</v>
      </c>
      <c r="AC71" s="434"/>
      <c r="AD71" s="434"/>
      <c r="AE71" s="434"/>
      <c r="AF71" s="434"/>
      <c r="AG71" s="430"/>
      <c r="AH71" s="430"/>
      <c r="AI71" s="430"/>
      <c r="AJ71" s="430"/>
      <c r="AK71" s="430"/>
      <c r="AL71" s="430"/>
      <c r="AM71" s="430"/>
      <c r="AN71" s="430"/>
      <c r="AO71" s="430"/>
      <c r="AP71" s="430"/>
      <c r="AQ71" s="430"/>
      <c r="AR71" s="430"/>
      <c r="AS71" s="430"/>
      <c r="AT71" s="430"/>
      <c r="AU71" s="430"/>
    </row>
    <row r="72" spans="2:47" ht="24" hidden="1" customHeight="1" outlineLevel="1" thickBot="1" x14ac:dyDescent="0.3">
      <c r="B72" s="463" t="s">
        <v>7592</v>
      </c>
      <c r="C72" s="463"/>
      <c r="D72" s="463"/>
      <c r="E72" s="463"/>
      <c r="F72" s="463"/>
      <c r="G72" s="464"/>
      <c r="H72" s="427"/>
      <c r="I72" s="428"/>
      <c r="J72" s="428"/>
      <c r="K72" s="434" t="s">
        <v>7593</v>
      </c>
      <c r="L72" s="434"/>
      <c r="M72" s="434"/>
      <c r="N72" s="434"/>
      <c r="O72" s="442"/>
      <c r="P72" s="427"/>
      <c r="Q72" s="428"/>
      <c r="R72" s="428"/>
      <c r="S72" s="49"/>
      <c r="T72" s="23"/>
      <c r="U72" s="23"/>
      <c r="V72" s="23"/>
      <c r="W72" s="23"/>
      <c r="X72" s="460"/>
      <c r="Y72" s="460"/>
      <c r="Z72" s="460"/>
      <c r="AA72" s="49" t="s">
        <v>13786</v>
      </c>
      <c r="AB72" s="49"/>
      <c r="AD72" s="460"/>
      <c r="AE72" s="460"/>
      <c r="AF72" s="460"/>
      <c r="AG72" s="460"/>
      <c r="AH72" s="460"/>
      <c r="AI72" s="460"/>
      <c r="AJ72" s="460"/>
      <c r="AK72" s="460"/>
      <c r="AL72" s="460"/>
      <c r="AM72" s="460"/>
      <c r="AN72" s="460"/>
      <c r="AO72" s="460"/>
      <c r="AP72" s="460"/>
      <c r="AQ72" s="460"/>
      <c r="AR72" s="460"/>
      <c r="AS72" s="460"/>
      <c r="AT72" s="460"/>
      <c r="AU72" s="460"/>
    </row>
    <row r="73" spans="2:47" ht="24" hidden="1" customHeight="1" outlineLevel="1" thickBot="1" x14ac:dyDescent="0.3">
      <c r="B73" s="49"/>
      <c r="C73" s="18"/>
      <c r="D73" s="18"/>
      <c r="E73" s="18"/>
      <c r="F73" s="18"/>
      <c r="G73" s="18"/>
      <c r="H73" s="53"/>
      <c r="I73" s="53"/>
      <c r="J73" s="53"/>
      <c r="K73" s="23"/>
      <c r="L73" s="49"/>
      <c r="M73" s="49"/>
      <c r="N73" s="49"/>
      <c r="O73" s="49"/>
      <c r="P73" s="53"/>
      <c r="Q73" s="23"/>
      <c r="R73" s="23"/>
      <c r="S73" s="23"/>
      <c r="T73" s="23"/>
      <c r="U73" s="23"/>
      <c r="V73" s="23"/>
      <c r="W73" s="23"/>
      <c r="X73" s="50"/>
      <c r="Y73" s="50"/>
      <c r="Z73" s="50"/>
      <c r="AA73" s="50"/>
      <c r="AB73" s="50"/>
      <c r="AC73" s="50"/>
      <c r="AD73" s="50"/>
      <c r="AE73" s="50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2"/>
      <c r="AR73" s="13"/>
      <c r="AS73" s="51"/>
      <c r="AT73" s="51"/>
      <c r="AU73" s="51"/>
    </row>
    <row r="74" spans="2:47" ht="24" hidden="1" customHeight="1" outlineLevel="1" thickBot="1" x14ac:dyDescent="0.3">
      <c r="B74" s="463" t="s">
        <v>7612</v>
      </c>
      <c r="C74" s="463"/>
      <c r="D74" s="463"/>
      <c r="E74" s="463"/>
      <c r="F74" s="463"/>
      <c r="G74" s="463"/>
      <c r="H74" s="445"/>
      <c r="I74" s="445"/>
      <c r="J74" s="445"/>
      <c r="K74" s="445"/>
      <c r="L74" s="445"/>
      <c r="M74" s="445"/>
      <c r="N74" s="445"/>
      <c r="O74" s="445"/>
      <c r="P74" s="445"/>
      <c r="Q74" s="445"/>
      <c r="R74" s="445"/>
      <c r="S74" s="445"/>
      <c r="T74" s="445"/>
      <c r="U74" s="445"/>
      <c r="V74" s="445"/>
      <c r="W74" s="445"/>
      <c r="X74" s="445"/>
      <c r="Y74" s="445"/>
      <c r="Z74" s="445"/>
      <c r="AA74" s="445"/>
      <c r="AB74" s="445"/>
      <c r="AC74" s="445"/>
      <c r="AD74" s="445"/>
      <c r="AE74" s="16" t="s">
        <v>7579</v>
      </c>
      <c r="AF74" s="445"/>
      <c r="AG74" s="445"/>
      <c r="AH74" s="445"/>
      <c r="AI74" s="445"/>
      <c r="AJ74" s="445"/>
      <c r="AK74" s="445"/>
      <c r="AL74" s="445"/>
      <c r="AM74" s="445"/>
      <c r="AN74" s="445"/>
      <c r="AO74" s="445"/>
      <c r="AP74" s="445"/>
      <c r="AQ74" s="445"/>
      <c r="AR74" s="445"/>
      <c r="AS74" s="445"/>
      <c r="AT74" s="445"/>
      <c r="AU74" s="445"/>
    </row>
    <row r="75" spans="2:47" ht="24" hidden="1" customHeight="1" outlineLevel="1" thickBot="1" x14ac:dyDescent="0.3">
      <c r="B75" s="463" t="s">
        <v>7580</v>
      </c>
      <c r="C75" s="463"/>
      <c r="D75" s="463"/>
      <c r="E75" s="463"/>
      <c r="F75" s="463"/>
      <c r="G75" s="463"/>
      <c r="H75" s="438"/>
      <c r="I75" s="438"/>
      <c r="J75" s="438"/>
      <c r="K75" s="438"/>
      <c r="L75" s="438"/>
      <c r="M75" s="438"/>
      <c r="N75" s="438"/>
      <c r="O75" s="438"/>
      <c r="P75" s="438"/>
      <c r="Q75" s="438"/>
      <c r="R75" s="438"/>
      <c r="S75" s="438"/>
      <c r="T75" s="438"/>
      <c r="U75" s="438"/>
      <c r="V75" s="438"/>
      <c r="W75" s="438"/>
      <c r="X75" s="438"/>
      <c r="Y75" s="438"/>
      <c r="Z75" s="438"/>
      <c r="AA75" s="438"/>
      <c r="AB75" s="438"/>
      <c r="AC75" s="438"/>
      <c r="AD75" s="438"/>
      <c r="AE75" s="438"/>
      <c r="AF75" s="438"/>
      <c r="AG75" s="438"/>
      <c r="AH75" s="438"/>
      <c r="AI75" s="438"/>
      <c r="AJ75" s="438"/>
      <c r="AK75" s="438"/>
      <c r="AL75" s="438"/>
      <c r="AM75" s="438"/>
      <c r="AN75" s="438"/>
      <c r="AO75" s="438"/>
      <c r="AP75" s="438"/>
      <c r="AQ75" s="438"/>
      <c r="AR75" s="438"/>
      <c r="AS75" s="438"/>
      <c r="AT75" s="438"/>
      <c r="AU75" s="438"/>
    </row>
    <row r="76" spans="2:47" ht="24" hidden="1" customHeight="1" outlineLevel="1" thickBot="1" x14ac:dyDescent="0.3">
      <c r="B76" s="463" t="s">
        <v>7581</v>
      </c>
      <c r="C76" s="463"/>
      <c r="D76" s="463"/>
      <c r="E76" s="463"/>
      <c r="F76" s="463"/>
      <c r="G76" s="464"/>
      <c r="H76" s="427"/>
      <c r="I76" s="428"/>
      <c r="J76" s="428"/>
      <c r="K76" s="446" t="s">
        <v>7495</v>
      </c>
      <c r="L76" s="446"/>
      <c r="M76" s="446"/>
      <c r="N76" s="446"/>
      <c r="O76" s="446"/>
      <c r="P76" s="438"/>
      <c r="Q76" s="438"/>
      <c r="R76" s="438"/>
      <c r="S76" s="438"/>
      <c r="T76" s="438"/>
      <c r="U76" s="438"/>
      <c r="V76" s="438"/>
      <c r="W76" s="438"/>
      <c r="X76" s="438"/>
      <c r="Y76" s="438"/>
      <c r="Z76" s="438"/>
      <c r="AA76" s="438"/>
      <c r="AB76" s="438"/>
      <c r="AC76" s="390" t="s">
        <v>7582</v>
      </c>
      <c r="AD76" s="390"/>
      <c r="AE76" s="390"/>
      <c r="AF76" s="390"/>
      <c r="AG76" s="445"/>
      <c r="AH76" s="445"/>
      <c r="AI76" s="445"/>
      <c r="AJ76" s="445"/>
      <c r="AK76" s="445"/>
      <c r="AL76" s="445"/>
      <c r="AM76" s="445"/>
      <c r="AN76" s="445"/>
      <c r="AO76" s="445"/>
      <c r="AP76" s="445"/>
      <c r="AQ76" s="445"/>
      <c r="AR76" s="445"/>
      <c r="AS76" s="445"/>
      <c r="AT76" s="445"/>
      <c r="AU76" s="445"/>
    </row>
    <row r="77" spans="2:47" ht="24" hidden="1" customHeight="1" outlineLevel="1" thickBot="1" x14ac:dyDescent="0.3">
      <c r="B77" s="463" t="s">
        <v>7583</v>
      </c>
      <c r="C77" s="463"/>
      <c r="D77" s="463"/>
      <c r="E77" s="463"/>
      <c r="F77" s="463"/>
      <c r="G77" s="463"/>
      <c r="H77" s="438"/>
      <c r="I77" s="438"/>
      <c r="J77" s="438"/>
      <c r="K77" s="438"/>
      <c r="L77" s="438"/>
      <c r="M77" s="438"/>
      <c r="N77" s="438"/>
      <c r="O77" s="438"/>
      <c r="P77" s="390" t="s">
        <v>7584</v>
      </c>
      <c r="Q77" s="390"/>
      <c r="R77" s="390"/>
      <c r="S77" s="390"/>
      <c r="T77" s="438"/>
      <c r="U77" s="438"/>
      <c r="V77" s="438"/>
      <c r="W77" s="438"/>
      <c r="X77" s="438"/>
      <c r="Y77" s="439" t="s">
        <v>7585</v>
      </c>
      <c r="Z77" s="439"/>
      <c r="AA77" s="445"/>
      <c r="AB77" s="445"/>
      <c r="AC77" s="445"/>
      <c r="AD77" s="445"/>
      <c r="AE77" s="445"/>
      <c r="AF77" s="429" t="s">
        <v>7586</v>
      </c>
      <c r="AG77" s="429"/>
      <c r="AH77" s="429"/>
      <c r="AI77" s="445"/>
      <c r="AJ77" s="445"/>
      <c r="AK77" s="445"/>
      <c r="AL77" s="445"/>
      <c r="AM77" s="445"/>
      <c r="AN77" s="445"/>
      <c r="AO77" s="445"/>
      <c r="AP77" s="445"/>
      <c r="AQ77" s="445"/>
      <c r="AR77" s="445"/>
      <c r="AS77" s="445"/>
      <c r="AT77" s="445"/>
      <c r="AU77" s="445"/>
    </row>
    <row r="78" spans="2:47" ht="24" hidden="1" customHeight="1" outlineLevel="1" thickBot="1" x14ac:dyDescent="0.3">
      <c r="B78" s="463" t="s">
        <v>7587</v>
      </c>
      <c r="C78" s="463"/>
      <c r="D78" s="463"/>
      <c r="E78" s="463"/>
      <c r="F78" s="463"/>
      <c r="G78" s="464"/>
      <c r="H78" s="443"/>
      <c r="I78" s="444"/>
      <c r="J78" s="444"/>
      <c r="K78" s="444"/>
      <c r="L78" s="444"/>
      <c r="M78" s="444"/>
      <c r="N78" s="444"/>
      <c r="O78" s="444"/>
      <c r="P78" s="433" t="s">
        <v>13788</v>
      </c>
      <c r="Q78" s="434"/>
      <c r="R78" s="438"/>
      <c r="S78" s="438"/>
      <c r="T78" s="438"/>
      <c r="U78" s="438"/>
      <c r="V78" s="438"/>
      <c r="W78" s="438"/>
      <c r="X78" s="438"/>
      <c r="Y78" s="438"/>
      <c r="Z78" s="438"/>
      <c r="AA78" s="438"/>
      <c r="AB78" s="434" t="s">
        <v>7588</v>
      </c>
      <c r="AC78" s="434"/>
      <c r="AD78" s="434"/>
      <c r="AE78" s="434"/>
      <c r="AF78" s="434"/>
      <c r="AG78" s="438"/>
      <c r="AH78" s="438"/>
      <c r="AI78" s="438"/>
      <c r="AJ78" s="438"/>
      <c r="AK78" s="438"/>
      <c r="AL78" s="438"/>
      <c r="AM78" s="438"/>
      <c r="AN78" s="438"/>
      <c r="AO78" s="438"/>
      <c r="AP78" s="438"/>
      <c r="AQ78" s="438"/>
      <c r="AR78" s="438"/>
      <c r="AS78" s="438"/>
      <c r="AT78" s="438"/>
      <c r="AU78" s="438"/>
    </row>
    <row r="79" spans="2:47" ht="24" hidden="1" customHeight="1" outlineLevel="1" x14ac:dyDescent="0.25">
      <c r="B79" s="463" t="s">
        <v>7589</v>
      </c>
      <c r="C79" s="463"/>
      <c r="D79" s="463"/>
      <c r="E79" s="463"/>
      <c r="F79" s="463"/>
      <c r="G79" s="463"/>
      <c r="H79" s="438"/>
      <c r="I79" s="438"/>
      <c r="J79" s="438"/>
      <c r="K79" s="438"/>
      <c r="L79" s="438"/>
      <c r="M79" s="438"/>
      <c r="N79" s="438"/>
      <c r="O79" s="438"/>
      <c r="P79" s="441" t="s">
        <v>7590</v>
      </c>
      <c r="Q79" s="441"/>
      <c r="R79" s="438"/>
      <c r="S79" s="438"/>
      <c r="T79" s="438"/>
      <c r="U79" s="438"/>
      <c r="V79" s="438"/>
      <c r="W79" s="438"/>
      <c r="X79" s="438"/>
      <c r="Y79" s="438"/>
      <c r="Z79" s="438"/>
      <c r="AA79" s="438"/>
      <c r="AB79" s="434" t="s">
        <v>7591</v>
      </c>
      <c r="AC79" s="434"/>
      <c r="AD79" s="434"/>
      <c r="AE79" s="434"/>
      <c r="AF79" s="434"/>
      <c r="AG79" s="430"/>
      <c r="AH79" s="430"/>
      <c r="AI79" s="430"/>
      <c r="AJ79" s="430"/>
      <c r="AK79" s="430"/>
      <c r="AL79" s="430"/>
      <c r="AM79" s="430"/>
      <c r="AN79" s="430"/>
      <c r="AO79" s="430"/>
      <c r="AP79" s="430"/>
      <c r="AQ79" s="430"/>
      <c r="AR79" s="430"/>
      <c r="AS79" s="430"/>
      <c r="AT79" s="430"/>
      <c r="AU79" s="430"/>
    </row>
    <row r="80" spans="2:47" ht="24" hidden="1" customHeight="1" outlineLevel="1" thickBot="1" x14ac:dyDescent="0.3">
      <c r="B80" s="463" t="s">
        <v>7592</v>
      </c>
      <c r="C80" s="463"/>
      <c r="D80" s="463"/>
      <c r="E80" s="463"/>
      <c r="F80" s="463"/>
      <c r="G80" s="464"/>
      <c r="H80" s="427"/>
      <c r="I80" s="428"/>
      <c r="J80" s="428"/>
      <c r="K80" s="434" t="s">
        <v>7593</v>
      </c>
      <c r="L80" s="434"/>
      <c r="M80" s="434"/>
      <c r="N80" s="434"/>
      <c r="O80" s="442"/>
      <c r="P80" s="427"/>
      <c r="Q80" s="428"/>
      <c r="R80" s="428"/>
      <c r="S80" s="49"/>
      <c r="T80" s="23"/>
      <c r="U80" s="23"/>
      <c r="V80" s="23"/>
      <c r="W80" s="23"/>
      <c r="X80" s="460"/>
      <c r="Y80" s="460"/>
      <c r="Z80" s="460"/>
      <c r="AA80" s="49" t="s">
        <v>13786</v>
      </c>
      <c r="AB80" s="49"/>
      <c r="AD80" s="460"/>
      <c r="AE80" s="460"/>
      <c r="AF80" s="460"/>
      <c r="AG80" s="460"/>
      <c r="AH80" s="460"/>
      <c r="AI80" s="460"/>
      <c r="AJ80" s="460"/>
      <c r="AK80" s="460"/>
      <c r="AL80" s="460"/>
      <c r="AM80" s="460"/>
      <c r="AN80" s="460"/>
      <c r="AO80" s="460"/>
      <c r="AP80" s="460"/>
      <c r="AQ80" s="460"/>
      <c r="AR80" s="460"/>
      <c r="AS80" s="460"/>
      <c r="AT80" s="460"/>
      <c r="AU80" s="460"/>
    </row>
    <row r="81" spans="2:47" ht="24" hidden="1" customHeight="1" outlineLevel="1" thickBot="1" x14ac:dyDescent="0.3"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7"/>
      <c r="S81" s="8"/>
      <c r="T81" s="23"/>
      <c r="U81" s="23"/>
      <c r="V81" s="23"/>
      <c r="W81" s="23"/>
      <c r="X81" s="50"/>
      <c r="Y81" s="50"/>
      <c r="Z81" s="50"/>
      <c r="AA81" s="50"/>
      <c r="AB81" s="50"/>
      <c r="AC81" s="50"/>
      <c r="AD81" s="50"/>
      <c r="AE81" s="50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2"/>
      <c r="AR81" s="13"/>
      <c r="AS81" s="51"/>
      <c r="AT81" s="51"/>
      <c r="AU81" s="51"/>
    </row>
    <row r="82" spans="2:47" ht="24" hidden="1" customHeight="1" outlineLevel="1" thickBot="1" x14ac:dyDescent="0.3">
      <c r="B82" s="463" t="s">
        <v>13776</v>
      </c>
      <c r="C82" s="463"/>
      <c r="D82" s="463"/>
      <c r="E82" s="463"/>
      <c r="F82" s="463"/>
      <c r="G82" s="463"/>
      <c r="H82" s="445"/>
      <c r="I82" s="445"/>
      <c r="J82" s="445"/>
      <c r="K82" s="445"/>
      <c r="L82" s="445"/>
      <c r="M82" s="445"/>
      <c r="N82" s="445"/>
      <c r="O82" s="445"/>
      <c r="P82" s="445"/>
      <c r="Q82" s="445"/>
      <c r="R82" s="445"/>
      <c r="S82" s="445"/>
      <c r="T82" s="445"/>
      <c r="U82" s="445"/>
      <c r="V82" s="445"/>
      <c r="W82" s="445"/>
      <c r="X82" s="445"/>
      <c r="Y82" s="445"/>
      <c r="Z82" s="445"/>
      <c r="AA82" s="445"/>
      <c r="AB82" s="445"/>
      <c r="AC82" s="445"/>
      <c r="AD82" s="445"/>
      <c r="AE82" s="16" t="s">
        <v>7579</v>
      </c>
      <c r="AF82" s="445"/>
      <c r="AG82" s="445"/>
      <c r="AH82" s="445"/>
      <c r="AI82" s="445"/>
      <c r="AJ82" s="445"/>
      <c r="AK82" s="445"/>
      <c r="AL82" s="445"/>
      <c r="AM82" s="445"/>
      <c r="AN82" s="445"/>
      <c r="AO82" s="445"/>
      <c r="AP82" s="445"/>
      <c r="AQ82" s="445"/>
      <c r="AR82" s="445"/>
      <c r="AS82" s="445"/>
      <c r="AT82" s="445"/>
      <c r="AU82" s="445"/>
    </row>
    <row r="83" spans="2:47" ht="24" hidden="1" customHeight="1" outlineLevel="1" thickBot="1" x14ac:dyDescent="0.3">
      <c r="B83" s="463" t="s">
        <v>7580</v>
      </c>
      <c r="C83" s="463"/>
      <c r="D83" s="463"/>
      <c r="E83" s="463"/>
      <c r="F83" s="463"/>
      <c r="G83" s="463"/>
      <c r="H83" s="438"/>
      <c r="I83" s="438"/>
      <c r="J83" s="438"/>
      <c r="K83" s="438"/>
      <c r="L83" s="438"/>
      <c r="M83" s="438"/>
      <c r="N83" s="438"/>
      <c r="O83" s="438"/>
      <c r="P83" s="438"/>
      <c r="Q83" s="438"/>
      <c r="R83" s="438"/>
      <c r="S83" s="438"/>
      <c r="T83" s="438"/>
      <c r="U83" s="438"/>
      <c r="V83" s="438"/>
      <c r="W83" s="438"/>
      <c r="X83" s="438"/>
      <c r="Y83" s="438"/>
      <c r="Z83" s="438"/>
      <c r="AA83" s="438"/>
      <c r="AB83" s="438"/>
      <c r="AC83" s="438"/>
      <c r="AD83" s="438"/>
      <c r="AE83" s="438"/>
      <c r="AF83" s="438"/>
      <c r="AG83" s="438"/>
      <c r="AH83" s="438"/>
      <c r="AI83" s="438"/>
      <c r="AJ83" s="438"/>
      <c r="AK83" s="438"/>
      <c r="AL83" s="438"/>
      <c r="AM83" s="438"/>
      <c r="AN83" s="438"/>
      <c r="AO83" s="438"/>
      <c r="AP83" s="438"/>
      <c r="AQ83" s="438"/>
      <c r="AR83" s="438"/>
      <c r="AS83" s="438"/>
      <c r="AT83" s="438"/>
      <c r="AU83" s="438"/>
    </row>
    <row r="84" spans="2:47" ht="24" hidden="1" customHeight="1" outlineLevel="1" thickBot="1" x14ac:dyDescent="0.3">
      <c r="B84" s="463" t="s">
        <v>7581</v>
      </c>
      <c r="C84" s="463"/>
      <c r="D84" s="463"/>
      <c r="E84" s="463"/>
      <c r="F84" s="463"/>
      <c r="G84" s="464"/>
      <c r="H84" s="427"/>
      <c r="I84" s="428"/>
      <c r="J84" s="428"/>
      <c r="K84" s="446" t="s">
        <v>7495</v>
      </c>
      <c r="L84" s="446"/>
      <c r="M84" s="446"/>
      <c r="N84" s="446"/>
      <c r="O84" s="446"/>
      <c r="P84" s="438"/>
      <c r="Q84" s="438"/>
      <c r="R84" s="438"/>
      <c r="S84" s="438"/>
      <c r="T84" s="438"/>
      <c r="U84" s="438"/>
      <c r="V84" s="438"/>
      <c r="W84" s="438"/>
      <c r="X84" s="438"/>
      <c r="Y84" s="438"/>
      <c r="Z84" s="438"/>
      <c r="AA84" s="438"/>
      <c r="AB84" s="438"/>
      <c r="AC84" s="390" t="s">
        <v>7582</v>
      </c>
      <c r="AD84" s="390"/>
      <c r="AE84" s="390"/>
      <c r="AF84" s="390"/>
      <c r="AG84" s="445"/>
      <c r="AH84" s="445"/>
      <c r="AI84" s="445"/>
      <c r="AJ84" s="445"/>
      <c r="AK84" s="445"/>
      <c r="AL84" s="445"/>
      <c r="AM84" s="445"/>
      <c r="AN84" s="445"/>
      <c r="AO84" s="445"/>
      <c r="AP84" s="445"/>
      <c r="AQ84" s="445"/>
      <c r="AR84" s="445"/>
      <c r="AS84" s="445"/>
      <c r="AT84" s="445"/>
      <c r="AU84" s="445"/>
    </row>
    <row r="85" spans="2:47" ht="24" hidden="1" customHeight="1" outlineLevel="1" thickBot="1" x14ac:dyDescent="0.3">
      <c r="B85" s="463" t="s">
        <v>7583</v>
      </c>
      <c r="C85" s="463"/>
      <c r="D85" s="463"/>
      <c r="E85" s="463"/>
      <c r="F85" s="463"/>
      <c r="G85" s="463"/>
      <c r="H85" s="438"/>
      <c r="I85" s="438"/>
      <c r="J85" s="438"/>
      <c r="K85" s="438"/>
      <c r="L85" s="438"/>
      <c r="M85" s="438"/>
      <c r="N85" s="438"/>
      <c r="O85" s="438"/>
      <c r="P85" s="390" t="s">
        <v>7584</v>
      </c>
      <c r="Q85" s="390"/>
      <c r="R85" s="390"/>
      <c r="S85" s="390"/>
      <c r="T85" s="438"/>
      <c r="U85" s="438"/>
      <c r="V85" s="438"/>
      <c r="W85" s="438"/>
      <c r="X85" s="438"/>
      <c r="Y85" s="439" t="s">
        <v>7585</v>
      </c>
      <c r="Z85" s="439"/>
      <c r="AA85" s="445"/>
      <c r="AB85" s="445"/>
      <c r="AC85" s="445"/>
      <c r="AD85" s="445"/>
      <c r="AE85" s="445"/>
      <c r="AF85" s="429" t="s">
        <v>7586</v>
      </c>
      <c r="AG85" s="429"/>
      <c r="AH85" s="429"/>
      <c r="AI85" s="445"/>
      <c r="AJ85" s="445"/>
      <c r="AK85" s="445"/>
      <c r="AL85" s="445"/>
      <c r="AM85" s="445"/>
      <c r="AN85" s="445"/>
      <c r="AO85" s="445"/>
      <c r="AP85" s="445"/>
      <c r="AQ85" s="445"/>
      <c r="AR85" s="445"/>
      <c r="AS85" s="445"/>
      <c r="AT85" s="445"/>
      <c r="AU85" s="445"/>
    </row>
    <row r="86" spans="2:47" ht="24" hidden="1" customHeight="1" outlineLevel="1" thickBot="1" x14ac:dyDescent="0.3">
      <c r="B86" s="463" t="s">
        <v>7587</v>
      </c>
      <c r="C86" s="463"/>
      <c r="D86" s="463"/>
      <c r="E86" s="463"/>
      <c r="F86" s="463"/>
      <c r="G86" s="464"/>
      <c r="H86" s="443"/>
      <c r="I86" s="444"/>
      <c r="J86" s="444"/>
      <c r="K86" s="444"/>
      <c r="L86" s="444"/>
      <c r="M86" s="444"/>
      <c r="N86" s="444"/>
      <c r="O86" s="444"/>
      <c r="P86" s="433" t="s">
        <v>13788</v>
      </c>
      <c r="Q86" s="434"/>
      <c r="R86" s="438"/>
      <c r="S86" s="438"/>
      <c r="T86" s="438"/>
      <c r="U86" s="438"/>
      <c r="V86" s="438"/>
      <c r="W86" s="438"/>
      <c r="X86" s="438"/>
      <c r="Y86" s="438"/>
      <c r="Z86" s="438"/>
      <c r="AA86" s="438"/>
      <c r="AB86" s="434" t="s">
        <v>7588</v>
      </c>
      <c r="AC86" s="434"/>
      <c r="AD86" s="434"/>
      <c r="AE86" s="434"/>
      <c r="AF86" s="434"/>
      <c r="AG86" s="438"/>
      <c r="AH86" s="438"/>
      <c r="AI86" s="438"/>
      <c r="AJ86" s="438"/>
      <c r="AK86" s="438"/>
      <c r="AL86" s="438"/>
      <c r="AM86" s="438"/>
      <c r="AN86" s="438"/>
      <c r="AO86" s="438"/>
      <c r="AP86" s="438"/>
      <c r="AQ86" s="438"/>
      <c r="AR86" s="438"/>
      <c r="AS86" s="438"/>
      <c r="AT86" s="438"/>
      <c r="AU86" s="438"/>
    </row>
    <row r="87" spans="2:47" ht="24" hidden="1" customHeight="1" outlineLevel="1" x14ac:dyDescent="0.25">
      <c r="B87" s="463" t="s">
        <v>7589</v>
      </c>
      <c r="C87" s="463"/>
      <c r="D87" s="463"/>
      <c r="E87" s="463"/>
      <c r="F87" s="463"/>
      <c r="G87" s="463"/>
      <c r="H87" s="438"/>
      <c r="I87" s="438"/>
      <c r="J87" s="438"/>
      <c r="K87" s="438"/>
      <c r="L87" s="438"/>
      <c r="M87" s="438"/>
      <c r="N87" s="438"/>
      <c r="O87" s="438"/>
      <c r="P87" s="441" t="s">
        <v>7590</v>
      </c>
      <c r="Q87" s="441"/>
      <c r="R87" s="438"/>
      <c r="S87" s="438"/>
      <c r="T87" s="438"/>
      <c r="U87" s="438"/>
      <c r="V87" s="438"/>
      <c r="W87" s="438"/>
      <c r="X87" s="438"/>
      <c r="Y87" s="438"/>
      <c r="Z87" s="438"/>
      <c r="AA87" s="438"/>
      <c r="AB87" s="434" t="s">
        <v>7591</v>
      </c>
      <c r="AC87" s="434"/>
      <c r="AD87" s="434"/>
      <c r="AE87" s="434"/>
      <c r="AF87" s="434"/>
      <c r="AG87" s="430"/>
      <c r="AH87" s="430"/>
      <c r="AI87" s="430"/>
      <c r="AJ87" s="430"/>
      <c r="AK87" s="430"/>
      <c r="AL87" s="430"/>
      <c r="AM87" s="430"/>
      <c r="AN87" s="430"/>
      <c r="AO87" s="430"/>
      <c r="AP87" s="430"/>
      <c r="AQ87" s="430"/>
      <c r="AR87" s="430"/>
      <c r="AS87" s="430"/>
      <c r="AT87" s="430"/>
      <c r="AU87" s="430"/>
    </row>
    <row r="88" spans="2:47" ht="24" hidden="1" customHeight="1" outlineLevel="1" thickBot="1" x14ac:dyDescent="0.3">
      <c r="B88" s="463" t="s">
        <v>7592</v>
      </c>
      <c r="C88" s="463"/>
      <c r="D88" s="463"/>
      <c r="E88" s="463"/>
      <c r="F88" s="463"/>
      <c r="G88" s="464"/>
      <c r="H88" s="427"/>
      <c r="I88" s="428"/>
      <c r="J88" s="428"/>
      <c r="K88" s="434" t="s">
        <v>7593</v>
      </c>
      <c r="L88" s="434"/>
      <c r="M88" s="434"/>
      <c r="N88" s="434"/>
      <c r="O88" s="442"/>
      <c r="P88" s="427"/>
      <c r="Q88" s="428"/>
      <c r="R88" s="428"/>
      <c r="S88" s="49" t="s">
        <v>13787</v>
      </c>
      <c r="T88" s="23"/>
      <c r="U88" s="23"/>
      <c r="V88" s="23"/>
      <c r="W88" s="23"/>
      <c r="X88" s="460"/>
      <c r="Y88" s="460"/>
      <c r="Z88" s="460"/>
      <c r="AA88" s="49" t="s">
        <v>13786</v>
      </c>
      <c r="AB88" s="49"/>
      <c r="AD88" s="460"/>
      <c r="AE88" s="460"/>
      <c r="AF88" s="460"/>
      <c r="AG88" s="460"/>
      <c r="AH88" s="460"/>
      <c r="AI88" s="460"/>
      <c r="AJ88" s="460"/>
      <c r="AK88" s="460"/>
      <c r="AL88" s="460"/>
      <c r="AM88" s="460"/>
      <c r="AN88" s="460"/>
      <c r="AO88" s="460"/>
      <c r="AP88" s="460"/>
      <c r="AQ88" s="460"/>
      <c r="AR88" s="460"/>
      <c r="AS88" s="460"/>
      <c r="AT88" s="460"/>
      <c r="AU88" s="460"/>
    </row>
    <row r="89" spans="2:47" ht="24" hidden="1" customHeight="1" outlineLevel="1" thickBot="1" x14ac:dyDescent="0.3">
      <c r="B89" s="277"/>
      <c r="C89" s="277"/>
      <c r="D89" s="277"/>
      <c r="E89" s="277"/>
      <c r="F89" s="277"/>
      <c r="G89" s="277"/>
      <c r="H89" s="277"/>
      <c r="I89" s="277"/>
      <c r="J89" s="277"/>
      <c r="K89" s="277"/>
      <c r="L89" s="277"/>
      <c r="M89" s="277"/>
      <c r="N89" s="277"/>
      <c r="O89" s="277"/>
      <c r="P89" s="277"/>
      <c r="Q89" s="277"/>
      <c r="R89" s="277"/>
      <c r="S89" s="277"/>
      <c r="T89" s="277"/>
      <c r="U89" s="277"/>
      <c r="V89" s="277"/>
      <c r="W89" s="277"/>
      <c r="X89" s="277"/>
      <c r="Y89" s="277"/>
      <c r="Z89" s="50"/>
      <c r="AA89" s="50"/>
      <c r="AB89" s="50"/>
      <c r="AC89" s="50"/>
      <c r="AD89" s="50"/>
      <c r="AE89" s="50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2"/>
      <c r="AR89" s="13"/>
      <c r="AS89" s="51"/>
      <c r="AT89" s="51"/>
      <c r="AU89" s="51"/>
    </row>
    <row r="90" spans="2:47" ht="24" hidden="1" customHeight="1" outlineLevel="1" thickBot="1" x14ac:dyDescent="0.3">
      <c r="B90" s="463" t="s">
        <v>13777</v>
      </c>
      <c r="C90" s="463"/>
      <c r="D90" s="463"/>
      <c r="E90" s="463"/>
      <c r="F90" s="463"/>
      <c r="G90" s="463"/>
      <c r="H90" s="445"/>
      <c r="I90" s="445"/>
      <c r="J90" s="445"/>
      <c r="K90" s="445"/>
      <c r="L90" s="445"/>
      <c r="M90" s="445"/>
      <c r="N90" s="445"/>
      <c r="O90" s="445"/>
      <c r="P90" s="445"/>
      <c r="Q90" s="445"/>
      <c r="R90" s="445"/>
      <c r="S90" s="445"/>
      <c r="T90" s="445"/>
      <c r="U90" s="445"/>
      <c r="V90" s="445"/>
      <c r="W90" s="445"/>
      <c r="X90" s="445"/>
      <c r="Y90" s="445"/>
      <c r="Z90" s="445"/>
      <c r="AA90" s="445"/>
      <c r="AB90" s="445"/>
      <c r="AC90" s="445"/>
      <c r="AD90" s="445"/>
      <c r="AE90" s="16" t="s">
        <v>7579</v>
      </c>
      <c r="AF90" s="445"/>
      <c r="AG90" s="445"/>
      <c r="AH90" s="445"/>
      <c r="AI90" s="445"/>
      <c r="AJ90" s="445"/>
      <c r="AK90" s="445"/>
      <c r="AL90" s="445"/>
      <c r="AM90" s="445"/>
      <c r="AN90" s="445"/>
      <c r="AO90" s="445"/>
      <c r="AP90" s="445"/>
      <c r="AQ90" s="445"/>
      <c r="AR90" s="445"/>
      <c r="AS90" s="445"/>
      <c r="AT90" s="445"/>
      <c r="AU90" s="445"/>
    </row>
    <row r="91" spans="2:47" ht="24" hidden="1" customHeight="1" outlineLevel="1" thickBot="1" x14ac:dyDescent="0.3">
      <c r="B91" s="463" t="s">
        <v>7580</v>
      </c>
      <c r="C91" s="463"/>
      <c r="D91" s="463"/>
      <c r="E91" s="463"/>
      <c r="F91" s="463"/>
      <c r="G91" s="463"/>
      <c r="H91" s="438"/>
      <c r="I91" s="438"/>
      <c r="J91" s="438"/>
      <c r="K91" s="438"/>
      <c r="L91" s="438"/>
      <c r="M91" s="438"/>
      <c r="N91" s="438"/>
      <c r="O91" s="438"/>
      <c r="P91" s="438"/>
      <c r="Q91" s="438"/>
      <c r="R91" s="438"/>
      <c r="S91" s="438"/>
      <c r="T91" s="438"/>
      <c r="U91" s="438"/>
      <c r="V91" s="438"/>
      <c r="W91" s="438"/>
      <c r="X91" s="438"/>
      <c r="Y91" s="438"/>
      <c r="Z91" s="438"/>
      <c r="AA91" s="438"/>
      <c r="AB91" s="438"/>
      <c r="AC91" s="438"/>
      <c r="AD91" s="438"/>
      <c r="AE91" s="438"/>
      <c r="AF91" s="438"/>
      <c r="AG91" s="438"/>
      <c r="AH91" s="438"/>
      <c r="AI91" s="438"/>
      <c r="AJ91" s="438"/>
      <c r="AK91" s="438"/>
      <c r="AL91" s="438"/>
      <c r="AM91" s="438"/>
      <c r="AN91" s="438"/>
      <c r="AO91" s="438"/>
      <c r="AP91" s="438"/>
      <c r="AQ91" s="438"/>
      <c r="AR91" s="438"/>
      <c r="AS91" s="438"/>
      <c r="AT91" s="438"/>
      <c r="AU91" s="438"/>
    </row>
    <row r="92" spans="2:47" ht="24" hidden="1" customHeight="1" outlineLevel="1" thickBot="1" x14ac:dyDescent="0.3">
      <c r="B92" s="463" t="s">
        <v>7581</v>
      </c>
      <c r="C92" s="463"/>
      <c r="D92" s="463"/>
      <c r="E92" s="463"/>
      <c r="F92" s="463"/>
      <c r="G92" s="464"/>
      <c r="H92" s="427"/>
      <c r="I92" s="428"/>
      <c r="J92" s="428"/>
      <c r="K92" s="446" t="s">
        <v>7495</v>
      </c>
      <c r="L92" s="446"/>
      <c r="M92" s="446"/>
      <c r="N92" s="446"/>
      <c r="O92" s="446"/>
      <c r="P92" s="438"/>
      <c r="Q92" s="438"/>
      <c r="R92" s="438"/>
      <c r="S92" s="438"/>
      <c r="T92" s="438"/>
      <c r="U92" s="438"/>
      <c r="V92" s="438"/>
      <c r="W92" s="438"/>
      <c r="X92" s="438"/>
      <c r="Y92" s="438"/>
      <c r="Z92" s="438"/>
      <c r="AA92" s="438"/>
      <c r="AB92" s="438"/>
      <c r="AC92" s="390" t="s">
        <v>7582</v>
      </c>
      <c r="AD92" s="390"/>
      <c r="AE92" s="390"/>
      <c r="AF92" s="390"/>
      <c r="AG92" s="445"/>
      <c r="AH92" s="445"/>
      <c r="AI92" s="445"/>
      <c r="AJ92" s="445"/>
      <c r="AK92" s="445"/>
      <c r="AL92" s="445"/>
      <c r="AM92" s="445"/>
      <c r="AN92" s="445"/>
      <c r="AO92" s="445"/>
      <c r="AP92" s="445"/>
      <c r="AQ92" s="445"/>
      <c r="AR92" s="445"/>
      <c r="AS92" s="445"/>
      <c r="AT92" s="445"/>
      <c r="AU92" s="445"/>
    </row>
    <row r="93" spans="2:47" ht="24" hidden="1" customHeight="1" outlineLevel="1" thickBot="1" x14ac:dyDescent="0.3">
      <c r="B93" s="463" t="s">
        <v>7583</v>
      </c>
      <c r="C93" s="463"/>
      <c r="D93" s="463"/>
      <c r="E93" s="463"/>
      <c r="F93" s="463"/>
      <c r="G93" s="463"/>
      <c r="H93" s="438"/>
      <c r="I93" s="438"/>
      <c r="J93" s="438"/>
      <c r="K93" s="438"/>
      <c r="L93" s="438"/>
      <c r="M93" s="438"/>
      <c r="N93" s="438"/>
      <c r="O93" s="438"/>
      <c r="P93" s="390" t="s">
        <v>7584</v>
      </c>
      <c r="Q93" s="390"/>
      <c r="R93" s="390"/>
      <c r="S93" s="390"/>
      <c r="T93" s="438"/>
      <c r="U93" s="438"/>
      <c r="V93" s="438"/>
      <c r="W93" s="438"/>
      <c r="X93" s="438"/>
      <c r="Y93" s="439" t="s">
        <v>7585</v>
      </c>
      <c r="Z93" s="439"/>
      <c r="AA93" s="445"/>
      <c r="AB93" s="445"/>
      <c r="AC93" s="445"/>
      <c r="AD93" s="445"/>
      <c r="AE93" s="445"/>
      <c r="AF93" s="429" t="s">
        <v>7586</v>
      </c>
      <c r="AG93" s="429"/>
      <c r="AH93" s="429"/>
      <c r="AI93" s="445"/>
      <c r="AJ93" s="445"/>
      <c r="AK93" s="445"/>
      <c r="AL93" s="445"/>
      <c r="AM93" s="445"/>
      <c r="AN93" s="445"/>
      <c r="AO93" s="445"/>
      <c r="AP93" s="445"/>
      <c r="AQ93" s="445"/>
      <c r="AR93" s="445"/>
      <c r="AS93" s="445"/>
      <c r="AT93" s="445"/>
      <c r="AU93" s="445"/>
    </row>
    <row r="94" spans="2:47" ht="24" hidden="1" customHeight="1" outlineLevel="1" thickBot="1" x14ac:dyDescent="0.3">
      <c r="B94" s="463" t="s">
        <v>7587</v>
      </c>
      <c r="C94" s="463"/>
      <c r="D94" s="463"/>
      <c r="E94" s="463"/>
      <c r="F94" s="463"/>
      <c r="G94" s="464"/>
      <c r="H94" s="443"/>
      <c r="I94" s="444"/>
      <c r="J94" s="444"/>
      <c r="K94" s="444"/>
      <c r="L94" s="444"/>
      <c r="M94" s="444"/>
      <c r="N94" s="444"/>
      <c r="O94" s="444"/>
      <c r="P94" s="433" t="s">
        <v>13788</v>
      </c>
      <c r="Q94" s="434"/>
      <c r="R94" s="438"/>
      <c r="S94" s="438"/>
      <c r="T94" s="438"/>
      <c r="U94" s="438"/>
      <c r="V94" s="438"/>
      <c r="W94" s="438"/>
      <c r="X94" s="438"/>
      <c r="Y94" s="438"/>
      <c r="Z94" s="438"/>
      <c r="AA94" s="438"/>
      <c r="AB94" s="434" t="s">
        <v>7588</v>
      </c>
      <c r="AC94" s="434"/>
      <c r="AD94" s="434"/>
      <c r="AE94" s="434"/>
      <c r="AF94" s="434"/>
      <c r="AG94" s="438"/>
      <c r="AH94" s="438"/>
      <c r="AI94" s="438"/>
      <c r="AJ94" s="438"/>
      <c r="AK94" s="438"/>
      <c r="AL94" s="438"/>
      <c r="AM94" s="438"/>
      <c r="AN94" s="438"/>
      <c r="AO94" s="438"/>
      <c r="AP94" s="438"/>
      <c r="AQ94" s="438"/>
      <c r="AR94" s="438"/>
      <c r="AS94" s="438"/>
      <c r="AT94" s="438"/>
      <c r="AU94" s="438"/>
    </row>
    <row r="95" spans="2:47" ht="24" hidden="1" customHeight="1" outlineLevel="1" x14ac:dyDescent="0.25">
      <c r="B95" s="463" t="s">
        <v>7589</v>
      </c>
      <c r="C95" s="463"/>
      <c r="D95" s="463"/>
      <c r="E95" s="463"/>
      <c r="F95" s="463"/>
      <c r="G95" s="463"/>
      <c r="H95" s="438"/>
      <c r="I95" s="438"/>
      <c r="J95" s="438"/>
      <c r="K95" s="438"/>
      <c r="L95" s="438"/>
      <c r="M95" s="438"/>
      <c r="N95" s="438"/>
      <c r="O95" s="438"/>
      <c r="P95" s="441" t="s">
        <v>7590</v>
      </c>
      <c r="Q95" s="441"/>
      <c r="R95" s="438"/>
      <c r="S95" s="438"/>
      <c r="T95" s="438"/>
      <c r="U95" s="438"/>
      <c r="V95" s="438"/>
      <c r="W95" s="438"/>
      <c r="X95" s="438"/>
      <c r="Y95" s="438"/>
      <c r="Z95" s="438"/>
      <c r="AA95" s="438"/>
      <c r="AB95" s="434" t="s">
        <v>7591</v>
      </c>
      <c r="AC95" s="434"/>
      <c r="AD95" s="434"/>
      <c r="AE95" s="434"/>
      <c r="AF95" s="434"/>
      <c r="AG95" s="430"/>
      <c r="AH95" s="430"/>
      <c r="AI95" s="430"/>
      <c r="AJ95" s="430"/>
      <c r="AK95" s="430"/>
      <c r="AL95" s="430"/>
      <c r="AM95" s="430"/>
      <c r="AN95" s="430"/>
      <c r="AO95" s="430"/>
      <c r="AP95" s="430"/>
      <c r="AQ95" s="430"/>
      <c r="AR95" s="430"/>
      <c r="AS95" s="430"/>
      <c r="AT95" s="430"/>
      <c r="AU95" s="430"/>
    </row>
    <row r="96" spans="2:47" ht="24" hidden="1" customHeight="1" outlineLevel="1" thickBot="1" x14ac:dyDescent="0.3">
      <c r="B96" s="463" t="s">
        <v>7592</v>
      </c>
      <c r="C96" s="463"/>
      <c r="D96" s="463"/>
      <c r="E96" s="463"/>
      <c r="F96" s="463"/>
      <c r="G96" s="464"/>
      <c r="H96" s="427"/>
      <c r="I96" s="428"/>
      <c r="J96" s="428"/>
      <c r="K96" s="434" t="s">
        <v>7593</v>
      </c>
      <c r="L96" s="434"/>
      <c r="M96" s="434"/>
      <c r="N96" s="434"/>
      <c r="O96" s="442"/>
      <c r="P96" s="427"/>
      <c r="Q96" s="428"/>
      <c r="R96" s="428"/>
      <c r="S96" s="49" t="s">
        <v>13787</v>
      </c>
      <c r="T96" s="23"/>
      <c r="U96" s="23"/>
      <c r="V96" s="23"/>
      <c r="W96" s="23"/>
      <c r="X96" s="460"/>
      <c r="Y96" s="460"/>
      <c r="Z96" s="460"/>
      <c r="AA96" s="49" t="s">
        <v>13786</v>
      </c>
      <c r="AB96" s="49"/>
      <c r="AD96" s="460"/>
      <c r="AE96" s="460"/>
      <c r="AF96" s="460"/>
      <c r="AG96" s="460"/>
      <c r="AH96" s="460"/>
      <c r="AI96" s="460"/>
      <c r="AJ96" s="460"/>
      <c r="AK96" s="460"/>
      <c r="AL96" s="460"/>
      <c r="AM96" s="460"/>
      <c r="AN96" s="460"/>
      <c r="AO96" s="460"/>
      <c r="AP96" s="460"/>
      <c r="AQ96" s="460"/>
      <c r="AR96" s="460"/>
      <c r="AS96" s="460"/>
      <c r="AT96" s="460"/>
      <c r="AU96" s="460"/>
    </row>
    <row r="97" spans="1:47" ht="24" hidden="1" customHeight="1" outlineLevel="1" thickBot="1" x14ac:dyDescent="0.3">
      <c r="B97" s="277"/>
      <c r="C97" s="277"/>
      <c r="D97" s="277"/>
      <c r="E97" s="277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3"/>
      <c r="W97" s="23"/>
      <c r="X97" s="50"/>
      <c r="Y97" s="50"/>
      <c r="Z97" s="50"/>
      <c r="AA97" s="50"/>
      <c r="AB97" s="50"/>
      <c r="AC97" s="50"/>
      <c r="AD97" s="50"/>
      <c r="AE97" s="50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2"/>
      <c r="AR97" s="13"/>
      <c r="AS97" s="51"/>
      <c r="AT97" s="51"/>
      <c r="AU97" s="51"/>
    </row>
    <row r="98" spans="1:47" ht="24" hidden="1" customHeight="1" outlineLevel="1" thickBot="1" x14ac:dyDescent="0.3">
      <c r="B98" s="463" t="s">
        <v>13778</v>
      </c>
      <c r="C98" s="463"/>
      <c r="D98" s="463"/>
      <c r="E98" s="463"/>
      <c r="F98" s="463"/>
      <c r="G98" s="463"/>
      <c r="H98" s="445"/>
      <c r="I98" s="445"/>
      <c r="J98" s="445"/>
      <c r="K98" s="445"/>
      <c r="L98" s="445"/>
      <c r="M98" s="445"/>
      <c r="N98" s="445"/>
      <c r="O98" s="445"/>
      <c r="P98" s="445"/>
      <c r="Q98" s="445"/>
      <c r="R98" s="445"/>
      <c r="S98" s="445"/>
      <c r="T98" s="445"/>
      <c r="U98" s="445"/>
      <c r="V98" s="445"/>
      <c r="W98" s="445"/>
      <c r="X98" s="445"/>
      <c r="Y98" s="445"/>
      <c r="Z98" s="445"/>
      <c r="AA98" s="445"/>
      <c r="AB98" s="445"/>
      <c r="AC98" s="445"/>
      <c r="AD98" s="445"/>
      <c r="AE98" s="16" t="s">
        <v>7579</v>
      </c>
      <c r="AF98" s="445"/>
      <c r="AG98" s="445"/>
      <c r="AH98" s="445"/>
      <c r="AI98" s="445"/>
      <c r="AJ98" s="445"/>
      <c r="AK98" s="445"/>
      <c r="AL98" s="445"/>
      <c r="AM98" s="445"/>
      <c r="AN98" s="445"/>
      <c r="AO98" s="445"/>
      <c r="AP98" s="445"/>
      <c r="AQ98" s="445"/>
      <c r="AR98" s="445"/>
      <c r="AS98" s="445"/>
      <c r="AT98" s="445"/>
      <c r="AU98" s="445"/>
    </row>
    <row r="99" spans="1:47" ht="24" hidden="1" customHeight="1" outlineLevel="1" thickBot="1" x14ac:dyDescent="0.3">
      <c r="B99" s="463" t="s">
        <v>7580</v>
      </c>
      <c r="C99" s="463"/>
      <c r="D99" s="463"/>
      <c r="E99" s="463"/>
      <c r="F99" s="463"/>
      <c r="G99" s="463"/>
      <c r="H99" s="438"/>
      <c r="I99" s="438"/>
      <c r="J99" s="438"/>
      <c r="K99" s="438"/>
      <c r="L99" s="438"/>
      <c r="M99" s="438"/>
      <c r="N99" s="438"/>
      <c r="O99" s="438"/>
      <c r="P99" s="438"/>
      <c r="Q99" s="438"/>
      <c r="R99" s="438"/>
      <c r="S99" s="438"/>
      <c r="T99" s="438"/>
      <c r="U99" s="438"/>
      <c r="V99" s="438"/>
      <c r="W99" s="438"/>
      <c r="X99" s="438"/>
      <c r="Y99" s="438"/>
      <c r="Z99" s="438"/>
      <c r="AA99" s="438"/>
      <c r="AB99" s="438"/>
      <c r="AC99" s="438"/>
      <c r="AD99" s="438"/>
      <c r="AE99" s="438"/>
      <c r="AF99" s="438"/>
      <c r="AG99" s="438"/>
      <c r="AH99" s="438"/>
      <c r="AI99" s="438"/>
      <c r="AJ99" s="438"/>
      <c r="AK99" s="438"/>
      <c r="AL99" s="438"/>
      <c r="AM99" s="438"/>
      <c r="AN99" s="438"/>
      <c r="AO99" s="438"/>
      <c r="AP99" s="438"/>
      <c r="AQ99" s="438"/>
      <c r="AR99" s="438"/>
      <c r="AS99" s="438"/>
      <c r="AT99" s="438"/>
      <c r="AU99" s="438"/>
    </row>
    <row r="100" spans="1:47" ht="24" hidden="1" customHeight="1" outlineLevel="1" thickBot="1" x14ac:dyDescent="0.3">
      <c r="B100" s="463" t="s">
        <v>7581</v>
      </c>
      <c r="C100" s="463"/>
      <c r="D100" s="463"/>
      <c r="E100" s="463"/>
      <c r="F100" s="463"/>
      <c r="G100" s="464"/>
      <c r="H100" s="427"/>
      <c r="I100" s="428"/>
      <c r="J100" s="428"/>
      <c r="K100" s="446" t="s">
        <v>7495</v>
      </c>
      <c r="L100" s="446"/>
      <c r="M100" s="446"/>
      <c r="N100" s="446"/>
      <c r="O100" s="446"/>
      <c r="P100" s="438"/>
      <c r="Q100" s="438"/>
      <c r="R100" s="438"/>
      <c r="S100" s="438"/>
      <c r="T100" s="438"/>
      <c r="U100" s="438"/>
      <c r="V100" s="438"/>
      <c r="W100" s="438"/>
      <c r="X100" s="438"/>
      <c r="Y100" s="438"/>
      <c r="Z100" s="438"/>
      <c r="AA100" s="438"/>
      <c r="AB100" s="438"/>
      <c r="AC100" s="390" t="s">
        <v>7582</v>
      </c>
      <c r="AD100" s="390"/>
      <c r="AE100" s="390"/>
      <c r="AF100" s="390"/>
      <c r="AG100" s="445"/>
      <c r="AH100" s="445"/>
      <c r="AI100" s="445"/>
      <c r="AJ100" s="445"/>
      <c r="AK100" s="445"/>
      <c r="AL100" s="445"/>
      <c r="AM100" s="445"/>
      <c r="AN100" s="445"/>
      <c r="AO100" s="445"/>
      <c r="AP100" s="445"/>
      <c r="AQ100" s="445"/>
      <c r="AR100" s="445"/>
      <c r="AS100" s="445"/>
      <c r="AT100" s="445"/>
      <c r="AU100" s="445"/>
    </row>
    <row r="101" spans="1:47" ht="24" hidden="1" customHeight="1" outlineLevel="1" thickBot="1" x14ac:dyDescent="0.3">
      <c r="B101" s="463" t="s">
        <v>7583</v>
      </c>
      <c r="C101" s="463"/>
      <c r="D101" s="463"/>
      <c r="E101" s="463"/>
      <c r="F101" s="463"/>
      <c r="G101" s="463"/>
      <c r="H101" s="438"/>
      <c r="I101" s="438"/>
      <c r="J101" s="438"/>
      <c r="K101" s="438"/>
      <c r="L101" s="438"/>
      <c r="M101" s="438"/>
      <c r="N101" s="438"/>
      <c r="O101" s="438"/>
      <c r="P101" s="390" t="s">
        <v>7584</v>
      </c>
      <c r="Q101" s="390"/>
      <c r="R101" s="390"/>
      <c r="S101" s="390"/>
      <c r="T101" s="438"/>
      <c r="U101" s="438"/>
      <c r="V101" s="438"/>
      <c r="W101" s="438"/>
      <c r="X101" s="438"/>
      <c r="Y101" s="439" t="s">
        <v>7585</v>
      </c>
      <c r="Z101" s="439"/>
      <c r="AA101" s="445"/>
      <c r="AB101" s="445"/>
      <c r="AC101" s="445"/>
      <c r="AD101" s="445"/>
      <c r="AE101" s="445"/>
      <c r="AF101" s="429" t="s">
        <v>7586</v>
      </c>
      <c r="AG101" s="429"/>
      <c r="AH101" s="429"/>
      <c r="AI101" s="445"/>
      <c r="AJ101" s="445"/>
      <c r="AK101" s="445"/>
      <c r="AL101" s="445"/>
      <c r="AM101" s="445"/>
      <c r="AN101" s="445"/>
      <c r="AO101" s="445"/>
      <c r="AP101" s="445"/>
      <c r="AQ101" s="445"/>
      <c r="AR101" s="445"/>
      <c r="AS101" s="445"/>
      <c r="AT101" s="445"/>
      <c r="AU101" s="445"/>
    </row>
    <row r="102" spans="1:47" ht="24" hidden="1" customHeight="1" outlineLevel="1" thickBot="1" x14ac:dyDescent="0.3">
      <c r="B102" s="463" t="s">
        <v>7587</v>
      </c>
      <c r="C102" s="463"/>
      <c r="D102" s="463"/>
      <c r="E102" s="463"/>
      <c r="F102" s="463"/>
      <c r="G102" s="464"/>
      <c r="H102" s="443"/>
      <c r="I102" s="444"/>
      <c r="J102" s="444"/>
      <c r="K102" s="444"/>
      <c r="L102" s="444"/>
      <c r="M102" s="444"/>
      <c r="N102" s="444"/>
      <c r="O102" s="444"/>
      <c r="P102" s="433" t="s">
        <v>13788</v>
      </c>
      <c r="Q102" s="434"/>
      <c r="R102" s="438"/>
      <c r="S102" s="438"/>
      <c r="T102" s="438"/>
      <c r="U102" s="438"/>
      <c r="V102" s="438"/>
      <c r="W102" s="438"/>
      <c r="X102" s="438"/>
      <c r="Y102" s="438"/>
      <c r="Z102" s="438"/>
      <c r="AA102" s="438"/>
      <c r="AB102" s="434" t="s">
        <v>7588</v>
      </c>
      <c r="AC102" s="434"/>
      <c r="AD102" s="434"/>
      <c r="AE102" s="434"/>
      <c r="AF102" s="434"/>
      <c r="AG102" s="438"/>
      <c r="AH102" s="438"/>
      <c r="AI102" s="438"/>
      <c r="AJ102" s="438"/>
      <c r="AK102" s="438"/>
      <c r="AL102" s="438"/>
      <c r="AM102" s="438"/>
      <c r="AN102" s="438"/>
      <c r="AO102" s="438"/>
      <c r="AP102" s="438"/>
      <c r="AQ102" s="438"/>
      <c r="AR102" s="438"/>
      <c r="AS102" s="438"/>
      <c r="AT102" s="438"/>
      <c r="AU102" s="438"/>
    </row>
    <row r="103" spans="1:47" ht="24" hidden="1" customHeight="1" outlineLevel="1" x14ac:dyDescent="0.25">
      <c r="B103" s="463" t="s">
        <v>7589</v>
      </c>
      <c r="C103" s="463"/>
      <c r="D103" s="463"/>
      <c r="E103" s="463"/>
      <c r="F103" s="463"/>
      <c r="G103" s="463"/>
      <c r="H103" s="438"/>
      <c r="I103" s="438"/>
      <c r="J103" s="438"/>
      <c r="K103" s="438"/>
      <c r="L103" s="438"/>
      <c r="M103" s="438"/>
      <c r="N103" s="438"/>
      <c r="O103" s="438"/>
      <c r="P103" s="441" t="s">
        <v>7590</v>
      </c>
      <c r="Q103" s="441"/>
      <c r="R103" s="438"/>
      <c r="S103" s="438"/>
      <c r="T103" s="438"/>
      <c r="U103" s="438"/>
      <c r="V103" s="438"/>
      <c r="W103" s="438"/>
      <c r="X103" s="438"/>
      <c r="Y103" s="438"/>
      <c r="Z103" s="438"/>
      <c r="AA103" s="438"/>
      <c r="AB103" s="434" t="s">
        <v>7591</v>
      </c>
      <c r="AC103" s="434"/>
      <c r="AD103" s="434"/>
      <c r="AE103" s="434"/>
      <c r="AF103" s="434"/>
      <c r="AG103" s="430"/>
      <c r="AH103" s="430"/>
      <c r="AI103" s="430"/>
      <c r="AJ103" s="430"/>
      <c r="AK103" s="430"/>
      <c r="AL103" s="430"/>
      <c r="AM103" s="430"/>
      <c r="AN103" s="430"/>
      <c r="AO103" s="430"/>
      <c r="AP103" s="430"/>
      <c r="AQ103" s="430"/>
      <c r="AR103" s="430"/>
      <c r="AS103" s="430"/>
      <c r="AT103" s="430"/>
      <c r="AU103" s="430"/>
    </row>
    <row r="104" spans="1:47" ht="24" hidden="1" customHeight="1" outlineLevel="1" thickBot="1" x14ac:dyDescent="0.3">
      <c r="B104" s="463" t="s">
        <v>7592</v>
      </c>
      <c r="C104" s="463"/>
      <c r="D104" s="463"/>
      <c r="E104" s="463"/>
      <c r="F104" s="463"/>
      <c r="G104" s="464"/>
      <c r="H104" s="427"/>
      <c r="I104" s="428"/>
      <c r="J104" s="428"/>
      <c r="K104" s="434" t="s">
        <v>7593</v>
      </c>
      <c r="L104" s="434"/>
      <c r="M104" s="434"/>
      <c r="N104" s="434"/>
      <c r="O104" s="442"/>
      <c r="P104" s="427"/>
      <c r="Q104" s="428"/>
      <c r="R104" s="428"/>
      <c r="S104" s="49" t="s">
        <v>13787</v>
      </c>
      <c r="T104" s="23"/>
      <c r="U104" s="23"/>
      <c r="V104" s="23"/>
      <c r="W104" s="23"/>
      <c r="X104" s="460"/>
      <c r="Y104" s="460"/>
      <c r="Z104" s="460"/>
      <c r="AA104" s="49" t="s">
        <v>13786</v>
      </c>
      <c r="AB104" s="49"/>
      <c r="AD104" s="460"/>
      <c r="AE104" s="460"/>
      <c r="AF104" s="460"/>
      <c r="AG104" s="460"/>
      <c r="AH104" s="460"/>
      <c r="AI104" s="460"/>
      <c r="AJ104" s="460"/>
      <c r="AK104" s="460"/>
      <c r="AL104" s="460"/>
      <c r="AM104" s="460"/>
      <c r="AN104" s="460"/>
      <c r="AO104" s="460"/>
      <c r="AP104" s="460"/>
      <c r="AQ104" s="460"/>
      <c r="AR104" s="460"/>
      <c r="AS104" s="460"/>
      <c r="AT104" s="460"/>
      <c r="AU104" s="460"/>
    </row>
    <row r="105" spans="1:47" ht="26.1" customHeight="1" collapsed="1" thickBot="1" x14ac:dyDescent="0.3">
      <c r="B105" s="453" t="s">
        <v>7613</v>
      </c>
      <c r="C105" s="454"/>
      <c r="D105" s="454"/>
      <c r="E105" s="454"/>
      <c r="F105" s="454"/>
      <c r="G105" s="454"/>
      <c r="H105" s="454"/>
      <c r="I105" s="454"/>
      <c r="J105" s="454"/>
      <c r="K105" s="454"/>
      <c r="L105" s="454"/>
      <c r="M105" s="454"/>
      <c r="N105" s="454"/>
      <c r="O105" s="454"/>
      <c r="P105" s="454"/>
      <c r="Q105" s="454"/>
      <c r="R105" s="454"/>
      <c r="S105" s="454"/>
      <c r="T105" s="454"/>
      <c r="U105" s="454"/>
      <c r="V105" s="454"/>
      <c r="W105" s="454"/>
      <c r="X105" s="454"/>
      <c r="Y105" s="454"/>
      <c r="Z105" s="454"/>
      <c r="AA105" s="454"/>
      <c r="AB105" s="454"/>
      <c r="AC105" s="454"/>
      <c r="AD105" s="454"/>
      <c r="AE105" s="454"/>
      <c r="AF105" s="454"/>
      <c r="AG105" s="454"/>
      <c r="AH105" s="454"/>
      <c r="AI105" s="454"/>
      <c r="AJ105" s="454"/>
      <c r="AK105" s="454"/>
      <c r="AL105" s="454"/>
      <c r="AM105" s="454"/>
      <c r="AN105" s="454"/>
      <c r="AO105" s="454"/>
      <c r="AP105" s="454"/>
      <c r="AQ105" s="454"/>
      <c r="AR105" s="454"/>
      <c r="AS105" s="454"/>
      <c r="AT105" s="454"/>
      <c r="AU105" s="455"/>
    </row>
    <row r="106" spans="1:47" ht="18.600000000000001" customHeight="1" x14ac:dyDescent="0.25">
      <c r="A106" s="13"/>
      <c r="B106" s="59" t="s">
        <v>7614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58"/>
    </row>
    <row r="107" spans="1:47" ht="29.25" customHeight="1" x14ac:dyDescent="0.25">
      <c r="A107" s="13"/>
      <c r="B107" s="457" t="s">
        <v>7615</v>
      </c>
      <c r="C107" s="457"/>
      <c r="D107" s="457"/>
      <c r="E107" s="457"/>
      <c r="F107" s="457"/>
      <c r="G107" s="457"/>
      <c r="H107" s="457"/>
      <c r="I107" s="457"/>
      <c r="J107" s="457"/>
      <c r="K107" s="457"/>
      <c r="L107" s="457"/>
      <c r="M107" s="457"/>
      <c r="N107" s="457"/>
      <c r="O107" s="457"/>
      <c r="P107" s="457"/>
      <c r="Q107" s="457"/>
      <c r="R107" s="457"/>
      <c r="S107" s="457"/>
      <c r="T107" s="457"/>
      <c r="U107" s="457"/>
      <c r="V107" s="457"/>
      <c r="W107" s="457"/>
      <c r="X107" s="59"/>
      <c r="Y107" s="457" t="s">
        <v>7616</v>
      </c>
      <c r="Z107" s="457"/>
      <c r="AA107" s="457"/>
      <c r="AB107" s="457"/>
      <c r="AC107" s="457"/>
      <c r="AD107" s="457"/>
      <c r="AE107" s="457"/>
      <c r="AF107" s="457"/>
      <c r="AG107" s="457"/>
      <c r="AH107" s="457"/>
      <c r="AI107" s="457"/>
      <c r="AJ107" s="457"/>
      <c r="AK107" s="457"/>
      <c r="AL107" s="457"/>
      <c r="AM107" s="457"/>
      <c r="AN107" s="457"/>
      <c r="AO107" s="457"/>
      <c r="AP107" s="457"/>
      <c r="AQ107" s="457"/>
      <c r="AR107" s="457"/>
      <c r="AS107" s="457"/>
      <c r="AT107" s="457"/>
      <c r="AU107" s="58"/>
    </row>
    <row r="108" spans="1:47" ht="18.600000000000001" customHeight="1" x14ac:dyDescent="0.25">
      <c r="A108" s="13"/>
      <c r="B108" s="59"/>
      <c r="C108" s="279" t="s">
        <v>7557</v>
      </c>
      <c r="D108" s="280"/>
      <c r="E108" s="69"/>
      <c r="F108" s="69"/>
      <c r="G108" s="70"/>
      <c r="H108" s="70"/>
      <c r="I108" s="70"/>
      <c r="J108" s="58"/>
      <c r="K108" s="58"/>
      <c r="L108" s="58"/>
      <c r="M108" s="58"/>
      <c r="N108" s="60"/>
      <c r="O108" s="118"/>
      <c r="P108" s="118"/>
      <c r="Q108" s="58"/>
      <c r="R108" s="58"/>
      <c r="S108" s="58"/>
      <c r="T108" s="58"/>
      <c r="U108" s="58"/>
      <c r="V108" s="58"/>
      <c r="W108" s="58"/>
      <c r="X108" s="60"/>
      <c r="Y108" s="58"/>
      <c r="Z108" s="58"/>
      <c r="AA108" s="58"/>
      <c r="AB108" s="58"/>
      <c r="AE108" s="62"/>
      <c r="AF108" s="58"/>
      <c r="AG108" s="58"/>
      <c r="AH108" s="58"/>
      <c r="AI108" s="58"/>
      <c r="AJ108" s="58"/>
      <c r="AK108" s="58"/>
      <c r="AL108" s="58"/>
      <c r="AM108" s="59"/>
      <c r="AN108" s="58"/>
      <c r="AO108" s="58"/>
      <c r="AP108" s="58"/>
      <c r="AQ108" s="58"/>
      <c r="AR108" s="58"/>
      <c r="AS108" s="58"/>
      <c r="AT108" s="58"/>
      <c r="AU108" s="58"/>
    </row>
    <row r="109" spans="1:47" ht="18.600000000000001" customHeight="1" x14ac:dyDescent="0.25">
      <c r="A109" s="13"/>
      <c r="B109" s="60"/>
      <c r="C109" s="279" t="s">
        <v>7558</v>
      </c>
      <c r="D109" s="281"/>
      <c r="E109" s="67"/>
      <c r="F109" s="67"/>
      <c r="G109" s="68"/>
      <c r="H109" s="68"/>
      <c r="I109" s="68"/>
      <c r="J109" s="60"/>
      <c r="K109" s="60"/>
      <c r="L109" s="60"/>
      <c r="M109" s="60"/>
      <c r="N109" s="60"/>
      <c r="O109" s="118"/>
      <c r="P109" s="118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E109" s="62"/>
      <c r="AF109" s="60"/>
      <c r="AG109" s="60"/>
      <c r="AH109" s="60"/>
      <c r="AI109" s="60"/>
      <c r="AJ109" s="60"/>
      <c r="AK109" s="60"/>
      <c r="AL109" s="61"/>
      <c r="AM109" s="59"/>
      <c r="AN109" s="60"/>
      <c r="AO109" s="60"/>
      <c r="AQ109" s="60"/>
      <c r="AR109" s="60"/>
      <c r="AS109" s="60"/>
      <c r="AT109" s="60"/>
      <c r="AU109" s="61"/>
    </row>
    <row r="110" spans="1:47" ht="18.600000000000001" customHeight="1" x14ac:dyDescent="0.25">
      <c r="A110" s="13"/>
      <c r="B110" s="60"/>
      <c r="C110" s="279" t="s">
        <v>7560</v>
      </c>
      <c r="D110" s="281"/>
      <c r="E110" s="67"/>
      <c r="F110" s="67"/>
      <c r="G110" s="68"/>
      <c r="H110" s="68"/>
      <c r="I110" s="68"/>
      <c r="J110" s="60"/>
      <c r="K110" s="60"/>
      <c r="L110" s="60"/>
      <c r="M110" s="60"/>
      <c r="N110" s="60"/>
      <c r="O110" s="118"/>
      <c r="P110" s="118"/>
      <c r="Q110" s="60"/>
      <c r="R110" s="60"/>
      <c r="S110" s="60"/>
      <c r="T110" s="60"/>
      <c r="U110" s="60"/>
      <c r="V110" s="60"/>
      <c r="W110" s="60"/>
      <c r="X110" s="60"/>
      <c r="Y110" s="60"/>
      <c r="Z110" s="14" t="s">
        <v>13779</v>
      </c>
      <c r="AB110" s="60"/>
      <c r="AE110" s="62"/>
      <c r="AF110" s="60"/>
      <c r="AG110" s="60"/>
      <c r="AH110" s="60"/>
      <c r="AI110" s="60"/>
      <c r="AJ110" s="60"/>
      <c r="AK110" s="60"/>
      <c r="AL110" s="61"/>
      <c r="AM110" s="59"/>
      <c r="AN110" s="60"/>
      <c r="AO110" s="60"/>
      <c r="AP110" s="14" t="s">
        <v>13782</v>
      </c>
      <c r="AQ110" s="60"/>
      <c r="AR110" s="60"/>
      <c r="AS110" s="60"/>
      <c r="AT110" s="60"/>
      <c r="AU110" s="61"/>
    </row>
    <row r="111" spans="1:47" ht="18.600000000000001" customHeight="1" x14ac:dyDescent="0.25">
      <c r="A111" s="13"/>
      <c r="B111" s="60"/>
      <c r="C111" s="282" t="s">
        <v>7562</v>
      </c>
      <c r="D111" s="281"/>
      <c r="E111" s="67"/>
      <c r="F111" s="67"/>
      <c r="G111" s="68"/>
      <c r="H111" s="68"/>
      <c r="I111" s="68"/>
      <c r="J111" s="60"/>
      <c r="K111" s="60"/>
      <c r="L111" s="60"/>
      <c r="M111" s="60"/>
      <c r="N111" s="60"/>
      <c r="O111" s="60"/>
      <c r="P111" s="59"/>
      <c r="Q111" s="60"/>
      <c r="R111" s="60"/>
      <c r="S111" s="60"/>
      <c r="T111" s="60"/>
      <c r="U111" s="60"/>
      <c r="V111" s="60"/>
      <c r="W111" s="60"/>
      <c r="X111" s="60"/>
      <c r="Y111" s="60"/>
      <c r="Z111" s="287" t="s">
        <v>7561</v>
      </c>
      <c r="AB111" s="60"/>
      <c r="AE111" s="62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287" t="s">
        <v>13783</v>
      </c>
      <c r="AQ111" s="60"/>
      <c r="AR111" s="60"/>
      <c r="AS111" s="60"/>
      <c r="AT111" s="60"/>
      <c r="AU111" s="60"/>
    </row>
    <row r="112" spans="1:47" ht="18.600000000000001" customHeight="1" x14ac:dyDescent="0.25">
      <c r="A112" s="13"/>
      <c r="B112" s="60"/>
      <c r="C112" s="279" t="s">
        <v>13770</v>
      </c>
      <c r="D112" s="281"/>
      <c r="E112" s="67"/>
      <c r="F112" s="67"/>
      <c r="G112" s="68"/>
      <c r="H112" s="68"/>
      <c r="I112" s="68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287" t="s">
        <v>13771</v>
      </c>
      <c r="AB112" s="60"/>
      <c r="AE112" s="62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287" t="s">
        <v>7559</v>
      </c>
      <c r="AQ112" s="60"/>
      <c r="AR112" s="60"/>
      <c r="AS112" s="60"/>
      <c r="AT112" s="60"/>
      <c r="AU112" s="60"/>
    </row>
    <row r="113" spans="1:47" ht="18.600000000000001" customHeight="1" x14ac:dyDescent="0.25">
      <c r="A113" s="13"/>
      <c r="B113" s="60"/>
      <c r="C113" s="279" t="s">
        <v>13771</v>
      </c>
      <c r="D113" s="283"/>
      <c r="E113" s="68"/>
      <c r="F113" s="68"/>
      <c r="G113" s="68"/>
      <c r="H113" s="68"/>
      <c r="I113" s="68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287" t="s">
        <v>13780</v>
      </c>
      <c r="AB113" s="60"/>
      <c r="AE113" s="62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 t="s">
        <v>13784</v>
      </c>
      <c r="AQ113" s="60"/>
      <c r="AR113" s="60"/>
      <c r="AS113" s="60"/>
      <c r="AT113" s="60"/>
      <c r="AU113" s="60"/>
    </row>
    <row r="114" spans="1:47" ht="18.600000000000001" customHeight="1" x14ac:dyDescent="0.25">
      <c r="A114" s="13"/>
      <c r="B114" s="60"/>
      <c r="C114" s="279" t="s">
        <v>7563</v>
      </c>
      <c r="D114" s="293"/>
      <c r="E114" s="118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287" t="s">
        <v>7562</v>
      </c>
      <c r="AB114" s="60"/>
      <c r="AE114" s="62"/>
      <c r="AF114" s="60"/>
      <c r="AG114" s="60"/>
      <c r="AH114" s="60"/>
      <c r="AI114" s="60"/>
      <c r="AJ114" s="60"/>
      <c r="AK114" s="60"/>
      <c r="AL114" s="60"/>
      <c r="AM114" s="60"/>
      <c r="AN114" s="60"/>
      <c r="AO114" s="60"/>
      <c r="AP114" s="287" t="s">
        <v>7562</v>
      </c>
      <c r="AQ114" s="60"/>
      <c r="AR114" s="60"/>
      <c r="AS114" s="60"/>
      <c r="AT114" s="60"/>
      <c r="AU114" s="60"/>
    </row>
    <row r="115" spans="1:47" ht="18.600000000000001" customHeight="1" x14ac:dyDescent="0.25">
      <c r="A115" s="13"/>
      <c r="B115" s="60"/>
      <c r="C115" s="279" t="s">
        <v>13772</v>
      </c>
      <c r="D115" s="55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287" t="s">
        <v>13781</v>
      </c>
      <c r="AB115" s="60"/>
      <c r="AE115" s="62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287" t="s">
        <v>7563</v>
      </c>
      <c r="AQ115" s="60"/>
      <c r="AR115" s="60"/>
      <c r="AS115" s="60"/>
      <c r="AT115" s="60"/>
      <c r="AU115" s="60"/>
    </row>
    <row r="116" spans="1:47" ht="18.600000000000001" customHeight="1" x14ac:dyDescent="0.25">
      <c r="A116" s="13"/>
      <c r="B116" s="60"/>
      <c r="C116" s="284" t="s">
        <v>13790</v>
      </c>
      <c r="D116" s="55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3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287" t="s">
        <v>13785</v>
      </c>
      <c r="AQ116" s="60"/>
      <c r="AR116" s="60"/>
      <c r="AS116" s="60"/>
      <c r="AT116" s="60"/>
      <c r="AU116" s="60"/>
    </row>
    <row r="117" spans="1:47" ht="18.600000000000001" customHeight="1" x14ac:dyDescent="0.3">
      <c r="A117" s="13"/>
      <c r="B117" s="60"/>
      <c r="C117" s="279" t="s">
        <v>13774</v>
      </c>
      <c r="D117" s="55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291" t="s">
        <v>13773</v>
      </c>
      <c r="AA117" s="60"/>
      <c r="AB117" s="285"/>
      <c r="AF117" s="285"/>
      <c r="AG117" s="285"/>
      <c r="AH117" s="285"/>
      <c r="AI117" s="285"/>
      <c r="AJ117" s="285"/>
      <c r="AK117" s="285"/>
      <c r="AL117" s="285"/>
      <c r="AM117" s="285"/>
      <c r="AN117" s="285"/>
      <c r="AO117" s="285"/>
      <c r="AP117" s="285"/>
      <c r="AQ117" s="285"/>
      <c r="AR117" s="285"/>
      <c r="AS117" s="285"/>
      <c r="AT117" s="285"/>
      <c r="AU117" s="285"/>
    </row>
    <row r="118" spans="1:47" ht="18.600000000000001" customHeight="1" x14ac:dyDescent="0.25">
      <c r="A118" s="13"/>
      <c r="B118" s="60"/>
      <c r="C118" s="279" t="s">
        <v>13775</v>
      </c>
      <c r="D118" s="55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285"/>
      <c r="AE118" s="285"/>
      <c r="AF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</row>
    <row r="119" spans="1:47" ht="18.600000000000001" customHeight="1" x14ac:dyDescent="0.25">
      <c r="A119" s="13"/>
      <c r="B119" s="63"/>
      <c r="C119" s="287" t="s">
        <v>13791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3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0"/>
    </row>
    <row r="120" spans="1:47" ht="18.600000000000001" customHeight="1" x14ac:dyDescent="0.25">
      <c r="A120" s="13"/>
      <c r="B120" s="65"/>
      <c r="C120"/>
      <c r="D120" s="64"/>
      <c r="E120" s="64"/>
      <c r="F120" s="64"/>
      <c r="G120" s="64"/>
      <c r="H120" s="64"/>
      <c r="I120" s="64"/>
      <c r="J120" s="475" t="s">
        <v>13792</v>
      </c>
      <c r="K120" s="475"/>
      <c r="L120" s="475"/>
      <c r="M120" s="475"/>
      <c r="N120" s="475"/>
      <c r="O120" s="475"/>
      <c r="P120" s="475"/>
      <c r="Q120" s="475"/>
      <c r="R120" s="475"/>
      <c r="S120" s="475"/>
      <c r="T120" s="475"/>
      <c r="U120" s="475"/>
      <c r="V120" s="475"/>
      <c r="W120" s="475"/>
      <c r="X120" s="475"/>
      <c r="Y120" s="475"/>
      <c r="Z120" s="475"/>
      <c r="AA120" s="475"/>
      <c r="AB120" s="475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0"/>
    </row>
    <row r="121" spans="1:47" ht="42" customHeight="1" x14ac:dyDescent="0.25">
      <c r="A121" s="13"/>
      <c r="B121" s="13"/>
      <c r="C121" s="57"/>
      <c r="D121" s="57"/>
      <c r="E121" s="57"/>
      <c r="F121" s="66"/>
      <c r="G121" s="66"/>
      <c r="H121" s="66"/>
      <c r="I121" s="66"/>
      <c r="J121" s="475"/>
      <c r="K121" s="475"/>
      <c r="L121" s="475"/>
      <c r="M121" s="475"/>
      <c r="N121" s="475"/>
      <c r="O121" s="475"/>
      <c r="P121" s="475"/>
      <c r="Q121" s="475"/>
      <c r="R121" s="475"/>
      <c r="S121" s="475"/>
      <c r="T121" s="475"/>
      <c r="U121" s="475"/>
      <c r="V121" s="475"/>
      <c r="W121" s="475"/>
      <c r="X121" s="475"/>
      <c r="Y121" s="475"/>
      <c r="Z121" s="475"/>
      <c r="AA121" s="475"/>
      <c r="AB121" s="475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0"/>
    </row>
    <row r="122" spans="1:47" x14ac:dyDescent="0.25">
      <c r="J122" s="475"/>
      <c r="K122" s="475"/>
      <c r="L122" s="475"/>
      <c r="M122" s="475"/>
      <c r="N122" s="475"/>
      <c r="O122" s="475"/>
      <c r="P122" s="475"/>
      <c r="Q122" s="475"/>
      <c r="R122" s="475"/>
      <c r="S122" s="475"/>
      <c r="T122" s="475"/>
      <c r="U122" s="475"/>
      <c r="V122" s="475"/>
      <c r="W122" s="475"/>
      <c r="X122" s="475"/>
      <c r="Y122" s="475"/>
      <c r="Z122" s="475"/>
      <c r="AA122" s="475"/>
      <c r="AB122" s="475"/>
      <c r="AC122" s="66"/>
    </row>
    <row r="123" spans="1:47" ht="17.399999999999999" x14ac:dyDescent="0.3">
      <c r="AC123" s="66"/>
      <c r="AD123" s="288"/>
    </row>
    <row r="124" spans="1:47" ht="17.399999999999999" x14ac:dyDescent="0.3">
      <c r="AC124" s="66"/>
      <c r="AD124" s="288"/>
    </row>
    <row r="125" spans="1:47" ht="17.399999999999999" x14ac:dyDescent="0.3">
      <c r="AC125" s="66"/>
      <c r="AD125" s="288"/>
    </row>
    <row r="126" spans="1:47" ht="17.399999999999999" x14ac:dyDescent="0.3">
      <c r="AC126" s="66"/>
      <c r="AD126" s="288"/>
    </row>
    <row r="127" spans="1:47" ht="17.399999999999999" x14ac:dyDescent="0.3">
      <c r="AC127" s="66"/>
      <c r="AD127" s="288"/>
    </row>
    <row r="128" spans="1:47" ht="17.399999999999999" x14ac:dyDescent="0.3">
      <c r="AC128" s="66"/>
      <c r="AD128" s="288"/>
    </row>
    <row r="129" spans="29:30" ht="17.399999999999999" x14ac:dyDescent="0.3">
      <c r="AC129" s="66"/>
      <c r="AD129" s="288"/>
    </row>
    <row r="130" spans="29:30" ht="17.399999999999999" x14ac:dyDescent="0.3">
      <c r="AC130" s="66"/>
      <c r="AD130" s="288"/>
    </row>
    <row r="131" spans="29:30" ht="18" x14ac:dyDescent="0.25">
      <c r="AC131" s="66"/>
      <c r="AD131" s="289"/>
    </row>
    <row r="132" spans="29:30" ht="18" x14ac:dyDescent="0.25">
      <c r="AC132" s="66"/>
      <c r="AD132" s="290"/>
    </row>
    <row r="133" spans="29:30" ht="14.4" x14ac:dyDescent="0.25">
      <c r="AC133" s="66"/>
      <c r="AD133" s="285"/>
    </row>
  </sheetData>
  <sheetProtection formatCells="0" formatColumns="0" formatRows="0" insertColumns="0" insertRows="0" sort="0" autoFilter="0" pivotTables="0"/>
  <protectedRanges>
    <protectedRange algorithmName="SHA-512" hashValue="zawoY2wFe8bprKxNA8rmkOvMOtfz5gVMmrBHJHhJv4K4M3eHJyy5xt6cYiGw3g5O83s1Mlh/m5VLAfdImdAnPQ==" saltValue="l55jfBri8LUUreIv4fWyYw==" spinCount="100000" sqref="K65:AU65 L69:Y69 AA69 AA77 L71:AB71 K73:AU73 L79:AB79 B58:J80 K7 L7:M9 N7:Z10 AB7:AU10 AC11:AU11 K12 K14 B23:AU23 N51 AC77:AU77 AC69:AU69 AC61:AU61 K62 K64 K72 L66:M67 K80 L74:M75 N74:AU76 L58:M59 N66:AU68 B48:D50 L48:AU50 E48:K48 E49:J50 B51:M57 P51:U51 W51:AU51 L77:Y77 B105:AU107 AD12:AF12 AB12 K15:L15 L11:Y11 AA7:AA11 N52:AB60 AE52:AU60 AC52:AD52 AC53:AC55 AC56:AD60 AD62:AU63 L61:Y61 AA61 B119:AA119 B108:B118 Z110 AB119:AU120 AD123:AD133 O121:AU121 B120:I121 O120:AA120 B81:AU81 AA85 L87:AB87 B82:J88 AC85:AU85 K88 L82:M83 N82:AU84 L85:Y85 B89:AU89 AA93 L95:AB95 B90:J96 AC93:AU93 K96 L90:M91 N90:AU92 L93:Y93 B97:AU97 AA101 L103:AB103 B98:J104 L101:Y101 AC101:AU101 K104 L98:M99 N98:AU100 AF117:AO117 D108:Y118 AB108:AB118 Z108:AA109 AE108:AO116 AQ108:AU118 AP110 AP108 AE118:AO118 AA116:AA118 Z114:Z116 Z118 AP113:AP118 AC122:AC133 AY14:BA14 AW14 AG12:AU13 AX15:BC15 L16:M17 B7:J22 N16:Z18 AB16:AU18 AC19:AU19 K20 K22 AD20:AF20 AB20 L19:Y19 AA16:AA19 L20:AA21 AG20:AU21 L24:M25 N24:Z26 AB24:AU26 AC27:AU27 K28 K30 AD28:AF28 AB28 L27:Y27 AA24:AA27 AG28:AU29 K31:AU31 K39:AU39 L32:M33 N32:Z34 AB32:AU34 AC35:AU35 K36 K38 AD36:AF36 AB36 L35:Y35 AA32:AA35 AG36:AU37 A7:A121 B24:J46 L40:M41 N40:Z42 AB40:AU42 AC43:AU43 K44 K46 AD44:AF44 AB44 M46:AU46 L43:Y43 AA40:AA43 AG44:AU45 B47:AU47 M64:X64 Z64:AU64 AD102:AU104 Z104:AB104 M104:W104 AD94:AU96 Z96:AB96 M96:W96 AD86:AU88 Z88:AB88 M88:W88 AD78:AU80 Z80:AB80 M80:W80 AD70:AU72 Z72:AB72 M72:W72 L12:AA13 L28:AA29 L36:AA37 L44:AA45 L62:AB63 K70:AB70 K78:AB78 K86:AB86 K94:AB94 K102:AB102 M38:AU38 M30:AU30 M22:AU22 M14:AU15" name="Rango1"/>
  </protectedRanges>
  <mergeCells count="450">
    <mergeCell ref="AW14:BA14"/>
    <mergeCell ref="AB13:AF13"/>
    <mergeCell ref="B101:G101"/>
    <mergeCell ref="H101:O101"/>
    <mergeCell ref="P101:S101"/>
    <mergeCell ref="T101:X101"/>
    <mergeCell ref="Y101:Z101"/>
    <mergeCell ref="AA101:AE101"/>
    <mergeCell ref="AF101:AH101"/>
    <mergeCell ref="AI101:AU101"/>
    <mergeCell ref="B98:G98"/>
    <mergeCell ref="H98:AD98"/>
    <mergeCell ref="AF98:AU98"/>
    <mergeCell ref="B99:G99"/>
    <mergeCell ref="H99:AU99"/>
    <mergeCell ref="B100:G100"/>
    <mergeCell ref="H100:J100"/>
    <mergeCell ref="K100:O100"/>
    <mergeCell ref="P100:AB100"/>
    <mergeCell ref="AC100:AF100"/>
    <mergeCell ref="AG100:AU100"/>
    <mergeCell ref="B95:G95"/>
    <mergeCell ref="H95:O95"/>
    <mergeCell ref="P95:Q95"/>
    <mergeCell ref="AG102:AU102"/>
    <mergeCell ref="B103:G103"/>
    <mergeCell ref="H103:O103"/>
    <mergeCell ref="P103:Q103"/>
    <mergeCell ref="X104:Z104"/>
    <mergeCell ref="AD104:AU104"/>
    <mergeCell ref="R103:AA103"/>
    <mergeCell ref="AB103:AF103"/>
    <mergeCell ref="AG103:AU103"/>
    <mergeCell ref="B104:G104"/>
    <mergeCell ref="H104:J104"/>
    <mergeCell ref="K104:O104"/>
    <mergeCell ref="P104:R104"/>
    <mergeCell ref="B102:G102"/>
    <mergeCell ref="H102:O102"/>
    <mergeCell ref="P102:Q102"/>
    <mergeCell ref="R102:AA102"/>
    <mergeCell ref="AB102:AF102"/>
    <mergeCell ref="R95:AA95"/>
    <mergeCell ref="AB95:AF95"/>
    <mergeCell ref="AG95:AU95"/>
    <mergeCell ref="B96:G96"/>
    <mergeCell ref="H96:J96"/>
    <mergeCell ref="K96:O96"/>
    <mergeCell ref="P96:R96"/>
    <mergeCell ref="B93:G93"/>
    <mergeCell ref="H93:O93"/>
    <mergeCell ref="P93:S93"/>
    <mergeCell ref="T93:X93"/>
    <mergeCell ref="Y93:Z93"/>
    <mergeCell ref="AA93:AE93"/>
    <mergeCell ref="AF93:AH93"/>
    <mergeCell ref="AI93:AU93"/>
    <mergeCell ref="B94:G94"/>
    <mergeCell ref="H94:O94"/>
    <mergeCell ref="P94:Q94"/>
    <mergeCell ref="R94:AA94"/>
    <mergeCell ref="AB94:AF94"/>
    <mergeCell ref="AG94:AU94"/>
    <mergeCell ref="X96:Z96"/>
    <mergeCell ref="AD96:AU96"/>
    <mergeCell ref="B90:G90"/>
    <mergeCell ref="H90:AD90"/>
    <mergeCell ref="AF90:AU90"/>
    <mergeCell ref="B91:G91"/>
    <mergeCell ref="H91:AU91"/>
    <mergeCell ref="B92:G92"/>
    <mergeCell ref="H92:J92"/>
    <mergeCell ref="K92:O92"/>
    <mergeCell ref="P92:AB92"/>
    <mergeCell ref="AC92:AF92"/>
    <mergeCell ref="AG92:AU92"/>
    <mergeCell ref="AB86:AF86"/>
    <mergeCell ref="AG86:AU86"/>
    <mergeCell ref="B87:G87"/>
    <mergeCell ref="H87:O87"/>
    <mergeCell ref="P87:Q87"/>
    <mergeCell ref="R87:AA87"/>
    <mergeCell ref="AB87:AF87"/>
    <mergeCell ref="AG87:AU87"/>
    <mergeCell ref="B88:G88"/>
    <mergeCell ref="H88:J88"/>
    <mergeCell ref="K88:O88"/>
    <mergeCell ref="P88:R88"/>
    <mergeCell ref="X88:Z88"/>
    <mergeCell ref="AD88:AU88"/>
    <mergeCell ref="J120:AB122"/>
    <mergeCell ref="B82:G82"/>
    <mergeCell ref="H82:AD82"/>
    <mergeCell ref="AF82:AU82"/>
    <mergeCell ref="B83:G83"/>
    <mergeCell ref="H83:AU83"/>
    <mergeCell ref="B84:G84"/>
    <mergeCell ref="H84:J84"/>
    <mergeCell ref="K84:O84"/>
    <mergeCell ref="P84:AB84"/>
    <mergeCell ref="AC84:AF84"/>
    <mergeCell ref="AG84:AU84"/>
    <mergeCell ref="B85:G85"/>
    <mergeCell ref="H85:O85"/>
    <mergeCell ref="P85:S85"/>
    <mergeCell ref="T85:X85"/>
    <mergeCell ref="Y85:Z85"/>
    <mergeCell ref="AA85:AE85"/>
    <mergeCell ref="AF85:AH85"/>
    <mergeCell ref="AI85:AU85"/>
    <mergeCell ref="B86:G86"/>
    <mergeCell ref="H86:O86"/>
    <mergeCell ref="P86:Q86"/>
    <mergeCell ref="R86:AA86"/>
    <mergeCell ref="H4:O4"/>
    <mergeCell ref="B4:G4"/>
    <mergeCell ref="B5:G5"/>
    <mergeCell ref="H5:O5"/>
    <mergeCell ref="AS5:AU5"/>
    <mergeCell ref="Z2:AU2"/>
    <mergeCell ref="E49:AA49"/>
    <mergeCell ref="B74:G74"/>
    <mergeCell ref="R70:AA70"/>
    <mergeCell ref="R71:AA71"/>
    <mergeCell ref="R62:AA62"/>
    <mergeCell ref="AB62:AF62"/>
    <mergeCell ref="AB63:AF63"/>
    <mergeCell ref="Y61:Z61"/>
    <mergeCell ref="B61:G61"/>
    <mergeCell ref="H8:AC8"/>
    <mergeCell ref="H24:AC24"/>
    <mergeCell ref="H32:AC32"/>
    <mergeCell ref="E51:M51"/>
    <mergeCell ref="AF66:AU66"/>
    <mergeCell ref="H66:AD66"/>
    <mergeCell ref="B62:G62"/>
    <mergeCell ref="X14:AA14"/>
    <mergeCell ref="B63:G63"/>
    <mergeCell ref="B75:G75"/>
    <mergeCell ref="B76:G76"/>
    <mergeCell ref="B77:G77"/>
    <mergeCell ref="B78:G78"/>
    <mergeCell ref="B79:G79"/>
    <mergeCell ref="B80:G80"/>
    <mergeCell ref="B66:G66"/>
    <mergeCell ref="B67:G67"/>
    <mergeCell ref="B68:G68"/>
    <mergeCell ref="B69:G69"/>
    <mergeCell ref="B70:G70"/>
    <mergeCell ref="B71:G71"/>
    <mergeCell ref="B72:G72"/>
    <mergeCell ref="B64:G64"/>
    <mergeCell ref="R63:AA63"/>
    <mergeCell ref="H64:J64"/>
    <mergeCell ref="B50:D50"/>
    <mergeCell ref="B49:D49"/>
    <mergeCell ref="B54:F54"/>
    <mergeCell ref="B55:F55"/>
    <mergeCell ref="B56:F56"/>
    <mergeCell ref="B58:G58"/>
    <mergeCell ref="B59:G59"/>
    <mergeCell ref="G56:AB56"/>
    <mergeCell ref="G55:AB55"/>
    <mergeCell ref="G54:AB54"/>
    <mergeCell ref="G53:AB53"/>
    <mergeCell ref="H59:AU59"/>
    <mergeCell ref="P51:T51"/>
    <mergeCell ref="U51:V51"/>
    <mergeCell ref="W51:AA51"/>
    <mergeCell ref="B53:F53"/>
    <mergeCell ref="B51:D51"/>
    <mergeCell ref="H62:O62"/>
    <mergeCell ref="H63:O63"/>
    <mergeCell ref="B60:G60"/>
    <mergeCell ref="AC64:AU64"/>
    <mergeCell ref="B40:G40"/>
    <mergeCell ref="B41:G41"/>
    <mergeCell ref="B42:G42"/>
    <mergeCell ref="B43:G43"/>
    <mergeCell ref="B44:G44"/>
    <mergeCell ref="B45:G45"/>
    <mergeCell ref="B46:G46"/>
    <mergeCell ref="K46:O46"/>
    <mergeCell ref="K42:O42"/>
    <mergeCell ref="H44:O44"/>
    <mergeCell ref="H45:O45"/>
    <mergeCell ref="H46:J46"/>
    <mergeCell ref="H43:O43"/>
    <mergeCell ref="B32:G32"/>
    <mergeCell ref="B33:G33"/>
    <mergeCell ref="B34:G34"/>
    <mergeCell ref="B35:G35"/>
    <mergeCell ref="B36:G36"/>
    <mergeCell ref="B37:G37"/>
    <mergeCell ref="B38:G38"/>
    <mergeCell ref="K34:O34"/>
    <mergeCell ref="Y35:Z35"/>
    <mergeCell ref="P36:Q36"/>
    <mergeCell ref="K38:O38"/>
    <mergeCell ref="H36:O36"/>
    <mergeCell ref="R36:AA36"/>
    <mergeCell ref="H37:O37"/>
    <mergeCell ref="R37:AA37"/>
    <mergeCell ref="H38:J38"/>
    <mergeCell ref="H33:AU33"/>
    <mergeCell ref="H34:J34"/>
    <mergeCell ref="AG34:AU34"/>
    <mergeCell ref="B24:G24"/>
    <mergeCell ref="B25:G25"/>
    <mergeCell ref="H21:O21"/>
    <mergeCell ref="AB21:AF21"/>
    <mergeCell ref="R21:AA21"/>
    <mergeCell ref="B30:G30"/>
    <mergeCell ref="P28:Q28"/>
    <mergeCell ref="K30:O30"/>
    <mergeCell ref="H29:O29"/>
    <mergeCell ref="H30:J30"/>
    <mergeCell ref="H28:O28"/>
    <mergeCell ref="P30:W30"/>
    <mergeCell ref="P29:Q29"/>
    <mergeCell ref="B22:G22"/>
    <mergeCell ref="H22:J22"/>
    <mergeCell ref="K22:O22"/>
    <mergeCell ref="K26:O26"/>
    <mergeCell ref="B26:G26"/>
    <mergeCell ref="Y27:Z27"/>
    <mergeCell ref="R29:AA29"/>
    <mergeCell ref="B27:G27"/>
    <mergeCell ref="B28:G28"/>
    <mergeCell ref="B29:G29"/>
    <mergeCell ref="R28:AA28"/>
    <mergeCell ref="B21:G21"/>
    <mergeCell ref="B16:G16"/>
    <mergeCell ref="B17:G17"/>
    <mergeCell ref="B18:G18"/>
    <mergeCell ref="AB20:AF20"/>
    <mergeCell ref="R20:AA20"/>
    <mergeCell ref="AF16:AU16"/>
    <mergeCell ref="H17:AU17"/>
    <mergeCell ref="H18:J18"/>
    <mergeCell ref="AC18:AF18"/>
    <mergeCell ref="AG18:AU18"/>
    <mergeCell ref="P20:Q20"/>
    <mergeCell ref="AI19:AU19"/>
    <mergeCell ref="B19:G19"/>
    <mergeCell ref="B20:G20"/>
    <mergeCell ref="H20:O20"/>
    <mergeCell ref="B14:G14"/>
    <mergeCell ref="H12:O12"/>
    <mergeCell ref="R12:AA12"/>
    <mergeCell ref="R13:AA13"/>
    <mergeCell ref="H14:J14"/>
    <mergeCell ref="K14:O14"/>
    <mergeCell ref="P18:AB18"/>
    <mergeCell ref="H19:O19"/>
    <mergeCell ref="P19:S19"/>
    <mergeCell ref="T19:X19"/>
    <mergeCell ref="AA19:AE19"/>
    <mergeCell ref="K18:O18"/>
    <mergeCell ref="Y19:Z19"/>
    <mergeCell ref="H74:AD74"/>
    <mergeCell ref="H78:O78"/>
    <mergeCell ref="R78:AA78"/>
    <mergeCell ref="P68:AA68"/>
    <mergeCell ref="H9:AU9"/>
    <mergeCell ref="P10:AB10"/>
    <mergeCell ref="AC10:AF10"/>
    <mergeCell ref="H13:O13"/>
    <mergeCell ref="AG12:AU12"/>
    <mergeCell ref="AG13:AU13"/>
    <mergeCell ref="P14:W14"/>
    <mergeCell ref="AA11:AE11"/>
    <mergeCell ref="AB12:AF12"/>
    <mergeCell ref="AB14:AU14"/>
    <mergeCell ref="Y11:Z11"/>
    <mergeCell ref="K10:O10"/>
    <mergeCell ref="P13:Q13"/>
    <mergeCell ref="H11:O11"/>
    <mergeCell ref="P11:S11"/>
    <mergeCell ref="T11:X11"/>
    <mergeCell ref="P12:Q12"/>
    <mergeCell ref="AF19:AH19"/>
    <mergeCell ref="AG20:AU20"/>
    <mergeCell ref="AA61:AE61"/>
    <mergeCell ref="X80:Z80"/>
    <mergeCell ref="AD80:AU80"/>
    <mergeCell ref="X72:Z72"/>
    <mergeCell ref="AD72:AU72"/>
    <mergeCell ref="AF74:AU74"/>
    <mergeCell ref="H75:AU75"/>
    <mergeCell ref="H76:J76"/>
    <mergeCell ref="P76:AB76"/>
    <mergeCell ref="AC76:AF76"/>
    <mergeCell ref="AG76:AU76"/>
    <mergeCell ref="H77:O77"/>
    <mergeCell ref="P77:S77"/>
    <mergeCell ref="T77:X77"/>
    <mergeCell ref="AA77:AE77"/>
    <mergeCell ref="K80:O80"/>
    <mergeCell ref="AF77:AH77"/>
    <mergeCell ref="AI77:AU77"/>
    <mergeCell ref="Y77:Z77"/>
    <mergeCell ref="K76:O76"/>
    <mergeCell ref="AG79:AU79"/>
    <mergeCell ref="AB78:AF78"/>
    <mergeCell ref="AB79:AF79"/>
    <mergeCell ref="AG78:AU78"/>
    <mergeCell ref="H72:J72"/>
    <mergeCell ref="B107:W107"/>
    <mergeCell ref="Y107:AT107"/>
    <mergeCell ref="B105:AU105"/>
    <mergeCell ref="B52:AT52"/>
    <mergeCell ref="AK55:AU55"/>
    <mergeCell ref="AK53:AU53"/>
    <mergeCell ref="AK54:AU54"/>
    <mergeCell ref="B23:AU23"/>
    <mergeCell ref="H35:O35"/>
    <mergeCell ref="P35:S35"/>
    <mergeCell ref="T35:X35"/>
    <mergeCell ref="AA35:AE35"/>
    <mergeCell ref="AF35:AH35"/>
    <mergeCell ref="AI35:AU35"/>
    <mergeCell ref="AF40:AU40"/>
    <mergeCell ref="P37:Q37"/>
    <mergeCell ref="AB37:AF37"/>
    <mergeCell ref="AG37:AU37"/>
    <mergeCell ref="E50:AU50"/>
    <mergeCell ref="AC53:AJ53"/>
    <mergeCell ref="P62:Q62"/>
    <mergeCell ref="H60:J60"/>
    <mergeCell ref="AC60:AF60"/>
    <mergeCell ref="AG60:AU60"/>
    <mergeCell ref="B7:AU7"/>
    <mergeCell ref="AF11:AH11"/>
    <mergeCell ref="AF8:AU8"/>
    <mergeCell ref="AG10:AU10"/>
    <mergeCell ref="AI11:AU11"/>
    <mergeCell ref="H10:J10"/>
    <mergeCell ref="AG29:AU29"/>
    <mergeCell ref="AA27:AE27"/>
    <mergeCell ref="AG42:AU42"/>
    <mergeCell ref="P22:W22"/>
    <mergeCell ref="X22:AA22"/>
    <mergeCell ref="AB22:AU22"/>
    <mergeCell ref="P26:AB26"/>
    <mergeCell ref="AG21:AU21"/>
    <mergeCell ref="AB29:AF29"/>
    <mergeCell ref="AG28:AU28"/>
    <mergeCell ref="P21:Q21"/>
    <mergeCell ref="B8:G8"/>
    <mergeCell ref="AB28:AF28"/>
    <mergeCell ref="AB36:AF36"/>
    <mergeCell ref="AC34:AF34"/>
    <mergeCell ref="AF32:AU32"/>
    <mergeCell ref="B12:G12"/>
    <mergeCell ref="B13:G13"/>
    <mergeCell ref="AX15:BC15"/>
    <mergeCell ref="H58:AD58"/>
    <mergeCell ref="AF24:AU24"/>
    <mergeCell ref="H25:AU25"/>
    <mergeCell ref="H26:J26"/>
    <mergeCell ref="AC26:AF26"/>
    <mergeCell ref="AG26:AU26"/>
    <mergeCell ref="H27:O27"/>
    <mergeCell ref="P27:S27"/>
    <mergeCell ref="T27:X27"/>
    <mergeCell ref="AF27:AH27"/>
    <mergeCell ref="AI27:AU27"/>
    <mergeCell ref="N51:O51"/>
    <mergeCell ref="AC55:AJ55"/>
    <mergeCell ref="AF58:AU58"/>
    <mergeCell ref="AG36:AU36"/>
    <mergeCell ref="B48:AU48"/>
    <mergeCell ref="H16:AC16"/>
    <mergeCell ref="AB51:AE51"/>
    <mergeCell ref="AF49:AU49"/>
    <mergeCell ref="AF51:AU51"/>
    <mergeCell ref="R44:AA44"/>
    <mergeCell ref="R45:AA45"/>
    <mergeCell ref="AG44:AU44"/>
    <mergeCell ref="P78:Q78"/>
    <mergeCell ref="P79:Q79"/>
    <mergeCell ref="H79:O79"/>
    <mergeCell ref="R79:AA79"/>
    <mergeCell ref="B9:G9"/>
    <mergeCell ref="B10:G10"/>
    <mergeCell ref="B11:G11"/>
    <mergeCell ref="P43:S43"/>
    <mergeCell ref="T43:X43"/>
    <mergeCell ref="AA43:AE43"/>
    <mergeCell ref="AC54:AJ54"/>
    <mergeCell ref="X64:AB64"/>
    <mergeCell ref="AG63:AU63"/>
    <mergeCell ref="P63:Q63"/>
    <mergeCell ref="K64:O64"/>
    <mergeCell ref="AG70:AU70"/>
    <mergeCell ref="AG71:AU71"/>
    <mergeCell ref="AB70:AF70"/>
    <mergeCell ref="AB71:AF71"/>
    <mergeCell ref="H67:AU67"/>
    <mergeCell ref="H68:J68"/>
    <mergeCell ref="AC68:AF68"/>
    <mergeCell ref="AG68:AU68"/>
    <mergeCell ref="H69:O69"/>
    <mergeCell ref="AF43:AH43"/>
    <mergeCell ref="K60:O60"/>
    <mergeCell ref="P71:Q71"/>
    <mergeCell ref="P70:Q70"/>
    <mergeCell ref="K72:O72"/>
    <mergeCell ref="H70:O70"/>
    <mergeCell ref="AG45:AU45"/>
    <mergeCell ref="P72:R72"/>
    <mergeCell ref="AG62:AU62"/>
    <mergeCell ref="H61:O61"/>
    <mergeCell ref="P61:S61"/>
    <mergeCell ref="T61:X61"/>
    <mergeCell ref="AI61:AU61"/>
    <mergeCell ref="P69:S69"/>
    <mergeCell ref="T69:X69"/>
    <mergeCell ref="AA69:AE69"/>
    <mergeCell ref="AF69:AH69"/>
    <mergeCell ref="AI69:AU69"/>
    <mergeCell ref="Y69:Z69"/>
    <mergeCell ref="K68:O68"/>
    <mergeCell ref="H71:O71"/>
    <mergeCell ref="AF61:AH61"/>
    <mergeCell ref="H80:J80"/>
    <mergeCell ref="P80:R80"/>
    <mergeCell ref="X30:AA30"/>
    <mergeCell ref="AB30:AU30"/>
    <mergeCell ref="P34:AB34"/>
    <mergeCell ref="P38:W38"/>
    <mergeCell ref="X38:AA38"/>
    <mergeCell ref="AB38:AU38"/>
    <mergeCell ref="H40:AC40"/>
    <mergeCell ref="P46:W46"/>
    <mergeCell ref="X46:AA46"/>
    <mergeCell ref="AB46:AU46"/>
    <mergeCell ref="P44:Q44"/>
    <mergeCell ref="P45:Q45"/>
    <mergeCell ref="AB44:AF44"/>
    <mergeCell ref="AB45:AF45"/>
    <mergeCell ref="H41:AU41"/>
    <mergeCell ref="H42:J42"/>
    <mergeCell ref="P42:AB42"/>
    <mergeCell ref="AC42:AF42"/>
    <mergeCell ref="P60:AA60"/>
    <mergeCell ref="AI43:AU43"/>
    <mergeCell ref="Y43:Z43"/>
    <mergeCell ref="P64:R64"/>
  </mergeCells>
  <conditionalFormatting sqref="C108:C115">
    <cfRule type="expression" dxfId="148" priority="112">
      <formula>ISERROR(C108)</formula>
    </cfRule>
  </conditionalFormatting>
  <conditionalFormatting sqref="E49:E51">
    <cfRule type="containsBlanks" dxfId="147" priority="156">
      <formula>LEN(TRIM(E49))=0</formula>
    </cfRule>
  </conditionalFormatting>
  <conditionalFormatting sqref="G53:G56">
    <cfRule type="containsBlanks" dxfId="146" priority="115">
      <formula>LEN(TRIM(G53))=0</formula>
    </cfRule>
  </conditionalFormatting>
  <conditionalFormatting sqref="H8:H9">
    <cfRule type="containsBlanks" dxfId="145" priority="221">
      <formula>LEN(TRIM(H8))=0</formula>
    </cfRule>
  </conditionalFormatting>
  <conditionalFormatting sqref="H13">
    <cfRule type="containsBlanks" dxfId="144" priority="213">
      <formula>LEN(TRIM(H13))=0</formula>
    </cfRule>
  </conditionalFormatting>
  <conditionalFormatting sqref="H16:H17">
    <cfRule type="containsBlanks" dxfId="143" priority="61">
      <formula>LEN(TRIM(H16))=0</formula>
    </cfRule>
  </conditionalFormatting>
  <conditionalFormatting sqref="H21">
    <cfRule type="containsBlanks" dxfId="142" priority="54">
      <formula>LEN(TRIM(H21))=0</formula>
    </cfRule>
  </conditionalFormatting>
  <conditionalFormatting sqref="H24:H25">
    <cfRule type="containsBlanks" dxfId="141" priority="49">
      <formula>LEN(TRIM(H24))=0</formula>
    </cfRule>
  </conditionalFormatting>
  <conditionalFormatting sqref="H29">
    <cfRule type="containsBlanks" dxfId="140" priority="42">
      <formula>LEN(TRIM(H29))=0</formula>
    </cfRule>
  </conditionalFormatting>
  <conditionalFormatting sqref="H32:H33">
    <cfRule type="containsBlanks" dxfId="139" priority="37">
      <formula>LEN(TRIM(H32))=0</formula>
    </cfRule>
  </conditionalFormatting>
  <conditionalFormatting sqref="H37">
    <cfRule type="containsBlanks" dxfId="138" priority="30">
      <formula>LEN(TRIM(H37))=0</formula>
    </cfRule>
  </conditionalFormatting>
  <conditionalFormatting sqref="H40:H41">
    <cfRule type="containsBlanks" dxfId="137" priority="25">
      <formula>LEN(TRIM(H40))=0</formula>
    </cfRule>
  </conditionalFormatting>
  <conditionalFormatting sqref="H45">
    <cfRule type="containsBlanks" dxfId="136" priority="18">
      <formula>LEN(TRIM(H45))=0</formula>
    </cfRule>
  </conditionalFormatting>
  <conditionalFormatting sqref="H58:H59">
    <cfRule type="containsBlanks" dxfId="135" priority="150">
      <formula>LEN(TRIM(H58))=0</formula>
    </cfRule>
  </conditionalFormatting>
  <conditionalFormatting sqref="H61">
    <cfRule type="containsBlanks" dxfId="134" priority="142">
      <formula>LEN(TRIM(H61))=0</formula>
    </cfRule>
  </conditionalFormatting>
  <conditionalFormatting sqref="H63">
    <cfRule type="containsBlanks" dxfId="133" priority="141">
      <formula>LEN(TRIM(H63))=0</formula>
    </cfRule>
  </conditionalFormatting>
  <conditionalFormatting sqref="H66:H67">
    <cfRule type="containsBlanks" dxfId="132" priority="138">
      <formula>LEN(TRIM(H66))=0</formula>
    </cfRule>
  </conditionalFormatting>
  <conditionalFormatting sqref="H69">
    <cfRule type="containsBlanks" dxfId="131" priority="131">
      <formula>LEN(TRIM(H69))=0</formula>
    </cfRule>
  </conditionalFormatting>
  <conditionalFormatting sqref="H71">
    <cfRule type="containsBlanks" dxfId="130" priority="128">
      <formula>LEN(TRIM(H71))=0</formula>
    </cfRule>
  </conditionalFormatting>
  <conditionalFormatting sqref="H74:H75">
    <cfRule type="containsBlanks" dxfId="129" priority="125">
      <formula>LEN(TRIM(H74))=0</formula>
    </cfRule>
  </conditionalFormatting>
  <conditionalFormatting sqref="H77">
    <cfRule type="containsBlanks" dxfId="128" priority="118">
      <formula>LEN(TRIM(H77))=0</formula>
    </cfRule>
  </conditionalFormatting>
  <conditionalFormatting sqref="H79">
    <cfRule type="containsBlanks" dxfId="127" priority="116">
      <formula>LEN(TRIM(H79))=0</formula>
    </cfRule>
  </conditionalFormatting>
  <conditionalFormatting sqref="H82:H83">
    <cfRule type="containsBlanks" dxfId="126" priority="108">
      <formula>LEN(TRIM(H82))=0</formula>
    </cfRule>
  </conditionalFormatting>
  <conditionalFormatting sqref="H85">
    <cfRule type="containsBlanks" dxfId="125" priority="101">
      <formula>LEN(TRIM(H85))=0</formula>
    </cfRule>
  </conditionalFormatting>
  <conditionalFormatting sqref="H87">
    <cfRule type="containsBlanks" dxfId="124" priority="99">
      <formula>LEN(TRIM(H87))=0</formula>
    </cfRule>
  </conditionalFormatting>
  <conditionalFormatting sqref="H90:H91">
    <cfRule type="containsBlanks" dxfId="123" priority="97">
      <formula>LEN(TRIM(H90))=0</formula>
    </cfRule>
  </conditionalFormatting>
  <conditionalFormatting sqref="H93">
    <cfRule type="containsBlanks" dxfId="122" priority="90">
      <formula>LEN(TRIM(H93))=0</formula>
    </cfRule>
  </conditionalFormatting>
  <conditionalFormatting sqref="H95">
    <cfRule type="containsBlanks" dxfId="121" priority="88">
      <formula>LEN(TRIM(H95))=0</formula>
    </cfRule>
  </conditionalFormatting>
  <conditionalFormatting sqref="H98:H99">
    <cfRule type="containsBlanks" dxfId="120" priority="86">
      <formula>LEN(TRIM(H98))=0</formula>
    </cfRule>
  </conditionalFormatting>
  <conditionalFormatting sqref="H101">
    <cfRule type="containsBlanks" dxfId="119" priority="79">
      <formula>LEN(TRIM(H101))=0</formula>
    </cfRule>
  </conditionalFormatting>
  <conditionalFormatting sqref="H103">
    <cfRule type="containsBlanks" dxfId="118" priority="77">
      <formula>LEN(TRIM(H103))=0</formula>
    </cfRule>
  </conditionalFormatting>
  <conditionalFormatting sqref="H11:O11">
    <cfRule type="containsBlanks" dxfId="117" priority="218">
      <formula>LEN(TRIM(H11))=0</formula>
    </cfRule>
  </conditionalFormatting>
  <conditionalFormatting sqref="H19:O19">
    <cfRule type="containsBlanks" dxfId="116" priority="58">
      <formula>LEN(TRIM(H19))=0</formula>
    </cfRule>
  </conditionalFormatting>
  <conditionalFormatting sqref="H27:O27">
    <cfRule type="containsBlanks" dxfId="115" priority="46">
      <formula>LEN(TRIM(H27))=0</formula>
    </cfRule>
  </conditionalFormatting>
  <conditionalFormatting sqref="H35:O35">
    <cfRule type="containsBlanks" dxfId="114" priority="34">
      <formula>LEN(TRIM(H35))=0</formula>
    </cfRule>
  </conditionalFormatting>
  <conditionalFormatting sqref="H43:O43">
    <cfRule type="containsBlanks" dxfId="113" priority="22">
      <formula>LEN(TRIM(H43))=0</formula>
    </cfRule>
  </conditionalFormatting>
  <conditionalFormatting sqref="P10">
    <cfRule type="containsBlanks" dxfId="112" priority="219">
      <formula>LEN(TRIM(P10))=0</formula>
    </cfRule>
  </conditionalFormatting>
  <conditionalFormatting sqref="P18">
    <cfRule type="containsBlanks" dxfId="111" priority="59">
      <formula>LEN(TRIM(P18))=0</formula>
    </cfRule>
  </conditionalFormatting>
  <conditionalFormatting sqref="P26">
    <cfRule type="containsBlanks" dxfId="110" priority="47">
      <formula>LEN(TRIM(P26))=0</formula>
    </cfRule>
  </conditionalFormatting>
  <conditionalFormatting sqref="P34">
    <cfRule type="containsBlanks" dxfId="109" priority="35">
      <formula>LEN(TRIM(P34))=0</formula>
    </cfRule>
  </conditionalFormatting>
  <conditionalFormatting sqref="P42">
    <cfRule type="containsBlanks" dxfId="108" priority="23">
      <formula>LEN(TRIM(P42))=0</formula>
    </cfRule>
  </conditionalFormatting>
  <conditionalFormatting sqref="P51">
    <cfRule type="containsBlanks" dxfId="107" priority="155">
      <formula>LEN(TRIM(P51))=0</formula>
    </cfRule>
  </conditionalFormatting>
  <conditionalFormatting sqref="P60">
    <cfRule type="containsBlanks" dxfId="106" priority="145">
      <formula>LEN(TRIM(P60))=0</formula>
    </cfRule>
  </conditionalFormatting>
  <conditionalFormatting sqref="P68">
    <cfRule type="containsBlanks" dxfId="105" priority="132">
      <formula>LEN(TRIM(P68))=0</formula>
    </cfRule>
  </conditionalFormatting>
  <conditionalFormatting sqref="P76">
    <cfRule type="containsBlanks" dxfId="104" priority="124">
      <formula>LEN(TRIM(P76))=0</formula>
    </cfRule>
  </conditionalFormatting>
  <conditionalFormatting sqref="P84">
    <cfRule type="containsBlanks" dxfId="103" priority="107">
      <formula>LEN(TRIM(P84))=0</formula>
    </cfRule>
  </conditionalFormatting>
  <conditionalFormatting sqref="P92">
    <cfRule type="containsBlanks" dxfId="102" priority="96">
      <formula>LEN(TRIM(P92))=0</formula>
    </cfRule>
  </conditionalFormatting>
  <conditionalFormatting sqref="P100">
    <cfRule type="containsBlanks" dxfId="101" priority="85">
      <formula>LEN(TRIM(P100))=0</formula>
    </cfRule>
  </conditionalFormatting>
  <conditionalFormatting sqref="R12:R13">
    <cfRule type="containsBlanks" dxfId="100" priority="212">
      <formula>LEN(TRIM(R12))=0</formula>
    </cfRule>
  </conditionalFormatting>
  <conditionalFormatting sqref="R20:R21">
    <cfRule type="containsBlanks" dxfId="99" priority="53">
      <formula>LEN(TRIM(R20))=0</formula>
    </cfRule>
  </conditionalFormatting>
  <conditionalFormatting sqref="R28:R29">
    <cfRule type="containsBlanks" dxfId="98" priority="41">
      <formula>LEN(TRIM(R28))=0</formula>
    </cfRule>
  </conditionalFormatting>
  <conditionalFormatting sqref="R36:R37">
    <cfRule type="containsBlanks" dxfId="97" priority="29">
      <formula>LEN(TRIM(R36))=0</formula>
    </cfRule>
  </conditionalFormatting>
  <conditionalFormatting sqref="R44:R45">
    <cfRule type="containsBlanks" dxfId="96" priority="17">
      <formula>LEN(TRIM(R44))=0</formula>
    </cfRule>
  </conditionalFormatting>
  <conditionalFormatting sqref="R62:R63">
    <cfRule type="containsBlanks" dxfId="95" priority="140">
      <formula>LEN(TRIM(R62))=0</formula>
    </cfRule>
  </conditionalFormatting>
  <conditionalFormatting sqref="R70:R71">
    <cfRule type="containsBlanks" dxfId="94" priority="129">
      <formula>LEN(TRIM(R70))=0</formula>
    </cfRule>
  </conditionalFormatting>
  <conditionalFormatting sqref="R78:R79">
    <cfRule type="containsBlanks" dxfId="93" priority="117">
      <formula>LEN(TRIM(R78))=0</formula>
    </cfRule>
  </conditionalFormatting>
  <conditionalFormatting sqref="R86:R87">
    <cfRule type="containsBlanks" dxfId="92" priority="100">
      <formula>LEN(TRIM(R86))=0</formula>
    </cfRule>
  </conditionalFormatting>
  <conditionalFormatting sqref="R94:R95">
    <cfRule type="containsBlanks" dxfId="91" priority="89">
      <formula>LEN(TRIM(R94))=0</formula>
    </cfRule>
  </conditionalFormatting>
  <conditionalFormatting sqref="R102:R103">
    <cfRule type="containsBlanks" dxfId="90" priority="78">
      <formula>LEN(TRIM(R102))=0</formula>
    </cfRule>
  </conditionalFormatting>
  <conditionalFormatting sqref="T61">
    <cfRule type="containsBlanks" dxfId="89" priority="143">
      <formula>LEN(TRIM(T61))=0</formula>
    </cfRule>
  </conditionalFormatting>
  <conditionalFormatting sqref="T69">
    <cfRule type="containsBlanks" dxfId="88" priority="130">
      <formula>LEN(TRIM(T69))=0</formula>
    </cfRule>
  </conditionalFormatting>
  <conditionalFormatting sqref="T77">
    <cfRule type="containsBlanks" dxfId="87" priority="119">
      <formula>LEN(TRIM(T77))=0</formula>
    </cfRule>
  </conditionalFormatting>
  <conditionalFormatting sqref="T85">
    <cfRule type="containsBlanks" dxfId="86" priority="102">
      <formula>LEN(TRIM(T85))=0</formula>
    </cfRule>
  </conditionalFormatting>
  <conditionalFormatting sqref="T93">
    <cfRule type="containsBlanks" dxfId="85" priority="91">
      <formula>LEN(TRIM(T93))=0</formula>
    </cfRule>
  </conditionalFormatting>
  <conditionalFormatting sqref="T101">
    <cfRule type="containsBlanks" dxfId="84" priority="80">
      <formula>LEN(TRIM(T101))=0</formula>
    </cfRule>
  </conditionalFormatting>
  <conditionalFormatting sqref="T11:X11">
    <cfRule type="containsBlanks" dxfId="83" priority="217">
      <formula>LEN(TRIM(T11))=0</formula>
    </cfRule>
  </conditionalFormatting>
  <conditionalFormatting sqref="T19:X19">
    <cfRule type="containsBlanks" dxfId="82" priority="57">
      <formula>LEN(TRIM(T19))=0</formula>
    </cfRule>
  </conditionalFormatting>
  <conditionalFormatting sqref="T27:X27">
    <cfRule type="containsBlanks" dxfId="81" priority="45">
      <formula>LEN(TRIM(T27))=0</formula>
    </cfRule>
  </conditionalFormatting>
  <conditionalFormatting sqref="T35:X35">
    <cfRule type="containsBlanks" dxfId="80" priority="33">
      <formula>LEN(TRIM(T35))=0</formula>
    </cfRule>
  </conditionalFormatting>
  <conditionalFormatting sqref="T43:X43">
    <cfRule type="containsBlanks" dxfId="79" priority="21">
      <formula>LEN(TRIM(T43))=0</formula>
    </cfRule>
  </conditionalFormatting>
  <conditionalFormatting sqref="W51">
    <cfRule type="containsBlanks" dxfId="78" priority="154">
      <formula>LEN(TRIM(W51))=0</formula>
    </cfRule>
  </conditionalFormatting>
  <conditionalFormatting sqref="X72">
    <cfRule type="containsBlanks" dxfId="77" priority="1">
      <formula>LEN(TRIM(X72))=0</formula>
    </cfRule>
  </conditionalFormatting>
  <conditionalFormatting sqref="X80">
    <cfRule type="containsBlanks" dxfId="76" priority="3">
      <formula>LEN(TRIM(X80))=0</formula>
    </cfRule>
  </conditionalFormatting>
  <conditionalFormatting sqref="X88">
    <cfRule type="containsBlanks" dxfId="75" priority="5">
      <formula>LEN(TRIM(X88))=0</formula>
    </cfRule>
  </conditionalFormatting>
  <conditionalFormatting sqref="X96">
    <cfRule type="containsBlanks" dxfId="74" priority="7">
      <formula>LEN(TRIM(X96))=0</formula>
    </cfRule>
  </conditionalFormatting>
  <conditionalFormatting sqref="X104">
    <cfRule type="containsBlanks" dxfId="73" priority="9">
      <formula>LEN(TRIM(X104))=0</formula>
    </cfRule>
  </conditionalFormatting>
  <conditionalFormatting sqref="Z111:Z115">
    <cfRule type="expression" dxfId="72" priority="73">
      <formula>ISERROR(Z111)</formula>
    </cfRule>
  </conditionalFormatting>
  <conditionalFormatting sqref="Z117">
    <cfRule type="expression" dxfId="71" priority="66">
      <formula>ISERROR(Z117)</formula>
    </cfRule>
  </conditionalFormatting>
  <conditionalFormatting sqref="AA61">
    <cfRule type="containsBlanks" dxfId="70" priority="144">
      <formula>LEN(TRIM(AA61))=0</formula>
    </cfRule>
  </conditionalFormatting>
  <conditionalFormatting sqref="AA69">
    <cfRule type="containsBlanks" dxfId="69" priority="133">
      <formula>LEN(TRIM(AA69))=0</formula>
    </cfRule>
  </conditionalFormatting>
  <conditionalFormatting sqref="AA77">
    <cfRule type="containsBlanks" dxfId="68" priority="120">
      <formula>LEN(TRIM(AA77))=0</formula>
    </cfRule>
  </conditionalFormatting>
  <conditionalFormatting sqref="AA85">
    <cfRule type="containsBlanks" dxfId="67" priority="103">
      <formula>LEN(TRIM(AA85))=0</formula>
    </cfRule>
  </conditionalFormatting>
  <conditionalFormatting sqref="AA93">
    <cfRule type="containsBlanks" dxfId="66" priority="92">
      <formula>LEN(TRIM(AA93))=0</formula>
    </cfRule>
  </conditionalFormatting>
  <conditionalFormatting sqref="AA101">
    <cfRule type="containsBlanks" dxfId="65" priority="81">
      <formula>LEN(TRIM(AA101))=0</formula>
    </cfRule>
  </conditionalFormatting>
  <conditionalFormatting sqref="AA11:AE11">
    <cfRule type="containsBlanks" dxfId="64" priority="216">
      <formula>LEN(TRIM(AA11))=0</formula>
    </cfRule>
  </conditionalFormatting>
  <conditionalFormatting sqref="AA19:AE19">
    <cfRule type="containsBlanks" dxfId="63" priority="56">
      <formula>LEN(TRIM(AA19))=0</formula>
    </cfRule>
  </conditionalFormatting>
  <conditionalFormatting sqref="AA27:AE27">
    <cfRule type="containsBlanks" dxfId="62" priority="44">
      <formula>LEN(TRIM(AA27))=0</formula>
    </cfRule>
  </conditionalFormatting>
  <conditionalFormatting sqref="AA35:AE35">
    <cfRule type="containsBlanks" dxfId="61" priority="32">
      <formula>LEN(TRIM(AA35))=0</formula>
    </cfRule>
  </conditionalFormatting>
  <conditionalFormatting sqref="AA43:AE43">
    <cfRule type="containsBlanks" dxfId="60" priority="20">
      <formula>LEN(TRIM(AA43))=0</formula>
    </cfRule>
  </conditionalFormatting>
  <conditionalFormatting sqref="AB14">
    <cfRule type="containsBlanks" dxfId="59" priority="63">
      <formula>LEN(TRIM(AB14))=0</formula>
    </cfRule>
  </conditionalFormatting>
  <conditionalFormatting sqref="AB22">
    <cfRule type="containsBlanks" dxfId="58" priority="51">
      <formula>LEN(TRIM(AB22))=0</formula>
    </cfRule>
  </conditionalFormatting>
  <conditionalFormatting sqref="AB30">
    <cfRule type="containsBlanks" dxfId="57" priority="39">
      <formula>LEN(TRIM(AB30))=0</formula>
    </cfRule>
  </conditionalFormatting>
  <conditionalFormatting sqref="AB38">
    <cfRule type="containsBlanks" dxfId="56" priority="27">
      <formula>LEN(TRIM(AB38))=0</formula>
    </cfRule>
  </conditionalFormatting>
  <conditionalFormatting sqref="AB46">
    <cfRule type="containsBlanks" dxfId="55" priority="15">
      <formula>LEN(TRIM(AB46))=0</formula>
    </cfRule>
  </conditionalFormatting>
  <conditionalFormatting sqref="AC64">
    <cfRule type="containsBlanks" dxfId="54" priority="14">
      <formula>LEN(TRIM(AC64))=0</formula>
    </cfRule>
  </conditionalFormatting>
  <conditionalFormatting sqref="AD72">
    <cfRule type="containsBlanks" dxfId="53" priority="2">
      <formula>LEN(TRIM(AD72))=0</formula>
    </cfRule>
  </conditionalFormatting>
  <conditionalFormatting sqref="AD80">
    <cfRule type="containsBlanks" dxfId="52" priority="4">
      <formula>LEN(TRIM(AD80))=0</formula>
    </cfRule>
  </conditionalFormatting>
  <conditionalFormatting sqref="AD88">
    <cfRule type="containsBlanks" dxfId="51" priority="6">
      <formula>LEN(TRIM(AD88))=0</formula>
    </cfRule>
  </conditionalFormatting>
  <conditionalFormatting sqref="AD96">
    <cfRule type="containsBlanks" dxfId="50" priority="8">
      <formula>LEN(TRIM(AD96))=0</formula>
    </cfRule>
  </conditionalFormatting>
  <conditionalFormatting sqref="AD104">
    <cfRule type="containsBlanks" dxfId="49" priority="10">
      <formula>LEN(TRIM(AD104))=0</formula>
    </cfRule>
  </conditionalFormatting>
  <conditionalFormatting sqref="AF8">
    <cfRule type="containsBlanks" dxfId="48" priority="222">
      <formula>LEN(TRIM(AF8))=0</formula>
    </cfRule>
  </conditionalFormatting>
  <conditionalFormatting sqref="AF16">
    <cfRule type="containsBlanks" dxfId="47" priority="62">
      <formula>LEN(TRIM(AF16))=0</formula>
    </cfRule>
  </conditionalFormatting>
  <conditionalFormatting sqref="AF24">
    <cfRule type="containsBlanks" dxfId="46" priority="50">
      <formula>LEN(TRIM(AF24))=0</formula>
    </cfRule>
  </conditionalFormatting>
  <conditionalFormatting sqref="AF32">
    <cfRule type="containsBlanks" dxfId="45" priority="38">
      <formula>LEN(TRIM(AF32))=0</formula>
    </cfRule>
  </conditionalFormatting>
  <conditionalFormatting sqref="AF40">
    <cfRule type="containsBlanks" dxfId="44" priority="26">
      <formula>LEN(TRIM(AF40))=0</formula>
    </cfRule>
  </conditionalFormatting>
  <conditionalFormatting sqref="AF49">
    <cfRule type="containsBlanks" dxfId="43" priority="113">
      <formula>LEN(TRIM(AF49))=0</formula>
    </cfRule>
  </conditionalFormatting>
  <conditionalFormatting sqref="AF58">
    <cfRule type="containsBlanks" dxfId="42" priority="149">
      <formula>LEN(TRIM(AF58))=0</formula>
    </cfRule>
  </conditionalFormatting>
  <conditionalFormatting sqref="AF66">
    <cfRule type="containsBlanks" dxfId="41" priority="137">
      <formula>LEN(TRIM(AF66))=0</formula>
    </cfRule>
  </conditionalFormatting>
  <conditionalFormatting sqref="AF74">
    <cfRule type="containsBlanks" dxfId="40" priority="126">
      <formula>LEN(TRIM(AF74))=0</formula>
    </cfRule>
  </conditionalFormatting>
  <conditionalFormatting sqref="AF82">
    <cfRule type="containsBlanks" dxfId="39" priority="109">
      <formula>LEN(TRIM(AF82))=0</formula>
    </cfRule>
  </conditionalFormatting>
  <conditionalFormatting sqref="AF90">
    <cfRule type="containsBlanks" dxfId="38" priority="98">
      <formula>LEN(TRIM(AF90))=0</formula>
    </cfRule>
  </conditionalFormatting>
  <conditionalFormatting sqref="AF98">
    <cfRule type="containsBlanks" dxfId="37" priority="87">
      <formula>LEN(TRIM(AF98))=0</formula>
    </cfRule>
  </conditionalFormatting>
  <conditionalFormatting sqref="AF51:AU51">
    <cfRule type="containsBlanks" dxfId="36" priority="153">
      <formula>LEN(TRIM(AF51))=0</formula>
    </cfRule>
  </conditionalFormatting>
  <conditionalFormatting sqref="AG12:AG13">
    <cfRule type="containsBlanks" dxfId="35" priority="210">
      <formula>LEN(TRIM(AG12))=0</formula>
    </cfRule>
  </conditionalFormatting>
  <conditionalFormatting sqref="AG20:AG21">
    <cfRule type="containsBlanks" dxfId="34" priority="52">
      <formula>LEN(TRIM(AG20))=0</formula>
    </cfRule>
  </conditionalFormatting>
  <conditionalFormatting sqref="AG28:AG29">
    <cfRule type="containsBlanks" dxfId="33" priority="40">
      <formula>LEN(TRIM(AG28))=0</formula>
    </cfRule>
  </conditionalFormatting>
  <conditionalFormatting sqref="AG36:AG37">
    <cfRule type="containsBlanks" dxfId="32" priority="28">
      <formula>LEN(TRIM(AG36))=0</formula>
    </cfRule>
  </conditionalFormatting>
  <conditionalFormatting sqref="AG44:AG45">
    <cfRule type="containsBlanks" dxfId="31" priority="16">
      <formula>LEN(TRIM(AG44))=0</formula>
    </cfRule>
  </conditionalFormatting>
  <conditionalFormatting sqref="AG60">
    <cfRule type="containsBlanks" dxfId="30" priority="148">
      <formula>LEN(TRIM(AG60))=0</formula>
    </cfRule>
  </conditionalFormatting>
  <conditionalFormatting sqref="AG62:AG63">
    <cfRule type="containsBlanks" dxfId="29" priority="146">
      <formula>LEN(TRIM(AG62))=0</formula>
    </cfRule>
  </conditionalFormatting>
  <conditionalFormatting sqref="AG68">
    <cfRule type="containsBlanks" dxfId="28" priority="136">
      <formula>LEN(TRIM(AG68))=0</formula>
    </cfRule>
  </conditionalFormatting>
  <conditionalFormatting sqref="AG70:AG71">
    <cfRule type="containsBlanks" dxfId="27" priority="134">
      <formula>LEN(TRIM(AG70))=0</formula>
    </cfRule>
  </conditionalFormatting>
  <conditionalFormatting sqref="AG76">
    <cfRule type="containsBlanks" dxfId="26" priority="123">
      <formula>LEN(TRIM(AG76))=0</formula>
    </cfRule>
  </conditionalFormatting>
  <conditionalFormatting sqref="AG78:AG79">
    <cfRule type="containsBlanks" dxfId="25" priority="121">
      <formula>LEN(TRIM(AG78))=0</formula>
    </cfRule>
  </conditionalFormatting>
  <conditionalFormatting sqref="AG84">
    <cfRule type="containsBlanks" dxfId="24" priority="106">
      <formula>LEN(TRIM(AG84))=0</formula>
    </cfRule>
  </conditionalFormatting>
  <conditionalFormatting sqref="AG86:AG87">
    <cfRule type="containsBlanks" dxfId="23" priority="104">
      <formula>LEN(TRIM(AG86))=0</formula>
    </cfRule>
  </conditionalFormatting>
  <conditionalFormatting sqref="AG92">
    <cfRule type="containsBlanks" dxfId="22" priority="95">
      <formula>LEN(TRIM(AG92))=0</formula>
    </cfRule>
  </conditionalFormatting>
  <conditionalFormatting sqref="AG94:AG95">
    <cfRule type="containsBlanks" dxfId="21" priority="93">
      <formula>LEN(TRIM(AG94))=0</formula>
    </cfRule>
  </conditionalFormatting>
  <conditionalFormatting sqref="AG100">
    <cfRule type="containsBlanks" dxfId="20" priority="84">
      <formula>LEN(TRIM(AG100))=0</formula>
    </cfRule>
  </conditionalFormatting>
  <conditionalFormatting sqref="AG102:AG103">
    <cfRule type="containsBlanks" dxfId="19" priority="82">
      <formula>LEN(TRIM(AG102))=0</formula>
    </cfRule>
  </conditionalFormatting>
  <conditionalFormatting sqref="AG10:AU10">
    <cfRule type="containsBlanks" dxfId="18" priority="220">
      <formula>LEN(TRIM(AG10))=0</formula>
    </cfRule>
  </conditionalFormatting>
  <conditionalFormatting sqref="AG18:AU18">
    <cfRule type="containsBlanks" dxfId="17" priority="60">
      <formula>LEN(TRIM(AG18))=0</formula>
    </cfRule>
  </conditionalFormatting>
  <conditionalFormatting sqref="AG26:AU26">
    <cfRule type="containsBlanks" dxfId="16" priority="48">
      <formula>LEN(TRIM(AG26))=0</formula>
    </cfRule>
  </conditionalFormatting>
  <conditionalFormatting sqref="AG34:AU34">
    <cfRule type="containsBlanks" dxfId="15" priority="36">
      <formula>LEN(TRIM(AG34))=0</formula>
    </cfRule>
  </conditionalFormatting>
  <conditionalFormatting sqref="AG42:AU42">
    <cfRule type="containsBlanks" dxfId="14" priority="24">
      <formula>LEN(TRIM(AG42))=0</formula>
    </cfRule>
  </conditionalFormatting>
  <conditionalFormatting sqref="AI11">
    <cfRule type="containsBlanks" dxfId="13" priority="215">
      <formula>LEN(TRIM(AI11))=0</formula>
    </cfRule>
  </conditionalFormatting>
  <conditionalFormatting sqref="AI19">
    <cfRule type="containsBlanks" dxfId="12" priority="55">
      <formula>LEN(TRIM(AI19))=0</formula>
    </cfRule>
  </conditionalFormatting>
  <conditionalFormatting sqref="AI27">
    <cfRule type="containsBlanks" dxfId="11" priority="43">
      <formula>LEN(TRIM(AI27))=0</formula>
    </cfRule>
  </conditionalFormatting>
  <conditionalFormatting sqref="AI35">
    <cfRule type="containsBlanks" dxfId="10" priority="31">
      <formula>LEN(TRIM(AI35))=0</formula>
    </cfRule>
  </conditionalFormatting>
  <conditionalFormatting sqref="AI43">
    <cfRule type="containsBlanks" dxfId="9" priority="19">
      <formula>LEN(TRIM(AI43))=0</formula>
    </cfRule>
  </conditionalFormatting>
  <conditionalFormatting sqref="AI61">
    <cfRule type="containsBlanks" dxfId="8" priority="147">
      <formula>LEN(TRIM(AI61))=0</formula>
    </cfRule>
  </conditionalFormatting>
  <conditionalFormatting sqref="AI69">
    <cfRule type="containsBlanks" dxfId="7" priority="135">
      <formula>LEN(TRIM(AI69))=0</formula>
    </cfRule>
  </conditionalFormatting>
  <conditionalFormatting sqref="AI77">
    <cfRule type="containsBlanks" dxfId="6" priority="122">
      <formula>LEN(TRIM(AI77))=0</formula>
    </cfRule>
  </conditionalFormatting>
  <conditionalFormatting sqref="AI85">
    <cfRule type="containsBlanks" dxfId="5" priority="105">
      <formula>LEN(TRIM(AI85))=0</formula>
    </cfRule>
  </conditionalFormatting>
  <conditionalFormatting sqref="AI93">
    <cfRule type="containsBlanks" dxfId="4" priority="94">
      <formula>LEN(TRIM(AI93))=0</formula>
    </cfRule>
  </conditionalFormatting>
  <conditionalFormatting sqref="AI101">
    <cfRule type="containsBlanks" dxfId="3" priority="83">
      <formula>LEN(TRIM(AI101))=0</formula>
    </cfRule>
  </conditionalFormatting>
  <conditionalFormatting sqref="AK53:AU55">
    <cfRule type="containsBlanks" dxfId="2" priority="151">
      <formula>LEN(TRIM(AK53))=0</formula>
    </cfRule>
  </conditionalFormatting>
  <conditionalFormatting sqref="AP111:AP112">
    <cfRule type="expression" dxfId="1" priority="67">
      <formula>ISERROR(AP111)</formula>
    </cfRule>
  </conditionalFormatting>
  <conditionalFormatting sqref="AP114:AP116">
    <cfRule type="expression" dxfId="0" priority="64">
      <formula>ISERROR(AP114)</formula>
    </cfRule>
  </conditionalFormatting>
  <dataValidations xWindow="860" yWindow="391" count="6">
    <dataValidation allowBlank="1" showInputMessage="1" showErrorMessage="1" promptTitle="LLENAR DATOS" prompt="En caso de ser una persona Copropiedad." sqref="B23:AU23" xr:uid="{00000000-0002-0000-0200-000002000000}"/>
    <dataValidation allowBlank="1" showInputMessage="1" showErrorMessage="1" promptTitle="Llenar Datos" prompt="Llenar datos en caso de ser una persona moral..." sqref="B48:AU48" xr:uid="{00000000-0002-0000-0200-000003000000}"/>
    <dataValidation allowBlank="1" showInputMessage="1" showErrorMessage="1" promptTitle="DOCUMENTOS PERSONA FISICA" sqref="B107:B113 D107:W113 C107" xr:uid="{00000000-0002-0000-0200-000004000000}"/>
    <dataValidation allowBlank="1" showInputMessage="1" showErrorMessage="1" promptTitle="DOCUMENTOS PERSONA MORAL" sqref="AD123:AD126 AC107:AT107 AB107:AB111 Y107:Z111 AA107:AA109 AQ109:AT111 AE108:AT108 AE109:AO111 AP110" xr:uid="{00000000-0002-0000-0200-000005000000}"/>
    <dataValidation allowBlank="1" showInputMessage="1" showErrorMessage="1" promptTitle="LLENAR DATOS" prompt="En caso de ser una persona Fisica" sqref="B7:AU7 B4" xr:uid="{00000000-0002-0000-0200-000009000000}"/>
    <dataValidation allowBlank="1" showInputMessage="1" showErrorMessage="1" promptTitle="No modificar_" prompt="Los datos vienen desde simulador." sqref="B5:B6" xr:uid="{1DAF5687-5292-4FEC-894A-095812A4D06E}"/>
  </dataValidations>
  <printOptions horizontalCentered="1"/>
  <pageMargins left="0.19685039370078741" right="0.19685039370078741" top="1.3779527559055118" bottom="0.78740157480314965" header="0.31496062992125984" footer="0.31496062992125984"/>
  <pageSetup scale="42" orientation="portrait" r:id="rId1"/>
  <headerFooter scaleWithDoc="0">
    <oddHeader>&amp;C&amp;G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3" r:id="rId5" name="Check Box 31">
              <controlPr defaultSize="0" autoFill="0" autoLine="0" autoPict="0">
                <anchor moveWithCells="1">
                  <from>
                    <xdr:col>1</xdr:col>
                    <xdr:colOff>22860</xdr:colOff>
                    <xdr:row>136</xdr:row>
                    <xdr:rowOff>175260</xdr:rowOff>
                  </from>
                  <to>
                    <xdr:col>2</xdr:col>
                    <xdr:colOff>15240</xdr:colOff>
                    <xdr:row>138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6" name="Check Box 32">
              <controlPr defaultSize="0" autoFill="0" autoLine="0" autoPict="0">
                <anchor moveWithCells="1">
                  <from>
                    <xdr:col>1</xdr:col>
                    <xdr:colOff>38100</xdr:colOff>
                    <xdr:row>139</xdr:row>
                    <xdr:rowOff>30480</xdr:rowOff>
                  </from>
                  <to>
                    <xdr:col>2</xdr:col>
                    <xdr:colOff>106680</xdr:colOff>
                    <xdr:row>140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7" name="Check Box 34">
              <controlPr defaultSize="0" autoFill="0" autoLine="0" autoPict="0">
                <anchor moveWithCells="1">
                  <from>
                    <xdr:col>1</xdr:col>
                    <xdr:colOff>38100</xdr:colOff>
                    <xdr:row>143</xdr:row>
                    <xdr:rowOff>22860</xdr:rowOff>
                  </from>
                  <to>
                    <xdr:col>4</xdr:col>
                    <xdr:colOff>228600</xdr:colOff>
                    <xdr:row>144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8" name="Check Box 39">
              <controlPr defaultSize="0" autoFill="0" autoLine="0" autoPict="0">
                <anchor moveWithCells="1">
                  <from>
                    <xdr:col>1</xdr:col>
                    <xdr:colOff>38100</xdr:colOff>
                    <xdr:row>145</xdr:row>
                    <xdr:rowOff>38100</xdr:rowOff>
                  </from>
                  <to>
                    <xdr:col>4</xdr:col>
                    <xdr:colOff>228600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9" name="Check Box 40">
              <controlPr defaultSize="0" autoFill="0" autoLine="0" autoPict="0">
                <anchor moveWithCells="1">
                  <from>
                    <xdr:col>1</xdr:col>
                    <xdr:colOff>45720</xdr:colOff>
                    <xdr:row>141</xdr:row>
                    <xdr:rowOff>38100</xdr:rowOff>
                  </from>
                  <to>
                    <xdr:col>2</xdr:col>
                    <xdr:colOff>114300</xdr:colOff>
                    <xdr:row>142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860" yWindow="391" count="7">
        <x14:dataValidation type="list" allowBlank="1" showInputMessage="1" showErrorMessage="1" xr:uid="{BEF218DE-A938-44E3-B386-3DF56970F57F}">
          <x14:formula1>
            <xm:f>DATOS!$L$25:$L$33</xm:f>
          </x14:formula1>
          <xm:sqref>H12:O12 H78:O78 H20:O20 H28:O28 H36:O36 H62:O62 H70:O70 H102:O102 H86:O86 H94:O94 H44:O44</xm:sqref>
        </x14:dataValidation>
        <x14:dataValidation type="list" allowBlank="1" showInputMessage="1" showErrorMessage="1" xr:uid="{31FE50FF-59FD-4ABA-81C4-53CAEF361E72}">
          <x14:formula1>
            <xm:f>DATOS!$N$7:$N$8</xm:f>
          </x14:formula1>
          <xm:sqref>H14:J15 H22:J22 H30:J30 H64:J65 H72:J73 H80:J80 H88:J88 H96:J96 H104:J104 H38:J39 H46:J46</xm:sqref>
        </x14:dataValidation>
        <x14:dataValidation type="list" allowBlank="1" showInputMessage="1" showErrorMessage="1" xr:uid="{8A8D2A1F-AAC4-40DA-AE82-4572EA25DB78}">
          <x14:formula1>
            <xm:f>DATOS!$N$11:$N$12</xm:f>
          </x14:formula1>
          <xm:sqref>P22 P14 P64:P65 P72:P73 P80 P88 P96 P104 P30:P31 P38:P39 P46</xm:sqref>
        </x14:dataValidation>
        <x14:dataValidation type="list" allowBlank="1" showInputMessage="1" showErrorMessage="1" xr:uid="{00000000-0002-0000-0200-000010000000}">
          <x14:formula1>
            <xm:f>DATOS!$N$21:$N$24</xm:f>
          </x14:formula1>
          <xm:sqref>H10 H100 H18 H26 H34 H60 H68 H76 H84 H92 H42</xm:sqref>
        </x14:dataValidation>
        <x14:dataValidation type="list" allowBlank="1" showInputMessage="1" showErrorMessage="1" xr:uid="{E09342AA-BCDC-4314-AC27-A0AD1C1BE874}">
          <x14:formula1>
            <xm:f>DATOS!$N$28:$N$30</xm:f>
          </x14:formula1>
          <xm:sqref>H4</xm:sqref>
        </x14:dataValidation>
        <x14:dataValidation type="list" allowBlank="1" showInputMessage="1" showErrorMessage="1" xr:uid="{CAC51241-14E7-400A-9DFF-F0163EBE3296}">
          <x14:formula1>
            <xm:f>DATOS!$L$21:$L$22</xm:f>
          </x14:formula1>
          <xm:sqref>H6:O6</xm:sqref>
        </x14:dataValidation>
        <x14:dataValidation type="list" allowBlank="1" showInputMessage="1" showErrorMessage="1" xr:uid="{00200542-9BBC-42C1-9D05-3ED4B5993320}">
          <x14:formula1>
            <xm:f>DATOS!$L$20:$L$22</xm:f>
          </x14:formula1>
          <xm:sqref>H5:O5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d b f 2 6 - b 8 5 9 - 4 d c 2 - 8 d 5 b - 1 c 5 0 8 c 7 b 2 3 2 4 "   x m l n s = " h t t p : / / s c h e m a s . m i c r o s o f t . c o m / D a t a M a s h u p " > A A A A A I s I A A B Q S w M E F A A C A A g A N V f + W G p f 9 f C k A A A A 9 g A A A B I A H A B D b 2 5 m a W c v U G F j a 2 F n Z S 5 4 b W w g o h g A K K A U A A A A A A A A A A A A A A A A A A A A A A A A A A A A h Y 8 x D o I w G I W v Q r r T l h K j I T 9 l c J X E x M S w N q V C A x R D i + V u D h 7 J K 4 h R 1 M 3 x f e 8 b 3 r t f b 5 B N X R t c 1 G B 1 b 1 I U Y Y o C Z W R f a l O l a H S n c I M y D n s h G 1 G p Y J a N T S Z b p q h 2 7 p w Q 4 r 3 H P s b 9 U B F G a U S K f H e Q t e o E + s j 6 v x x q Y 5 0 w U i E O x 9 c Y z n A U U 7 x i a 0 y B L B B y b b 4 C m / c + 2 x 8 I 2 7 F 1 4 6 C 4 s m F e A F k i k P c H / g B Q S w M E F A A C A A g A N V f +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V X / l g C K 0 z D h Q U A A L 4 U A A A T A B w A R m 9 y b X V s Y X M v U 2 V j d G l v b j E u b S C i G A A o o B Q A A A A A A A A A A A A A A A A A A A A A A A A A A A C F W F F v 2 z Y Q f g + Q / 0 B 4 G J A A j p 0 U 2 x 5 W 5 I G h a I W t J C q k 5 K 4 r i k B x 1 N a o L W W W D C Q I 8 i P 2 m / b H d q Q s 2 R I p u S + p + X 0 8 H + + O 3 9 F X p I t y m W d I V n + v 3 p + e n J 4 U P 5 J N + o h Y M K d B h A X j t / i G R R F G 1 2 i V l q c n C P 7 x z f J 7 m s E K f V 6 k q 8 m n f P P z I c 9 / n n 1 K H y Y k z 8 o 0 K 4 u z 0 Y + y f C r + n E 6 / L x b L d X K x f p l o 2 0 / 5 M i s n i 3 w 9 f U o 3 R Z 4 l q + l i f Q + f 0 8 1 9 R b 3 P s / V y s c m L / F u p g K m T L 7 Z r Z X R 6 O b l w a U A F 9 q i c X s K n v Z / y 1 3 e X h P t U E I Y 9 9 j c m j A f T n f N T 4 t / v m U D c r U + e V 8 V 6 d D 5 G 2 X a 1 G q N y s 0 3 P x 9 U Z j Q D c R 8 n D K o V D V 6 d / / c L K d H 0 9 M n i j 8 c d l 9 n g 9 0 v T R 1 7 c v T l I m X 3 d W f x l F y 6 c c L Z L 1 w z J 5 z E d g T v M m 0 S b J i m / 5 Z k 3 y 1 X a d R S 9 P a X H W 4 8 P 4 9 X X k e X h O R + A y E F G Z P p d v Y / Q 6 E n R G B Q 0 g A g b k U I m F 4 J 7 H E U c h F n e x u Z 3 w w O E + C x g 3 I S + W E R X G u s e j x k 6 S v e i 1 O G A O d g x q x E K O w A Y 4 a N q X c U j F j B H W W M u 2 6 4 d 0 o 8 F Q U M i m N D Z V 6 8 i h y G M y w p a d z A + 5 i O g Q B Q J D Y g g z R E V w n 6 u y 6 X U B w d F 0 P g a + K q C R D Q a Q I B q 4 O C C 3 t j P W 2 w c o 2 k Q Y D m y 2 g r V F N G M B 9 g Z 2 Y 8 1 Q 1 S M G W H 1 W w h g J a k V 8 u g 9 8 X S N q D e 4 Y l E N g Y u R C c D 5 D L u e e B f M 5 D w D D B k Y h w V F s l o n D M D I v h K S + X m V Z + c d v E 3 X h d o 5 J C x n / 9 y + 3 s Y 2 S q X 1 p q k o i K k O q N I m a n h G P A c d y E a t 1 B B c y E n h f T 7 X 1 E L v g D t z i C D u 2 Y p t R c o s N w m N S p g c w i I V H P x z g L e s D d V h t 7 x I a 6 5 K 6 M e g I O m a m 4 k H R D Z u L e I Q 9 Z c x + 1 A r u P w s X e q + t o q E u p F I G D D G W S h Z B f U C d z C z 3 E G 0 F Q Y i p b f Q u V t I H 1 Y 7 O J l e X 5 6 a O x T c e S B + I J v q M b s E 0 9 l X + z T K k j m n d m Q e W N Y G g Z V j X g 3 l k r L u q a 1 j q E E s q u S n 6 q i w x i R B R m 0 x 4 F u v i V Z p L L X 1 A N y n m K N 0 2 s I D 7 N 0 J v r a / A j F H j o s / g y 2 N h h q e W L x 0 9 o x S q O n O U x E a C u h j Z e p e 6 / j u 8 C 2 k N 6 M E i R k E e o Q x B g g L T a v X V o W D w P E E + D W Q M T 5 S D H t l 8 O 1 d 9 C H w A L y Q L K o F U n + z E + g Y d W E R X d i r Y I f B s a l P f / d 4 l 1 4 K D H O Z C p z M i 3 + A z J n y b t C i t 3 Z M s G Z K M c K g L 1 2 b b D y 3 f B 0 8 g p i I b 3 z C C D 6 W 2 + c 6 G B G Z t R p V D c 6 N Z / B V B K M C c q g h f s n 6 r g C s p s + T A Y b O d T 7 p i O 2 J t j Y m p G K o P t S J m a U h d 0 + 2 + 1 G + b 0 P q E D t Q R u d 0 f Y t 8 L V C I V Q 3 g G p l z T y x a X 9 v S 2 M z Z + c 7 x O v 6 s j q U N g h / T p 7 V B 1 d j s G l 4 Y w d f Z p k 0 a 4 A f C 0 7 a s g v / 4 V Y Z Z s L R v q t r E h a a F 3 W u N v e G A Q 1 J p R Q I 1 l V V 7 W q u l g r b e L b q / E n h z A N G T J T 9 8 2 9 W B R s m 5 r l M o k n M x u E H y s s K 7 B e Y D U i 1 U F 9 o O t / y u C i k t l Y U 6 F t D + 9 d 8 3 s m D H d 2 Y Z J 7 h E c u v w x H G Q D V H S Q 1 e 6 O R 7 g g h k c J N 4 P h O X h d D F q C R 8 Z n 9 b Y 4 y k J X x y n z 6 E g Q Z O w f Y a j 0 6 9 4 0 h K m T D 5 R E / / 6 q G v p w t x + C H A 9 A V f r 7 C J 3 M 9 9 I g p 0 e x n p M f Z L v P R J P o A Q L k e A h V 6 e 3 D q w e 3 a p 8 i 6 M e r n 3 b 9 u I v l g H X Q Y 6 3 e 5 s M H W m 5 n w t E 0 9 P p n L i h c S 6 n e z p v h C y 8 3 S Y E W e s Q C / / l n u y y T x 6 T Y j 2 F k u k o X Z T W D K c 6 6 0 5 r x f u 7 S H r X 0 T F f a A 5 W D G U o 9 N t m P S r r T k f Z A 5 G A C Y h l 6 2 K Y c P W M N y x y j O 7 g w J h W 2 0 c T B L K I 9 f D C n D T 3 j B W O e 0 A w Q 3 s 5 P T 5 b Z s Z S 9 / x 9 Q S w E C L Q A U A A I A C A A 1 V / 5 Y a l / 1 8 K Q A A A D 2 A A A A E g A A A A A A A A A A A A A A A A A A A A A A Q 2 9 u Z m l n L 1 B h Y 2 t h Z 2 U u e G 1 s U E s B A i 0 A F A A C A A g A N V f + W A / K 6 a u k A A A A 6 Q A A A B M A A A A A A A A A A A A A A A A A 8 A A A A F t D b 2 5 0 Z W 5 0 X 1 R 5 c G V z X S 5 4 b W x Q S w E C L Q A U A A I A C A A 1 V / 5 Y A i t M w 4 U F A A C + F A A A E w A A A A A A A A A A A A A A A A D h A Q A A R m 9 y b X V s Y X M v U 2 V j d G l v b j E u b V B L B Q Y A A A A A A w A D A M I A A A C z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g G Q A A A A A A A L 4 Z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T l Z F T l R B U k l P S E F C S V R U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1 M D g w Y W E 5 L W Q 0 Z G M t N D c y N S 1 i N T d i L T h m Y z I 0 O D d m Z m Q x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l O V k V O V E F S S U 9 I Q U J J V F R B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l Z F T l R B U k l P S E F C S V R U Q S 9 B d X R v U m V t b 3 Z l Z E N v b H V t b n M x L n t M T E F W R S w w f S Z x d W 9 0 O y w m c X V v d D t T Z W N 0 a W 9 u M S 9 J T l Z F T l R B U k l P S E F C S V R U Q S 9 B d X R v U m V t b 3 Z l Z E N v b H V t b n M x L n t S R U Z F U k V O Q 0 l B L D F 9 J n F 1 b 3 Q 7 L C Z x d W 9 0 O 1 N l Y 3 R p b 2 4 x L 0 l O V k V O V E F S S U 9 I Q U J J V F R B L 0 F 1 d G 9 S Z W 1 v d m V k Q 2 9 s d W 1 u c z E u e 0 R F U 0 F S U k 9 M T E 8 g T y B Q Q V J R V U U s M n 0 m c X V v d D s s J n F 1 b 3 Q 7 U 2 V j d G l v b j E v S U 5 W R U 5 U Q V J J T 0 h B Q k l U V E E v Q X V 0 b 1 J l b W 9 2 Z W R D b 2 x 1 b W 5 z M S 5 7 Q 0 9 O R E 9 N S U 5 J T y w z f S Z x d W 9 0 O y w m c X V v d D t T Z W N 0 a W 9 u M S 9 J T l Z F T l R B U k l P S E F C S V R U Q S 9 B d X R v U m V t b 3 Z l Z E N v b H V t b n M x L n t D T F V T V E V S L D R 9 J n F 1 b 3 Q 7 L C Z x d W 9 0 O 1 N l Y 3 R p b 2 4 x L 0 l O V k V O V E F S S U 9 I Q U J J V F R B L 0 F 1 d G 9 S Z W 1 v d m V k Q 2 9 s d W 1 u c z E u e 0 x P V E U s N X 0 m c X V v d D s s J n F 1 b 3 Q 7 U 2 V j d G l v b j E v S U 5 W R U 5 U Q V J J T 0 h B Q k l U V E E v Q X V 0 b 1 J l b W 9 2 Z W R D b 2 x 1 b W 5 z M S 5 7 V U 5 J R E F E L D Z 9 J n F 1 b 3 Q 7 L C Z x d W 9 0 O 1 N l Y 3 R p b 2 4 x L 0 l O V k V O V E F S S U 9 I Q U J J V F R B L 0 F 1 d G 9 S Z W 1 v d m V k Q 2 9 s d W 1 u c z E u e 1 R J U E 8 g V E V S U k V O T y w 3 f S Z x d W 9 0 O y w m c X V v d D t T Z W N 0 a W 9 u M S 9 J T l Z F T l R B U k l P S E F C S V R U Q S 9 B d X R v U m V t b 3 Z l Z E N v b H V t b n M x L n t T V V B F U k Z J Q 0 l F L D h 9 J n F 1 b 3 Q 7 L C Z x d W 9 0 O 1 N l Y 3 R p b 2 4 x L 0 l O V k V O V E F S S U 9 I Q U J J V F R B L 0 F 1 d G 9 S Z W 1 v d m V k Q 2 9 s d W 1 u c z E u e 1 B S R U N J T 1 M s O X 0 m c X V v d D s s J n F 1 b 3 Q 7 U 2 V j d G l v b j E v S U 5 W R U 5 U Q V J J T 0 h B Q k l U V E E v Q X V 0 b 1 J l b W 9 2 Z W R D b 2 x 1 b W 5 z M S 5 7 U F J F Q 0 l P I E R F I E x J U 1 R B L D E w f S Z x d W 9 0 O y w m c X V v d D t T Z W N 0 a W 9 u M S 9 J T l Z F T l R B U k l P S E F C S V R U Q S 9 B d X R v U m V t b 3 Z l Z E N v b H V t b n M x L n t J T V B P U l R F I E R F I E x J U 1 R B L D E x f S Z x d W 9 0 O y w m c X V v d D t T Z W N 0 a W 9 u M S 9 J T l Z F T l R B U k l P S E F C S V R U Q S 9 B d X R v U m V t b 3 Z l Z E N v b H V t b n M x L n t E R V N D V U V O V E 8 g U F J P T U 9 D S U 9 O L D E y f S Z x d W 9 0 O y w m c X V v d D t T Z W N 0 a W 9 u M S 9 J T l Z F T l R B U k l P S E F C S V R U Q S 9 B d X R v U m V t b 3 Z l Z E N v b H V t b n M x L n t Q U k V D S U 8 g V U 5 J V E F S S U 8 s M T N 9 J n F 1 b 3 Q 7 L C Z x d W 9 0 O 1 N l Y 3 R p b 2 4 x L 0 l O V k V O V E F S S U 9 I Q U J J V F R B L 0 F 1 d G 9 S Z W 1 v d m V k Q 2 9 s d W 1 u c z E u e 0 l N U E 9 S V E U g T k V U T y w x N H 0 m c X V v d D s s J n F 1 b 3 Q 7 U 2 V j d G l v b j E v S U 5 W R U 5 U Q V J J T 0 h B Q k l U V E E v Q X V 0 b 1 J l b W 9 2 Z W R D b 2 x 1 b W 5 z M S 5 7 U E 9 S Q y B F T k d B T k N I R S w x N X 0 m c X V v d D s s J n F 1 b 3 Q 7 U 2 V j d G l v b j E v S U 5 W R U 5 U Q V J J T 0 h B Q k l U V E E v Q X V 0 b 1 J l b W 9 2 Z W R D b 2 x 1 b W 5 z M S 5 7 S U 1 Q T 1 J U R S B F T k d B T k N I R S w x N n 0 m c X V v d D s s J n F 1 b 3 Q 7 U 2 V j d G l v b j E v S U 5 W R U 5 U Q V J J T 0 h B Q k l U V E E v Q X V 0 b 1 J l b W 9 2 Z W R D b 2 x 1 b W 5 z M S 5 7 U E 9 S Q y B Q U C w x N 3 0 m c X V v d D s s J n F 1 b 3 Q 7 U 2 V j d G l v b j E v S U 5 W R U 5 U Q V J J T 0 h B Q k l U V E E v Q X V 0 b 1 J l b W 9 2 Z W R D b 2 x 1 b W 5 z M S 5 7 S U 1 Q T 1 J U R S B Q U C w x O H 0 m c X V v d D s s J n F 1 b 3 Q 7 U 2 V j d G l v b j E v S U 5 W R U 5 U Q V J J T 0 h B Q k l U V E E v Q X V 0 b 1 J l b W 9 2 Z W R D b 2 x 1 b W 5 z M S 5 7 R U 5 H Q U 5 D S E U g R k l O Q U w s M T l 9 J n F 1 b 3 Q 7 L C Z x d W 9 0 O 1 N l Y 3 R p b 2 4 x L 0 l O V k V O V E F S S U 9 I Q U J J V F R B L 0 F 1 d G 9 S Z W 1 v d m V k Q 2 9 s d W 1 u c z E u e 0 l N U E 9 S V E U g Q S B G S U 5 B T k N J Q V I s M j B 9 J n F 1 b 3 Q 7 L C Z x d W 9 0 O 1 N l Y 3 R p b 2 4 x L 0 l O V k V O V E F S S U 9 I Q U J J V F R B L 0 F 1 d G 9 S Z W 1 v d m V k Q 2 9 s d W 1 u c z E u e 0 l N U E 9 S V E U g R k l O Q U w s M j F 9 J n F 1 b 3 Q 7 L C Z x d W 9 0 O 1 N l Y 3 R p b 2 4 x L 0 l O V k V O V E F S S U 9 I Q U J J V F R B L 0 F 1 d G 9 S Z W 1 v d m V k Q 2 9 s d W 1 u c z E u e 1 B V I F J F Q U w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J T l Z F T l R B U k l P S E F C S V R U Q S 9 B d X R v U m V t b 3 Z l Z E N v b H V t b n M x L n t M T E F W R S w w f S Z x d W 9 0 O y w m c X V v d D t T Z W N 0 a W 9 u M S 9 J T l Z F T l R B U k l P S E F C S V R U Q S 9 B d X R v U m V t b 3 Z l Z E N v b H V t b n M x L n t S R U Z F U k V O Q 0 l B L D F 9 J n F 1 b 3 Q 7 L C Z x d W 9 0 O 1 N l Y 3 R p b 2 4 x L 0 l O V k V O V E F S S U 9 I Q U J J V F R B L 0 F 1 d G 9 S Z W 1 v d m V k Q 2 9 s d W 1 u c z E u e 0 R F U 0 F S U k 9 M T E 8 g T y B Q Q V J R V U U s M n 0 m c X V v d D s s J n F 1 b 3 Q 7 U 2 V j d G l v b j E v S U 5 W R U 5 U Q V J J T 0 h B Q k l U V E E v Q X V 0 b 1 J l b W 9 2 Z W R D b 2 x 1 b W 5 z M S 5 7 Q 0 9 O R E 9 N S U 5 J T y w z f S Z x d W 9 0 O y w m c X V v d D t T Z W N 0 a W 9 u M S 9 J T l Z F T l R B U k l P S E F C S V R U Q S 9 B d X R v U m V t b 3 Z l Z E N v b H V t b n M x L n t D T F V T V E V S L D R 9 J n F 1 b 3 Q 7 L C Z x d W 9 0 O 1 N l Y 3 R p b 2 4 x L 0 l O V k V O V E F S S U 9 I Q U J J V F R B L 0 F 1 d G 9 S Z W 1 v d m V k Q 2 9 s d W 1 u c z E u e 0 x P V E U s N X 0 m c X V v d D s s J n F 1 b 3 Q 7 U 2 V j d G l v b j E v S U 5 W R U 5 U Q V J J T 0 h B Q k l U V E E v Q X V 0 b 1 J l b W 9 2 Z W R D b 2 x 1 b W 5 z M S 5 7 V U 5 J R E F E L D Z 9 J n F 1 b 3 Q 7 L C Z x d W 9 0 O 1 N l Y 3 R p b 2 4 x L 0 l O V k V O V E F S S U 9 I Q U J J V F R B L 0 F 1 d G 9 S Z W 1 v d m V k Q 2 9 s d W 1 u c z E u e 1 R J U E 8 g V E V S U k V O T y w 3 f S Z x d W 9 0 O y w m c X V v d D t T Z W N 0 a W 9 u M S 9 J T l Z F T l R B U k l P S E F C S V R U Q S 9 B d X R v U m V t b 3 Z l Z E N v b H V t b n M x L n t T V V B F U k Z J Q 0 l F L D h 9 J n F 1 b 3 Q 7 L C Z x d W 9 0 O 1 N l Y 3 R p b 2 4 x L 0 l O V k V O V E F S S U 9 I Q U J J V F R B L 0 F 1 d G 9 S Z W 1 v d m V k Q 2 9 s d W 1 u c z E u e 1 B S R U N J T 1 M s O X 0 m c X V v d D s s J n F 1 b 3 Q 7 U 2 V j d G l v b j E v S U 5 W R U 5 U Q V J J T 0 h B Q k l U V E E v Q X V 0 b 1 J l b W 9 2 Z W R D b 2 x 1 b W 5 z M S 5 7 U F J F Q 0 l P I E R F I E x J U 1 R B L D E w f S Z x d W 9 0 O y w m c X V v d D t T Z W N 0 a W 9 u M S 9 J T l Z F T l R B U k l P S E F C S V R U Q S 9 B d X R v U m V t b 3 Z l Z E N v b H V t b n M x L n t J T V B P U l R F I E R F I E x J U 1 R B L D E x f S Z x d W 9 0 O y w m c X V v d D t T Z W N 0 a W 9 u M S 9 J T l Z F T l R B U k l P S E F C S V R U Q S 9 B d X R v U m V t b 3 Z l Z E N v b H V t b n M x L n t E R V N D V U V O V E 8 g U F J P T U 9 D S U 9 O L D E y f S Z x d W 9 0 O y w m c X V v d D t T Z W N 0 a W 9 u M S 9 J T l Z F T l R B U k l P S E F C S V R U Q S 9 B d X R v U m V t b 3 Z l Z E N v b H V t b n M x L n t Q U k V D S U 8 g V U 5 J V E F S S U 8 s M T N 9 J n F 1 b 3 Q 7 L C Z x d W 9 0 O 1 N l Y 3 R p b 2 4 x L 0 l O V k V O V E F S S U 9 I Q U J J V F R B L 0 F 1 d G 9 S Z W 1 v d m V k Q 2 9 s d W 1 u c z E u e 0 l N U E 9 S V E U g T k V U T y w x N H 0 m c X V v d D s s J n F 1 b 3 Q 7 U 2 V j d G l v b j E v S U 5 W R U 5 U Q V J J T 0 h B Q k l U V E E v Q X V 0 b 1 J l b W 9 2 Z W R D b 2 x 1 b W 5 z M S 5 7 U E 9 S Q y B F T k d B T k N I R S w x N X 0 m c X V v d D s s J n F 1 b 3 Q 7 U 2 V j d G l v b j E v S U 5 W R U 5 U Q V J J T 0 h B Q k l U V E E v Q X V 0 b 1 J l b W 9 2 Z W R D b 2 x 1 b W 5 z M S 5 7 S U 1 Q T 1 J U R S B F T k d B T k N I R S w x N n 0 m c X V v d D s s J n F 1 b 3 Q 7 U 2 V j d G l v b j E v S U 5 W R U 5 U Q V J J T 0 h B Q k l U V E E v Q X V 0 b 1 J l b W 9 2 Z W R D b 2 x 1 b W 5 z M S 5 7 U E 9 S Q y B Q U C w x N 3 0 m c X V v d D s s J n F 1 b 3 Q 7 U 2 V j d G l v b j E v S U 5 W R U 5 U Q V J J T 0 h B Q k l U V E E v Q X V 0 b 1 J l b W 9 2 Z W R D b 2 x 1 b W 5 z M S 5 7 S U 1 Q T 1 J U R S B Q U C w x O H 0 m c X V v d D s s J n F 1 b 3 Q 7 U 2 V j d G l v b j E v S U 5 W R U 5 U Q V J J T 0 h B Q k l U V E E v Q X V 0 b 1 J l b W 9 2 Z W R D b 2 x 1 b W 5 z M S 5 7 R U 5 H Q U 5 D S E U g R k l O Q U w s M T l 9 J n F 1 b 3 Q 7 L C Z x d W 9 0 O 1 N l Y 3 R p b 2 4 x L 0 l O V k V O V E F S S U 9 I Q U J J V F R B L 0 F 1 d G 9 S Z W 1 v d m V k Q 2 9 s d W 1 u c z E u e 0 l N U E 9 S V E U g Q S B G S U 5 B T k N J Q V I s M j B 9 J n F 1 b 3 Q 7 L C Z x d W 9 0 O 1 N l Y 3 R p b 2 4 x L 0 l O V k V O V E F S S U 9 I Q U J J V F R B L 0 F 1 d G 9 S Z W 1 v d m V k Q 2 9 s d W 1 u c z E u e 0 l N U E 9 S V E U g R k l O Q U w s M j F 9 J n F 1 b 3 Q 7 L C Z x d W 9 0 O 1 N l Y 3 R p b 2 4 x L 0 l O V k V O V E F S S U 9 I Q U J J V F R B L 0 F 1 d G 9 S Z W 1 v d m V k Q 2 9 s d W 1 u c z E u e 1 B V I F J F Q U w s M j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M T E F W R S Z x d W 9 0 O y w m c X V v d D t S R U Z F U k V O Q 0 l B J n F 1 b 3 Q 7 L C Z x d W 9 0 O 0 R F U 0 F S U k 9 M T E 8 g T y B Q Q V J R V U U m c X V v d D s s J n F 1 b 3 Q 7 Q 0 9 O R E 9 N S U 5 J T y Z x d W 9 0 O y w m c X V v d D t D T F V T V E V S J n F 1 b 3 Q 7 L C Z x d W 9 0 O 0 x P V E U m c X V v d D s s J n F 1 b 3 Q 7 V U 5 J R E F E J n F 1 b 3 Q 7 L C Z x d W 9 0 O 1 R J U E 8 g V E V S U k V O T y Z x d W 9 0 O y w m c X V v d D t T V V B F U k Z J Q 0 l F J n F 1 b 3 Q 7 L C Z x d W 9 0 O 1 B S R U N J T 1 M m c X V v d D s s J n F 1 b 3 Q 7 U F J F Q 0 l P I E R F I E x J U 1 R B J n F 1 b 3 Q 7 L C Z x d W 9 0 O 0 l N U E 9 S V E U g R E U g T E l T V E E m c X V v d D s s J n F 1 b 3 Q 7 R E V T Q 1 V F T l R P I F B S T 0 1 P Q 0 l P T i Z x d W 9 0 O y w m c X V v d D t Q U k V D S U 8 g V U 5 J V E F S S U 8 m c X V v d D s s J n F 1 b 3 Q 7 S U 1 Q T 1 J U R S B O R V R P J n F 1 b 3 Q 7 L C Z x d W 9 0 O 1 B P U k M g R U 5 H Q U 5 D S E U m c X V v d D s s J n F 1 b 3 Q 7 S U 1 Q T 1 J U R S B F T k d B T k N I R S Z x d W 9 0 O y w m c X V v d D t Q T 1 J D I F B Q J n F 1 b 3 Q 7 L C Z x d W 9 0 O 0 l N U E 9 S V E U g U F A m c X V v d D s s J n F 1 b 3 Q 7 R U 5 H Q U 5 D S E U g R k l O Q U w m c X V v d D s s J n F 1 b 3 Q 7 S U 1 Q T 1 J U R S B B I E Z J T k F O Q 0 l B U i Z x d W 9 0 O y w m c X V v d D t J T V B P U l R F I E Z J T k F M J n F 1 b 3 Q 7 L C Z x d W 9 0 O 1 B V I F J F Q U w m c X V v d D t d I i A v P j x F b n R y e S B U e X B l P S J G a W x s Q 2 9 s d W 1 u V H l w Z X M i I F Z h b H V l P S J z Q m d Z R 0 J n W U F C Z 1 l G Q m d V R k J R V U Z C U V V G Q l F V R k J R V T 0 i I C 8 + P E V u d H J 5 I F R 5 c G U 9 I k Z p b G x M Y X N 0 V X B k Y X R l Z C I g V m F s d W U 9 I m Q y M D I 0 L T A 3 L T M w V D E 2 O j U 3 O j Q y L j k 4 N z M 3 M T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2 N D Y 4 I i A v P j x F b n R y e S B U e X B l P S J B Z G R l Z F R v R G F 0 Y U 1 v Z G V s I i B W Y W x 1 Z T 0 i b D A i I C 8 + P E V u d H J 5 I F R 5 c G U 9 I l J l Y 2 9 2 Z X J 5 V G F y Z 2 V 0 U m 9 3 I i B W Y W x 1 Z T 0 i b D Y i I C 8 + P E V u d H J 5 I F R 5 c G U 9 I l J l Y 2 9 2 Z X J 5 V G F y Z 2 V 0 Q 2 9 s d W 1 u I i B W Y W x 1 Z T 0 i b D Y z I i A v P j x F b n R y e S B U e X B l P S J S Z W N v d m V y e V R h c m d l d F N o Z W V 0 I i B W Y W x 1 Z T 0 i c 0 R B V E 9 T I i A v P j w v U 3 R h Y m x l R W 5 0 c m l l c z 4 8 L 0 l 0 Z W 0 + P E l 0 Z W 0 + P E l 0 Z W 1 M b 2 N h d G l v b j 4 8 S X R l b V R 5 c G U + R m 9 y b X V s Y T w v S X R l b V R 5 c G U + P E l 0 Z W 1 Q Y X R o P l N l Y 3 R p b 2 4 x L 0 l O V k V O V E F S S U 9 I Q U J J V F R B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O V k V O V E F S S U 9 I Q U J J V F R B L 0 l O V k V O V E F S S U 9 I Q U J J V F R B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5 W R U 5 U Q V J J T 0 h B Q k l U V E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5 W R U 5 U Q V J J T 0 h B Q k l U V E E v T 3 R y Y X M l M j B j b 2 x 1 b W 5 h c y U y M H F 1 a X R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A I s M w 9 A z d L s q M 4 I T N 9 7 X o A A A A A A g A A A A A A E G Y A A A A B A A A g A A A A x h s M O J c E 7 6 Q Y I Q t P U i r o a a J u K b y B i n z h t i 1 s g N e b 9 N g A A A A A D o A A A A A C A A A g A A A A l l w B g l r K q V z a N 2 Y y I / x v q p 1 R u w x n h 7 E p Y K W J h 9 h 6 i 8 R Q A A A A / J F h A i h X m K o M f / s h d C j n q Z h T z 0 p s f x B b q R g Z g c 7 g b n h 8 G V y r M q / A S C Z C / z Z S c n P v v L 5 e F 4 I U n d Q I i v 5 A R m k g 4 3 + 2 L r r O A D 1 v w 2 K s / 1 8 V / 6 1 A A A A A m N c y c / 2 A j p Q P M C P l + v X H J g 5 x 2 x r a F a x U H P r A K E M 6 n c Y i L j C 0 9 M g b f 5 k a L + Y Q C 4 z f S t 7 z C 9 R a K / k z b t V R L E 8 0 z g = = < / D a t a M a s h u p > 
</file>

<file path=customXml/itemProps1.xml><?xml version="1.0" encoding="utf-8"?>
<ds:datastoreItem xmlns:ds="http://schemas.openxmlformats.org/officeDocument/2006/customXml" ds:itemID="{13D2EB2D-1605-472B-BEDD-40D7EB8BAE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54</vt:i4>
      </vt:variant>
    </vt:vector>
  </HeadingPairs>
  <TitlesOfParts>
    <vt:vector size="58" baseType="lpstr">
      <vt:lpstr>DATOS</vt:lpstr>
      <vt:lpstr>RESUMEN EJECUTIVO</vt:lpstr>
      <vt:lpstr>SIMULADOR</vt:lpstr>
      <vt:lpstr>DATOS DEL CLIENTE</vt:lpstr>
      <vt:lpstr>AMATISTA_1</vt:lpstr>
      <vt:lpstr>AMATISTA_2</vt:lpstr>
      <vt:lpstr>'DATOS DEL CLIENTE'!Área_de_impresión</vt:lpstr>
      <vt:lpstr>'RESUMEN EJECUTIVO'!Área_de_impresión</vt:lpstr>
      <vt:lpstr>SIMULADOR!Área_de_impresión</vt:lpstr>
      <vt:lpstr>ARRECIFE_1</vt:lpstr>
      <vt:lpstr>ARRECIFE_2</vt:lpstr>
      <vt:lpstr>ARRECIFE_3</vt:lpstr>
      <vt:lpstr>BOSQUE_1</vt:lpstr>
      <vt:lpstr>BOSQUE_2</vt:lpstr>
      <vt:lpstr>BOSQUE_3</vt:lpstr>
      <vt:lpstr>BOSQUE_4</vt:lpstr>
      <vt:lpstr>DESIERTO_1</vt:lpstr>
      <vt:lpstr>DESIERTO_2</vt:lpstr>
      <vt:lpstr>DESIERTO_3</vt:lpstr>
      <vt:lpstr>DESIERTO_4</vt:lpstr>
      <vt:lpstr>ESTADO_CIVIL</vt:lpstr>
      <vt:lpstr>JADE_1</vt:lpstr>
      <vt:lpstr>JADE_2</vt:lpstr>
      <vt:lpstr>LAGO_1</vt:lpstr>
      <vt:lpstr>LAGO_2</vt:lpstr>
      <vt:lpstr>LOGO</vt:lpstr>
      <vt:lpstr>LOMAS_DE_PORTTO_BLANCO_CIMATARIO</vt:lpstr>
      <vt:lpstr>LOMAS_ETAPA_1</vt:lpstr>
      <vt:lpstr>LOMAS_ETAPA_2</vt:lpstr>
      <vt:lpstr>LOMAS_ETAPA_3</vt:lpstr>
      <vt:lpstr>'RESUMEN EJECUTIVO'!LPBC</vt:lpstr>
      <vt:lpstr>LPBC</vt:lpstr>
      <vt:lpstr>MALAQUITA_1</vt:lpstr>
      <vt:lpstr>MALAQUITA_2</vt:lpstr>
      <vt:lpstr>MANGLAR_1</vt:lpstr>
      <vt:lpstr>MANGLAR_2</vt:lpstr>
      <vt:lpstr>OPALO_1</vt:lpstr>
      <vt:lpstr>OPALO_2</vt:lpstr>
      <vt:lpstr>PARAMO_1</vt:lpstr>
      <vt:lpstr>PARAMO_2</vt:lpstr>
      <vt:lpstr>PARAMO_3</vt:lpstr>
      <vt:lpstr>PARQUE</vt:lpstr>
      <vt:lpstr>'RESUMEN EJECUTIVO'!PBB</vt:lpstr>
      <vt:lpstr>PBB</vt:lpstr>
      <vt:lpstr>'RESUMEN EJECUTIVO'!PBC</vt:lpstr>
      <vt:lpstr>PBC</vt:lpstr>
      <vt:lpstr>PORTTO_BLANCO_BERNAL</vt:lpstr>
      <vt:lpstr>PORTTO_BLANCO_CIMATARIO</vt:lpstr>
      <vt:lpstr>SELVA_1</vt:lpstr>
      <vt:lpstr>SELVA_2</vt:lpstr>
      <vt:lpstr>SELVA_3</vt:lpstr>
      <vt:lpstr>SELVA_4</vt:lpstr>
      <vt:lpstr>TAIGA_1</vt:lpstr>
      <vt:lpstr>TAIGA_2</vt:lpstr>
      <vt:lpstr>TAIGA_3</vt:lpstr>
      <vt:lpstr>TUNDRA_1</vt:lpstr>
      <vt:lpstr>ZAFIRO_1</vt:lpstr>
      <vt:lpstr>ZAFIRO_2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Proyectos2</dc:creator>
  <cp:keywords/>
  <dc:description/>
  <cp:lastModifiedBy>Marisol  Guerrero Zea</cp:lastModifiedBy>
  <cp:revision/>
  <dcterms:created xsi:type="dcterms:W3CDTF">2017-09-25T17:46:09Z</dcterms:created>
  <dcterms:modified xsi:type="dcterms:W3CDTF">2026-01-16T18:53:10Z</dcterms:modified>
  <cp:category/>
  <cp:contentStatus/>
</cp:coreProperties>
</file>